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3.xml" ContentType="application/vnd.openxmlformats-officedocument.spreadsheetml.comments+xml"/>
  <Override PartName="/xl/drawings/drawing13.xml" ContentType="application/vnd.openxmlformats-officedocument.drawing+xml"/>
  <Override PartName="/xl/comments4.xml" ContentType="application/vnd.openxmlformats-officedocument.spreadsheetml.comments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630" yWindow="645" windowWidth="13815" windowHeight="6030" tabRatio="866"/>
  </bookViews>
  <sheets>
    <sheet name="CARATULA" sheetId="20" r:id="rId1"/>
    <sheet name="Proveedor" sheetId="17" r:id="rId2"/>
    <sheet name="Buscador" sheetId="14" r:id="rId3"/>
    <sheet name="Maestro" sheetId="1" r:id="rId4"/>
    <sheet name="Movimiento EXP. SEPTIEMBRE" sheetId="40" r:id="rId5"/>
    <sheet name="Resumen Asignación EXPTES." sheetId="9" r:id="rId6"/>
    <sheet name="SLU-Contrataciones" sheetId="31" r:id="rId7"/>
    <sheet name="O.C en Ejecución" sheetId="35" r:id="rId8"/>
    <sheet name="COMPR.AR" sheetId="37" r:id="rId9"/>
    <sheet name="Conceptos (EN DETALLE)" sheetId="27" r:id="rId10"/>
    <sheet name="PAGADO" sheetId="3" r:id="rId11"/>
    <sheet name="A devengar" sheetId="26" r:id="rId12"/>
    <sheet name="Responsables" sheetId="19" state="hidden" r:id="rId13"/>
    <sheet name="AGENDA" sheetId="16" r:id="rId14"/>
    <sheet name="Exptes. en Otras ÁREAS" sheetId="22" r:id="rId15"/>
    <sheet name="Conceptos (General)" sheetId="18" r:id="rId16"/>
    <sheet name="BAJAS" sheetId="4" r:id="rId17"/>
    <sheet name="REF" sheetId="5" state="hidden" r:id="rId18"/>
    <sheet name="Recuperado_Hoja1" sheetId="2" state="hidden" r:id="rId19"/>
    <sheet name="Hoja1" sheetId="7" state="hidden" r:id="rId20"/>
    <sheet name="Hoja2" sheetId="8" state="hidden" r:id="rId21"/>
    <sheet name="Exptes Digitalizados" sheetId="15" r:id="rId22"/>
    <sheet name="Hoja3" sheetId="41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xlnm._FilterDatabase" localSheetId="8" hidden="1">COMPR.AR!$A$1:$O$47</definedName>
    <definedName name="_xlnm._FilterDatabase" localSheetId="9" hidden="1">'Conceptos (EN DETALLE)'!$A$3:$J$127</definedName>
    <definedName name="_xlnm._FilterDatabase" localSheetId="14" hidden="1">'Exptes. en Otras ÁREAS'!$A$8:$AE$679</definedName>
    <definedName name="_xlnm._FilterDatabase" localSheetId="3" hidden="1">Maestro!$A$1:$AW$896</definedName>
    <definedName name="_xlnm._FilterDatabase" localSheetId="10" hidden="1">PAGADO!$A$1:$BF$159</definedName>
    <definedName name="_xlnm._FilterDatabase" localSheetId="18" hidden="1">[1]Esidif!$A$2:$V$46</definedName>
  </definedNames>
  <calcPr calcId="144525"/>
  <pivotCaches>
    <pivotCache cacheId="61" r:id="rId30"/>
    <pivotCache cacheId="62" r:id="rId31"/>
    <pivotCache cacheId="63" r:id="rId32"/>
    <pivotCache cacheId="64" r:id="rId33"/>
    <pivotCache cacheId="65" r:id="rId34"/>
    <pivotCache cacheId="66" r:id="rId35"/>
    <pivotCache cacheId="68" r:id="rId36"/>
    <pivotCache cacheId="69" r:id="rId37"/>
    <pivotCache cacheId="74" r:id="rId38"/>
  </pivotCaches>
</workbook>
</file>

<file path=xl/calcChain.xml><?xml version="1.0" encoding="utf-8"?>
<calcChain xmlns="http://schemas.openxmlformats.org/spreadsheetml/2006/main">
  <c r="K5" i="27" l="1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K102" i="27"/>
  <c r="K103" i="27"/>
  <c r="K104" i="27"/>
  <c r="K105" i="27"/>
  <c r="K106" i="27"/>
  <c r="K107" i="27"/>
  <c r="K108" i="27"/>
  <c r="K109" i="27"/>
  <c r="K110" i="27"/>
  <c r="K111" i="27"/>
  <c r="K112" i="27"/>
  <c r="K113" i="27"/>
  <c r="K114" i="27"/>
  <c r="K115" i="27"/>
  <c r="K116" i="27"/>
  <c r="K117" i="27"/>
  <c r="K118" i="27"/>
  <c r="K119" i="27"/>
  <c r="K120" i="27"/>
  <c r="K121" i="27"/>
  <c r="K122" i="27"/>
  <c r="K123" i="27"/>
  <c r="K124" i="27"/>
  <c r="K125" i="27"/>
  <c r="K126" i="27"/>
  <c r="K4" i="27"/>
  <c r="N17" i="31" l="1"/>
  <c r="B831" i="1" l="1"/>
  <c r="B615" i="1"/>
  <c r="B614" i="1"/>
  <c r="B578" i="1"/>
  <c r="B546" i="1"/>
  <c r="B538" i="1"/>
  <c r="B537" i="1"/>
  <c r="B536" i="1"/>
  <c r="B497" i="1"/>
  <c r="B473" i="1"/>
  <c r="B402" i="1"/>
  <c r="B200" i="1"/>
  <c r="B166" i="1"/>
  <c r="B142" i="1"/>
  <c r="B33" i="1"/>
  <c r="B27" i="1"/>
  <c r="AO230" i="1" l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" i="1"/>
  <c r="D23" i="14" l="1"/>
  <c r="D21" i="14"/>
  <c r="I17" i="14"/>
  <c r="I15" i="14"/>
  <c r="I13" i="14"/>
  <c r="I11" i="14"/>
  <c r="D17" i="14"/>
  <c r="D15" i="14"/>
  <c r="D13" i="14"/>
  <c r="D11" i="14"/>
  <c r="AM352" i="1" l="1"/>
  <c r="AM290" i="1"/>
  <c r="AM244" i="1"/>
  <c r="AM239" i="1"/>
  <c r="AM235" i="1"/>
  <c r="AM232" i="1"/>
  <c r="AM221" i="1"/>
  <c r="AM179" i="1"/>
  <c r="AM178" i="1"/>
  <c r="AM176" i="1"/>
  <c r="AM114" i="1"/>
  <c r="AM113" i="1"/>
  <c r="AM84" i="1"/>
  <c r="AM77" i="1"/>
  <c r="AM16" i="1"/>
  <c r="S202" i="1"/>
  <c r="AM429" i="1"/>
  <c r="AM420" i="1"/>
  <c r="AM403" i="1"/>
  <c r="AM399" i="1"/>
  <c r="AM364" i="1"/>
  <c r="AM342" i="1"/>
  <c r="AM311" i="1"/>
  <c r="AM286" i="1"/>
  <c r="AM242" i="1"/>
  <c r="AM241" i="1"/>
  <c r="AM209" i="1"/>
  <c r="AM208" i="1"/>
  <c r="AM189" i="1"/>
  <c r="AM72" i="1"/>
  <c r="AW3" i="1" l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2" i="1"/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2" i="1"/>
  <c r="AU4" i="1"/>
  <c r="AU5" i="1"/>
  <c r="AU6" i="1"/>
  <c r="AU7" i="1"/>
  <c r="AU8" i="1"/>
  <c r="AU9" i="1"/>
  <c r="AU10" i="1"/>
  <c r="AU3" i="1"/>
  <c r="AU116" i="1"/>
  <c r="AU124" i="1"/>
  <c r="AU128" i="1"/>
  <c r="AU129" i="1"/>
  <c r="AU130" i="1"/>
  <c r="AU133" i="1"/>
  <c r="AU137" i="1"/>
  <c r="AU138" i="1"/>
  <c r="AU139" i="1"/>
  <c r="AU157" i="1"/>
  <c r="AU158" i="1"/>
  <c r="AU160" i="1"/>
  <c r="AU161" i="1"/>
  <c r="AU162" i="1"/>
  <c r="AU163" i="1"/>
  <c r="AU185" i="1"/>
  <c r="AU186" i="1"/>
  <c r="AU187" i="1"/>
  <c r="AU194" i="1"/>
  <c r="AU196" i="1"/>
  <c r="AU198" i="1"/>
  <c r="AU206" i="1"/>
  <c r="AU223" i="1"/>
  <c r="AU226" i="1"/>
  <c r="AU277" i="1"/>
  <c r="AU296" i="1"/>
  <c r="AU299" i="1"/>
  <c r="AU301" i="1"/>
  <c r="AU307" i="1"/>
  <c r="AU338" i="1"/>
  <c r="AU339" i="1"/>
  <c r="AU341" i="1"/>
  <c r="AU394" i="1"/>
  <c r="AU400" i="1"/>
  <c r="AU421" i="1"/>
  <c r="AU422" i="1"/>
  <c r="AU423" i="1"/>
  <c r="AU425" i="1"/>
  <c r="AU430" i="1"/>
  <c r="AU431" i="1"/>
  <c r="AU479" i="1"/>
  <c r="AU487" i="1"/>
  <c r="AU507" i="1"/>
  <c r="AU512" i="1"/>
  <c r="AU544" i="1"/>
  <c r="AU603" i="1"/>
  <c r="C10" i="22" l="1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9" i="22"/>
  <c r="D5" i="26" l="1"/>
  <c r="D6" i="26"/>
  <c r="D7" i="26"/>
  <c r="D8" i="26"/>
  <c r="D9" i="26"/>
  <c r="D10" i="26"/>
  <c r="D11" i="26"/>
  <c r="D12" i="26"/>
  <c r="D13" i="26"/>
  <c r="D14" i="26"/>
  <c r="D15" i="26"/>
  <c r="D16" i="26"/>
  <c r="D17" i="26"/>
  <c r="D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4" i="26"/>
  <c r="E4" i="3"/>
  <c r="E13" i="3"/>
  <c r="E18" i="3"/>
  <c r="E34" i="3"/>
  <c r="E45" i="3"/>
  <c r="E49" i="3"/>
  <c r="E61" i="3"/>
  <c r="E65" i="3"/>
  <c r="E77" i="3"/>
  <c r="E81" i="3"/>
  <c r="E93" i="3"/>
  <c r="E97" i="3"/>
  <c r="E108" i="3"/>
  <c r="E114" i="3"/>
  <c r="E117" i="3"/>
  <c r="E134" i="3"/>
  <c r="E149" i="3"/>
  <c r="E156" i="3"/>
  <c r="C121" i="3"/>
  <c r="E121" i="3" s="1"/>
  <c r="C116" i="3"/>
  <c r="E116" i="3" s="1"/>
  <c r="C114" i="3"/>
  <c r="C159" i="3"/>
  <c r="E159" i="3" s="1"/>
  <c r="C157" i="3"/>
  <c r="E157" i="3" s="1"/>
  <c r="C152" i="3"/>
  <c r="E152" i="3" s="1"/>
  <c r="C150" i="3"/>
  <c r="E150" i="3" s="1"/>
  <c r="C146" i="3"/>
  <c r="E146" i="3" s="1"/>
  <c r="C136" i="3"/>
  <c r="E136" i="3" s="1"/>
  <c r="C130" i="3"/>
  <c r="E130" i="3" s="1"/>
  <c r="C128" i="3"/>
  <c r="E128" i="3" s="1"/>
  <c r="C125" i="3"/>
  <c r="E125" i="3" s="1"/>
  <c r="C124" i="3"/>
  <c r="E124" i="3" s="1"/>
  <c r="C111" i="3"/>
  <c r="E111" i="3" s="1"/>
  <c r="C107" i="3"/>
  <c r="E107" i="3" s="1"/>
  <c r="C106" i="3"/>
  <c r="E106" i="3" s="1"/>
  <c r="C101" i="3"/>
  <c r="E101" i="3" s="1"/>
  <c r="C41" i="3"/>
  <c r="E41" i="3" s="1"/>
  <c r="C28" i="3"/>
  <c r="E28" i="3" s="1"/>
  <c r="C27" i="3"/>
  <c r="E27" i="3" s="1"/>
  <c r="C24" i="3"/>
  <c r="E24" i="3" s="1"/>
  <c r="C20" i="3"/>
  <c r="E20" i="3" s="1"/>
  <c r="C19" i="3"/>
  <c r="E19" i="3" s="1"/>
  <c r="C11" i="3"/>
  <c r="E11" i="3" s="1"/>
  <c r="C10" i="3"/>
  <c r="E10" i="3" s="1"/>
  <c r="C9" i="3"/>
  <c r="E9" i="3" s="1"/>
  <c r="C8" i="3"/>
  <c r="E8" i="3" s="1"/>
  <c r="C7" i="3"/>
  <c r="E7" i="3" s="1"/>
  <c r="C6" i="3"/>
  <c r="E6" i="3" s="1"/>
  <c r="C5" i="3"/>
  <c r="E5" i="3" s="1"/>
  <c r="C4" i="3"/>
  <c r="C3" i="3"/>
  <c r="E3" i="3" s="1"/>
  <c r="C2" i="3"/>
  <c r="E2" i="3" s="1"/>
  <c r="C158" i="3"/>
  <c r="E158" i="3" s="1"/>
  <c r="C156" i="3"/>
  <c r="C155" i="3"/>
  <c r="E155" i="3" s="1"/>
  <c r="C154" i="3"/>
  <c r="E154" i="3" s="1"/>
  <c r="C153" i="3"/>
  <c r="E153" i="3" s="1"/>
  <c r="C151" i="3"/>
  <c r="E151" i="3" s="1"/>
  <c r="C149" i="3"/>
  <c r="C148" i="3"/>
  <c r="E148" i="3" s="1"/>
  <c r="C147" i="3"/>
  <c r="E147" i="3" s="1"/>
  <c r="C145" i="3"/>
  <c r="E145" i="3" s="1"/>
  <c r="C144" i="3"/>
  <c r="E144" i="3" s="1"/>
  <c r="C143" i="3"/>
  <c r="E143" i="3" s="1"/>
  <c r="C142" i="3"/>
  <c r="E142" i="3" s="1"/>
  <c r="C141" i="3"/>
  <c r="E141" i="3" s="1"/>
  <c r="C140" i="3"/>
  <c r="E140" i="3" s="1"/>
  <c r="C139" i="3"/>
  <c r="E139" i="3" s="1"/>
  <c r="C137" i="3"/>
  <c r="E137" i="3" s="1"/>
  <c r="C134" i="3"/>
  <c r="C133" i="3"/>
  <c r="E133" i="3" s="1"/>
  <c r="C132" i="3"/>
  <c r="E132" i="3" s="1"/>
  <c r="C131" i="3"/>
  <c r="E131" i="3" s="1"/>
  <c r="C129" i="3"/>
  <c r="E129" i="3" s="1"/>
  <c r="C127" i="3"/>
  <c r="E127" i="3" s="1"/>
  <c r="C126" i="3"/>
  <c r="E126" i="3" s="1"/>
  <c r="C123" i="3"/>
  <c r="E123" i="3" s="1"/>
  <c r="C113" i="3"/>
  <c r="E113" i="3" s="1"/>
  <c r="C112" i="3"/>
  <c r="E112" i="3" s="1"/>
  <c r="C110" i="3"/>
  <c r="E110" i="3" s="1"/>
  <c r="C109" i="3"/>
  <c r="E109" i="3" s="1"/>
  <c r="C108" i="3"/>
  <c r="C105" i="3"/>
  <c r="E105" i="3" s="1"/>
  <c r="C104" i="3"/>
  <c r="E104" i="3" s="1"/>
  <c r="C103" i="3"/>
  <c r="E103" i="3" s="1"/>
  <c r="C102" i="3"/>
  <c r="E102" i="3" s="1"/>
  <c r="C100" i="3"/>
  <c r="E100" i="3" s="1"/>
  <c r="C99" i="3"/>
  <c r="E99" i="3" s="1"/>
  <c r="C98" i="3"/>
  <c r="E98" i="3" s="1"/>
  <c r="C97" i="3"/>
  <c r="C96" i="3"/>
  <c r="E96" i="3" s="1"/>
  <c r="C95" i="3"/>
  <c r="E95" i="3" s="1"/>
  <c r="C94" i="3"/>
  <c r="E94" i="3" s="1"/>
  <c r="C93" i="3"/>
  <c r="C92" i="3"/>
  <c r="E92" i="3" s="1"/>
  <c r="C91" i="3"/>
  <c r="E91" i="3" s="1"/>
  <c r="C90" i="3"/>
  <c r="E90" i="3" s="1"/>
  <c r="C89" i="3"/>
  <c r="E89" i="3" s="1"/>
  <c r="C88" i="3"/>
  <c r="E88" i="3" s="1"/>
  <c r="C87" i="3"/>
  <c r="E87" i="3" s="1"/>
  <c r="C86" i="3"/>
  <c r="E86" i="3" s="1"/>
  <c r="C85" i="3"/>
  <c r="E85" i="3" s="1"/>
  <c r="C84" i="3"/>
  <c r="E84" i="3" s="1"/>
  <c r="C83" i="3"/>
  <c r="E83" i="3" s="1"/>
  <c r="C82" i="3"/>
  <c r="E82" i="3" s="1"/>
  <c r="C81" i="3"/>
  <c r="C80" i="3"/>
  <c r="E80" i="3" s="1"/>
  <c r="C79" i="3"/>
  <c r="E79" i="3" s="1"/>
  <c r="C78" i="3"/>
  <c r="E78" i="3" s="1"/>
  <c r="C77" i="3"/>
  <c r="C76" i="3"/>
  <c r="E76" i="3" s="1"/>
  <c r="C75" i="3"/>
  <c r="E75" i="3" s="1"/>
  <c r="C74" i="3"/>
  <c r="E74" i="3" s="1"/>
  <c r="C73" i="3"/>
  <c r="E73" i="3" s="1"/>
  <c r="C72" i="3"/>
  <c r="E72" i="3" s="1"/>
  <c r="C71" i="3"/>
  <c r="E71" i="3" s="1"/>
  <c r="C70" i="3"/>
  <c r="E70" i="3" s="1"/>
  <c r="C69" i="3"/>
  <c r="E69" i="3" s="1"/>
  <c r="C68" i="3"/>
  <c r="E68" i="3" s="1"/>
  <c r="C67" i="3"/>
  <c r="E67" i="3" s="1"/>
  <c r="C66" i="3"/>
  <c r="E66" i="3" s="1"/>
  <c r="C65" i="3"/>
  <c r="C64" i="3"/>
  <c r="E64" i="3" s="1"/>
  <c r="C63" i="3"/>
  <c r="E63" i="3" s="1"/>
  <c r="C62" i="3"/>
  <c r="E62" i="3" s="1"/>
  <c r="C61" i="3"/>
  <c r="C60" i="3"/>
  <c r="E60" i="3" s="1"/>
  <c r="C59" i="3"/>
  <c r="E59" i="3" s="1"/>
  <c r="C58" i="3"/>
  <c r="E58" i="3" s="1"/>
  <c r="C57" i="3"/>
  <c r="E57" i="3" s="1"/>
  <c r="C56" i="3"/>
  <c r="E56" i="3" s="1"/>
  <c r="C55" i="3"/>
  <c r="E55" i="3" s="1"/>
  <c r="C54" i="3"/>
  <c r="E54" i="3" s="1"/>
  <c r="C53" i="3"/>
  <c r="E53" i="3" s="1"/>
  <c r="C52" i="3"/>
  <c r="E52" i="3" s="1"/>
  <c r="C51" i="3"/>
  <c r="E51" i="3" s="1"/>
  <c r="C50" i="3"/>
  <c r="E50" i="3" s="1"/>
  <c r="C49" i="3"/>
  <c r="C48" i="3"/>
  <c r="E48" i="3" s="1"/>
  <c r="C47" i="3"/>
  <c r="E47" i="3" s="1"/>
  <c r="C46" i="3"/>
  <c r="E46" i="3" s="1"/>
  <c r="C45" i="3"/>
  <c r="C44" i="3"/>
  <c r="E44" i="3" s="1"/>
  <c r="C43" i="3"/>
  <c r="E43" i="3" s="1"/>
  <c r="C42" i="3"/>
  <c r="E42" i="3" s="1"/>
  <c r="C40" i="3"/>
  <c r="E40" i="3" s="1"/>
  <c r="C39" i="3"/>
  <c r="E39" i="3" s="1"/>
  <c r="C38" i="3"/>
  <c r="E38" i="3" s="1"/>
  <c r="C37" i="3"/>
  <c r="E37" i="3" s="1"/>
  <c r="C35" i="3"/>
  <c r="E35" i="3" s="1"/>
  <c r="C34" i="3"/>
  <c r="C33" i="3"/>
  <c r="E33" i="3" s="1"/>
  <c r="C32" i="3"/>
  <c r="E32" i="3" s="1"/>
  <c r="C31" i="3"/>
  <c r="E31" i="3" s="1"/>
  <c r="C30" i="3"/>
  <c r="E30" i="3" s="1"/>
  <c r="C29" i="3"/>
  <c r="E29" i="3" s="1"/>
  <c r="C26" i="3"/>
  <c r="E26" i="3" s="1"/>
  <c r="C25" i="3"/>
  <c r="E25" i="3" s="1"/>
  <c r="C23" i="3"/>
  <c r="E23" i="3" s="1"/>
  <c r="C22" i="3"/>
  <c r="E22" i="3" s="1"/>
  <c r="C21" i="3"/>
  <c r="E21" i="3" s="1"/>
  <c r="C18" i="3"/>
  <c r="C17" i="3"/>
  <c r="E17" i="3" s="1"/>
  <c r="C16" i="3"/>
  <c r="E16" i="3" s="1"/>
  <c r="C15" i="3"/>
  <c r="E15" i="3" s="1"/>
  <c r="C14" i="3"/>
  <c r="E14" i="3" s="1"/>
  <c r="C13" i="3"/>
  <c r="C12" i="3"/>
  <c r="E12" i="3" s="1"/>
  <c r="C138" i="3"/>
  <c r="E138" i="3" s="1"/>
  <c r="C135" i="3"/>
  <c r="E135" i="3" s="1"/>
  <c r="C122" i="3"/>
  <c r="E122" i="3" s="1"/>
  <c r="C120" i="3"/>
  <c r="E120" i="3" s="1"/>
  <c r="C119" i="3"/>
  <c r="E119" i="3" s="1"/>
  <c r="C118" i="3"/>
  <c r="E118" i="3" s="1"/>
  <c r="C117" i="3"/>
  <c r="C115" i="3"/>
  <c r="E115" i="3" s="1"/>
  <c r="C36" i="3"/>
  <c r="E36" i="3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2" i="3"/>
  <c r="F16" i="26" l="1"/>
  <c r="F14" i="26"/>
  <c r="F18" i="19" l="1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17" i="19"/>
  <c r="D315" i="19"/>
  <c r="D314" i="19"/>
  <c r="D313" i="19"/>
  <c r="D312" i="19"/>
  <c r="E312" i="19" s="1"/>
  <c r="D311" i="19"/>
  <c r="E311" i="19" s="1"/>
  <c r="D310" i="19"/>
  <c r="D309" i="19"/>
  <c r="E309" i="19" s="1"/>
  <c r="D308" i="19"/>
  <c r="D307" i="19"/>
  <c r="D306" i="19"/>
  <c r="D305" i="19"/>
  <c r="D304" i="19"/>
  <c r="D303" i="19"/>
  <c r="D302" i="19"/>
  <c r="D301" i="19"/>
  <c r="D300" i="19"/>
  <c r="E300" i="19" s="1"/>
  <c r="D299" i="19"/>
  <c r="E299" i="19" s="1"/>
  <c r="D298" i="19"/>
  <c r="D297" i="19"/>
  <c r="D296" i="19"/>
  <c r="D295" i="19"/>
  <c r="D294" i="19"/>
  <c r="D293" i="19"/>
  <c r="D292" i="19"/>
  <c r="D291" i="19"/>
  <c r="D290" i="19"/>
  <c r="E290" i="19" s="1"/>
  <c r="D289" i="19"/>
  <c r="D288" i="19"/>
  <c r="D287" i="19"/>
  <c r="E287" i="19" s="1"/>
  <c r="D286" i="19"/>
  <c r="D285" i="19"/>
  <c r="E285" i="19" s="1"/>
  <c r="D284" i="19"/>
  <c r="E284" i="19" s="1"/>
  <c r="D283" i="19"/>
  <c r="E283" i="19" s="1"/>
  <c r="D282" i="19"/>
  <c r="E282" i="19" s="1"/>
  <c r="D281" i="19"/>
  <c r="E281" i="19" s="1"/>
  <c r="D280" i="19"/>
  <c r="E280" i="19" s="1"/>
  <c r="D279" i="19"/>
  <c r="D278" i="19"/>
  <c r="E278" i="19" s="1"/>
  <c r="D277" i="19"/>
  <c r="D276" i="19"/>
  <c r="D275" i="19"/>
  <c r="D274" i="19"/>
  <c r="E274" i="19" s="1"/>
  <c r="D273" i="19"/>
  <c r="E273" i="19" s="1"/>
  <c r="D272" i="19"/>
  <c r="E272" i="19" s="1"/>
  <c r="D271" i="19"/>
  <c r="E271" i="19" s="1"/>
  <c r="D270" i="19"/>
  <c r="E270" i="19" s="1"/>
  <c r="D269" i="19"/>
  <c r="E269" i="19" s="1"/>
  <c r="D268" i="19"/>
  <c r="E268" i="19" s="1"/>
  <c r="D267" i="19"/>
  <c r="D266" i="19"/>
  <c r="E266" i="19" s="1"/>
  <c r="D265" i="19"/>
  <c r="E265" i="19" s="1"/>
  <c r="D264" i="19"/>
  <c r="E264" i="19" s="1"/>
  <c r="D263" i="19"/>
  <c r="E263" i="19" s="1"/>
  <c r="D262" i="19"/>
  <c r="E262" i="19" s="1"/>
  <c r="D261" i="19"/>
  <c r="E261" i="19" s="1"/>
  <c r="D260" i="19"/>
  <c r="E260" i="19" s="1"/>
  <c r="D259" i="19"/>
  <c r="E259" i="19" s="1"/>
  <c r="D258" i="19"/>
  <c r="E258" i="19" s="1"/>
  <c r="D257" i="19"/>
  <c r="E257" i="19" s="1"/>
  <c r="D256" i="19"/>
  <c r="E256" i="19" s="1"/>
  <c r="D255" i="19"/>
  <c r="E255" i="19" s="1"/>
  <c r="D254" i="19"/>
  <c r="E254" i="19" s="1"/>
  <c r="D253" i="19"/>
  <c r="E253" i="19" s="1"/>
  <c r="D252" i="19"/>
  <c r="E252" i="19" s="1"/>
  <c r="D251" i="19"/>
  <c r="E251" i="19" s="1"/>
  <c r="D250" i="19"/>
  <c r="E250" i="19" s="1"/>
  <c r="D249" i="19"/>
  <c r="D248" i="19"/>
  <c r="E248" i="19" s="1"/>
  <c r="D247" i="19"/>
  <c r="E247" i="19" s="1"/>
  <c r="D246" i="19"/>
  <c r="E246" i="19" s="1"/>
  <c r="D245" i="19"/>
  <c r="E245" i="19" s="1"/>
  <c r="D244" i="19"/>
  <c r="E244" i="19" s="1"/>
  <c r="D243" i="19"/>
  <c r="E243" i="19" s="1"/>
  <c r="D242" i="19"/>
  <c r="E242" i="19" s="1"/>
  <c r="D241" i="19"/>
  <c r="E241" i="19" s="1"/>
  <c r="D240" i="19"/>
  <c r="E240" i="19" s="1"/>
  <c r="D239" i="19"/>
  <c r="E239" i="19" s="1"/>
  <c r="D238" i="19"/>
  <c r="E238" i="19" s="1"/>
  <c r="D237" i="19"/>
  <c r="E237" i="19" s="1"/>
  <c r="D236" i="19"/>
  <c r="E236" i="19" s="1"/>
  <c r="D235" i="19"/>
  <c r="E235" i="19" s="1"/>
  <c r="D234" i="19"/>
  <c r="E234" i="19" s="1"/>
  <c r="D233" i="19"/>
  <c r="E233" i="19" s="1"/>
  <c r="D232" i="19"/>
  <c r="D231" i="19"/>
  <c r="E231" i="19" s="1"/>
  <c r="D230" i="19"/>
  <c r="E230" i="19" s="1"/>
  <c r="D229" i="19"/>
  <c r="E229" i="19" s="1"/>
  <c r="D228" i="19"/>
  <c r="E228" i="19" s="1"/>
  <c r="D227" i="19"/>
  <c r="E227" i="19" s="1"/>
  <c r="D226" i="19"/>
  <c r="E226" i="19" s="1"/>
  <c r="D225" i="19"/>
  <c r="E225" i="19" s="1"/>
  <c r="D224" i="19"/>
  <c r="E224" i="19" s="1"/>
  <c r="D223" i="19"/>
  <c r="E223" i="19" s="1"/>
  <c r="D222" i="19"/>
  <c r="E222" i="19" s="1"/>
  <c r="D221" i="19"/>
  <c r="E221" i="19" s="1"/>
  <c r="D220" i="19"/>
  <c r="E220" i="19" s="1"/>
  <c r="D219" i="19"/>
  <c r="E219" i="19" s="1"/>
  <c r="D218" i="19"/>
  <c r="E218" i="19" s="1"/>
  <c r="D217" i="19"/>
  <c r="E217" i="19" s="1"/>
  <c r="D216" i="19"/>
  <c r="E216" i="19" s="1"/>
  <c r="D215" i="19"/>
  <c r="E215" i="19" s="1"/>
  <c r="D214" i="19"/>
  <c r="D213" i="19"/>
  <c r="E213" i="19" s="1"/>
  <c r="D212" i="19"/>
  <c r="E212" i="19" s="1"/>
  <c r="D211" i="19"/>
  <c r="E211" i="19" s="1"/>
  <c r="D210" i="19"/>
  <c r="E210" i="19" s="1"/>
  <c r="D209" i="19"/>
  <c r="E209" i="19" s="1"/>
  <c r="D208" i="19"/>
  <c r="E208" i="19" s="1"/>
  <c r="D207" i="19"/>
  <c r="E207" i="19" s="1"/>
  <c r="D206" i="19"/>
  <c r="E206" i="19" s="1"/>
  <c r="D205" i="19"/>
  <c r="E205" i="19" s="1"/>
  <c r="D204" i="19"/>
  <c r="E204" i="19" s="1"/>
  <c r="D203" i="19"/>
  <c r="E203" i="19" s="1"/>
  <c r="D202" i="19"/>
  <c r="E202" i="19" s="1"/>
  <c r="D201" i="19"/>
  <c r="E201" i="19" s="1"/>
  <c r="D200" i="19"/>
  <c r="E200" i="19" s="1"/>
  <c r="D199" i="19"/>
  <c r="D198" i="19"/>
  <c r="E198" i="19" s="1"/>
  <c r="D197" i="19"/>
  <c r="E197" i="19" s="1"/>
  <c r="D196" i="19"/>
  <c r="E196" i="19" s="1"/>
  <c r="D195" i="19"/>
  <c r="E195" i="19" s="1"/>
  <c r="D194" i="19"/>
  <c r="E194" i="19" s="1"/>
  <c r="D193" i="19"/>
  <c r="E193" i="19" s="1"/>
  <c r="D192" i="19"/>
  <c r="E192" i="19" s="1"/>
  <c r="D191" i="19"/>
  <c r="D190" i="19"/>
  <c r="E190" i="19" s="1"/>
  <c r="D189" i="19"/>
  <c r="E189" i="19" s="1"/>
  <c r="D188" i="19"/>
  <c r="E188" i="19" s="1"/>
  <c r="D187" i="19"/>
  <c r="E187" i="19" s="1"/>
  <c r="D186" i="19"/>
  <c r="E186" i="19" s="1"/>
  <c r="D185" i="19"/>
  <c r="E185" i="19" s="1"/>
  <c r="D184" i="19"/>
  <c r="E184" i="19" s="1"/>
  <c r="D183" i="19"/>
  <c r="E183" i="19" s="1"/>
  <c r="D182" i="19"/>
  <c r="E182" i="19" s="1"/>
  <c r="D181" i="19"/>
  <c r="E181" i="19" s="1"/>
  <c r="D180" i="19"/>
  <c r="E180" i="19" s="1"/>
  <c r="D179" i="19"/>
  <c r="E179" i="19" s="1"/>
  <c r="D178" i="19"/>
  <c r="E178" i="19" s="1"/>
  <c r="D177" i="19"/>
  <c r="E177" i="19" s="1"/>
  <c r="D176" i="19"/>
  <c r="E176" i="19" s="1"/>
  <c r="D175" i="19"/>
  <c r="E175" i="19" s="1"/>
  <c r="D174" i="19"/>
  <c r="E174" i="19" s="1"/>
  <c r="D173" i="19"/>
  <c r="E173" i="19" s="1"/>
  <c r="D172" i="19"/>
  <c r="E172" i="19" s="1"/>
  <c r="D171" i="19"/>
  <c r="E171" i="19" s="1"/>
  <c r="D170" i="19"/>
  <c r="E170" i="19" s="1"/>
  <c r="D169" i="19"/>
  <c r="E169" i="19" s="1"/>
  <c r="D168" i="19"/>
  <c r="E168" i="19" s="1"/>
  <c r="D167" i="19"/>
  <c r="E167" i="19" s="1"/>
  <c r="D166" i="19"/>
  <c r="E166" i="19" s="1"/>
  <c r="D165" i="19"/>
  <c r="E165" i="19" s="1"/>
  <c r="D164" i="19"/>
  <c r="E164" i="19" s="1"/>
  <c r="D163" i="19"/>
  <c r="E163" i="19" s="1"/>
  <c r="D162" i="19"/>
  <c r="E162" i="19" s="1"/>
  <c r="D161" i="19"/>
  <c r="E161" i="19" s="1"/>
  <c r="D160" i="19"/>
  <c r="E160" i="19" s="1"/>
  <c r="D159" i="19"/>
  <c r="E159" i="19" s="1"/>
  <c r="D158" i="19"/>
  <c r="E158" i="19" s="1"/>
  <c r="D157" i="19"/>
  <c r="E157" i="19" s="1"/>
  <c r="D156" i="19"/>
  <c r="E156" i="19" s="1"/>
  <c r="D155" i="19"/>
  <c r="E155" i="19" s="1"/>
  <c r="D154" i="19"/>
  <c r="E154" i="19" s="1"/>
  <c r="D153" i="19"/>
  <c r="E153" i="19" s="1"/>
  <c r="D152" i="19"/>
  <c r="E152" i="19" s="1"/>
  <c r="D151" i="19"/>
  <c r="E151" i="19" s="1"/>
  <c r="D150" i="19"/>
  <c r="E150" i="19" s="1"/>
  <c r="D149" i="19"/>
  <c r="E149" i="19" s="1"/>
  <c r="D148" i="19"/>
  <c r="E148" i="19" s="1"/>
  <c r="D147" i="19"/>
  <c r="E147" i="19" s="1"/>
  <c r="D146" i="19"/>
  <c r="E146" i="19" s="1"/>
  <c r="D145" i="19"/>
  <c r="D144" i="19"/>
  <c r="D143" i="19"/>
  <c r="E143" i="19" s="1"/>
  <c r="D142" i="19"/>
  <c r="E142" i="19" s="1"/>
  <c r="D141" i="19"/>
  <c r="D140" i="19"/>
  <c r="E140" i="19" s="1"/>
  <c r="D139" i="19"/>
  <c r="E139" i="19" s="1"/>
  <c r="D138" i="19"/>
  <c r="E138" i="19" s="1"/>
  <c r="D137" i="19"/>
  <c r="E137" i="19" s="1"/>
  <c r="D136" i="19"/>
  <c r="E136" i="19" s="1"/>
  <c r="D135" i="19"/>
  <c r="E135" i="19" s="1"/>
  <c r="D134" i="19"/>
  <c r="E134" i="19" s="1"/>
  <c r="D133" i="19"/>
  <c r="E133" i="19" s="1"/>
  <c r="D132" i="19"/>
  <c r="E132" i="19" s="1"/>
  <c r="D131" i="19"/>
  <c r="E131" i="19" s="1"/>
  <c r="D130" i="19"/>
  <c r="E130" i="19" s="1"/>
  <c r="D129" i="19"/>
  <c r="E129" i="19" s="1"/>
  <c r="D128" i="19"/>
  <c r="E128" i="19" s="1"/>
  <c r="D127" i="19"/>
  <c r="E127" i="19" s="1"/>
  <c r="D126" i="19"/>
  <c r="E126" i="19" s="1"/>
  <c r="D125" i="19"/>
  <c r="E125" i="19" s="1"/>
  <c r="D124" i="19"/>
  <c r="E124" i="19" s="1"/>
  <c r="D123" i="19"/>
  <c r="E123" i="19" s="1"/>
  <c r="D122" i="19"/>
  <c r="E122" i="19" s="1"/>
  <c r="D121" i="19"/>
  <c r="E121" i="19" s="1"/>
  <c r="D120" i="19"/>
  <c r="E120" i="19" s="1"/>
  <c r="D119" i="19"/>
  <c r="E119" i="19" s="1"/>
  <c r="D118" i="19"/>
  <c r="E118" i="19" s="1"/>
  <c r="D117" i="19"/>
  <c r="D116" i="19"/>
  <c r="E116" i="19" s="1"/>
  <c r="D115" i="19"/>
  <c r="E115" i="19" s="1"/>
  <c r="D114" i="19"/>
  <c r="E114" i="19" s="1"/>
  <c r="D113" i="19"/>
  <c r="D112" i="19"/>
  <c r="E112" i="19" s="1"/>
  <c r="D111" i="19"/>
  <c r="E111" i="19" s="1"/>
  <c r="D110" i="19"/>
  <c r="E110" i="19" s="1"/>
  <c r="D109" i="19"/>
  <c r="D108" i="19"/>
  <c r="E108" i="19" s="1"/>
  <c r="D107" i="19"/>
  <c r="E107" i="19" s="1"/>
  <c r="D106" i="19"/>
  <c r="E106" i="19" s="1"/>
  <c r="D105" i="19"/>
  <c r="E105" i="19" s="1"/>
  <c r="D104" i="19"/>
  <c r="E104" i="19" s="1"/>
  <c r="D103" i="19"/>
  <c r="E103" i="19" s="1"/>
  <c r="D102" i="19"/>
  <c r="E102" i="19" s="1"/>
  <c r="D101" i="19"/>
  <c r="E101" i="19" s="1"/>
  <c r="D100" i="19"/>
  <c r="E100" i="19" s="1"/>
  <c r="D99" i="19"/>
  <c r="E99" i="19" s="1"/>
  <c r="D98" i="19"/>
  <c r="E98" i="19" s="1"/>
  <c r="D97" i="19"/>
  <c r="E97" i="19" s="1"/>
  <c r="D96" i="19"/>
  <c r="E96" i="19" s="1"/>
  <c r="D95" i="19"/>
  <c r="E95" i="19" s="1"/>
  <c r="D94" i="19"/>
  <c r="D93" i="19"/>
  <c r="E93" i="19" s="1"/>
  <c r="D92" i="19"/>
  <c r="D91" i="19"/>
  <c r="E91" i="19" s="1"/>
  <c r="D90" i="19"/>
  <c r="E90" i="19" s="1"/>
  <c r="D89" i="19"/>
  <c r="E89" i="19" s="1"/>
  <c r="D88" i="19"/>
  <c r="E88" i="19" s="1"/>
  <c r="D87" i="19"/>
  <c r="E87" i="19" s="1"/>
  <c r="D86" i="19"/>
  <c r="E86" i="19" s="1"/>
  <c r="D85" i="19"/>
  <c r="E85" i="19" s="1"/>
  <c r="D84" i="19"/>
  <c r="E84" i="19" s="1"/>
  <c r="D83" i="19"/>
  <c r="D82" i="19"/>
  <c r="E82" i="19" s="1"/>
  <c r="D81" i="19"/>
  <c r="E81" i="19" s="1"/>
  <c r="D80" i="19"/>
  <c r="E80" i="19" s="1"/>
  <c r="D79" i="19"/>
  <c r="E79" i="19" s="1"/>
  <c r="D78" i="19"/>
  <c r="E78" i="19" s="1"/>
  <c r="D77" i="19"/>
  <c r="D76" i="19"/>
  <c r="E76" i="19" s="1"/>
  <c r="D75" i="19"/>
  <c r="E75" i="19" s="1"/>
  <c r="D74" i="19"/>
  <c r="D73" i="19"/>
  <c r="E73" i="19" s="1"/>
  <c r="D72" i="19"/>
  <c r="E72" i="19" s="1"/>
  <c r="D71" i="19"/>
  <c r="E71" i="19" s="1"/>
  <c r="D70" i="19"/>
  <c r="E70" i="19" s="1"/>
  <c r="D69" i="19"/>
  <c r="E69" i="19" s="1"/>
  <c r="D68" i="19"/>
  <c r="E68" i="19" s="1"/>
  <c r="D67" i="19"/>
  <c r="D66" i="19"/>
  <c r="E66" i="19" s="1"/>
  <c r="D65" i="19"/>
  <c r="E65" i="19" s="1"/>
  <c r="D64" i="19"/>
  <c r="E64" i="19" s="1"/>
  <c r="D63" i="19"/>
  <c r="D62" i="19"/>
  <c r="E62" i="19" s="1"/>
  <c r="D61" i="19"/>
  <c r="E61" i="19" s="1"/>
  <c r="D60" i="19"/>
  <c r="E60" i="19" s="1"/>
  <c r="D59" i="19"/>
  <c r="E59" i="19" s="1"/>
  <c r="D58" i="19"/>
  <c r="E58" i="19" s="1"/>
  <c r="D57" i="19"/>
  <c r="E57" i="19" s="1"/>
  <c r="D56" i="19"/>
  <c r="E56" i="19" s="1"/>
  <c r="D55" i="19"/>
  <c r="D54" i="19"/>
  <c r="E54" i="19" s="1"/>
  <c r="D53" i="19"/>
  <c r="E53" i="19" s="1"/>
  <c r="D52" i="19"/>
  <c r="E52" i="19" s="1"/>
  <c r="D51" i="19"/>
  <c r="E51" i="19" s="1"/>
  <c r="D50" i="19"/>
  <c r="E50" i="19" s="1"/>
  <c r="D49" i="19"/>
  <c r="E49" i="19" s="1"/>
  <c r="D48" i="19"/>
  <c r="D47" i="19"/>
  <c r="E47" i="19" s="1"/>
  <c r="D46" i="19"/>
  <c r="E46" i="19" s="1"/>
  <c r="D45" i="19"/>
  <c r="E45" i="19" s="1"/>
  <c r="D44" i="19"/>
  <c r="E44" i="19" s="1"/>
  <c r="D43" i="19"/>
  <c r="E43" i="19" s="1"/>
  <c r="D42" i="19"/>
  <c r="E42" i="19" s="1"/>
  <c r="D41" i="19"/>
  <c r="E41" i="19" s="1"/>
  <c r="D40" i="19"/>
  <c r="D39" i="19"/>
  <c r="E39" i="19" s="1"/>
  <c r="D38" i="19"/>
  <c r="E38" i="19" s="1"/>
  <c r="D37" i="19"/>
  <c r="D36" i="19"/>
  <c r="D35" i="19"/>
  <c r="E35" i="19" s="1"/>
  <c r="D34" i="19"/>
  <c r="E34" i="19" s="1"/>
  <c r="D33" i="19"/>
  <c r="E33" i="19" s="1"/>
  <c r="D32" i="19"/>
  <c r="E32" i="19" s="1"/>
  <c r="D31" i="19"/>
  <c r="E31" i="19" s="1"/>
  <c r="D30" i="19"/>
  <c r="E30" i="19" s="1"/>
  <c r="D29" i="19"/>
  <c r="E29" i="19" s="1"/>
  <c r="D28" i="19"/>
  <c r="E28" i="19" s="1"/>
  <c r="D27" i="19"/>
  <c r="E27" i="19" s="1"/>
  <c r="D26" i="19"/>
  <c r="E26" i="19" s="1"/>
  <c r="D25" i="19"/>
  <c r="E25" i="19" s="1"/>
  <c r="D24" i="19"/>
  <c r="D23" i="19"/>
  <c r="D22" i="19"/>
  <c r="E22" i="19" s="1"/>
  <c r="D21" i="19"/>
  <c r="E21" i="19" s="1"/>
  <c r="D20" i="19"/>
  <c r="E20" i="19" s="1"/>
  <c r="D19" i="19"/>
  <c r="E19" i="19" s="1"/>
  <c r="D18" i="19"/>
  <c r="E18" i="19" s="1"/>
  <c r="D17" i="19"/>
  <c r="I8" i="20"/>
  <c r="C5" i="15" l="1"/>
  <c r="C4" i="15" l="1"/>
  <c r="C3" i="15"/>
</calcChain>
</file>

<file path=xl/comments1.xml><?xml version="1.0" encoding="utf-8"?>
<comments xmlns="http://schemas.openxmlformats.org/spreadsheetml/2006/main">
  <authors>
    <author/>
  </authors>
  <commentList>
    <comment ref="L20" authorId="0">
      <text>
        <r>
          <rPr>
            <sz val="11"/>
            <color rgb="FF000000"/>
            <rFont val="Calibri"/>
            <family val="2"/>
          </rPr>
          <t xml:space="preserve">USD 175450
</t>
        </r>
      </text>
    </comment>
    <comment ref="L124" authorId="0">
      <text>
        <r>
          <rPr>
            <sz val="11"/>
            <color rgb="FF000000"/>
            <rFont val="Calibri"/>
            <family val="2"/>
          </rPr>
          <t>90000??</t>
        </r>
      </text>
    </comment>
    <comment ref="L153" authorId="0">
      <text>
        <r>
          <rPr>
            <sz val="11"/>
            <color rgb="FF000000"/>
            <rFont val="Calibri"/>
            <family val="2"/>
          </rPr>
          <t xml:space="preserve">90000 EUR
</t>
        </r>
      </text>
    </comment>
    <comment ref="AJ246" authorId="0">
      <text>
        <r>
          <rPr>
            <sz val="11"/>
            <color rgb="FF000000"/>
            <rFont val="Calibri"/>
            <family val="2"/>
          </rPr>
          <t>Lada dice 250000
	-Laura Soriano Suarez</t>
        </r>
      </text>
    </comment>
    <comment ref="N261" authorId="0">
      <text>
        <r>
          <rPr>
            <sz val="11"/>
            <color rgb="FF000000"/>
            <rFont val="Calibri"/>
            <family val="2"/>
          </rPr>
          <t>Dirección de Artes Visuales
	-Compras Medios</t>
        </r>
      </text>
    </comment>
    <comment ref="J616" authorId="0">
      <text>
        <r>
          <rPr>
            <sz val="11"/>
            <color rgb="FF000000"/>
            <rFont val="Calibri"/>
            <family val="2"/>
          </rPr>
          <t>Convenio de Cooperación entre el SFMyCP y la organización de estados iberoamericanos
	-Compras Medios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C7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8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9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0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1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2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3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4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5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6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7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0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1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2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3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4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5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8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9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30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32" author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K2" authorId="0">
      <text>
        <r>
          <rPr>
            <sz val="11"/>
            <color rgb="FF000000"/>
            <rFont val="Calibri"/>
            <family val="2"/>
          </rPr>
          <t xml:space="preserve">Usuario:
Queda sin efecto
</t>
        </r>
      </text>
    </comment>
    <comment ref="K3" authorId="0">
      <text>
        <r>
          <rPr>
            <sz val="11"/>
            <color rgb="FF000000"/>
            <rFont val="Calibri"/>
            <family val="2"/>
          </rPr>
          <t xml:space="preserve">Usuario:
va a quedar sin efecto. Nota que deja sin efecto. Proyecto sin firmar
</t>
        </r>
      </text>
    </comment>
    <comment ref="K5" authorId="0">
      <text>
        <r>
          <rPr>
            <sz val="11"/>
            <color rgb="FF000000"/>
            <rFont val="Calibri"/>
            <family val="2"/>
          </rPr>
          <t>Usuario:
va a quedar sin efecto</t>
        </r>
      </text>
    </comment>
    <comment ref="K6" authorId="0">
      <text>
        <r>
          <rPr>
            <sz val="11"/>
            <color rgb="FF000000"/>
            <rFont val="Calibri"/>
            <family val="2"/>
          </rPr>
          <t>Usuario:
queda sin efecto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E3" authorId="0">
      <text>
        <r>
          <rPr>
            <sz val="11"/>
            <color rgb="FF000000"/>
            <rFont val="Calibri"/>
            <family val="2"/>
          </rPr>
          <t>21/07 Pido presupuesto a "El mercado de la Oficina"
	-MELINA MORAN</t>
        </r>
      </text>
    </comment>
    <comment ref="F12" authorId="0">
      <text>
        <r>
          <rPr>
            <sz val="11"/>
            <color rgb="FF000000"/>
            <rFont val="Calibri"/>
            <family val="2"/>
          </rPr>
          <t>Revisar N° Catalogo, Rubro e Imputación Presupuestaria
	-MELINA MORAN</t>
        </r>
      </text>
    </comment>
  </commentList>
</comments>
</file>

<file path=xl/sharedStrings.xml><?xml version="1.0" encoding="utf-8"?>
<sst xmlns="http://schemas.openxmlformats.org/spreadsheetml/2006/main" count="25622" uniqueCount="7122">
  <si>
    <t>Expediente</t>
  </si>
  <si>
    <t>Detalle</t>
  </si>
  <si>
    <t>Tipo de Contratación</t>
  </si>
  <si>
    <t>Responsable</t>
  </si>
  <si>
    <t>Estado</t>
  </si>
  <si>
    <t>Solicitud de Gasto</t>
  </si>
  <si>
    <t>N° Exp</t>
  </si>
  <si>
    <t>N° TRI</t>
  </si>
  <si>
    <t>N° Nota</t>
  </si>
  <si>
    <t>N°ACU</t>
  </si>
  <si>
    <t>N°PROY</t>
  </si>
  <si>
    <t>Otros</t>
  </si>
  <si>
    <t>Origen Fecha</t>
  </si>
  <si>
    <t>Concepto</t>
  </si>
  <si>
    <t>Proveedor</t>
  </si>
  <si>
    <t>Monto</t>
  </si>
  <si>
    <t>Origen</t>
  </si>
  <si>
    <t>Ejecucion Fecha</t>
  </si>
  <si>
    <t>REC Desde</t>
  </si>
  <si>
    <t>Parámetro</t>
  </si>
  <si>
    <t>Convocatoria</t>
  </si>
  <si>
    <t>REC fecha</t>
  </si>
  <si>
    <t>Ubicación Interna</t>
  </si>
  <si>
    <t>Responsable fecha</t>
  </si>
  <si>
    <t>Detalle de proceso de trabajo</t>
  </si>
  <si>
    <t>ENVIO Hacia</t>
  </si>
  <si>
    <t>ENVIO Fecha</t>
  </si>
  <si>
    <t>ENVIO Documentacion</t>
  </si>
  <si>
    <t>ENVIO Motivo</t>
  </si>
  <si>
    <t>Depositario Actual</t>
  </si>
  <si>
    <t>Pliego</t>
  </si>
  <si>
    <t>Apertura</t>
  </si>
  <si>
    <t>Cuadro Comparativo</t>
  </si>
  <si>
    <t>Dictamen</t>
  </si>
  <si>
    <t>Adjudicación</t>
  </si>
  <si>
    <t>Fecha</t>
  </si>
  <si>
    <t>Orden de Compra</t>
  </si>
  <si>
    <t>Env A Presup</t>
  </si>
  <si>
    <t>Detalle contratacion</t>
  </si>
  <si>
    <t>OC (Abierta/Cerrrada +Nro)</t>
  </si>
  <si>
    <t>CUIT</t>
  </si>
  <si>
    <t>Nro Beneficiario</t>
  </si>
  <si>
    <t>Nro de Facturas</t>
  </si>
  <si>
    <t>Orden de Pago</t>
  </si>
  <si>
    <t>Monto PAGADO</t>
  </si>
  <si>
    <t>Observaciones</t>
  </si>
  <si>
    <t>28497/2014</t>
  </si>
  <si>
    <t>Mantenimiento Asensores</t>
  </si>
  <si>
    <t>SLU</t>
  </si>
  <si>
    <t>Limpieza</t>
  </si>
  <si>
    <t>Impecable de Walter Perez</t>
  </si>
  <si>
    <t>MCC</t>
  </si>
  <si>
    <t>313218/2016</t>
  </si>
  <si>
    <t>Utiles Oficina</t>
  </si>
  <si>
    <t>?</t>
  </si>
  <si>
    <t>Lorena</t>
  </si>
  <si>
    <t>Coordinación Técnica Operativa</t>
  </si>
  <si>
    <t>No tiene presupuesto</t>
  </si>
  <si>
    <t>179900/2016</t>
  </si>
  <si>
    <t>Artistica(Basso) - Servicio Acustica</t>
  </si>
  <si>
    <t>CONTRATACION DIRECTA POR ESPECIALIDAD</t>
  </si>
  <si>
    <t>Orlando</t>
  </si>
  <si>
    <t>01/08 proceso de contratacion</t>
  </si>
  <si>
    <t>x</t>
  </si>
  <si>
    <t>196075/2016</t>
  </si>
  <si>
    <t>Artistica (S. Quintana)</t>
  </si>
  <si>
    <t>01/08 proceso de contratación</t>
  </si>
  <si>
    <t>28505/2014</t>
  </si>
  <si>
    <t>"Impecable" L.P. 7/14</t>
  </si>
  <si>
    <t>LICITACION PÚBLICA</t>
  </si>
  <si>
    <t>Sebastian</t>
  </si>
  <si>
    <t>Pagar OC ejecutandose</t>
  </si>
  <si>
    <t>28506/2014</t>
  </si>
  <si>
    <t>"Murata" L.P. 3/14</t>
  </si>
  <si>
    <t>109495/2014</t>
  </si>
  <si>
    <t>"Aqualine" L. Pri 1/15</t>
  </si>
  <si>
    <t>LICITACION PRIVADA</t>
  </si>
  <si>
    <t>163788/2016</t>
  </si>
  <si>
    <t>"Adquisicion de Pintura"</t>
  </si>
  <si>
    <t>LICITACIÓN PRIVADA</t>
  </si>
  <si>
    <t>Griselda</t>
  </si>
  <si>
    <t>Se tiene q actualizar presupuesto</t>
  </si>
  <si>
    <t>CARGA INCOMPLETA</t>
  </si>
  <si>
    <t>164405/2016</t>
  </si>
  <si>
    <t>"insumos para Carpinteria"</t>
  </si>
  <si>
    <t>INGRESO PARCIAL</t>
  </si>
  <si>
    <t>239230/2016</t>
  </si>
  <si>
    <t>"Alquiler vehiculo electrico"</t>
  </si>
  <si>
    <t>CONTATACION DIRECTA</t>
  </si>
  <si>
    <t>239236/2016</t>
  </si>
  <si>
    <t>"Servicio de Areas Protegidas"</t>
  </si>
  <si>
    <t>164692/2016</t>
  </si>
  <si>
    <t>"Adquisicion Insumos para construccion en seco"</t>
  </si>
  <si>
    <t>272426/2016</t>
  </si>
  <si>
    <t>"Adquisicion insumos impresión grafica"</t>
  </si>
  <si>
    <t>Contratación Directa</t>
  </si>
  <si>
    <t>Miriam</t>
  </si>
  <si>
    <t>101566/2016</t>
  </si>
  <si>
    <t>"Adquisicion de handies CCK"</t>
  </si>
  <si>
    <t>Licitación Privada</t>
  </si>
  <si>
    <t>272473/2016</t>
  </si>
  <si>
    <t>"Adquisicion de transceptores portátiles, accesorios y baterias</t>
  </si>
  <si>
    <t>275403/2016</t>
  </si>
  <si>
    <t>"Servicio integral de acreditaciónes</t>
  </si>
  <si>
    <t>165975/2016</t>
  </si>
  <si>
    <t>"Insumos para higiene y limpieza"</t>
  </si>
  <si>
    <t>164016/2016</t>
  </si>
  <si>
    <t>"Insumos de Corralon"</t>
  </si>
  <si>
    <t>177153/2016</t>
  </si>
  <si>
    <t>"Materiales uso descartables para uso de gastronomía</t>
  </si>
  <si>
    <t>164634/2016</t>
  </si>
  <si>
    <t>"Insumos para parquizacion"</t>
  </si>
  <si>
    <t>Mariana</t>
  </si>
  <si>
    <t>275472/2016</t>
  </si>
  <si>
    <t>"Mantenimiento infraestructura vial"</t>
  </si>
  <si>
    <t>Licitación Pública</t>
  </si>
  <si>
    <t>Direccion General Técnica, Administrativa y Legal</t>
  </si>
  <si>
    <t>16749/2016</t>
  </si>
  <si>
    <t>"Equipamientos Informatica"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</si>
  <si>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</si>
  <si>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225913/2016</t>
  </si>
  <si>
    <t>"Adquisicion diarios y revistas"</t>
  </si>
  <si>
    <t>Contratación Directa por exclusividad</t>
  </si>
  <si>
    <t>Pendiente Art39</t>
  </si>
  <si>
    <t>252471/2015</t>
  </si>
  <si>
    <t>"Ampliacion OC.93"</t>
  </si>
  <si>
    <t>AMPLIACIÓN DE LICITACIÓN PÚBLICA</t>
  </si>
  <si>
    <t>Matias</t>
  </si>
  <si>
    <t>177217/2016</t>
  </si>
  <si>
    <t>"Plagas y desinfeccion"</t>
  </si>
  <si>
    <t>196038/2016</t>
  </si>
  <si>
    <t>"Desarme, desmantelado, armado"</t>
  </si>
  <si>
    <t>163785/2016</t>
  </si>
  <si>
    <t>"insumos de herreria"</t>
  </si>
  <si>
    <t>Ok para cargar</t>
  </si>
  <si>
    <t>300538/2016</t>
  </si>
  <si>
    <t>"Impresión material de MANO</t>
  </si>
  <si>
    <t>0097507/2016</t>
  </si>
  <si>
    <t>"Vallas para CCK"</t>
  </si>
  <si>
    <t>CONTRATACIÓN DIRECTA</t>
  </si>
  <si>
    <t>0176788/2016</t>
  </si>
  <si>
    <t>"Servicios de Hidrogrua"</t>
  </si>
  <si>
    <t>Laura</t>
  </si>
  <si>
    <t>0152632/2016</t>
  </si>
  <si>
    <t>"Alquiler de fotocopiadoras"</t>
  </si>
  <si>
    <t>SEBASTIAN</t>
  </si>
  <si>
    <t>0296368/2016</t>
  </si>
  <si>
    <t>"Materiales para backlight"</t>
  </si>
  <si>
    <t>0230776/2016</t>
  </si>
  <si>
    <t>"Alquiler de andamios"</t>
  </si>
  <si>
    <t>Mueble 11</t>
  </si>
  <si>
    <t>0230402/2016</t>
  </si>
  <si>
    <t>"Carpinterias Aluminios"</t>
  </si>
  <si>
    <t>0196037/2016</t>
  </si>
  <si>
    <t>"Paneles de rejas de hierro"</t>
  </si>
  <si>
    <t>0158836/2016</t>
  </si>
  <si>
    <t>"Prov. De agua potable"</t>
  </si>
  <si>
    <t>0177088/2016</t>
  </si>
  <si>
    <t>"Servicio de Desobstruccion de cañeria"</t>
  </si>
  <si>
    <t>272391/2016</t>
  </si>
  <si>
    <t>"Materiales de seguridad de trabajo"</t>
  </si>
  <si>
    <t>230234/2016</t>
  </si>
  <si>
    <t>"Adquisicion de textiles tecnopolis"</t>
  </si>
  <si>
    <t>304478/2016</t>
  </si>
  <si>
    <t>"Ampliacion sistema de video"</t>
  </si>
  <si>
    <t>Laura/ Matias</t>
  </si>
  <si>
    <t>No esta completo</t>
  </si>
  <si>
    <t>284183/2016</t>
  </si>
  <si>
    <t>"Compra mobiliarios y acc. para Musica"</t>
  </si>
  <si>
    <t>Laura/  Guido</t>
  </si>
  <si>
    <t>174298/2016</t>
  </si>
  <si>
    <t>"Montajes y desmontajes de auditorios y paneleria"</t>
  </si>
  <si>
    <t>LICITACIÓN PÚBLICA</t>
  </si>
  <si>
    <t>239184/2016</t>
  </si>
  <si>
    <t>"Adquisicion de insumos electricos"</t>
  </si>
  <si>
    <t>230468/2016</t>
  </si>
  <si>
    <t>MINIT TRATAMIENTOS IGNIFUGOS de PABLO MINOTTI; CAROLINA ITURRIAGA</t>
  </si>
  <si>
    <t>Tesorería</t>
  </si>
  <si>
    <t>164530/2016</t>
  </si>
  <si>
    <t>Vajilla Tecnopolis</t>
  </si>
  <si>
    <t>CON NOTA Y PROY PARA DEJAR SIN EFECTO LA LICITACIÓN</t>
  </si>
  <si>
    <t>Tesoreria</t>
  </si>
  <si>
    <t>Licitación Publica</t>
  </si>
  <si>
    <t>Licitación - Contrataciones</t>
  </si>
  <si>
    <t>Licitacion</t>
  </si>
  <si>
    <t>Si</t>
  </si>
  <si>
    <t>Pago</t>
  </si>
  <si>
    <t>Agua</t>
  </si>
  <si>
    <t>158858/2014</t>
  </si>
  <si>
    <t>Equipamiento Escenario Movil</t>
  </si>
  <si>
    <t>Analia</t>
  </si>
  <si>
    <t>Pagado</t>
  </si>
  <si>
    <t>PAGO JGM</t>
  </si>
  <si>
    <t>Iluminacion</t>
  </si>
  <si>
    <t>Consejo Asesor del Sistema Argentino Television Digital Terrestre</t>
  </si>
  <si>
    <t>HISTORICO /MINPLAN</t>
  </si>
  <si>
    <t>Seguros</t>
  </si>
  <si>
    <t>Dirección de Compras y Contrataciones</t>
  </si>
  <si>
    <t>NACIÓN SEGUROS S.A.</t>
  </si>
  <si>
    <t>Agua - Dispenser</t>
  </si>
  <si>
    <t>259206/2014</t>
  </si>
  <si>
    <t>Transporte</t>
  </si>
  <si>
    <t>REF. TRANSPORTE DE OBRAS DE ARTE</t>
  </si>
  <si>
    <t>Dirección Nacional de Expresiones Federales</t>
  </si>
  <si>
    <t>Presupuesto</t>
  </si>
  <si>
    <t>Sin Asignar</t>
  </si>
  <si>
    <t>Legales</t>
  </si>
  <si>
    <t>compras</t>
  </si>
  <si>
    <t>154017/2016</t>
  </si>
  <si>
    <t>Mesa de Entradas</t>
  </si>
  <si>
    <t>Tecnopolis - Refrigerio</t>
  </si>
  <si>
    <t>CORPORACIÓN DEL MERCADO CENTRAL DE BUENOS AIRES</t>
  </si>
  <si>
    <t>Direccion de Patrimonio y Suministros</t>
  </si>
  <si>
    <t>Alquiler de Andamios</t>
  </si>
  <si>
    <t>218690/2015</t>
  </si>
  <si>
    <t>Jefatura de Gabinete de Ministros</t>
  </si>
  <si>
    <t>347357/2015</t>
  </si>
  <si>
    <t>Convenio Universidades</t>
  </si>
  <si>
    <t>UNSAM</t>
  </si>
  <si>
    <t>Mueble 14</t>
  </si>
  <si>
    <t>Compras</t>
  </si>
  <si>
    <t>Alquiler de Equipamiento</t>
  </si>
  <si>
    <t>16204/2015</t>
  </si>
  <si>
    <t>Tecnopolis - Convenio Universidades</t>
  </si>
  <si>
    <t>UNLAM</t>
  </si>
  <si>
    <t>PROPUESTA DE CONVENIOS DE COOPERACIÓN Y ASISTENCIA UNLAM-MINPLAN TECNOPOLIS 2015</t>
  </si>
  <si>
    <t>Dirección Nacional de Centros Tematicos</t>
  </si>
  <si>
    <t>Convenios</t>
  </si>
  <si>
    <t>Alquiler de Fotocopiadora</t>
  </si>
  <si>
    <t>184524/2015</t>
  </si>
  <si>
    <t>RTA</t>
  </si>
  <si>
    <t>REF. CONVENIO ESPECIFICO MINPLAN-RTA</t>
  </si>
  <si>
    <t>Alquiler de Grupo Electogeno</t>
  </si>
  <si>
    <t>71916/2014</t>
  </si>
  <si>
    <t>Equipamiento Microinformatico</t>
  </si>
  <si>
    <t>Informática</t>
  </si>
  <si>
    <t>Dirección Nacional de Generacion de Contenidos</t>
  </si>
  <si>
    <t>Alquiler de Maquinas</t>
  </si>
  <si>
    <t>97796/2014</t>
  </si>
  <si>
    <t>Control de Accesos</t>
  </si>
  <si>
    <t>Informatica</t>
  </si>
  <si>
    <t>Gestión Integral de Contenidos</t>
  </si>
  <si>
    <t>Alquiler de Sillas</t>
  </si>
  <si>
    <t>71932/2014</t>
  </si>
  <si>
    <t>PROY-S01:0004566/2015</t>
  </si>
  <si>
    <t>LIC. PUB.Nº 2/2015 - OC 24/2015 - EXP OP 0344243/15 y 344254/45</t>
  </si>
  <si>
    <t>Audiovisual</t>
  </si>
  <si>
    <t>Secretaria de Contenidos Publicos</t>
  </si>
  <si>
    <t>19 cuerpos. Se entrego con remito N° 534614/2016</t>
  </si>
  <si>
    <t>OC 24/2015</t>
  </si>
  <si>
    <t>JEFATURA DE GABINETE DE MINISTROS</t>
  </si>
  <si>
    <t>Alquiler Equipamiento Radioelectrico</t>
  </si>
  <si>
    <t>139230/2014</t>
  </si>
  <si>
    <t>Sistema Centralizado y Distribución de UPS</t>
  </si>
  <si>
    <t>UPS</t>
  </si>
  <si>
    <t>Matafuegos</t>
  </si>
  <si>
    <t>MAXISEGURIDAD INDUSTRIAL S.A.</t>
  </si>
  <si>
    <t>OC14/2015</t>
  </si>
  <si>
    <t xml:space="preserve">Chip </t>
  </si>
  <si>
    <t>151295/2014</t>
  </si>
  <si>
    <t>Refrigerio -Almuerzos</t>
  </si>
  <si>
    <t>19/7 ELABORAR PROY DESAFECTACION</t>
  </si>
  <si>
    <t>pv-2016-00345222</t>
  </si>
  <si>
    <t>Ministerio de Comunicaciones</t>
  </si>
  <si>
    <t>Comunicaciones Oficiales y Generales</t>
  </si>
  <si>
    <t>28498/2014</t>
  </si>
  <si>
    <t>GONIX INTEGRAL S.R.L</t>
  </si>
  <si>
    <t>Muebles</t>
  </si>
  <si>
    <t>Mueble 8</t>
  </si>
  <si>
    <t>OC 32/2015 y 34/2015</t>
  </si>
  <si>
    <t>Presidencia de la Nacion</t>
  </si>
  <si>
    <t>Contrataciones Artisticas</t>
  </si>
  <si>
    <t>OC 20/2015</t>
  </si>
  <si>
    <t>PROY 4205/2015</t>
  </si>
  <si>
    <t>Para la firma de daniel</t>
  </si>
  <si>
    <t>Nota CC N° 236/16</t>
  </si>
  <si>
    <t>Se remitió a jefatura para el pago de la factura</t>
  </si>
  <si>
    <t>Nota de Intervencion de Compras, para remitir a DGTyL para que luego se remita a Jefatura para el pago, que ejecutara el 100% de laOC</t>
  </si>
  <si>
    <t>OC N° 136/2015</t>
  </si>
  <si>
    <t>Equipamiento Musical</t>
  </si>
  <si>
    <t>Yamaha Music Latinamerica S.A.</t>
  </si>
  <si>
    <t>OC ABIERTA 15/2015</t>
  </si>
  <si>
    <t>PARA PAGO JGM</t>
  </si>
  <si>
    <t>Prensa</t>
  </si>
  <si>
    <t>Seguridad</t>
  </si>
  <si>
    <t>MURATA S.A.</t>
  </si>
  <si>
    <t>Mueble 9</t>
  </si>
  <si>
    <t>LO TENIA LORE, SE REASIGNO A SEBAS (9CUERPOS). Armamos providencia para Adrian para que disponga enviarloa Legales para definir tratamiento de la cuestión legal, 05/07/2016</t>
  </si>
  <si>
    <t>PV-2016-00069964-APN-DGTAYL#SFM</t>
  </si>
  <si>
    <t>Envío 9 cuerpos con providencia de resumen de lo actuado y nota del proveedor solicitando ajuste por paritarias, para que si lo estima corresponder derive a legales.</t>
  </si>
  <si>
    <t>Dirección General Técnica Administrativa y Legal</t>
  </si>
  <si>
    <t>COMPRAS DE JEFATURA DE GABINETE</t>
  </si>
  <si>
    <t>Licitación</t>
  </si>
  <si>
    <t>150487/2016</t>
  </si>
  <si>
    <t>Licitación pública</t>
  </si>
  <si>
    <t>OC 17/2015</t>
  </si>
  <si>
    <t>Radio y Television Argentina</t>
  </si>
  <si>
    <t>Copa Davis</t>
  </si>
  <si>
    <t>166605/2014</t>
  </si>
  <si>
    <t>16723/2016</t>
  </si>
  <si>
    <t>Tecnopolis - Mantenimiento</t>
  </si>
  <si>
    <t>Mantenimiento</t>
  </si>
  <si>
    <t>ENTROPIA S.R.L</t>
  </si>
  <si>
    <t>Servicio integral de mantenimiento del edificio</t>
  </si>
  <si>
    <t>27/5 para corregir proyecto de resolución desafectacion</t>
  </si>
  <si>
    <t>nota y proyecto de acto para dejar sin efecto</t>
  </si>
  <si>
    <t>Nota CC N° 231</t>
  </si>
  <si>
    <t>Se adjunta PROY de Resolución que deja sin efecto la Lic. Para que vuestra área tome intervención de su competencia</t>
  </si>
  <si>
    <t>Mueble 18</t>
  </si>
  <si>
    <t>Correo</t>
  </si>
  <si>
    <t>291205/2015</t>
  </si>
  <si>
    <t>Desfibiladores</t>
  </si>
  <si>
    <t>FILOBISIS S:A.</t>
  </si>
  <si>
    <t>154063/2016</t>
  </si>
  <si>
    <t xml:space="preserve">Tecnopolis - Alquiler Grupo electrogeno </t>
  </si>
  <si>
    <t>Para que informe si tiene credito presupuestario</t>
  </si>
  <si>
    <t>Esta en jefatura</t>
  </si>
  <si>
    <t>Nota CC N° 8/2016</t>
  </si>
  <si>
    <t>Tecnopolis - Equipamiento</t>
  </si>
  <si>
    <t>Secretaria de Medios Publicos</t>
  </si>
  <si>
    <t>252374/2014</t>
  </si>
  <si>
    <t>Contratación directa por especialidad</t>
  </si>
  <si>
    <t>Sistema Federal de Medios y Contenidos Públicos</t>
  </si>
  <si>
    <t>Equipamiento</t>
  </si>
  <si>
    <t>134613/2014</t>
  </si>
  <si>
    <t>Steinway &amp; Sons</t>
  </si>
  <si>
    <t>131525/2016</t>
  </si>
  <si>
    <t>Tecnopolis - Luz</t>
  </si>
  <si>
    <t>Nota CC N° 22/2016</t>
  </si>
  <si>
    <t>Subsecretaría de Centros Temáticos y Expresiones Federales</t>
  </si>
  <si>
    <t>Equipamiento CIAM</t>
  </si>
  <si>
    <t>344254/2015</t>
  </si>
  <si>
    <t>0012-00000480 yNota de Crédito N° 0012-00000241</t>
  </si>
  <si>
    <t>Tecnopolis - Materiales Electricos</t>
  </si>
  <si>
    <t>344243/2015</t>
  </si>
  <si>
    <t>Según ordenes no se van a pagar. Existe la posibilidad de remitirlos a cuevas para que se expida.</t>
  </si>
  <si>
    <t>Telam</t>
  </si>
  <si>
    <t>340056/2015</t>
  </si>
  <si>
    <t>Raul E. Monaco</t>
  </si>
  <si>
    <t>Tecnopolis - Servicio de producción</t>
  </si>
  <si>
    <t>325512/2015</t>
  </si>
  <si>
    <t>152465/2016</t>
  </si>
  <si>
    <t>152422/2016</t>
  </si>
  <si>
    <t>Revestimiento</t>
  </si>
  <si>
    <t>VMG VISUAL SOLUTIONS de Victor Ariel SCHIAVONI</t>
  </si>
  <si>
    <t>Barroso Juan Gonzalez de Marcos y Espejos</t>
  </si>
  <si>
    <t>150308/2016</t>
  </si>
  <si>
    <t>Tecnopolis - Insumos Graficos</t>
  </si>
  <si>
    <t>Tecnopolis - Servicio de control de plagas</t>
  </si>
  <si>
    <t>HERNAN GABRIEL RODRIGUEZ</t>
  </si>
  <si>
    <t>NOTA CC</t>
  </si>
  <si>
    <t>176765/2016</t>
  </si>
  <si>
    <t xml:space="preserve">Tecnopolis - Maquinas y Herramientas </t>
  </si>
  <si>
    <t>GRUAS SAN BLAS S.A.</t>
  </si>
  <si>
    <t>Mueble 15</t>
  </si>
  <si>
    <t>FINALIZADO</t>
  </si>
  <si>
    <t>PARA ARCHIVAR</t>
  </si>
  <si>
    <t>155513/2016</t>
  </si>
  <si>
    <t>N° 0000001</t>
  </si>
  <si>
    <t>Equipamiento Receptor de TDA</t>
  </si>
  <si>
    <t>213103/2016</t>
  </si>
  <si>
    <t>BEAUTIFUL BRANDING de PADIN Maria Cristina</t>
  </si>
  <si>
    <t>SERVICIO DE ALQUILER DE EQUIPO TECNICO "PROYECTO HOLOGRAMAS 3D" - SALTA INTINERANTE (TECNOPOLIS)</t>
  </si>
  <si>
    <t>266884/2015</t>
  </si>
  <si>
    <t>Telecomunicaciones</t>
  </si>
  <si>
    <t>Arsat</t>
  </si>
  <si>
    <t>OP 9018/15</t>
  </si>
  <si>
    <t>Mesa de entrada</t>
  </si>
  <si>
    <t>0007-00000568 Y 569</t>
  </si>
  <si>
    <t>Hospedaje y Comida</t>
  </si>
  <si>
    <t>Tacchini Ezequiel</t>
  </si>
  <si>
    <t>252871/2015</t>
  </si>
  <si>
    <t>Exp Madre43922/2015</t>
  </si>
  <si>
    <t>Tecnopolis - Obra Publica</t>
  </si>
  <si>
    <t>ORLANDO</t>
  </si>
  <si>
    <t>Legitimo abono</t>
  </si>
  <si>
    <t>212071/2016</t>
  </si>
  <si>
    <t>Solicita la contratación para los trabajos de ampliación de camarines y adecuación de salas de exposicion, sitas en el Parque del Bicentenario   LICITACIÓN PÚBLICA  N° 31/2015</t>
  </si>
  <si>
    <t>211981/2016</t>
  </si>
  <si>
    <t>Laura Siciliano</t>
  </si>
  <si>
    <t>Para dar de baja y archivo mediante AA por que no subsiste la necesidad que dio origen al inicio de la contratación.</t>
  </si>
  <si>
    <t>Pago de Factura N° 0005-00000104 $ 190.305,07 "CONECTORES" SERVICIO DE INSTALACIÓN DE EQUIPAMIENTO RECEPTOR DE TDA EN LA FACULTAD DE CIENCIAS SOCIALES (UBA-CEPIA)</t>
  </si>
  <si>
    <t>0005-00000104</t>
  </si>
  <si>
    <t>252858/2015</t>
  </si>
  <si>
    <t>111766/2015</t>
  </si>
  <si>
    <t>Expte Madre N° 43909/2015</t>
  </si>
  <si>
    <t>211976/2016</t>
  </si>
  <si>
    <t>Solicita la contratación para los trabajos de provisión e instalación de infraestructura para Plazas, sitas en el Parque del Bicentenario  LICITACIÓN PÚBLICA N° 21/2015 (2 CUERPOS)</t>
  </si>
  <si>
    <t>Tecnopolis  - Stand</t>
  </si>
  <si>
    <t>252859/2015</t>
  </si>
  <si>
    <t>Exp Madre43910/2015</t>
  </si>
  <si>
    <t>Solicita la contratación para los trabajos de reubicación, ampliación y mejoramiento de las Salas de Exposición, sitas en el Parque del Bicentenario                             LICITACIÓN PÚBLICA N° 36/2015(3 CUERPOS). Con Informe de Sebastián/Mariana</t>
  </si>
  <si>
    <t>0005-00000110</t>
  </si>
  <si>
    <t>211971/2016</t>
  </si>
  <si>
    <t>Instalacion Electrica</t>
  </si>
  <si>
    <t>TRI 112001/2015</t>
  </si>
  <si>
    <t>SALTA ITINERANTE SOLICITUD DE TRASLADO DE LOGISTICA TECNICA BUENOS AIRES - SALTA / SALTA - BUENOS AIRES</t>
  </si>
  <si>
    <t>150557/2016</t>
  </si>
  <si>
    <t>Tecnopolis - Muebles</t>
  </si>
  <si>
    <t>252938/2015</t>
  </si>
  <si>
    <t>Expte Madre N° 43987/2015</t>
  </si>
  <si>
    <t>Insumos de Herreria</t>
  </si>
  <si>
    <t>Policia</t>
  </si>
  <si>
    <t>Policia Federal Argentina</t>
  </si>
  <si>
    <t>-</t>
  </si>
  <si>
    <t>Provisión de insumos para grafica con destino el Parque del Bicentenario. LICITACIÓN PRIVADA N° 21/2015</t>
  </si>
  <si>
    <t>N° 182.677, 183.005 Y 184.211 NOTAS DE DÉBITO 37170, 37026, 37012, 37013, 37171, 37266, 37172 Y 37168</t>
  </si>
  <si>
    <t>Insumos de Paisajismo</t>
  </si>
  <si>
    <t>256771/2014</t>
  </si>
  <si>
    <t>OC N°11/15</t>
  </si>
  <si>
    <t>252856/2015</t>
  </si>
  <si>
    <t>Expte Madre N° 43907/2015</t>
  </si>
  <si>
    <t>Insumos de Salud</t>
  </si>
  <si>
    <t>PRESTACIÓN DE POLICIA FEDERAL</t>
  </si>
  <si>
    <t>194967/2016</t>
  </si>
  <si>
    <t>Insumos de Seguridad</t>
  </si>
  <si>
    <t>ITURRASPE 970 S.R.L</t>
  </si>
  <si>
    <t>Solicita la provisión e instalación de equipos Roof-Top con destino el sector Acuario, ubicado en el Parque del Bicentenario. LICITACIÓN PÚBLICA N° 28/2015</t>
  </si>
  <si>
    <t>Insumos Descartables</t>
  </si>
  <si>
    <t>122698/2014</t>
  </si>
  <si>
    <t xml:space="preserve">Leasing </t>
  </si>
  <si>
    <t>Se solicito baja Secretaria General para desafectarlo. VER CON DANIEL //Para dar de baja y archivo mediante AA por que no subsiste la necesidad que dio origen al inicio de la contratación.</t>
  </si>
  <si>
    <t>Direccion Nacional de Expresiones Federales</t>
  </si>
  <si>
    <t>239162/2016</t>
  </si>
  <si>
    <t>Leds</t>
  </si>
  <si>
    <t>304486/2014</t>
  </si>
  <si>
    <t xml:space="preserve">Tecnopolis - Señaletica </t>
  </si>
  <si>
    <t>INCAA</t>
  </si>
  <si>
    <t>252746/2015</t>
  </si>
  <si>
    <t>Adquisición de maquinarias y herramientas eléctricas con destino a Parque del Bicentenario. CONTRATACIÓN DIRECTA  N° 43/2015.</t>
  </si>
  <si>
    <t>Librería</t>
  </si>
  <si>
    <t>152918/2014</t>
  </si>
  <si>
    <t>Mueble 10</t>
  </si>
  <si>
    <t>196055/2014</t>
  </si>
  <si>
    <t xml:space="preserve">MINOTTI PABLO DAVID </t>
  </si>
  <si>
    <t>Logistica</t>
  </si>
  <si>
    <t>316489/2015</t>
  </si>
  <si>
    <t>Universidad de Avellaneda</t>
  </si>
  <si>
    <t>152920/2014</t>
  </si>
  <si>
    <t>Luz</t>
  </si>
  <si>
    <t>300185/2015</t>
  </si>
  <si>
    <t>309814/2015</t>
  </si>
  <si>
    <t>300193/2015</t>
  </si>
  <si>
    <t>317852/2015</t>
  </si>
  <si>
    <t>Materiales descartables</t>
  </si>
  <si>
    <t>275650/2015</t>
  </si>
  <si>
    <t>190993/2014</t>
  </si>
  <si>
    <t>Trámite de Convenio UNLAM-MINPLAN terminado ACU 1602/14. Desarrollo de material didáctico y cursos de capacitación para programas NAC y Recuperar Inclusión . (2 cuerpos). ARCHIVAR</t>
  </si>
  <si>
    <t>Obra Publica</t>
  </si>
  <si>
    <t>152921/2014</t>
  </si>
  <si>
    <t>Servicio de Ingenieria</t>
  </si>
  <si>
    <t>INVAP</t>
  </si>
  <si>
    <t>332361/2015</t>
  </si>
  <si>
    <t>263963/2014</t>
  </si>
  <si>
    <t>UNTREF</t>
  </si>
  <si>
    <t>PV-2016-00084607-APN-DGTAYL#SFM</t>
  </si>
  <si>
    <t>Mueble 19</t>
  </si>
  <si>
    <t>Matías</t>
  </si>
  <si>
    <t>Addenda Firmada. Trámite Finalizado.</t>
  </si>
  <si>
    <t>rEMITO</t>
  </si>
  <si>
    <t>Externo (Facultad)</t>
  </si>
  <si>
    <t>154789/2014</t>
  </si>
  <si>
    <t>UNAM</t>
  </si>
  <si>
    <t>Para Archivar</t>
  </si>
  <si>
    <t>171420/2016</t>
  </si>
  <si>
    <t>EXP ORIGINAL 43923/2015</t>
  </si>
  <si>
    <t>308987/2015</t>
  </si>
  <si>
    <t>Tecnopolis - Servicio de sonido y video</t>
  </si>
  <si>
    <t>Tecnopolis - Fiscalizacion</t>
  </si>
  <si>
    <t>255869/2015</t>
  </si>
  <si>
    <t>214033/2015</t>
  </si>
  <si>
    <t>EDUCAR.AR</t>
  </si>
  <si>
    <t>PARA DESAFECTAR</t>
  </si>
  <si>
    <t>Servicio de acreditaciones</t>
  </si>
  <si>
    <t>152914/2014</t>
  </si>
  <si>
    <t>PARA INFORMAR CREDITO</t>
  </si>
  <si>
    <t>Adquisición de 100 computadoras potenciadas de escritorio y 100 monitores LCD Licitación Pública Nacional</t>
  </si>
  <si>
    <t>Servicio de Desinsección</t>
  </si>
  <si>
    <t>173646/2015</t>
  </si>
  <si>
    <t>Servicio de fumigación</t>
  </si>
  <si>
    <t>304487/2014</t>
  </si>
  <si>
    <t>Servicio de Grabacion</t>
  </si>
  <si>
    <t>42865/2015</t>
  </si>
  <si>
    <t>Servicio de Gruas</t>
  </si>
  <si>
    <t>63730/2015</t>
  </si>
  <si>
    <t>UTN</t>
  </si>
  <si>
    <t>Mueble 23</t>
  </si>
  <si>
    <t>previo paso por presupuesto, se envio a JGM para su pago</t>
  </si>
  <si>
    <t>258086/2016</t>
  </si>
  <si>
    <t>DINALIGHT SRL</t>
  </si>
  <si>
    <t>146974/2013</t>
  </si>
  <si>
    <t xml:space="preserve">Solicitud de pago de Factura B N° 0003-00000115 - Materiales e insumos para trabajos de impresion grafica </t>
  </si>
  <si>
    <t>CIN (CONSEJO INTERUNIVERSITARIO NACIONAL)</t>
  </si>
  <si>
    <t>Servicio de Montaje</t>
  </si>
  <si>
    <t>176042/2014</t>
  </si>
  <si>
    <t>Servicio de Salud</t>
  </si>
  <si>
    <t>11784/2015</t>
  </si>
  <si>
    <t>Servicios de Eventos</t>
  </si>
  <si>
    <t>191543/2014</t>
  </si>
  <si>
    <t>272449/2016</t>
  </si>
  <si>
    <t>Servicios de Impresión de materiales en mano</t>
  </si>
  <si>
    <t>191004/2014</t>
  </si>
  <si>
    <t>152915/2014</t>
  </si>
  <si>
    <t>Solicitud de pintura</t>
  </si>
  <si>
    <t>245398/2014</t>
  </si>
  <si>
    <t>Gestion Integral de contenidos</t>
  </si>
  <si>
    <t>230543/2016</t>
  </si>
  <si>
    <t>Tecnopolis -  Muebles</t>
  </si>
  <si>
    <t>44156/2015</t>
  </si>
  <si>
    <t>Tecnopolis - Limpieza</t>
  </si>
  <si>
    <t>16203/2015</t>
  </si>
  <si>
    <t>Tecnopolis - ???</t>
  </si>
  <si>
    <t>278023/2013</t>
  </si>
  <si>
    <t>Tecnopolis - Alquiler de Andamios</t>
  </si>
  <si>
    <t>PROYECTO Y NOTA</t>
  </si>
  <si>
    <t>53520/2015</t>
  </si>
  <si>
    <t>238413/2016</t>
  </si>
  <si>
    <t>Tecnopolis -  Agua</t>
  </si>
  <si>
    <t>48780/2015</t>
  </si>
  <si>
    <t>Tecnopolis - Servicio de Salud</t>
  </si>
  <si>
    <t>SEMEBA - SERVICIOS DE EMERGENCIAS MEDICAS S.R.L</t>
  </si>
  <si>
    <t xml:space="preserve">Tecnopolis - Alquiler Fotocopiadoras </t>
  </si>
  <si>
    <t>173648/2015</t>
  </si>
  <si>
    <t>266632/2014</t>
  </si>
  <si>
    <t>039606/2015</t>
  </si>
  <si>
    <t>OC Nº 24/2015</t>
  </si>
  <si>
    <t>30-70904311-7</t>
  </si>
  <si>
    <t>141672/2015</t>
  </si>
  <si>
    <t>OTIS S.A.</t>
  </si>
  <si>
    <t>Nota CC 263 /2016</t>
  </si>
  <si>
    <t>Se envía a Tesorería con refacturación nueva.</t>
  </si>
  <si>
    <t>Devengado</t>
  </si>
  <si>
    <t>PARA PAGAR JGM</t>
  </si>
  <si>
    <t>143872/2013</t>
  </si>
  <si>
    <t>OC 09/2013</t>
  </si>
  <si>
    <t>INTI</t>
  </si>
  <si>
    <t xml:space="preserve">Tecnopolis - Iluminacion </t>
  </si>
  <si>
    <t>325912/2015</t>
  </si>
  <si>
    <t>Correo Oficial de la Republica Argentina</t>
  </si>
  <si>
    <t>FACTURAS N° 2975-00014612 Y 2975-00016676</t>
  </si>
  <si>
    <t>Lo esta trabajando Laura</t>
  </si>
  <si>
    <t>2975-00014612 Y 2975-00016676</t>
  </si>
  <si>
    <t>Tecnopolis - Insumos de Herreria</t>
  </si>
  <si>
    <t>253060/2015</t>
  </si>
  <si>
    <t>Servicio integral acreditaciones y certificaciones para la muestra Tecnopolis 2015 y otros eventos a desarrollarse dentro del Parque del Bicentenario</t>
  </si>
  <si>
    <t>Lo esta trabajando actualmente Mariana, se está tramitando el pagó de las facturas respectivas a la OC.</t>
  </si>
  <si>
    <t>Para dar de baja</t>
  </si>
  <si>
    <t>Tecnopolis - Insumos Electronicos</t>
  </si>
  <si>
    <t>Legitimo Abono</t>
  </si>
  <si>
    <t>254392/2015</t>
  </si>
  <si>
    <t>Expte Madre N°45434/2015 dnct 37/2016</t>
  </si>
  <si>
    <t>Posible "Grúas San Blás"</t>
  </si>
  <si>
    <t>NOTA CC 303/2016</t>
  </si>
  <si>
    <t xml:space="preserve">Tecnopolis - Insumos textiles </t>
  </si>
  <si>
    <t>RECOMENDACIÓN PARA LEABORAR EL DICT DE EVALUACION Y SU PUBLICIDAD</t>
  </si>
  <si>
    <t>127581/2016</t>
  </si>
  <si>
    <t>275951/2015</t>
  </si>
  <si>
    <t>Y3K-IT S.R.L</t>
  </si>
  <si>
    <t>Lic Púb. N° 60/2015.nota dnct 38/2016</t>
  </si>
  <si>
    <t>Contratación de Servicio de limpieza, recolección y retiro de reciduos compactables, acopio y retiro de residuos incompactables, barrido mecanicoen Tecnopolis.</t>
  </si>
  <si>
    <t>166535/2016</t>
  </si>
  <si>
    <t>276439/2015</t>
  </si>
  <si>
    <t>Expte Madre 45786/15</t>
  </si>
  <si>
    <t>NOTA CC 302/2016</t>
  </si>
  <si>
    <t>RECOMENDACIÓN PARA ELABORA EL DICT DE EVALUACIÓN Y SU PUBLICIDAD</t>
  </si>
  <si>
    <t>Tecnopolis - Internet</t>
  </si>
  <si>
    <t>42565/2014</t>
  </si>
  <si>
    <t>Para proceder al pago. Con Acto Administrativo firmado. Refacturado al SFMyCP</t>
  </si>
  <si>
    <t>FACT B N° 117.57</t>
  </si>
  <si>
    <t>316735/2015</t>
  </si>
  <si>
    <t>243444/2016</t>
  </si>
  <si>
    <t>Viáticos y Alojamiento</t>
  </si>
  <si>
    <t>ALVEAR PALACE HOTEL S.A.I.</t>
  </si>
  <si>
    <t>Campolongo Federico Pablo</t>
  </si>
  <si>
    <t>Melina</t>
  </si>
  <si>
    <t>Según ordenes no se van a pagar. Existe la posibilidad de remitirlos a Cuevas para que se expida.</t>
  </si>
  <si>
    <t>OC. 119/2014</t>
  </si>
  <si>
    <t>0004-00000210</t>
  </si>
  <si>
    <t>360001/2015</t>
  </si>
  <si>
    <t>Aysa</t>
  </si>
  <si>
    <t>239189/2016</t>
  </si>
  <si>
    <t>FACT 0107-B28697846 $114.212,75</t>
  </si>
  <si>
    <t>FACT 0107-B28697846</t>
  </si>
  <si>
    <t>252873/2015</t>
  </si>
  <si>
    <t>HERNANDEZ RAIMUNDO JORGE</t>
  </si>
  <si>
    <t>PROY Y NOTA</t>
  </si>
  <si>
    <t>0002-00000025</t>
  </si>
  <si>
    <t>272509/2016</t>
  </si>
  <si>
    <t>ATENCION URBANA SRL</t>
  </si>
  <si>
    <t>Para que DNCT adecúe requerimiento. Se solicitó a Tecnópolis desagregado de los renglones a ampliar. Luego se remite a presupuesto por crédito y luego a Legales.</t>
  </si>
  <si>
    <t>RECLAMAR LEGALES 18/7</t>
  </si>
  <si>
    <t>39110/2013</t>
  </si>
  <si>
    <t xml:space="preserve">Tecnopolis - Muebles </t>
  </si>
  <si>
    <t>viene de expte 248213 ver monto ahí</t>
  </si>
  <si>
    <t>203361/2016</t>
  </si>
  <si>
    <t>Orden de compra ejecutada, uno de los oferentes presento un recurso de reconsideración que fue desestimado en doble instancia, para que quede firme hay que firmar un decreto.</t>
  </si>
  <si>
    <t>Para dar de baja.</t>
  </si>
  <si>
    <t>293573/2015</t>
  </si>
  <si>
    <t>CATERING PORTEÑO S.R.L</t>
  </si>
  <si>
    <t>SEMINCO S.A</t>
  </si>
  <si>
    <t>ZULMA</t>
  </si>
  <si>
    <t>Envío de PROY</t>
  </si>
  <si>
    <t>legales</t>
  </si>
  <si>
    <t>30-70712174-9</t>
  </si>
  <si>
    <t>T 0002-00000809 Y REMITOS 0001-0000238; 0001-00002386;0001-00002551; 0001-00002387;0001-00002376 Y 0001-00002774</t>
  </si>
  <si>
    <t>251203/2015</t>
  </si>
  <si>
    <t>Radio Remis FAMILY</t>
  </si>
  <si>
    <t>Mesa de Entrada</t>
  </si>
  <si>
    <t>251076/2015</t>
  </si>
  <si>
    <t>MEDIOS DE INTERIOR S.A</t>
  </si>
  <si>
    <t>Expediente de Pago c/factura 002-00000281 por Señalética para TECNÓPOLIS</t>
  </si>
  <si>
    <t>002-00000281</t>
  </si>
  <si>
    <t>Tecnopolis - Seguros</t>
  </si>
  <si>
    <t>250657/2015</t>
  </si>
  <si>
    <t>PAMPIN LUCES S.R.L</t>
  </si>
  <si>
    <t>0002-0000032</t>
  </si>
  <si>
    <t>250018/2015</t>
  </si>
  <si>
    <t>EN ARCHIVO CONTABLE DE JEFATURA DESDE EL DÍA 20/05/2016</t>
  </si>
  <si>
    <t>0001-00000192</t>
  </si>
  <si>
    <t xml:space="preserve">Tecnopolis  - Servicio de Acreditaciones </t>
  </si>
  <si>
    <t>318347/2015</t>
  </si>
  <si>
    <t>A DEFINIR</t>
  </si>
  <si>
    <t>Adquisición de Insumos de herrería para TECNÓPOLIS por ampliación de las O.C 132/15; 133/15; 134/15 y 135/15</t>
  </si>
  <si>
    <t>La Órden de Compra se encuentra vencida. Para dar la baja</t>
  </si>
  <si>
    <t>Para su intervención y pago</t>
  </si>
  <si>
    <t>309704/2015</t>
  </si>
  <si>
    <t>Contratación de servicio alquiler de equipos multinacional y fotocopiadores, incluyendo asistencia técnica</t>
  </si>
  <si>
    <t>RELEVAMIENTO INFORMÁTICA</t>
  </si>
  <si>
    <t>318384/2015</t>
  </si>
  <si>
    <t>Adquisición de telas y otros insumos textiles para Parque Temático TECNÓPOLIS mediante apliación de las O.C 137/15;138/15;139/15;140/15</t>
  </si>
  <si>
    <t>VERIFICAR LAURA AMPLIACION OC O DESAFECTACION SEGUN NUEVO PEDIDO N° 230234/2016 19/7</t>
  </si>
  <si>
    <t>254389/2015</t>
  </si>
  <si>
    <t>MUNICIPALIDAD DE VICENTE LÓPEZ</t>
  </si>
  <si>
    <t>Convenio de cooperación para la fiscalización del parque temático TECNÓPOLIS entre la UNIDAD EJECUTORA BICENTENARIO y la MUNICIPALIDAD DE VICENTE LÓPEZ</t>
  </si>
  <si>
    <t>PARA ARCHIVO</t>
  </si>
  <si>
    <t>35862/2016</t>
  </si>
  <si>
    <t>318422/2015</t>
  </si>
  <si>
    <t>Adquisición de pinturas y accesorios para el Parque Temático TECNÓPOLIS</t>
  </si>
  <si>
    <t>325189/2015</t>
  </si>
  <si>
    <t>Proyecto de addenda a convenio específico entre UNIDAD EJECUTORA BICENTENARIO y CRUZ ROJA ARGENTINA</t>
  </si>
  <si>
    <t>El convenio ha finalizado y fue tramitado en virtud del reglamento especial de la Unidad Ejecutora Bicentenario.</t>
  </si>
  <si>
    <t>323823/2015</t>
  </si>
  <si>
    <t>Contratación para la provisisión de Café para la UNIDAD EJECUTORA BICENTENARIO</t>
  </si>
  <si>
    <t>PARA DAR DE BAJA</t>
  </si>
  <si>
    <t>Vajilla</t>
  </si>
  <si>
    <t>323832/2015</t>
  </si>
  <si>
    <t>Contratación de Servicio de alquiler grupos electrógenos para TECNÓPOLIS</t>
  </si>
  <si>
    <t>121911/2016</t>
  </si>
  <si>
    <t>323820/2015</t>
  </si>
  <si>
    <t>Ampliación de O.C por alquiler de sistema de iluminación para UNIDAD EJECUTORA BICENTENARIO</t>
  </si>
  <si>
    <t>Al 20/7 No se han recibido instrucciones de la DNCT para tramitar la ampliación.</t>
  </si>
  <si>
    <t>254479/2015</t>
  </si>
  <si>
    <t>249839/2015</t>
  </si>
  <si>
    <t>PONEX ISOCOR S.A</t>
  </si>
  <si>
    <t>Expte. Pago de factura c/factura 0002-00001059</t>
  </si>
  <si>
    <t>Solicitado por Adrián Borthagaray</t>
  </si>
  <si>
    <t>0002-00001059</t>
  </si>
  <si>
    <t>253388/2015</t>
  </si>
  <si>
    <t>MONOFÓNICOS S.R.L</t>
  </si>
  <si>
    <t>182055/2016</t>
  </si>
  <si>
    <t>0002-00000018 y 0002-00000011</t>
  </si>
  <si>
    <t>276656/2015</t>
  </si>
  <si>
    <t>CASA GALLO de FERRARA CENTURION EDUARDO</t>
  </si>
  <si>
    <t>Expte. Pago factura 0002-00000045 a favor de la firma CASA GALLO  por alquiler de sillas</t>
  </si>
  <si>
    <t>0002-00000045</t>
  </si>
  <si>
    <t>249615/2015</t>
  </si>
  <si>
    <t>Mueble 24</t>
  </si>
  <si>
    <t>ALL ACCESS S.R.L</t>
  </si>
  <si>
    <t>0001-00000315</t>
  </si>
  <si>
    <t>252163/2015</t>
  </si>
  <si>
    <t>FEBRE MARTÍN RAFAEL</t>
  </si>
  <si>
    <t>0002-00000047</t>
  </si>
  <si>
    <t>283025/2015</t>
  </si>
  <si>
    <t>original: 45821</t>
  </si>
  <si>
    <t>FREEZY- AKUA</t>
  </si>
  <si>
    <t>232567/2016</t>
  </si>
  <si>
    <t>Extpe. Pago c/ factura 0006-0000327 a favor de la firma FREEZY- AKUA por la provisión de Bidones de agua.</t>
  </si>
  <si>
    <t>LEANDRO MANUEL NUÑEZ</t>
  </si>
  <si>
    <t>30-70756739-9</t>
  </si>
  <si>
    <t>0006-0000327</t>
  </si>
  <si>
    <t>249772/2015</t>
  </si>
  <si>
    <t>FACT 0001-00005567 CASA GALLO de FERRARA CENTURION EDUARDO</t>
  </si>
  <si>
    <t>252361/2015</t>
  </si>
  <si>
    <t>Nación Leasing S.A. ADQUISICIÓN DE VEHÍCULOS ELÉCTRICOS</t>
  </si>
  <si>
    <t>SEGÚN COMDOC EL DEPOSITARIO ES PRESIDENCIA DIRECCIÓN DE DESPACHO Y MESA DE ENTRADAS DESDE EL 22/04/2016</t>
  </si>
  <si>
    <t>Envío a Presupuesto con la refacturación.</t>
  </si>
  <si>
    <t>si</t>
  </si>
  <si>
    <t>CLARO</t>
  </si>
  <si>
    <t>Direccion Nacional de Centros Temáticos</t>
  </si>
  <si>
    <t>0020-00050708</t>
  </si>
  <si>
    <t>41511/2014</t>
  </si>
  <si>
    <t>250531/2015</t>
  </si>
  <si>
    <t>OC 102/2015</t>
  </si>
  <si>
    <t>Se devuelve por pedido de Adrian para que hagan correccciones</t>
  </si>
  <si>
    <t>Mesa de Entrada para JEFATURA</t>
  </si>
  <si>
    <t>44421/2015</t>
  </si>
  <si>
    <t>253374/2015</t>
  </si>
  <si>
    <t>EXPTE. MADRE N° 42757/2014 -OC 280/2014</t>
  </si>
  <si>
    <t>QSC SOLUCIONES S.R.L.</t>
  </si>
  <si>
    <t>Adjunta la factura Nº 0002-00005002</t>
  </si>
  <si>
    <t>Se remitió a Cuevas para refacturar en caso de corresponder</t>
  </si>
  <si>
    <t>Nota CC N° 68/2016</t>
  </si>
  <si>
    <t>OC 280/2014</t>
  </si>
  <si>
    <t>43957/2015</t>
  </si>
  <si>
    <t>Dirección de Patrimonio y Suministros</t>
  </si>
  <si>
    <t>254405/2015</t>
  </si>
  <si>
    <t>Referente Evento Copa Davis 2015 - Argentina vs Serbia</t>
  </si>
  <si>
    <t>229314/2016</t>
  </si>
  <si>
    <t>SE ENVIA ADRIAN A SUS REQUERIMIENTO</t>
  </si>
  <si>
    <t>Dirección de Generacion de Contendios</t>
  </si>
  <si>
    <t>LO PIDIO PARA VERLO</t>
  </si>
  <si>
    <t>239218/2016</t>
  </si>
  <si>
    <t>287595/2015</t>
  </si>
  <si>
    <t>IP NEXT S.A</t>
  </si>
  <si>
    <t xml:space="preserve">Solicitud de pago factura B N° 0038- 00000089 ALQUILER MAQUINARIAS </t>
  </si>
  <si>
    <t>FACTURA N° 0004-00009634 $15.500,00 (Instalación electrica sector sala de radio)</t>
  </si>
  <si>
    <t>287597/2015</t>
  </si>
  <si>
    <t>DEBE REFACTURAR</t>
  </si>
  <si>
    <t>43795/2015</t>
  </si>
  <si>
    <t>258340/2016</t>
  </si>
  <si>
    <t>ABERTURAS 3 DE FEBRERO S.R.L.</t>
  </si>
  <si>
    <t>EXPTE MADRE N° 43795/15</t>
  </si>
  <si>
    <t>276978/2016</t>
  </si>
  <si>
    <t>45520/2015</t>
  </si>
  <si>
    <t>EXPTE MADRE N° 45.786/15</t>
  </si>
  <si>
    <t>Bacigaluppi Hnos S:A ./ GRUAS SAN BLAS</t>
  </si>
  <si>
    <t>Mueble 6</t>
  </si>
  <si>
    <t>Luciano</t>
  </si>
  <si>
    <t>Para que informe sobre la existencia de credito</t>
  </si>
  <si>
    <t>133349/2016</t>
  </si>
  <si>
    <t>CTO</t>
  </si>
  <si>
    <t>Contratación Directa N° 46/15 Servicio de alquiler de equipamiento radioeléctrico con o sin asistencia técnica con destino a los distintos eventos que llevará adelante la Unidad Ejecutora del Bicentenario - Firma Bacigaluppi Hnos S:A .</t>
  </si>
  <si>
    <t>Solicitud de contratación de seguro para la Esfera Le Parc de Hall de entradas CCK</t>
  </si>
  <si>
    <t>20-04-16: Trámite terminado.</t>
  </si>
  <si>
    <t>1690/2016</t>
  </si>
  <si>
    <t>Informar Servicio de Internet/Hosting para predio Tecnópolis</t>
  </si>
  <si>
    <t>OC 75/2015</t>
  </si>
  <si>
    <t>Factura 0000-0000260029</t>
  </si>
  <si>
    <t>Soliictud de Provisión N° 141/2015</t>
  </si>
  <si>
    <t>45434/2015</t>
  </si>
  <si>
    <t>Según ordenes no se van a pagar. Existe la posibilidad de remitirlos a cuevas para que se expida.Ver con daniel</t>
  </si>
  <si>
    <t>174220/2016</t>
  </si>
  <si>
    <t>11966/2016</t>
  </si>
  <si>
    <t>REQUERIMIENTO PARA CONTRATACION ARTISTICA DE JAQUES MORELENBAUM</t>
  </si>
  <si>
    <t>08/06 pliego Elaborado para Contratación. Sale nota a DNEF para aclarar cuestiones de Propiedad Intelectual</t>
  </si>
  <si>
    <t>Nota CC 289/2016</t>
  </si>
  <si>
    <t>Para ampliar derechos de Propiedad Intelectual que se requeriran al artista</t>
  </si>
  <si>
    <t>45786/2015</t>
  </si>
  <si>
    <t>Contratación Directa N° 50/2015. Servicio anual de mantenimiento preventivo, correctivo y reparación de maquinas pesadas, situadas en Tecnopolis.</t>
  </si>
  <si>
    <t>11965/2016</t>
  </si>
  <si>
    <t>SANCHEZ QUINTANA RAFAEL</t>
  </si>
  <si>
    <t>REQUERIMIENTO PARA CONTRATACION DE SANCHEZ QUINTANA RAFAEL</t>
  </si>
  <si>
    <t>9838/2016</t>
  </si>
  <si>
    <t>ORQUESTA SINFONICA NACIONAL</t>
  </si>
  <si>
    <t>CONTRATACION DE SERVICIO DODECAEDRO ENSAYO ORQUESTA SINFONICA NACIONAL</t>
  </si>
  <si>
    <t>Servicio Anual de Mantenimiento Preventivo, Correctivo y reparación de maquinarias pesadas.</t>
  </si>
  <si>
    <t>178016/2016</t>
  </si>
  <si>
    <t>NOTA DNCT N°1/2016</t>
  </si>
  <si>
    <t>Cancelacion de factura Tipo “B” N°0002-00006983  QSC Soluciones SRL</t>
  </si>
  <si>
    <t>Para el pago con Disposición en transito desde JURÍDICOS al SFMyCP fecha 28/07/2016</t>
  </si>
  <si>
    <t>PV-2016-00397268-APN-DGTAYL#SFM</t>
  </si>
  <si>
    <t>PRESUPUESTO</t>
  </si>
  <si>
    <t>30-70910730-1</t>
  </si>
  <si>
    <t>Tiene que refacturar. Esta preinscripto en SIPRO y vigente el CFC</t>
  </si>
  <si>
    <t>12655/2016</t>
  </si>
  <si>
    <t>CONTRATACION DE UN SERVICIO ANUAL DE DESOBSTRUCCION DE CAÑERIAS, ASPIRACION Y LIMPIEZA DE CAMARAS CLOACALES</t>
  </si>
  <si>
    <t>158836/2016</t>
  </si>
  <si>
    <t>NOTA DNCT N°16/2016</t>
  </si>
  <si>
    <t>Emp. Sugeridas: VITALIS AGUA SA; EVERFULL SRL; CLEAR WATER; ECOPURE; IVESS; FREEZY SA y CIMES.</t>
  </si>
  <si>
    <t>CONTRATACION SERVICIO DE PROVISION DE AGUA POTABLE EN BIDONES CON DISPENSER Y ALQUILER DE DISPENSER PURIFICADOR CONECTADOS A LA RED DE AGUA</t>
  </si>
  <si>
    <t>Elaboración de Pliego</t>
  </si>
  <si>
    <t>Dirección General Técnica, Administrativa y Legal</t>
  </si>
  <si>
    <t>LEDDA CARLOS ALBERTO</t>
  </si>
  <si>
    <t>Mueble 16</t>
  </si>
  <si>
    <t>12868/2016</t>
  </si>
  <si>
    <t>SOLICITUD DE COMPRA DE MATERIALES DESCARTABLES PARA USO DE GASTRONOMIA</t>
  </si>
  <si>
    <t>SOLICITUD DE EQUIPAMIENTO PARA LA DIRECCION NACIONAL DE EXPRESIONES FEDERALES.</t>
  </si>
  <si>
    <t>No es de nuestra competencia</t>
  </si>
  <si>
    <t>TRI 20765/2016</t>
  </si>
  <si>
    <t>MEMO CC41/2016</t>
  </si>
  <si>
    <t>ADQUISICION DE UTILES DE OFICINA NOTA CC 37 /2016 MEMORANDO CC41/2016</t>
  </si>
  <si>
    <t>11593/2016</t>
  </si>
  <si>
    <t>Factura C N° 0102-00000492 $15.000.000 en concepto de adelanto de cuota N° 3 del Convenio UNSAM-MINPLAN</t>
  </si>
  <si>
    <t>A efectos de considerar la continuidad solicitada, se sugiere dar previa intervención al área de presupuesto a fin de cotejar el estado de transferencias ejecutadas y rendiciones presentadas</t>
  </si>
  <si>
    <t>N° 0102-00000492</t>
  </si>
  <si>
    <t>97462/2016</t>
  </si>
  <si>
    <t>Solicitud de adquisición de unifilas para el CCK</t>
  </si>
  <si>
    <t>97507/2016</t>
  </si>
  <si>
    <t>Emp sugeridas: JOHANNA SRL; LAFILA SHOW; NESTRADUÑOL SRL</t>
  </si>
  <si>
    <t>9912/2016</t>
  </si>
  <si>
    <t>Solicitud de adquisición de Handies para el CCK</t>
  </si>
  <si>
    <t>Mueble 13</t>
  </si>
  <si>
    <t>se envia para que modifiquen código de catalogo y adjunten precio unitario</t>
  </si>
  <si>
    <t>105768/2016</t>
  </si>
  <si>
    <t>Boletin oficial</t>
  </si>
  <si>
    <t>Nota CC N°40/2016</t>
  </si>
  <si>
    <t>0018-00008556 y 0018-00008557</t>
  </si>
  <si>
    <t>179893/2016</t>
  </si>
  <si>
    <t>11964/2016</t>
  </si>
  <si>
    <t>REQUERIMIENTO PARA CONTRATACION ARTISTICA DE SANTERO SANTIAGO ROMAN</t>
  </si>
  <si>
    <t>Se coordinó con Iglesias por reunión con Daniel del 26/05/2016, luego de un intercambio de opiniones, enviar expediente con nota de "no hay plazos administrativos para tramitar". Luego ellos presentan factura. 07/07/2016 Armo providencia para refacturar a SFM. Se avisa alta de Ente y CFC</t>
  </si>
  <si>
    <t>Providencia GEDO 2016-00087095-APN</t>
  </si>
  <si>
    <t>Providencia para refacturar a SFM. Se avisa alta de Ente y CFC</t>
  </si>
  <si>
    <t xml:space="preserve">Muebles </t>
  </si>
  <si>
    <t>NO va monto</t>
  </si>
  <si>
    <t>136169/2016</t>
  </si>
  <si>
    <t>Conceptos</t>
  </si>
  <si>
    <t>SOLICITUD CONTRATACION DE ALQUILER DE ANDAMIOS</t>
  </si>
  <si>
    <t>Se los llevo con remito Mariana para hacer unas correcciones</t>
  </si>
  <si>
    <t>Sector</t>
  </si>
  <si>
    <t>143809/2016</t>
  </si>
  <si>
    <t>PBG TRAVEL AND EVENTS S.R.L.</t>
  </si>
  <si>
    <t>Pedido de hospedaje y comidas "Armonizacion final del organo Klais"</t>
  </si>
  <si>
    <t>Se elaboró Proyecto de AA</t>
  </si>
  <si>
    <t>PV-2016-00347795-APN-DGTAYL</t>
  </si>
  <si>
    <t>Acto admnistrativo por GEDO. Se envía con nota para Adrián Borgthagaray.</t>
  </si>
  <si>
    <t>Direccion General Técnica Administrativa y Legal</t>
  </si>
  <si>
    <t>Personal - Orlando</t>
  </si>
  <si>
    <t>Personal - Nancy, Zulma y Melina</t>
  </si>
  <si>
    <t>0001-00000159</t>
  </si>
  <si>
    <t>Exp. 42.757/2015. OC. 240/2014</t>
  </si>
  <si>
    <t>??</t>
  </si>
  <si>
    <t>OC. 240/2014</t>
  </si>
  <si>
    <t>132434/2016</t>
  </si>
  <si>
    <t xml:space="preserve">Personal </t>
  </si>
  <si>
    <t>Pyramiz</t>
  </si>
  <si>
    <t>Solicitud de alquiler de tijera elevadora</t>
  </si>
  <si>
    <t>Linda</t>
  </si>
  <si>
    <t>131232/2016</t>
  </si>
  <si>
    <t>Providencia GEDO para pagar por Jefatura. Armo nota de Adrian También / / SE SOLICITO A LA EMPRESA REFACTURACION. 14/07/2016 Se envía a DNEF para conformar facturas. Armo nota de GEDO.</t>
  </si>
  <si>
    <t>Laura Soriano y Melina</t>
  </si>
  <si>
    <t>149173/2016</t>
  </si>
  <si>
    <t>sin monto</t>
  </si>
  <si>
    <t>LICITACION FOTOCOPIADORAS ELABORACIÓN DE INFORME TÉCNICO</t>
  </si>
  <si>
    <t>PARA UNIFICAR</t>
  </si>
  <si>
    <t>156197/2016</t>
  </si>
  <si>
    <t>Solicitud de medicamentos e insumos</t>
  </si>
  <si>
    <t>Para asignar</t>
  </si>
  <si>
    <t>A la espera de autorización por parte de Adrian B.</t>
  </si>
  <si>
    <t>TRI 23238/2016</t>
  </si>
  <si>
    <t>OC 280/2014 -Factura N° 0002-00006983 Servicio de alquiler de equipos multifunción y fotocopiadores paraser utilizados en Tecnopolis. Durante el mes de Enero</t>
  </si>
  <si>
    <t>152632/2016</t>
  </si>
  <si>
    <t>ALQUILER DE EQUIPOS MULTIFUNCION Y FOTOCOPIADORAS (NUEVOS O ACONDICIONADOS A NUEVO)</t>
  </si>
  <si>
    <t>Carolina</t>
  </si>
  <si>
    <t>167248/2016</t>
  </si>
  <si>
    <t>Association Theatre Silvia Monfort</t>
  </si>
  <si>
    <t>Guido</t>
  </si>
  <si>
    <t>NOTA 12651/2016 - CONTRATACIÓN ARTÍSTICA POR ESPECIALIDAD DEL PROYECTO SCP-A-001/2016. Contrataciones Artisticas "La Nube"</t>
  </si>
  <si>
    <t>Libreria</t>
  </si>
  <si>
    <t>Daniel</t>
  </si>
  <si>
    <t>167646/2016</t>
  </si>
  <si>
    <t>BLACKHILL S.A.</t>
  </si>
  <si>
    <t>LA CONTRATACIÓN DE SERVICIOS LOGÍSTICOS DEL PROYECTO SCP-A-001/2016 Contrataciones Artisticas "La Nube"</t>
  </si>
  <si>
    <t>PV-2016-00427501-APN-DGTAYL#SFM</t>
  </si>
  <si>
    <t>Para que indique crédito, luego pase a legales</t>
  </si>
  <si>
    <t>30-71226461-2</t>
  </si>
  <si>
    <t>QUEDA SIN EFECTO</t>
  </si>
  <si>
    <t>71909 2014</t>
  </si>
  <si>
    <t>PROY:S01:0014400/2015</t>
  </si>
  <si>
    <t>APROBACION LICITACION PUBLICA NACIONAL Nº9 2015- EQUIPAMIENTO DE DATACENTER E INFRAESTRUCTURA LICITACION PUBLICA NACIONAL N° 9/2015(16 Cuerpos)</t>
  </si>
  <si>
    <t>Empresas sugeridas: Feprol S.R.l</t>
  </si>
  <si>
    <t>PV-2016-00411074</t>
  </si>
  <si>
    <t>13292/2016</t>
  </si>
  <si>
    <t>NOTA DNCT N°27/2016</t>
  </si>
  <si>
    <t>Tecnopolis - Adqusisción insumos para la construccion</t>
  </si>
  <si>
    <t>NotaCC221</t>
  </si>
  <si>
    <t>Para Autorizar Procedimiento</t>
  </si>
  <si>
    <t>127195/2016</t>
  </si>
  <si>
    <t>Nota 11375/2016</t>
  </si>
  <si>
    <t>Nota dnef 121/2016 Solicitud de contratación de seguro para obras de Alicia Penalba</t>
  </si>
  <si>
    <t>23-05-16. Devolución de expte por falta de presentación de dos presupuestos que acompañen al de nación</t>
  </si>
  <si>
    <t>Solicita autorización para realizar la renovación del seguro</t>
  </si>
  <si>
    <t>COMPRAS</t>
  </si>
  <si>
    <t>12986/2016</t>
  </si>
  <si>
    <t>NOTA DNCT N°19/2016</t>
  </si>
  <si>
    <t>131503/2016</t>
  </si>
  <si>
    <t>SOLICITTUD DE CONTRATACION DE UN SERVICIO DE DIAGNOSTICO PARA MANTENIMIENTO CORRECTIVO Y/O PREVENTIVO DE VEHICULOS ELECTRICOS</t>
  </si>
  <si>
    <t>BELLI &amp; CIA S.A.</t>
  </si>
  <si>
    <t>insumos de corralon</t>
  </si>
  <si>
    <t>PV-2016-00411059</t>
  </si>
  <si>
    <t>Gustavo Jorge Basso</t>
  </si>
  <si>
    <t>84294/2016</t>
  </si>
  <si>
    <t>CONTRATACION DEL SERVICIO DE MANTENIMIENTO DE ASCENSORES Y MONTACARGAS.-</t>
  </si>
  <si>
    <t>144593/2016</t>
  </si>
  <si>
    <t>REQUERIMIENTO PARA LA SUSCRIPCION DE CONVENIO - UNIVERSIDAD NACIONAL DE TRES DE FEBRERO.-</t>
  </si>
  <si>
    <t>Nota CC N° 66/2016</t>
  </si>
  <si>
    <t>No lo pude analizar, ya que me lo asignaron el viernes</t>
  </si>
  <si>
    <t>OC87/2015</t>
  </si>
  <si>
    <t>solicita la contratacion para los trabajos de reforma de oficinas y reparacion de la cubierta del ibc y cubierta del comedor,sitas en el parque del bicentenario - 2 CUERPOS</t>
  </si>
  <si>
    <t>0254479/2015</t>
  </si>
  <si>
    <t>ELEVA MEMO DGA 1855/2014 ADJUNTA FACTURA N° 01-06393 FIRMA RADIO REMIS</t>
  </si>
  <si>
    <t>N° 01-06393</t>
  </si>
  <si>
    <t>253151/2015</t>
  </si>
  <si>
    <t>servicio de sonidomodulado en calidad de alquiler para ser utilizados en diferentes eventos.</t>
  </si>
  <si>
    <t>253188/2015</t>
  </si>
  <si>
    <t>SERVICIO DE ALQUILER DE FRUPO ELECTROGENOS Y CONECION ELECTRICA CON MANTENIMIENTO INCLUIDO</t>
  </si>
  <si>
    <t>43923/2015</t>
  </si>
  <si>
    <t>252872/2015</t>
  </si>
  <si>
    <t>EXP OP 150494/16 - OC ABIERTA 175/2015</t>
  </si>
  <si>
    <t>JONS SILBERSTEIN</t>
  </si>
  <si>
    <t>BUSCAR Y DESAFECTAR</t>
  </si>
  <si>
    <t>Para que informe si tiene credito presupuestario.// NO HAY SALDO EN OC PARA DECIDIR POR TECNOPOLIS FORMA DE PAGO se remitieron con Nota a CUEVAS el día 2/05/2016//</t>
  </si>
  <si>
    <t>OC ABIERTA 175/2015</t>
  </si>
  <si>
    <t>FACT 71 y 72</t>
  </si>
  <si>
    <t>DEBE REFACTURAR. Tiene CFC y SIPRO</t>
  </si>
  <si>
    <t>141672/2015 (ex 0144080/2016)</t>
  </si>
  <si>
    <t>14778/2016</t>
  </si>
  <si>
    <t>Para constancia de crédito por $1,6 MM y cumplido, pase a Legales con PROY</t>
  </si>
  <si>
    <t>EXPTE MADRE 43488/2015 - OC 93/2015</t>
  </si>
  <si>
    <t>Hernandez Raimundo Jorge</t>
  </si>
  <si>
    <t>NOTA CC 227/2016</t>
  </si>
  <si>
    <t>CON NOTA PARA AMBURI PARA SU PAGO POR JGM</t>
  </si>
  <si>
    <t>OC 93/2015</t>
  </si>
  <si>
    <t>0003-00000300</t>
  </si>
  <si>
    <t>208735/2016</t>
  </si>
  <si>
    <t>DNEF Nº 64/2016</t>
  </si>
  <si>
    <t>LUIS ARTURO ROGGERO</t>
  </si>
  <si>
    <t>REQUERIMIENTO PARA CONTRATACION ARTISTICA DE LUIS ARTURO ROGGERO.-</t>
  </si>
  <si>
    <t>Inificado a EXP:274807/2016. 14/07/2016: armo nota a DNEF para refacturar atento al nuevo SAF.</t>
  </si>
  <si>
    <t>Providencia GEDO</t>
  </si>
  <si>
    <t>A DNEF para refacturar, atento a nuevo SAF</t>
  </si>
  <si>
    <t>196274/2016</t>
  </si>
  <si>
    <t>NOTA DNEF Nº 63/2016</t>
  </si>
  <si>
    <t>JOSE LUIS JURI.-</t>
  </si>
  <si>
    <t>REQUERIMIENTO PARA CONTRATACION ARTISTICA DE JOSE LUIS JURI.-</t>
  </si>
  <si>
    <t>PV-2016-00183384</t>
  </si>
  <si>
    <t>203492/2016</t>
  </si>
  <si>
    <t>NOTA DNEF Nº 61/2016</t>
  </si>
  <si>
    <t>NINI FLORES</t>
  </si>
  <si>
    <t>REQUERIMIENTO PARA CONTRATACION ARTISTICA DE NINI FLORES.-</t>
  </si>
  <si>
    <t>Se observa defecto en la facturación (por cesión de derechos). Se remite a DNEF para subsanar</t>
  </si>
  <si>
    <t>Nota CC 392/2016</t>
  </si>
  <si>
    <t>a DNEF por error en la facturación y para completar cesión de derechos</t>
  </si>
  <si>
    <t>196056/2016</t>
  </si>
  <si>
    <t>NOTA DNEF Nº 67/2016</t>
  </si>
  <si>
    <t>LILIAN SABA</t>
  </si>
  <si>
    <t>REQUERIMIENTO PARA CONTRATACIÓN ARTISTICA DE LILIAN SABA-</t>
  </si>
  <si>
    <t>A legales con PROY adjunto, para elevar a firma</t>
  </si>
  <si>
    <t>0001-0000000072</t>
  </si>
  <si>
    <t>245882/2016</t>
  </si>
  <si>
    <t>ELBIO MATIAS VILLAFAÑE</t>
  </si>
  <si>
    <t>REQUERIMIENTO PARA CONTRATACIÓN ARTÍSTICA DE ELBIO MATIAS VILLAFAÑE</t>
  </si>
  <si>
    <t>240990/2016</t>
  </si>
  <si>
    <t>NOTA DNEF Nº 59/2016</t>
  </si>
  <si>
    <t>Paula Shocron</t>
  </si>
  <si>
    <t>Requerimiento para contratación artística de Paula Shocron</t>
  </si>
  <si>
    <t>NO-2016-00030798-APN-DGTAYL#SFM</t>
  </si>
  <si>
    <t>208815/2016</t>
  </si>
  <si>
    <t>SEBASTIAN MASCI</t>
  </si>
  <si>
    <t>REQUERIMIENTO PARA CONTRATACION ARTISTICA DE SEBASTIAN MASCI</t>
  </si>
  <si>
    <t>167135/2016</t>
  </si>
  <si>
    <t>Contratación de servicios de producción técnica para el Proyecto SCP-A-001/2016, "NUBE"</t>
  </si>
  <si>
    <t>Expediente completo con autorización para LA</t>
  </si>
  <si>
    <t>Para su prosecución</t>
  </si>
  <si>
    <t>SECRETARIA DE CONTENIDOS PUBLICOS</t>
  </si>
  <si>
    <t>12995/2016</t>
  </si>
  <si>
    <t>Solicitud de vajilla</t>
  </si>
  <si>
    <t>ADQUISICION DE INSUMOS PARA HERRERIA</t>
  </si>
  <si>
    <t>Solicitud de Contratación de Servicio de provisión, montajes y desmontaje de auditorios y paneleria con equipamiento incluido</t>
  </si>
  <si>
    <t>NOTA CC 217</t>
  </si>
  <si>
    <t>132806/2015</t>
  </si>
  <si>
    <t>Para su conocimiento y evaluación.</t>
  </si>
  <si>
    <t>176792/2016</t>
  </si>
  <si>
    <t>EXPTE.MADRE Nº43.509/2015 - OC 66/2015.</t>
  </si>
  <si>
    <t>CONFORME FACTURA Y CERTIFICADO DE SERVICIO - OC 66/2015.- Control de Plagas</t>
  </si>
  <si>
    <t>Esta en archivo contable de Jefatura desde el 13/07/2016</t>
  </si>
  <si>
    <t>Nota CC 326/2016</t>
  </si>
  <si>
    <t>OC 66/2015</t>
  </si>
  <si>
    <t>20-27311121-3</t>
  </si>
  <si>
    <t>EN PROCESO DE LIQUIDACON POR JGM</t>
  </si>
  <si>
    <t>132806/2016</t>
  </si>
  <si>
    <t>LYON &amp;HEALY HARPS INC</t>
  </si>
  <si>
    <t>213881/2016</t>
  </si>
  <si>
    <t>TRI 33217/2016</t>
  </si>
  <si>
    <t>16824/2016</t>
  </si>
  <si>
    <t>International Health Service Argentina S.A.</t>
  </si>
  <si>
    <t>Para el pago. Trámite Finalizado.</t>
  </si>
  <si>
    <t>OC 50/2015</t>
  </si>
  <si>
    <t>30-61029860-1</t>
  </si>
  <si>
    <t>0601-04469083</t>
  </si>
  <si>
    <t>"Adquisición de un escenario concha inflable para el CENTRO CULTURAL"</t>
  </si>
  <si>
    <t>Nota CC N° 16/2016.</t>
  </si>
  <si>
    <t>ADQUISICION MOBILIARIO URBANO PARA PLAZA DEL CENTRO CULTURAL</t>
  </si>
  <si>
    <t>176788/2016</t>
  </si>
  <si>
    <t>NOTA DNCT N° 35/2016</t>
  </si>
  <si>
    <t>URBAN 360 S.A.</t>
  </si>
  <si>
    <t>SOLICITUD CONTRATACION DE SERVICIO DE MOVIMIENTOS INTERNOS CON HIDROGRUA</t>
  </si>
  <si>
    <t>ADQUISICION DE LUMINARIA DE EXTERIOR PARA PLAZAS DEL CENTRO CULTURAL</t>
  </si>
  <si>
    <t>NOTA DNCT N° 17/16</t>
  </si>
  <si>
    <t>Flexipack</t>
  </si>
  <si>
    <t>PARA ELABORAR PLIEGO</t>
  </si>
  <si>
    <t>PV-2016-00410948</t>
  </si>
  <si>
    <t>para actualizar presupuesto</t>
  </si>
  <si>
    <t>ADQUISICION DE ESCENARIO MOVIL PARA EL CENTRO CULTURAL</t>
  </si>
  <si>
    <t>Nota CC N° 24/2016</t>
  </si>
  <si>
    <t>177088/2016</t>
  </si>
  <si>
    <t>Emp. Sugeridas: NISOTEC; CARMONA; ARTRAMA SRL; AUTOMAT ARGENTINA</t>
  </si>
  <si>
    <t>Solicitud de equipamiento Tecnológico para el Centro Cultural</t>
  </si>
  <si>
    <t>Nota CC N° 25/2016.</t>
  </si>
  <si>
    <t>ACU-S01:0001943/2014</t>
  </si>
  <si>
    <t>NOTA DNCT Nº11/2016</t>
  </si>
  <si>
    <t>ELABORACION DEL PLIEGO</t>
  </si>
  <si>
    <t>Constancia de Credito</t>
  </si>
  <si>
    <t>178757/2016</t>
  </si>
  <si>
    <t>ORDEN DE COMPRA N° 7/2014 - Pago de facturas Nros. 678, 679 y 680</t>
  </si>
  <si>
    <t>N° 7/2014</t>
  </si>
  <si>
    <t>Nros. 678, 679 y 680</t>
  </si>
  <si>
    <t>199713/2015</t>
  </si>
  <si>
    <t>Falta constancia de crédito de Presupuesto, preparo nota // SE REFACTURO SALE A PRESUPUESTO. 14/07/2016 Paso a Mozzi para firmar facturas. Armo nota en Gedo de pase</t>
  </si>
  <si>
    <t>N° 20/2015</t>
  </si>
  <si>
    <t>Nros. 728, 729 y 730</t>
  </si>
  <si>
    <t>24737/2016</t>
  </si>
  <si>
    <t>EXPTE Nº 43485/15</t>
  </si>
  <si>
    <t>OC:87/15. ENTROPIA SRL:PAGO FAC B Nº 21</t>
  </si>
  <si>
    <t>196235/2016</t>
  </si>
  <si>
    <t>Nota DNCT N° 76/2016</t>
  </si>
  <si>
    <t>Soledad de la Rosa</t>
  </si>
  <si>
    <t>Requerimiento para la contratación artística de Soledad de la Rosa</t>
  </si>
  <si>
    <t>Nota a legales con PROY, a la firma de Daniel (29/06/16). 14/07/2016 Sale nota a DNEF para refacturar por nuevo SAF. Tiene PROY, se rearma cuando venga refacturado</t>
  </si>
  <si>
    <t>Para refacturar atento a nuevo SAF</t>
  </si>
  <si>
    <t>SI</t>
  </si>
  <si>
    <t>Emp. Sugeridas: ZEPY FUMIGACIONES; COPLAMA SA; SANEAR</t>
  </si>
  <si>
    <t>Dirección Técnica, Administrativa y Legal</t>
  </si>
  <si>
    <t>143787/2016</t>
  </si>
  <si>
    <t>OPTAR S.A</t>
  </si>
  <si>
    <t>NOTA 11475/2016 -PEDIDO DE PASAJES AÉREOS "ARMONIZACION FINAL DEL ÓRGANO KLAIS" - Solicitud de hospedaje y comidas 4 franceses afinación órgano</t>
  </si>
  <si>
    <t>Trámite Finalizado.</t>
  </si>
  <si>
    <t>Para trámite del pago.</t>
  </si>
  <si>
    <t>183099/2016</t>
  </si>
  <si>
    <t>Nota DGTAyL (NO TIENE) 9/5/2016</t>
  </si>
  <si>
    <t>Conmemoración del bicentenario de la Independencia</t>
  </si>
  <si>
    <t>Para que tome la intervención de su competencia. Luego a DGTAyL para firma del Acto Administrativo</t>
  </si>
  <si>
    <t>30-70735261-4</t>
  </si>
  <si>
    <t>PAGO JGM 30-5 y 22-6 //94738</t>
  </si>
  <si>
    <t>PAGO PARCIAL</t>
  </si>
  <si>
    <t>DEBE REFACTURAR. NO TIENE SIPRO y NO TIENE CFC</t>
  </si>
  <si>
    <t>187035/2016</t>
  </si>
  <si>
    <t>15291/2016</t>
  </si>
  <si>
    <t>Memo N°45/2016</t>
  </si>
  <si>
    <t>HERNAN GABRIEL RODRIGUEZ "SANEAR"</t>
  </si>
  <si>
    <t>Presidencia de la nación OC 66/2015, conforme factura y certificado de servicios. Cancelación de factura B N°002-00000066</t>
  </si>
  <si>
    <t>Archivo contable JGM desde el 13/07/2016</t>
  </si>
  <si>
    <t>Nota CC 387/2016</t>
  </si>
  <si>
    <t>N°002-00000066</t>
  </si>
  <si>
    <t>180632/2016</t>
  </si>
  <si>
    <t>14790/2016</t>
  </si>
  <si>
    <t>Nota DNCT N° 43/2016</t>
  </si>
  <si>
    <t>UNIFICADO AL 213881/2016</t>
  </si>
  <si>
    <t>0601-04515539</t>
  </si>
  <si>
    <t>180635/2016</t>
  </si>
  <si>
    <t>14384/2016</t>
  </si>
  <si>
    <t>Nota DNCT N° 41/2016</t>
  </si>
  <si>
    <t>AKUA S.A</t>
  </si>
  <si>
    <t>Solicitud de pago de fac n° 0006-00000661 - Agua dispeners</t>
  </si>
  <si>
    <t>Se unificó a expediente 283025/2015</t>
  </si>
  <si>
    <t>NOTA CC N° 282/16</t>
  </si>
  <si>
    <t>ACREDITAR PRESUPUESTO</t>
  </si>
  <si>
    <t>0006-00000661</t>
  </si>
  <si>
    <t>Tiene que refacturar. Tiene CFC vigente al 07/09. SI tiene SIPRO</t>
  </si>
  <si>
    <t>188555/2016</t>
  </si>
  <si>
    <t>Nota DNEF N° 84/2016</t>
  </si>
  <si>
    <t>Jorge Navarro y Manuel Fraga</t>
  </si>
  <si>
    <t>Requerimiento para contratación artística de Jorge Navarro y Manuel Fraga</t>
  </si>
  <si>
    <t>Se devuelve para refacturar</t>
  </si>
  <si>
    <t>Pase COMDOC</t>
  </si>
  <si>
    <t>Para refacturar</t>
  </si>
  <si>
    <t>188519/2016</t>
  </si>
  <si>
    <t>Nota DNEF N° 83/2016</t>
  </si>
  <si>
    <t>Luis Sava</t>
  </si>
  <si>
    <t>Requerimiento para contratación artística de Luis Sava</t>
  </si>
  <si>
    <t>Santiago Román Santero</t>
  </si>
  <si>
    <t>188482/2016</t>
  </si>
  <si>
    <t>Nota DNEF N° 82/2016</t>
  </si>
  <si>
    <t>Nestor Eude Marconi</t>
  </si>
  <si>
    <t>Requerimiento para contratación artística de Nestor Eude Marconi</t>
  </si>
  <si>
    <t>Dirección nacional de Expresiones Federales</t>
  </si>
  <si>
    <t>Subsecretaria de Coordinación Ministerio de Comunicaciones</t>
  </si>
  <si>
    <t>Mueble 22</t>
  </si>
  <si>
    <t>CONTRATACION DEL SERVICIO DE MANTENIMIENTO DE ASCENSORES Y MONTACARGAS</t>
  </si>
  <si>
    <t>243561/2016</t>
  </si>
  <si>
    <t>15936/2016</t>
  </si>
  <si>
    <t>NOTA DNEF N°92/2016</t>
  </si>
  <si>
    <t>BORIS BAND</t>
  </si>
  <si>
    <t>REQUIRIMIENTO PARA LA CONTRATACION DE BORIS BAND</t>
  </si>
  <si>
    <t>Se requiere que acredite en expediente quién tiene derechos de cobro, ya que no surge. Aparece una cesión de un "director" de orquesta a una SRL, sin ninguna constancia. Y factura la SRL.</t>
  </si>
  <si>
    <t>Nota CC 390/2016</t>
  </si>
  <si>
    <t>Con observaciones sobre la cesión de derechos</t>
  </si>
  <si>
    <t>250253/2016</t>
  </si>
  <si>
    <t>15933/2016</t>
  </si>
  <si>
    <t>NOTA DNEF N°89/2016</t>
  </si>
  <si>
    <t>HERNAN JACINTO</t>
  </si>
  <si>
    <t>REQURIMIENTO PARA CONTRATACION ARTISTICA DE HERNAN JACINTO</t>
  </si>
  <si>
    <t>Nota a presupuesto para verificar crédito. A la firma de Daniel 28/06. Armo nota para devolver a DNEF para refacturar, el 05/07/2016 (teniendo en cuenta instrucciones de corte de ayer)</t>
  </si>
  <si>
    <t>Nota para devolver a DNEF para refacturar por nuevo SAF, y alta de ente.</t>
  </si>
  <si>
    <t>20-29151539-9</t>
  </si>
  <si>
    <t>16412/2016</t>
  </si>
  <si>
    <t>NOTA DNCT N° 53/2016</t>
  </si>
  <si>
    <t>VIVERO CUCULO S.R.L y DE MARTINO CARLOS EDUARDO</t>
  </si>
  <si>
    <t>Solicitud de ampliación de ordenes de compra N° 128/2015 y 129/2015</t>
  </si>
  <si>
    <t>Dirección Nacional de Centros Temáticos</t>
  </si>
  <si>
    <t>Ampliación Orden de Compra</t>
  </si>
  <si>
    <t>Cerradas Nros. 128/129</t>
  </si>
  <si>
    <t>174169/2016</t>
  </si>
  <si>
    <t>Facturación por servicio de acceso mes de ene-feb-mar-abril</t>
  </si>
  <si>
    <t>248213/2015</t>
  </si>
  <si>
    <t>OC 2013 Expte Madre N°39110/2016</t>
  </si>
  <si>
    <t>adquisicion cinco mil (5000) sillas de plasticas de estructuras metalica para el micro estadio ubicado en el parque tematico proyecto tecnopolis.</t>
  </si>
  <si>
    <t>OC 2013</t>
  </si>
  <si>
    <t>Nota DNCT N° 47/2016</t>
  </si>
  <si>
    <t>Emp. Sug. X área requirente: SING FACTORY S.A. y SM SERRANO METAL</t>
  </si>
  <si>
    <t>Solicitud de contratación de trabajos de desarme, desmantelamiento y armado de estructura existente paseo costero</t>
  </si>
  <si>
    <t>Mueble 12</t>
  </si>
  <si>
    <t>116640/2016</t>
  </si>
  <si>
    <t>Nota DNCT N°55016</t>
  </si>
  <si>
    <t>Para solicitar la baja- Tienen que hacer un memo</t>
  </si>
  <si>
    <t>NOTA DNEF N°61/2016</t>
  </si>
  <si>
    <t>REQURIMIENTO PARA CONTRATACION ARTISTICA DE MINI FLORES</t>
  </si>
  <si>
    <t>Se requiere que acredite en expediente quién tiene derechos de cobro, ya que no surge de manera fehaciente. Aparece una cesión sin certificar. Y factura el tercero.</t>
  </si>
  <si>
    <t>196037/2016</t>
  </si>
  <si>
    <t>NOTA DNCT N° 46/2016</t>
  </si>
  <si>
    <t>Adquisición de paneles de rejas semi elaboradas ed hierro</t>
  </si>
  <si>
    <t>203980/2016</t>
  </si>
  <si>
    <t>NOTA DNEF N°112/2016</t>
  </si>
  <si>
    <t>Sebastian Busco</t>
  </si>
  <si>
    <t>En Mesa de JGM</t>
  </si>
  <si>
    <t>252062/2015</t>
  </si>
  <si>
    <t>16407/2016</t>
  </si>
  <si>
    <t>MEMO N° 19/2016 DNCT</t>
  </si>
  <si>
    <t>Con intervención de Presupuesto.</t>
  </si>
  <si>
    <t>NO-2016-00036684</t>
  </si>
  <si>
    <t>Dictámen.</t>
  </si>
  <si>
    <t>N°0601-04518106</t>
  </si>
  <si>
    <t>Tiene que refacturar. Tiene SIPRO y CFC hasta el 19/08</t>
  </si>
  <si>
    <t>204287/2016</t>
  </si>
  <si>
    <t>16732/2016</t>
  </si>
  <si>
    <t>NOTA DNEF N°114/2016</t>
  </si>
  <si>
    <t>LUCAS MARTI</t>
  </si>
  <si>
    <t>REQUERIMIENTO PARA CONTRATACION ARTISTICA DE LUCAS MARTI</t>
  </si>
  <si>
    <t>Providencia GEDO + Reso GEDO</t>
  </si>
  <si>
    <t>Para intervenir e indicar crédito en SAF 347</t>
  </si>
  <si>
    <t>20-26967416-5</t>
  </si>
  <si>
    <t>NOTA DNEF N°16/2016</t>
  </si>
  <si>
    <t>NOTA DNEF N°16/2016 PAGO DE FACTURA MOVIMIENTO DE PIANOS</t>
  </si>
  <si>
    <t>204234/2016</t>
  </si>
  <si>
    <t>16725/2016</t>
  </si>
  <si>
    <t>NOTA DNEF N°115/2016</t>
  </si>
  <si>
    <t>Ianina Trigo</t>
  </si>
  <si>
    <t>REQUERIMIENTO PARA CONTRATACIÓN ARTÍSTICA POR ENSAYOS DE NINI FLORES</t>
  </si>
  <si>
    <t>Nota CC 391/2016</t>
  </si>
  <si>
    <t>204243/2016</t>
  </si>
  <si>
    <t>16726/2016</t>
  </si>
  <si>
    <t>NOTA DNEF N°113/2016</t>
  </si>
  <si>
    <t>EZEQUIEL KRONENBERG</t>
  </si>
  <si>
    <t>REQUERIMIENTO PARA CONTRATACION ARTISTICA DE EZEQUIEL KRONENBERG</t>
  </si>
  <si>
    <t>Providencia GEDO + Resol. GEDO</t>
  </si>
  <si>
    <t>20-28585456-4</t>
  </si>
  <si>
    <t>204556/2016</t>
  </si>
  <si>
    <t>Instalación de equipamiento CCK (luminarias)</t>
  </si>
  <si>
    <t>A MOZZI RECONOCIEMINTO DE GASTO</t>
  </si>
  <si>
    <t>NO- 2016-00203651</t>
  </si>
  <si>
    <t>13846/2016</t>
  </si>
  <si>
    <t>CONTRATACION SERVICIO ANUAL DE MANTENIMIENTO PREVENTIVO, CORRECTIVO Y REPARACION DE MAQUINAS PESADAS, SITUADA EN PARQUE TEMATICO TECNOPOLIS</t>
  </si>
  <si>
    <t>213175/2016</t>
  </si>
  <si>
    <t>Buenos Aires Live Show S.R.L.</t>
  </si>
  <si>
    <t>SERVICIO DE ALQUILER PARA SONIDO E ILUMINACION INTEGRAL - SALTA INTINERANTE (TECNOPOLIS)</t>
  </si>
  <si>
    <t>FINALIZADO a la espera de que les den cuota de pago en la Tesorería.</t>
  </si>
  <si>
    <t>DEBE REFACTURAR NO TIENE SIPRO</t>
  </si>
  <si>
    <t>NOTA DNEF Nº 70/2016</t>
  </si>
  <si>
    <t>PEDIDO DE PASAJES AÉREOS, TRASLADOS INTERNOS Y ALOJAMIENTO " CONCIERTO CELLO SAMBA TRIO"</t>
  </si>
  <si>
    <t>A partir de reunión del 26/05/16 con L. Iglesias, se deja con remito manual a ésa área para unificar junto con 3 presupuestos actualizados y armar nota para LA</t>
  </si>
  <si>
    <t>Expediente por remito manual</t>
  </si>
  <si>
    <t>Para unificar</t>
  </si>
  <si>
    <t>NOTA DNEF Nº 56/2016</t>
  </si>
  <si>
    <t>Pedido de hospedaje y comidas "Fattoruso Hugo Antonio"</t>
  </si>
  <si>
    <t>213094/2016</t>
  </si>
  <si>
    <t>SERVICIO DE ALQUILER DE EQUIPAMIENTO PARA DESARROLLO DEL PROYECTO "OCULUS" - SALTA INTINERANTE (TECNOPOLIS)</t>
  </si>
  <si>
    <t>Solo caratula lo tiene Anahí</t>
  </si>
  <si>
    <t>NOTA DNEF Nº 71/2016</t>
  </si>
  <si>
    <t>PEDIDO DE PASAJES AÉREOS, TRASLADOS INTERNOS Y ALOJAMIENTO "ARNALDO ANTUNES TRIO - A CASA E SUA"</t>
  </si>
  <si>
    <t>213090/2016</t>
  </si>
  <si>
    <t>OLILE</t>
  </si>
  <si>
    <t>SERVICIO DE ALQUILER DE EQUIPAMIENTO TECNOLOGICO PARA DESARROLLO DE INSTALACION DE "KINETIK" - SALTA INTINERANTE (TECNOPOLIS)</t>
  </si>
  <si>
    <t>SE PAGO EL DÍA 13/07/2016 ESTA EN ARCHIVO CONTABLE DE JEFATURA DESDE EL 13/07/2016</t>
  </si>
  <si>
    <t>Nota CC 2565/2016</t>
  </si>
  <si>
    <t>30-71454409-4</t>
  </si>
  <si>
    <t>212075/2016</t>
  </si>
  <si>
    <t>ELEC TROVATO</t>
  </si>
  <si>
    <t>SALTA ITINERANTE:SERVICIO INTEGRAL DE ALQUILER DE GENERADORES ELECTRICOS</t>
  </si>
  <si>
    <t>nota cc 285/2016</t>
  </si>
  <si>
    <t>196039/2016</t>
  </si>
  <si>
    <t>NOTA DNEF Nº 62/2016</t>
  </si>
  <si>
    <t>PABLO POLLITZER</t>
  </si>
  <si>
    <t>REQUERIMIENTO PARA CONTRATACION ARTISTICA DE PABLO POLLITZER</t>
  </si>
  <si>
    <t>Enviado a Prespuesto con remito x Comdoc</t>
  </si>
  <si>
    <t>NO-2016-00034145-APN-DGTAYL#SFM</t>
  </si>
  <si>
    <t>PARA PAGO SFMYCP</t>
  </si>
  <si>
    <t>211989/2016</t>
  </si>
  <si>
    <t>NOTA DNCT N°79 BIS</t>
  </si>
  <si>
    <t>SALTA ITINERANTE: SERVICIO DE ALQUILER DE BAÑOS QUÍMICOS, INSTALACIÓN INICIO EVENTO SALTA ITINERANTE</t>
  </si>
  <si>
    <t>SE REMITIÓ MAIL A TECNO PARA QUE DIGA COMO CONTINUARRECIBIDO EN COMPRAS EL DÍA 23/06/2016// NO TIENE FACTURA</t>
  </si>
  <si>
    <t>196026/2016</t>
  </si>
  <si>
    <t>NOTA DNEF Nº 60/2016</t>
  </si>
  <si>
    <t>PIERRE BLANCHARD</t>
  </si>
  <si>
    <t>REQUERIMIENTO PARA CONTRATACION ARTISTICA DE PIERRE BLANCHARD.-</t>
  </si>
  <si>
    <t>Nota CC 179/2016</t>
  </si>
  <si>
    <t>A tesorería, para tramitar como FR</t>
  </si>
  <si>
    <t>207947/2016</t>
  </si>
  <si>
    <t>DAKAR ACUSTICA</t>
  </si>
  <si>
    <t>Contratación de servicio dodecaedro ensayo orquesta sinfónica nacional firmado Oscar Mozzi - FACT 701</t>
  </si>
  <si>
    <t>Se envía a Ppto con remito x Comdoc</t>
  </si>
  <si>
    <t>Para su intervención y pago.</t>
  </si>
  <si>
    <t>FACT 701</t>
  </si>
  <si>
    <t>245931/2016</t>
  </si>
  <si>
    <t>NOTA DNEF Nº 69/2016</t>
  </si>
  <si>
    <t>GRACIELA ODDONE</t>
  </si>
  <si>
    <t>REQUERIMIENTO PARA CONTRATACIÓN ARTÍSTICA DE GRACIELA ODDONE</t>
  </si>
  <si>
    <t>REMITO DE COMDOC</t>
  </si>
  <si>
    <t>PARA GESTIONAR EL PAGO</t>
  </si>
  <si>
    <t>213947/2016</t>
  </si>
  <si>
    <t>16772/2016</t>
  </si>
  <si>
    <t>198065/2016</t>
  </si>
  <si>
    <t>UNLP</t>
  </si>
  <si>
    <t>337171/2015</t>
  </si>
  <si>
    <t>23-06-2016. Conciliando informes presentados por la universidad. Agustín Cusa (ex coordinador del convenio en Minplan), debe remitir informe a fin de verificar información anterior a la que consta en expte.</t>
  </si>
  <si>
    <t>245927/2016</t>
  </si>
  <si>
    <t>NOTA DNEF Nº 66/2016</t>
  </si>
  <si>
    <t>REQUERIMIENTO PARA CONTRATACIÓN ARTÍSTICA DE JULIO DAVID DOMINGUEZ</t>
  </si>
  <si>
    <t>A DNEF para refacturar, atento a nuevo SAF.</t>
  </si>
  <si>
    <t>240702/2016</t>
  </si>
  <si>
    <t>17625/2016</t>
  </si>
  <si>
    <t>Nota DNEF N° 143/2016</t>
  </si>
  <si>
    <t>Vivanco Maria Cornelia</t>
  </si>
  <si>
    <t>Requerimiento para contratación artística de Vivanco Maria Cornelia</t>
  </si>
  <si>
    <t>Armando pliego, 14/06/16. Sale con nota a DNEF para agregar clausula de propiedad intelectual y aclarar usos. También deberá aclarar fecha o plazo de la prestación.</t>
  </si>
  <si>
    <t>Nota CC N° 346 /2016</t>
  </si>
  <si>
    <t>196252/2016</t>
  </si>
  <si>
    <t>Devin Hoff</t>
  </si>
  <si>
    <t>Requerimiento para contratación artística de Devin Hoff</t>
  </si>
  <si>
    <t>240681/2016</t>
  </si>
  <si>
    <t>17629/2016</t>
  </si>
  <si>
    <t>Nota DNEF N° 142/2016</t>
  </si>
  <si>
    <t>Magdalena Delfina Fleitas</t>
  </si>
  <si>
    <t>Requerimiento para contratación artística de Magdalena Delfina Fleitas</t>
  </si>
  <si>
    <t>Nota CC N°338/2016</t>
  </si>
  <si>
    <t>Para aclarar usos de Propiedad Intelectual. También deberá aclarar fecha o plazo de la prestación.</t>
  </si>
  <si>
    <t>240731/2016</t>
  </si>
  <si>
    <t>17624/2016</t>
  </si>
  <si>
    <t>Nota DNEF N° 141/2016</t>
  </si>
  <si>
    <t>Armando pliego, 14/06/16. Sale con nota a DNEF para agregar clausula de propiedad intelectual y aclarar usos</t>
  </si>
  <si>
    <t>Nota CC N° 337/2016</t>
  </si>
  <si>
    <t>Para aclarar usos de Propiedad intelectual</t>
  </si>
  <si>
    <t>Nota DNEF N° 138/2016</t>
  </si>
  <si>
    <t>Mariano Junio</t>
  </si>
  <si>
    <t>Requerimiento para contratación artística de Mariano Junio</t>
  </si>
  <si>
    <t>En reunión con Adrián del 06/06/16 convenimos que las tareas pueden encuadrar por AT</t>
  </si>
  <si>
    <t>Remito manual</t>
  </si>
  <si>
    <t>Para dar de baja y solicitar a RRHH la contratación</t>
  </si>
  <si>
    <t>249839/2016</t>
  </si>
  <si>
    <t>PHONEX ISOCOR S.A</t>
  </si>
  <si>
    <t>ARCHIVO</t>
  </si>
  <si>
    <t>0002/00001059</t>
  </si>
  <si>
    <t>86253/2016</t>
  </si>
  <si>
    <t>202673/2015</t>
  </si>
  <si>
    <t>Armé nota de pase a presupuesto. Luego nota resumen a adrian// 24-6 Indica presupuesto, que el gasto esta contemplado en el SAF 347 (aun no esta activo)//SE SOLICITO A LA EMPRESA REFACTURACION. 14/07/2016: Saco a Mozzi por COMDOC para conformar facturas. Armo nota en GEDO para pasar a pago</t>
  </si>
  <si>
    <t>40930/2016</t>
  </si>
  <si>
    <t>Ylum s.a</t>
  </si>
  <si>
    <t>Factura N° 0004-00015266</t>
  </si>
  <si>
    <t>227842/2016</t>
  </si>
  <si>
    <t>21938/2016</t>
  </si>
  <si>
    <t>Centeno SRL</t>
  </si>
  <si>
    <t>Solicitud de material para gran instalación artistica</t>
  </si>
  <si>
    <t>PV 2016-00150327</t>
  </si>
  <si>
    <t>Para que informe existencia de crédita y pase a Legales</t>
  </si>
  <si>
    <t>LEGALES</t>
  </si>
  <si>
    <t>0004-00015266</t>
  </si>
  <si>
    <t>229100/2016</t>
  </si>
  <si>
    <t>BACIGALUPPI HNOS S.A</t>
  </si>
  <si>
    <t>Pago de alquiler de handies, micrófonos y baterias para apertura del CCK</t>
  </si>
  <si>
    <t>PV-2016-00363596-APN-DGTAYL#SFM</t>
  </si>
  <si>
    <t>Para su intervención. Por GEDO pasamos Disposición.</t>
  </si>
  <si>
    <t>229862/2016</t>
  </si>
  <si>
    <t>18249/2016</t>
  </si>
  <si>
    <t>NOTA DNEF N° 160/2016</t>
  </si>
  <si>
    <t>CRISTINA MARION VILLARD</t>
  </si>
  <si>
    <t>Requerimiento para contratación CRISTINA MARION VILLARD</t>
  </si>
  <si>
    <t>Nota a presupuesto para verificar crédito. Armar acto administrativo. Armo nota para devolver a DNEF para refacturar, el 05/07/2016 (teniendo en cuenta instrucciones de corte de ayer)</t>
  </si>
  <si>
    <t>27-93799635-6</t>
  </si>
  <si>
    <t>229864/2016</t>
  </si>
  <si>
    <t>18247/2016</t>
  </si>
  <si>
    <t>NOTA DNEF N° 158/2016</t>
  </si>
  <si>
    <t>BRIGITTA DANKO</t>
  </si>
  <si>
    <t>Requerimiento para contratación BRIGITTA DANKO</t>
  </si>
  <si>
    <t>Nota a presupuesto para verificar crédito. Acumular con 229941, 229864 y 229886/2016. Armo nota para devolver a DNEF para refacturar, el 05/07/2016 (teniendo en cuenta instrucciones de corte de ayer)</t>
  </si>
  <si>
    <t>PV-2016-00062806-APN-DGTAYL#SFM</t>
  </si>
  <si>
    <t>27-93695502-4</t>
  </si>
  <si>
    <t>229867/2016</t>
  </si>
  <si>
    <t>18248/2016</t>
  </si>
  <si>
    <t>NOTA DNEF N° 159/2016</t>
  </si>
  <si>
    <t>GABRIELA OLCESE</t>
  </si>
  <si>
    <t>Requerimiento para contratación GABRIELA OLCESE</t>
  </si>
  <si>
    <t>Se redacta providencia para refacturar. Se indica respecto de Alta de Entes</t>
  </si>
  <si>
    <t>Providencia GEDO 2016- 00080296-APN</t>
  </si>
  <si>
    <t>Providencia para devolver a DNEF para refacturar por nuevo SAF, y alta de ente</t>
  </si>
  <si>
    <t>229885/2016</t>
  </si>
  <si>
    <t>18251/2016</t>
  </si>
  <si>
    <t>NOTA DNEF N° 161/2016</t>
  </si>
  <si>
    <t>EMILIO ASTOLFI</t>
  </si>
  <si>
    <t>Requerimiento para contratación EMILIO ASTOLFI</t>
  </si>
  <si>
    <t>PROY:S01:0014778/2015</t>
  </si>
  <si>
    <t>PAGO DE FACTURA A FAVOR DE LA FIRMA OTIS ARGENTINA S.A</t>
  </si>
  <si>
    <t>SE TRAMITA POR EXPEDIENTE 141672/2015</t>
  </si>
  <si>
    <t>229886/2016</t>
  </si>
  <si>
    <t>18253/2016</t>
  </si>
  <si>
    <t>NOTA DNEF N° 162/2016</t>
  </si>
  <si>
    <t>JORGE BERGERO</t>
  </si>
  <si>
    <t>Requerimiento para contratación JORGE BERGERO</t>
  </si>
  <si>
    <t>20-16684642-1</t>
  </si>
  <si>
    <t>229888/2016</t>
  </si>
  <si>
    <t>18254/2016</t>
  </si>
  <si>
    <t>NOTA DNEF N° 163/2016</t>
  </si>
  <si>
    <t>PATRICIA DA DALT</t>
  </si>
  <si>
    <t>Requerimiento para contratación PATRICIA DA DALT</t>
  </si>
  <si>
    <t>Se arma providencia para refacturar a SFM. Se avisa del Alta de Ente</t>
  </si>
  <si>
    <t>Providencia GEDO 2016-00080052-APN</t>
  </si>
  <si>
    <t>229915/2016</t>
  </si>
  <si>
    <t>18255/2016</t>
  </si>
  <si>
    <t>NOTA DNEF N° 164/2016</t>
  </si>
  <si>
    <t>HUGO CESAR ASRIN</t>
  </si>
  <si>
    <t>Requerimiento para contratación HUGO CESAR ASRIN</t>
  </si>
  <si>
    <t>Para que intervenga e indique si existe crédito</t>
  </si>
  <si>
    <t>229919/2016</t>
  </si>
  <si>
    <t>18256/2016</t>
  </si>
  <si>
    <t>NOTA DNEF N° 165/2016</t>
  </si>
  <si>
    <t>ALEJANDRO LAGO</t>
  </si>
  <si>
    <t>Requerimiento para contratación ALEJANDRO LAGO</t>
  </si>
  <si>
    <t>Se arma nota para que refacture</t>
  </si>
  <si>
    <t>Providencia GEDO 2016-00080683-APN</t>
  </si>
  <si>
    <t>Providencia para devolver a DNEF para refacturar por nuevo SAF, y alta de ente.</t>
  </si>
  <si>
    <t>229938/2016</t>
  </si>
  <si>
    <t>18257/2016</t>
  </si>
  <si>
    <t>NOTA DNEF N° 166/2016</t>
  </si>
  <si>
    <t>SOLEDAD DE LA ROSA</t>
  </si>
  <si>
    <t>Requerimiento para contratación SOLEDAD DE LA ROSA</t>
  </si>
  <si>
    <t>229941/2016</t>
  </si>
  <si>
    <t>18258/2016</t>
  </si>
  <si>
    <t>NOTA DNEF N° 167/2016</t>
  </si>
  <si>
    <t>MARIA FLORENCIA MACHADO</t>
  </si>
  <si>
    <t>Requerimiento para contratación MARIA FLORENCIA MACHADO</t>
  </si>
  <si>
    <t>Nota a presupuesto para verificar crédito. Acumular con 229938, 229864 y 229886/2016. Armo nota para devolver a DNEF para refacturar, el 05/07/2016 (teniendo en cuenta instrucciones de corte de ayer)</t>
  </si>
  <si>
    <t>PV-2016-00062854-APN-DGTAYL#SFM</t>
  </si>
  <si>
    <t>27-29762829-7</t>
  </si>
  <si>
    <t>229944/2016</t>
  </si>
  <si>
    <t>18259/2016</t>
  </si>
  <si>
    <t>NOTA DNEF N° 168/2016</t>
  </si>
  <si>
    <t>DUILIO SMIRIGLIA</t>
  </si>
  <si>
    <t>Requerimiento para contratación DUILIO SMIRIGLIA</t>
  </si>
  <si>
    <t>Providencia GEDO 2016-00080984-APN</t>
  </si>
  <si>
    <t>229945/2016</t>
  </si>
  <si>
    <t>18260/2016</t>
  </si>
  <si>
    <t>NOTA DNEF N° 169/2016</t>
  </si>
  <si>
    <t>FERNANDO GRASSI</t>
  </si>
  <si>
    <t>Requerimiento para contratación FERNANDO GRASSI</t>
  </si>
  <si>
    <t>Sale con providencia para refacturar, atento a nuevo SAF. Se hace aclaración sobre alta de ENTE</t>
  </si>
  <si>
    <t>Providencia GEDO 2016-00080535-APN</t>
  </si>
  <si>
    <t>Para refacturar con nuevo SAF</t>
  </si>
  <si>
    <t>129568/2016</t>
  </si>
  <si>
    <t>POLICIA FEDERAL ARGENTINA 673-0100667/2016</t>
  </si>
  <si>
    <t>Adjunta presupuesto por los servicios que bajo regimen policia adicional, en contestación a nota de la Dirección Nacional de Expresiones Federales</t>
  </si>
  <si>
    <t>Pasa a Presupuesto por existencia de crédito.</t>
  </si>
  <si>
    <t>PV-2016-00439156</t>
  </si>
  <si>
    <t>PREsupuesto</t>
  </si>
  <si>
    <t>196244/2016</t>
  </si>
  <si>
    <t>Nota DNCT N° 74/2016</t>
  </si>
  <si>
    <t>Gabriel Gustavo La Rocca</t>
  </si>
  <si>
    <t>Requerimiento para la contratación artística de Gabriel Gustavo La Rocca</t>
  </si>
  <si>
    <t>Nota CC 200/2016</t>
  </si>
  <si>
    <t>221299/2016</t>
  </si>
  <si>
    <t>23007/2016</t>
  </si>
  <si>
    <t>NO - 9609</t>
  </si>
  <si>
    <t>TN GROUP</t>
  </si>
  <si>
    <t>Contratación de Servicio de Alquiler de Impresoras y Fotocopiadoras con Soporte tecnico y mantenimiento preventivo y correctivo para CCK y Cabildo Nr 65</t>
  </si>
  <si>
    <t>18367/2016</t>
  </si>
  <si>
    <t>NOTA DNEF 170/2016</t>
  </si>
  <si>
    <t>Contratacion de Servicios de Catering para el CCk</t>
  </si>
  <si>
    <t>CON REMITO OBSERVADO</t>
  </si>
  <si>
    <t>OBSERVACIONES CONVERSADO CON PAOLA DE MOZZI</t>
  </si>
  <si>
    <t>196266/2016</t>
  </si>
  <si>
    <t>15327/2016</t>
  </si>
  <si>
    <t>Nota DNCT N° 77/2016</t>
  </si>
  <si>
    <t>Nestor Jose Garrote</t>
  </si>
  <si>
    <t>Requerimiento para la contratación artística de Nestor Jose Garrote</t>
  </si>
  <si>
    <t>Area de presupuesto</t>
  </si>
  <si>
    <t>Nota CC 197/2016</t>
  </si>
  <si>
    <t>252566/2016</t>
  </si>
  <si>
    <t>18202/2016</t>
  </si>
  <si>
    <t>NOTA CC 18202/2016</t>
  </si>
  <si>
    <t>Angulo Ranurado</t>
  </si>
  <si>
    <t>Adquisiciòn de Estanterias Metalicas</t>
  </si>
  <si>
    <t>Mueble 3</t>
  </si>
  <si>
    <t>Luis</t>
  </si>
  <si>
    <t>TRABAJANDO LUIS JIMENEZ</t>
  </si>
  <si>
    <t>NOTA CC 361/2016</t>
  </si>
  <si>
    <t>PARA ACREDITAR PRESUPUESTO</t>
  </si>
  <si>
    <t>196240/2016</t>
  </si>
  <si>
    <t>15325/2016</t>
  </si>
  <si>
    <t>Nota DNCT N° 75/2016</t>
  </si>
  <si>
    <t>Victor Torres</t>
  </si>
  <si>
    <t>Requerimiento para la contratación artística de Victor Torres</t>
  </si>
  <si>
    <t>Nota CC198/2016</t>
  </si>
  <si>
    <t>220674/2016</t>
  </si>
  <si>
    <t>15764/2016</t>
  </si>
  <si>
    <t>MEMO 5/2016</t>
  </si>
  <si>
    <t>Pago Factura a favor de Blackhill SA</t>
  </si>
  <si>
    <t>Mueble 7</t>
  </si>
  <si>
    <t>Nota de pase a Legales con Proyecto de acto Administrativo para su firma, previa intervención de Presupuesto.</t>
  </si>
  <si>
    <t>PV-2016-00318048-APN-DGTAYL</t>
  </si>
  <si>
    <t>Se modificó Acto administrativo (la partida), se pasa a presupuesto con nota de legales, ellos luego de confirmar partida lo pasan a Legales.</t>
  </si>
  <si>
    <t>232580/2016</t>
  </si>
  <si>
    <t>18421/2016</t>
  </si>
  <si>
    <t>NOTA DNEF 174/2016</t>
  </si>
  <si>
    <t>MARIANO SARDON</t>
  </si>
  <si>
    <t>Contratación de Mariano Sardon para el ciclo "MUESTRA BORGES"</t>
  </si>
  <si>
    <t>180658/2016</t>
  </si>
  <si>
    <t>14734/2016</t>
  </si>
  <si>
    <t>Nota DNEF N° 57/2016</t>
  </si>
  <si>
    <t>Tramite de trslado terreste de "NINI FLORES"</t>
  </si>
  <si>
    <t>Nota CC 215/2016</t>
  </si>
  <si>
    <t>Nota dando el OK al pedido de baja de Mozzi (según su nota DNEF 105/2016)</t>
  </si>
  <si>
    <t>18470/2016</t>
  </si>
  <si>
    <t>NOTA DNCT 91/2016</t>
  </si>
  <si>
    <t>Contratación directa N° 46/2015, servicio de alquiler de equipamiento radio electrico con y sin asistencia técnica</t>
  </si>
  <si>
    <t>Contratacion Directa</t>
  </si>
  <si>
    <t>236369/2016</t>
  </si>
  <si>
    <t>18409/2016</t>
  </si>
  <si>
    <t>NOTA SCP 110/2016</t>
  </si>
  <si>
    <t>Requerimiento logístico proyecto SCP-A-3-2016 taller de investigación para artistas de circo</t>
  </si>
  <si>
    <t>Para su pago</t>
  </si>
  <si>
    <t>presupuesto</t>
  </si>
  <si>
    <t>0001-00000161</t>
  </si>
  <si>
    <t>195977/2016</t>
  </si>
  <si>
    <t>NOTA AP 86/2016</t>
  </si>
  <si>
    <t>Proyecto de convenio con la firma OPTAR S.A</t>
  </si>
  <si>
    <t>NO-2016-00034129</t>
  </si>
  <si>
    <t>236605/2016</t>
  </si>
  <si>
    <t>18400/2016</t>
  </si>
  <si>
    <t>NOTA SCP 111/2016</t>
  </si>
  <si>
    <t>Center Dramatique National de Normandie</t>
  </si>
  <si>
    <t>Requerimiento artístico por especialidad La Comedie de Caen- Center Dramatique National de Normandie</t>
  </si>
  <si>
    <t>Se prepara providencia sobre "plazos administrativos"</t>
  </si>
  <si>
    <t>Providencia</t>
  </si>
  <si>
    <t>Providencia indicando que "no hay plazos administrativos". Para lo que estime corresponder</t>
  </si>
  <si>
    <t>236603/2016</t>
  </si>
  <si>
    <t>18408/2016</t>
  </si>
  <si>
    <t>NOTA SCP 112/2016</t>
  </si>
  <si>
    <t>Proyecto SCP-A-7/2016. COPI. Requerimiento de servicios logísticos carácter uergente y pronto despacho</t>
  </si>
  <si>
    <t>Para que indique si existe crédito, junto con Reso por GEDO</t>
  </si>
  <si>
    <t>236606/2016</t>
  </si>
  <si>
    <t>18398/2016</t>
  </si>
  <si>
    <t>NOTA SCP 109/2016</t>
  </si>
  <si>
    <t>Association La Grainerie</t>
  </si>
  <si>
    <t>Requerimiento artístico contratación por especialidad ASSOCIATIOEN LA GRAINEIRE</t>
  </si>
  <si>
    <t>239498/2016</t>
  </si>
  <si>
    <t>18705/2016</t>
  </si>
  <si>
    <t>PV-2016-00432610</t>
  </si>
  <si>
    <t>239508/2016</t>
  </si>
  <si>
    <t>18403/2016</t>
  </si>
  <si>
    <t>OC 87/2015 - Conforme factura y certificado de servicios N°0002-00000024</t>
  </si>
  <si>
    <t>OC 87/2015</t>
  </si>
  <si>
    <t>N°0002-00000023</t>
  </si>
  <si>
    <t>Tiene que refacturar. Si tiene SIPRO y CFC</t>
  </si>
  <si>
    <t>15941/2016</t>
  </si>
  <si>
    <t>NOTA DNEF N°93/2016</t>
  </si>
  <si>
    <t>ARNALDO ANTUNES</t>
  </si>
  <si>
    <t>REQUIRIMIENTO PARA LA CONTRATACION ARTISTICA DE ARNALDO ANTUNES</t>
  </si>
  <si>
    <t>Se remite con providencia indicando que "no hay plazos administrativos para la tramitación" (servicio requerido para el 03/06). 12/07/2016 se remite para cambiar factura de Chiappetta -argentino, pagador del evento-, por factura del artista Brasilero. Se habló en reunión de ayer éste tema con Javier y Verónica. Además la documentación es copia simple</t>
  </si>
  <si>
    <t>Se envía por COMDOC para refacturar por artista y ver documentación sin traducir y copia simple</t>
  </si>
  <si>
    <t>238397/2016</t>
  </si>
  <si>
    <t>18701/2016</t>
  </si>
  <si>
    <t>NOTA DNEF 176/2016</t>
  </si>
  <si>
    <t>Asociación Civil SEA</t>
  </si>
  <si>
    <t>Contratación de la Sociedad de Escritoras y Escritores de la Argentina, Asociación Civil SEA en el marco del "Festival" Internacional de Poesía de Buenos Aires"</t>
  </si>
  <si>
    <t>Se devuelve a DNEF porque la factura estaba mal expresada en los valores en letras</t>
  </si>
  <si>
    <t>RTO-S01:0715467/16</t>
  </si>
  <si>
    <t>N°0002-00000024</t>
  </si>
  <si>
    <t>15938/2016</t>
  </si>
  <si>
    <t>NOTA DNEF N°91/2016</t>
  </si>
  <si>
    <t>MARIANO REY</t>
  </si>
  <si>
    <t>REQUERIMIENTO PÁRA CONTRATACION ARTISTICA DE MARIANO REY</t>
  </si>
  <si>
    <t>Se coordinó con Iglesias por reunión con Daniel del 26/05/2016, luego de un intercambio de opiniones, enviar expediente con nota de "no hay plazos administrativos para tramitar". Luego ellos presentan factura</t>
  </si>
  <si>
    <t>Nota CC 244/2016</t>
  </si>
  <si>
    <t>Se remite para lo que estime corresponder (deben agregar factura y certificación de servicio, justificando necesidad de LA)</t>
  </si>
  <si>
    <t>16798/2016</t>
  </si>
  <si>
    <t>NOTA DNCT 60/2016</t>
  </si>
  <si>
    <t>Emp sugeridas: MINIT TRATAMIENTOS IGNIFUGOS de PABLO MINOTTI; CAROLINA ITURRIAGA- TRATAMIENTOS IGNIFUGOS</t>
  </si>
  <si>
    <t>Servio anual de agnifugado</t>
  </si>
  <si>
    <t>15937/2016</t>
  </si>
  <si>
    <t>NOTA DNEF N°90/2016</t>
  </si>
  <si>
    <t>PEDIDO DEPASAJES AEREOS Y ALOJAMIENTO "ARNALDO ANTUNES TRIO- A CASA E SUA"</t>
  </si>
  <si>
    <t>230397/2016</t>
  </si>
  <si>
    <t>16811/2016</t>
  </si>
  <si>
    <t>NOTA DNCT 63/2016</t>
  </si>
  <si>
    <t>Solicitud de pago factura N° 0006-00000662 - Enero</t>
  </si>
  <si>
    <t>se unificó a expediente 283025</t>
  </si>
  <si>
    <t>30-7056739-9</t>
  </si>
  <si>
    <t>0006-00000662 - Enero</t>
  </si>
  <si>
    <t>16817/2016</t>
  </si>
  <si>
    <t>NOTA DNCT 65/2016</t>
  </si>
  <si>
    <t>0006-00000662</t>
  </si>
  <si>
    <t>15932/2016</t>
  </si>
  <si>
    <t>NOTA DNEF N°88/2016</t>
  </si>
  <si>
    <t>PEDIDO DE HOSPEDAJE Y COMIDAS "FATTORUSO HUGO ANTONIO"</t>
  </si>
  <si>
    <t>230402/2016</t>
  </si>
  <si>
    <t>16795/2016</t>
  </si>
  <si>
    <t>NOTA DNCT 59/2016</t>
  </si>
  <si>
    <t>15931/2016</t>
  </si>
  <si>
    <t>NOTA DNEF N° 87/2016</t>
  </si>
  <si>
    <t>Daniel Falasca</t>
  </si>
  <si>
    <t>Requerimiento para Contrataciones artistica de Daniel Falasca</t>
  </si>
  <si>
    <t>NO-2016-00036780-APN-DGTAYL#SFM</t>
  </si>
  <si>
    <t>Para indicar si existe crédito. Luego devolver</t>
  </si>
  <si>
    <t>20-13653578-2</t>
  </si>
  <si>
    <t>230622/2016</t>
  </si>
  <si>
    <t>16810/2016</t>
  </si>
  <si>
    <t>NOTA DNCT 62/2016</t>
  </si>
  <si>
    <t>Solicitud de pago factura N° 0006-00000663</t>
  </si>
  <si>
    <t>Dirección Nacional de Generacion de Contendios</t>
  </si>
  <si>
    <t>0002-00000850</t>
  </si>
  <si>
    <t>15939/2016</t>
  </si>
  <si>
    <t>NOTA DNEF N° 92/2016</t>
  </si>
  <si>
    <t>Boris Band</t>
  </si>
  <si>
    <t>Requerimiento para Contrataciones artistica de Boris band</t>
  </si>
  <si>
    <t>Se remite con providencia indicando que "no hay plazos administrativos para la tramitación" (servicio requerido para el 03/06)</t>
  </si>
  <si>
    <t>Con Providencia sin CC</t>
  </si>
  <si>
    <t>Con Providencia indicando que no hay plazos encuadrables en el 893/12</t>
  </si>
  <si>
    <t>230619/2016</t>
  </si>
  <si>
    <t>16802/2016</t>
  </si>
  <si>
    <t>NOTA DNCT 61/2016</t>
  </si>
  <si>
    <t>Solicitud de pago factura N° 0006-00000664</t>
  </si>
  <si>
    <t>16265/2016</t>
  </si>
  <si>
    <t>NOTA DGTAYL N° 195/2016</t>
  </si>
  <si>
    <t>Requerimiento para compra de equipamiento para Tesoreria</t>
  </si>
  <si>
    <t>ANALIA MARTINEZ</t>
  </si>
  <si>
    <t>230776/2016</t>
  </si>
  <si>
    <t>16792/2016</t>
  </si>
  <si>
    <t>NOTA DNCT 58/2016</t>
  </si>
  <si>
    <t>Emp. Sugeridas: ANDAMIOS NESTRADUÑOL SRL; ATENCIÓN URBANA SRL; CADAHIA SA.</t>
  </si>
  <si>
    <t>0006-00000664</t>
  </si>
  <si>
    <t>16260/2016</t>
  </si>
  <si>
    <t>NOTA DGTAYL N° 194/2016</t>
  </si>
  <si>
    <t>Requerimiento para compra de equipamiento para Caja Chica</t>
  </si>
  <si>
    <t>ANAHI GUELET</t>
  </si>
  <si>
    <t>237568/2016</t>
  </si>
  <si>
    <t>18679/2016</t>
  </si>
  <si>
    <t>NOTA DNGC 14/2016</t>
  </si>
  <si>
    <t>Convenio de colaboración con EDUCAR.AR Sociedad del Estado</t>
  </si>
  <si>
    <t>OC102/2015</t>
  </si>
  <si>
    <t>0002-00000069</t>
  </si>
  <si>
    <t>196025/2016</t>
  </si>
  <si>
    <t>NOTA DNCT N° 48/2016</t>
  </si>
  <si>
    <t>Solicitud de pago de factura B N° 0601-04517210 - Cobertura Medica Asistencia</t>
  </si>
  <si>
    <t>Incorporado al EXP: 213881/2016</t>
  </si>
  <si>
    <t>N° 0601-04517210</t>
  </si>
  <si>
    <t>242793/2016</t>
  </si>
  <si>
    <t>18971/2016</t>
  </si>
  <si>
    <t>NOTA SCP 123/2016</t>
  </si>
  <si>
    <t>Conmemoración del bicentenario de la independencia</t>
  </si>
  <si>
    <t>CON NOTA A ADRIAN Y MODELO DE NOTA PAR AMBURI, ESTA VA CON COPIA DE RESOLCIÓN N° 7</t>
  </si>
  <si>
    <t>NOTA CC 294/2016</t>
  </si>
  <si>
    <t>0002-00000024</t>
  </si>
  <si>
    <t>16416/2016</t>
  </si>
  <si>
    <t>Lo esta trabajando Laura para elaborar proyecto de acto// ESTA EN LEGALES AGREGADO AA UN EXP 252471</t>
  </si>
  <si>
    <t>243864/2016</t>
  </si>
  <si>
    <t>19035/2016</t>
  </si>
  <si>
    <t>NOTA DNEF 189/2016</t>
  </si>
  <si>
    <t>AGUSTIN BRU PESCE</t>
  </si>
  <si>
    <t>Informe de reconocimiento de gastos "AGUSTIN BRU PESCE" - Homenajo a Mariano Mores</t>
  </si>
  <si>
    <t>NO-2016-00038011-APN-DGTAYL</t>
  </si>
  <si>
    <t>Nota a DNEFpara refacturar con nuevo SAF.</t>
  </si>
  <si>
    <t>O/C: 102/2015</t>
  </si>
  <si>
    <t>N° 0002- 00000069</t>
  </si>
  <si>
    <t>E SIDIF 506 - LIQ. 2236</t>
  </si>
  <si>
    <t>243861/2016</t>
  </si>
  <si>
    <t>19034/2016</t>
  </si>
  <si>
    <t>NOTA DNEF 188/2016</t>
  </si>
  <si>
    <t>COSATTINI CARLOS SERGIO</t>
  </si>
  <si>
    <t>Informe de reconociento de gasto "Carlos Cosattini"</t>
  </si>
  <si>
    <t>INCLUIDO EN 274819/2016. Nota a DNEF para pedir al proveedor que refacture a SFMyCP.</t>
  </si>
  <si>
    <t>PV-2016-00127796-APN-DGTAYL#SFM</t>
  </si>
  <si>
    <t>16627/2016</t>
  </si>
  <si>
    <t>NOTA DNEF N°101/2016</t>
  </si>
  <si>
    <t>DAVID JOSE LHERITIER</t>
  </si>
  <si>
    <t>REQUERIMIENTO PARA CONTRATACION ARTISTICA DE DAVID JOSE LHERITIER</t>
  </si>
  <si>
    <t>Nota CC 245/2016</t>
  </si>
  <si>
    <t>243859/2016</t>
  </si>
  <si>
    <t>19033/2016</t>
  </si>
  <si>
    <t>NOTA DNEF 197/2016</t>
  </si>
  <si>
    <t>BENJAMIN BRU PESCE</t>
  </si>
  <si>
    <t>Informe de reconocimiento de gastos " Benjamin Bru Pesce"</t>
  </si>
  <si>
    <t>280024/2016</t>
  </si>
  <si>
    <t>16628/2016</t>
  </si>
  <si>
    <t>NOTA DNEF N°100/2016</t>
  </si>
  <si>
    <t>LUIS GUERRERIRO</t>
  </si>
  <si>
    <t>E2000</t>
  </si>
  <si>
    <t>REQUERIMIENTO PARA CONTRATACION ARTISTICA DE LUIS GUERRERIRO</t>
  </si>
  <si>
    <t>Se remite con providencia indicando que "no hay plazos administrativos para la tramitación" (servicio requerido para el 03/06).Armo nota para devolver a DNEF para refacturar y con observaciones por la cesión de derechos y factura, el 05/07/2016 (teniendo en cuenta instrucciones de corte de ayer)</t>
  </si>
  <si>
    <t>PV-2016-00127736-APN-DGTAYL#SFM</t>
  </si>
  <si>
    <t>Nota para devolver a DNEF para refacturar por nuevo SAF, y alta de ente. Observaciones respecto de la cesión de derechos.</t>
  </si>
  <si>
    <t>243851/2016</t>
  </si>
  <si>
    <t>19031/2016</t>
  </si>
  <si>
    <t>NOTA DNEF 195/2016</t>
  </si>
  <si>
    <t>CAROLINA MABEL FOLGER</t>
  </si>
  <si>
    <t>Informe de reconociento de gastos " Carolina Mabel Folger"</t>
  </si>
  <si>
    <t>Nota a DNEF para pedir al proveedor refacturacion a SFMYCP, SAF 347 y pedir alta de ente</t>
  </si>
  <si>
    <t>PV-2016-00065351-APN-DGTAYL#SFM</t>
  </si>
  <si>
    <t>Nota para devolver a DNEF para refacturar por nuevo SAF y alta de ente.</t>
  </si>
  <si>
    <t>280028/2016</t>
  </si>
  <si>
    <t>16624/2016</t>
  </si>
  <si>
    <t>NOTA DNEF N°104/2016</t>
  </si>
  <si>
    <t>CARMINHO</t>
  </si>
  <si>
    <t>E8000</t>
  </si>
  <si>
    <t>REQUERIMIENTO PARA CONTRATACION ARTISTICA DE CARMINHO</t>
  </si>
  <si>
    <t>Se remite con providencia indicando que "no hay plazos administrativos para la tramitación" (servicio requerido para el 03/06). Armo nota para devolver a DNEF para refacturar y con observaciones por la cesión de derechos y factura, el 05/07/2016 (teniendo en cuenta instrucciones de corte de ayer)</t>
  </si>
  <si>
    <t>PV-2016-00127722-APN-DGTAYL#SFM</t>
  </si>
  <si>
    <t>243849/2016</t>
  </si>
  <si>
    <t>19030/2016</t>
  </si>
  <si>
    <t>NOTA DNEF 184/2016</t>
  </si>
  <si>
    <t>MATIAS PABLO GRANDE</t>
  </si>
  <si>
    <t>Informe de reconociento de gastos " Matias Pablo Grande"</t>
  </si>
  <si>
    <t>Nota de pase a legales con AA/INCLUIDO EN 274819/2016. 12/07/2016 Nota para refacturar.</t>
  </si>
  <si>
    <t>16625/2016</t>
  </si>
  <si>
    <t>NOTA DNEF N°103/2016</t>
  </si>
  <si>
    <t>MARCOS RODRIGUEZ</t>
  </si>
  <si>
    <t>E3000</t>
  </si>
  <si>
    <t>REQURIMIENTO PARA CONTRATACION ARTISTICA DE MARCOS RODRIGUEZ</t>
  </si>
  <si>
    <t>6/30/0216</t>
  </si>
  <si>
    <t>PV-2016-00127750-APN-DGTAYL#SFM</t>
  </si>
  <si>
    <t>Nota para devolver a DNEF para refacturar por nuevo SAF, y alta de ente. Observaciones respecto de la cesión de derechos y factura.</t>
  </si>
  <si>
    <t>243214/2016</t>
  </si>
  <si>
    <t>18992/2016</t>
  </si>
  <si>
    <t>NOTA DNEF 179/2016</t>
  </si>
  <si>
    <t>ALBERTO MAXIMILIANO ALEJANDRO DE LA FUENTE</t>
  </si>
  <si>
    <t>Informe de reconocimiento de gastos "ALBERTO MAXIMILIANO ALEJANDRO DE LA FUENTE" - Homenajo a Mariano Mores</t>
  </si>
  <si>
    <t>16626/20161</t>
  </si>
  <si>
    <t>NOTA DNEF N°102/2016</t>
  </si>
  <si>
    <t>Solicitud de viáticos para "FESTIVAL DE FADO"</t>
  </si>
  <si>
    <t>243858/2016</t>
  </si>
  <si>
    <t>19032/2016</t>
  </si>
  <si>
    <t>NOTA DNEF 186/2016</t>
  </si>
  <si>
    <t>ROBERTO DANIEL COLOMARDE</t>
  </si>
  <si>
    <t>Informe reconocimiento de gastos "Roberto Daniel Calomarde"</t>
  </si>
  <si>
    <t>INCLUIDO EN 274819/2016. 12/07/2016 Nota a DNEF para pedir al proveedor que refacture a SFMyCP</t>
  </si>
  <si>
    <t>243847/2016</t>
  </si>
  <si>
    <t>19029/2016</t>
  </si>
  <si>
    <t>NOTA DNEF 183/2016</t>
  </si>
  <si>
    <t>DANIEL ESTEBAN KOVACICH</t>
  </si>
  <si>
    <t>Informe de reconocimiento de gastos "DANIEL ESTEBAN KOVACICH" - Homenajo a Mariano Mores</t>
  </si>
  <si>
    <t>243845/2016</t>
  </si>
  <si>
    <t>19028/2016</t>
  </si>
  <si>
    <t>NOTA DNEF 182/2016</t>
  </si>
  <si>
    <t>GLORIA PANKAEVA</t>
  </si>
  <si>
    <t>Informe de reconocimiento de gastos "GLORIA PANKAEVA" - Homenajo a Mariano Mores</t>
  </si>
  <si>
    <t>243844/2016</t>
  </si>
  <si>
    <t>19027/2016</t>
  </si>
  <si>
    <t>NOTA DNEF 181/2016</t>
  </si>
  <si>
    <t>Informe de reconocimiento de gastos "FELIZIA ADRIÁN MARTÍN " - Homenajo a Mariano Mores</t>
  </si>
  <si>
    <t>243419/2016</t>
  </si>
  <si>
    <t>19004/2016</t>
  </si>
  <si>
    <t>NOTA DNEF 191/2016</t>
  </si>
  <si>
    <t>16656/2016</t>
  </si>
  <si>
    <t>NOTA DNEF N°107/2016</t>
  </si>
  <si>
    <t>Para que la DNEF subsane cuadro comparativo</t>
  </si>
  <si>
    <t>243455/2016</t>
  </si>
  <si>
    <t>19008/2016</t>
  </si>
  <si>
    <t>NOTA DNEF 193/2016</t>
  </si>
  <si>
    <t>MATIAS TCHICOUREL</t>
  </si>
  <si>
    <t>Informe de reconocimiento de gastos "MATIAS TCHICOUREL" - Homenajo a Mariano Mores</t>
  </si>
  <si>
    <t>Nota a Dnef para refacturar con nuevo SAF.</t>
  </si>
  <si>
    <t>243504/2016</t>
  </si>
  <si>
    <t>19010/2016</t>
  </si>
  <si>
    <t>NOTA DNEF 194/2016</t>
  </si>
  <si>
    <t>Informe de reconocimiento de gastos "ARTURO VERGARA CALDERÓN " - Homenajo a Mariano Mores</t>
  </si>
  <si>
    <t>Proyecto de Acto administrativo, nota de pase a presupuesto solicitando crédito, cumplido pase a legales.</t>
  </si>
  <si>
    <t>PV-2016-00347595-APN-DGTAYLE</t>
  </si>
  <si>
    <t>Se envía a Presupuesto con proyecto de Acto adminstrativo, y nota de pase.</t>
  </si>
  <si>
    <t>203705/2016</t>
  </si>
  <si>
    <t>16408/2016</t>
  </si>
  <si>
    <t>MEMO N° 20/2016 DNCT</t>
  </si>
  <si>
    <t>UNIFICADO AL 252062 24/5 .Esperando a Pablo Orlando para analizar un desglose y un nuevo armado</t>
  </si>
  <si>
    <t>N°0601-04518107</t>
  </si>
  <si>
    <t>243633/2016</t>
  </si>
  <si>
    <t>19017/2016</t>
  </si>
  <si>
    <t>NOTA DNEF 198/2016</t>
  </si>
  <si>
    <t>FITNESAS de Polityco Valeria Paula</t>
  </si>
  <si>
    <t>Solicitud de pago de compra de colchoneta para clases de yoga</t>
  </si>
  <si>
    <t>Melina/Sebas</t>
  </si>
  <si>
    <t>Se envía Nota a Mozzi. 27/07/2016: Se arma Dispo por GEDO y nota a presupuesto para intervenir con partida y luego pase a legales</t>
  </si>
  <si>
    <t>PV-2016-00432639-APN-DGTAYL#SFM</t>
  </si>
  <si>
    <t>Para su intervención con partida y Dispo por GEDO</t>
  </si>
  <si>
    <t>243508/2016</t>
  </si>
  <si>
    <t>19011/2016</t>
  </si>
  <si>
    <t>GALLO ELIAS ANTONIO</t>
  </si>
  <si>
    <t>Informe de reconocimiento de gastos "GALLO ELIAS ANTONIO" - Homenajo a Mariano Mores</t>
  </si>
  <si>
    <t>Nota a DNEF para refacturar con nuevo SAF.</t>
  </si>
  <si>
    <t>243611/2016</t>
  </si>
  <si>
    <t>19016/2016</t>
  </si>
  <si>
    <t>FERRETERIA SAN TELMO S.R.L.</t>
  </si>
  <si>
    <t>Solicitud de pago de compra de insumos de audio</t>
  </si>
  <si>
    <t>Nota a DNEF para pedir refacturacion a SFMYCP. 28/07/2016: se arma Dispo por GEDO y nota a presupuesto para que intervenga y dé credito</t>
  </si>
  <si>
    <t>Providencia x GEDO y Dispo por GEDO</t>
  </si>
  <si>
    <t>Para que intervenga y dé credito</t>
  </si>
  <si>
    <t>243704/2016</t>
  </si>
  <si>
    <t>19018/2016</t>
  </si>
  <si>
    <t>NOTA DNEF 199/2016</t>
  </si>
  <si>
    <t>Presentación de la nueva programación del CCK</t>
  </si>
  <si>
    <t>Nota a legales con Proy de AA</t>
  </si>
  <si>
    <t>PV-2016-00336561</t>
  </si>
  <si>
    <t>a legales con proy</t>
  </si>
  <si>
    <t>0003-00000026</t>
  </si>
  <si>
    <t>No esta inscripto en Sipro ni tiene CFC</t>
  </si>
  <si>
    <t>243736/2016</t>
  </si>
  <si>
    <t>19022/2016</t>
  </si>
  <si>
    <t>NOTA DNEF 200/2016</t>
  </si>
  <si>
    <t>Se envía para indicar crédito junto con RESO por GEDO</t>
  </si>
  <si>
    <t>0003-00000014</t>
  </si>
  <si>
    <t>18483/2016</t>
  </si>
  <si>
    <t>NOTA DNCT 94/2016</t>
  </si>
  <si>
    <t>Emp sugeridas: GRUPO PARAMEDIC; PATRICIOS SALUD; EMERGENCIAS-HEALTH SERVICE ARG; VITTAL; SEMEBA SRL.</t>
  </si>
  <si>
    <t>Servico de areas protegidas para el parque temático e interactivo "tecnópolis del bicentenario, ciencia, tecnología y arte"</t>
  </si>
  <si>
    <t>18481/2016</t>
  </si>
  <si>
    <t>NOTA DNCT 93/2016</t>
  </si>
  <si>
    <t>Solicitud de insumos eléctricos</t>
  </si>
  <si>
    <t>182051/2016</t>
  </si>
  <si>
    <t>NOTA SCP N°84 /2016</t>
  </si>
  <si>
    <t>Pago de factura tipo B 0002-00013921</t>
  </si>
  <si>
    <t>Salió a Area Presupuesto para modificar cuadro comparativo y N° factura erróneo</t>
  </si>
  <si>
    <t>0002-00013921</t>
  </si>
  <si>
    <t>18476/2016</t>
  </si>
  <si>
    <t>NOTA DNCT 92/2016</t>
  </si>
  <si>
    <t>Emp. Sugeridas: SAFE MOTION; RD CARS</t>
  </si>
  <si>
    <t>Servicio de alquiler de vehiculos eléctricos</t>
  </si>
  <si>
    <t>239222/2016</t>
  </si>
  <si>
    <t>18465/2016</t>
  </si>
  <si>
    <t>NOTA DNCT 90/2016</t>
  </si>
  <si>
    <t>Pago de factura N° 0002-00000074</t>
  </si>
  <si>
    <t>30-71188084-0</t>
  </si>
  <si>
    <t>N°0002-00000043</t>
  </si>
  <si>
    <t>213081/2016</t>
  </si>
  <si>
    <t>SERVICIO DE ALQUILER DE HERRAMIENTAS Y MAQUINARIAS VARIAS - SALTA INTINERANTE (TECNOPOLIS)</t>
  </si>
  <si>
    <t>246182/2016</t>
  </si>
  <si>
    <t>19174/2016</t>
  </si>
  <si>
    <t>NOTA DNCT 180/2016</t>
  </si>
  <si>
    <t>GERVINI VICTOR HUGO RAMON</t>
  </si>
  <si>
    <t>Informe de reconocimiento de gastos "GERVINI VICTOR HUGO RAMON" - Homenajo a Mariano Mores</t>
  </si>
  <si>
    <t>Nota a DNEF para pedir al proveedor que refactura a SFMyCP con nuevo SAF y alta en ENTE.</t>
  </si>
  <si>
    <t>212084/2016</t>
  </si>
  <si>
    <t>AV COMUNICACIÓN</t>
  </si>
  <si>
    <t>SALTA ITINERANTE: ALQUILER DE SERVICIO INTEGRAL DE SISTEMA VÍDEOS</t>
  </si>
  <si>
    <t>20-92300471-9</t>
  </si>
  <si>
    <t>Tiene que recafturar. No tiene SIPRO, Sí CFC</t>
  </si>
  <si>
    <t>266530/2016</t>
  </si>
  <si>
    <t>18976/2016</t>
  </si>
  <si>
    <t>OC- 136/2015 - CONFORME FACTURA Y CERTIFICADO DE SERVICIOS, CANCELACIÓN FACTURA B N° 0002-00000049 DE LA FIRMA GONIX INTEGRAL S.R.L.</t>
  </si>
  <si>
    <t>Lo estan trabajando Mariana y Lorena</t>
  </si>
  <si>
    <t>18978/2016</t>
  </si>
  <si>
    <t>MEMO 48/2016</t>
  </si>
  <si>
    <t>OC 136/2015- Factura B N° 0002-00000048</t>
  </si>
  <si>
    <t>OC- 136/2015</t>
  </si>
  <si>
    <t>247777/2016</t>
  </si>
  <si>
    <t>NOTA DNEF N° 216/2016</t>
  </si>
  <si>
    <t>Informe de reconocimiento de gastos "Sebastian Masci - Homenaje a Mariano Mores"</t>
  </si>
  <si>
    <t>PV-2016-00183378-APN-DGTAYL#SFM</t>
  </si>
  <si>
    <t>247769/2016</t>
  </si>
  <si>
    <t>NOTA DNEF N° 214/2016</t>
  </si>
  <si>
    <t>Juan Manuel Castellanos</t>
  </si>
  <si>
    <t>Informe de reconocimiento de gastos "Juan Manuel Castellanos - Homenaje a Mariano Mores"</t>
  </si>
  <si>
    <t>Nota a Legales con PROY adjunto (con firma DGTAyL). Se acumulan a éste: 263465,263550,263566,263594/2016. 15/07/2016: se remite a DNEF para refacturar atento nuevo SAF. 19/07/2016: se arma nota a DNEF para refacturar por nuevo SAF</t>
  </si>
  <si>
    <t>PV-2016-00337323-APN-DGTAYL#SFM</t>
  </si>
  <si>
    <t>Para refacturar a SAF y envío a Legales, atento a nota de fs. 23</t>
  </si>
  <si>
    <t>20-33303708-5</t>
  </si>
  <si>
    <t>247771/2016</t>
  </si>
  <si>
    <t>NOTA DNEF N° 215/2016</t>
  </si>
  <si>
    <t>Ahram kim</t>
  </si>
  <si>
    <t>Informe de reconocimiento de gastos "Ahram kim - Homenaje a Mariano Mores"</t>
  </si>
  <si>
    <t>247748/2016</t>
  </si>
  <si>
    <t>NOTA S01:0019226/2016</t>
  </si>
  <si>
    <t>LETTERA EDUARDO HECTOR-</t>
  </si>
  <si>
    <t>INFORME RECONOCIMIENTO DE GASTOS "LETTERA EDUARDO HECTOR- HOMENAJE A MARIANO MORES</t>
  </si>
  <si>
    <t>247737/2016</t>
  </si>
  <si>
    <t>NOTA S01:0019230/2016</t>
  </si>
  <si>
    <t>CARLOS JAVIER PORTERO- MARCONI</t>
  </si>
  <si>
    <t>INFORME RECONOCIMIENTO DE GASTOS "CARLOS JAVIER PORTERO- HOMENAJE A MARIANO MORES"</t>
  </si>
  <si>
    <t>Armado de acto administrativo y nota a legales. Se acumula con: 0247745/2016, 247748/2016, 247771/2016, 247777/2016, 250234/2016 y 263552/2016. 14/07/2016: Armo nota para DNEF para refacturar por nuevo SAF</t>
  </si>
  <si>
    <t>213500/2016</t>
  </si>
  <si>
    <t>16982/2016</t>
  </si>
  <si>
    <t>NOTA DNEF N° 120/2016</t>
  </si>
  <si>
    <t>Seguros pianos y accesorios</t>
  </si>
  <si>
    <t>23-05-16: Devolución de expte por falta de dos presupuestos que acompañen el de Nacion Seguros</t>
  </si>
  <si>
    <t>Devolución de expte por falta de dos presupuestos que acompañen el de Nacion Seguros</t>
  </si>
  <si>
    <t>247745/2016</t>
  </si>
  <si>
    <t>NOTA S01:0019225/2016</t>
  </si>
  <si>
    <t>INFORME RECONOCIMIENTO DE GASTOS "MATIAS GRANDE" HOMENAJE MARIANO MORES</t>
  </si>
  <si>
    <t>6/10/0216</t>
  </si>
  <si>
    <t>Se acumula al Exp. 0247737/2016. 14/07/2016 Para refacturar por DNEF, por cambio de SAF</t>
  </si>
  <si>
    <t>213369/2016</t>
  </si>
  <si>
    <t>16980/2016</t>
  </si>
  <si>
    <t>Seguro sobre obras en préstamo del Museo de Bellas Artes</t>
  </si>
  <si>
    <t>18794/2016</t>
  </si>
  <si>
    <t>NOTA DNEF 177/2016</t>
  </si>
  <si>
    <t>PV-2016-00432642</t>
  </si>
  <si>
    <t>PAGAR POR SAF 347</t>
  </si>
  <si>
    <t>263566/2016</t>
  </si>
  <si>
    <t>19231/2016</t>
  </si>
  <si>
    <t>NOTA DNEF N° 220/2016</t>
  </si>
  <si>
    <t>ESTEBAN PRENTKI</t>
  </si>
  <si>
    <t>INFORME RECONOCIMIENTO DE GASTOS "ESTEBAN PRENTKI - HOMENAJE A MARIANO MORES"</t>
  </si>
  <si>
    <t>Incluido en EXP: 247769/2016. 19/07/2016: se arma nota a DNEF para refacturar por nuevo SAF</t>
  </si>
  <si>
    <t>20-92615757-5</t>
  </si>
  <si>
    <t>263552/2016</t>
  </si>
  <si>
    <t>19229/2016</t>
  </si>
  <si>
    <t>NOTA DNEF N° 221/2016</t>
  </si>
  <si>
    <t>SILVANA PATRICIA LEDESMA FARIA</t>
  </si>
  <si>
    <t>INFORME RECONOCIMIENTO DE GASTOS "SILVANA PATRICIA LEDESMA FARIAS - HOMENAJE A MARIANO MORES"</t>
  </si>
  <si>
    <t>168516/2016</t>
  </si>
  <si>
    <t>Adquisición de equipos telefónicos IP, con lineas</t>
  </si>
  <si>
    <t>Nota CC N° 250/16</t>
  </si>
  <si>
    <t>Visto lo actuado y habiendo tomado conocimiento vuelva.</t>
  </si>
  <si>
    <t>263550/2016</t>
  </si>
  <si>
    <t>19228/2016</t>
  </si>
  <si>
    <t>NOTA DNEF N° 222/2016</t>
  </si>
  <si>
    <t>CRISTINA VIVIANA MONASTEROLO</t>
  </si>
  <si>
    <t>INFORME RECONOCIMIENTO DE GASTOS "CRISTINA VIVIANA MONASTEROLO - HOMENAJE A MARIANO MORES</t>
  </si>
  <si>
    <t>13/062016</t>
  </si>
  <si>
    <t>27-12662047-6</t>
  </si>
  <si>
    <t>263594/2016</t>
  </si>
  <si>
    <t>19237/2016</t>
  </si>
  <si>
    <t>NOTA DNEF N° 223/2016</t>
  </si>
  <si>
    <t>BRUNO CLEMENTE CAVALLARO</t>
  </si>
  <si>
    <t>INFORME DE RECONOCIMIENTO DE GASTOS BRUNO CLEMENTE CAVALLARO HOMENAJE A MARIANO MORES</t>
  </si>
  <si>
    <t>Incluido en EXP: 263465/2016. 19/07/2016: se arma nota a DNEF para refacturar por nuevo SAF</t>
  </si>
  <si>
    <t>20-27766178-1</t>
  </si>
  <si>
    <t>263533/2016</t>
  </si>
  <si>
    <t>19238/2016</t>
  </si>
  <si>
    <t>NOTA DNEF N° 224/2016</t>
  </si>
  <si>
    <t>INFORME DE RECONOCIMIENTO DE CARLOS JAVIER PORTERO- MARCONI Y LA CAMERATA ARGENTINA</t>
  </si>
  <si>
    <t>330898/2016</t>
  </si>
  <si>
    <t>17631/2016</t>
  </si>
  <si>
    <t>Nota DNEF N° 145/2016</t>
  </si>
  <si>
    <t>Mariela Zyssholtz</t>
  </si>
  <si>
    <t>Requerimiento para contratación artística de Mariela Zyssholtz</t>
  </si>
  <si>
    <t>Para firma de providencia de "no encuadra en plazos adminsitrativos del 893" (a Daniel el 31/05/2016)</t>
  </si>
  <si>
    <t>263592/2016</t>
  </si>
  <si>
    <t>19204/2016</t>
  </si>
  <si>
    <t>NOTA DNEF 211/2016</t>
  </si>
  <si>
    <t>BUSTO SEBASTIAN DARIO</t>
  </si>
  <si>
    <t>Providencia GEDO + RESO GEDO</t>
  </si>
  <si>
    <t>Para que intervenga y dé credito en SAF 347</t>
  </si>
  <si>
    <t>321231/2016</t>
  </si>
  <si>
    <t>17628/2016</t>
  </si>
  <si>
    <t>Nota DNEF N° 144/2016</t>
  </si>
  <si>
    <t>Mariana Baggio</t>
  </si>
  <si>
    <t>Requerimiento para contratación artística de Mariana Baggio</t>
  </si>
  <si>
    <t>PV-2016-00112690-APN-DGTAYL#SFM</t>
  </si>
  <si>
    <t>Para indicar si existe crédito. Luego vueva</t>
  </si>
  <si>
    <t>263595/2016</t>
  </si>
  <si>
    <t>19209/2016</t>
  </si>
  <si>
    <t>NOTA DNEF 208/2016</t>
  </si>
  <si>
    <t>SOSA RAMIRO</t>
  </si>
  <si>
    <t>Pago compra piso de goma eva ciclo "ESPACIO PARA LA INFANCIA 2016"</t>
  </si>
  <si>
    <t>PV-2016-00472490-APN-DGTAYL#SFM</t>
  </si>
  <si>
    <t>248859/2016</t>
  </si>
  <si>
    <t>19327/2016</t>
  </si>
  <si>
    <t>NOTA SCP 127/2016</t>
  </si>
  <si>
    <t>Espectaculo artístico en la provincia de Salta</t>
  </si>
  <si>
    <t>PV-2016-00426807-APN-DGTAYL#SFM</t>
  </si>
  <si>
    <t>17621/20106</t>
  </si>
  <si>
    <t>Nota DNEF N° 140/2016</t>
  </si>
  <si>
    <t>Tamara Mariel Chavez</t>
  </si>
  <si>
    <t>Requerimiento para contratación artística de Tamara Mariel Chavez</t>
  </si>
  <si>
    <t>249196/2016</t>
  </si>
  <si>
    <t>M R CONSTRUCCIONES INDUSTRIALIZADAS S.R.L</t>
  </si>
  <si>
    <t>Pago de reacondicionamiento de salas</t>
  </si>
  <si>
    <t>250234/2016</t>
  </si>
  <si>
    <t>NOTA DNEF 231/2016</t>
  </si>
  <si>
    <t>CARLOS RENE BOLO</t>
  </si>
  <si>
    <t>249225/2016</t>
  </si>
  <si>
    <t>KINOTO PRODUCCIONES SRL</t>
  </si>
  <si>
    <t>Pago para desmontaje de sala NK</t>
  </si>
  <si>
    <t>Para incorporar documentación según mail a proveedor</t>
  </si>
  <si>
    <t>DNEF</t>
  </si>
  <si>
    <t>30-71496276-7</t>
  </si>
  <si>
    <t>17620/2016</t>
  </si>
  <si>
    <t>Nota DNEF N° 139/2016</t>
  </si>
  <si>
    <t>Daniel Bissio</t>
  </si>
  <si>
    <t>Requerimiento para contratación artística de Daniel Bissio</t>
  </si>
  <si>
    <t>249218/2016</t>
  </si>
  <si>
    <t>URBANQUI S.A</t>
  </si>
  <si>
    <t>Pago de reacondicionamiento de salas.</t>
  </si>
  <si>
    <t>247603/2016</t>
  </si>
  <si>
    <t>Accountaxnet</t>
  </si>
  <si>
    <t>Compra de sistema ERP</t>
  </si>
  <si>
    <t>Laura Soriano</t>
  </si>
  <si>
    <t>Se adjunto presupuesto final para que apruebe espec tecnicas Informatica</t>
  </si>
  <si>
    <t>PV-2016-00397773-APN-DGTAYL%23SFM</t>
  </si>
  <si>
    <t>Para aprobación de Especif Tecnicas</t>
  </si>
  <si>
    <t>Subsecretaria de Centros Tematicos y Expresiones</t>
  </si>
  <si>
    <t>17612/2016</t>
  </si>
  <si>
    <t>Nota DNEF N° 137/2016</t>
  </si>
  <si>
    <t>Juan Zuberman</t>
  </si>
  <si>
    <t>Requerimiento para contratación artística de Juan Zuberman</t>
  </si>
  <si>
    <t>263485/2016</t>
  </si>
  <si>
    <t>19604/2016</t>
  </si>
  <si>
    <t>LAJUD JULIAN MARTIN</t>
  </si>
  <si>
    <t>Pago por adquisición de reposeras</t>
  </si>
  <si>
    <t>PV-2016-00472598-APN-DGTAYL#SFM</t>
  </si>
  <si>
    <t>Se remite para que indique si existe crédito, junto con Dispo por gedo</t>
  </si>
  <si>
    <t>17619/2016</t>
  </si>
  <si>
    <t>Nota DNEF N° 136/2016</t>
  </si>
  <si>
    <t>Franco Trigo Pugliese</t>
  </si>
  <si>
    <t>Requerimiento para contratación artística de Franco Trigo Pugliese</t>
  </si>
  <si>
    <t>263332/2016</t>
  </si>
  <si>
    <t>19606/2016</t>
  </si>
  <si>
    <t>NOTA DNEF 234/2016</t>
  </si>
  <si>
    <t>DE POR AQUI S.R.L</t>
  </si>
  <si>
    <t>Pago por compras de juguetes blandos ciclo" espacio para la infancia 2016"</t>
  </si>
  <si>
    <t>Sale con nota a Mozzi. 28/07/2016: Se remite con nota a Presupuesto para que intervenga, junto con Dispo por GEDO.</t>
  </si>
  <si>
    <t>Se envía para su intervención dando crédito + DIspo por GEDO</t>
  </si>
  <si>
    <t>17618/2016</t>
  </si>
  <si>
    <t>Nota DNEF N° 135/2016</t>
  </si>
  <si>
    <t>María Laura Castrio</t>
  </si>
  <si>
    <t>Requerimiento para contratación artística de María Laura Castro</t>
  </si>
  <si>
    <t>243971/2016</t>
  </si>
  <si>
    <t>Servicio de Producción y Coordinación Artística para Tecnópolis</t>
  </si>
  <si>
    <t>Acto Administrativo Firmado. A Presupuesto para el Pago. Trámite Finalizado.</t>
  </si>
  <si>
    <t>17610/2016</t>
  </si>
  <si>
    <t>Nota DNEF N° 134/2016</t>
  </si>
  <si>
    <t>Marcela Figini</t>
  </si>
  <si>
    <t>Requerimiento para contratación artística de Marcelo Figini</t>
  </si>
  <si>
    <t>19746/2016</t>
  </si>
  <si>
    <t>NOTA DNEF 243/2016</t>
  </si>
  <si>
    <t>GONZALO PALLAS</t>
  </si>
  <si>
    <t>Contratación artística de GONZALO PALLAS</t>
  </si>
  <si>
    <t>Sale con providencia de plazos. Vto. 14/07 (entró 15/06)</t>
  </si>
  <si>
    <t>Para lo que estime, "sin plazos administrativos para tramitar"</t>
  </si>
  <si>
    <t>17609/2016</t>
  </si>
  <si>
    <t>Nota DNEF N° 133/2016</t>
  </si>
  <si>
    <t>Fernanda Natalia Gomez</t>
  </si>
  <si>
    <t>Requerimiento para contratación artística de Fernanda Natalia Gomez</t>
  </si>
  <si>
    <t>263998/2016</t>
  </si>
  <si>
    <t>19730/2016</t>
  </si>
  <si>
    <t>NOTA DNEF 246/2016</t>
  </si>
  <si>
    <t>JUAN MANUEL PAIRONE</t>
  </si>
  <si>
    <t>Contratación artística de JUAN MANUEL PAIRONE</t>
  </si>
  <si>
    <t>Nota DNEF N° 132/2016</t>
  </si>
  <si>
    <t>Martin Nicolas Boffi</t>
  </si>
  <si>
    <t>Requerimiento para contratación artística de Martin Nicolas Boffi</t>
  </si>
  <si>
    <t>264001/2016</t>
  </si>
  <si>
    <t>19733/2016</t>
  </si>
  <si>
    <t>NOTA DNEF 238/2016</t>
  </si>
  <si>
    <t>GUSTAVO KISINOVSKY RUDY</t>
  </si>
  <si>
    <t>Contratación artística de GUSTAVO KISINOVSKY RUDY</t>
  </si>
  <si>
    <t>Sale con providencia de plazos. Vto. 23/06 (entró 15/06)</t>
  </si>
  <si>
    <t>289106/2016</t>
  </si>
  <si>
    <t>17606/2016</t>
  </si>
  <si>
    <t>Nota DNEF N° 131/2016</t>
  </si>
  <si>
    <t>Ben Goldberg</t>
  </si>
  <si>
    <t>U$ 1500</t>
  </si>
  <si>
    <t>Requerimiento para contratación artística de Ben Goldberg</t>
  </si>
  <si>
    <t>EXTRANJERO</t>
  </si>
  <si>
    <t>NOTA DNEF 239/2016</t>
  </si>
  <si>
    <t>LEONARDO LUIS MARTINELLI</t>
  </si>
  <si>
    <t>Contratación artística de LEONARDO LUIS MARTINELLI</t>
  </si>
  <si>
    <t>Sale con providencia sobre "plazos administrativos"</t>
  </si>
  <si>
    <t>263456/2016</t>
  </si>
  <si>
    <t>19735/2016</t>
  </si>
  <si>
    <t>NOTA DNEF 240/2016</t>
  </si>
  <si>
    <t>PV-2016-00112678-APN-DGTAYL#SFM</t>
  </si>
  <si>
    <t>219846/2016</t>
  </si>
  <si>
    <t>Autorización de inicio de obra</t>
  </si>
  <si>
    <t>Para readecuar Requerimiento. Adecuación de Consultorios por pedido de Falasca // Lo trabajo Lorena</t>
  </si>
  <si>
    <t>NOTA CC 273/2016</t>
  </si>
  <si>
    <t>Para que al DNEF adecue el requerimiento efectuado y convalide el pedido</t>
  </si>
  <si>
    <t>19743/2016</t>
  </si>
  <si>
    <t>NOTA DNEF 241/2016</t>
  </si>
  <si>
    <t>JIMENA ELOISA LOPEZ</t>
  </si>
  <si>
    <t>Requerimiento para contratación artística de JIMENA ELOISA LOPEZ</t>
  </si>
  <si>
    <t>224845/2016</t>
  </si>
  <si>
    <t>Factura N° 0004-00000695</t>
  </si>
  <si>
    <t>Nota CC 259/2016</t>
  </si>
  <si>
    <t>19744/2016</t>
  </si>
  <si>
    <t>NOTA DNEF 242/2016</t>
  </si>
  <si>
    <t>SEBASTIAN MARCOS CARRIL</t>
  </si>
  <si>
    <t>Contratación artística de SEBASTIAN MARCOS CARRIL</t>
  </si>
  <si>
    <t>Adquisición de diarios y revistas</t>
  </si>
  <si>
    <t>0004-00000695</t>
  </si>
  <si>
    <t>263465/2016</t>
  </si>
  <si>
    <t>19731/2016</t>
  </si>
  <si>
    <t>NOTA DNEF 237/2016</t>
  </si>
  <si>
    <t>ADO ROBERTO FALASCA</t>
  </si>
  <si>
    <t>Informe reconocimiento de gastos "ADO ROBERTO FALASCA" - HOMENAJE A MARIANO MORES</t>
  </si>
  <si>
    <t>N° 178757 2016. Unificado a Exp. 247769/2016. 19/07/2016: se arma nota a DNEF para refacturar por nuevo SAF</t>
  </si>
  <si>
    <t>23-07708111-9</t>
  </si>
  <si>
    <t>262335/2016</t>
  </si>
  <si>
    <t>MEMO 55/2016</t>
  </si>
  <si>
    <t>Memo de Cuevas para dar de baja</t>
  </si>
  <si>
    <t>Para dar de baja la carátula</t>
  </si>
  <si>
    <t>240257/2016</t>
  </si>
  <si>
    <t>MEMO COMISIÓN DE RECEPSIÓ DE B y S</t>
  </si>
  <si>
    <t>TRANSPORTE OLIVOS S.A.C.I. y F</t>
  </si>
  <si>
    <t>Pago de factura N° 0002- 00000069O/C: 102/2015 - E SIDIF 506 - LIQ. 2236</t>
  </si>
  <si>
    <t>30-51743143-1</t>
  </si>
  <si>
    <t>0002-00000085</t>
  </si>
  <si>
    <t>Tiene que refacturar. TIiene SIRPO y CFC hasta 11/07</t>
  </si>
  <si>
    <t>18899/2016</t>
  </si>
  <si>
    <t>NOTA DNCT N° 97/2016</t>
  </si>
  <si>
    <t>ESPACIOS GASTRONOMICOS PARQUE TECNOPOLIS</t>
  </si>
  <si>
    <t>Para que la DNCT adecue el requerimiento.</t>
  </si>
  <si>
    <t>OC 136/2015</t>
  </si>
  <si>
    <t>0002-00000048</t>
  </si>
  <si>
    <t>231342/2016</t>
  </si>
  <si>
    <t>CARTOON INDUSTRIA GRÁFICA</t>
  </si>
  <si>
    <t>Impesión de folleteria - salta itinerante tecnópolis</t>
  </si>
  <si>
    <t>0004-00000340</t>
  </si>
  <si>
    <t>267410/2016</t>
  </si>
  <si>
    <t>20683/2016</t>
  </si>
  <si>
    <t>NOTA DNCT 127/2016</t>
  </si>
  <si>
    <t>Ampliación servicio de mantenimiento y operación eléctrica alumbrado, baja y media tensióm</t>
  </si>
  <si>
    <t>20713/2016</t>
  </si>
  <si>
    <t>Externo</t>
  </si>
  <si>
    <t>La Montavana - Servicio integral de limpieza y mantenimiento</t>
  </si>
  <si>
    <t>Correspondiente al expediente 166605/2014 de Mantenimiento Integral.</t>
  </si>
  <si>
    <t>PV-2016-00117362-APN</t>
  </si>
  <si>
    <t>Para su intervención.</t>
  </si>
  <si>
    <t>17592/2016</t>
  </si>
  <si>
    <t>NOTA DNEF N° 128/2016</t>
  </si>
  <si>
    <t>########</t>
  </si>
  <si>
    <t>Seguro de Responsabilidad Civil CCK</t>
  </si>
  <si>
    <t>24-05-16: se remitió Nota a Mozzi para que envíe a Nación y solicite la póliza. Se remitió la nota 17592/2016 al área de Mozzi, para que agreguen la póliza cuando llegue y vuelvan a remitir todo a compras como expediente.</t>
  </si>
  <si>
    <t>se devuelve nota DNEF N° 128/2016, para que regrese con la póliza y todo en un expte nuevo</t>
  </si>
  <si>
    <t>261558/2016</t>
  </si>
  <si>
    <t>PROMO VER S.A</t>
  </si>
  <si>
    <t>Tecnopólis experiemnto circo</t>
  </si>
  <si>
    <t>confeccionando nota a legales y acto administrativo 24/06/2016</t>
  </si>
  <si>
    <t>NO- 2016-00031244</t>
  </si>
  <si>
    <t>DEBE REFACTURAR NO TIENE VIGENTE CFC</t>
  </si>
  <si>
    <t>307482/2016</t>
  </si>
  <si>
    <t>20294/2016</t>
  </si>
  <si>
    <t>NOTA DNGC N°19/2016</t>
  </si>
  <si>
    <t>BENEFICIO S.A.</t>
  </si>
  <si>
    <t>Requerimiento de contratación compañia de serguros de Accidentes Personales, para personal de Cabildo (camarógrafos, editores, ect)</t>
  </si>
  <si>
    <t>Con Póliza ya emitida, se gestiona el Legítimo Abono correspondiente.</t>
  </si>
  <si>
    <t>PV-2016-00176977-APN-DGTAYL#SFM</t>
  </si>
  <si>
    <t>Para que Legales emita opinión, luego el Acto Administrativo va a la firma.</t>
  </si>
  <si>
    <t>LEgales</t>
  </si>
  <si>
    <t>Legítimo Abobo</t>
  </si>
  <si>
    <t>Legítimo Abono</t>
  </si>
  <si>
    <t>EXPERIMENTO CIRCO</t>
  </si>
  <si>
    <t>En liquidaciones para alta de usuario del ENTE</t>
  </si>
  <si>
    <t>Nota CC</t>
  </si>
  <si>
    <t>Para dictámen.</t>
  </si>
  <si>
    <t>263305/2016</t>
  </si>
  <si>
    <t>17713/2016</t>
  </si>
  <si>
    <t>NOTA DNCT N°80/2016</t>
  </si>
  <si>
    <t>Pago renovación póliza tecnópolis - seguro nación n°1240465</t>
  </si>
  <si>
    <t>274807/2016</t>
  </si>
  <si>
    <t>CICLO JUEVES DE MAYO EXPERIENCIA ACÚSTICA</t>
  </si>
  <si>
    <t>NO-2016-00034176</t>
  </si>
  <si>
    <t>272505/2016</t>
  </si>
  <si>
    <t>20117/2016</t>
  </si>
  <si>
    <t>NOTA DNCT Nº 112/2016</t>
  </si>
  <si>
    <t>Solicitud pago de factura B Nº 0002-00007102/7193/7385</t>
  </si>
  <si>
    <t>PARA SU TRAMITE</t>
  </si>
  <si>
    <t>0002-00007102/7193/7385</t>
  </si>
  <si>
    <t>272425/2016</t>
  </si>
  <si>
    <t>1898/2016</t>
  </si>
  <si>
    <t>NOTA DNCT Nº 99/2016</t>
  </si>
  <si>
    <t>PAGO FACTURA B Nº 0035-00000553// 0035-00000554// 0035-00000560</t>
  </si>
  <si>
    <t>PENDIENTE DE REFACTURAR</t>
  </si>
  <si>
    <t>NO-2016-00037319</t>
  </si>
  <si>
    <t>0038-00000089</t>
  </si>
  <si>
    <t>272448/2016</t>
  </si>
  <si>
    <t>18990/2016</t>
  </si>
  <si>
    <t>NOTA DNCT Nº 100/2016</t>
  </si>
  <si>
    <t>DELTALCOM S.A.</t>
  </si>
  <si>
    <t>PV-2016-00396445-APN-DGTAYL#SFM</t>
  </si>
  <si>
    <t>30-65518973-0</t>
  </si>
  <si>
    <t>Tiene que refacturar. Tiene vigente el CFC. No tiene SIPRO</t>
  </si>
  <si>
    <t>259031/2016</t>
  </si>
  <si>
    <t>20133/2016</t>
  </si>
  <si>
    <t>NOTA DNCT N° 118/2016</t>
  </si>
  <si>
    <t>BERTA MARCOS SEBASTIAN / DARIO HERNAN SUAREZ</t>
  </si>
  <si>
    <t>Solicitud de pago espacio Galpon Joven de Pinturas Varias</t>
  </si>
  <si>
    <t>SE SOLICITÓ REFACTURACIÓN</t>
  </si>
  <si>
    <t>20-31804857-7 // 20-24424219-8</t>
  </si>
  <si>
    <t>258852/2016</t>
  </si>
  <si>
    <t>20121/2016</t>
  </si>
  <si>
    <t>PAGO DE FACTURAS B Nº 0002-00000083/84/85/86/87/88/89</t>
  </si>
  <si>
    <t>pv-2016-00347777</t>
  </si>
  <si>
    <t>PARA SU INTERVENCION CON PROYECTO DE ACTO ADMINISTRATIVO</t>
  </si>
  <si>
    <t>REFACTURADO</t>
  </si>
  <si>
    <t>272447/2016</t>
  </si>
  <si>
    <t>17519/2016</t>
  </si>
  <si>
    <t>NOTA DNCT N° 77/2016</t>
  </si>
  <si>
    <t>EMISOL S.A</t>
  </si>
  <si>
    <t>30-71036583-7</t>
  </si>
  <si>
    <t>0001-000006967+</t>
  </si>
  <si>
    <t>DEBE REFACTURAR NO TIENE SIPRO, NO TIENE CFC</t>
  </si>
  <si>
    <t>272474/2016</t>
  </si>
  <si>
    <t>20469/2016</t>
  </si>
  <si>
    <t>NOTA DNCT N° 120/2016</t>
  </si>
  <si>
    <t>MATT SRL</t>
  </si>
  <si>
    <t>Solicitud de pago "Espacio Galpon Joven" Servicio exclusivo de diseño y realizacion Factura N° 0002-00000008</t>
  </si>
  <si>
    <t>NO-2016-00038038-APN-DGTAYL</t>
  </si>
  <si>
    <t>PARA SU TRAMITE PREVIO PASE A PRESUPUESTO</t>
  </si>
  <si>
    <t>272424/2016</t>
  </si>
  <si>
    <t>17524/2016</t>
  </si>
  <si>
    <t>NOTA DNCT N° 75/2016</t>
  </si>
  <si>
    <t>PACKAGING RIVADAVIA S.R.L</t>
  </si>
  <si>
    <t>Solicitud de pago Factura B N° 0001-00005061 - insumos descartables para gastronimia</t>
  </si>
  <si>
    <t>NO-2016-00037338</t>
  </si>
  <si>
    <t>30-71493557-3</t>
  </si>
  <si>
    <t>DEBE REFACTURAR NO TIENE SIPRO NO TIENE CFC</t>
  </si>
  <si>
    <t>258246/2016</t>
  </si>
  <si>
    <t>20084/2016</t>
  </si>
  <si>
    <t>NOTA DNCT N° 115/2016</t>
  </si>
  <si>
    <t>SIGN PUBLICIDAD S.R.L</t>
  </si>
  <si>
    <t>PAGO DE FACTURA B N° 0004-00005978</t>
  </si>
  <si>
    <t>PV-2016-00351389-APN-DGTAYL#SFM</t>
  </si>
  <si>
    <t>Para Dictámen.</t>
  </si>
  <si>
    <t>30-65769388-6</t>
  </si>
  <si>
    <t>DEBE REFACTURAR NO TIENE VIGENTE EL CFC</t>
  </si>
  <si>
    <t>272444/2016</t>
  </si>
  <si>
    <t>19414/2016</t>
  </si>
  <si>
    <t>NOTA DNCT N° 108/2016</t>
  </si>
  <si>
    <t>MADERERA LAVALLOL S.A.</t>
  </si>
  <si>
    <t>PAGO DE FACTURA N° 0015-00002520 -Insumos para Construccion en Seco para el Paseo de Gastronomia</t>
  </si>
  <si>
    <t>30-65771538-3</t>
  </si>
  <si>
    <t>0015-00002520</t>
  </si>
  <si>
    <t>272319/2016</t>
  </si>
  <si>
    <t>19411/2016</t>
  </si>
  <si>
    <t>NOTA DNCT N° 104/2016</t>
  </si>
  <si>
    <t>ABC LATINOAMERICANA DE COMERCIALIZACIÓN S.R.L</t>
  </si>
  <si>
    <t>PAGODE FACTURA B N° 0001-00000001/02 -Insumos Herreria para Mantenimiento y Reapertura Parque</t>
  </si>
  <si>
    <t>33-71034337-9</t>
  </si>
  <si>
    <t>B N° 0001-00000001/02</t>
  </si>
  <si>
    <t>TIENE QUE REFACTURAR. CFC vencido y SI tiene SIRPO (suspendido)</t>
  </si>
  <si>
    <t>272507/2016</t>
  </si>
  <si>
    <t>19408/2016</t>
  </si>
  <si>
    <t>NOTA DNCT N° 103/2016</t>
  </si>
  <si>
    <t>FERRETERÍA INDUSTRIAL SUR S.R.L</t>
  </si>
  <si>
    <t>PAGO DE FACTURA B N° 0001-00000051 - Elementos de Seguridad Personal</t>
  </si>
  <si>
    <t>PROY Y NOTA 2016-00037541-APN-DGTAYL (FALTA SIPRO Y CFC)</t>
  </si>
  <si>
    <t>30-71129878-5</t>
  </si>
  <si>
    <t>0001-00000051</t>
  </si>
  <si>
    <t>272443/2016</t>
  </si>
  <si>
    <t>18994/2016</t>
  </si>
  <si>
    <t>NOTA DNCT N° 101/2016</t>
  </si>
  <si>
    <t>ERNESTO A. ROSSI Y CIA S.A.</t>
  </si>
  <si>
    <t>PAGO DE FATURA B N° 0006-00017148 - Insumos Pintureria para Mantenimiento y Reapertura Parque</t>
  </si>
  <si>
    <t>En tránsito a Presupuesto desde el 14/7 para el pago.</t>
  </si>
  <si>
    <t>NO-2016-00037317</t>
  </si>
  <si>
    <t>Se refacturó. Se envía para el pago.</t>
  </si>
  <si>
    <t>30-53752064-3</t>
  </si>
  <si>
    <t>006-00017148</t>
  </si>
  <si>
    <t>DEBE REFACTURAR NO TIENE SIPRO NO TIENE CFC//OP para firma GG</t>
  </si>
  <si>
    <t>272504/2016</t>
  </si>
  <si>
    <t>20115/2016</t>
  </si>
  <si>
    <t>NOTA DNCT N° 113/2016</t>
  </si>
  <si>
    <t>Adquisición de insumos de ferreteria</t>
  </si>
  <si>
    <t>19419/2016</t>
  </si>
  <si>
    <t>Adquisición de transceptores portátiles (Handies), equipos de base, accesorios y baterias</t>
  </si>
  <si>
    <t>PV-2016-00396199-APN-DGTAYL#SFM</t>
  </si>
  <si>
    <t>Para actualizar presupuesto</t>
  </si>
  <si>
    <t>Dirección Nacional de Centros tematicos</t>
  </si>
  <si>
    <t>19416/2016</t>
  </si>
  <si>
    <t>NOTA DNCT N° 107/2016</t>
  </si>
  <si>
    <t>Adquisicion de materiales de seguridad en el trabajo</t>
  </si>
  <si>
    <t>272428/2016</t>
  </si>
  <si>
    <t>18931/2016</t>
  </si>
  <si>
    <t>NOTA DNCT N° 98/2016</t>
  </si>
  <si>
    <t>Adecuacion de oficinas en edificio enexo al microestadio</t>
  </si>
  <si>
    <t>PROVIDENCIA 52679</t>
  </si>
  <si>
    <t>19415/2016</t>
  </si>
  <si>
    <t>NOTA DNCT N° 106/2016</t>
  </si>
  <si>
    <t>Adquisición de insumos y materiales para trabajos de impresion grafica</t>
  </si>
  <si>
    <t>PV-2016-00396237</t>
  </si>
  <si>
    <t>267187/2016</t>
  </si>
  <si>
    <t>20639/2016</t>
  </si>
  <si>
    <t>NOTA DNCT N° 125/2016</t>
  </si>
  <si>
    <t>MOTORES PECINA</t>
  </si>
  <si>
    <t>Solicitud de pago de Factura B N° 0002-00000045 Motores Pecina-Motores-Electricos-Electrobombas-Ventilacion</t>
  </si>
  <si>
    <t>277013/2016</t>
  </si>
  <si>
    <t>20649/2016</t>
  </si>
  <si>
    <t>NOTA DNCT N° 124/2016</t>
  </si>
  <si>
    <t>Solicitud de pago de Factura B N° 0002-00000027 Cobertura medica asistencial</t>
  </si>
  <si>
    <t>PV-2016-00044148-APN-DGTAYL#SFM</t>
  </si>
  <si>
    <t>par info. credito</t>
  </si>
  <si>
    <t>0002-00000027</t>
  </si>
  <si>
    <t>Tiene que refacturar. Está pre-inscripto en SIPRO y NO tiene CFC</t>
  </si>
  <si>
    <t>277039/2016</t>
  </si>
  <si>
    <t>20624/2016</t>
  </si>
  <si>
    <t>NOTA DNCT N° 126/2016</t>
  </si>
  <si>
    <t>Solicitud de pago B N° 0015-00002540, 0015-00002557 y 0015-00002577 Insumos para la construcción en seco</t>
  </si>
  <si>
    <t>PV 2016 -00052380 APN</t>
  </si>
  <si>
    <t>275550/2016</t>
  </si>
  <si>
    <t>21129/2016</t>
  </si>
  <si>
    <t>NOTA DNCT N° 130/2016</t>
  </si>
  <si>
    <t>Solicitud de pago de la Factura B N° 002-00000025 Materiales Electronicos</t>
  </si>
  <si>
    <t>Direccion gral, tecnica, adm y legal</t>
  </si>
  <si>
    <t>PROVI-2016-00337377</t>
  </si>
  <si>
    <t>PARA PASE A BORTHAGARAY CON PROY POR GEDO</t>
  </si>
  <si>
    <t>0002-000000025</t>
  </si>
  <si>
    <t>21124/2016</t>
  </si>
  <si>
    <t>NOTA DNCT N° 128/2016</t>
  </si>
  <si>
    <t>Servicio Integral de acreditaciones destinado al Parque Tematico e interactivo "Tecnopolis"</t>
  </si>
  <si>
    <t>NOTA DNCT N° 129/2016</t>
  </si>
  <si>
    <t>283316/2016</t>
  </si>
  <si>
    <t>Javier Sanchez Producciones</t>
  </si>
  <si>
    <t>Ya están devengados los $718.000 y Gustavo Gonzalez ya pidió a la TGN el pago.</t>
  </si>
  <si>
    <t>PV-2016-00052255-APN-DGTAYL#SFM</t>
  </si>
  <si>
    <t>PResupuesto</t>
  </si>
  <si>
    <t>0003-00000056</t>
  </si>
  <si>
    <t>Comprometido</t>
  </si>
  <si>
    <t>282299/2016</t>
  </si>
  <si>
    <t>RELEX</t>
  </si>
  <si>
    <t>Compra de Lectoras de codigo de Barras, Impresoras de Etiquetas e Insumos para la Impresora</t>
  </si>
  <si>
    <t>280001/2016</t>
  </si>
  <si>
    <t>21352/2016</t>
  </si>
  <si>
    <t>NOTA DNCT N° 131/2016</t>
  </si>
  <si>
    <t>21521/2016</t>
  </si>
  <si>
    <t>NOTA DNEF N° 256/2016</t>
  </si>
  <si>
    <t>302598/2016</t>
  </si>
  <si>
    <t>21534/2016</t>
  </si>
  <si>
    <t>NOTA DNEF N° 257/2016</t>
  </si>
  <si>
    <t>Servicio de Catering. Arnaldo Antunes 18/6. Fact 0003-00000024</t>
  </si>
  <si>
    <t>PV-2016-00472345</t>
  </si>
  <si>
    <t>con proy</t>
  </si>
  <si>
    <t>0003-00000024</t>
  </si>
  <si>
    <t>No tiene Sipro ni CFC</t>
  </si>
  <si>
    <t>302378/2016</t>
  </si>
  <si>
    <t>21535/2016</t>
  </si>
  <si>
    <t>NOTA DNEF N° 258/2016</t>
  </si>
  <si>
    <t>Servicio de Catering. Jairo 19/6. Fact 0003-00000025</t>
  </si>
  <si>
    <t>Se retiene el expediente en compras hasta que el proveedor regularice su situación</t>
  </si>
  <si>
    <t>PV-2016-00472329</t>
  </si>
  <si>
    <t>0003-00000025</t>
  </si>
  <si>
    <t>21542/2016</t>
  </si>
  <si>
    <t>NOTA DNEF N° 259/2016</t>
  </si>
  <si>
    <t>Compra de Moviliario y Accesorios para musica</t>
  </si>
  <si>
    <t>163789/2016</t>
  </si>
  <si>
    <t>Nota DNCT N° 25/2016</t>
  </si>
  <si>
    <t>Carlos De Martino</t>
  </si>
  <si>
    <t>OC N° N° 129/2015 Adquisión de insumos para paisajismo</t>
  </si>
  <si>
    <t>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</t>
  </si>
  <si>
    <t>OC N° N° 129/2015</t>
  </si>
  <si>
    <t>163644/2016</t>
  </si>
  <si>
    <t>Nota DNCT N°26/2016</t>
  </si>
  <si>
    <t>OC N°128/2015 Adquisición de insumos para paisajismo</t>
  </si>
  <si>
    <t>OC N°128/2015</t>
  </si>
  <si>
    <t>30-65027365-2</t>
  </si>
  <si>
    <t>256768/2014</t>
  </si>
  <si>
    <t>OC N° 12/15</t>
  </si>
  <si>
    <t>PRESTACIÓN DEL SERVICIO DE POLICÍA ADICIONAL ADDENDA</t>
  </si>
  <si>
    <t>164562/2016</t>
  </si>
  <si>
    <t>Tecnopolis - Iluminacion</t>
  </si>
  <si>
    <t>NO-2016-00037323</t>
  </si>
  <si>
    <t>178186/2016</t>
  </si>
  <si>
    <t>Memo N°47/2016</t>
  </si>
  <si>
    <t>Tecnopolis - Alquiler Fotocopiadoras</t>
  </si>
  <si>
    <t>Alquiler de equipos multifuncion</t>
  </si>
  <si>
    <t>Laura enviarselo a Mariana para ver con Daniel, si es el expediente, no el pago// 2-6 Lo esta trabajando LAura</t>
  </si>
  <si>
    <t>PV-2016-00396393-APN-DGTAYL#SFM</t>
  </si>
  <si>
    <t>Tiene que refacturar. Tiene SIPRO y CFC hasta 11/07</t>
  </si>
  <si>
    <t>177928/2016</t>
  </si>
  <si>
    <t>14695/2016</t>
  </si>
  <si>
    <t>Acces Group S.R.L.</t>
  </si>
  <si>
    <t>Solicitud de adquisición de material para restauración de obras del MNBA</t>
  </si>
  <si>
    <t>PV-2016-00410996</t>
  </si>
  <si>
    <t>Para que indique si existe crédito, luego pase a legales con DISPO por GEdo</t>
  </si>
  <si>
    <t>30-70970720-1</t>
  </si>
  <si>
    <t>0005-00000556</t>
  </si>
  <si>
    <t>252561/2016</t>
  </si>
  <si>
    <t>18034/2016</t>
  </si>
  <si>
    <t>NOTA CC 260/2016</t>
  </si>
  <si>
    <t>Adquisición de cartelera</t>
  </si>
  <si>
    <t>280426/2016</t>
  </si>
  <si>
    <t>Se arma nota a DNEF para refacturar, atento apertura nuevo SAF. Se indica para el Alta de ENTE en SFM. Fue con mail aparte.</t>
  </si>
  <si>
    <t>PV-2016-00069793-APN-DGTAYL#SFM</t>
  </si>
  <si>
    <t>287488/2016</t>
  </si>
  <si>
    <t>MEMO N° 29/2016</t>
  </si>
  <si>
    <t>Servicio de Producción DXTV - TECNOPOLIS SALTA</t>
  </si>
  <si>
    <t>Para realizar Proy</t>
  </si>
  <si>
    <t>287958/2016</t>
  </si>
  <si>
    <t>21935/2016</t>
  </si>
  <si>
    <t>NOTA DNEF N° 261/2016</t>
  </si>
  <si>
    <t>Pago de alquiler amplificadores y pies de instrumentos para concierto Arnaldo Antunes Trio</t>
  </si>
  <si>
    <t>Se arma nota a presupuesto para indicar si existe crédito. Está facturado OK a SFM. Tiene SIPRO</t>
  </si>
  <si>
    <t>PV-2016-00127983-APN-DGTAYL#SFM</t>
  </si>
  <si>
    <t>Para verificar crédito. Luego vuelva</t>
  </si>
  <si>
    <t>288099/2016</t>
  </si>
  <si>
    <t>21961/2016</t>
  </si>
  <si>
    <t>NOTA DNEF N° 269/2016</t>
  </si>
  <si>
    <t>DANKO BRIGITTA</t>
  </si>
  <si>
    <t>Reconocimiento de gastos danko brigita- EL TANGO DE PIAZZOLLA Y BORGES</t>
  </si>
  <si>
    <t>PV-2016-00488515-APN-DGTAYL#SFM</t>
  </si>
  <si>
    <t>Para verificar crédito junto con Reso por GEDO</t>
  </si>
  <si>
    <t>288296/2016</t>
  </si>
  <si>
    <t>2198/4/2016</t>
  </si>
  <si>
    <t>NOTA DNEF N° 283/2016</t>
  </si>
  <si>
    <t>Reconocimiento de gasto Gerardo Pachilla</t>
  </si>
  <si>
    <t>Se arma providencia para refacturar a JGM, y se avisa del alta de ente</t>
  </si>
  <si>
    <t>Para refacturar. Se avisa de Alta de Ente</t>
  </si>
  <si>
    <t>288292/2016</t>
  </si>
  <si>
    <t>21983/2016</t>
  </si>
  <si>
    <t>NOTA DNEF N° 282/2016</t>
  </si>
  <si>
    <t>PABLO LEONARDO SANGIORGIO</t>
  </si>
  <si>
    <t>Reconocimiento de gastos Pablo Sangiorgio</t>
  </si>
  <si>
    <t>NO-PV-2016-00112765</t>
  </si>
  <si>
    <t>288280/2016</t>
  </si>
  <si>
    <t>21982/2016</t>
  </si>
  <si>
    <t>NOTA DNEF N° 281/2016</t>
  </si>
  <si>
    <t>GRACIA MEDINA</t>
  </si>
  <si>
    <t>288245/2016</t>
  </si>
  <si>
    <t>21981/2016</t>
  </si>
  <si>
    <t>NOTA DNEF N° 280/2016</t>
  </si>
  <si>
    <t>KARMEN RESNCSAR</t>
  </si>
  <si>
    <t>NO-PV-2016-00112744</t>
  </si>
  <si>
    <t>288237/2016</t>
  </si>
  <si>
    <t>21980/2016</t>
  </si>
  <si>
    <t>NOTA DNEF N° 279/2016</t>
  </si>
  <si>
    <t>PV-2016-00127906-APN-DGTAYL#SFM</t>
  </si>
  <si>
    <t>288206/2016</t>
  </si>
  <si>
    <t>21975/2016</t>
  </si>
  <si>
    <t>NOTA DNEF N° 278/2016</t>
  </si>
  <si>
    <t>CRISTIAN RENE MARTINELLI</t>
  </si>
  <si>
    <t>NO-PV-2016-00112710</t>
  </si>
  <si>
    <t>288174/2016</t>
  </si>
  <si>
    <t>21972/2016</t>
  </si>
  <si>
    <t>NOTA DNEF N° 276/2016</t>
  </si>
  <si>
    <t>MARTINEZ BAYO GABRIEL GUILLERMO</t>
  </si>
  <si>
    <t>288177/2016</t>
  </si>
  <si>
    <t>21974/2016</t>
  </si>
  <si>
    <t>NOTA DNEF N° 277/2016</t>
  </si>
  <si>
    <t>FERNANDO JOSÉ HERNAN</t>
  </si>
  <si>
    <t>Reconocimiento de gastos Fernando José Hernan</t>
  </si>
  <si>
    <t>Sale con providencia para refacturar a SFM. Se avisa sobre alta de ente</t>
  </si>
  <si>
    <t>288165/2016</t>
  </si>
  <si>
    <t>21971/2016</t>
  </si>
  <si>
    <t>NOTA DNEF N° 275/2016</t>
  </si>
  <si>
    <t>SANCHEZ DIEGO</t>
  </si>
  <si>
    <t>Reconocimiento de gastos Diego Sanchez</t>
  </si>
  <si>
    <t>PV-2016-00112706-APN-DGTAYL#SFM</t>
  </si>
  <si>
    <t>288163/2016</t>
  </si>
  <si>
    <t>21969/2016</t>
  </si>
  <si>
    <t>NOTA DNEF N° 274/2016</t>
  </si>
  <si>
    <t>Para indicar si existe crédito, junto con Reso por GEDO</t>
  </si>
  <si>
    <t>288119/2016</t>
  </si>
  <si>
    <t>21966/2016</t>
  </si>
  <si>
    <t>NOTA DNEF N° 273/2016</t>
  </si>
  <si>
    <t>PV-2016-00103791-APN-DGTAYL#SFM</t>
  </si>
  <si>
    <t>288114/2016</t>
  </si>
  <si>
    <t>21965/2016</t>
  </si>
  <si>
    <t>NOTA DNEF N° 272/2016</t>
  </si>
  <si>
    <t>JORGE LUIS MENDEZ</t>
  </si>
  <si>
    <t>Reconocimiento de gasto "Juguete Ruidoso" Jorge Luis Mnedez</t>
  </si>
  <si>
    <t>19/07/2016: tiene mail la actividad en AFIP (declara publicidad, realiza evento artístico); se reclamó por mail a DNEF dada imposibilidad de contactar telefónicamente.. 26/07/2016: atento a que el que factura Jorge Mendez es representante de los artistas, se requiere a DNEF cambiar la nota de inicio y ajustar a ésta situación, por la contratación del representante. 28/07/2016: se devolvió para modificar nota de inicio y contratar por "representación", ya que facturó el representante. Visto con J. Martínez (Mozzi)</t>
  </si>
  <si>
    <t>RTO-S01:0802140/2016</t>
  </si>
  <si>
    <t>Con remito COMDOC, para modificar nota</t>
  </si>
  <si>
    <t>288108/2016</t>
  </si>
  <si>
    <t>21963/2016</t>
  </si>
  <si>
    <t>NOTA DNEF N° 271/2016</t>
  </si>
  <si>
    <t>SOPHIE LUISSE</t>
  </si>
  <si>
    <t>PV-2016-00364232-APN-DGTAYL#SFM</t>
  </si>
  <si>
    <t>Pase de expediente con PROY por gedo. Previo intervención de presupuesto</t>
  </si>
  <si>
    <t>288105/2016</t>
  </si>
  <si>
    <t>21962/2016</t>
  </si>
  <si>
    <t>NOTA DNEF N° 270/2016</t>
  </si>
  <si>
    <t>Reconocimiento de gasto Sophie Luisse - jazz - salón de Honor</t>
  </si>
  <si>
    <t>288026/2016</t>
  </si>
  <si>
    <t>21946/2016</t>
  </si>
  <si>
    <t>NOTA DNEF N° 266/2016</t>
  </si>
  <si>
    <t>TOZZOLA SEBASTIAN GUIDO</t>
  </si>
  <si>
    <t>PV-2016-00103933-APN-DGTAYL#SFM</t>
  </si>
  <si>
    <t>288090/2016</t>
  </si>
  <si>
    <t>21954/2016</t>
  </si>
  <si>
    <t>NOTA DNEF N° 268/2016</t>
  </si>
  <si>
    <t>Reconocimiento de gastos Sophie Luisse- EL TANGO DE PIAZZOLLA Y BORGES</t>
  </si>
  <si>
    <t>PV-2016-00112697-APN-DGTAYL#SFM</t>
  </si>
  <si>
    <t>288031/2016</t>
  </si>
  <si>
    <t>21951/2016</t>
  </si>
  <si>
    <t>NOTA DNEF N° 267/2016</t>
  </si>
  <si>
    <t>LUIS ARIEL MARTINO</t>
  </si>
  <si>
    <t>Se arma providencia para refacturar a SFM. Se avisa del Alta de entes</t>
  </si>
  <si>
    <t>PV-2016-00103918-APN-DGTAYL#SFM</t>
  </si>
  <si>
    <t>Providencia para refacturar a SFM. Se avisa del Alta de entes</t>
  </si>
  <si>
    <t>288008/2016</t>
  </si>
  <si>
    <t>21943/2016</t>
  </si>
  <si>
    <t>NOTA DNEF N° 265/2016</t>
  </si>
  <si>
    <t>Fabian Keoroglanian</t>
  </si>
  <si>
    <t>Requerimiento para la contratación de FABIAN D KEOROGLANIAN</t>
  </si>
  <si>
    <t>PV-2016-00069618-APN-DGTAYL#SFM</t>
  </si>
  <si>
    <t>No hay plazos administrativos</t>
  </si>
  <si>
    <t>288322/2016</t>
  </si>
  <si>
    <t>21985/2016</t>
  </si>
  <si>
    <t>NOTA DNEF N° 284/2016</t>
  </si>
  <si>
    <t>ALEJANDRO JOSÉ BRUSCHINI</t>
  </si>
  <si>
    <t>Reconocimiento de gastos Alejandro José Bruschini</t>
  </si>
  <si>
    <t>PV-2016-00127922-APN-DGTAYL#SFM</t>
  </si>
  <si>
    <t>288326/2016</t>
  </si>
  <si>
    <t>21986/2016</t>
  </si>
  <si>
    <t>NOTA DNEF N° 285/2016</t>
  </si>
  <si>
    <t>GERDING HERCTOR ALBERTO</t>
  </si>
  <si>
    <t>Reconocimiento de gasto Manuel Fraga - jazz - salón de Honor ( autoria a Gerding Hector para facturar en su nombre</t>
  </si>
  <si>
    <t>Se arma providencia para refacturar a SFM. Se avisa del Alta de entes. Se sugiere que facture el artista y no Gerding, su representante)</t>
  </si>
  <si>
    <t>PV-2016-00127882-APN-DGTAYL#SFM</t>
  </si>
  <si>
    <t>287964/2016</t>
  </si>
  <si>
    <t>21936/2016</t>
  </si>
  <si>
    <t>NOTA DNEF N° 262/2016</t>
  </si>
  <si>
    <t>SAN TELMO SRL</t>
  </si>
  <si>
    <t>Pago de facturas B N° 0007-00001475/1491/1492/1487/1478</t>
  </si>
  <si>
    <t>287993/2016</t>
  </si>
  <si>
    <t>21937/2016</t>
  </si>
  <si>
    <t>NOTA DNEF N° 263/2016</t>
  </si>
  <si>
    <t>VENZMER y CIA S.A.</t>
  </si>
  <si>
    <t>Pago de factura B N° 0004-00039617/39614/39616</t>
  </si>
  <si>
    <t>Armo nota a DNEF para dar nuevo punto de venta y gestionar CFC según RG 2853/10 AFIP; y advierto de patrimonio de bienes, según ley de contabilidad</t>
  </si>
  <si>
    <t>Pv-2016-00349149</t>
  </si>
  <si>
    <t>Para remitir CFC del proveedor y tener presente patrimonio de bienes</t>
  </si>
  <si>
    <t>0004-00039617/39614/39616</t>
  </si>
  <si>
    <t>288434/2016</t>
  </si>
  <si>
    <t>21989/2016</t>
  </si>
  <si>
    <t>NOTA DNCT N° 137/2016</t>
  </si>
  <si>
    <t>RD CARS de MIKSIANO RUBEN ANTONIO DARÍO</t>
  </si>
  <si>
    <t>Fatura N° 0002-00000027/30 Servicio de mantenimiento correctivo de vehiculos eléctricos</t>
  </si>
  <si>
    <t>pv-2016-00350618</t>
  </si>
  <si>
    <t>Para dar constancia de crédito</t>
  </si>
  <si>
    <t>21993/2016</t>
  </si>
  <si>
    <t>MEMO N° 72/2016</t>
  </si>
  <si>
    <t>287951/2016</t>
  </si>
  <si>
    <t>21933/2016</t>
  </si>
  <si>
    <t>NOTA DNCT N° 136/2016</t>
  </si>
  <si>
    <t>FEPROL SRL</t>
  </si>
  <si>
    <t>Para que informe existencia de crédito presupuestario.</t>
  </si>
  <si>
    <t>288523/2016</t>
  </si>
  <si>
    <t>21990/2016</t>
  </si>
  <si>
    <t>NOTA DNCT N° 138/2016</t>
  </si>
  <si>
    <t>MARIANA KARINA PECINA " MOTORES PECINA"</t>
  </si>
  <si>
    <t>Pago de factura B N° 0002-00000050</t>
  </si>
  <si>
    <t>PV-2016-00457805</t>
  </si>
  <si>
    <t>287646/2016</t>
  </si>
  <si>
    <t>21907/2016</t>
  </si>
  <si>
    <t>NOTA DNCT N° 134/2016</t>
  </si>
  <si>
    <t>Pago de factura B N° 0006-00000912/1314/15</t>
  </si>
  <si>
    <t>288587/2016</t>
  </si>
  <si>
    <t>21991/2016</t>
  </si>
  <si>
    <t>NOTA DNCT N° 139/2016</t>
  </si>
  <si>
    <t>Solicitud de pago de factura B N° 000038-00000092/93/94/96 - Alquiler de maquinarias. Nuevas facturas: 0038-00000110/109/111/112</t>
  </si>
  <si>
    <t>PV-2016-00411183</t>
  </si>
  <si>
    <t>DGALYT</t>
  </si>
  <si>
    <t>287697/2016</t>
  </si>
  <si>
    <t>21915/2016</t>
  </si>
  <si>
    <t>NOTA DNCT N° 135/2016</t>
  </si>
  <si>
    <t>296368/2016</t>
  </si>
  <si>
    <t>22551/2016</t>
  </si>
  <si>
    <t>NOTA DNCT N° 145/2016</t>
  </si>
  <si>
    <t>296214/2016</t>
  </si>
  <si>
    <t>22545/2016</t>
  </si>
  <si>
    <t>NOTA DNCT N° 144/2016</t>
  </si>
  <si>
    <t>BENEDETTI S.A.I.C.</t>
  </si>
  <si>
    <t>Pago de factura B N° 0002-00000560</t>
  </si>
  <si>
    <t>296252/2016</t>
  </si>
  <si>
    <t>22546/2016</t>
  </si>
  <si>
    <t>NOTA DNCT N° 143/2016</t>
  </si>
  <si>
    <t>ENTROPIA S.R.L.</t>
  </si>
  <si>
    <t>Pago de factura B N° 0002-00000027</t>
  </si>
  <si>
    <t>PV-2016-00427168-APN-DGTAYL#SFM</t>
  </si>
  <si>
    <t>envío de PROY</t>
  </si>
  <si>
    <t>296291/2016</t>
  </si>
  <si>
    <t>22549/2016</t>
  </si>
  <si>
    <t>NOTA DNCT N° 142/2016</t>
  </si>
  <si>
    <t>Pago de factura B N° 0016-00007201</t>
  </si>
  <si>
    <t>PV 2016-00320366</t>
  </si>
  <si>
    <t>PARA PASE A BORTHAGARY CON PROY VÍA GEDO</t>
  </si>
  <si>
    <t>MESA DE ENTRADA</t>
  </si>
  <si>
    <t>274819/2016</t>
  </si>
  <si>
    <t>MEMO 27/2016</t>
  </si>
  <si>
    <t>MARCONI Y LA CAMERATA ARGENTINA</t>
  </si>
  <si>
    <t>Contratacion de musica popular en grandes formatos, Marconi y La camerata ARgentina</t>
  </si>
  <si>
    <t>Nota de pase a legales con AA. 12/07/2016 Nota para refacturar.</t>
  </si>
  <si>
    <t>282441/2016</t>
  </si>
  <si>
    <t>21453/2016</t>
  </si>
  <si>
    <t>NOTA DNCT N° 132/2016</t>
  </si>
  <si>
    <t>Pago de factura N° 0002-00000705/706</t>
  </si>
  <si>
    <t>298826/2016</t>
  </si>
  <si>
    <t>NOTA SCP N° 203/2016</t>
  </si>
  <si>
    <t>DIARIO PERFIL</t>
  </si>
  <si>
    <t>Pago de factura N° 0002-00000146</t>
  </si>
  <si>
    <t>Para la firma del acto administrativo</t>
  </si>
  <si>
    <t>PROVIDENCIA</t>
  </si>
  <si>
    <t>Para emitir opinión.</t>
  </si>
  <si>
    <t>298820/2016</t>
  </si>
  <si>
    <t>NOTA SCP N°202/2016</t>
  </si>
  <si>
    <t>Pago de factura N° 0002-00000145</t>
  </si>
  <si>
    <t>22725/2016</t>
  </si>
  <si>
    <t>MEMOP 06/2016</t>
  </si>
  <si>
    <t>Requerimiento de contratacion de servicio de impresion de material en mano</t>
  </si>
  <si>
    <t>301758/2016</t>
  </si>
  <si>
    <t>22818/2016</t>
  </si>
  <si>
    <t>NOTA DNCT N°147/16</t>
  </si>
  <si>
    <t>FERRETERIA DE LA AVENIDA TELLIREZ S.A.</t>
  </si>
  <si>
    <t>Solicitud de pago factura B N° 0001-00002901 a favor de la firma Ferreteria de la avenida telleriz S.A. por la provision de insumos de maquinas electricas</t>
  </si>
  <si>
    <t>301639/2016</t>
  </si>
  <si>
    <t>22804/2016</t>
  </si>
  <si>
    <t>NOTA DNCT N°148/16</t>
  </si>
  <si>
    <t>Pago de factura N° 0002-00007605</t>
  </si>
  <si>
    <t>PV-2016-00432629-APN-DGTAYL#SFM</t>
  </si>
  <si>
    <t>301691/16</t>
  </si>
  <si>
    <t>22806/16</t>
  </si>
  <si>
    <t>NOTA DNCT N°146/16</t>
  </si>
  <si>
    <t>304557/16</t>
  </si>
  <si>
    <t>22973/16</t>
  </si>
  <si>
    <t>NOTA DNCT N°154/16</t>
  </si>
  <si>
    <t>Ampliacion orden de compra 175/2015</t>
  </si>
  <si>
    <t>304478/16</t>
  </si>
  <si>
    <t>22956/16</t>
  </si>
  <si>
    <t>NOTA DNCT N°155/16</t>
  </si>
  <si>
    <t>Ampliacion orden de compra 177/2015</t>
  </si>
  <si>
    <t>306927/2016</t>
  </si>
  <si>
    <t>22765/2016</t>
  </si>
  <si>
    <t>NOTA SCP N° 205/2016</t>
  </si>
  <si>
    <t>POR TUTATIS S.R.L</t>
  </si>
  <si>
    <t>PV-2016-00488533-APN-DGTAYL#SFM</t>
  </si>
  <si>
    <t>287817/2016</t>
  </si>
  <si>
    <t>BEBATO S.A. - ZOLMACO S.A</t>
  </si>
  <si>
    <t>Pago de facturas B N° 0003-0000003 / 04</t>
  </si>
  <si>
    <t>310868/2016</t>
  </si>
  <si>
    <t>23434/2016</t>
  </si>
  <si>
    <t>ME-2016-00203008</t>
  </si>
  <si>
    <t>Pago de factura B N° 0001-00000141</t>
  </si>
  <si>
    <t>20/07/2016: se prepara acto administrativo por GEDO (firma SCP, dado que es partida 3.4 o 3.9 viáticos, según consultado con presupuesto) y nota a presupuesto y legales</t>
  </si>
  <si>
    <t>Pv-2016-00347761 + PROY</t>
  </si>
  <si>
    <t>Para indicar si existe crédito e intervenir acto administrativo. Cumplido pase a legales</t>
  </si>
  <si>
    <t>258041/2016</t>
  </si>
  <si>
    <t>MEMO 37/2016</t>
  </si>
  <si>
    <t>Creacion fondo rotatorio ejercicio 2016</t>
  </si>
  <si>
    <t>NOTA DNCT N° 168/2016</t>
  </si>
  <si>
    <t>ABC LATINOAMERICANA DE COMERCIALIZACION S.R.L.</t>
  </si>
  <si>
    <t>Refacturacion factura N° 0002-01 Y 02</t>
  </si>
  <si>
    <t>301854/2016</t>
  </si>
  <si>
    <t>23508/2016</t>
  </si>
  <si>
    <t>NOTA DNCT N° 171/2016</t>
  </si>
  <si>
    <t>TECBA GROUP S.A.</t>
  </si>
  <si>
    <t>Pago de Factura 0001-0000000001</t>
  </si>
  <si>
    <t>314282/2016</t>
  </si>
  <si>
    <t>Me-2016-00310881</t>
  </si>
  <si>
    <t>CRECER CONSULTORA GESTIÓN Y NEGOCIOS de Pablo ZENTENO Actuación perro ciego en Salta</t>
  </si>
  <si>
    <t>Para hacer Disposición</t>
  </si>
  <si>
    <t>308711/2016</t>
  </si>
  <si>
    <t>Me-2016-00173170</t>
  </si>
  <si>
    <t>TM CARGO S.A.</t>
  </si>
  <si>
    <t>Pago de Factura 0002-00000013</t>
  </si>
  <si>
    <t>FIRMO DISPO GONZALEZ PASA AL PAGO</t>
  </si>
  <si>
    <t>PV-2016-00388558</t>
  </si>
  <si>
    <t>Para su intervención</t>
  </si>
  <si>
    <t>314569/2016</t>
  </si>
  <si>
    <t>Me-2016-00314569</t>
  </si>
  <si>
    <t>HEAVYSAURIOS</t>
  </si>
  <si>
    <t>CON DISPO ELABORADA PARA REMITIR A PRESUPUESTO 28/07/2016</t>
  </si>
  <si>
    <t>PV-2016-00458256-APN-DGTAYL#SFM</t>
  </si>
  <si>
    <t>315162/2016</t>
  </si>
  <si>
    <t>23712/2016</t>
  </si>
  <si>
    <t>DNEF N° 323/2016</t>
  </si>
  <si>
    <t>315167/2016</t>
  </si>
  <si>
    <t>23726/2016</t>
  </si>
  <si>
    <t>DNEF N° 320/2016</t>
  </si>
  <si>
    <t>MARIO ALBERTO FERNANDEZ</t>
  </si>
  <si>
    <t>Pago de factura C N° 0002-00000021</t>
  </si>
  <si>
    <t>315165/2016</t>
  </si>
  <si>
    <t>23721/2016</t>
  </si>
  <si>
    <t>DNEF N° 321/2016</t>
  </si>
  <si>
    <t>Pago de facturas C N° 0002-00000090</t>
  </si>
  <si>
    <t>315164/2016</t>
  </si>
  <si>
    <t>23718/2016</t>
  </si>
  <si>
    <t>DNEF N° 322/2016</t>
  </si>
  <si>
    <t>CONGRESS CITY S.R.L.</t>
  </si>
  <si>
    <t>Pago de facturas B N° 0003-00000156/54</t>
  </si>
  <si>
    <t>315171/2016</t>
  </si>
  <si>
    <t>237229/2016</t>
  </si>
  <si>
    <t>DNEF N° 312/2016</t>
  </si>
  <si>
    <t>SAN TELMO S.R.L.</t>
  </si>
  <si>
    <t>Pago de facturas B N° 0007-00001569/1570/1578/1579</t>
  </si>
  <si>
    <t>314344/2016</t>
  </si>
  <si>
    <t>23687/2016</t>
  </si>
  <si>
    <t>DNEF N° 313/2016</t>
  </si>
  <si>
    <t>Contratacióm de servicios de catering para el CCK</t>
  </si>
  <si>
    <t>315173/2016</t>
  </si>
  <si>
    <t>23732/2016</t>
  </si>
  <si>
    <t>DNEF N° 316/2016</t>
  </si>
  <si>
    <t>BACIGALUPPI HNOS. S.A.</t>
  </si>
  <si>
    <t>Solicitud de pago por alquiler de handies</t>
  </si>
  <si>
    <t>315172/2016</t>
  </si>
  <si>
    <t>23731/2016</t>
  </si>
  <si>
    <t>DNEF N° 315/2016</t>
  </si>
  <si>
    <t>Pago por alquiler de bateria</t>
  </si>
  <si>
    <t>23615/2016</t>
  </si>
  <si>
    <t>DNEF N° 309/2016</t>
  </si>
  <si>
    <t>Pago por alquiler de amplificador y bateria</t>
  </si>
  <si>
    <t>222508/2016</t>
  </si>
  <si>
    <t>17798/2016</t>
  </si>
  <si>
    <t>anticipo de fondos con gastos a rendir</t>
  </si>
  <si>
    <t>267813/2016</t>
  </si>
  <si>
    <t>solicitud compra de ruedas</t>
  </si>
  <si>
    <t>315174/2016</t>
  </si>
  <si>
    <t>23733/2016</t>
  </si>
  <si>
    <t>DNEF N° 317/2016</t>
  </si>
  <si>
    <t>Cesatti Rodolfo</t>
  </si>
  <si>
    <t>314956/2016</t>
  </si>
  <si>
    <t>23685/2016</t>
  </si>
  <si>
    <t>DNEF N° 324/2016</t>
  </si>
  <si>
    <t>MR CONSTRUCCIONES INDUSTRIALIZADAS S.R.L.</t>
  </si>
  <si>
    <t>Pago reacondicionamiento de salas 6 y 7 piso</t>
  </si>
  <si>
    <t>23616/2016</t>
  </si>
  <si>
    <t>DNEF N° 310/2016</t>
  </si>
  <si>
    <t>solicitud de pago de catering para show morelenbaum</t>
  </si>
  <si>
    <t>316270/2016</t>
  </si>
  <si>
    <t>23825/2016</t>
  </si>
  <si>
    <t>DNEF N° 338/2016</t>
  </si>
  <si>
    <t>Emanuel Juan Ignacio Brusa</t>
  </si>
  <si>
    <t>Reconocimiento de gastos Emanuel Juan Ignacio Brusa</t>
  </si>
  <si>
    <t>316576/2016</t>
  </si>
  <si>
    <t>23834/2016</t>
  </si>
  <si>
    <t>DNEF N° 339/2016</t>
  </si>
  <si>
    <t>Gordon Mc Chesney</t>
  </si>
  <si>
    <t>USD 5,800</t>
  </si>
  <si>
    <t>Reconocimeinto de gastos Ches Smith</t>
  </si>
  <si>
    <t>264002/2016</t>
  </si>
  <si>
    <t>310748/2016</t>
  </si>
  <si>
    <t>23411/2016</t>
  </si>
  <si>
    <t>DNEF N° 158/2016</t>
  </si>
  <si>
    <t>pago de factura Nº 0000-0000292979</t>
  </si>
  <si>
    <t>para pedir constancia de crédito</t>
  </si>
  <si>
    <t>310785/2016</t>
  </si>
  <si>
    <t>23430/2016</t>
  </si>
  <si>
    <t>DNEF N° 159/2016</t>
  </si>
  <si>
    <t>GRUPO FUTURO S.A.</t>
  </si>
  <si>
    <t>Pago de factura Nº 0004-00000034</t>
  </si>
  <si>
    <t>316363/2016</t>
  </si>
  <si>
    <t>23814/2016</t>
  </si>
  <si>
    <t>DNEF N° 332/2016</t>
  </si>
  <si>
    <t>Mariano Malamud</t>
  </si>
  <si>
    <t>Reconocimiento de gastos Mariano Malamud</t>
  </si>
  <si>
    <t>316285/2016</t>
  </si>
  <si>
    <t>23812/2016</t>
  </si>
  <si>
    <t>DNEF N° 333/2016</t>
  </si>
  <si>
    <t>Horacio Mariano Hurtado de Mendoza</t>
  </si>
  <si>
    <t>reconocimiento de gastos Horacio Mariano Hurtado de Mendoza</t>
  </si>
  <si>
    <t>316252/2016</t>
  </si>
  <si>
    <t>23810/2016</t>
  </si>
  <si>
    <t>DNEF N° 331/2016</t>
  </si>
  <si>
    <t>reconocimiento de gastos</t>
  </si>
  <si>
    <t>316001/2016</t>
  </si>
  <si>
    <t>23775/2016</t>
  </si>
  <si>
    <t>DNEF N° 337/2016</t>
  </si>
  <si>
    <t>GUSTAVO DANIEL SPATOCCO</t>
  </si>
  <si>
    <t>316040/2016</t>
  </si>
  <si>
    <t>23782/2016</t>
  </si>
  <si>
    <t>DNEF N° 328/2016</t>
  </si>
  <si>
    <t>MARIANO MALAMUD</t>
  </si>
  <si>
    <t>316231/2016</t>
  </si>
  <si>
    <t>23804/2016</t>
  </si>
  <si>
    <t>DNEF N° 334/2016</t>
  </si>
  <si>
    <t>LUIS PESCETTI</t>
  </si>
  <si>
    <t>Requerimeinto para contratacion artistica de Luis PESCETTI</t>
  </si>
  <si>
    <t>316051/2016</t>
  </si>
  <si>
    <t>23787/2016</t>
  </si>
  <si>
    <t>DNEF N° 336/2016</t>
  </si>
  <si>
    <t>GUSTAVO MULE</t>
  </si>
  <si>
    <t>316157/2016</t>
  </si>
  <si>
    <t>23798/2016</t>
  </si>
  <si>
    <t>DNEF N° 329/2016</t>
  </si>
  <si>
    <t>GABRIEL FALCONI</t>
  </si>
  <si>
    <t>316160/2016</t>
  </si>
  <si>
    <t>23797/2016</t>
  </si>
  <si>
    <t>DNEF N° 335/2016</t>
  </si>
  <si>
    <t>ANGEL SUCHERAS</t>
  </si>
  <si>
    <t>317010/2016</t>
  </si>
  <si>
    <t>23808/2016</t>
  </si>
  <si>
    <t>M G G PRODUCCIONES S.R.L.</t>
  </si>
  <si>
    <t>PAGO FACTURA Nº 0002-00000010</t>
  </si>
  <si>
    <t>pv-2016-00346257</t>
  </si>
  <si>
    <t>para su efectivo pago</t>
  </si>
  <si>
    <t>317016/2016</t>
  </si>
  <si>
    <t>23805/2016</t>
  </si>
  <si>
    <t>SSCTYEF Nº 260/2016</t>
  </si>
  <si>
    <t>PAGO FACTURA Nº 0002-00000009</t>
  </si>
  <si>
    <t>pv-2016-00346241</t>
  </si>
  <si>
    <t>315166/2016</t>
  </si>
  <si>
    <t>23720/2016</t>
  </si>
  <si>
    <t>DNEF N° 175/2016</t>
  </si>
  <si>
    <t>MR ALTER CORPORATION S.R.L.</t>
  </si>
  <si>
    <t>Pago factura Nº 0005-00000001</t>
  </si>
  <si>
    <t>315342/2016</t>
  </si>
  <si>
    <t>23728/2016</t>
  </si>
  <si>
    <t>DNEF N° 177/2016</t>
  </si>
  <si>
    <t>CAUCHO COLOR COOPERATIVA DE TRABAJO ARCANGEL LIMITADA</t>
  </si>
  <si>
    <t>Pago de factura Nº 0002-00000052</t>
  </si>
  <si>
    <t>315169/2016</t>
  </si>
  <si>
    <t>23727/2016</t>
  </si>
  <si>
    <t>DNEF N° 176/2016</t>
  </si>
  <si>
    <t>Pago de factura Nº 0002-00000053</t>
  </si>
  <si>
    <t>315397/2016</t>
  </si>
  <si>
    <t>23734/2016</t>
  </si>
  <si>
    <t>DNEF N° 174/2016</t>
  </si>
  <si>
    <t>SZ STUDIOS DE SZTABZYB NICOLAS</t>
  </si>
  <si>
    <t>Pago de factura Nº 0002-00000007</t>
  </si>
  <si>
    <t>PV-2016-315397</t>
  </si>
  <si>
    <t>61074/2016</t>
  </si>
  <si>
    <t>242007/2016</t>
  </si>
  <si>
    <t>DNEF N° 342/2016</t>
  </si>
  <si>
    <t>Intimación de pago por derechos de autor</t>
  </si>
  <si>
    <t>24175/2016</t>
  </si>
  <si>
    <t>Pago de factura B N° 0002-00007688</t>
  </si>
  <si>
    <t>24173/2016</t>
  </si>
  <si>
    <t>DNCT N° 194/2016</t>
  </si>
  <si>
    <t>Pago de factura B N° 0002-00007687</t>
  </si>
  <si>
    <t>24182/2016</t>
  </si>
  <si>
    <t>DNCT N° 193/2016</t>
  </si>
  <si>
    <t>Pago de facturas B N° 0002-00007689/7690/7691/</t>
  </si>
  <si>
    <t>320635/2016</t>
  </si>
  <si>
    <t>AV COMUNICACION</t>
  </si>
  <si>
    <t>Alquiler de servicio integral de sistema de video - salta itinerante 2° etapa</t>
  </si>
  <si>
    <t>Se remite a presupuestIÓ el día 25/07/2016</t>
  </si>
  <si>
    <t>PV-2016-00405514</t>
  </si>
  <si>
    <t>321127/2016</t>
  </si>
  <si>
    <t>320260/2016</t>
  </si>
  <si>
    <t>24189/2016</t>
  </si>
  <si>
    <t>DNCT N° 190/2016</t>
  </si>
  <si>
    <t>Pago de factura B N° 0000-0000292981</t>
  </si>
  <si>
    <t>Para que informe constancia de crédito y pase a legales</t>
  </si>
  <si>
    <t>320178/2016</t>
  </si>
  <si>
    <t>24183/2016</t>
  </si>
  <si>
    <t>DNCT N° 191/2016</t>
  </si>
  <si>
    <t>Pago de factura B N° 0000-0000292980</t>
  </si>
  <si>
    <t>Remitos cortados, se solicitó al proveedor.</t>
  </si>
  <si>
    <t>Para que informe existencia de crédito presupuestario</t>
  </si>
  <si>
    <t>318558/2016</t>
  </si>
  <si>
    <t>24171/2016</t>
  </si>
  <si>
    <t>DNCT N° 195/2016</t>
  </si>
  <si>
    <t>Pago de vuelo, hospedajes y comidad " TECNÓPOLIS ITINERANTE"</t>
  </si>
  <si>
    <t>PV-2016-00404452-APN-DGTAYL#SFM</t>
  </si>
  <si>
    <t>Para su intervención (con AA por GEDO). Cumplido pase a Legales</t>
  </si>
  <si>
    <t>12983/2016</t>
  </si>
  <si>
    <t>DE Martino Carlos Eduardo</t>
  </si>
  <si>
    <t>Adquisición de insumos para parquizacion</t>
  </si>
  <si>
    <t>324023/2016</t>
  </si>
  <si>
    <t>24348/2016</t>
  </si>
  <si>
    <t>DNCT N° 197/2016</t>
  </si>
  <si>
    <t>JONS SILVERSTEIN S.R.L.</t>
  </si>
  <si>
    <t>Pago factura B N° 0002-00000092</t>
  </si>
  <si>
    <t>LEGITIMO ABONO JUSTIFICADO O.C.</t>
  </si>
  <si>
    <t>Con acto administrativo</t>
  </si>
  <si>
    <t>Constancia de crédito</t>
  </si>
  <si>
    <t>24353/2016</t>
  </si>
  <si>
    <t>DNCT N° 198/2016</t>
  </si>
  <si>
    <t>FEPROL S.R.L.</t>
  </si>
  <si>
    <t>Pago de factura B N° 0003-00001108</t>
  </si>
  <si>
    <t>321553/2016</t>
  </si>
  <si>
    <t>24237/2016</t>
  </si>
  <si>
    <t>DNCT N° 196/2016</t>
  </si>
  <si>
    <t>Pago de facturas C N° 0001-00000054/55</t>
  </si>
  <si>
    <t>324095/2016</t>
  </si>
  <si>
    <t>24355/2016</t>
  </si>
  <si>
    <t>DNCT N° 199/2016</t>
  </si>
  <si>
    <t>Pago de facturas B N° 0016-00007320 / 22</t>
  </si>
  <si>
    <t>327021/2016</t>
  </si>
  <si>
    <t>Pago de factura a favor de PROPOWER S.R.L.</t>
  </si>
  <si>
    <t>Para confeccionar DISPO</t>
  </si>
  <si>
    <t>327532/2016</t>
  </si>
  <si>
    <t>24563/2016</t>
  </si>
  <si>
    <t>DNEF N° 347/2016</t>
  </si>
  <si>
    <t>327644/2016</t>
  </si>
  <si>
    <t>25470/2016</t>
  </si>
  <si>
    <t>DNEF N° 348/2016</t>
  </si>
  <si>
    <t>324066/2016</t>
  </si>
  <si>
    <t>24537/2016</t>
  </si>
  <si>
    <t>328417/2016</t>
  </si>
  <si>
    <t>Servicio de provisión de pasajes, hospedaje, gastronómico y traslados para el SFMyCP</t>
  </si>
  <si>
    <t>330900/2016</t>
  </si>
  <si>
    <t>24840/2016</t>
  </si>
  <si>
    <t>NOTA DNEF N° 385/2016</t>
  </si>
  <si>
    <t>Informe de reconocimiento de gastos " Graciela Oddne"</t>
  </si>
  <si>
    <t>330184/2016</t>
  </si>
  <si>
    <t>24743/2016</t>
  </si>
  <si>
    <t>NOTA DNEF N° 362/2016</t>
  </si>
  <si>
    <t>Informe de reconocimiento de gastos HORACIO MARIANO HUERTADO DE MENDOZA -- Jazz en salon de honor junio</t>
  </si>
  <si>
    <t>330181/2016</t>
  </si>
  <si>
    <t>24739/2016</t>
  </si>
  <si>
    <t>NOTA DNEF N° 361/2016</t>
  </si>
  <si>
    <t>MARTA ROCA ALONSO</t>
  </si>
  <si>
    <t>330195/2016</t>
  </si>
  <si>
    <t>24745/2016</t>
  </si>
  <si>
    <t>NOTA DNEF N° 371/2016</t>
  </si>
  <si>
    <t>330212/2016</t>
  </si>
  <si>
    <t>24756/2016</t>
  </si>
  <si>
    <t>NOTA DNEF N° 364/2016</t>
  </si>
  <si>
    <t>JUAN CRUZ TORRES</t>
  </si>
  <si>
    <t>Informe de reconocimiento de gastos JUAN CRUZ TORRES "DUO GORDILLO"</t>
  </si>
  <si>
    <t>330186/2016</t>
  </si>
  <si>
    <t>24744/2016</t>
  </si>
  <si>
    <t>NOTA DNEF N° 363/2016</t>
  </si>
  <si>
    <t>TOMAS RIOS</t>
  </si>
  <si>
    <t>Informe de reconocimiento de gastos "QUEBRADEÑOS" Tomas Rios</t>
  </si>
  <si>
    <t>330254/2016</t>
  </si>
  <si>
    <t>24773/2016</t>
  </si>
  <si>
    <t>NOTA DNEF N° 374/2016</t>
  </si>
  <si>
    <t>330200/2016</t>
  </si>
  <si>
    <t>24748/2016</t>
  </si>
  <si>
    <t>NOTA DNEF N° 376/2016</t>
  </si>
  <si>
    <t>RAÚL JESUS COLOMBO</t>
  </si>
  <si>
    <t>Informe de reconocimiento de gastos RAÚL JESUS COLOMBO</t>
  </si>
  <si>
    <t>330899/2016</t>
  </si>
  <si>
    <t>24839/2016</t>
  </si>
  <si>
    <t>NOTA DNEF N° 384/2016</t>
  </si>
  <si>
    <t>Informe de reconocimiento de gastos MARTA ROCA ALONSO</t>
  </si>
  <si>
    <t>330522/2016</t>
  </si>
  <si>
    <t>24807/2016</t>
  </si>
  <si>
    <t>NOTA DNEF N° 382/2016</t>
  </si>
  <si>
    <t>MARTIN JOSÉ BONADEO</t>
  </si>
  <si>
    <t>Requerimiento para contratación de MARTIN BONADEO</t>
  </si>
  <si>
    <t>330485/2016</t>
  </si>
  <si>
    <t>24796/2016</t>
  </si>
  <si>
    <t>NOTA DNEF N° 381/2016</t>
  </si>
  <si>
    <t>NAHUEL BARBERO</t>
  </si>
  <si>
    <t>Informe de reconocimiento de gastos NAHUEL BARBERO</t>
  </si>
  <si>
    <t>330896/2016</t>
  </si>
  <si>
    <t>24791/2016</t>
  </si>
  <si>
    <t>NOTA DNEF N° 368/2016</t>
  </si>
  <si>
    <t>FEDERICO OSVALDO SICILIANO</t>
  </si>
  <si>
    <t>Informe de reconocimiento de gastos FEDERICO OSVALDO SICILIANO</t>
  </si>
  <si>
    <t>330216/2016</t>
  </si>
  <si>
    <t>24761/2016</t>
  </si>
  <si>
    <t>NOTA DNEF N° 365/2016</t>
  </si>
  <si>
    <t>NATALIA ANALIA CABELLO</t>
  </si>
  <si>
    <t>33089/2016</t>
  </si>
  <si>
    <t>24783/2016</t>
  </si>
  <si>
    <t>NOTA DNEF N° 367/2016</t>
  </si>
  <si>
    <t>GUSTAVO ROBERTO MULE</t>
  </si>
  <si>
    <t>330220/2016</t>
  </si>
  <si>
    <t>24759/2016</t>
  </si>
  <si>
    <t>NOTA DNEF N° 372/2016</t>
  </si>
  <si>
    <t>331090/2016</t>
  </si>
  <si>
    <t>24841/2016</t>
  </si>
  <si>
    <t>NOTA DNEF N° 369/2016</t>
  </si>
  <si>
    <t>PAULA AMALIA PELUSO</t>
  </si>
  <si>
    <t>330211/2016</t>
  </si>
  <si>
    <t>24754/2016</t>
  </si>
  <si>
    <t>NOTA DNEF N° 378/2016</t>
  </si>
  <si>
    <t>24763/2016</t>
  </si>
  <si>
    <t>NOTA DNEF N° 380/2016</t>
  </si>
  <si>
    <t>GUILLERMO OSCAR CARDOZO</t>
  </si>
  <si>
    <t>330283/2016</t>
  </si>
  <si>
    <t>24779/2016</t>
  </si>
  <si>
    <t>NOTA DNEF N° 375/2016</t>
  </si>
  <si>
    <t>JOSE MARIA TAVEIRA</t>
  </si>
  <si>
    <t>330214/2016</t>
  </si>
  <si>
    <t>24757/2016</t>
  </si>
  <si>
    <t>NOTA DNEF N° 379/2016</t>
  </si>
  <si>
    <t>RICARDO GUILLERMO PELLICAN</t>
  </si>
  <si>
    <t>330893/2016</t>
  </si>
  <si>
    <t>24762/2016</t>
  </si>
  <si>
    <t>NOTA DNEF N° 366/2016</t>
  </si>
  <si>
    <t>ESTEBAN SEHIKMAN</t>
  </si>
  <si>
    <t>331175/2016</t>
  </si>
  <si>
    <t>24842/2016</t>
  </si>
  <si>
    <t>NOTA DNEF N° 370/2016</t>
  </si>
  <si>
    <t>PBG &amp; EVENTS S.R.L.</t>
  </si>
  <si>
    <t>329460/2016</t>
  </si>
  <si>
    <t>JONS SILBERSTEIN S.R.L.</t>
  </si>
  <si>
    <t>Alquiler de sonido OC 175/2015</t>
  </si>
  <si>
    <t>329359/2016</t>
  </si>
  <si>
    <t>EXP ORIGINAL 43485/2015</t>
  </si>
  <si>
    <t>Servicio de mantenimiento eléctrica de alimbrado, baja y media tensión - Factura B N° 0002-00000010</t>
  </si>
  <si>
    <t>24884/2016</t>
  </si>
  <si>
    <t>DAXA ARGENTINA S.A.</t>
  </si>
  <si>
    <t>Solicitud de devolución de póliza 519.338</t>
  </si>
  <si>
    <t>331572/2016</t>
  </si>
  <si>
    <t>24866/2016</t>
  </si>
  <si>
    <t>NOTA DNEF N° 387/2016</t>
  </si>
  <si>
    <t>MARIANO LOIÁCONO</t>
  </si>
  <si>
    <t>Reconocimiento de gastos de MARIANO LOIÁCONOMARIANO LOIÁCONO</t>
  </si>
  <si>
    <t>332162/2016</t>
  </si>
  <si>
    <t>24915/2016</t>
  </si>
  <si>
    <t>NOTA DNEF N° 410/2016</t>
  </si>
  <si>
    <t>PAULA SILVANA POMERANICC</t>
  </si>
  <si>
    <t>332236/2016</t>
  </si>
  <si>
    <t>24938/2016</t>
  </si>
  <si>
    <t>NOTA DNEF N° 403/2016</t>
  </si>
  <si>
    <t>331699/2016</t>
  </si>
  <si>
    <t>24874/2016</t>
  </si>
  <si>
    <t>NOTA DNEF N° 391/2016</t>
  </si>
  <si>
    <t>CARLOS ALBERTO NOZZI</t>
  </si>
  <si>
    <t>331703/2016</t>
  </si>
  <si>
    <t>24875/2016</t>
  </si>
  <si>
    <t>NOTA DNEF N° 392/2016</t>
  </si>
  <si>
    <t>NICOLAS GUERSCHBERG</t>
  </si>
  <si>
    <t>331705/2016</t>
  </si>
  <si>
    <t>24876/2016</t>
  </si>
  <si>
    <t>NOTA DNEF N° 393/2016</t>
  </si>
  <si>
    <t>331711/2016</t>
  </si>
  <si>
    <t>24878/2016</t>
  </si>
  <si>
    <t>NOTA DNEF N° 394/2016</t>
  </si>
  <si>
    <t>ADRIANA MASTRÁNGELO BOROWSKI</t>
  </si>
  <si>
    <t>332281/2016</t>
  </si>
  <si>
    <t>24957/2016</t>
  </si>
  <si>
    <t>NOTA DNEF N° 419/2016</t>
  </si>
  <si>
    <t>USS 18.454</t>
  </si>
  <si>
    <t>Pago políza de SEGURO POR OBRAS MUESTRA BORGES</t>
  </si>
  <si>
    <t>332321/2016</t>
  </si>
  <si>
    <t>24965/2016</t>
  </si>
  <si>
    <t>NOTA DNEF N° 420/2016</t>
  </si>
  <si>
    <t>Pago políza de SEGURO POR OBRAS COLECCIONES PRIVADAS MUESTRA 200 AÑOS</t>
  </si>
  <si>
    <t>332355/2016</t>
  </si>
  <si>
    <t>24971/2016</t>
  </si>
  <si>
    <t>NOTA DNEF N° 423/2016</t>
  </si>
  <si>
    <t>USS 188</t>
  </si>
  <si>
    <t>332376/2016</t>
  </si>
  <si>
    <t>24978/2016</t>
  </si>
  <si>
    <t>NOTA DNEF N° 422/2016</t>
  </si>
  <si>
    <t>USS 4003,92</t>
  </si>
  <si>
    <t>333284/2016</t>
  </si>
  <si>
    <t>24976/2016</t>
  </si>
  <si>
    <t>NOTA DNEF N° 421/2016</t>
  </si>
  <si>
    <t>328410/2016</t>
  </si>
  <si>
    <t>24950/2016</t>
  </si>
  <si>
    <t>NOTA DNEF N° 417/2016</t>
  </si>
  <si>
    <t>Pago de póliza de seguro por obras MUSEO ISAAC FERNADEZ BLANCO</t>
  </si>
  <si>
    <t>327953/2016</t>
  </si>
  <si>
    <t>24949/2016</t>
  </si>
  <si>
    <t>NOTA DNEF N° 416/2016</t>
  </si>
  <si>
    <t>PV-2016-00492387-APN-DGTAYL#SFM</t>
  </si>
  <si>
    <t>Para que indique si existe crédito, junto con DIspo por GEDO</t>
  </si>
  <si>
    <t>332338/2016</t>
  </si>
  <si>
    <t>24877/2016</t>
  </si>
  <si>
    <t>FABIAN MARCELO KEOROGLANIAN</t>
  </si>
  <si>
    <t>24946/2016</t>
  </si>
  <si>
    <t>NOTA DNEF N° 412/2016</t>
  </si>
  <si>
    <t>MARIANA LAURA REWERSKI</t>
  </si>
  <si>
    <t>Informe reconocimiento de gastos - MARIANA LAURA REWERSKI - Trdes líricas</t>
  </si>
  <si>
    <t>332332/2016</t>
  </si>
  <si>
    <t>24945/2016</t>
  </si>
  <si>
    <t>NOTA DNEF N° 411/2016</t>
  </si>
  <si>
    <t>332474/2016</t>
  </si>
  <si>
    <t>24954/2016</t>
  </si>
  <si>
    <t>NOTA DNEF N° 413/2016</t>
  </si>
  <si>
    <t>ACADEMIA BACH</t>
  </si>
  <si>
    <t>331753/2016</t>
  </si>
  <si>
    <t>24881/2016</t>
  </si>
  <si>
    <t>NOTA DNEF N° 399/2016</t>
  </si>
  <si>
    <t>LUCIA AMALIA HERRERA</t>
  </si>
  <si>
    <t>332348/2016</t>
  </si>
  <si>
    <t>24948/2016</t>
  </si>
  <si>
    <t>NOTA DNEF N° 406/2016</t>
  </si>
  <si>
    <t>ELENA ROXANA BUCHBINDER</t>
  </si>
  <si>
    <t>331987/2016</t>
  </si>
  <si>
    <t>24904/2016</t>
  </si>
  <si>
    <t>NOTA DNEF N° 401/2016</t>
  </si>
  <si>
    <t>332069/2016</t>
  </si>
  <si>
    <t>24911/2016</t>
  </si>
  <si>
    <t>NOTA DNEF N° 404/2016</t>
  </si>
  <si>
    <t>331596/2016</t>
  </si>
  <si>
    <t>24868/2016</t>
  </si>
  <si>
    <t>NOTA DNEF N° 389/2016</t>
  </si>
  <si>
    <t>332276/2016</t>
  </si>
  <si>
    <t>24939/2016</t>
  </si>
  <si>
    <t>NOTA DNEF N° 408/2016</t>
  </si>
  <si>
    <t>314497/2016</t>
  </si>
  <si>
    <t>23651/2016</t>
  </si>
  <si>
    <t>NOTA DNEF N° 314/2016</t>
  </si>
  <si>
    <t>Contratación de servicio de emisión, entrega/venta de localidades para funciones, muestra y eventos organizados en el CCK</t>
  </si>
  <si>
    <t>332323/2016</t>
  </si>
  <si>
    <t>24944/2016</t>
  </si>
  <si>
    <t>NOTA DNEF N° 407/2016</t>
  </si>
  <si>
    <t>Informe reconocimiento de gastos traslados y alojamiento</t>
  </si>
  <si>
    <t>331603/2016</t>
  </si>
  <si>
    <t>24869/2016</t>
  </si>
  <si>
    <t>NOTA DNEF N° 390/2016</t>
  </si>
  <si>
    <t>MARIA ELISA PERRET</t>
  </si>
  <si>
    <t>Reconocimiento de gasto de MARIA ELISA PERRET</t>
  </si>
  <si>
    <t>331501/2016</t>
  </si>
  <si>
    <t>24863/2016</t>
  </si>
  <si>
    <t>NOTA DNEF N° 386/2016</t>
  </si>
  <si>
    <t>MARCELO ANDRES MOGUILEVSKY</t>
  </si>
  <si>
    <t>Reconocimiento de gasto de MARCELO ANDRES MOGUILEVSKY</t>
  </si>
  <si>
    <t>331581/2016</t>
  </si>
  <si>
    <t>24867/2016</t>
  </si>
  <si>
    <t>NOTA DNEF N° 388/2016</t>
  </si>
  <si>
    <t>FICHERMAN DIEGO ENRIQUE</t>
  </si>
  <si>
    <t>Reconocimiento de gasto de FICHERMAN DIEGO ENRIQUE</t>
  </si>
  <si>
    <t>331735/2016</t>
  </si>
  <si>
    <t>24880/2016</t>
  </si>
  <si>
    <t>NOTA DNEF N° 398/2016</t>
  </si>
  <si>
    <t>SANTIAGO EZEQUIEL KOVADLOFF</t>
  </si>
  <si>
    <t>Informe reconocimiento de gastos SANTIAGO EZEQUIEL KOVADLOFF</t>
  </si>
  <si>
    <t>331764/2016</t>
  </si>
  <si>
    <t>24882/2016</t>
  </si>
  <si>
    <t>NOTA DNEF N° 400/2016</t>
  </si>
  <si>
    <t>PABLO JOSÉ RAPOSO</t>
  </si>
  <si>
    <t>Informe reconocimiento de gastos PABLO JOSÉ RAPOSO</t>
  </si>
  <si>
    <t>332064/2016</t>
  </si>
  <si>
    <t>24910/2016</t>
  </si>
  <si>
    <t>DIEGO SCHISSI</t>
  </si>
  <si>
    <t>Reconocimiento de gasto de DIEGO SCHISSI</t>
  </si>
  <si>
    <t>331640/2016</t>
  </si>
  <si>
    <t>24871/2016</t>
  </si>
  <si>
    <t>NOTA DNEF N° 396/2016</t>
  </si>
  <si>
    <t>VÍCTOR NICOLÁS TORRES</t>
  </si>
  <si>
    <t>327358/2016</t>
  </si>
  <si>
    <t>24461/2016</t>
  </si>
  <si>
    <t>NOTA SSCTyEF N° 264/2016</t>
  </si>
  <si>
    <t>322997/2016</t>
  </si>
  <si>
    <t>25102/2016</t>
  </si>
  <si>
    <t>FILOBIOSIS S.A.</t>
  </si>
  <si>
    <t>Adquisición de equipamiento para desfibriladores</t>
  </si>
  <si>
    <t>25006/2016</t>
  </si>
  <si>
    <t>NOTA DNCT N° 208/2016</t>
  </si>
  <si>
    <t>RAIMUNDO JORGE HERNANDEZ</t>
  </si>
  <si>
    <t>Pago de factura B N° 0003-00000330</t>
  </si>
  <si>
    <t>25097/2016</t>
  </si>
  <si>
    <t>NOTA DNCT N° 215/2016</t>
  </si>
  <si>
    <t>AKUA S.A.</t>
  </si>
  <si>
    <t>Pago de factura B N° 0006-00000140</t>
  </si>
  <si>
    <t>25096/2016</t>
  </si>
  <si>
    <t>NOTA DNCT N° 216/2016</t>
  </si>
  <si>
    <t>Pago de facturas B N° 0006-00000912/913/914/915</t>
  </si>
  <si>
    <t>335331/2016</t>
  </si>
  <si>
    <t>25103/2016</t>
  </si>
  <si>
    <t>NOTA DNCT N° 211/2016</t>
  </si>
  <si>
    <t>333505/2016</t>
  </si>
  <si>
    <t>25001/2016</t>
  </si>
  <si>
    <t>NOTA DNCT N° 205/2016</t>
  </si>
  <si>
    <t>Pago de factura C N° 0000-0000292982</t>
  </si>
  <si>
    <t>333624/2016</t>
  </si>
  <si>
    <t>25004/2016</t>
  </si>
  <si>
    <t>NOTA DNCT N° 206/2016</t>
  </si>
  <si>
    <t>LOPEZ, DA FONSECA GOMES y ALVAREZ S.H.</t>
  </si>
  <si>
    <t>Pago de factura B N° 0002-00000180</t>
  </si>
  <si>
    <t>335179/2016</t>
  </si>
  <si>
    <t>25098/2016</t>
  </si>
  <si>
    <t>NOTA DNCT N° 214/2016</t>
  </si>
  <si>
    <t>COOPERATIVA DE TRABAJO ARCANGEL LIMITADA</t>
  </si>
  <si>
    <t>Pago de factura B N° 0002-00000055</t>
  </si>
  <si>
    <t>335294/2016</t>
  </si>
  <si>
    <t>25100/2016</t>
  </si>
  <si>
    <t>NOTA DNCT N° 212/2016</t>
  </si>
  <si>
    <t>ACRILICOS MESCH S.A.</t>
  </si>
  <si>
    <t>Pago de factura B N° 0003-00000253</t>
  </si>
  <si>
    <t>335248/2016</t>
  </si>
  <si>
    <t>25099/2016</t>
  </si>
  <si>
    <t>NOTA DNCT N° 213/2016</t>
  </si>
  <si>
    <t>NISTICO JOSE BLAS</t>
  </si>
  <si>
    <t>Pago de factura B N° 0003-00007857</t>
  </si>
  <si>
    <t>333697/2016</t>
  </si>
  <si>
    <t>25005/2016</t>
  </si>
  <si>
    <t>NOTA DNCT N° 207/2016</t>
  </si>
  <si>
    <t>Pago de factura B N° 0002-00000054</t>
  </si>
  <si>
    <t>340886/2016</t>
  </si>
  <si>
    <t>25377/2016</t>
  </si>
  <si>
    <t>NOTA DNEF N° 428/2016</t>
  </si>
  <si>
    <t>MADERERA Y ARTISTICA WALTANA S.R.L.</t>
  </si>
  <si>
    <t>Pago de ticket factura B N° 0002-00021454/55</t>
  </si>
  <si>
    <t>340832/2016</t>
  </si>
  <si>
    <t>25372/2016</t>
  </si>
  <si>
    <t>NOTA DNEF N° 432/2016</t>
  </si>
  <si>
    <t>Pago de facturas N° 0007-00001660/1669</t>
  </si>
  <si>
    <t>330074/2016</t>
  </si>
  <si>
    <t>NOTA DNCT N°</t>
  </si>
  <si>
    <t>TANGO GODOY S.R.L</t>
  </si>
  <si>
    <t>Pago de factura N° 0002-00000008</t>
  </si>
  <si>
    <t>PV-2016-00501652-APN-DGTAYL#SFM</t>
  </si>
  <si>
    <t>330701/2016</t>
  </si>
  <si>
    <t>MASOTROS S.R.L.</t>
  </si>
  <si>
    <t>Pago de factura N° 0002-00000019</t>
  </si>
  <si>
    <t>341442/2016</t>
  </si>
  <si>
    <t>25405/2016</t>
  </si>
  <si>
    <t>NOTA DNCT N° 223/2016</t>
  </si>
  <si>
    <t>SZELIGA NORMAN NESTOR</t>
  </si>
  <si>
    <t>Pago de factura B N° 0002-00000003</t>
  </si>
  <si>
    <t>341477/2016</t>
  </si>
  <si>
    <t>25413/2016</t>
  </si>
  <si>
    <t>NOTA DNCT N° 222/2016</t>
  </si>
  <si>
    <t>DITOSA CONSTRUCCIONE SRL</t>
  </si>
  <si>
    <t>Pago de factura B N° 0002-00000001</t>
  </si>
  <si>
    <t>341386/2016</t>
  </si>
  <si>
    <t>25404/2016</t>
  </si>
  <si>
    <t>NOTA DNCT N° 228/2016</t>
  </si>
  <si>
    <t>DELTACOM S.A.</t>
  </si>
  <si>
    <t>Pago de facturas B N° 0002-00000105 y N° 0002-00000106</t>
  </si>
  <si>
    <t>341330/2016</t>
  </si>
  <si>
    <t>25403/2016</t>
  </si>
  <si>
    <t>NOTA DNCT N° 227/2016</t>
  </si>
  <si>
    <t>Pago de facturas B N° 0002-00000005 y N° 0002-00000006</t>
  </si>
  <si>
    <t>341472/2016</t>
  </si>
  <si>
    <t>25410/2016</t>
  </si>
  <si>
    <t>NOTA DNCT N° 224/2016</t>
  </si>
  <si>
    <t>CORPORACION DEL MERCADO CENTRAL DE BUENOS AIRES</t>
  </si>
  <si>
    <t>Pago de facturas C N° 0000-0000293063, N° 0000-0000293073, N° 0000-0000293061.</t>
  </si>
  <si>
    <t>341265/2016</t>
  </si>
  <si>
    <t>25401/2016</t>
  </si>
  <si>
    <t>NOTA DNCT N° 225/2016</t>
  </si>
  <si>
    <t>BELLI &amp; CIA SA</t>
  </si>
  <si>
    <t>Pago de factura B N° 0002-00000741</t>
  </si>
  <si>
    <t>341308/2016</t>
  </si>
  <si>
    <t>25402/2016</t>
  </si>
  <si>
    <t>NOTA DNCT N° 226/2016</t>
  </si>
  <si>
    <t>MINOTTI PABLO DAVID</t>
  </si>
  <si>
    <t>Pago de factura B N° 0002-00000061</t>
  </si>
  <si>
    <t>341252/2016</t>
  </si>
  <si>
    <t>23599/2016</t>
  </si>
  <si>
    <t>NOTA DNCT N° 221/2016</t>
  </si>
  <si>
    <t>JONS SILVERSTEIN SRL</t>
  </si>
  <si>
    <t>Pago de factura B N° 0002-00000093</t>
  </si>
  <si>
    <t>ç</t>
  </si>
  <si>
    <t>Etiquetas de fila</t>
  </si>
  <si>
    <t>Total general</t>
  </si>
  <si>
    <t>Cuenta de Depositario Actual</t>
  </si>
  <si>
    <t>(en blanco)</t>
  </si>
  <si>
    <t>tesoreria</t>
  </si>
  <si>
    <t>Exptes. Asignados a COMPRAS</t>
  </si>
  <si>
    <t>Exptes. Asignados a COMPRAS - Responsable</t>
  </si>
  <si>
    <t>DETALLE</t>
  </si>
  <si>
    <t>ÁREA ACTUAL</t>
  </si>
  <si>
    <t>RESUMEN DE ASIGNACIONES A COMPRAS</t>
  </si>
  <si>
    <t>PROVEEDOR</t>
  </si>
  <si>
    <t>RESPONSABLE</t>
  </si>
  <si>
    <t>FECHA ÁREA ACTUAL</t>
  </si>
  <si>
    <t>CONCEPTO</t>
  </si>
  <si>
    <t>PROCESO</t>
  </si>
  <si>
    <t>TIPO DE CONTRATACIÓN</t>
  </si>
  <si>
    <t>ORIGEN</t>
  </si>
  <si>
    <t>FECHA ORIGEN</t>
  </si>
  <si>
    <t>Cuenta de Carpeta</t>
  </si>
  <si>
    <t>NO</t>
  </si>
  <si>
    <t>Exptes. Digitalizados</t>
  </si>
  <si>
    <t>%</t>
  </si>
  <si>
    <t>MANTENIMIENTO de ASCENSORES Licitación Püblica Nacional N° 1/2015 (PRIMER LLAMADO) 5 cuerpos</t>
  </si>
  <si>
    <t>1/06 SE FUE CON NOTA Y PROY A ADRIAN PARA DEJAR SIN EFECTO LA LICITACIÓN</t>
  </si>
  <si>
    <t>NOTA CC 271/2016</t>
  </si>
  <si>
    <t xml:space="preserve">
</t>
  </si>
  <si>
    <t>EQUIPAMIENTO ESCENARIO MÓVIL</t>
  </si>
  <si>
    <t>REF. PAGO CUOTA N° 2 CONVENIO ACUDGDYME N° 377/2015 - CCK UNSAM - (2 CUERPOS). Queda sin uso. La universidad adeuda rendiciones</t>
  </si>
  <si>
    <t>Adquisición de equipamiento microinformático. (6 Cuerpos)</t>
  </si>
  <si>
    <t>CONTROL DE ACCESOS Licitación Pública Nacional Nº 3/2015 (bajo la modalidad “llave en mano”) (10 Cuerpos)</t>
  </si>
  <si>
    <t>CORPORATE CORP S.A.</t>
  </si>
  <si>
    <t>ESPECIFICACIONES TECNICAS DE LA SOLUCION AUDIOVISUAL Licitación Pública Nacional N° 2/2015 (19 Cuerpos) CCK</t>
  </si>
  <si>
    <t>Especificaciones Tecnicas del Sistema Centralizado y Distribución de UPS Licitación Pública Nacional N° 5/2014 (9 Cuerpos)</t>
  </si>
  <si>
    <t>28507/2014</t>
  </si>
  <si>
    <t>LIC. PUB. 6/2014 - OC14/2015</t>
  </si>
  <si>
    <t>SERVICIO DE MATAFUEGOS Licitación Pública Nacional N° 6/2014 (2 Cuerpos)</t>
  </si>
  <si>
    <t>CONCESIÓN Instalación de 3 restaurants y 2 cafeterías para uso público Licitación Pública Nacional N° 10/2015</t>
  </si>
  <si>
    <t>LIC. PUB. 9/2014 - OC 32/2015 y 34/2015</t>
  </si>
  <si>
    <t>PRODMOBI S.A. Y R. MONACO S.A.</t>
  </si>
  <si>
    <t>Relativo a la provisión, instalación y armado de Equipamiento Mobiliario Licitación Püblica Nacional N° 9/2014 (5 Cuerpos)</t>
  </si>
  <si>
    <t>Lo esta trabajando Lorena</t>
  </si>
  <si>
    <t>LIC. PUB. 7/2014 - OC 20/2015</t>
  </si>
  <si>
    <t>Limpieza del edificio, Provisión de Arts de Higiene, Servicio de fumigación, Control de plagas, Desinsectación, desratización y Servicio de limpieza y mantenimiento de tanques Licitación Pública Nacional N° 7/2014 (12 CUERPOS)</t>
  </si>
  <si>
    <t>Se llevo cuerpo 4,5, 6 y 12, Para ver la oferta de la firma Impecable con Adrian, (FER)</t>
  </si>
  <si>
    <t>LIC PRI. 1/2015 - OC ABIERTA 15/2015</t>
  </si>
  <si>
    <t>AQUALINE SA</t>
  </si>
  <si>
    <t>CONTRATACION DIRECTA POR EL SERVICIO SUMINISTRO DE AGUA POTABLE ENVASADA DISPENSERS (2 cuerpos)</t>
  </si>
  <si>
    <t>LIC. PUB. 3/2014 -OC 17/2015</t>
  </si>
  <si>
    <t>Contratación del Servicio de Vigilancia, Control y Seguridad Privada Licitación Püblica Nacional N° 3/2014 (9 CUERPOS)</t>
  </si>
  <si>
    <t>CONTRATACIÓN DIRECTA POR ESPECIALIDAD 45/15: ADQUISICIÓN DE DESFIBRILADORES AUTOMATICOS EXTERNOS PARA EL CENTRO CULTURAL</t>
  </si>
  <si>
    <t>Para que informe si tiene credito presupuestario. Se remitio un solo cuerpo</t>
  </si>
  <si>
    <t>Compraventa de Piano usado YAMAHA CONTRATACIÓN DIRECTA POR ESPECIALIDAD N° 1/2015</t>
  </si>
  <si>
    <t>Para que el proveedor refacture.</t>
  </si>
  <si>
    <t>Adquisición de 2 pianos de gran cola y 1 piano de media cola marca STEINWAY &amp; SONS CONTRATACIÓN DIRECTA POR ESPECIALIDAD N° 3/2014</t>
  </si>
  <si>
    <t>Pago de Factura Nº 0012-00000480 $ 43.101.175,76 Nota de Crédito N° 0012-00000241 por $ 12.930.352,73</t>
  </si>
  <si>
    <t>Se entrego con remito manual de Compras a Sebastian y Leandro Iglesias</t>
  </si>
  <si>
    <t>Pago de Factura Nº 0012-00000479 $ 55.018.767,39 Nota de Crédito N° 0012-00000240 por $ 16.505.630,22</t>
  </si>
  <si>
    <t>Pago de Factura N° 0002-00000865 Adquisición, instalación y armado de moviliario</t>
  </si>
  <si>
    <t>Pago de Factura N° 0000001 "MARCOS Y ESPEJOS" Provisión y colocación de 3 espejos para camarín piso 8°</t>
  </si>
  <si>
    <t>Factura N° 0007-00000568 Y 569 correspondientes al mes de julio de 2015 Convenio entre MINPLAN- ARSAT Servicios de telecomunicaciones y afines para la Red Federal de Cultura Digital del Plan Nacional</t>
  </si>
  <si>
    <t>Depto.Rendición de Cuentas- Minplan</t>
  </si>
  <si>
    <t>Para archivo.</t>
  </si>
  <si>
    <t>Pago de Factura N° 0005-00000103 "CONECTORES " Servicip de Instalación de Equipamiento Receptor de TDA en el Hotel del Sindicato de Luz y Fuerza</t>
  </si>
  <si>
    <t>Pago de Factura N° 0005-00000110 "CONECTORES "Servicio de Instalación de Equipamiento Receptor de TDA en el HOSPITAL ZONAL DOCTOR ALBERTO BALESTRINI</t>
  </si>
  <si>
    <t>Pago de Factura N° 0011-00002957 ADQUISICIÓN DE PIANO USADO</t>
  </si>
  <si>
    <t>FACTURA N° 182.677, 183.005 Y 184.211 NOTAS DE DÉBITO 37170, 37026, 37012, 37013, 37171, 37266, 37172 Y 37168 MESES DE ABRIL, MAYO Y JUNIO 2015 SERVICIO DE POLICIA ADICIONAL</t>
  </si>
  <si>
    <t>ADDENDA COMPLEMENTARIA AL CONVENIO SUSCRIPTO EL 6 DE MARZO DE 2015 SERVICIO DE POLICÍA ADICIONAL</t>
  </si>
  <si>
    <t>FACTURA N° 183.629 Y NOTAS DE DÉBITO 37046, 37026, 37265 Y 37091 MESES DE MAYO Y JUNIO 2015 SERVICIO DE POLICÍA ADICIONAL</t>
  </si>
  <si>
    <t>Convenio entre la SSCYCG y la PFA 15/11/2014 al 31/12/2014 SERVICIO DE POLICÍA ADICIONAL</t>
  </si>
  <si>
    <t>"Solicitud de adquisición de equipamiento para el CIAM"</t>
  </si>
  <si>
    <t>MINPLAN-INCAA Fomento audiovisual para ficciones de alta calidad en horario central POFYPCAD AMPLIACIÓN</t>
  </si>
  <si>
    <t>CONVENIO MINPLAN-UNLAM Auditorías técnicas de calidad y actualizaciones de software.</t>
  </si>
  <si>
    <t>ADDENDA Complementaria Ampliación Convenio MINPLAN-UNLAM Tecnopolis 2014</t>
  </si>
  <si>
    <t>MINPLAN Produccion de contenidos audiovisuales</t>
  </si>
  <si>
    <t>CONVENIO MINPLAN-UNSAM CIARDI Desarrollo de 2 nuevas serie de efectos visuales</t>
  </si>
  <si>
    <t>CONVENIOMINPLAN- UNSAM TDA/CIARDI - Series 2D (Zamba) y Película (Zamba)</t>
  </si>
  <si>
    <t>CONVENIO MINPLAN-UNSAM TDA/CIARDI - 2 nuevas series de animación 3D y estereoscópico</t>
  </si>
  <si>
    <t>CONVENIO MINPLAN-UNSAM Implementación de actividades de comunicación y exhibición</t>
  </si>
  <si>
    <t>CONVENIO INCAA CONCURSO PRODUCCIONES AUDIOVISUALES $ 82.200.000</t>
  </si>
  <si>
    <t>CONVENIO MINPLAN-UNSAM Cooperación y asistencia para el Calendario Igualdad Cultural $ 160.413.000 + ADDENDA $ 56.144.550 (2 CUERPOS)</t>
  </si>
  <si>
    <t>ADDENDA COMPLEMENTARIA MINPLAN-INVAP Asesoramiento para el desarrollo institucional del CIARDI - Infraestructura, servicio técnico y de ingeniería para contenidos $22.332.951,00</t>
  </si>
  <si>
    <t>Convenio UNLAM-MINPLAN Producciones Audiovisuales $6.600.000</t>
  </si>
  <si>
    <t>Convenio UNTREF-MINPLAN+ ADDENDA (A.T) EXPTE 280106/2015 "Calendarios y proyectos del plan nacional igualdad cultural" $ 80.300.000 + ADDENDA $120.000.000</t>
  </si>
  <si>
    <t>Convenio MINPLAN-UNAM Servicios de instalación de equipamiento, cableado, servicios complementarios y puesta en funcionamiento de 30 NAC $6.300.000 (2 CUERPOS)</t>
  </si>
  <si>
    <t>Convenio MINPLAN-UNSAM Producciones Audiovisuales $147.963.200</t>
  </si>
  <si>
    <t>Convenio MINPLAN-EDUC.AR Realización de 2 proyectos, 1 de contenido audiovisual y el otro de contenido digital para el BACUA $50.384.417,00</t>
  </si>
  <si>
    <t>CONVENIO SERVICIO DE POLICIA ADICIONAL CCK 2014 $64.444.444</t>
  </si>
  <si>
    <t>Convenio entre MINPLAN y el Instituto de Cine y Artes Cinematográficas INCAA $64.444.444</t>
  </si>
  <si>
    <t>ADDENDA MINPLAN-INCAA AUDIOVISUAL $27.314.000 (2 cuerpos)</t>
  </si>
  <si>
    <t>UNSAM-MINPLAN Contenidos digitales para desarrollos de efectos audiovisuales $ 206.070.000</t>
  </si>
  <si>
    <t>CONVENIO ESPECIFICO DE COOPERACIÓN Y ASISTENCIA TECNICA UTN-SIGEN-MINPLAN/2015. $8.412.250,00</t>
  </si>
  <si>
    <t>PROPUESTAS PARA EL DESARROLLO E INSTRUMENTACION DEL PLAN OPERATIVO DE FOMENTO Y PROMOCION DE CONTENIDOS AUDIOVISUALES DIGITALES DEL SATVDT PARA EL AÑO 2013 $39.608.372,00</t>
  </si>
  <si>
    <t>¿</t>
  </si>
  <si>
    <t>UTN EVENTOS 1 ADDENDA Complementaria Ampliación Convenio MINPLAN-UTN Implementación de acciones vinculadas a la planificación de eventos. $49.565.000</t>
  </si>
  <si>
    <t>PROPUESTA DE CONVENIO PARA LA IMPLEMENTACION DE ACCIONES VINCULADAS A LA PLANIFICACION DE EVENTOS Y FESTIVALES CULTURALES - UNIVERSIDAD TECNOLOGICA NAC.- $83.565.000</t>
  </si>
  <si>
    <t>CONTRATACIÓN DIRECTA POR ADJUDICACIÓN SIMPLE CON UNIVERSIDADES NACIONALES N° 16/2015 Contratación del servicio de Tasación de obras de arte $2788000</t>
  </si>
  <si>
    <t>UNSAM-MINPLAN Convenio de Cooperación. $ 214.668.311 ADDENDA $ 75.133.908,85 (2 CUERPOS)</t>
  </si>
  <si>
    <t>REQUERIMIENTO PARA LA SUSCRIPCION DE UN CONVENIO DE COOPERACION EN EL MARCO DEL P.O.FYP.C.A.D. FOMENTO AUDIOVISUA PARA FICCIONES DE ALTA CALIDAD EN HORARIO CENTRAL</t>
  </si>
  <si>
    <t>MINPLAN-UNSAM Convenio Propuesta para monitoreo y Generación de informes respecto de la infraestructura y los servicios prestados en TDA-UNSAM (2 CUERPOS)</t>
  </si>
  <si>
    <t>A requerimiento de Luis Vitullo</t>
  </si>
  <si>
    <t>MINPLAN-UNSAM BACUA - Contenidos Audiovisuales para BACUA.</t>
  </si>
  <si>
    <t>Tecnopolis - Stand</t>
  </si>
  <si>
    <t>UNSAM-MINPLAN + ADDENDA Desarrollo de stands. Contenido a exponer y recursos a utilizar en Tecnópolis 2015 $ 30.000.000 + $ 10.500.000 (2 CUERPOS)</t>
  </si>
  <si>
    <t>ARSAT 4 Servicios de telecomunicaciones y afines para la Red Federal de Cultura Digital del Plan Nacional Igualdad Cultural CONTRATACIÓN DIRECTA POR ESPECIALIDAD N° 32/2015</t>
  </si>
  <si>
    <t>MINPLAN UNTREF Convenio para la implementación de un Plan Operativo de Comunicación y mantenimiento Integral.</t>
  </si>
  <si>
    <t>Convenio entre MINPLAN-UTN Plan Enamorar</t>
  </si>
  <si>
    <t>Convenio MINPLAN-UTN + ADDENDA Eventos 3 $ 119.099.999,99 + ADDENDA $ 37.319.999,89</t>
  </si>
  <si>
    <t>Convenio MINPLAN-UNTREF BACUA - Producción de contenidos audiovisuales digitales</t>
  </si>
  <si>
    <t>Ampliación de la Orden de Compra Nº 24/2015 - Adquisición de diseño, suministro, instalación y puesta en funcionamiento de los sistemas audiovisuales y multimedia. Exp. de pago: 344243/2015</t>
  </si>
  <si>
    <t>Se entrego a Sebastian y Leandro Iglesias</t>
  </si>
  <si>
    <t>Servicio de mantenimiento de ascensores (2 CUERPOS) Facturas B Nº 0005-4519;4520 A 4527, 4633 A 4635 y 4733 A 4735</t>
  </si>
  <si>
    <t>Chip</t>
  </si>
  <si>
    <t>CONTRATACIÓN DIRECTA POR ESPECIALIDAD 17/13 SERVICIO POR EL ESTUDIO DE FACTIBILIDAD TÉCNICO-ECONÓMICO PARA EL DESARROLLO DE UN PROYECTO DE DISEÑO Y PRODUCCIÓN DE UN CHIP MULTIMEDIA</t>
  </si>
  <si>
    <t>Tecnopolis -Servicio de Acreditaciones</t>
  </si>
  <si>
    <t>Tecnopolis - Maquinas y Herramientas</t>
  </si>
  <si>
    <t>Contracción de un servicio de alquiler de máquinas con destino al parque temático interactivo Tecnopolis del Bicentenario, ciencia y tecnología. LICITACIÓN PÚBLICAN° 50/2015</t>
  </si>
  <si>
    <t>Daniel : Enviaron una nota el 28 de abril para Sebastian// 2/6 Lo esta trabajando Mariana //Una de las empresa remtió documentación la que se remitió a Jefatura con borrador de dictamen de comisión.</t>
  </si>
  <si>
    <t>Servicio de mantenimiento anual y reparación para maquinarias pesadas, con destino el Parque del Bicentenario. CONTRATACIÓN DIRECTA N° 50/2015.</t>
  </si>
  <si>
    <t>FACT B N° 117.573 $ 17.550,00</t>
  </si>
  <si>
    <t>Corresponde a un legítimo abono por prestación de servicios de policia adicional en forma extraordinaria por dos meses para Tecnópolis durante el año 2014</t>
  </si>
  <si>
    <t>OC. 119/2014 FACT 0004-00000210 $17548,00</t>
  </si>
  <si>
    <t>Solicita la contratación para los trabajos de reforma de oficinas y reparación de la cubierta del IBC y cubierta del comedor, sitas en el parque del Bicentenario 2 CUERPOS</t>
  </si>
  <si>
    <t>Ampliación de la Licitación N° 2 de Secretaría de Presidencia, para la Adquisición de insumos de limpieza que seran utilizados para el mantenimiento del Parque Tematico Interactivo Tecnopolis del Bicentenario 3 CUERPOS</t>
  </si>
  <si>
    <t>ADQUISICIÓN DE CINCO MIL (5000) SILLAS PLÁSTICAS PARA EL MICRO ESTADIO UNICADO EN EL PARQUE TEMÁTICO "TECNÓPOLIS" 2 CUERPOS</t>
  </si>
  <si>
    <t>MEMORANDO C/ FACT 0002-00000809 Y REMITOS 0001-0000238; 0001-00002386;0001-00002551; 0001-00002387;0001-00002376 Y 0001-00002774 SERVICIO ENLACE DE CONECTIVIDAD TABLEROS TECNÓPOLIS. O.C 93/2013</t>
  </si>
  <si>
    <t>EXPEDIENTE PAGO c/factura 0001-00006393 por servicios de remis</t>
  </si>
  <si>
    <t>Tecnopolis - Señaletica</t>
  </si>
  <si>
    <t>Expte. Pago c/ Factura 0002-0000032 Servicio de alquiler de sistema de Iluminación para microestadio de TECNÓPOLIS</t>
  </si>
  <si>
    <t>Expte. Pago c/ Factura 0001-00000192 por Servicio de instalación, puesta en marcha y mantenimiento de pantallas leds.</t>
  </si>
  <si>
    <t>Tecnopolis - Insumos textiles</t>
  </si>
  <si>
    <t>chequear $ 462.416 , ampliacion</t>
  </si>
  <si>
    <t>DANIEL DEBE DARNOS INDICACIONES SOBRE Q HACER CON ESTOS TRAMITES</t>
  </si>
  <si>
    <t>CRUZ ROJA ARGENTINA</t>
  </si>
  <si>
    <t>Tecnopolis - Alquiler Grupo electrogeno</t>
  </si>
  <si>
    <t>Contratación de servicios de alquiler de equipamiento tecnológico y asistencia técnica para los eventos de la Unidad Ejecutora Bicentenario</t>
  </si>
  <si>
    <t>Expte. Pago factura 0002-00000018 y 0002-00000011 por servicio de grabación y transmisión de audio</t>
  </si>
  <si>
    <t>Expte. Pago factura 0001-00000315 a favor de la firma ALL ACCESS S.R.L por servicios de control y seguridad</t>
  </si>
  <si>
    <t>Expte. Pago de c/factura 0002-00000047 a favor de la firma FEBRE MARTIN RAFAEL "ENTROPIA"</t>
  </si>
  <si>
    <t>Leasing</t>
  </si>
  <si>
    <t>Eleva Memo DGA Nº 3261/2014. Adjunta las facturas Nº 0002-00009030</t>
  </si>
  <si>
    <t>FACT 0020-00050708</t>
  </si>
  <si>
    <t>S.A.C.I. y F</t>
  </si>
  <si>
    <t>Comercial Inmobiliaria y Financiera - Pago de Factura $197.121,12</t>
  </si>
  <si>
    <t>Para que informe si tiene credito presupuestario.</t>
  </si>
  <si>
    <t>Pago de factura $4.559,63</t>
  </si>
  <si>
    <t>REMITO</t>
  </si>
  <si>
    <t>Se envió con remito manual para que le hagan el ingreso a comdoc ( figura en esperalda)</t>
  </si>
  <si>
    <t>FACTURA N° 0004-00009633 $257.668,00 (Instalación electrica sala camara comun)</t>
  </si>
  <si>
    <t>Vivero cuculo S.R.L</t>
  </si>
  <si>
    <t>Contración Directa N° 43/2015 Adquisición de herramientas de maquinas de mano para ser utilizadas en tareas en Tecnopolis - Firma Vivero cuculo S.R.L</t>
  </si>
  <si>
    <t>Nota CC N° 45/2016</t>
  </si>
  <si>
    <t>Se devuelve por pedido de Adrian. Para que hagan correccciones</t>
  </si>
  <si>
    <t>Solicitud. Contratación de un Servicio Anual de desobtrucción de Cañerias, aspiración y limpieza de camaras cloacales. TECNOPOLIS</t>
  </si>
  <si>
    <t>JAQUES MORELENBAUM</t>
  </si>
  <si>
    <t>Servicio de alquiler de Equipamiento Radioelectrico</t>
  </si>
  <si>
    <t>Lic Púb. N° 50/2015 Contración de un servicio de alquiler de maquinarias con destino al Paque Temático Interactivo Tecnopolis y Lic. Púb. N° 52/2015 .</t>
  </si>
  <si>
    <t>Tecnopolis - Agua</t>
  </si>
  <si>
    <t>10793/2016</t>
  </si>
  <si>
    <t>Solicitud de pago Factura 27 (Movimiento de pianos)</t>
  </si>
  <si>
    <t>Informe necesidades de equipamiento informatico</t>
  </si>
  <si>
    <t>10971/2016</t>
  </si>
  <si>
    <t>Nota CC N° 37/2016.</t>
  </si>
  <si>
    <t>Solicitud de vallas para el CCK</t>
  </si>
  <si>
    <t>para actualizar presupuesto e indicar el correcto codigo de catalogo</t>
  </si>
  <si>
    <t>FACTURA DEL BOLETIN OFICIAL N° 0018-00008556 $3.024,00 Y 0018-00008557 $2,184,00</t>
  </si>
  <si>
    <t>SANTERO SANTIAGO ROMAN</t>
  </si>
  <si>
    <t>Fact. 0106A01165177 Y 04-0154343303</t>
  </si>
  <si>
    <t>Memorandum. Ref. Exp. 42.757/2015. OC. 240/2014. Se adjunta varias Factura dentro de la misma nota.</t>
  </si>
  <si>
    <t>PAGO DE FACTURAS</t>
  </si>
  <si>
    <t>PV-2016-00559574</t>
  </si>
  <si>
    <t>nota CC N° 83/2016</t>
  </si>
  <si>
    <t>Solicita relevar Especificaciones Técnicas</t>
  </si>
  <si>
    <t>TERMINADO</t>
  </si>
  <si>
    <t>Se lo pasó Daniel</t>
  </si>
  <si>
    <t>132806/2014</t>
  </si>
  <si>
    <t>Adquisición de instrumentos musicales, nuevos y sin uso Licitación Pública Nacional e Internacional N° 8/2015 (2 CUERPOS)</t>
  </si>
  <si>
    <t>Nota CC N° 14/2016.</t>
  </si>
  <si>
    <t>Para su intervención y demas efectos.</t>
  </si>
  <si>
    <t>Tecnopolis - Servicio de Acreditaciones</t>
  </si>
  <si>
    <t>FACT 0002-00000041 FACT 0002-00000042</t>
  </si>
  <si>
    <t xml:space="preserve">
PARA SACAR DEL LISTADO Bajo este expte se remitieron las facturas 41 y 42
ya que las mismas fueron refacturadas a Jefatura de Gabinete de Ministros de las que
se adjuntan copias y cuyo pago corre por TRI-S01:0023240/2016.
</t>
  </si>
  <si>
    <t>Lic Pub Nac Nº9 2015</t>
  </si>
  <si>
    <t>Nota CC N° 9/2016.</t>
  </si>
  <si>
    <t>Para que informe si tiene credito presupuestario. Se remitio último cuerpo</t>
  </si>
  <si>
    <t>Para actualizar presupuesto.</t>
  </si>
  <si>
    <t>Adquisición de insumos para contrucción en seco, con destino al parque temático "TECNÓPOLIS"</t>
  </si>
  <si>
    <t>163788 - Pintura</t>
  </si>
  <si>
    <t>Nota CC /2016</t>
  </si>
  <si>
    <t>NO INGRESO A COMPRAS FIGURA EN MOZZI</t>
  </si>
  <si>
    <t>Se remiten en los términos del Decreto 336/2016, para la prosecución del tramite.</t>
  </si>
  <si>
    <t>EXP N°43.485/2015 - OC87/2015</t>
  </si>
  <si>
    <t>MEMORANDUM TECNOPOLIS REF EXP N°43.485/2015 - OC87/2015</t>
  </si>
  <si>
    <t>NOTA S01: 0254479/2015 SERVICIO DE ALQUILER RADIOELECTRICO Y ASISTENCIA TECNICA</t>
  </si>
  <si>
    <t>MEMO DGA 1855/2014</t>
  </si>
  <si>
    <t>FACT 71 y 72 OC 175 - Servicio de sonido modulado para eventos</t>
  </si>
  <si>
    <t>Nota CC N° 69/2016// Solicitud de provisión N° 175/2015.</t>
  </si>
  <si>
    <t>OC 93/2015- FACTURA N° 0003-00000300 $42.822,70</t>
  </si>
  <si>
    <t>A ADRIAN CON NOTA</t>
  </si>
  <si>
    <t>NOTA DNEF Nº 68/2016</t>
  </si>
  <si>
    <t>NOTA DNEF Nº 65/2016</t>
  </si>
  <si>
    <t>NOTA DNCT Nº 21/2016</t>
  </si>
  <si>
    <t>Sala Tecnológica Licitación Pública N° 4/2015 (3 CUERPOS)</t>
  </si>
  <si>
    <t>Adquisición de 2 ARPAS, 2 CARROS para traslado CONTRATACIÓN DIRECTA POR ESPECIALIDAD N° 2/2015</t>
  </si>
  <si>
    <t>Nota CC N° 10/2016.</t>
  </si>
  <si>
    <t>OC 50/2015 CONFORME FACTURA Y CERTIFICADO DE SERVICIO</t>
  </si>
  <si>
    <t>Nota CC N° 18/2016</t>
  </si>
  <si>
    <t>Nota CC N° 17/2016</t>
  </si>
  <si>
    <t>S01:0012652/2016(NOTA DNCT Nº11/2016)</t>
  </si>
  <si>
    <t>Falta constancia de crédito de Presupuesto, preparo nota// SE REFACTURO SALE A PRESUPUESTO. 14/07/2016 Paso a Mozzi para firmar facturas. Armo nota en Gedo de pase.</t>
  </si>
  <si>
    <t>PV-2016-00559221</t>
  </si>
  <si>
    <t>ORDEN DE COMPRA N° 20/2015 - Pago de facturas Nros. 728, 729 y 730</t>
  </si>
  <si>
    <t>PV-2016-00543167-APN-DGTAYL#SFM</t>
  </si>
  <si>
    <t>Para autorizar pago de forma excepcional</t>
  </si>
  <si>
    <t>CONTRATACION SERVICIO DE CONTROL DE PLAGAS FUMIGACIONES, DESINFECTACION Y DESRATIZACION</t>
  </si>
  <si>
    <t>MGG Producciones SRL</t>
  </si>
  <si>
    <t>Solicitud de pago de fac N° 0601-04515539 Cobertura Medica</t>
  </si>
  <si>
    <t>Nota CC 183/2016</t>
  </si>
  <si>
    <t>Para que incorpore EETT</t>
  </si>
  <si>
    <t>Solicitud de cancelación de deuda del INTI al 1-12-2014 - fra 15/14/12/11</t>
  </si>
  <si>
    <t>O.C 128: $183.231,10 O.C 129: $71.510</t>
  </si>
  <si>
    <t>Solicitud de servicio de alquiler de andamios</t>
  </si>
  <si>
    <t>5/17/2016</t>
  </si>
  <si>
    <t>Pago alquiler amplificador para concierto Devin</t>
  </si>
  <si>
    <t>Adquisicion de insumos electronicos con destino al parque de bicentenario.</t>
  </si>
  <si>
    <t>Cancelación de factura "B" N°0601-04518106</t>
  </si>
  <si>
    <t>5/18/2016</t>
  </si>
  <si>
    <t>5/19/2016</t>
  </si>
  <si>
    <t>3/29/2016</t>
  </si>
  <si>
    <t>Nota CC N° 317/2016</t>
  </si>
  <si>
    <t>Suministros de bienes y servicios del parque tecnópolis</t>
  </si>
  <si>
    <t>5/20/2016</t>
  </si>
  <si>
    <t>la universidad solicita el pago de la deuda por trabajos de relevamiento realizados según convenio ACU N° 281/15</t>
  </si>
  <si>
    <t>Relevamiento y propuestas de intervención o evaluación de proyectos de ECE. Convenio ACU N° 281/15</t>
  </si>
  <si>
    <t>JULIO DAVID DOMINGUEZ</t>
  </si>
  <si>
    <t>Para aclarar usos de Propiedad Intelectual.</t>
  </si>
  <si>
    <t>NOTA DNEF Nº 58/2016</t>
  </si>
  <si>
    <t>Factura N° 0002/00001059</t>
  </si>
  <si>
    <t>Fatc 2115, 2116 y2117 $14.135.722,72</t>
  </si>
  <si>
    <t>PV-2016-00559400</t>
  </si>
  <si>
    <t>5/26/2016</t>
  </si>
  <si>
    <t>5/30/2016</t>
  </si>
  <si>
    <t>PV-2016-00524239-APN-DGTAYL#SFM</t>
  </si>
  <si>
    <t>PV-2016-00524210-APN-DGTAYL#SFM</t>
  </si>
  <si>
    <t>PV-2016-00524176-APN-DGTAYL#SFM</t>
  </si>
  <si>
    <t>LO TIENE GUIDO (ASIGNADO X DANIEL)</t>
  </si>
  <si>
    <t>NOTO CC 318/2016 / RTO-S01:0743628/2016</t>
  </si>
  <si>
    <t>5/31/2016</t>
  </si>
  <si>
    <t>Viáticos</t>
  </si>
  <si>
    <t>5/13/2016</t>
  </si>
  <si>
    <t>ELABORACION DEL CONVENIO</t>
  </si>
  <si>
    <t>PV-2016-00526744-APN-DGTAYL#SFM</t>
  </si>
  <si>
    <t>OC 87/2015 - Conforme factura y certificado de servicios N°0002-00000023</t>
  </si>
  <si>
    <t>RTO-S01:0724090/2016</t>
  </si>
  <si>
    <t>Adquisición de textiles con destino el parque temáticos e interactivo tecnópilis de bisenteneario, ciencia, tecnología y arte.</t>
  </si>
  <si>
    <t>Adquisición de carpinterías de aluminio con destino el parque temáticos e interactivo tecnópilis de bisenteneario, ciencia, tecnología y arte.</t>
  </si>
  <si>
    <t>Servicio de alquiler de andamios con destino el parque temáticos e interactivo tecnópilis de bisenteneario, ciencia, tecnología y arte.</t>
  </si>
  <si>
    <t>Se acumulo al Exp 243214/2016 / Nota a DNEF para pedir al proveedor que refacture a SFMyCP.</t>
  </si>
  <si>
    <t>INCLUIDO EN 274819/2016. 12/07/2016 Nota para pedir al proveedor refacturar a SFMy CP.</t>
  </si>
  <si>
    <t>FELIZIA ADRIÁN MARTÍN</t>
  </si>
  <si>
    <t>ENRIQUE DAVID MOGNI</t>
  </si>
  <si>
    <t>Informe de reconocimiento de gastos " ENRIQUE DAVID MOGNI " - Homenajo a Mariano Mores</t>
  </si>
  <si>
    <t>NO ESTA EN COMPRAS SE FUE CON REMITO A DNEF</t>
  </si>
  <si>
    <t>ARTURO VERGARA CALDERÓN</t>
  </si>
  <si>
    <t>Cancelación de factura "B" N°0601-04518107</t>
  </si>
  <si>
    <t>NOTA CC 329/2016</t>
  </si>
  <si>
    <t>Se acumula al Exp. 247737/2016. 14/07/2016: Sale a DNEF para refacturar por nuevo SAF</t>
  </si>
  <si>
    <t>Se acumula al Exp. 247737/2016</t>
  </si>
  <si>
    <t>Se acumula al Exp. 247737/2016. 14/07/2016: Sale a DNEF para refacturar, por nuevo SAF.</t>
  </si>
  <si>
    <t>5/23/2016</t>
  </si>
  <si>
    <t>Solicitud de convenio interadministrativo</t>
  </si>
  <si>
    <t>21-06-16: Borrador de Convenio Interad.  en jurídicos de Nación Seguros.</t>
  </si>
  <si>
    <t xml:space="preserve">Incluido en EXP: 247769/2016. 19/07/2016: se arma nota a DNEF para refacturar por nuevo SAF
</t>
  </si>
  <si>
    <t>Se acumula al Exp. 247737/2016. 14/07/2016 Para refacturar por DNEF, por cambio de SAF</t>
  </si>
  <si>
    <t>4/13/2016</t>
  </si>
  <si>
    <t>PAGO ALQUILER AMPLIFICADOR PARA FESTIVAL FADO</t>
  </si>
  <si>
    <t>Se envía Nota a presupuesto. 29/07/2016: se arma providencia a Presupuesto con refacturación y PROY por GEDO.</t>
  </si>
  <si>
    <t>Se envía Nota a presupuesto. 28/07/2016: se arma providencia a Presupuesto con refacturación y PROY por GEDO.</t>
  </si>
  <si>
    <t>Se envía con refacturación a Presupuesto con PROY por GEDO.</t>
  </si>
  <si>
    <t>Providencia GEDO + DISPO GEDO</t>
  </si>
  <si>
    <t>Envío para su intervención y crédito en SAF 347</t>
  </si>
  <si>
    <t>INFORME RECONOCIMIENTO DE GASTOS "CARLOS RENE BOLO" HOMENAJE A MARIANO MORES</t>
  </si>
  <si>
    <t>6/13/2016</t>
  </si>
  <si>
    <t>Se acumula al Exp. 247737/2016. 14/07/2016: Sale a DNEF para refacturar, atento nuevo SAF</t>
  </si>
  <si>
    <t>6/14/2016</t>
  </si>
  <si>
    <t>NOTA DNCT</t>
  </si>
  <si>
    <t>GASTON EDUARDO PEREZ RIVERA</t>
  </si>
  <si>
    <t>Contratación artística de GASTON EDUARDO PEREZ RIVERA</t>
  </si>
  <si>
    <t>5/27/2016</t>
  </si>
  <si>
    <t>Se envia a CTO para completar expediente de pago con informe</t>
  </si>
  <si>
    <t>NOTA CC N° 264</t>
  </si>
  <si>
    <t>Solicitud de máquinas fotocopiadoras multifunción</t>
  </si>
  <si>
    <t>6/15/2016</t>
  </si>
  <si>
    <t>6/21/2016</t>
  </si>
  <si>
    <t>PAGO DE FACTURAS B Nº 0008-00000076/77/78/79 -Servicio de Roll Off Enero a Abril 2016</t>
  </si>
  <si>
    <t>Solicitud de pago de factura B N° 0001-00006967 -Pinturas para el Galpon Joven</t>
  </si>
  <si>
    <t>}</t>
  </si>
  <si>
    <t>Se lo pasó daniel</t>
  </si>
  <si>
    <t>NOTA PARA MINISTERIO DEL INTERIOR</t>
  </si>
  <si>
    <t>6/16/2016</t>
  </si>
  <si>
    <t>6/22/2016</t>
  </si>
  <si>
    <t>Mantenimiento Infraestructura Vial</t>
  </si>
  <si>
    <t>Pago de factura N° 0003-00000045</t>
  </si>
  <si>
    <t>6/30/2016</t>
  </si>
  <si>
    <t>Solicitud de pago de factura B N° 000038-00000092/93/94 - Alquiler de maquinarias</t>
  </si>
  <si>
    <t>351137/2016</t>
  </si>
  <si>
    <t>Solicitud de pago por Adquisicion de materiales para Técnica Fact B N° 7-1512, 7-1540, 7-1541, 7-1542</t>
  </si>
  <si>
    <t>Para su intervención y A.A. por GEDO.</t>
  </si>
  <si>
    <t>5/31/3016</t>
  </si>
  <si>
    <t>PV-2016-00524312-APN-DGTAYL#SFM</t>
  </si>
  <si>
    <t>GERARDO JAVIER PACHILLA</t>
  </si>
  <si>
    <t>Reconocimiento de gasto Gracia Medina - Homenajo a Mariano Mores -</t>
  </si>
  <si>
    <t>Reconocimiento de gasto Karmen Resncsar - Homenajo a Mariano Mores -</t>
  </si>
  <si>
    <t>DANIEL FALASCA</t>
  </si>
  <si>
    <t>Reconocimiento de gasto Daniel Falasca - Homenajo a Mariano Mores -</t>
  </si>
  <si>
    <t>Reconocimiento de gasto Cristian Martinelli - Homenajo a Mariano Mores -</t>
  </si>
  <si>
    <t>Reconocimiento de gasto Martinez Bayo Gabriel Guillermo - Homenajo a Mariano Mores -</t>
  </si>
  <si>
    <t>CLAUDIO ALEJANDRO MELONE</t>
  </si>
  <si>
    <t>Reconocimiento de gasto Claudio Alejandro Melone - Homenajo a Mariano Mores -</t>
  </si>
  <si>
    <t>MARIA LAURA BERTERO</t>
  </si>
  <si>
    <t>Reconocimiento de gasto Maria Laura Bertero- Homenajo a Mariano Mores -</t>
  </si>
  <si>
    <t>Reconocimiento de gasto Sophie Luisse- Homenajo a Mariano Mores -</t>
  </si>
  <si>
    <t>Reconocimiento de gasto Tozzola Sebastian Guido- Homenajo a Mariano Mores -</t>
  </si>
  <si>
    <t>Reconocimiento de gasto Luis Ariel Martino- Homenajo a Mariano Mores -</t>
  </si>
  <si>
    <t>Cancelación de factura B N° 0002-00000029</t>
  </si>
  <si>
    <t>Factura N° 0003-00000928 Provision de materiales para limpieza e higiene personal</t>
  </si>
  <si>
    <t>Para pase a legales con proy</t>
  </si>
  <si>
    <t>PV-2016-00544328</t>
  </si>
  <si>
    <t>Legalos</t>
  </si>
  <si>
    <t>Se refacturó.</t>
  </si>
  <si>
    <t>Pago de factura B N° 0006-00000761/908</t>
  </si>
  <si>
    <t>PV-2016-00544472</t>
  </si>
  <si>
    <t>Sevicio de impresión de gran formato y marteriales para backlight</t>
  </si>
  <si>
    <t>PV-2016-00544269</t>
  </si>
  <si>
    <t>Servicio de impresion materiales de mano</t>
  </si>
  <si>
    <t>Servicios de producción para la realización de 45 micros del bicentenario</t>
  </si>
  <si>
    <t>ABREU ROCA OSCAR EDMUNDO NICOLAS</t>
  </si>
  <si>
    <t>Pago de factura C N° 0001-00000487</t>
  </si>
  <si>
    <t>pago por alquiler de camaras profesionales</t>
  </si>
  <si>
    <t>Jaime Torres</t>
  </si>
  <si>
    <t>Proy</t>
  </si>
  <si>
    <t>Para dar constancia de credito</t>
  </si>
  <si>
    <t>GABRIEL MATIAS CHERES</t>
  </si>
  <si>
    <t>PV-2016-00543085</t>
  </si>
  <si>
    <t>Pago de facturas B N° 0007-00001640/1654/1600</t>
  </si>
  <si>
    <t>Solicitud de contratación de servicio de producción integral para el proyecto "EL ESTADO EN TU BARRIO"</t>
  </si>
  <si>
    <t>HORACIO MARIANO HUERTADO DE MENDOZA</t>
  </si>
  <si>
    <t>Informe reconociemiento de gastos MARTA ROCA ALONSO - " El tango de Piazzola y Borges"</t>
  </si>
  <si>
    <t>WALTER SEBASTIAN PRUSAK</t>
  </si>
  <si>
    <t>Informe de reconocimiento de gastos WALTER SEBASTIAN PRUSAK</t>
  </si>
  <si>
    <t>CESAR ENRIQUE LERNER</t>
  </si>
  <si>
    <t>Informe de reconocimiento de gastos CESAR ENRIQUE LERNER</t>
  </si>
  <si>
    <t>Informe de reconocimiento de gastos NATALIA ANALIA CABELLO - El tango de Piazzola y Borges -</t>
  </si>
  <si>
    <t>Informe de reconocimiento de gastos GUSTAVO ROBERTO MULE - Música de cámara en salón de Honor -</t>
  </si>
  <si>
    <t>Informe reconocimiento de gastos GLORIA PANKAEVA - Música de cámara en salón de Honor -</t>
  </si>
  <si>
    <t>Informe reconocimiento de gastos PAULA AMALIA PELUSO - Música de cámara en salón de Honor -</t>
  </si>
  <si>
    <t>Informe reconocimiento de gastos WALTER SEBASTIAN PRUSAK - Homenaje a Mariano Mores -</t>
  </si>
  <si>
    <t>Informe reconocimiento de gastos GUILLERMO OSCAR CARDOZO - Jairo canta a Borges -</t>
  </si>
  <si>
    <t>Informe reconocimiento de gastos JOSE MARIA TAVEIRA - Jazz argentino diferentes miradas -</t>
  </si>
  <si>
    <t>Informe reconocimiento de gastos RICARDO GUILLERMO PELLICAN - Ciclo de jazz en salón de Honor -</t>
  </si>
  <si>
    <t>Informe reconocimiento de gastos ESTEBAN SEHIKMAN - Ciclo de jazz en salón de Honor -</t>
  </si>
  <si>
    <t>Informe reconocimiento de gastos "hospedaje y comida CHES SMITH TRI</t>
  </si>
  <si>
    <t>Informe reconocimiento de gastos PAULA SILVANA POMERANICC - El tango de Piazzola y Borges -</t>
  </si>
  <si>
    <t>CESAR ENRIQUE PRADINES</t>
  </si>
  <si>
    <t>Informe reconocimiento de gastos CESAR ENRIQUE PRADINES</t>
  </si>
  <si>
    <t>Informe reconocimiento de gastos CARLOS ALBERTO NOZZI - Música de camara en salón de Honor -</t>
  </si>
  <si>
    <t>Informe reconocimiento de gastos NICOLAS GUERSCHBERG - El tango de Piazzola y Borges -</t>
  </si>
  <si>
    <t>MIGUEL DE OLASO</t>
  </si>
  <si>
    <t>Informe reconocimiento de gastos MIGUEL DE OLASO - Tardes líricas -</t>
  </si>
  <si>
    <t>Informe reconocimiento de gastos ADRIANA MASTRÁNGELO BOROWSKI - Tardes líricas -</t>
  </si>
  <si>
    <t>Informe reconocimiento de gastos FABIAN MARCELO KEOROGLANIAN- El tango de Piazzola y Borges -</t>
  </si>
  <si>
    <t>Informe reconocimiento de gastos PAULA SILVANA POMERANICC - 100 AÑOS SALGAN -</t>
  </si>
  <si>
    <t>Informe reconocimiento de gastos ACADEMIA BACH - CONCIERTO DE ORGANO</t>
  </si>
  <si>
    <t>Informe reconocimiento de gastos LUCIA AMALIA HERRERA</t>
  </si>
  <si>
    <t>Informe reconocimiento de gastos ELENA ROXANA BUCHBINDER - QUIEN LE TEME A LA MÚSICA</t>
  </si>
  <si>
    <t>Informe reconocimiento de gastos PATRICIA DA DALT</t>
  </si>
  <si>
    <t>FABIAN ANDRES GONZALEZ</t>
  </si>
  <si>
    <t>Informe reconocimiento de gastos FABIAN ANDRES GONZALEZ - TWEETY GONZALEZ -</t>
  </si>
  <si>
    <t>Reconocimiento de gastos de Dominic Yves Norman Taylor</t>
  </si>
  <si>
    <t>Informe reconocimiento de gastos traslados y alojamiento Gabriela Rangel Matilla</t>
  </si>
  <si>
    <t>Informe reconocimiento de gastos VÍCTOR NICOLÁS TORRES</t>
  </si>
  <si>
    <t>Transferencia de fondos para el desarrollo del proyecto- EL MENTOR BAJO LA MIRADA DEL MAESTRO -</t>
  </si>
  <si>
    <t>PV-2016-00524331-APN-DGTAYL#SFM</t>
  </si>
  <si>
    <t>Pago de facturas C N° 0000-0000292983/0364</t>
  </si>
  <si>
    <t xml:space="preserve">
PV-2016-00501627-APN-DGTAYL#SFM</t>
  </si>
  <si>
    <t>Constancia de credito</t>
  </si>
  <si>
    <t>25415/2016</t>
  </si>
  <si>
    <t>RODRIGUEZ HERNAN GABRIEL</t>
  </si>
  <si>
    <t>Pago de factura B N° 0002-00000078</t>
  </si>
  <si>
    <t>348624/2016</t>
  </si>
  <si>
    <t>25746/2016</t>
  </si>
  <si>
    <t>NOTA DNCT N° 437/2016</t>
  </si>
  <si>
    <t>NATALIA MENDEZ</t>
  </si>
  <si>
    <t>Pago de factura B N° 0001-00000006</t>
  </si>
  <si>
    <t>345151/2016</t>
  </si>
  <si>
    <t>25586/2016</t>
  </si>
  <si>
    <t>NOTA DNCT N° 234/2016</t>
  </si>
  <si>
    <t>Pago de factura B N° 0002-00004459</t>
  </si>
  <si>
    <t>348595/2016</t>
  </si>
  <si>
    <t>25741/2016</t>
  </si>
  <si>
    <t>NOTA DNCT N° 436/2016</t>
  </si>
  <si>
    <t>NIEVES LAURA</t>
  </si>
  <si>
    <t>Pago de factura C N° 0003-00000096</t>
  </si>
  <si>
    <t>345172/2016</t>
  </si>
  <si>
    <t>25588/2016</t>
  </si>
  <si>
    <t>NOTA DNCT N° 235/2016</t>
  </si>
  <si>
    <t>SERVICIOS PARA LA HIGIENE S.A.</t>
  </si>
  <si>
    <t>Pago de facturas B N° 0004-00001492/1451</t>
  </si>
  <si>
    <t>348664/2016</t>
  </si>
  <si>
    <t>25749/2016</t>
  </si>
  <si>
    <t>NOTA DNCT N° 438/2016</t>
  </si>
  <si>
    <t>JUDITH WEISZ</t>
  </si>
  <si>
    <t>Pago de factura C N° 0002-00000129</t>
  </si>
  <si>
    <t>344960/2016</t>
  </si>
  <si>
    <t>25572/2016</t>
  </si>
  <si>
    <t>NOTA DNCT N° 230/2016</t>
  </si>
  <si>
    <t>RENKET S.A.</t>
  </si>
  <si>
    <t>Pago de factura B N° 0004-00000001</t>
  </si>
  <si>
    <t>345068/2016</t>
  </si>
  <si>
    <t>25578/2016</t>
  </si>
  <si>
    <t>NOTA DNCT N° 231/2016</t>
  </si>
  <si>
    <t>TROY PRODUCCIONES S.R.L.</t>
  </si>
  <si>
    <t>Pago de factura B N° 0002-00000074</t>
  </si>
  <si>
    <t>345125/2016</t>
  </si>
  <si>
    <t>25584/2016</t>
  </si>
  <si>
    <t>NOTA DNCT N° 233/2016</t>
  </si>
  <si>
    <t>MR ALTER CORPORATION S.R.L</t>
  </si>
  <si>
    <t>Pago de factura N° 0005-00000003</t>
  </si>
  <si>
    <t>348705/2016</t>
  </si>
  <si>
    <t>25752/2016</t>
  </si>
  <si>
    <t>NOTA DNEF N° 447/2016</t>
  </si>
  <si>
    <t>GAGGINO EMANUEL</t>
  </si>
  <si>
    <t>Pago de factura C N° 0001-00000002</t>
  </si>
  <si>
    <t>345092/2016</t>
  </si>
  <si>
    <t>25581/2016</t>
  </si>
  <si>
    <t>CLEAN TOWER S.A.</t>
  </si>
  <si>
    <t>Pago de factura N° 0010-00001155</t>
  </si>
  <si>
    <t>348717/2016</t>
  </si>
  <si>
    <t>25755/2016</t>
  </si>
  <si>
    <t>NOTA DNEF N° 448/2016</t>
  </si>
  <si>
    <t>Pago de factura C N° 0001-00000156</t>
  </si>
  <si>
    <t>330284/2016</t>
  </si>
  <si>
    <t>Pago de facturas B N° 0002-00002242/2243/2244/2286</t>
  </si>
  <si>
    <t>348556/2016</t>
  </si>
  <si>
    <t>25740/2016</t>
  </si>
  <si>
    <t>NOTA DNEF N° 446/2016</t>
  </si>
  <si>
    <t>Pago de factura C N° 0003-00000097</t>
  </si>
  <si>
    <t>350934/2016</t>
  </si>
  <si>
    <t>25858/2016</t>
  </si>
  <si>
    <t>NOTA DNEF N° 457/2016</t>
  </si>
  <si>
    <t>JAVIER ALEJANDRO GAMALERO</t>
  </si>
  <si>
    <t>Pago de factura C N° 0001-00000001</t>
  </si>
  <si>
    <t>348686/2016</t>
  </si>
  <si>
    <t>25750/2016</t>
  </si>
  <si>
    <t>NOTA DNEF N° 442/2016</t>
  </si>
  <si>
    <t>MARCELA FIGINI</t>
  </si>
  <si>
    <t>Informe de reconocimiento de gastos de MARCELA FIGINI - factura C N° 0001-00000001</t>
  </si>
  <si>
    <t>348701/2016</t>
  </si>
  <si>
    <t>25751/2016</t>
  </si>
  <si>
    <t>NOTA DNEF N° 443/2016</t>
  </si>
  <si>
    <t>TRIGO PUGLIESE FRANCO SEBASTIAN</t>
  </si>
  <si>
    <t>Informe de reconocimiento de gastos de TRIGO PUGLIESE FRANCO SEBASTIAN - factura C N° 0001-00000001</t>
  </si>
  <si>
    <t>348710/2016</t>
  </si>
  <si>
    <t>25753/2016</t>
  </si>
  <si>
    <t>NOTA DNEF N° 444/2016</t>
  </si>
  <si>
    <t>JUAN ZUBERMAN</t>
  </si>
  <si>
    <t>Informe de reconocimiento de gastos de JUAN ZUBERMAN - factura C N° 0001-00000002</t>
  </si>
  <si>
    <t>348718/2016</t>
  </si>
  <si>
    <t>25756/2016</t>
  </si>
  <si>
    <t>NOTA DNEF N° 445/2016</t>
  </si>
  <si>
    <t>GIGLIOTI RAMIRO ARIEL</t>
  </si>
  <si>
    <t>Informe de reconocimiento de gastos de GIGLIOTI RAMIRO ARIEL- factura C N° 0003-00000010</t>
  </si>
  <si>
    <t>350323/2016</t>
  </si>
  <si>
    <t>25819/2016</t>
  </si>
  <si>
    <t>Pago de factura B N° 0007-00001719</t>
  </si>
  <si>
    <t>348616/2016</t>
  </si>
  <si>
    <t>25747/2016</t>
  </si>
  <si>
    <t>NOTA DNEF N° 441/2016</t>
  </si>
  <si>
    <t>CASTRO MARIA LUJAN</t>
  </si>
  <si>
    <t>Informe reconocimiento de gastos CASTRO MARIA LUJAN</t>
  </si>
  <si>
    <t>348610/2016</t>
  </si>
  <si>
    <t>25744/2016</t>
  </si>
  <si>
    <t>NOTA DNEF N° 440/2016</t>
  </si>
  <si>
    <t>ANDRES GUERBEROFF</t>
  </si>
  <si>
    <t>Informe reconocimiento de gastos ANDRES GUERBEROFF - 2espacio para la infancia"</t>
  </si>
  <si>
    <t>348601/2016</t>
  </si>
  <si>
    <t>25743/2016</t>
  </si>
  <si>
    <t>Informe reconocimiento de gastos GAGGINO EMANUEL - 2espacio para la infancia"</t>
  </si>
  <si>
    <t>351019/2016</t>
  </si>
  <si>
    <t>25867/2016</t>
  </si>
  <si>
    <t>NOTA DNEF N° 452/2016</t>
  </si>
  <si>
    <t>350957/2016</t>
  </si>
  <si>
    <t>25859/2016</t>
  </si>
  <si>
    <t>NOTA DNEF N° 453/2016</t>
  </si>
  <si>
    <t>CATERING PORTEÑO S.R.L.</t>
  </si>
  <si>
    <t>Pago de factura B N° 0003-00000034</t>
  </si>
  <si>
    <t>351163/2016</t>
  </si>
  <si>
    <t>25901/2016</t>
  </si>
  <si>
    <t>NOTA DNEF N° 454/2016</t>
  </si>
  <si>
    <t>Pago de factura B N° 0003-00000035</t>
  </si>
  <si>
    <t>351187/2016</t>
  </si>
  <si>
    <t>25899/2016</t>
  </si>
  <si>
    <t>NOTA DNEF N° 455/2016</t>
  </si>
  <si>
    <t>BACIGALUPPI HERMANOS S.A.</t>
  </si>
  <si>
    <t>Pago de factura B N° 0061-00000066</t>
  </si>
  <si>
    <t>351265/2016</t>
  </si>
  <si>
    <t>25909/2016</t>
  </si>
  <si>
    <t>NOTA DNEF N° 463/2016</t>
  </si>
  <si>
    <t>N° Expte. o Nota</t>
  </si>
  <si>
    <t>25947/2016</t>
  </si>
  <si>
    <t>Nº 0012-00000479 y Nota de Crédito N° 0012-00000240</t>
  </si>
  <si>
    <t>N° 183.629 Y NOTAS DE DÉBITO 37046, 37026, 37265 Y 37091</t>
  </si>
  <si>
    <t>PV-2016-00600503</t>
  </si>
  <si>
    <t>0106A01165177 Y 04-0154343303</t>
  </si>
  <si>
    <t>0002-00000041 y 0002-00000042</t>
  </si>
  <si>
    <t>Para que se mando a DNEF??? refacturación????</t>
  </si>
  <si>
    <t>Para indicar si existe crédito. Luego devolver??????</t>
  </si>
  <si>
    <t>2002-9</t>
  </si>
  <si>
    <t>Para firma de providencia de "no encuadra en plazos adminsitrativos del 893" (a Daniel el 31/05/2016). Para revisar documentación.</t>
  </si>
  <si>
    <t>Se arma Nota a presupuesto. Para armar A.A. y pasar a legales</t>
  </si>
  <si>
    <t>Sale con providencia de plazos. Vto. 14/07 (entró 15/06). 27/07/16 Para analizar y armar A.A.</t>
  </si>
  <si>
    <t>Sale con providencia de plazos. Vto. 23/06 (entró 15/06).27/07/16 Para analizar y armar A.A.</t>
  </si>
  <si>
    <t>Erróneos</t>
  </si>
  <si>
    <t>0008-00000076/77/78/79</t>
  </si>
  <si>
    <t>0002-00000083/84/85/86/87/88/89</t>
  </si>
  <si>
    <t>PV-2016-00598013-APN-DGTAYL#SFM</t>
  </si>
  <si>
    <t>PV-2016-00595168-APN-DGTAYL#SFM</t>
  </si>
  <si>
    <t>DGTAyL</t>
  </si>
  <si>
    <t>PV-2016-00595488-APN-DGTAYL#SFM</t>
  </si>
  <si>
    <t>PV-2016-00595556-APN-DGTAYL#SFM</t>
  </si>
  <si>
    <t>PV-2016-00595317-APN-DGTAYL#SFM</t>
  </si>
  <si>
    <t>PV-2016-00595409-APN-DGTAYL#SFM</t>
  </si>
  <si>
    <t>Pago de facturas B N° 0001-00000066/65/67/68</t>
  </si>
  <si>
    <t>350145/2016</t>
  </si>
  <si>
    <t>25529/2016</t>
  </si>
  <si>
    <t>NOTA SCP N° 220/2016</t>
  </si>
  <si>
    <t>Adquisición de impresora/fotocopiadora para oficina 401</t>
  </si>
  <si>
    <t>comrpas</t>
  </si>
  <si>
    <t>351222/2016</t>
  </si>
  <si>
    <t>25903/2016</t>
  </si>
  <si>
    <t>NOTA DNEF N° 458/2016</t>
  </si>
  <si>
    <t>ALMA QUIROGA</t>
  </si>
  <si>
    <t>Pago de factura C N° 0001-00000056</t>
  </si>
  <si>
    <t>320729/2016</t>
  </si>
  <si>
    <t>24218/2016</t>
  </si>
  <si>
    <t>NOTA SCP N° 211/2016</t>
  </si>
  <si>
    <t>GUIDO HERNAN BICK</t>
  </si>
  <si>
    <t>Pago de factura B N° 0001-00000003</t>
  </si>
  <si>
    <t>349362/2016</t>
  </si>
  <si>
    <t>25770/2016</t>
  </si>
  <si>
    <t>DNCT N° 236/2016</t>
  </si>
  <si>
    <t>Pago de factura B N° 0005-00000002</t>
  </si>
  <si>
    <t>RTO-S01:0867675/2016</t>
  </si>
  <si>
    <t>PV-2016-00619908-APN-DGTAYL#SFM</t>
  </si>
  <si>
    <t>RTO-S01:0867666/2016</t>
  </si>
  <si>
    <t>PV-2016-00619877-APN-DGTAYL#SFM</t>
  </si>
  <si>
    <t>Se le envió a Irina</t>
  </si>
  <si>
    <t>Sale con providencia sobre "plazos administrativos". 27/07/16 Para analizar y armar A.A.</t>
  </si>
  <si>
    <t>263999/2016</t>
  </si>
  <si>
    <t>Se envia a CTO para completar expediente de pago con informe. 21/07/16: para analizar informe de CTO</t>
  </si>
  <si>
    <t>Se arma providencia para refacturar a JGM, y se avisa del alta de ente. 26/07/16: para revisar y firmar.</t>
  </si>
  <si>
    <t>Se arma providencia para refacturar a JGM, y se avisa del alta de ente. 05/08/16: para analizar y armar A.A.</t>
  </si>
  <si>
    <t>Sale con providencia para refacturar a SFM. Se avisa sobre alta de ente. 05/08/16: para analizar y armar A.A.</t>
  </si>
  <si>
    <t>DGTAYL</t>
  </si>
  <si>
    <t>Se devuelve a DNEF para refacturar. 19/07/16: para revisar y armar A.A.</t>
  </si>
  <si>
    <t>Armo providencia para Presupuesto, para que indique si existe crédito. Facturado OK a SFM. 12/07/16: para revisar y armar A.A.</t>
  </si>
  <si>
    <t>Sale con providencia indicando que "no dan los plazos administrativos" (servicio pedido para el 16/07/16). 27/07/16: Para revisar y armar A.A.</t>
  </si>
  <si>
    <t>Se arma providencia para refacturar a SFM. Se avisa del Alta de entes. 26/07/16: Para revisar y armar A.A.</t>
  </si>
  <si>
    <t>21/07/16: para revisar y armar A.A.</t>
  </si>
  <si>
    <t>PV-2016-00619843-APN-DGTAYL#SFM</t>
  </si>
  <si>
    <t>Se envió a Irina</t>
  </si>
  <si>
    <t>Pago seguor responsabilidad civil</t>
  </si>
  <si>
    <t>05/08/16: Para analizar informe</t>
  </si>
  <si>
    <t>354656/2016</t>
  </si>
  <si>
    <t>25853/2016</t>
  </si>
  <si>
    <t>DNCT N° 241/2016</t>
  </si>
  <si>
    <t>Pago de ticket factura B N° 0001-00006539</t>
  </si>
  <si>
    <t>350676/2016</t>
  </si>
  <si>
    <t>25847/2016</t>
  </si>
  <si>
    <t>DNCT N° 240/2016</t>
  </si>
  <si>
    <t>CHUQUICHAICO FAICHIN ALBERTO</t>
  </si>
  <si>
    <t>Pago de factura C N° 0001-00000080</t>
  </si>
  <si>
    <t>350631/2016</t>
  </si>
  <si>
    <t>25843/2016</t>
  </si>
  <si>
    <t>DNCT N° 293/2016</t>
  </si>
  <si>
    <t>GRAFICA SAO PAULO</t>
  </si>
  <si>
    <t>Pago de facturas B N° 0002-00000018/19</t>
  </si>
  <si>
    <t>352798/2016</t>
  </si>
  <si>
    <t>25773/2016</t>
  </si>
  <si>
    <t>DNCT N° 237/2016</t>
  </si>
  <si>
    <t>Pago de factura B N° 0001-00000002</t>
  </si>
  <si>
    <t>112029/2015</t>
  </si>
  <si>
    <t>112023/2015</t>
  </si>
  <si>
    <t>111248/2015</t>
  </si>
  <si>
    <t>111286/2015</t>
  </si>
  <si>
    <t>22703/2016</t>
  </si>
  <si>
    <t>31921/2016</t>
  </si>
  <si>
    <t>Celda</t>
  </si>
  <si>
    <t>19/08/2016: se remite a presupuesto para que indique si se debe desafectar crédito, luego devuelto, armo acto administrativo con un considerando respecto de ello. 22/08/2016: Se arma A.A. -visto con Romi- para dejar sin efecto, junto con nota a presupuesto</t>
  </si>
  <si>
    <t>PV-2016-00869513-APN-DGTAYL#SFM</t>
  </si>
  <si>
    <t>Para que indique si tiene incidencia presupuestaria la desafectación junto con A.A. para su prosecución</t>
  </si>
  <si>
    <t>PV-2016-00858837</t>
  </si>
  <si>
    <t>Refacturación al sistema 0002-00000925</t>
  </si>
  <si>
    <t>nota s01:13839/2016</t>
  </si>
  <si>
    <t>NOTA 13842/2016</t>
  </si>
  <si>
    <t>PV-2016-00806495-APN-DGTAYL#SFM</t>
  </si>
  <si>
    <t>Analizando Req. art 39. (Se agregó Nota 18470)</t>
  </si>
  <si>
    <t>PV-2016-00857858</t>
  </si>
  <si>
    <t>NOTA 11014/2016</t>
  </si>
  <si>
    <t>08/06 pliego Elaborado para Contratación. Sale nota a Adrián para remitir a JGM y publicar. Armé formulario urgente// 24-6 JGM solicita que se pague por SAF 347. 09/08/2016 Se devuelve a DNEF (hablado con Javier) para modificar requerimiento y EETT ya que tiene el objeto parecido con exp. 196075/2016. Recibimos expediente el 16/08 con modificaciones, se realiza consulta a ONC sobre catálogo.</t>
  </si>
  <si>
    <t>NOTA S01:0010129/2016</t>
  </si>
  <si>
    <t>NOTA 12864/2016</t>
  </si>
  <si>
    <t>PV-2016-00807106-APN-DGTAYL#SFM</t>
  </si>
  <si>
    <t>Se cargó Providencia y se envió a INFORMATICA para corregir observaciones.</t>
  </si>
  <si>
    <t xml:space="preserve">
PV-2016-00803430-APN-DGTAYL#SFM</t>
  </si>
  <si>
    <t>Para actualizar prsupuesto y modificar especificaciones</t>
  </si>
  <si>
    <t>INFORMÁTICA</t>
  </si>
  <si>
    <t>NOTA CC 37 /2016</t>
  </si>
  <si>
    <t>NOTA 21/6/2016</t>
  </si>
  <si>
    <t>Se cargó Providencia y se envió a CTO para corregir observaciones.</t>
  </si>
  <si>
    <t>9690/2016 / NOTA 21/6/2016</t>
  </si>
  <si>
    <t>Lo esta trabajando Mariana.</t>
  </si>
  <si>
    <t>NOTA 12651/2016</t>
  </si>
  <si>
    <t>Se cargó Providencia y se envió a DNCT para corregir observaciones</t>
  </si>
  <si>
    <t>Tecnopolis - Otros</t>
  </si>
  <si>
    <t>PV-2016-00719715</t>
  </si>
  <si>
    <t>NOTA S01:0011962/2016</t>
  </si>
  <si>
    <t>08/06 pliego Elaborado para Contratación. Sale nota a Adrián para remitir a JGM y publicar. Armé formulario urgente // 24-6 reenviado e JGM para SAF 347. 09/08/2016 Se devuelve a DNEF (hablado con Javier) para modificar requerimiento y EETT ya que tiene el objeto parecido con exp. 196075/2016. Recibimos expediente el 16/08 con modificaciones, se realiza consulta a ONC sobre catálogo.</t>
  </si>
  <si>
    <t>TRI 31921/2016</t>
  </si>
  <si>
    <t>NOTA S01 014751/2016</t>
  </si>
  <si>
    <t>NOTA S01 014752/2016</t>
  </si>
  <si>
    <t>NOTA S01 014754/2016</t>
  </si>
  <si>
    <t>NOTA S01: 14750/2016</t>
  </si>
  <si>
    <t>NOTA S01 014742/2016</t>
  </si>
  <si>
    <t>NOTA S01 014738/2016</t>
  </si>
  <si>
    <t>10/06/20163</t>
  </si>
  <si>
    <t>NOTA S01 014739/2016</t>
  </si>
  <si>
    <t>PV-2016-00748830</t>
  </si>
  <si>
    <t>NOTA: SCP N° 50/2016</t>
  </si>
  <si>
    <t>PV-2016-00640617</t>
  </si>
  <si>
    <t>Armar Acto Administrativo de Cierre</t>
  </si>
  <si>
    <t>Se cargó Providencia y se envió a DNCT para corregir observaciones.</t>
  </si>
  <si>
    <t>NOTA 12868/2016</t>
  </si>
  <si>
    <t>NOTA 12655/2016</t>
  </si>
  <si>
    <t>PV-2016-00732555-APN-DGTAYL#SFM</t>
  </si>
  <si>
    <t>Nota S01:0015326/2016</t>
  </si>
  <si>
    <t>PV-2016-00840756-APN-DGTAYL#SFM</t>
  </si>
  <si>
    <t>PV-2016-00732711-APN-DGTAYL#SFM</t>
  </si>
  <si>
    <t>NOTA 11475/2016</t>
  </si>
  <si>
    <t>PV-2016-00840583-APN-DGTAYL#SFM</t>
  </si>
  <si>
    <t>NOTA:S01:0011964/2016</t>
  </si>
  <si>
    <t>PV-2016-00840133-APN-DGTAYL#SFM</t>
  </si>
  <si>
    <t>376580/2016</t>
  </si>
  <si>
    <t>Analizando Laura.</t>
  </si>
  <si>
    <t>Se cargó Providencia y se envió a la DNCT para corregir observaciones.</t>
  </si>
  <si>
    <t>PV-2016-00732512-APN-DGTAYL#SFM</t>
  </si>
  <si>
    <t>NOTA S01 014753/2016</t>
  </si>
  <si>
    <t>NOTA S01 014755/2016</t>
  </si>
  <si>
    <t>NOTA S01 014746/201</t>
  </si>
  <si>
    <t>SE DEJA SIN EFECTO - PARA ARCHIVAR</t>
  </si>
  <si>
    <t>NOTA S01 14735/2016</t>
  </si>
  <si>
    <t>NOTA S01 014736/2016</t>
  </si>
  <si>
    <t>PV-2016-00857480-APN-DGTAYL#SFM</t>
  </si>
  <si>
    <t>PV-2016-00840670-APN-DGTAYL#SFM</t>
  </si>
  <si>
    <t>Nota S01:0015323/2016</t>
  </si>
  <si>
    <t>327516/2016</t>
  </si>
  <si>
    <t>PV-2016-00640929</t>
  </si>
  <si>
    <t>368054/2016</t>
  </si>
  <si>
    <t>PV-2016-00732615-APN-DGTAYL#SFM</t>
  </si>
  <si>
    <t>367346/2016</t>
  </si>
  <si>
    <t>PV-2016-00719468</t>
  </si>
  <si>
    <t>PV-2016-00748963</t>
  </si>
  <si>
    <t>PV-2016-00719589</t>
  </si>
  <si>
    <t>PV-2016-00785828</t>
  </si>
  <si>
    <t>Para que indique crédito en SAF 347 y continuidad de actuados, junto con A.A.</t>
  </si>
  <si>
    <t>0001-00000057</t>
  </si>
  <si>
    <t>PV-2016-00785411</t>
  </si>
  <si>
    <t>367472/2016</t>
  </si>
  <si>
    <t>PV-2016-00672126-APN-DGTAYL#SFM</t>
  </si>
  <si>
    <t>Para nueva intervención y A.A. por GEDO</t>
  </si>
  <si>
    <t>367790/2016</t>
  </si>
  <si>
    <t>0019734/2016</t>
  </si>
  <si>
    <t>Para DESAFECTAR/ Para Archivar</t>
  </si>
  <si>
    <t>23/08/2016: se arma A.A. revisado con Romi (Dispo, según monto y materia), constancia de cambio de facultades para dejar en expediente y nota a presupuesto</t>
  </si>
  <si>
    <t>PV-2016-00869583-APN-DGTAYL#SFM</t>
  </si>
  <si>
    <t>Para indicar crédito y continuar la tramitación</t>
  </si>
  <si>
    <t>Póliza 1240465</t>
  </si>
  <si>
    <t>PV-2016-00857282</t>
  </si>
  <si>
    <t>CFC VENCIDO</t>
  </si>
  <si>
    <t>PASE DEL PROY</t>
  </si>
  <si>
    <t>PV-2016-00786165</t>
  </si>
  <si>
    <t>PV-2016-00748755</t>
  </si>
  <si>
    <t>PV-2016-00732586-APN-DGTAYL#SFM</t>
  </si>
  <si>
    <t>PV-2016-00840427-APN-DGTAYL#SFM</t>
  </si>
  <si>
    <t>Nota S01-:0013161/2016</t>
  </si>
  <si>
    <t>PV-2016-720040</t>
  </si>
  <si>
    <t>Nota S01:0013162/2016</t>
  </si>
  <si>
    <t>Pv-2016-00720384</t>
  </si>
  <si>
    <t>PV-2016-00785038</t>
  </si>
  <si>
    <t>Para indicar crédito e intervenir Reso por GEDO</t>
  </si>
  <si>
    <t>20-12345074-5</t>
  </si>
  <si>
    <t>0001-00000058</t>
  </si>
  <si>
    <t>PV-2016-00785534</t>
  </si>
  <si>
    <t>PV-2016-00857674</t>
  </si>
  <si>
    <t>PV-2016-00866066</t>
  </si>
  <si>
    <t>PV-2016-00857400</t>
  </si>
  <si>
    <t>Ver columna T</t>
  </si>
  <si>
    <t>PV-2016-00786235</t>
  </si>
  <si>
    <t>301691/2016</t>
  </si>
  <si>
    <t>PV-2016-00869473-APN-DGTAYL#SFM</t>
  </si>
  <si>
    <t>304557/2016</t>
  </si>
  <si>
    <t>Analizando Ampliación.</t>
  </si>
  <si>
    <t>PV-2016-00726446-APN-DGTAYL#SFM</t>
  </si>
  <si>
    <t>Para indicar crédito junto con Dispo por GEDO para continuar la tramitación</t>
  </si>
  <si>
    <t>PV-2016-00641218</t>
  </si>
  <si>
    <t>Para que indique si hay crédito y continuar el trámite con Reso por GEDO</t>
  </si>
  <si>
    <t>Contratación de servicios de catering para el CCK</t>
  </si>
  <si>
    <t>PV-2016-00857618</t>
  </si>
  <si>
    <t>PV-2016-00840334-APN-DGTAYL#SFM</t>
  </si>
  <si>
    <t>PV-2016-00806158-APN-DGTAYL#SFM</t>
  </si>
  <si>
    <t>PV-2016-00840504-APN-DGTAYL#SFM</t>
  </si>
  <si>
    <t>PV-2016-00866029</t>
  </si>
  <si>
    <t>PV-2016-00842416-APN-DGTAYL#SFM</t>
  </si>
  <si>
    <t>PV-2016-00857157</t>
  </si>
  <si>
    <t>PV-2016-00857561</t>
  </si>
  <si>
    <t>PV-2016-00716500-APN-DGTAYL#SFM</t>
  </si>
  <si>
    <t>PV-2016-00732659-APN-DGTAYL#SFM</t>
  </si>
  <si>
    <t>PV-2016-00803480-APN-DGTAYL#SFM</t>
  </si>
  <si>
    <t>PV-2016-00672070-APN-DGTAYL#SFM</t>
  </si>
  <si>
    <t>Para indicar crédito y continuidad del trámite, con Dispo GEDO</t>
  </si>
  <si>
    <t>PV-2016-00694387</t>
  </si>
  <si>
    <t>OF. 809</t>
  </si>
  <si>
    <t>Lo está viendo Romina, para hacer observaciones al Req.</t>
  </si>
  <si>
    <t>PV-2016-00865965</t>
  </si>
  <si>
    <t>330897/2016</t>
  </si>
  <si>
    <t>PV-2016-00857206</t>
  </si>
  <si>
    <t>PV-2016-00866558</t>
  </si>
  <si>
    <t>Servicio de mantenimiento eléctrica de alimbrado, baja y media tensión</t>
  </si>
  <si>
    <t>PV-2016-00671715-APN-DGTAYL#SFM</t>
  </si>
  <si>
    <t>Pase para que informe existencia de crédito con PROY</t>
  </si>
  <si>
    <t>PV-2016-00671621-APN-DGTAYL#SFM</t>
  </si>
  <si>
    <t>378018/2016</t>
  </si>
  <si>
    <t>PV-2016-00865852</t>
  </si>
  <si>
    <t>PV-2016-00806183-APN-DGTAYL#SFM</t>
  </si>
  <si>
    <t>PARA SU INTERVENCION</t>
  </si>
  <si>
    <t>PV-2016-00671508-APN-DGTAYL#SFM</t>
  </si>
  <si>
    <t>PV-2016-00671797-APN-DGTAYL#SFM</t>
  </si>
  <si>
    <t>376540/2016</t>
  </si>
  <si>
    <t>26029/2016</t>
  </si>
  <si>
    <t>SCP N° 223/2016</t>
  </si>
  <si>
    <t>Publicidad</t>
  </si>
  <si>
    <t>BREA GUILLERMO ANDRES</t>
  </si>
  <si>
    <t>Pago de factura B N° 0002-00000025</t>
  </si>
  <si>
    <t>PV-2016-00856992</t>
  </si>
  <si>
    <t>368726/2016</t>
  </si>
  <si>
    <t>26027/2016</t>
  </si>
  <si>
    <t>SCP N° 222/2016</t>
  </si>
  <si>
    <t>Pago de factura B N° 0002-00000024</t>
  </si>
  <si>
    <t>PV-2016-00778596</t>
  </si>
  <si>
    <t>PASE CON PROY PARA QUE INFORME EXISTENCIA DE CRÉDITO</t>
  </si>
  <si>
    <t>355889/2016</t>
  </si>
  <si>
    <t>26068/2016</t>
  </si>
  <si>
    <t>DNCT N° 243/2016</t>
  </si>
  <si>
    <t>MEKANO S.R.L.</t>
  </si>
  <si>
    <t>Pago de factura B N° 0003-00000274</t>
  </si>
  <si>
    <t>357620/2016</t>
  </si>
  <si>
    <t>26070/2016</t>
  </si>
  <si>
    <t>DNCT N° 242/2016</t>
  </si>
  <si>
    <t>Pago de factura B N° 0002-00000077</t>
  </si>
  <si>
    <t>PV-2016-00716578-APN-DGTAYL#SFM</t>
  </si>
  <si>
    <t>317947/2016</t>
  </si>
  <si>
    <t>024013/2016</t>
  </si>
  <si>
    <t>SFMyCP N° 118/2016</t>
  </si>
  <si>
    <t>DONACIÓN JULIO LE PARC DE "ESFERA AZUL"</t>
  </si>
  <si>
    <t>PV-2016-00802118-APN-DGTAYL#SFM</t>
  </si>
  <si>
    <t>325936/2016</t>
  </si>
  <si>
    <t>024210/2016</t>
  </si>
  <si>
    <t>DNEF N° 343/2016</t>
  </si>
  <si>
    <t>258208/2016</t>
  </si>
  <si>
    <t>020082/2016</t>
  </si>
  <si>
    <t>DNCT N° 117/2016</t>
  </si>
  <si>
    <t>MAXISEGURIDAD INDUSTRIAL S.A</t>
  </si>
  <si>
    <t>314380/2016</t>
  </si>
  <si>
    <t>025094/2016</t>
  </si>
  <si>
    <t>Pago de factura B N° 0003-00000021</t>
  </si>
  <si>
    <t>360146/2016</t>
  </si>
  <si>
    <t>0026310/2016</t>
  </si>
  <si>
    <t>DNCT N° 245/2016</t>
  </si>
  <si>
    <t>TRANSPORTES OLIVOS S.A.C.I y F</t>
  </si>
  <si>
    <t>Pago de facturas B N° 0002-00000093/94/95</t>
  </si>
  <si>
    <t>366119/2016</t>
  </si>
  <si>
    <t>0026602/2016</t>
  </si>
  <si>
    <t>DNEF N° 472/2016</t>
  </si>
  <si>
    <t>Pago de factura B N° 0003-00000168</t>
  </si>
  <si>
    <t>366123/2016</t>
  </si>
  <si>
    <t>0026604/2016</t>
  </si>
  <si>
    <t>DNEF N° 473/2016</t>
  </si>
  <si>
    <t>CASCADO SANTIAGO RUBEN</t>
  </si>
  <si>
    <t>Pago de factura B N° 0003-00000001</t>
  </si>
  <si>
    <t>366115/2016</t>
  </si>
  <si>
    <t>0026600/2016</t>
  </si>
  <si>
    <t>DNEF N° 471/2016</t>
  </si>
  <si>
    <t>Pago de factura B N° 0003-00000163</t>
  </si>
  <si>
    <t>366103/2016</t>
  </si>
  <si>
    <t>0026599/2016</t>
  </si>
  <si>
    <t>MARTIRENA SANTIAGO</t>
  </si>
  <si>
    <t>Pago de factura B N° 0002-00000008</t>
  </si>
  <si>
    <t>348218/2016</t>
  </si>
  <si>
    <t>0026608/2016</t>
  </si>
  <si>
    <t>WALTER LEONARDO PEREZ</t>
  </si>
  <si>
    <t>Pago de factura B N° 0004-00000870</t>
  </si>
  <si>
    <t>366132/2016</t>
  </si>
  <si>
    <t>0026601/2016</t>
  </si>
  <si>
    <t>DNEF N° 468/2016</t>
  </si>
  <si>
    <t>CESATTI RODOLFO</t>
  </si>
  <si>
    <t>337416/2016</t>
  </si>
  <si>
    <t>0026606/2016</t>
  </si>
  <si>
    <t>DNEF N° 475/2016</t>
  </si>
  <si>
    <t>OTIS ARGENTINA S.A.</t>
  </si>
  <si>
    <t>367767/2016</t>
  </si>
  <si>
    <t>0026650/2016</t>
  </si>
  <si>
    <t>DNEF N° 489/2016</t>
  </si>
  <si>
    <t>ALEJANDRO DARIO LAGO</t>
  </si>
  <si>
    <t>Informe reconocimiento de gastos "ALEJANDRO DARIO LAGO" - Espacio para la infancia -</t>
  </si>
  <si>
    <t>367744/2016</t>
  </si>
  <si>
    <t>0026649/2016</t>
  </si>
  <si>
    <t>DNEF N° 494/2016</t>
  </si>
  <si>
    <t>Informe reconocimiento de gastos "CASTRO MARIA LUJAN " - Espacio para la infancia -</t>
  </si>
  <si>
    <t>367689/2016</t>
  </si>
  <si>
    <t>0026648/2016</t>
  </si>
  <si>
    <t>DNEF N° 490/2016</t>
  </si>
  <si>
    <t>MARINELO PAULA MARIEL</t>
  </si>
  <si>
    <t>Informe reconocimiento de gastos "MARINELO PAULA MARIEL" - Espacio para la infancia -</t>
  </si>
  <si>
    <t>367599/2016</t>
  </si>
  <si>
    <t>0026645/2016</t>
  </si>
  <si>
    <t>DNEF N° 487/2016</t>
  </si>
  <si>
    <t>CITTANTI GABRIELA ANDREA</t>
  </si>
  <si>
    <t>Informe reconocimiento de gastos "CITTANTI GABRIELA ANDREA"</t>
  </si>
  <si>
    <t>367622/2016</t>
  </si>
  <si>
    <t>0026647/2016</t>
  </si>
  <si>
    <t>JUNIO MARIO ALFREDO</t>
  </si>
  <si>
    <t>Informe reconocimiento de gastos "JUNIO MARIO ALFREDO" Risas de la tierra -</t>
  </si>
  <si>
    <t>367505/2016</t>
  </si>
  <si>
    <t>0026643/2016</t>
  </si>
  <si>
    <t>DNEF N° 483/2016</t>
  </si>
  <si>
    <t>TAMARA MARIEL CHAVEZ</t>
  </si>
  <si>
    <t>Informe reconocimiento de gastos "TAMARA MARIEL CHAVEZ" Risas de la tierra -</t>
  </si>
  <si>
    <t>367350/2016</t>
  </si>
  <si>
    <t>0026638/2016</t>
  </si>
  <si>
    <t>DNEF N° 479/2016</t>
  </si>
  <si>
    <t>EDUARDO A. ELIA</t>
  </si>
  <si>
    <t>Informe reconocimiento de gastos "EDUARDO A. ELIA" Jazz Argentino Diferentes Miradas -</t>
  </si>
  <si>
    <t>367347/2016</t>
  </si>
  <si>
    <t>0026637/2016</t>
  </si>
  <si>
    <t>DNEF N° 478/2016</t>
  </si>
  <si>
    <t>IANES ADRIAN HUGO</t>
  </si>
  <si>
    <t>Informe reconocimiento de gastos "IANES ADRIAN HUGO" Jazz Argentino Diferentes Miradas -</t>
  </si>
  <si>
    <t>367286/2016</t>
  </si>
  <si>
    <t>0026633/2016</t>
  </si>
  <si>
    <t>DNEF N° 482/2016</t>
  </si>
  <si>
    <t>GOMEZ FERNANDA NATALIA</t>
  </si>
  <si>
    <t>Informe reconocimiento de gastos "GOMEZ FERNANDA NATALIA" Risas de la tierra -</t>
  </si>
  <si>
    <t>367287/2016</t>
  </si>
  <si>
    <t>0026634/2016</t>
  </si>
  <si>
    <t>DNEF N° 481/2016</t>
  </si>
  <si>
    <t>MARTIN NICOLAS BOFFI</t>
  </si>
  <si>
    <t>Informe reconocimiento de gastos "MARTIN NICOLAS BOFFI" Risas de la tierra -</t>
  </si>
  <si>
    <t>367316/2016</t>
  </si>
  <si>
    <t>0026635/2016</t>
  </si>
  <si>
    <t>DNEF N° 480/2016</t>
  </si>
  <si>
    <t>MARIA EUGENIA CASTRO</t>
  </si>
  <si>
    <t>Informe reconocimiento de gastos "MARIA EUGENIA CASTRO"</t>
  </si>
  <si>
    <t>368761/2016</t>
  </si>
  <si>
    <t>0026695/2016</t>
  </si>
  <si>
    <t>DNEF N° 499/2016</t>
  </si>
  <si>
    <t>Pago de factura B N° 0001-0000002</t>
  </si>
  <si>
    <t>343979/2016</t>
  </si>
  <si>
    <t>Resmacon S.R.L.</t>
  </si>
  <si>
    <t>54036.18</t>
  </si>
  <si>
    <t>Pago de Factura B N° 0206-00006074</t>
  </si>
  <si>
    <t>33-65226717-9</t>
  </si>
  <si>
    <t>0206-00006074</t>
  </si>
  <si>
    <t>344910/2016</t>
  </si>
  <si>
    <t>0025569/2016</t>
  </si>
  <si>
    <t>SCP N° 221/2016</t>
  </si>
  <si>
    <t>Pago de factura B N° 0003-00000798</t>
  </si>
  <si>
    <t>368295/2016</t>
  </si>
  <si>
    <t>0026683/2016</t>
  </si>
  <si>
    <t>DNCT N° 251/2016</t>
  </si>
  <si>
    <t>PACKAGING RIVADAVIA S.R.L.</t>
  </si>
  <si>
    <t>Ticket factura B N° 0001-00006548</t>
  </si>
  <si>
    <t>368342/2016</t>
  </si>
  <si>
    <t>0026685/2016</t>
  </si>
  <si>
    <t>DNCT N° 252/2016</t>
  </si>
  <si>
    <t>METRO LINEAL S.A</t>
  </si>
  <si>
    <t>Factura B N° 0004-00000039</t>
  </si>
  <si>
    <t>352766/2016</t>
  </si>
  <si>
    <t>EDESUR</t>
  </si>
  <si>
    <t>355993/2016</t>
  </si>
  <si>
    <t>OLANDO HORACIO HIPOLITO</t>
  </si>
  <si>
    <t>Pago de facura B N° 0002-00000013</t>
  </si>
  <si>
    <t>PV-2016-00806423-APN-DGTAYL#SFM</t>
  </si>
  <si>
    <t>366332/2016</t>
  </si>
  <si>
    <t>0025301/2016</t>
  </si>
  <si>
    <t>MURATA</t>
  </si>
  <si>
    <t>Solicitud de ajuste en virtud de paritarias 2016</t>
  </si>
  <si>
    <t>345174/2016</t>
  </si>
  <si>
    <t>0025587/2016</t>
  </si>
  <si>
    <t>DNGC N° 33/2016</t>
  </si>
  <si>
    <t>368773/2016</t>
  </si>
  <si>
    <t>TELECOM PERSONAL S.A.</t>
  </si>
  <si>
    <t>Pago de factura N° 5514-55100995</t>
  </si>
  <si>
    <t>372116/2016</t>
  </si>
  <si>
    <t>0026777/2016</t>
  </si>
  <si>
    <t>BBHO PRODUCCIONES S.R.L.</t>
  </si>
  <si>
    <t>Pago de factura B N° 0010-00000060</t>
  </si>
  <si>
    <t>307668/2016</t>
  </si>
  <si>
    <t>Pago de factura B N° 0004-00003404</t>
  </si>
  <si>
    <t>374115/2016</t>
  </si>
  <si>
    <t>Solicitid de expediente</t>
  </si>
  <si>
    <t>PV-2016-00840233-APN-DGTAYL#SFM</t>
  </si>
  <si>
    <t>363821/2016</t>
  </si>
  <si>
    <t>26528/2016</t>
  </si>
  <si>
    <t>SEMEBA - SERVICIOS DE EMERGENCIAS MÉDICAS BUENOS AIRES S.R.L.</t>
  </si>
  <si>
    <t>Pago de factura B N° 0002-00000034</t>
  </si>
  <si>
    <t>368273/2016</t>
  </si>
  <si>
    <t>26682/2016</t>
  </si>
  <si>
    <t>NDCT N° 250/2016</t>
  </si>
  <si>
    <t>TRANSPORTES OLIVOS S.A.C.I.y F.</t>
  </si>
  <si>
    <t>Pago de factura B N° 0002-00000113</t>
  </si>
  <si>
    <t>363852/2016</t>
  </si>
  <si>
    <t>0026534/2016</t>
  </si>
  <si>
    <t>NDCT N° 248/2016</t>
  </si>
  <si>
    <t>SIGN FACTORY S.A.</t>
  </si>
  <si>
    <t>Pago de factura B N° 0002-00000088</t>
  </si>
  <si>
    <t>368122/2016</t>
  </si>
  <si>
    <t>0026670/2016</t>
  </si>
  <si>
    <t>NDCT N° 249/2016</t>
  </si>
  <si>
    <t>DETALCOM S.A.</t>
  </si>
  <si>
    <t>Pago de factura B N° 0008-00000108</t>
  </si>
  <si>
    <t>377396/2016</t>
  </si>
  <si>
    <t>0027082/2016</t>
  </si>
  <si>
    <t>DNEF N° 522/2016</t>
  </si>
  <si>
    <t>BISSIO DANIEL RICARDO</t>
  </si>
  <si>
    <t>Informe reconociemiento de gastos " BISSIO DANIEL RICARDO " - Ballet folclórico. espacio para la infancia -</t>
  </si>
  <si>
    <t>377414/2016</t>
  </si>
  <si>
    <t>0027084/2016</t>
  </si>
  <si>
    <t>DNEF N° 523/2016</t>
  </si>
  <si>
    <t>LAURA DELOGU</t>
  </si>
  <si>
    <t>Informe reconociemiento de gastos " LAURA DELOGU " - Espacio para la infancia -</t>
  </si>
  <si>
    <t>377120/2016</t>
  </si>
  <si>
    <t>0027061/2016</t>
  </si>
  <si>
    <t>DNEF N° 502/2016</t>
  </si>
  <si>
    <t>JUAN ANDRES MIGUENS</t>
  </si>
  <si>
    <t>Informe reconociemiento de gastos "JUAN ANDRES MIGUENS "</t>
  </si>
  <si>
    <t>377021/2016</t>
  </si>
  <si>
    <t>0027060/2016</t>
  </si>
  <si>
    <t>DNEF N° 513/2016</t>
  </si>
  <si>
    <t>CORBELLI JULIANA</t>
  </si>
  <si>
    <t>Informe reconociemiento de gastos " CORBELLI JULIANA " - Espacio para la infancia -</t>
  </si>
  <si>
    <t>377000/2016</t>
  </si>
  <si>
    <t>0027059/2016</t>
  </si>
  <si>
    <t>DNEF N° 512/2016</t>
  </si>
  <si>
    <t>CRUZ CAROLINA</t>
  </si>
  <si>
    <t>Informe reconociemiento de gastos " CRUZ CAROLINA " - Espacio para la infancia -</t>
  </si>
  <si>
    <t>377213/2016</t>
  </si>
  <si>
    <t>0027074/2016</t>
  </si>
  <si>
    <t>DNEF N° 519/2016</t>
  </si>
  <si>
    <t>MARINELLO PAULA MARIEL</t>
  </si>
  <si>
    <t>Informe reconociemiento de gastos " MARINELLO PAULA MARIEL " - Espacio para la infancia -</t>
  </si>
  <si>
    <t>377209/2016</t>
  </si>
  <si>
    <t>0027073/2016</t>
  </si>
  <si>
    <t>DNEF N° 518/2016</t>
  </si>
  <si>
    <t>Informe reconociemiento de gastos " DANKO BRIGITTA " - Espacio para la infancia -</t>
  </si>
  <si>
    <t>377170/2016</t>
  </si>
  <si>
    <t>0027066/2016</t>
  </si>
  <si>
    <t>DNEF N° 516/2016</t>
  </si>
  <si>
    <t>JORGE ANDRÉS BERGERO</t>
  </si>
  <si>
    <t>Informe reconociemiento de gastos " JORGE ANDRÉS BERGERO " - Espacio para la infancia -</t>
  </si>
  <si>
    <t>377171/2016</t>
  </si>
  <si>
    <t>0027067/2016</t>
  </si>
  <si>
    <t>DNEF N° 517/2016</t>
  </si>
  <si>
    <t>MARIA SOLEDAD DE LA ROSA</t>
  </si>
  <si>
    <t>Informe reconociemiento de gastos " MARIA SOLEDAD DE LA ROSA " - Espacio para la infancia -</t>
  </si>
  <si>
    <t>377127/2016</t>
  </si>
  <si>
    <t>0027063/2016</t>
  </si>
  <si>
    <t>DNEF N° 515/2016</t>
  </si>
  <si>
    <t>Informe reconociemiento de gastos " BISSIO DANIEL RICARDO " - Espacio para la infancia -</t>
  </si>
  <si>
    <t>377297/2016</t>
  </si>
  <si>
    <t>0027079/2016</t>
  </si>
  <si>
    <t>DNEF N° 521/2016</t>
  </si>
  <si>
    <t>377246/2016</t>
  </si>
  <si>
    <t>0027077/2016</t>
  </si>
  <si>
    <t>DNEF N° 520/2016</t>
  </si>
  <si>
    <t>PERDUCA MAIA GERALDINE</t>
  </si>
  <si>
    <t>Informe reconociemiento de gastos " PERDUCA MAIA GERALDINE " - Espacio para la infancia -</t>
  </si>
  <si>
    <t>377298/2016</t>
  </si>
  <si>
    <t>00270078/2016</t>
  </si>
  <si>
    <t>DNEF N° 511/2016</t>
  </si>
  <si>
    <t>ESMOK LEW ANA PAULA</t>
  </si>
  <si>
    <t>Informe reconociemiento de gastos " ESMOK LEW ANA PAULA" - Espacio para la infancia -</t>
  </si>
  <si>
    <t>377175/2016</t>
  </si>
  <si>
    <t>00270069/2016</t>
  </si>
  <si>
    <t>DNEF N° 508/2016</t>
  </si>
  <si>
    <t>NADIA PÚERTOLAS</t>
  </si>
  <si>
    <t>Informe reconociemiento de gastos " NADIA PÚERTOLAS" - Espacio para la infancia -</t>
  </si>
  <si>
    <t>377129/2016</t>
  </si>
  <si>
    <t>0027064/2016</t>
  </si>
  <si>
    <t>DNEF N° 507/2016</t>
  </si>
  <si>
    <t>ASRIN HUGO CESAR</t>
  </si>
  <si>
    <t>Informe reconociemiento de gastos " ASRIN HUGO CESAR" - Espacio para la infancia -</t>
  </si>
  <si>
    <t>377215/2016</t>
  </si>
  <si>
    <t>00270075/2016</t>
  </si>
  <si>
    <t>DNEF N° 506/2016</t>
  </si>
  <si>
    <t>BELEN USANDIVARAS</t>
  </si>
  <si>
    <t>Informe reconociemiento de gastos " BELEN USANDIVARAS " - Espacio para la infancia -</t>
  </si>
  <si>
    <t>377180/2016</t>
  </si>
  <si>
    <t>0027072/2016</t>
  </si>
  <si>
    <t>DNEF N° 505/2016</t>
  </si>
  <si>
    <t>MARIA ALEJANDRA USANDIVARAS</t>
  </si>
  <si>
    <t>Informe reconociemiento de gastos " MARIA ALEJANDRA USANDIVARAS " - Espacio para la infancia -</t>
  </si>
  <si>
    <t>377173/2016</t>
  </si>
  <si>
    <t>0027068/2016</t>
  </si>
  <si>
    <t>DNEF N° 504/2016</t>
  </si>
  <si>
    <t>FRANCISCO ESTARELLAS</t>
  </si>
  <si>
    <t>Informe reconociemiento de gastos " FRANCISCO ESTARELLAS " - Espacio para la infancia -</t>
  </si>
  <si>
    <t>377179/2016</t>
  </si>
  <si>
    <t>0027071/2016</t>
  </si>
  <si>
    <t>DNEF N° 509/2016</t>
  </si>
  <si>
    <t>MARTÍN NICOLAS BOFFI</t>
  </si>
  <si>
    <t>Informe reconociemiento de gastos " MARTÍN NICOLAS BOFFI " - Espacio para la infancia ( show maddalena fleitas)-</t>
  </si>
  <si>
    <t>377423/2016</t>
  </si>
  <si>
    <t>0027087/2016</t>
  </si>
  <si>
    <t>DNEF N° 525/2016</t>
  </si>
  <si>
    <t>Informe reconociemiento de gastos " LAURA DELOGU " - Música de la independencia -</t>
  </si>
  <si>
    <t>377422/2016</t>
  </si>
  <si>
    <t>0027086/2016</t>
  </si>
  <si>
    <t>DNEF N° 524/2016</t>
  </si>
  <si>
    <t>Informe reconociemiento de gastos " BISSIO DANIEL RICARDO " - Música de la independencia -</t>
  </si>
  <si>
    <t>377221/2016</t>
  </si>
  <si>
    <t>0027076/2016</t>
  </si>
  <si>
    <t>DNEF N° 510/2016</t>
  </si>
  <si>
    <t>Informe reconociemiento de gastos " NIEVES LAURA " - Talleres vacaciones de invierno -</t>
  </si>
  <si>
    <t>377424/2016</t>
  </si>
  <si>
    <t>0027088/2016</t>
  </si>
  <si>
    <t>DNEF N° 526/2016</t>
  </si>
  <si>
    <t>Informe reconociemiento de gastos " ANDRES GUERBEROFF" - Paseo óptico en vacaciones de invierno -</t>
  </si>
  <si>
    <t>377172/2016</t>
  </si>
  <si>
    <t>0027065/2016</t>
  </si>
  <si>
    <t>DNEF N° 503/2016</t>
  </si>
  <si>
    <t>JORGE LUIS LOPEZ</t>
  </si>
  <si>
    <t>Informe reconociemiento de gastos " JORGE LUIS LOPEZ" - Jazz Argentino Diferentes Miradas-</t>
  </si>
  <si>
    <t>377103/2016</t>
  </si>
  <si>
    <t>0027062/2016</t>
  </si>
  <si>
    <t>DNEF N° 514/2016</t>
  </si>
  <si>
    <t>FLEITAS MAGDALENA DELFINA</t>
  </si>
  <si>
    <t>Informe reconociemiento de gastos " FLEITAS MAGDALENA DELFINA "</t>
  </si>
  <si>
    <t>374322/2016</t>
  </si>
  <si>
    <t>0026900/2016</t>
  </si>
  <si>
    <t>DNCT N° 257/2016</t>
  </si>
  <si>
    <t>Pago de factura B N° 0005-00000005</t>
  </si>
  <si>
    <t>374207/2016</t>
  </si>
  <si>
    <t>0026884/2016</t>
  </si>
  <si>
    <t>DNCT N° 254/2016</t>
  </si>
  <si>
    <t>Pago de factura B N° 0004-00007869</t>
  </si>
  <si>
    <t>374209/2016</t>
  </si>
  <si>
    <t>0026888/2016</t>
  </si>
  <si>
    <t>DNCT N° 256/2016</t>
  </si>
  <si>
    <t>SPAGNOLO JOSE FRANCISCO</t>
  </si>
  <si>
    <t>Pago de factura B N° 0006-00000003</t>
  </si>
  <si>
    <t>374214/2016</t>
  </si>
  <si>
    <t>0026889/2016</t>
  </si>
  <si>
    <t>DNCT N° 255/2016</t>
  </si>
  <si>
    <t>Pago de factura B N° 0001-00000101</t>
  </si>
  <si>
    <t>344795/2016</t>
  </si>
  <si>
    <t>ZOLMACO S.A. - BEBENATO S.A.</t>
  </si>
  <si>
    <t>Para desafectar</t>
  </si>
  <si>
    <t>Para Desafectar</t>
  </si>
  <si>
    <t xml:space="preserve">RESUMEN Exptes. Asignados a otros Departamentos </t>
  </si>
  <si>
    <t>Egreso</t>
  </si>
  <si>
    <t>Ingreso</t>
  </si>
  <si>
    <t>(Todas)</t>
  </si>
  <si>
    <t>CUDAP</t>
  </si>
  <si>
    <t>Cuenta de CUDAP</t>
  </si>
  <si>
    <t>Expte</t>
  </si>
  <si>
    <t>ACU-S01:0001975/2015</t>
  </si>
  <si>
    <t>No esta por Maestro</t>
  </si>
  <si>
    <t>EXP-S01:0016749/2016</t>
  </si>
  <si>
    <t>EXP-S01:0028506/2014</t>
  </si>
  <si>
    <t>EXP-S01:0061074/2016</t>
  </si>
  <si>
    <t>EXP-S01:0101566/2016</t>
  </si>
  <si>
    <t>EXP-S01:0109495/2014</t>
  </si>
  <si>
    <t>EXP-S01:0121911/2016</t>
  </si>
  <si>
    <t>EXP-S01:0127581/2016</t>
  </si>
  <si>
    <t>EXP-S01:0129568/2016</t>
  </si>
  <si>
    <t>EXP-S01:0132434/2016</t>
  </si>
  <si>
    <t>EXP-S01:0156197/2016</t>
  </si>
  <si>
    <t>EXP-S01:0163644/2016</t>
  </si>
  <si>
    <t>EXP-S01:0163785/2016</t>
  </si>
  <si>
    <t>EXP-S01:0163789/2016</t>
  </si>
  <si>
    <t>EXP-S01:0164405/2016</t>
  </si>
  <si>
    <t>EXP-S01:0164530/2016</t>
  </si>
  <si>
    <t>EXP-S01:0164562/2016</t>
  </si>
  <si>
    <t>EXP-S01:0164634/2016</t>
  </si>
  <si>
    <t>EXP-S01:0164692/2016</t>
  </si>
  <si>
    <t>EXP-S01:0166535/2016</t>
  </si>
  <si>
    <t>EXP-S01:0171420/2016</t>
  </si>
  <si>
    <t>EXP-S01:0174169/2016</t>
  </si>
  <si>
    <t>EXP-S01:0174298/2016</t>
  </si>
  <si>
    <t>EXP-S01:0176765/2016</t>
  </si>
  <si>
    <t>EXP-S01:0176788/2016</t>
  </si>
  <si>
    <t>EXP-S01:0177088/2016</t>
  </si>
  <si>
    <t>EXP-S01:0177217/2016</t>
  </si>
  <si>
    <t>EXP-S01:0182051/2016</t>
  </si>
  <si>
    <t>EXP-S01:0188482/2016</t>
  </si>
  <si>
    <t>EXP-S01:0188519/2016</t>
  </si>
  <si>
    <t>EXP-S01:0188555/2016</t>
  </si>
  <si>
    <t>EXP-S01:0188729/2016</t>
  </si>
  <si>
    <t>EXP-S01:0196037/2016</t>
  </si>
  <si>
    <t>EXP-S01:0196038/2016</t>
  </si>
  <si>
    <t>EXP-S01:0196039/2016</t>
  </si>
  <si>
    <t>EXP-S01:0196235/2016</t>
  </si>
  <si>
    <t>EXP-S01:0196274/2016</t>
  </si>
  <si>
    <t>EXP-S01:0198065/2016</t>
  </si>
  <si>
    <t>EXP-S01:0203361/2016</t>
  </si>
  <si>
    <t>EXP-S01:0207947/2016</t>
  </si>
  <si>
    <t>EXP-S01:0211989/2016</t>
  </si>
  <si>
    <t>EXP-S01:0213081/2016</t>
  </si>
  <si>
    <t>EXP-S01:0213094/2016</t>
  </si>
  <si>
    <t>EXP-S01:0213175/2016</t>
  </si>
  <si>
    <t>EXP-S01:0213947/2016</t>
  </si>
  <si>
    <t>EXP-S01:0219846/2016</t>
  </si>
  <si>
    <t>EXP-S01:0222365/2016</t>
  </si>
  <si>
    <t>EXP-S01:0222508/2016</t>
  </si>
  <si>
    <t>EXP-S01:0224845/2016</t>
  </si>
  <si>
    <t>EXP-S01:0225913/2016</t>
  </si>
  <si>
    <t>EXP-S01:0229314/2016</t>
  </si>
  <si>
    <t>EXP-S01:0229862/2016</t>
  </si>
  <si>
    <t>EXP-S01:0229938/2016</t>
  </si>
  <si>
    <t>EXP-S01:0230234/2016</t>
  </si>
  <si>
    <t>EXP-S01:0230402/2016</t>
  </si>
  <si>
    <t>EXP-S01:0230468/2016</t>
  </si>
  <si>
    <t>EXP-S01:0230776/2016</t>
  </si>
  <si>
    <t>EXP-S01:0232567/2016</t>
  </si>
  <si>
    <t>EXP-S01:0238397/2016</t>
  </si>
  <si>
    <t>EXP-S01:0239184/2016</t>
  </si>
  <si>
    <t>EXP-S01:0239218/2016</t>
  </si>
  <si>
    <t>EXP-S01:0239230/2016</t>
  </si>
  <si>
    <t>EXP-S01:0239508/2016</t>
  </si>
  <si>
    <t>EXP-S01:0240257/2016</t>
  </si>
  <si>
    <t>EXP-S01:0240681/2016</t>
  </si>
  <si>
    <t>EXP-S01:0240702/2016</t>
  </si>
  <si>
    <t>EXP-S01:0242595/2016</t>
  </si>
  <si>
    <t>EXP-S01:0243214/2016</t>
  </si>
  <si>
    <t>EXP-S01:0247737/2016</t>
  </si>
  <si>
    <t>EXP-S01:0247769/2016</t>
  </si>
  <si>
    <t>EXP-S01:0249225/2016</t>
  </si>
  <si>
    <t>EXP-S01:0249839/2015</t>
  </si>
  <si>
    <t>EXP-S01:0252062/2015</t>
  </si>
  <si>
    <t>EXP-S01:0252471/2015</t>
  </si>
  <si>
    <t>EXP-S01:0252566/2016</t>
  </si>
  <si>
    <t>EXP-S01:0252624/2016</t>
  </si>
  <si>
    <t>EXP-S01:0254392/2015</t>
  </si>
  <si>
    <t>EXP-S01:0258208/2016</t>
  </si>
  <si>
    <t>EXP-S01:0258246/2016</t>
  </si>
  <si>
    <t>EXP-S01:0259031/2016</t>
  </si>
  <si>
    <t>EXP-S01:0262335/2016</t>
  </si>
  <si>
    <t>EXP-S01:0263305/2016</t>
  </si>
  <si>
    <t>EXP-S01:0263456/2016</t>
  </si>
  <si>
    <t>EXP-S01:0263998/2016</t>
  </si>
  <si>
    <t>EXP-S01:0264001/2016</t>
  </si>
  <si>
    <t>EXP-S01:0264002/2016</t>
  </si>
  <si>
    <t>EXP-S01:0266530/2016</t>
  </si>
  <si>
    <t>EXP-S01:0267410/2016</t>
  </si>
  <si>
    <t>EXP-S01:0267813/2016</t>
  </si>
  <si>
    <t>EXP-S01:0272391/2016</t>
  </si>
  <si>
    <t>EXP-S01:0272425/2016</t>
  </si>
  <si>
    <t>EXP-S01:0272443/2016</t>
  </si>
  <si>
    <t>EXP-S01:0272449/2016</t>
  </si>
  <si>
    <t>EXP-S01:0272504/2016</t>
  </si>
  <si>
    <t>EXP-S01:0272505/2016</t>
  </si>
  <si>
    <t>EXP-S01:0272507/2016</t>
  </si>
  <si>
    <t>EXP-S01:0272509/2016</t>
  </si>
  <si>
    <t>EXP-S01:0274819/2016</t>
  </si>
  <si>
    <t>EXP-S01:0275403/2016</t>
  </si>
  <si>
    <t>EXP-S01:0275472/2016</t>
  </si>
  <si>
    <t>EXP-S01:0276978/2016</t>
  </si>
  <si>
    <t>EXP-S01:0277039/2016</t>
  </si>
  <si>
    <t>EXP-S01:0280001/2016</t>
  </si>
  <si>
    <t>EXP-S01:0280024/2016</t>
  </si>
  <si>
    <t>EXP-S01:0280028/2016</t>
  </si>
  <si>
    <t>EXP-S01:0282299/2016</t>
  </si>
  <si>
    <t>EXP-S01:0283025/2015</t>
  </si>
  <si>
    <t>EXP-S01:0283316/2016</t>
  </si>
  <si>
    <t>EXP-S01:0287595/2015</t>
  </si>
  <si>
    <t>EXP-S01:0287597/2015</t>
  </si>
  <si>
    <t>EXP-S01:0287646/2016</t>
  </si>
  <si>
    <t>EXP-S01:0287958/2016</t>
  </si>
  <si>
    <t>EXP-S01:0287964/2016</t>
  </si>
  <si>
    <t>EXP-S01:0287993/2016</t>
  </si>
  <si>
    <t>EXP-S01:0288008/2016</t>
  </si>
  <si>
    <t>EXP-S01:0288090/2016</t>
  </si>
  <si>
    <t>EXP-S01:0288105/2016</t>
  </si>
  <si>
    <t>EXP-S01:0288237/2016</t>
  </si>
  <si>
    <t>EXP-S01:0288280/2016</t>
  </si>
  <si>
    <t>EXP-S01:0288296/2016</t>
  </si>
  <si>
    <t>EXP-S01:0288322/2016</t>
  </si>
  <si>
    <t>EXP-S01:0288326/2016</t>
  </si>
  <si>
    <t>EXP-S01:0296368/2016</t>
  </si>
  <si>
    <t>EXP-S01:0300538/2016</t>
  </si>
  <si>
    <t>EXP-S01:0301691/2016</t>
  </si>
  <si>
    <t>EXP-S01:0301758/2016</t>
  </si>
  <si>
    <t>EXP-S01:0301854/2016</t>
  </si>
  <si>
    <t>EXP-S01:0304478/2016</t>
  </si>
  <si>
    <t>EXP-S01:0304557/2016</t>
  </si>
  <si>
    <t>EXP-S01:0310785/2016</t>
  </si>
  <si>
    <t>EXP-S01:0313218/2016</t>
  </si>
  <si>
    <t>EXP-S01:0314344/2016</t>
  </si>
  <si>
    <t>EXP-S01:0314956/2016</t>
  </si>
  <si>
    <t>EXP-S01:0315162/2016</t>
  </si>
  <si>
    <t>EXP-S01:0315164/2016</t>
  </si>
  <si>
    <t>EXP-S01:0315165/2016</t>
  </si>
  <si>
    <t>EXP-S01:0315166/2016</t>
  </si>
  <si>
    <t>EXP-S01:0315167/2016</t>
  </si>
  <si>
    <t>EXP-S01:0315171/2016</t>
  </si>
  <si>
    <t>EXP-S01:0315172/2016</t>
  </si>
  <si>
    <t>EXP-S01:0315173/2016</t>
  </si>
  <si>
    <t>EXP-S01:0315174/2016</t>
  </si>
  <si>
    <t>EXP-S01:0316001/2016</t>
  </si>
  <si>
    <t>EXP-S01:0316040/2016</t>
  </si>
  <si>
    <t>EXP-S01:0316051/2016</t>
  </si>
  <si>
    <t>EXP-S01:0316157/2016</t>
  </si>
  <si>
    <t>EXP-S01:0316160/2016</t>
  </si>
  <si>
    <t>EXP-S01:0316231/2016</t>
  </si>
  <si>
    <t>EXP-S01:0316252/2016</t>
  </si>
  <si>
    <t>EXP-S01:0316270/2016</t>
  </si>
  <si>
    <t>EXP-S01:0316285/2016</t>
  </si>
  <si>
    <t>EXP-S01:0316363/2016</t>
  </si>
  <si>
    <t>EXP-S01:0317016/2016</t>
  </si>
  <si>
    <t>EXP-S01:0320178/2016</t>
  </si>
  <si>
    <t>EXP-S01:0321127/2016</t>
  </si>
  <si>
    <t>EXP-S01:0321231/2016</t>
  </si>
  <si>
    <t>EXP-S01:0321553/2016</t>
  </si>
  <si>
    <t>EXP-S01:0324023/2016</t>
  </si>
  <si>
    <t>EXP-S01:0324066/2016</t>
  </si>
  <si>
    <t>EXP-S01:0327532/2016</t>
  </si>
  <si>
    <t>EXP-S01:0327644/2016</t>
  </si>
  <si>
    <t>EXP-S01:0328410/2016</t>
  </si>
  <si>
    <t>EXP-S01:0328417/2016</t>
  </si>
  <si>
    <t>EXP-S01:0329359/2016</t>
  </si>
  <si>
    <t>EXP-S01:0329460/2016</t>
  </si>
  <si>
    <t>EXP-S01:0330181/2016</t>
  </si>
  <si>
    <t>EXP-S01:0330184/2016</t>
  </si>
  <si>
    <t>EXP-S01:0330186/2016</t>
  </si>
  <si>
    <t>EXP-S01:0330195/2016</t>
  </si>
  <si>
    <t>EXP-S01:0330200/2016</t>
  </si>
  <si>
    <t>EXP-S01:0330211/2016</t>
  </si>
  <si>
    <t>EXP-S01:0330212/2016</t>
  </si>
  <si>
    <t>EXP-S01:0330214/2016</t>
  </si>
  <si>
    <t>EXP-S01:0330216/2016</t>
  </si>
  <si>
    <t>EXP-S01:0330217/2016</t>
  </si>
  <si>
    <t>EXP-S01:0330220/2016</t>
  </si>
  <si>
    <t>EXP-S01:0330254/2016</t>
  </si>
  <si>
    <t>EXP-S01:0330283/2016</t>
  </si>
  <si>
    <t>EXP-S01:0330485/2016</t>
  </si>
  <si>
    <t>EXP-S01:0330522/2016</t>
  </si>
  <si>
    <t>EXP-S01:0330893/2016</t>
  </si>
  <si>
    <t>EXP-S01:0330896/2016</t>
  </si>
  <si>
    <t>EXP-S01:0330897/2016</t>
  </si>
  <si>
    <t>EXP-S01:0330898/2016</t>
  </si>
  <si>
    <t>EXP-S01:0330899/2016</t>
  </si>
  <si>
    <t>EXP-S01:0330900/2016</t>
  </si>
  <si>
    <t>EXP-S01:0331090/2016</t>
  </si>
  <si>
    <t>EXP-S01:0331175/2016</t>
  </si>
  <si>
    <t>EXP-S01:0331501/2016</t>
  </si>
  <si>
    <t>EXP-S01:0331572/2016</t>
  </si>
  <si>
    <t>EXP-S01:0331581/2016</t>
  </si>
  <si>
    <t>EXP-S01:0331596/2016</t>
  </si>
  <si>
    <t>EXP-S01:0331603/2016</t>
  </si>
  <si>
    <t>EXP-S01:0331640/2016</t>
  </si>
  <si>
    <t>EXP-S01:0331699/2016</t>
  </si>
  <si>
    <t>EXP-S01:0331703/2016</t>
  </si>
  <si>
    <t>EXP-S01:0331705/2016</t>
  </si>
  <si>
    <t>EXP-S01:0331709/2016</t>
  </si>
  <si>
    <t>EXP-S01:0331711/2016</t>
  </si>
  <si>
    <t>EXP-S01:0331735/2016</t>
  </si>
  <si>
    <t>EXP-S01:0331753/2016</t>
  </si>
  <si>
    <t>EXP-S01:0331764/2016</t>
  </si>
  <si>
    <t>EXP-S01:0331987/2016</t>
  </si>
  <si>
    <t>EXP-S01:0332064/2016</t>
  </si>
  <si>
    <t>EXP-S01:0332069/2016</t>
  </si>
  <si>
    <t>EXP-S01:0332162/2016</t>
  </si>
  <si>
    <t>EXP-S01:0332236/2016</t>
  </si>
  <si>
    <t>EXP-S01:0332276/2016</t>
  </si>
  <si>
    <t>EXP-S01:0332281/2016</t>
  </si>
  <si>
    <t>EXP-S01:0332321/2016</t>
  </si>
  <si>
    <t>EXP-S01:0332323/2016</t>
  </si>
  <si>
    <t>EXP-S01:0332332/2016</t>
  </si>
  <si>
    <t>EXP-S01:0332338/2016</t>
  </si>
  <si>
    <t>EXP-S01:0332348/2016</t>
  </si>
  <si>
    <t>EXP-S01:0332376/2016</t>
  </si>
  <si>
    <t>EXP-S01:0332384/2016</t>
  </si>
  <si>
    <t>EXP-S01:0332474/2016</t>
  </si>
  <si>
    <t>EXP-S01:0333624/2016</t>
  </si>
  <si>
    <t>EXP-S01:0335179/2016</t>
  </si>
  <si>
    <t>EXP-S01:0335248/2016</t>
  </si>
  <si>
    <t>EXP-S01:0335294/2016</t>
  </si>
  <si>
    <t>EXP-S01:0337171/2015</t>
  </si>
  <si>
    <t>EXP-S01:0340056/2015</t>
  </si>
  <si>
    <t>EXP-S01:0340832/2016</t>
  </si>
  <si>
    <t>EXP-S01:0340886/2016</t>
  </si>
  <si>
    <t>EXP-S01:0341252/2016</t>
  </si>
  <si>
    <t>EXP-S01:0341265/2016</t>
  </si>
  <si>
    <t>EXP-S01:0341308/2016</t>
  </si>
  <si>
    <t>EXP-S01:0341330/2016</t>
  </si>
  <si>
    <t>EXP-S01:0341386/2016</t>
  </si>
  <si>
    <t>EXP-S01:0341442/2016</t>
  </si>
  <si>
    <t>EXP-S01:0341477/2016</t>
  </si>
  <si>
    <t>EXP-S01:0343979/2016</t>
  </si>
  <si>
    <t>EXP-S01:0348595/2016</t>
  </si>
  <si>
    <t>EXP-S01:0348601/2016</t>
  </si>
  <si>
    <t>EXP-S01:0348610/2016</t>
  </si>
  <si>
    <t>EXP-S01:0348616/2016</t>
  </si>
  <si>
    <t>EXP-S01:0348624/2016</t>
  </si>
  <si>
    <t>EXP-S01:0348664/2016</t>
  </si>
  <si>
    <t>EXP-S01:0348686/2016</t>
  </si>
  <si>
    <t>EXP-S01:0348701/2016</t>
  </si>
  <si>
    <t>EXP-S01:0348710/2016</t>
  </si>
  <si>
    <t>EXP-S01:0348718/2016</t>
  </si>
  <si>
    <t>EXP-S01:0350323/2016</t>
  </si>
  <si>
    <t>EXP-S01:0350631/2016</t>
  </si>
  <si>
    <t>EXP-S01:0350676/2016</t>
  </si>
  <si>
    <t>EXP-S01:0350934/2016</t>
  </si>
  <si>
    <t>EXP-S01:0350957/2016</t>
  </si>
  <si>
    <t>EXP-S01:0351019/2016</t>
  </si>
  <si>
    <t>EXP-S01:0352798/2016</t>
  </si>
  <si>
    <t>EXP-S01:0354741/2016</t>
  </si>
  <si>
    <t>NOTA-S01:0015932/2016</t>
  </si>
  <si>
    <t>NOTA-S01:0015937/2016</t>
  </si>
  <si>
    <t>NOTA-S01:0015941/2016</t>
  </si>
  <si>
    <t>NOTA-S01:0016260/2016</t>
  </si>
  <si>
    <t>NOTA-S01:0016265/2016</t>
  </si>
  <si>
    <t>NOTA-S01:0016412/2016</t>
  </si>
  <si>
    <t>NOTA-S01:0016625/2016</t>
  </si>
  <si>
    <t>NOTA-S01:0016626/2016</t>
  </si>
  <si>
    <t>NOTA-S01:0016646/2016</t>
  </si>
  <si>
    <t>NOTA-S01:0017165/2016</t>
  </si>
  <si>
    <t>NOTA-S01:0017592/2016</t>
  </si>
  <si>
    <t>NOTA-S01:0017607/2016</t>
  </si>
  <si>
    <t>NOTA-S01:0017609/2016</t>
  </si>
  <si>
    <t>NOTA-S01:0017610/2016</t>
  </si>
  <si>
    <t>NOTA-S01:0017612/2016</t>
  </si>
  <si>
    <t>NOTA-S01:0017614/2016</t>
  </si>
  <si>
    <t>NOTA-S01:0017618/2016</t>
  </si>
  <si>
    <t>NOTA-S01:0017619/2016</t>
  </si>
  <si>
    <t>NOTA-S01:0017621/2016</t>
  </si>
  <si>
    <t>NOTA-S01:0019734/2016</t>
  </si>
  <si>
    <t>NOTA-S01:0020379/2016</t>
  </si>
  <si>
    <t>NOTA-S01:0020380/2016</t>
  </si>
  <si>
    <t>NOTA-S01:0021993/2016</t>
  </si>
  <si>
    <t>NOTA-S01:0022983/2016</t>
  </si>
  <si>
    <t>NOTA-S01:0022996/2016</t>
  </si>
  <si>
    <t>NOTA-S01:0022998/2016</t>
  </si>
  <si>
    <t>NOTA-S01:0023218/2016</t>
  </si>
  <si>
    <t>NOTA-S01:0023450/2016</t>
  </si>
  <si>
    <t>NOTA-S01:0023454/2016</t>
  </si>
  <si>
    <t>NOTA-S01:0023488/2016</t>
  </si>
  <si>
    <t>NOTA-S01:0023490/2016</t>
  </si>
  <si>
    <t>NOTA-S01:0023615/2016</t>
  </si>
  <si>
    <t>NOTA-S01:0023616/2016</t>
  </si>
  <si>
    <t>NOTA-S01:0023735/2016</t>
  </si>
  <si>
    <t>NOTA-S01:0023738/2016</t>
  </si>
  <si>
    <t>NOTA-S01:0023739/2016</t>
  </si>
  <si>
    <t>NOTA-S01:0023740/2016</t>
  </si>
  <si>
    <t>NOTA-S01:0023743/2016</t>
  </si>
  <si>
    <t>NOTA-S01:0023745/2016</t>
  </si>
  <si>
    <t>NOTA-S01:0024014/2016</t>
  </si>
  <si>
    <t>NOTA-S01:0024377/2016</t>
  </si>
  <si>
    <t>NOTA-S01:0024884/2016</t>
  </si>
  <si>
    <t>NOTA-S01:0024983/2016</t>
  </si>
  <si>
    <t>NOTA-S01:0025006/2016</t>
  </si>
  <si>
    <t>NOTA-S01:0025415/2016</t>
  </si>
  <si>
    <t>PROY-S01:0012678/2015</t>
  </si>
  <si>
    <t>PROY-S01:0014778/2015</t>
  </si>
  <si>
    <t>TRI-S01:0112001/2015</t>
  </si>
  <si>
    <t>Cant. De Días ASIGNADO</t>
  </si>
  <si>
    <t>LARGO</t>
  </si>
  <si>
    <t>f</t>
  </si>
  <si>
    <t>DÍAS DE ASIGNACIÓN</t>
  </si>
  <si>
    <t>S/ EFECTO</t>
  </si>
  <si>
    <t>PV-2016-00619935-APN-DGTAYL#SFM</t>
  </si>
  <si>
    <t>025947/2016</t>
  </si>
  <si>
    <t>PROY DESAFECTACION</t>
  </si>
  <si>
    <t>016723/2016</t>
  </si>
  <si>
    <t>Archivo</t>
  </si>
  <si>
    <t xml:space="preserve"> 92974/2015</t>
  </si>
  <si>
    <t>110549/2015</t>
  </si>
  <si>
    <t>Nota para presupuesto y luego pase a legales, a la firma de Daniel// SE RECLAMO A OTIS NOTAS DE CREDITO. 14/07/2016 Refacturado y con Acto Administrativo firmado, sale a Tesoreria para pagar. FINALIZADO</t>
  </si>
  <si>
    <t xml:space="preserve"> 13839/2016</t>
  </si>
  <si>
    <t xml:space="preserve"> 13842/2016</t>
  </si>
  <si>
    <t>Ver con daniel</t>
  </si>
  <si>
    <t>NO-2016-00036333</t>
  </si>
  <si>
    <t>PARA SU INTERVENCIÓN</t>
  </si>
  <si>
    <t>115703/2015</t>
  </si>
  <si>
    <t>25330/2016</t>
  </si>
  <si>
    <t xml:space="preserve"> 11014/2016</t>
  </si>
  <si>
    <t>1226/2016</t>
  </si>
  <si>
    <t>011966/2016</t>
  </si>
  <si>
    <t>011965/2016</t>
  </si>
  <si>
    <t>08/06 pliego Elaborado para Contratación. Sale nota a Adrián para remitir a JGM y publicar. Armé formulario urgente// 24-6 JGM solicita que se pague por SAF 347. 09/08/2016 Se devuelve a DNEF (hablado con Javier) para modificar requerimiento y EETT ya que tiene el objeto parecido con exp. 196075/2016</t>
  </si>
  <si>
    <t>009838/2016</t>
  </si>
  <si>
    <t>010129/2016</t>
  </si>
  <si>
    <t>012655/2016</t>
  </si>
  <si>
    <t>012864/2016</t>
  </si>
  <si>
    <t>010793/2016</t>
  </si>
  <si>
    <t>LEGITIMO ABONO</t>
  </si>
  <si>
    <t>ARMANDO PLIEGO MIRIAM</t>
  </si>
  <si>
    <t>NOTA CC 272/2016</t>
  </si>
  <si>
    <t>PARA CONTINUAR CON EL TRAMITE</t>
  </si>
  <si>
    <t>000037/2016</t>
  </si>
  <si>
    <t>Lo esta trabajando Melina</t>
  </si>
  <si>
    <t>011593/2016</t>
  </si>
  <si>
    <t>0 21/6/2016</t>
  </si>
  <si>
    <t>Confeccionando Pliego para Contratación Directa en relación a las Especificaciones Técnicas remitidas por la Dirección Nacional de Expresiones Federales.</t>
  </si>
  <si>
    <t>009690/2016</t>
  </si>
  <si>
    <t>009912/2016</t>
  </si>
  <si>
    <t>011964/2016</t>
  </si>
  <si>
    <t xml:space="preserve"> 12651/2016</t>
  </si>
  <si>
    <t>UNIFICAR</t>
  </si>
  <si>
    <t>3986/2016</t>
  </si>
  <si>
    <t>013292/2016</t>
  </si>
  <si>
    <t>Para armar pliego (Griselda)</t>
  </si>
  <si>
    <t>ARMANDO PLIEGO (04/07/)</t>
  </si>
  <si>
    <t>012986/2016</t>
  </si>
  <si>
    <t>011962/2016</t>
  </si>
  <si>
    <t>08/06 pliego Elaborado para Contratación. Sale nota a Adrián para remitir a JGM y publicar. Armé formulario urgente // 24-6 reenviado e JGM para SAF 347. 09/08/2016 Se devuelve a DNEF (hablado con Javier) para modificar requerimiento y EETT ya que tiene el objeto parecido con exp. 196075/2016</t>
  </si>
  <si>
    <t>011110/2016</t>
  </si>
  <si>
    <t>DESAFECTAR</t>
  </si>
  <si>
    <t>014751/2016</t>
  </si>
  <si>
    <t>014752/2016</t>
  </si>
  <si>
    <t>014754/2016</t>
  </si>
  <si>
    <t>014750/2016</t>
  </si>
  <si>
    <t>014742/2016</t>
  </si>
  <si>
    <t>014738/2016</t>
  </si>
  <si>
    <t>014739/2016</t>
  </si>
  <si>
    <t>012995/2016</t>
  </si>
  <si>
    <t>Nancy</t>
  </si>
  <si>
    <t>PASA A LA FIRMA DE DANIEL// 24-5 VER CON DANIEL</t>
  </si>
  <si>
    <t>NOTA CC 275/2016</t>
  </si>
  <si>
    <t>Para Autorizar el Procedimiento</t>
  </si>
  <si>
    <t>000050/2016</t>
  </si>
  <si>
    <t>18/7 verificar pliego ORL/MAT + apertura de gastos slu + NUP + PROY AUTORIZACION</t>
  </si>
  <si>
    <t>Nota CC 218</t>
  </si>
  <si>
    <t>Lo esta trabajando Laura Siciliano-Guido Para confeccionar Solicitud de Gastos. Para confeccionar Pliegos y proyecto de Acto administrativo</t>
  </si>
  <si>
    <t>016824/2016</t>
  </si>
  <si>
    <t>107333/2015</t>
  </si>
  <si>
    <t>107326/2015</t>
  </si>
  <si>
    <t>NOTA CC 336/2016</t>
  </si>
  <si>
    <t>PARA AUTORIZAR EL PROCEDIMIENTO</t>
  </si>
  <si>
    <t>107338/2015</t>
  </si>
  <si>
    <t xml:space="preserve"> 12868/2016</t>
  </si>
  <si>
    <t>107347/2015</t>
  </si>
  <si>
    <t xml:space="preserve"> 12655/2016</t>
  </si>
  <si>
    <t>Nota CC N° 202</t>
  </si>
  <si>
    <t>Para consultar por existencia de crédito para afrontar el gasto</t>
  </si>
  <si>
    <t>105794/2015</t>
  </si>
  <si>
    <t>012652/2016</t>
  </si>
  <si>
    <t>015326/2016</t>
  </si>
  <si>
    <t>PV-2016-00176943-APN-DGTAYL#SFM</t>
  </si>
  <si>
    <t>SE PASA A LA FIRMA DE DANIEL (24/05)//24-5 ver con daniel</t>
  </si>
  <si>
    <t>NOTA CC 296/2016</t>
  </si>
  <si>
    <t>Para confeccionar Pliego.</t>
  </si>
  <si>
    <t xml:space="preserve"> 11475/2016</t>
  </si>
  <si>
    <t>015291/2016</t>
  </si>
  <si>
    <t>014790/2016</t>
  </si>
  <si>
    <t>UNIFICADO</t>
  </si>
  <si>
    <t>014384/2016</t>
  </si>
  <si>
    <t>0 4087/2016</t>
  </si>
  <si>
    <t>015936/2016</t>
  </si>
  <si>
    <t>015933/2016</t>
  </si>
  <si>
    <t>PV-2016-00062899-APN-DGTAYL#SFM</t>
  </si>
  <si>
    <t>016412/2016</t>
  </si>
  <si>
    <t>Se reclamó a Tecnópolis el 15/7 Por el Acto de Adjudicación de la Licitación y la certificación de recepción definitiva para motivar el expediente.</t>
  </si>
  <si>
    <t xml:space="preserve">SE SOLICITO A LA EMPRESA REFACTURACION
</t>
  </si>
  <si>
    <t>NOTA 29216</t>
  </si>
  <si>
    <t>Para armar Pliego.</t>
  </si>
  <si>
    <t>Para armar Pliego</t>
  </si>
  <si>
    <t>0043923/2015</t>
  </si>
  <si>
    <t>016407/2016</t>
  </si>
  <si>
    <t>016732/2016</t>
  </si>
  <si>
    <t>016725/2016</t>
  </si>
  <si>
    <t>016726/2016</t>
  </si>
  <si>
    <t>014747/2016</t>
  </si>
  <si>
    <t>014733/2016</t>
  </si>
  <si>
    <t>014748/2016</t>
  </si>
  <si>
    <t>014753/2016</t>
  </si>
  <si>
    <t>014755/2016</t>
  </si>
  <si>
    <t>014746/2016</t>
  </si>
  <si>
    <t>016772/2016</t>
  </si>
  <si>
    <t>Para Armar Pliego</t>
  </si>
  <si>
    <t>014735/2016</t>
  </si>
  <si>
    <t>017625/2016</t>
  </si>
  <si>
    <t>014736/2016</t>
  </si>
  <si>
    <t>Nota CC 172/2016</t>
  </si>
  <si>
    <t>A tesorería, para tramitar por FR</t>
  </si>
  <si>
    <t>017629/2016</t>
  </si>
  <si>
    <t>017624/2016</t>
  </si>
  <si>
    <t>017614/2016</t>
  </si>
  <si>
    <t>021938/2016</t>
  </si>
  <si>
    <t>018249/2016</t>
  </si>
  <si>
    <t>PV-2016-00062865-APN-DGTAYL#SFM</t>
  </si>
  <si>
    <t>018247/2016</t>
  </si>
  <si>
    <t>018248/2016</t>
  </si>
  <si>
    <t>018251/2016</t>
  </si>
  <si>
    <t>018253/2016</t>
  </si>
  <si>
    <t>018254/2016</t>
  </si>
  <si>
    <t>018255/2016</t>
  </si>
  <si>
    <t>018256/2016</t>
  </si>
  <si>
    <t>018257/2016</t>
  </si>
  <si>
    <t>PV-2016-00061687-APN-DGTAYL#SFM</t>
  </si>
  <si>
    <t>018258/2016</t>
  </si>
  <si>
    <t>018259/2016</t>
  </si>
  <si>
    <t>018260/2016</t>
  </si>
  <si>
    <t>015323/2016</t>
  </si>
  <si>
    <t>023007/2016</t>
  </si>
  <si>
    <t>018367/2016</t>
  </si>
  <si>
    <t>015327/2016</t>
  </si>
  <si>
    <t>018202/2016</t>
  </si>
  <si>
    <t>015325/2016</t>
  </si>
  <si>
    <t>015764/2016</t>
  </si>
  <si>
    <t>018421/2016</t>
  </si>
  <si>
    <t>014734/2016</t>
  </si>
  <si>
    <t>018470/2016</t>
  </si>
  <si>
    <t>018409/2016</t>
  </si>
  <si>
    <t>018400/2016</t>
  </si>
  <si>
    <t>018408/2016</t>
  </si>
  <si>
    <t>018398/2016</t>
  </si>
  <si>
    <t>018705/2016</t>
  </si>
  <si>
    <t>018403/2016</t>
  </si>
  <si>
    <t>015941/2016</t>
  </si>
  <si>
    <t>018701/2016</t>
  </si>
  <si>
    <t>015938/2016</t>
  </si>
  <si>
    <t>016798/2016</t>
  </si>
  <si>
    <t>015937/2016</t>
  </si>
  <si>
    <t>016811/2016</t>
  </si>
  <si>
    <t>016817/2016</t>
  </si>
  <si>
    <t>19/7 ELABORACION PLIEGO</t>
  </si>
  <si>
    <t>NOTA CC 322/2016</t>
  </si>
  <si>
    <t>015932/2016</t>
  </si>
  <si>
    <t>016795/2016</t>
  </si>
  <si>
    <t>NOTA CC 323/2016</t>
  </si>
  <si>
    <t>015931/2016</t>
  </si>
  <si>
    <t>016810/2016</t>
  </si>
  <si>
    <t>015939/2016</t>
  </si>
  <si>
    <t>016802/2016</t>
  </si>
  <si>
    <t>016265/2016</t>
  </si>
  <si>
    <t>016792/2016</t>
  </si>
  <si>
    <t>016260/2016</t>
  </si>
  <si>
    <t>018679/2016</t>
  </si>
  <si>
    <t>018971/2016</t>
  </si>
  <si>
    <t>016416/2016</t>
  </si>
  <si>
    <t>019035/2016</t>
  </si>
  <si>
    <t>019034/2016</t>
  </si>
  <si>
    <t>016627/2016</t>
  </si>
  <si>
    <t>019033/2016</t>
  </si>
  <si>
    <t>016628/2016</t>
  </si>
  <si>
    <t>019031/2016</t>
  </si>
  <si>
    <t>016624/2016</t>
  </si>
  <si>
    <t>019030/2016</t>
  </si>
  <si>
    <t>016625/2016</t>
  </si>
  <si>
    <t>018992/2016</t>
  </si>
  <si>
    <t>019032/2016</t>
  </si>
  <si>
    <t>019029/2016</t>
  </si>
  <si>
    <t>019028/2016</t>
  </si>
  <si>
    <t>019027/2016</t>
  </si>
  <si>
    <t>019004/2016</t>
  </si>
  <si>
    <t>016656/2016</t>
  </si>
  <si>
    <t>019008/2016</t>
  </si>
  <si>
    <t>019010/2016</t>
  </si>
  <si>
    <t>016408/2016</t>
  </si>
  <si>
    <t>019017/2016</t>
  </si>
  <si>
    <t>Legale</t>
  </si>
  <si>
    <t>019011/2016</t>
  </si>
  <si>
    <t>019016/2016</t>
  </si>
  <si>
    <t>019018/2016</t>
  </si>
  <si>
    <t>019022/2016</t>
  </si>
  <si>
    <t>PV-2016-00472792-APN-DGTAYL#SFM</t>
  </si>
  <si>
    <t>018483/2016</t>
  </si>
  <si>
    <t>ARMANDO PLIEGO 04/07</t>
  </si>
  <si>
    <t>018481/2016</t>
  </si>
  <si>
    <t>ARMAR PLIEGO</t>
  </si>
  <si>
    <t>018476/2016</t>
  </si>
  <si>
    <t>NOTA CC N° 325/2016</t>
  </si>
  <si>
    <t>018465/2016</t>
  </si>
  <si>
    <t>019174/2016</t>
  </si>
  <si>
    <t>018976/2016</t>
  </si>
  <si>
    <t>018978/2016</t>
  </si>
  <si>
    <t>016982/2016</t>
  </si>
  <si>
    <t>016980/2016</t>
  </si>
  <si>
    <t>018794/2016</t>
  </si>
  <si>
    <t>019231/2016</t>
  </si>
  <si>
    <t>019229/2016</t>
  </si>
  <si>
    <t>019228/2016</t>
  </si>
  <si>
    <t>019237/2016</t>
  </si>
  <si>
    <t>019238/2016</t>
  </si>
  <si>
    <t>Sale con nota a presupuesto. Armo nota para devolver a DNEF para refacturar, el 05/07/2016 (teniendo en cuenta instrucciones de corte de ayer). Para armar AA y nota de pase a presupuesto</t>
  </si>
  <si>
    <t>PV-2016-00062970-APN-DGTAYL#SFM</t>
  </si>
  <si>
    <t>017631/2016</t>
  </si>
  <si>
    <t>019204/2016</t>
  </si>
  <si>
    <t>017628/2016</t>
  </si>
  <si>
    <t>019209/2016</t>
  </si>
  <si>
    <t>019327/2016</t>
  </si>
  <si>
    <t>UNFICADO</t>
  </si>
  <si>
    <t>Sale con nota a Arbo y acto administrativo para firma de SS. Dejo a Daniel para firmar por GEDO 30/06/16. 19/07/2016: hablado con Gabriel -dueño-, enviarán a Mozzi documentación de SIPRO y nuevas facturas a SFM (se reforzó con un mail). Sigue faltando SIPRO, reclamado 05/08/2016</t>
  </si>
  <si>
    <t>RTO-S01:0764955/2016</t>
  </si>
  <si>
    <t>017620/2016</t>
  </si>
  <si>
    <t>01/08/2016: reclamado SIPRO por DNEF al proveedor. Aguarda inscripción. Sigue faltando SIPRO, vuelto a reclamar 05/08</t>
  </si>
  <si>
    <t>PV-2016-00103776-APN-DGTAYL#SFM</t>
  </si>
  <si>
    <t>017612/2016</t>
  </si>
  <si>
    <t>019604/2016</t>
  </si>
  <si>
    <t>017619/2016</t>
  </si>
  <si>
    <t>019606/2016</t>
  </si>
  <si>
    <t>017618/2016</t>
  </si>
  <si>
    <t>017610/2016</t>
  </si>
  <si>
    <t>019746/2016</t>
  </si>
  <si>
    <t>017609/2016</t>
  </si>
  <si>
    <t>019730/2016</t>
  </si>
  <si>
    <t>017607/2016</t>
  </si>
  <si>
    <t>019733/2016</t>
  </si>
  <si>
    <t>017606/2016</t>
  </si>
  <si>
    <t>Sale con providencia para refacturar a SFM. Aviso de alta de ente</t>
  </si>
  <si>
    <t>PV-2016-00103825-APN-DGTAYL#SFM</t>
  </si>
  <si>
    <t>Para refacturar a SFM. Aviso de alta de ente</t>
  </si>
  <si>
    <t>019734/2016</t>
  </si>
  <si>
    <t>019735/2016</t>
  </si>
  <si>
    <t>019743/2016</t>
  </si>
  <si>
    <t>019744/2016</t>
  </si>
  <si>
    <t>019731/2016</t>
  </si>
  <si>
    <t>018899/2016</t>
  </si>
  <si>
    <t>020683/2016</t>
  </si>
  <si>
    <t>13/07/2016 se reclamó a Sec. Gen. respecto de nota enviada ayer por DGTAyL pidiendo el expediente. Las notas con Entropía previo a ser firmadas quiere la empresa reunirse con Daniel. Sería el viernes 15 (están al tanto Analia y Mariana de Tecnópolis). 26/07/2016: Armando A.A. y nota a presupuesto, a partir de la recepción del expediente.</t>
  </si>
  <si>
    <t>020713/2016</t>
  </si>
  <si>
    <t>017592/2016</t>
  </si>
  <si>
    <t>020294/2016</t>
  </si>
  <si>
    <t>017713/2016</t>
  </si>
  <si>
    <t>020117/2016</t>
  </si>
  <si>
    <t>NO-2016-00036980</t>
  </si>
  <si>
    <t>001898/2016</t>
  </si>
  <si>
    <t>018990/2016</t>
  </si>
  <si>
    <t>020133/2016</t>
  </si>
  <si>
    <t>020121/2016</t>
  </si>
  <si>
    <t>017519/2016</t>
  </si>
  <si>
    <t>020469/2016</t>
  </si>
  <si>
    <t>017524/2016</t>
  </si>
  <si>
    <t>020084/2016</t>
  </si>
  <si>
    <t>019414/2016</t>
  </si>
  <si>
    <t>019411/2016</t>
  </si>
  <si>
    <t>Para que informe constancia de crédito</t>
  </si>
  <si>
    <t>019408/2016</t>
  </si>
  <si>
    <t>018994/2016</t>
  </si>
  <si>
    <t>020115/2016</t>
  </si>
  <si>
    <t>019419/2016</t>
  </si>
  <si>
    <t>019416/2016</t>
  </si>
  <si>
    <t>PV-2016-00065384-APN-DGTAYL#SFM</t>
  </si>
  <si>
    <t>018931/2016</t>
  </si>
  <si>
    <t>019415/2016</t>
  </si>
  <si>
    <t>020639/2016</t>
  </si>
  <si>
    <t>020649/2016</t>
  </si>
  <si>
    <t>020624/2016</t>
  </si>
  <si>
    <t>021129/2016</t>
  </si>
  <si>
    <t>Finalizado</t>
  </si>
  <si>
    <t>021124/2016</t>
  </si>
  <si>
    <t>021352/2016</t>
  </si>
  <si>
    <t>PV-2016-00336976</t>
  </si>
  <si>
    <t>Para que informe existencia de crédito</t>
  </si>
  <si>
    <t>021521/2016</t>
  </si>
  <si>
    <t>021534/2016</t>
  </si>
  <si>
    <t>021535/2016</t>
  </si>
  <si>
    <t>021542/2016</t>
  </si>
  <si>
    <t>CHECK LIST DEL ART. 39</t>
  </si>
  <si>
    <t>013161/2016</t>
  </si>
  <si>
    <t>Pv-2016-00204776</t>
  </si>
  <si>
    <t>013162/2016</t>
  </si>
  <si>
    <t>Pv-2016-00204758</t>
  </si>
  <si>
    <t>014695/2016</t>
  </si>
  <si>
    <t>018034/2016</t>
  </si>
  <si>
    <t>021935/2016</t>
  </si>
  <si>
    <t>021961/2016</t>
  </si>
  <si>
    <t>PV-2016-00103927-APN-DGTAYL#SFM</t>
  </si>
  <si>
    <t>021983/2016</t>
  </si>
  <si>
    <t>021982/2016</t>
  </si>
  <si>
    <t>NO-PV-2016-00112761</t>
  </si>
  <si>
    <t>021981/2016</t>
  </si>
  <si>
    <t>021980/2016</t>
  </si>
  <si>
    <t>021975/2016</t>
  </si>
  <si>
    <t>021972/2016</t>
  </si>
  <si>
    <t>PV-2016-00103835-APN-DGTAYL#SFM</t>
  </si>
  <si>
    <t>021974/2016</t>
  </si>
  <si>
    <t>PV-2016-00103799-APN-DGTAYL#SFM</t>
  </si>
  <si>
    <t>021971/2016</t>
  </si>
  <si>
    <t>021969/2016</t>
  </si>
  <si>
    <t>021966/2016</t>
  </si>
  <si>
    <t>021965/2016</t>
  </si>
  <si>
    <t>021963/2016</t>
  </si>
  <si>
    <t>021962/2016</t>
  </si>
  <si>
    <t>RTO-S01:0715496/2016</t>
  </si>
  <si>
    <t>021946/2016</t>
  </si>
  <si>
    <t>021954/2016</t>
  </si>
  <si>
    <t>021951/2016</t>
  </si>
  <si>
    <t>021943/2016</t>
  </si>
  <si>
    <t>021985/2016</t>
  </si>
  <si>
    <t>021986/2016</t>
  </si>
  <si>
    <t>021936/2016</t>
  </si>
  <si>
    <t>OJO PEDIR REFACTURAR!!!</t>
  </si>
  <si>
    <t>NO-PV-2016-00112770</t>
  </si>
  <si>
    <t>021937/2016</t>
  </si>
  <si>
    <t>021989/2016</t>
  </si>
  <si>
    <t>021993/2016</t>
  </si>
  <si>
    <t>021933/2016</t>
  </si>
  <si>
    <t>021990/2016</t>
  </si>
  <si>
    <t>021907/2016</t>
  </si>
  <si>
    <t>021991/2016</t>
  </si>
  <si>
    <t>021915/2016</t>
  </si>
  <si>
    <t>022551/2016</t>
  </si>
  <si>
    <t>022545/2016</t>
  </si>
  <si>
    <t>PV-2016-00545292</t>
  </si>
  <si>
    <t>022546/2016</t>
  </si>
  <si>
    <t>022549/2016</t>
  </si>
  <si>
    <t>021453/2016</t>
  </si>
  <si>
    <t>022725/2016</t>
  </si>
  <si>
    <t>022818/2016</t>
  </si>
  <si>
    <t>022804/2016</t>
  </si>
  <si>
    <t>022806/2016</t>
  </si>
  <si>
    <t>HACER PROV A PRESUPUESTO</t>
  </si>
  <si>
    <t>022973/2016</t>
  </si>
  <si>
    <t>022956/2016</t>
  </si>
  <si>
    <t>022765/2016</t>
  </si>
  <si>
    <t>18/07/2016: se pasó informe a Daniel por mail, para ver con G.G. 22/07/2016: luego de reunión con G.G., quedamos en remitir a Adrián informe nuestro. 28/07/2016: se arma nota con información a solicitar a CTO, en virtud de pedido de AB en fs. 22, y según reunión de ayer 17 hs. 08/08/16: reclamado a Mozzi</t>
  </si>
  <si>
    <t>PV-2016-00445324-APN-DGTAYL#SFM</t>
  </si>
  <si>
    <t>Para remitir documentación faltante y refacturar</t>
  </si>
  <si>
    <t>023434/2016</t>
  </si>
  <si>
    <t>023508/2016</t>
  </si>
  <si>
    <t>023712/2016</t>
  </si>
  <si>
    <t>023726/2016</t>
  </si>
  <si>
    <t>023721/2016</t>
  </si>
  <si>
    <t>023718/2016</t>
  </si>
  <si>
    <t>01/08/2016: FALTA CFC, reclamado a DNEF</t>
  </si>
  <si>
    <t>023687/2016</t>
  </si>
  <si>
    <t>023732/2016</t>
  </si>
  <si>
    <t>023731/2016</t>
  </si>
  <si>
    <t>017798/2016</t>
  </si>
  <si>
    <t>023733/2016</t>
  </si>
  <si>
    <t>023685/2016</t>
  </si>
  <si>
    <t>023616/2016</t>
  </si>
  <si>
    <t>023825/2016</t>
  </si>
  <si>
    <t>023834/2016</t>
  </si>
  <si>
    <t>04/08/2016: Devuelto a DNEF con remito COMDOC, para refacturar a nombre de SFM. Además, el cálculo del impuesto no estaba hecho (fue advertido)</t>
  </si>
  <si>
    <t>RTO-S01:852053/2016</t>
  </si>
  <si>
    <t>023411/2016</t>
  </si>
  <si>
    <t>023430/2016</t>
  </si>
  <si>
    <t>pv-2016-00349178</t>
  </si>
  <si>
    <t>023814/2016</t>
  </si>
  <si>
    <t>023812/2016</t>
  </si>
  <si>
    <t>023810/2016</t>
  </si>
  <si>
    <t>023775/2016</t>
  </si>
  <si>
    <t>023782/2016</t>
  </si>
  <si>
    <t>023804/2016</t>
  </si>
  <si>
    <t>023787/2016</t>
  </si>
  <si>
    <t>023798/2016</t>
  </si>
  <si>
    <t>023797/2016</t>
  </si>
  <si>
    <t>023808/2016</t>
  </si>
  <si>
    <t>023805/2016</t>
  </si>
  <si>
    <t>023720/2016</t>
  </si>
  <si>
    <t>023728/2016</t>
  </si>
  <si>
    <t>023727/2016</t>
  </si>
  <si>
    <t>023734/2016</t>
  </si>
  <si>
    <t>024175/2016</t>
  </si>
  <si>
    <t>DNCT N° 192/2016</t>
  </si>
  <si>
    <t>024173/2016</t>
  </si>
  <si>
    <t>024182/2016</t>
  </si>
  <si>
    <t>024189/2016</t>
  </si>
  <si>
    <t>024183/2016</t>
  </si>
  <si>
    <t>024171/2016</t>
  </si>
  <si>
    <t>012983/2016</t>
  </si>
  <si>
    <t>024348/2016</t>
  </si>
  <si>
    <t>Compras 22-7</t>
  </si>
  <si>
    <t>024353/2016</t>
  </si>
  <si>
    <t>024237/2016</t>
  </si>
  <si>
    <t>024355/2016</t>
  </si>
  <si>
    <t>024563/2016</t>
  </si>
  <si>
    <t>025470/2016</t>
  </si>
  <si>
    <t>024537/2016</t>
  </si>
  <si>
    <t>024840/2016</t>
  </si>
  <si>
    <t>024743/2016</t>
  </si>
  <si>
    <t>024739/2016</t>
  </si>
  <si>
    <t>024745/2016</t>
  </si>
  <si>
    <t>024756/2016</t>
  </si>
  <si>
    <t>024744/2016</t>
  </si>
  <si>
    <t>024773/2016</t>
  </si>
  <si>
    <t>024748/2016</t>
  </si>
  <si>
    <t>024839/2016</t>
  </si>
  <si>
    <t>024807/2016</t>
  </si>
  <si>
    <t>024796/2016</t>
  </si>
  <si>
    <t>024791/2016</t>
  </si>
  <si>
    <t>024761/2016</t>
  </si>
  <si>
    <t>024783/2016</t>
  </si>
  <si>
    <t>024759/2016</t>
  </si>
  <si>
    <t>024841/2016</t>
  </si>
  <si>
    <t>024754/2016</t>
  </si>
  <si>
    <t>024763/2016</t>
  </si>
  <si>
    <t>024779/2016</t>
  </si>
  <si>
    <t>024757/2016</t>
  </si>
  <si>
    <t>024762/2016</t>
  </si>
  <si>
    <t>024842/2016</t>
  </si>
  <si>
    <t>024884/2016</t>
  </si>
  <si>
    <t>024866/2016</t>
  </si>
  <si>
    <t>024915/2016</t>
  </si>
  <si>
    <t>024938/2016</t>
  </si>
  <si>
    <t>024874/2016</t>
  </si>
  <si>
    <t>024875/2016</t>
  </si>
  <si>
    <t>024876/2016</t>
  </si>
  <si>
    <t>024878/2016</t>
  </si>
  <si>
    <t>024957/2016</t>
  </si>
  <si>
    <t>024965/2016</t>
  </si>
  <si>
    <t>024971/2016</t>
  </si>
  <si>
    <t>024978/2016</t>
  </si>
  <si>
    <t>024976/2016</t>
  </si>
  <si>
    <t>024950/2016</t>
  </si>
  <si>
    <t>024949/2016</t>
  </si>
  <si>
    <t>024877/2016</t>
  </si>
  <si>
    <t>024946/2016</t>
  </si>
  <si>
    <t>024945/2016</t>
  </si>
  <si>
    <t>024954/2016</t>
  </si>
  <si>
    <t>024881/2016</t>
  </si>
  <si>
    <t>024948/2016</t>
  </si>
  <si>
    <t>024904/2016</t>
  </si>
  <si>
    <t>024911/2016</t>
  </si>
  <si>
    <t>024868/2016</t>
  </si>
  <si>
    <t>024939/2016</t>
  </si>
  <si>
    <t>023651/2016</t>
  </si>
  <si>
    <t>024944/2016</t>
  </si>
  <si>
    <t>024869/2016</t>
  </si>
  <si>
    <t>024863/2016</t>
  </si>
  <si>
    <t>024867/2016</t>
  </si>
  <si>
    <t>024880/2016</t>
  </si>
  <si>
    <t>024882/2016</t>
  </si>
  <si>
    <t>024910/2016</t>
  </si>
  <si>
    <t>024871/2016</t>
  </si>
  <si>
    <t>024461/2016</t>
  </si>
  <si>
    <t>025102/2016</t>
  </si>
  <si>
    <t>025006/2016</t>
  </si>
  <si>
    <t>025097/2016</t>
  </si>
  <si>
    <t>025096/2016</t>
  </si>
  <si>
    <t>025103/2016</t>
  </si>
  <si>
    <t>025001/2016</t>
  </si>
  <si>
    <t>025004/2016</t>
  </si>
  <si>
    <t>025098/2016</t>
  </si>
  <si>
    <t>025100/2016</t>
  </si>
  <si>
    <t>025099/2016</t>
  </si>
  <si>
    <t>025005/2016</t>
  </si>
  <si>
    <t>025377/2016</t>
  </si>
  <si>
    <t>025372/2016</t>
  </si>
  <si>
    <t>025405/2016</t>
  </si>
  <si>
    <t>025413/2016</t>
  </si>
  <si>
    <t>025404/2016</t>
  </si>
  <si>
    <t>025403/2016</t>
  </si>
  <si>
    <t>025410/2016</t>
  </si>
  <si>
    <t>025401/2016</t>
  </si>
  <si>
    <t>025402/2016</t>
  </si>
  <si>
    <t>023599/2016</t>
  </si>
  <si>
    <t>025415/2016</t>
  </si>
  <si>
    <t>025746/2016</t>
  </si>
  <si>
    <t>025586/2016</t>
  </si>
  <si>
    <t>025741/2016</t>
  </si>
  <si>
    <t>025588/2016</t>
  </si>
  <si>
    <t>025749/2016</t>
  </si>
  <si>
    <t>025572/2016</t>
  </si>
  <si>
    <t>025578/2016</t>
  </si>
  <si>
    <t>025584/2016</t>
  </si>
  <si>
    <t>025752/2016</t>
  </si>
  <si>
    <t>025581/2016</t>
  </si>
  <si>
    <t>025755/2016</t>
  </si>
  <si>
    <t>025740/2016</t>
  </si>
  <si>
    <t>025858/2016</t>
  </si>
  <si>
    <t>025750/2016</t>
  </si>
  <si>
    <t>025751/2016</t>
  </si>
  <si>
    <t>025753/2016</t>
  </si>
  <si>
    <t>025756/2016</t>
  </si>
  <si>
    <t>025819/2016</t>
  </si>
  <si>
    <t>025747/2016</t>
  </si>
  <si>
    <t>025744/2016</t>
  </si>
  <si>
    <t>025743/2016</t>
  </si>
  <si>
    <t>025867/2016</t>
  </si>
  <si>
    <t>025859/2016</t>
  </si>
  <si>
    <t>025901/2016</t>
  </si>
  <si>
    <t>025899/2016</t>
  </si>
  <si>
    <t>025909/2016</t>
  </si>
  <si>
    <t>025529/2016</t>
  </si>
  <si>
    <t>025903/2016</t>
  </si>
  <si>
    <t>024218/2016</t>
  </si>
  <si>
    <t>025770/2016</t>
  </si>
  <si>
    <t>025853/2016</t>
  </si>
  <si>
    <t>025847/2016</t>
  </si>
  <si>
    <t>025843/2016</t>
  </si>
  <si>
    <t>025773/2016</t>
  </si>
  <si>
    <t>EN MAESTRO Y NO EN COMDOC</t>
  </si>
  <si>
    <t>DESIGNACIÓN DE MIEMBROS DE LA COMISIÓN EVALUADORA</t>
  </si>
  <si>
    <t>N° Expediente</t>
  </si>
  <si>
    <t>Beneficiario</t>
  </si>
  <si>
    <t>N° Sidif</t>
  </si>
  <si>
    <t>Partida</t>
  </si>
  <si>
    <t>Fecha de Pago</t>
  </si>
  <si>
    <t>0204287/2016</t>
  </si>
  <si>
    <t>CCK</t>
  </si>
  <si>
    <t>3.4.9</t>
  </si>
  <si>
    <t>Concierto Sala Argentina "Varias Artistas" CCK por Lucas Marti y Ezequiel Kronenberg</t>
  </si>
  <si>
    <t>Devengado 24/08/2016</t>
  </si>
  <si>
    <t>S/F</t>
  </si>
  <si>
    <t>0243704/2016</t>
  </si>
  <si>
    <t>3.9.9</t>
  </si>
  <si>
    <t>Catering para "La noche de la filosofía"</t>
  </si>
  <si>
    <t>0267187/2016</t>
  </si>
  <si>
    <t>MOTORES PECINA - Pecina Mariana Karina</t>
  </si>
  <si>
    <t>TECNOPOLIS</t>
  </si>
  <si>
    <t>4.3.9</t>
  </si>
  <si>
    <t>Turbinas  para módulos gastronómicos en Tecnópolis</t>
  </si>
  <si>
    <t>0177928/2016</t>
  </si>
  <si>
    <t>Acces Group SRL</t>
  </si>
  <si>
    <t>2.3.4</t>
  </si>
  <si>
    <t>Material para restauración de obra</t>
  </si>
  <si>
    <t>0178186/2016</t>
  </si>
  <si>
    <t>QSC SOLUCIONES SRL</t>
  </si>
  <si>
    <t>3.2.4</t>
  </si>
  <si>
    <t>Alquiler de impresoras y fotocopiadoras para Tecnópolis</t>
  </si>
  <si>
    <t>0287697/2016</t>
  </si>
  <si>
    <t>AKUA SA</t>
  </si>
  <si>
    <t>2.1.1</t>
  </si>
  <si>
    <t xml:space="preserve"> Dispensers, botellones de agua y vasos descartables</t>
  </si>
  <si>
    <t>0335244/2016</t>
  </si>
  <si>
    <t>UNIVERSIDAD NACIONAL DE TRES DE FEBRERO</t>
  </si>
  <si>
    <t>Convenio Universidades - Secretaria de Contenidos</t>
  </si>
  <si>
    <t>Cuota Nº1 Proyecto "Las Obras de Copi" - Convenio JGM ACUERDO Nº36/2016</t>
  </si>
  <si>
    <t>0295598/2016</t>
  </si>
  <si>
    <t>CONSEJO INTERUNIVERSITARIO NACIONAL</t>
  </si>
  <si>
    <t>4.6</t>
  </si>
  <si>
    <t>Pago Ampliación Proy Nº 001/2 "La Fábrica de TV" - ACUDGDyME Nº 2205/2010</t>
  </si>
  <si>
    <t>Devengado 22/08/2016</t>
  </si>
  <si>
    <t>0196937/2016</t>
  </si>
  <si>
    <t>UNIVERSIDAD NACIONAL DE GENERAL SAN MARTIN</t>
  </si>
  <si>
    <t>3.4</t>
  </si>
  <si>
    <t>Convenio UNSAM ACUERDO Nº145/2015 - Cuota 2</t>
  </si>
  <si>
    <t>0322003/2016</t>
  </si>
  <si>
    <t>Convenio UNTREF ACUERDO Nº618/2015  - Cuota 3</t>
  </si>
  <si>
    <t>335711/2016</t>
  </si>
  <si>
    <t>Pago Cuota Nº 1 "La Enciclopedia de la Palabra, Suite 2 - Luis Lacoste" - Convenio ACUERDO Nº 36/2016</t>
  </si>
  <si>
    <t>Devengado 18/08/2016</t>
  </si>
  <si>
    <t>335255/2016</t>
  </si>
  <si>
    <t>Pago Cuota Nº 1 Proyecto "El País en Escena" - Convenio ACUERDO Nº 36/2016</t>
  </si>
  <si>
    <t>335905/2016</t>
  </si>
  <si>
    <t>Pago Cuota Nº 1 Proyecto "Borges en la Finca los Alamos" - Convenio ACUERDO Nº 36/2016</t>
  </si>
  <si>
    <t>335466/2016</t>
  </si>
  <si>
    <t>Pago Cuota Nº 1 Proyecto "El Coloso de la Energía" - Tecnopolis - Convenio ACUERDO Nº 36/2016</t>
  </si>
  <si>
    <t>2.1</t>
  </si>
  <si>
    <t>Provisión de Alimentos para Tecnopolis</t>
  </si>
  <si>
    <t>335381/2016</t>
  </si>
  <si>
    <t>Pago Cuota Nº 1 Proyecto "Taller Humano - La Reciclería" - Convenio ACUERDO Nº 36/2016</t>
  </si>
  <si>
    <t>295560/2016</t>
  </si>
  <si>
    <t>Pago Cuota Final (Parcial) del Proyecto CIN 028 "ACUA MAYOR y ACUA FEDERAL" - Convenio ACUDGDyME Nº 390/2013</t>
  </si>
  <si>
    <t>0320260/2016</t>
  </si>
  <si>
    <t>Alimentos para la reapertura de Tecnópolis</t>
  </si>
  <si>
    <t>Devengado 12/08/2016</t>
  </si>
  <si>
    <t>0310748/2016</t>
  </si>
  <si>
    <t>Perez Walter Leonardo (Impecable)</t>
  </si>
  <si>
    <t>3.3.5</t>
  </si>
  <si>
    <t>Servicio de Limpieza Integral del CCK Enero Febrero y Marzo - facturas 678, 679 y 680</t>
  </si>
  <si>
    <t>Devengado 11/08/2016</t>
  </si>
  <si>
    <t>Servicio de Limpieza Integral del CCK Octubre, Noviembre y Diciembre - Facturas 728, 729 y 730</t>
  </si>
  <si>
    <t>2.1.5</t>
  </si>
  <si>
    <t>Insumos para carpinteria con destino al Parque Tematico Interactivo Tecnopolis FC 16-7201</t>
  </si>
  <si>
    <t>0282441/2016</t>
  </si>
  <si>
    <t>Insumos de corralón para Tecnópolis</t>
  </si>
  <si>
    <t>Pago Parcial</t>
  </si>
  <si>
    <t>EMILIO ADRIAN ASTOLFI</t>
  </si>
  <si>
    <t>Contratación Artistica</t>
  </si>
  <si>
    <t>0263332/2016</t>
  </si>
  <si>
    <t>DE POR AQUÍ S.R.L.</t>
  </si>
  <si>
    <t>2.9</t>
  </si>
  <si>
    <t>Juguetes para el ciclo Espacio para la Infancia</t>
  </si>
  <si>
    <t>0243736/2016</t>
  </si>
  <si>
    <t>3.9</t>
  </si>
  <si>
    <t>Almuerzo: Presentación de la nueva Programación del CCK</t>
  </si>
  <si>
    <t xml:space="preserve">SERVICIO DE CATERING PARA EL CENTRO CULTURAL KIRCHNER </t>
  </si>
  <si>
    <t>Semeba Emergencias Medicas Buenos Aires SRL</t>
  </si>
  <si>
    <t>Servicio de cobertura médica asistencial en el Parque Tematico Tecnopolis del 30/05/2016 al 07/06/2016</t>
  </si>
  <si>
    <t>3.3</t>
  </si>
  <si>
    <t>Retiro de residuos incompactables en Tecnopolis de Enero a Abril 2016</t>
  </si>
  <si>
    <t>Pago Cuota Nº 1 Proyecto de Restauración de Obras "La Fuente del Pato" e "Industria Argentina" - Tecnopolis</t>
  </si>
  <si>
    <t>2.6</t>
  </si>
  <si>
    <t>Insumos para construcción en seco con destino al Parque Tematico Tecnopolis</t>
  </si>
  <si>
    <t xml:space="preserve">SERV. DE ALOJAMIENTO Y COMIDA </t>
  </si>
  <si>
    <t>3.3.1</t>
  </si>
  <si>
    <t>Servicio de Acondicionamiento Electrico en el Parque Tematico Interactivo Tecnopolis FC Bº 2-29, 30 y 31</t>
  </si>
  <si>
    <t>Murata S.A.</t>
  </si>
  <si>
    <t>3.9.3</t>
  </si>
  <si>
    <t>Servicio de Vigilancia - Facturas N° 0002-00002115, N° 0002-00002116 y N° 0002-00002117</t>
  </si>
  <si>
    <t>Diario Perfil S.A.</t>
  </si>
  <si>
    <t>3.5.3</t>
  </si>
  <si>
    <t>Desarrollo de contenido cultural denominado “La Noche de la Filosofía” - Factura 2-146</t>
  </si>
  <si>
    <t>Desarrollo de contenido cultural denominado “Conmemoración a don Arturo Ilia” - Factura 2-145</t>
  </si>
  <si>
    <t>ORGANIZACIÓN DE ESTADOS IBEROAMERICANOS</t>
  </si>
  <si>
    <t>4.8.9</t>
  </si>
  <si>
    <t>Proyecto de Formación de RRHH, Fortalecimiento Inst. Educativo de Inv. Tecnica y Desarrollo Cultural</t>
  </si>
  <si>
    <t>Pagado parcial</t>
  </si>
  <si>
    <t>0229100/2016</t>
  </si>
  <si>
    <t>BACIGALUPI HNOS. S.A.</t>
  </si>
  <si>
    <t>3.2.2</t>
  </si>
  <si>
    <t>Alquiler de handies y micrófonos para apertura CCK</t>
  </si>
  <si>
    <t>QSC Soluciones SRL</t>
  </si>
  <si>
    <t>Alquiler de Fotocopias - Factura 2-7605</t>
  </si>
  <si>
    <t>Alquiler de Fotocopias - Factura 2-7682</t>
  </si>
  <si>
    <t>Aqualine S.A.</t>
  </si>
  <si>
    <t>2.1.1 y 3.2.2</t>
  </si>
  <si>
    <t>Servicio de Agua - Facturas Nros., 0005-00079638, 0005-79639, 0005-00079640, 0005-00079641, 0005-00079732 y 0005-00080932</t>
  </si>
  <si>
    <t>PECINA MARIANA KARINA</t>
  </si>
  <si>
    <t>3.3.3</t>
  </si>
  <si>
    <t>Mantenimiento de Bombas y Motores - FC 2-50</t>
  </si>
  <si>
    <t>Servicio de Acondicionamiento Electrico en el Parque Tematico Interactivo Tecnopolis FC Bº 2-27</t>
  </si>
  <si>
    <t>BENEFICIO S.A. CIA. DE SEGUROS DE VIDA, SALUD Y SEPELIO</t>
  </si>
  <si>
    <t>Contenidos</t>
  </si>
  <si>
    <t>3.5.4</t>
  </si>
  <si>
    <t>Póliza de Seguro por Accidentes Personales - Ligaluppi</t>
  </si>
  <si>
    <t>PBG Travel &amp; Events S.R.L.</t>
  </si>
  <si>
    <t>Hospedaje y Comida para Técnicos acreditados de la firma "Klais Orgelbau" FC 1-159</t>
  </si>
  <si>
    <t>335699/2016</t>
  </si>
  <si>
    <t>Pago Cuota Nº1 Proyecto "Producción Técnica y Complementaria Transversal de Proyectos Tecnópolis 2016"- Convenio JGM ACUERDO 36/2016 UNTREF - SALDO - FC 3-1329</t>
  </si>
  <si>
    <t>Pago Cuota Nº1 Proyecto "Producción Técnica y Complementaria Transversal de Proyectos Tecnópolis 2016"- Convenio JGM ACUERDO 36/2016 UNTREF - PARCIAL</t>
  </si>
  <si>
    <t>308152/2016</t>
  </si>
  <si>
    <t>3.4.1</t>
  </si>
  <si>
    <t>Asistencia Técnica - Anticipo Financiero Convenio</t>
  </si>
  <si>
    <t>MGG PRODUCCIONES S.R.L.</t>
  </si>
  <si>
    <t>TECNOPOLIS / Salta</t>
  </si>
  <si>
    <t>Prestación de Servicios para la realización de espectaculos de carácter federal - Factura Nº 2-10</t>
  </si>
  <si>
    <t>Servicios para la realización de espectaculos dentro del Proyecto "200 Años de la Independencia" - Factura Nº 2-9</t>
  </si>
  <si>
    <t>307721/2016</t>
  </si>
  <si>
    <t>FIDEICOMISO DE ADMINISTRACIÓN DEL SERVICIO AUDIOVISUAL ACEQUIA</t>
  </si>
  <si>
    <t>Convenio Contenidos</t>
  </si>
  <si>
    <t>Anticipo Financiero Convenio JGM ACUERDO Nº 47 entre SFMyCP y ACEQUIA</t>
  </si>
  <si>
    <t>SANCHEZ JAVIER ALFREDO</t>
  </si>
  <si>
    <t xml:space="preserve">Alquiler de maquinarias  y equipos para escenario </t>
  </si>
  <si>
    <t>NUEVOS RUIDOS S.R.L. - CATUPECU MACHU</t>
  </si>
  <si>
    <t>Contratacion artistico</t>
  </si>
  <si>
    <t>WALTER RAUL BRASESCO</t>
  </si>
  <si>
    <t>Alquiler de Sistema Integral de Video</t>
  </si>
  <si>
    <t>SIGN PUBLICIDAD S.R.L.</t>
  </si>
  <si>
    <t>2.3.3</t>
  </si>
  <si>
    <t>Insumos para trabajos de impresión</t>
  </si>
  <si>
    <t>2.9.3/3.5.9</t>
  </si>
  <si>
    <t xml:space="preserve">PROV. DE MATERIALES ELECTRICOS - FACT. B 2-26 </t>
  </si>
  <si>
    <t>3.5.1</t>
  </si>
  <si>
    <t>SERVICIO DE TRANSPORTE  -  FACT. B N° 2- 17</t>
  </si>
  <si>
    <t>213575/2016</t>
  </si>
  <si>
    <t>BUENOS AIRES LIVE SHOW SRL</t>
  </si>
  <si>
    <t>Servicio de alquiler para Sonido e Iluminación Integral</t>
  </si>
  <si>
    <t>2.9.3</t>
  </si>
  <si>
    <t>PAGO DE FACTURA- B N° 2-00000025 - Materiales Eléctricos</t>
  </si>
  <si>
    <t>Promo Ver S.A.</t>
  </si>
  <si>
    <t>Produccion Experimento Circo</t>
  </si>
  <si>
    <t>2.5.5</t>
  </si>
  <si>
    <t xml:space="preserve">ADQUISICION DE INSUMOS DE PINTURERIA PARA TECNOPOLIS - FACT. B 6-17396 - NOTA IF-2016-00217009-APN-DGTAYL </t>
  </si>
  <si>
    <t>Otis  Argentina Sociedad Anónima</t>
  </si>
  <si>
    <t>Servicio de reparación de escensores y escaleras mecánicas Junio a Diciembre de 2015</t>
  </si>
  <si>
    <t>CARTOON S.A.</t>
  </si>
  <si>
    <t>Servicio de impresión de folletería "TECNOPOLIS ITINERARIO"</t>
  </si>
  <si>
    <t xml:space="preserve">Pagado </t>
  </si>
  <si>
    <t>Servicio de Agencia de viajes</t>
  </si>
  <si>
    <t>Obra Artistica "Lo Recuerdo" en el CCK</t>
  </si>
  <si>
    <t>2.9.1</t>
  </si>
  <si>
    <t>Materiales para limpeza e higiene personal</t>
  </si>
  <si>
    <t>LUIS MARIANO SARDON</t>
  </si>
  <si>
    <t xml:space="preserve">Obra Artistica "Libros de Arena" en el CCK </t>
  </si>
  <si>
    <t>Obra Artistica "Laberinto de Borges" en el CCK</t>
  </si>
  <si>
    <t>2.7.4</t>
  </si>
  <si>
    <t xml:space="preserve">Puertas para montaje de oficnas en el Parque Tecnópolis - FC 4-11452 - Dispo SCTyEF </t>
  </si>
  <si>
    <t>YLUM S.A.</t>
  </si>
  <si>
    <t>Provisión Insumos eléctricos</t>
  </si>
  <si>
    <t>BALLESTEROS ERNESTO</t>
  </si>
  <si>
    <t>Obra Artistica "Todo puede suceder por primera vez"en el CCK</t>
  </si>
  <si>
    <t>EDESUR S.A.</t>
  </si>
  <si>
    <t>3.1.1</t>
  </si>
  <si>
    <t>SERV. DE ENERGIA ELECTRICA EN EL CCK - PERÍODO OCTUBRE 2015 A JUNIO 2016.</t>
  </si>
  <si>
    <t>141673/2016</t>
  </si>
  <si>
    <t>Servicio de Limpieza Integral del CCK Mayo y Junio 2015</t>
  </si>
  <si>
    <t>138260/2016</t>
  </si>
  <si>
    <t>Pago CCK UNSAM</t>
  </si>
  <si>
    <t>Pago artistica CCK UNSAM</t>
  </si>
  <si>
    <t>LAGARTO CINE</t>
  </si>
  <si>
    <t>Proyecto scouting a Jujuy etapa 2</t>
  </si>
  <si>
    <t>SERV. DE PRODUCCION DEL PROYECTO "SCOUTING A JUJUY" - FACT. B 2-5</t>
  </si>
  <si>
    <t>ATENCIÓN URBANA SRL</t>
  </si>
  <si>
    <t>ALQUILER DE ANDAMIOS</t>
  </si>
  <si>
    <t>Servicio de Catering - FACT. B 3-30</t>
  </si>
  <si>
    <t>3.4.2</t>
  </si>
  <si>
    <t>Servicios Médicos</t>
  </si>
  <si>
    <t>3.4.6</t>
  </si>
  <si>
    <t xml:space="preserve">Servicio de software y hardware de control de acceso </t>
  </si>
  <si>
    <t>Servicio de Alojamiento - FACT. B 17-9449</t>
  </si>
  <si>
    <t>285613/2016</t>
  </si>
  <si>
    <t>MUNICIPALIDAD DE VICENTE LOPEZ</t>
  </si>
  <si>
    <t>3.8.3</t>
  </si>
  <si>
    <t>Impuestos/tasas</t>
  </si>
  <si>
    <t>Garcia Sergio Osvaldo</t>
  </si>
  <si>
    <t>Insumos para limpieza</t>
  </si>
  <si>
    <t>218546/2016</t>
  </si>
  <si>
    <t>PRO POWER</t>
  </si>
  <si>
    <t>Servicio de instalación eléctrica</t>
  </si>
  <si>
    <t>GRUAS SAN BLAS S.A</t>
  </si>
  <si>
    <t>Solicitud de pago de Factura N° 0035-00000553 -Alquiler Maquinarias en Altura: UNA (1) Tijera Electrica, modelo HA12IP. Mayo 2016 (09.05 al 08.06)</t>
  </si>
  <si>
    <t>SOLICITUD DE PAGO DE FACTURA B Nº 0038-00000088 Alquiler Maquinarias en Altura: DOS (2) Tijera Electrica, modelo Manitou 120ELX. Abril 2016</t>
  </si>
  <si>
    <t>3.3.9</t>
  </si>
  <si>
    <t>Pago factura N°0002-00000043 - Tratamiento ignífugo por aspersión 3326 m2</t>
  </si>
  <si>
    <t>3.2.9</t>
  </si>
  <si>
    <t>0267621/2016</t>
  </si>
  <si>
    <t>TESORERIA DE LA PCIA DE JUJUY</t>
  </si>
  <si>
    <t>Convenio con la Provincia</t>
  </si>
  <si>
    <t>Convenio</t>
  </si>
  <si>
    <t>280975/2016</t>
  </si>
  <si>
    <t>Asistencia Técnica</t>
  </si>
  <si>
    <t>280983/2016</t>
  </si>
  <si>
    <t>281005/2016</t>
  </si>
  <si>
    <t>279264/2016</t>
  </si>
  <si>
    <t>No informado</t>
  </si>
  <si>
    <t>OPTAR S.A.</t>
  </si>
  <si>
    <t>Viajes</t>
  </si>
  <si>
    <t>3.7.1</t>
  </si>
  <si>
    <t>Devengado 29/7/16</t>
  </si>
  <si>
    <t xml:space="preserve">236293/2016 </t>
  </si>
  <si>
    <t>CRN SALTA</t>
  </si>
  <si>
    <t>SERVICIO DE ALQUILER DE LUCES</t>
  </si>
  <si>
    <t>FUMIGACION</t>
  </si>
  <si>
    <t xml:space="preserve">263592/2016 </t>
  </si>
  <si>
    <t>BUSTOS SEBASTIAN DARIO</t>
  </si>
  <si>
    <t>3.2.3</t>
  </si>
  <si>
    <t>ALQUILER DE AMPLIFICADOR</t>
  </si>
  <si>
    <t>GURBAN 360 S.A.</t>
  </si>
  <si>
    <t>Tecnopolis</t>
  </si>
  <si>
    <t>Pago de factura N° 0002-00000074 por mantenimiento</t>
  </si>
  <si>
    <t>3.5.9</t>
  </si>
  <si>
    <t>Entrevista realizada al Sr Presidente de la Nación con motivo de los primeros 100 días de su mandato</t>
  </si>
  <si>
    <t>CONTRATACION EVENTO CCK PRESIDENTE DE FRANCIA</t>
  </si>
  <si>
    <t>PANORAMA SISTEMAS AUDIOVISUALES SRL</t>
  </si>
  <si>
    <t>MARCELO SMOLOVICH</t>
  </si>
  <si>
    <t>MIGUENS JUAN ANDRES</t>
  </si>
  <si>
    <t>WIDE FORMAT SA</t>
  </si>
  <si>
    <t>BERDES GONZALO</t>
  </si>
  <si>
    <t>BUSTOS MARIO ENRIQUE</t>
  </si>
  <si>
    <t>TANGODOY</t>
  </si>
  <si>
    <t>“Concurso A.S.I Mejor Sommelier del Mundo Mendoza”.</t>
  </si>
  <si>
    <t xml:space="preserve">205161/2015 </t>
  </si>
  <si>
    <t>OFFRAMP S.R.L</t>
  </si>
  <si>
    <t xml:space="preserve">Factura 69 </t>
  </si>
  <si>
    <t xml:space="preserve">197613/2015 </t>
  </si>
  <si>
    <t>Factura 70</t>
  </si>
  <si>
    <t>ITURRASPE 970  S.R.L</t>
  </si>
  <si>
    <t>Servicio de mantenimiento, recarga y reparación de matafuegos</t>
  </si>
  <si>
    <t>219694/2016</t>
  </si>
  <si>
    <t>MASOTROS S.R.L</t>
  </si>
  <si>
    <t>SERVICIO DE ALQUILER DE EQUIPAMIENTO PARA PROYECTO ARTISTICO 5D REALIDAD VIRTUAL - MASOTROS SRL</t>
  </si>
  <si>
    <t>WALTER RAUL BRASESCO - Av Comunicaciones - Pizarro</t>
  </si>
  <si>
    <t>SERVICIO DE INSTALACION Y ASISTENCIA TECNICA DE PANTALLAS DE LED Y CIRCUITO CERRADO. FACT. 0002- 00000007</t>
  </si>
  <si>
    <t>ZENSEI S.R.L</t>
  </si>
  <si>
    <t>SERVICIO DE PRODUCCIÓN INTEGRAL ARTÍSTICA - ZENSEI</t>
  </si>
  <si>
    <t>MGG PRODUCCIONES S.R.L</t>
  </si>
  <si>
    <t>Producción artistica - Russo</t>
  </si>
  <si>
    <t>348883/2015</t>
  </si>
  <si>
    <t>ENLUZ S.A.</t>
  </si>
  <si>
    <t>2.9.6</t>
  </si>
  <si>
    <t>Factura N° 126</t>
  </si>
  <si>
    <t>23240/2016</t>
  </si>
  <si>
    <t>GONIX INTEGRAL S.RL</t>
  </si>
  <si>
    <t>Servicio integral de acreditaciones</t>
  </si>
  <si>
    <t>TM CARGO</t>
  </si>
  <si>
    <t>PAGO DE FACTURA- B N° 2-00000021</t>
  </si>
  <si>
    <t>ALBER GUS S..A</t>
  </si>
  <si>
    <t>Factura N° 60</t>
  </si>
  <si>
    <t>157816/2016</t>
  </si>
  <si>
    <t>ANSELMI INDUSTRIA PUBLICITARIA S.A.C.I</t>
  </si>
  <si>
    <t>Servicio de Provisión, Montaje y Desmontaje de Paneleria y Equipamiento para creación de espacios específicos en eventos</t>
  </si>
  <si>
    <t>CARIVEZ S.A.</t>
  </si>
  <si>
    <t xml:space="preserve">PAGO DE LA FACTURA Nº0002-00000024 </t>
  </si>
  <si>
    <t>215291/2016</t>
  </si>
  <si>
    <t>ELV COMUNICACIONES S.R.L</t>
  </si>
  <si>
    <t>SOLICITUD DE ALQUILER DE SEVICIO HANDIES - SALTA ITINERANTE - ELV COMUNICACIONES</t>
  </si>
  <si>
    <t>INDUSTRIAS CRAYON S.R.L</t>
  </si>
  <si>
    <t>SOLICITUD DE SERVICIO DE STANDS Y CARTELERA</t>
  </si>
  <si>
    <t>INSTITUTO DE PUBLICACIONES Y ESTADISTICAS S.A.</t>
  </si>
  <si>
    <t>Publicaciones</t>
  </si>
  <si>
    <t>JONS SILBERSTEIN S.R.L</t>
  </si>
  <si>
    <t>Servicio de sonido modulado para eventos</t>
  </si>
  <si>
    <t>Servicios de Iluminación</t>
  </si>
  <si>
    <t>SCHIAVONI VICTOR ARIEL</t>
  </si>
  <si>
    <t>PAGO ORDEN DE COMPRA N° 117/2015 LICITACION PUBLICA NACIONAL N°20/2015 TRAMITADA BAJO EXPEDIENTE 43941/2015 Y RESULTANDO ADJUDICATARIA LA EMPRESA SCHIAVONI VICTOR DANIEL - SOLICITUD DE PROVISION 159/2015 FACTURA N°0002-00000017</t>
  </si>
  <si>
    <t xml:space="preserve">152404/2016 </t>
  </si>
  <si>
    <t>AUDIOVISUAL SYSTEMS S.A.</t>
  </si>
  <si>
    <t>Factura 59 - Orden de Compra 116/2015</t>
  </si>
  <si>
    <t>Servicio de Mantenimieno</t>
  </si>
  <si>
    <t>ENERGROUP S.A.</t>
  </si>
  <si>
    <t>OC 131/2015 - FACTURA 07-0971</t>
  </si>
  <si>
    <t>SHOW SERVICE S.A.</t>
  </si>
  <si>
    <t>PAGO DE OC N°164/2015 Y SP 153 CORRESPONDIENTE A LICITACION PUBLICA NAC N°35/2015 TRAMITADA BAJO EXP 43921/2015 (SECT GRAL PRESI) ADJUDICADA A LA EMPRESA SHOW SERVICE SA FACTURA 002/00000881</t>
  </si>
  <si>
    <t>150468/2016</t>
  </si>
  <si>
    <t>ELECTRICIDAD CHICLANA DE SANTOIANNI Y RODRIGUEZ</t>
  </si>
  <si>
    <t xml:space="preserve"> O/C:185/15 - PAGO DE FACTURA.- Adquisición de Insumos de Electricidad </t>
  </si>
  <si>
    <t xml:space="preserve">117787/2016 </t>
  </si>
  <si>
    <t>NACION SEGUROS S.A.</t>
  </si>
  <si>
    <t>CARPAS ARGENTINAS S.R.L</t>
  </si>
  <si>
    <t>Insumos Tecnópolis</t>
  </si>
  <si>
    <t>0272447/2016</t>
  </si>
  <si>
    <t>EMISOL S.A.</t>
  </si>
  <si>
    <t>DI-2016-30-SSCTYEF</t>
  </si>
  <si>
    <t>Insumos de pinturería</t>
  </si>
  <si>
    <t>0229915/2016</t>
  </si>
  <si>
    <t>RESOL-2016-9-E-APN-SECCP-SFM</t>
  </si>
  <si>
    <t>Participación musical en: A toda Orquesta</t>
  </si>
  <si>
    <t>0318558/2016</t>
  </si>
  <si>
    <t>PBG TRAVEL &amp; EVENTS SRL</t>
  </si>
  <si>
    <t>RESOL-2016-11-E-APN-SECCP-SFM</t>
  </si>
  <si>
    <t>Vuelo, hospedaje y comidas Tecnópolis Itinerante - Salta</t>
  </si>
  <si>
    <t>18/0820106</t>
  </si>
  <si>
    <t>0204243/2016</t>
  </si>
  <si>
    <t>RESOL-2016-13-E-APN-SECCP-SFM</t>
  </si>
  <si>
    <t>0288163/2016</t>
  </si>
  <si>
    <t>RESOL-2016-16-E-APN-SECCP-SFM</t>
  </si>
  <si>
    <t>Homenaje a Mariano Mores</t>
  </si>
  <si>
    <t>0288099/2016</t>
  </si>
  <si>
    <t>RESOL-2016-17-E-APN-SECCP-SFM</t>
  </si>
  <si>
    <t>Participación en el homenaje al disco "El Tango"</t>
  </si>
  <si>
    <t>Expedientes a Devengar</t>
  </si>
  <si>
    <t>FECHA RECEPCIÓN</t>
  </si>
  <si>
    <t>EXP-S01</t>
  </si>
  <si>
    <t>EMPRESA</t>
  </si>
  <si>
    <t>MONTO</t>
  </si>
  <si>
    <t>Acto de aprobación</t>
  </si>
  <si>
    <t>Objeto del gasto</t>
  </si>
  <si>
    <t>FECHA DE AUTORIZACIÓN</t>
  </si>
  <si>
    <t>0302378/2016</t>
  </si>
  <si>
    <t>RESOL-2016-18-E-APN-SECCP-SFM</t>
  </si>
  <si>
    <t>Catering para Concierto de Jairo</t>
  </si>
  <si>
    <t>0293573/2015</t>
  </si>
  <si>
    <t>SEMINCO SA</t>
  </si>
  <si>
    <t>DI-2016-19-APN-DGTAYL#SFM</t>
  </si>
  <si>
    <t>Tableros eléctricos armados para Tecnópolis</t>
  </si>
  <si>
    <t>0330701/2016</t>
  </si>
  <si>
    <t>MASOTROS SRL</t>
  </si>
  <si>
    <t>DI-2016-24-APN-DGTAYL#SFM</t>
  </si>
  <si>
    <t>Alquiler de equipamiento informático para Tecnópolis</t>
  </si>
  <si>
    <t>0343979/2016</t>
  </si>
  <si>
    <t>RESMACON SRL</t>
  </si>
  <si>
    <t>PV-2016-00873556-APN-DGTAYL-SFM</t>
  </si>
  <si>
    <t>Resmas A4 CCK</t>
  </si>
  <si>
    <t>0288434/2016</t>
  </si>
  <si>
    <t>RD CARS RUBEN ANTONIO DARIO MISIANO</t>
  </si>
  <si>
    <t>DI-2016-23-APN-DGTAYL#SFM</t>
  </si>
  <si>
    <t>Reparación e insumos para vehículos eléctricos de Tecnópolis</t>
  </si>
  <si>
    <t>0335179/2016</t>
  </si>
  <si>
    <t>CAUCHO COLOR</t>
  </si>
  <si>
    <t>DI-2016-22-APN-DGTAYL#SFM</t>
  </si>
  <si>
    <t>Servicio de Pintura con resina poliuretánica en Plaza Sonora de Tecnópolis</t>
  </si>
  <si>
    <t>0258852/2016</t>
  </si>
  <si>
    <t xml:space="preserve">TRANSPORTES OLIVOS </t>
  </si>
  <si>
    <t>DI-2016-21-APN-DGTAYL#SFM</t>
  </si>
  <si>
    <t>Recolección de residuos compactables de Tecnópolis</t>
  </si>
  <si>
    <t>0360214/2016</t>
  </si>
  <si>
    <t>OEI</t>
  </si>
  <si>
    <t>ACTA COMPLEMENTARIA N° 4</t>
  </si>
  <si>
    <t>Proyecto Argentina Baila</t>
  </si>
  <si>
    <t>Tecnopolis - Ferreteria</t>
  </si>
  <si>
    <t>Se envió a DNCT debido al NUEVO PEDIDO N° 163785/2016</t>
  </si>
  <si>
    <t>Se envió a DNCT debido al NUEVO PEDIDO N° 230234/2016</t>
  </si>
  <si>
    <t>Mueble 25</t>
  </si>
  <si>
    <t>25/08/2016: Visto con Daniel, se devuelve a Mozzi para que contraten ellos directamente. Se acordó con Federico Semería que consultarían las cotizaciones remitidas por nosotros y adjuntarían factura</t>
  </si>
  <si>
    <t>RTO-S01:0951407/2016</t>
  </si>
  <si>
    <t>Para hacer nota y acompañar factura</t>
  </si>
  <si>
    <t>OFINCA 811. CAJONERA CAROLINA</t>
  </si>
  <si>
    <t>372440/2016</t>
  </si>
  <si>
    <t>Para indicar crédito e intervenir. Reso por GEDO.</t>
  </si>
  <si>
    <t>MASSA ILUMINACIÓN S.R.L</t>
  </si>
  <si>
    <t>PV-2016-00918057</t>
  </si>
  <si>
    <t>Para su intervención e indicación de crédito. RESO por GEDO.</t>
  </si>
  <si>
    <t>17614/2016</t>
  </si>
  <si>
    <t>PV-2016-00898264-APN-DGTAYL#SFM</t>
  </si>
  <si>
    <t>380594/2016</t>
  </si>
  <si>
    <t>PARA QUE INFORME EXISTENCIA DE CRÉDITO</t>
  </si>
  <si>
    <t>PV-216-00925715</t>
  </si>
  <si>
    <t>Para indicar credito por e intervenir. reso por GEDO</t>
  </si>
  <si>
    <t>DISPO X GEDO</t>
  </si>
  <si>
    <t>330217/2016</t>
  </si>
  <si>
    <t>332384/2016</t>
  </si>
  <si>
    <t>PV-2016-925540</t>
  </si>
  <si>
    <t>Para que indique si existe credito. Reso por GEDO</t>
  </si>
  <si>
    <t>344962/2016</t>
  </si>
  <si>
    <t>PARA DAR CONTINUIDAD A LOS TRAMITES ADMINISTRATIVOS DE RIGOR</t>
  </si>
  <si>
    <t>PV-2016-00924653</t>
  </si>
  <si>
    <t>PARA CONTINUAR CON LOS TRAMITES ADMINISTRATIVOS DE RIGOR.</t>
  </si>
  <si>
    <t>300272/2016</t>
  </si>
  <si>
    <t>Pago de factura B N° 0010-00000039</t>
  </si>
  <si>
    <t>350970/2016</t>
  </si>
  <si>
    <t>Solicitud de equipo de impresión de gran formato</t>
  </si>
  <si>
    <t>382490/2016</t>
  </si>
  <si>
    <t>0027502/2016</t>
  </si>
  <si>
    <t>DNEF N° 534/2016</t>
  </si>
  <si>
    <t>MARÍA CONCEPCIÓN PERRE</t>
  </si>
  <si>
    <t>Informe solicitud de gasto "MARÍA CONCEPCIÓN PERRE"</t>
  </si>
  <si>
    <t>382519/2016</t>
  </si>
  <si>
    <t>0027504/2016</t>
  </si>
  <si>
    <t>DNEF N° 535/2016</t>
  </si>
  <si>
    <t>LAVANDERA HORACIO MANUEL</t>
  </si>
  <si>
    <t>Informe solicitud de gasto "LAVANDERA HORACIO MANUEL"</t>
  </si>
  <si>
    <t>382522/2016</t>
  </si>
  <si>
    <t>0027506/2016</t>
  </si>
  <si>
    <t>DNEF N° 536/2016</t>
  </si>
  <si>
    <t>ANA PAULA SEGUROLA</t>
  </si>
  <si>
    <t>Informe solicitud de gasto "ANA PAULA SEGUROLA "</t>
  </si>
  <si>
    <t>382552/2016</t>
  </si>
  <si>
    <t>0027510/2016</t>
  </si>
  <si>
    <t>DNEF N° 537/2016</t>
  </si>
  <si>
    <t>MARIA DEL CARMEN AGUILAR</t>
  </si>
  <si>
    <t>Informe solicitud de gasto "MARIA DEL CARMEN AGUILAR "</t>
  </si>
  <si>
    <t>382524/2016</t>
  </si>
  <si>
    <t>0027507/2016</t>
  </si>
  <si>
    <t>DNEF N° 538/2016</t>
  </si>
  <si>
    <t>GABRIEL ALEJANDRO SCHEBOR</t>
  </si>
  <si>
    <t>Informe solicitud de gasto "GABRIEL ALEJANDRO SCHEBOR"</t>
  </si>
  <si>
    <t>Para su intervención, crédito y continuidad</t>
  </si>
  <si>
    <t>0009-00000021</t>
  </si>
  <si>
    <t>Se remite a presupuesto para indicar crédito en SAF 347 con AA de ratificación (mal las competencias), firma Ricardes</t>
  </si>
  <si>
    <t>Para indicar crédito en SAF 347 y nuevo AA de ratificación (mal las competencias), firma Ricardes</t>
  </si>
  <si>
    <t>381153/2016</t>
  </si>
  <si>
    <t>0027397/2016</t>
  </si>
  <si>
    <t>DNCT N° 261/2016</t>
  </si>
  <si>
    <t>COPORACIÓN DEL MERCADO CENTRAL DE BUENOS AIRES</t>
  </si>
  <si>
    <t>Pago de factura B N° 0000-0000297413/297405/297457/297414</t>
  </si>
  <si>
    <t>381222/2016</t>
  </si>
  <si>
    <t>0027398/2016</t>
  </si>
  <si>
    <t>DNCT N° 260/2016</t>
  </si>
  <si>
    <t>BASIGALUPI HERMANOS S.A.</t>
  </si>
  <si>
    <t>Pago de factura B N° 00061-00000074</t>
  </si>
  <si>
    <t>380817/2016</t>
  </si>
  <si>
    <t>0027356/2016</t>
  </si>
  <si>
    <t>DNCT N° 263/2016</t>
  </si>
  <si>
    <t>CADENACI S.A</t>
  </si>
  <si>
    <t>Pago de factura B N° 0200-00000498</t>
  </si>
  <si>
    <t>382080/2016</t>
  </si>
  <si>
    <t>0027481/2016</t>
  </si>
  <si>
    <t>SCP 237/2016</t>
  </si>
  <si>
    <t>DIARIO PERFIL S.A.</t>
  </si>
  <si>
    <t>Pago de factura B N° 0002-00000186</t>
  </si>
  <si>
    <t>380900/2016</t>
  </si>
  <si>
    <t>0027382/2016</t>
  </si>
  <si>
    <t>DNCT N° 262/2016</t>
  </si>
  <si>
    <t>Pago de factura B N° 0200-00000497</t>
  </si>
  <si>
    <t>382188/2016</t>
  </si>
  <si>
    <t>0027482/2016</t>
  </si>
  <si>
    <t>SCP 238/2016</t>
  </si>
  <si>
    <t>EL BAJO PRODUCCIONES S.R.L.</t>
  </si>
  <si>
    <t>Pago de factura B N° 0002-00000079</t>
  </si>
  <si>
    <t>380671/2016</t>
  </si>
  <si>
    <t>0027344/2016</t>
  </si>
  <si>
    <t>DNCT N° 259/2016</t>
  </si>
  <si>
    <t>DURBECK</t>
  </si>
  <si>
    <t>Pago de factura B N° 0003-00000763</t>
  </si>
  <si>
    <t>250818/2015</t>
  </si>
  <si>
    <t>Servicio de Instalación, Operación, Mantenimiento de Pantallas de LED Y Sistemas De Video, en calidad de alquiler</t>
  </si>
  <si>
    <t>309606/2015</t>
  </si>
  <si>
    <t>Corporate Corp</t>
  </si>
  <si>
    <t>252879/2015</t>
  </si>
  <si>
    <t>Solicita la contratación para los trabajos de Accesos a Salas de Exposición, sitas en el Parque del bicentenario</t>
  </si>
  <si>
    <t>384787/2016</t>
  </si>
  <si>
    <t>AYSA</t>
  </si>
  <si>
    <t>Pago de facturas período ene-jul 2016</t>
  </si>
  <si>
    <t>384784/2016</t>
  </si>
  <si>
    <t>VALOR</t>
  </si>
  <si>
    <t>N°  NOTA</t>
  </si>
  <si>
    <t>028497/2014</t>
  </si>
  <si>
    <t>016204/2015</t>
  </si>
  <si>
    <t>071916/2014</t>
  </si>
  <si>
    <t>097796/2014</t>
  </si>
  <si>
    <t>071932/2014</t>
  </si>
  <si>
    <t>028507/2014</t>
  </si>
  <si>
    <t>028498/2014</t>
  </si>
  <si>
    <t>028505/2014</t>
  </si>
  <si>
    <t>028506/2014</t>
  </si>
  <si>
    <t>042865/2015</t>
  </si>
  <si>
    <t>063730/2015</t>
  </si>
  <si>
    <t>011784/2015</t>
  </si>
  <si>
    <t>044156/2015</t>
  </si>
  <si>
    <t>016203/2015</t>
  </si>
  <si>
    <t>053520/2015</t>
  </si>
  <si>
    <t>048780/2015</t>
  </si>
  <si>
    <t>042565/2014</t>
  </si>
  <si>
    <t>039110/2013</t>
  </si>
  <si>
    <t>041511/2014</t>
  </si>
  <si>
    <t>044421/2015</t>
  </si>
  <si>
    <t>043795/2015</t>
  </si>
  <si>
    <t>045520/2015</t>
  </si>
  <si>
    <t>001690/2016</t>
  </si>
  <si>
    <t>23238/2016</t>
  </si>
  <si>
    <t>S01:0043923/2015</t>
  </si>
  <si>
    <t>043923/2015</t>
  </si>
  <si>
    <t>92974/2015</t>
  </si>
  <si>
    <t>0012652/2016</t>
  </si>
  <si>
    <t>0010793/2016</t>
  </si>
  <si>
    <t>0011110/2016</t>
  </si>
  <si>
    <t>001943/2014</t>
  </si>
  <si>
    <t>092974/2015</t>
  </si>
  <si>
    <t>004087/2016</t>
  </si>
  <si>
    <t>025330/2016</t>
  </si>
  <si>
    <t>001226/2016</t>
  </si>
  <si>
    <t>045434/2015</t>
  </si>
  <si>
    <t>045786/2015</t>
  </si>
  <si>
    <t>012868/2016</t>
  </si>
  <si>
    <t>016749/2016</t>
  </si>
  <si>
    <t>010971/2016</t>
  </si>
  <si>
    <t>097462/2016</t>
  </si>
  <si>
    <t>097507/2016</t>
  </si>
  <si>
    <t>022703/2016</t>
  </si>
  <si>
    <t>003986/2016</t>
  </si>
  <si>
    <t>084294/2016</t>
  </si>
  <si>
    <t>024737/2016</t>
  </si>
  <si>
    <t>013846/2016</t>
  </si>
  <si>
    <t>086253/2016</t>
  </si>
  <si>
    <t>040930/2016</t>
  </si>
  <si>
    <t>023615/2016</t>
  </si>
  <si>
    <t>061074/2016</t>
  </si>
  <si>
    <t>000168/2016</t>
  </si>
  <si>
    <t>043957/2015</t>
  </si>
  <si>
    <t>042757/2015</t>
  </si>
  <si>
    <t>267621/2016</t>
  </si>
  <si>
    <t>354741/2016</t>
  </si>
  <si>
    <t>369656/2016</t>
  </si>
  <si>
    <t>A.JURIDICOS</t>
  </si>
  <si>
    <t>DG.TECNICA, ADMINISTRATIVA Y LEGAL</t>
  </si>
  <si>
    <t>DN.CENTROS TEMATICOS</t>
  </si>
  <si>
    <t> A.TECNICA Y OPERATIVA</t>
  </si>
  <si>
    <t>A.TECNICA Y OPERATIVA</t>
  </si>
  <si>
    <t>DN. EXPRESIONES FEDERALES</t>
  </si>
  <si>
    <t> DN.CENTROS TEMATICOS</t>
  </si>
  <si>
    <t>AREAS EXTERNAS</t>
  </si>
  <si>
    <t>A.INFORMATICA</t>
  </si>
  <si>
    <t>Mesa de Entradas -Jefatura</t>
  </si>
  <si>
    <t>A. JURIDICOS</t>
  </si>
  <si>
    <t>CONTABILIDAD Y FINANZAS</t>
  </si>
  <si>
    <t>Mesa de Entradas - Deleg.SME</t>
  </si>
  <si>
    <t>A.PRESUPUESTO</t>
  </si>
  <si>
    <t> DN. EXPRESIONES FEDERALES</t>
  </si>
  <si>
    <t>PAGADO</t>
  </si>
  <si>
    <t>011376/2016</t>
  </si>
  <si>
    <t>335244/2016</t>
  </si>
  <si>
    <t>295598/2016</t>
  </si>
  <si>
    <t>196937/2016</t>
  </si>
  <si>
    <t>322003/2016</t>
  </si>
  <si>
    <t>o informado</t>
  </si>
  <si>
    <t xml:space="preserve">36293/2016 </t>
  </si>
  <si>
    <t xml:space="preserve">63592/2016 </t>
  </si>
  <si>
    <t>035862/2016</t>
  </si>
  <si>
    <t xml:space="preserve">05161/2015 </t>
  </si>
  <si>
    <t xml:space="preserve">97613/2015 </t>
  </si>
  <si>
    <t>023240/2016</t>
  </si>
  <si>
    <t xml:space="preserve">52404/2016 </t>
  </si>
  <si>
    <t xml:space="preserve">17787/2016 </t>
  </si>
  <si>
    <t>largo</t>
  </si>
  <si>
    <t>MED</t>
  </si>
  <si>
    <t>DEVENGADO</t>
  </si>
  <si>
    <t>Para archivar. (No tiene nota que indica que se deja sin efecto)</t>
  </si>
  <si>
    <t>071909/2014</t>
  </si>
  <si>
    <t>17621/2016</t>
  </si>
  <si>
    <t>387057/2016</t>
  </si>
  <si>
    <t>387035/2016</t>
  </si>
  <si>
    <t>387118/2016</t>
  </si>
  <si>
    <t>390814/2016</t>
  </si>
  <si>
    <t>DELICHOTTI JAVIER ALEJANDRO</t>
  </si>
  <si>
    <t>Pago de factura B N° 0003-00000006</t>
  </si>
  <si>
    <t>Pago de factura B N° 0003-00000007</t>
  </si>
  <si>
    <t>MEGACER S.R.L.</t>
  </si>
  <si>
    <t>Pago de facturas B N° 0003-00000339/340</t>
  </si>
  <si>
    <t>Pago de factura B N° 0002-00000032</t>
  </si>
  <si>
    <t>DNEF N° 544/2016</t>
  </si>
  <si>
    <t>Concesión del uso de espacios gastronómicos en el CCK</t>
  </si>
  <si>
    <t>DNEF N° 545/2016</t>
  </si>
  <si>
    <t>FERNANDEZ MARIO ALBERTO</t>
  </si>
  <si>
    <t>Pago de facturas C N° 0001-00000002/3</t>
  </si>
  <si>
    <t>028012/2016</t>
  </si>
  <si>
    <t>027812/2016</t>
  </si>
  <si>
    <t>EXP</t>
  </si>
  <si>
    <t>Largo</t>
  </si>
  <si>
    <t>388428/2016</t>
  </si>
  <si>
    <t>SCP N° 242/2016</t>
  </si>
  <si>
    <t>Servicio de Producción</t>
  </si>
  <si>
    <t>ZOOM IN S.A.</t>
  </si>
  <si>
    <t>Pago de factura B N° 0001-00000189</t>
  </si>
  <si>
    <t>388718/2016</t>
  </si>
  <si>
    <t>SCP N° 246/2016</t>
  </si>
  <si>
    <t>PBG TRAVEL &amp; EVENTS S.R.L.</t>
  </si>
  <si>
    <t>Pago de factura B N° 0001-00000160</t>
  </si>
  <si>
    <t>392331/2016</t>
  </si>
  <si>
    <t>NOTA DNCT N° 271/2016</t>
  </si>
  <si>
    <t>392833/2016</t>
  </si>
  <si>
    <t>NOTA DNCT N° 265/2016</t>
  </si>
  <si>
    <t>Tecnopolis - Seguridad</t>
  </si>
  <si>
    <t>STAFF PRODUCCIONES</t>
  </si>
  <si>
    <t>Pago de factura B N° 0002-00000022</t>
  </si>
  <si>
    <t>392194/2016</t>
  </si>
  <si>
    <t>NOTA DNCT N° 272/2016</t>
  </si>
  <si>
    <t>Pago de facturas B N° 0038-00000114/115/116/117</t>
  </si>
  <si>
    <t>392732/2016</t>
  </si>
  <si>
    <t>NOTA DNCT N° 266/2016</t>
  </si>
  <si>
    <t>TRASNPORTES OLIVOS S.A.C.I.y F.</t>
  </si>
  <si>
    <t>Pago de facturas B N° 0002-00000106/107/108/109</t>
  </si>
  <si>
    <t>392664/2016</t>
  </si>
  <si>
    <t>NOTA DNCT N° 267/2016</t>
  </si>
  <si>
    <t>Pago de factura B N° 0002-00000085</t>
  </si>
  <si>
    <t>392553/2016</t>
  </si>
  <si>
    <t>NOTA DNCT N° 269/2016</t>
  </si>
  <si>
    <t>Pago de factura B N° 0002-00000039</t>
  </si>
  <si>
    <t>392439/2016</t>
  </si>
  <si>
    <t>NOTA DNCT N° 270/2016</t>
  </si>
  <si>
    <t>METAL MOUNTS S.A.</t>
  </si>
  <si>
    <t>Pago de factura B N° 0001-00000001</t>
  </si>
  <si>
    <t>387562/2016</t>
  </si>
  <si>
    <t>SCP N° 239/2016</t>
  </si>
  <si>
    <t>MULTITARGET S.R.L.</t>
  </si>
  <si>
    <t>Pago de facturas B N° 0002-00000015/17</t>
  </si>
  <si>
    <t>RESPONSABLE OK</t>
  </si>
  <si>
    <t>Cuenta de EXP</t>
  </si>
  <si>
    <t>Clasificación</t>
  </si>
  <si>
    <t xml:space="preserve">Monto </t>
  </si>
  <si>
    <t>Fecha Entrada</t>
  </si>
  <si>
    <t>Area Depositaria</t>
  </si>
  <si>
    <t>Situación</t>
  </si>
  <si>
    <t>Adqusisción insumos para la construccion</t>
  </si>
  <si>
    <t>Teconopolis</t>
  </si>
  <si>
    <t>Se cargó Providencia y se envió a DNCT para corregir observaciones en el Requerimiento.</t>
  </si>
  <si>
    <t>Construcción en seco</t>
  </si>
  <si>
    <t>El pago salió a Presupuesto con el Exp 131232/2016.</t>
  </si>
  <si>
    <t>Cont.Dir. DE SUMINISTRO AGUA POTABLE ENVASADA DISPENSERS</t>
  </si>
  <si>
    <t>Esta en PRESUPUESTO</t>
  </si>
  <si>
    <t>Provisión de Bidones de agua.</t>
  </si>
  <si>
    <t>En Dirección Técnica Administrativa y Legal (Comdoc)</t>
  </si>
  <si>
    <t>PROVISION AGUA POTABLE EN BIDONES CON DISPENSER Y ALQUILER DE DISPENSER PURIFICADOR CONECTADOS A LA RED DE AGUA</t>
  </si>
  <si>
    <t>Esta en DN.CENTROS TEMATICOS</t>
  </si>
  <si>
    <t xml:space="preserve">Alquiler de andamios </t>
  </si>
  <si>
    <t>Esta en CONTABILIDAD Y FINANZAS</t>
  </si>
  <si>
    <t>Alquiler de handies, micrófonos y baterias (Apertura CCK)</t>
  </si>
  <si>
    <t>Esta en AREAS EXTERNAS</t>
  </si>
  <si>
    <t>Alquiler amplicador- Festival FADO</t>
  </si>
  <si>
    <t>En compras. Lo esta trabajando Sebastián.</t>
  </si>
  <si>
    <t>Alquiler amplificador- Concierto Devin</t>
  </si>
  <si>
    <t>Esta en compras. Lo esta analizando Mariana.</t>
  </si>
  <si>
    <t>Alquiler de Impresoras y Fotocopiadoras + Soporte tecnico + Mantenimiento para CCK y Cabildo Nr 65</t>
  </si>
  <si>
    <t>Alquiler de vehiculos eléctricos</t>
  </si>
  <si>
    <t>En presupuesto desde el 29/11</t>
  </si>
  <si>
    <t>Alquiler de handies</t>
  </si>
  <si>
    <t>Alquiler Fotocopiadoras</t>
  </si>
  <si>
    <t> A.PRESUPUESTO</t>
  </si>
  <si>
    <t>Esta en A.PRESUPUESTO</t>
  </si>
  <si>
    <t>Alquiler Grupo electrogeno</t>
  </si>
  <si>
    <t>Fuera de Término. FINALIZADO.</t>
  </si>
  <si>
    <t>Alquiler grupos electrógenos</t>
  </si>
  <si>
    <t>Alquiler de amplificador y bateria</t>
  </si>
  <si>
    <t>Alquiler de camaras profesionales</t>
  </si>
  <si>
    <t>Esta en A.JURIDICOS</t>
  </si>
  <si>
    <t>CONTROL DE ACCESOS</t>
  </si>
  <si>
    <t>Esta en DN. EXPRESIONES FEDERALES</t>
  </si>
  <si>
    <t>Se envió a DNEF. Dejar sin efecto Expte. 132806.</t>
  </si>
  <si>
    <t>Compra de moviliario y accesorios para música</t>
  </si>
  <si>
    <t>Se cargó Providencia y se envió a Presupuesto</t>
  </si>
  <si>
    <t>Servicio de emisión/entrega/venta de localidades para eventos organizados en el CCK</t>
  </si>
  <si>
    <t>Alquiler de equipamiento tecnológico y asistencia técnica para los eventos de la Unidad Ejecutora Bicentenario</t>
  </si>
  <si>
    <t>En compras. Lo esta trabajando Laura.</t>
  </si>
  <si>
    <t>ALQUILER DE BAÑOS QUÍMICOS, INSTALACIÓN INICIO EVENTO SALTA ITINERANTE</t>
  </si>
  <si>
    <t>Tiene carátula solamente.</t>
  </si>
  <si>
    <t>se envió a DNCT (antes del nuevo check list 39)</t>
  </si>
  <si>
    <t>Esta en  A.PRESUPUESTO</t>
  </si>
  <si>
    <t>A.PRESUPUESTO_(DGTAYL - SFMYCP)_</t>
  </si>
  <si>
    <t>Adquisión de insumos para paisajismo</t>
  </si>
  <si>
    <t>ALQUILER DE EQUIPAMIENTO TECNOLOGICO PARA DESARROLLO DE INSTALACION DE "KINETIK" - SALTA INTINERANTE (TECNOPOLIS)</t>
  </si>
  <si>
    <t>NO HAY NRO DE EXPTE</t>
  </si>
  <si>
    <t>NO ACLARA N° EXPTE.</t>
  </si>
  <si>
    <t>Adquisición de equipamiento para el CIAM</t>
  </si>
  <si>
    <t>Esta en Informática</t>
  </si>
  <si>
    <t>Adquisición de equipamiento microinformático</t>
  </si>
  <si>
    <t>Armar acto administrativo de cierre. Mueble 24 Of. 811. Ojo ya que es del 2014.</t>
  </si>
  <si>
    <t>Adquisición de instrumentos musicales</t>
  </si>
  <si>
    <t>Movimiento de pianos</t>
  </si>
  <si>
    <t>Ampliación de OC. Expiro.  Fuera de término.</t>
  </si>
  <si>
    <t>Alquiler de sistema de iluminación para UNIDAD EJECUTORA BICENTENARIO</t>
  </si>
  <si>
    <t>Solicitud de equipamiento Tecnológico para CCK</t>
  </si>
  <si>
    <t> A.INFORMATICA</t>
  </si>
  <si>
    <t>Necesidad de equipamiento informatico</t>
  </si>
  <si>
    <t>En compras desde el 19/08.</t>
  </si>
  <si>
    <t>A revisar asignación</t>
  </si>
  <si>
    <t>A revisar asignación (BAJA?)</t>
  </si>
  <si>
    <t>Servicio por alumbrado</t>
  </si>
  <si>
    <t>Esta en Mesa de Entradas -Jefatura</t>
  </si>
  <si>
    <t>Compra de insumos de audio</t>
  </si>
  <si>
    <t>Adquisicion de materiales de ferretería</t>
  </si>
  <si>
    <t>Adquisición de paneles de rejas semi elaboradas de hierro</t>
  </si>
  <si>
    <t>Adquisición de carpinterías de aluminio</t>
  </si>
  <si>
    <t xml:space="preserve">Se envió a DNCT debido al NUEVO PEDIDO N° 163785/2016 </t>
  </si>
  <si>
    <t>Adquisición de Insumos de herrería</t>
  </si>
  <si>
    <t>A.TECNICA Y OPERATIVA (DGTAYL - SFMYCP)</t>
  </si>
  <si>
    <t>Volvió 30 08 2016. Corroborar si se debe enviar a Presupuesto.</t>
  </si>
  <si>
    <t>Adquisición de Handies para CCK</t>
  </si>
  <si>
    <t>Esta en A.TECNICA Y OPERATIVA</t>
  </si>
  <si>
    <t>COMPRA DE MATERIALES DESCARTABLES PARA USO DE GASTRONOMIA</t>
  </si>
  <si>
    <t>Insumos Electronicos</t>
  </si>
  <si>
    <t>Adquisicion de insumos electronicos</t>
  </si>
  <si>
    <t>Insumos Graficos</t>
  </si>
  <si>
    <t>Esta en DN.CENTROS TEMATICOS</t>
  </si>
  <si>
    <t xml:space="preserve">Impesión de folletería - salta itinerante </t>
  </si>
  <si>
    <t>En Tecnópolis para actualizar Presupuesto.</t>
  </si>
  <si>
    <t>Adquisición de insumos y materiales para trabajos de IMPRESIÓN GRÁFICA</t>
  </si>
  <si>
    <t>Insumos textiles</t>
  </si>
  <si>
    <t xml:space="preserve">Se envió a DNCT debido al NUEVO PEDIDO N° 230234/2016 </t>
  </si>
  <si>
    <t>Adquisición de telas y otros insumos textiles.</t>
  </si>
  <si>
    <t>Adquisición de textiles.</t>
  </si>
  <si>
    <t>Material para gran instalación artística</t>
  </si>
  <si>
    <t>SERVICIO ANUAL DE DESOBSTRUCCION DE CAÑERIAS, ASPIRACION Y LIMPIEZA DE CAMARAS CLOACALES.</t>
  </si>
  <si>
    <t>Se esta pagando OC que tramita por otro Expte.</t>
  </si>
  <si>
    <t>Limpieza del edificio, Provisión de Arts de Higiene, Servicio de fumigación, Control de plagas, Desinsectación, desratización y Servicio de limpieza y mantenimiento de tanques.</t>
  </si>
  <si>
    <t>Falta firmar Resolución para la aprobación de la Comisión de Evaluación</t>
  </si>
  <si>
    <t>Contratación de Servicio de limpieza, recolección y retiro de residuos compactables, acopio y retiro de residuos incompactables, barrido mecanico.</t>
  </si>
  <si>
    <t>Esta en Dirección de Patrimonio y Suministros</t>
  </si>
  <si>
    <t>Contratación de un Servicio Anual de desobtrucción de Cañerias, aspiración y limpieza de camaras cloacales</t>
  </si>
  <si>
    <t>Esta en CONTABILIDAD Y FINANZAS</t>
  </si>
  <si>
    <t>Provision de materiales para limpieza e higiene personal</t>
  </si>
  <si>
    <t>Se venció el plazo para hacer la ampliación y se envió a Tecnópolis.</t>
  </si>
  <si>
    <t>Ampliación para la adquisición de insumos de limpieza</t>
  </si>
  <si>
    <t>SERVICIO DE DIAGNOSTICO PARA MANTENIMIENTO CORRECTIVO Y/O PREVENTIVO DE VEHICULOS ELECTRICOS</t>
  </si>
  <si>
    <t>Adquisición de pinturas y accesorios</t>
  </si>
  <si>
    <t>Está en DNCT</t>
  </si>
  <si>
    <t>Insumos de corralon</t>
  </si>
  <si>
    <t>Esta en PRESUPUESTO</t>
  </si>
  <si>
    <t>Pinturas para el Galpon Joven</t>
  </si>
  <si>
    <t>Desarme, desmantelamiento y armado de estructura existente paseo costero</t>
  </si>
  <si>
    <t>Esta en  A.PRESUPUESTO</t>
  </si>
  <si>
    <t>Alquiler de maquinarias</t>
  </si>
  <si>
    <t>Para constancia de Crédito de la Ampliación</t>
  </si>
  <si>
    <t>Mantenimiento y operación eléctrica alumbrado, baja y media tensión.</t>
  </si>
  <si>
    <t>En compras. Lo esta trabajando Lorena.</t>
  </si>
  <si>
    <t>Servicio de mantenimiento eléctrica de alumbrado, baja y media tensión</t>
  </si>
  <si>
    <t>Insumos Pintureria para Mantenimiento y Reapertura Parque</t>
  </si>
  <si>
    <t xml:space="preserve">Sin asignar </t>
  </si>
  <si>
    <t>Elementos de Seguridad Personal</t>
  </si>
  <si>
    <t>NO ESPECIFICA</t>
  </si>
  <si>
    <t>ERVICIO ANUAL DE MANTENIMIENTO PREVENTIVO, CORRECTIVO Y REPARACION DE MAQUINAS PESADAS</t>
  </si>
  <si>
    <t>Insumos para Construccion en Seco para el Paseo de Gastronomia</t>
  </si>
  <si>
    <t>Adjudicado por JGM</t>
  </si>
  <si>
    <t>Mantenimiento anual y reparación para maquinarias pesada</t>
  </si>
  <si>
    <t>Maquinas y Herramientas</t>
  </si>
  <si>
    <t>Servicio anual de mantenimiento preventivo, correctivo y reparación de maquinas pesadas</t>
  </si>
  <si>
    <t>Servicio de alquiler de equipamiento radioeléctrico C/S asistencia técnica.</t>
  </si>
  <si>
    <t>Alquiler de máquinas</t>
  </si>
  <si>
    <t>Adquisición de herramientas de maquinas de mano</t>
  </si>
  <si>
    <t>En compras. Lo esta trabajando Analía.</t>
  </si>
  <si>
    <t>SERVICIO DE MATAFUEGOS</t>
  </si>
  <si>
    <t>Materiales Electricos</t>
  </si>
  <si>
    <t>En compras. Lo esta trabajando Mariana.</t>
  </si>
  <si>
    <t>Provision de insumos de maquinas electricas</t>
  </si>
  <si>
    <t>Esta en A.TECNICA Y OPERATIVA</t>
  </si>
  <si>
    <t>Adquisición de unifilas para el CCK</t>
  </si>
  <si>
    <t>No subsiste necesidad. La Ud. requiriente se extinguio.</t>
  </si>
  <si>
    <t>Adquisición 5000 sillas de plásticas de estructuras metalica- Micro estadio tecnopolis.</t>
  </si>
  <si>
    <t>Ampliación OC N° 128/2015 y 129/2015</t>
  </si>
  <si>
    <t>Histórico</t>
  </si>
  <si>
    <t>Esta en Dirección Nacional de Expresiones Federales</t>
  </si>
  <si>
    <t>Sala Tecnológica</t>
  </si>
  <si>
    <t>Refrigerio</t>
  </si>
  <si>
    <t>Provisisión de Café para la UNIDAD EJECUTORA BICENTENARIO</t>
  </si>
  <si>
    <t>ADQUISICION MOBILIARIO URBANO PARA PLAZA DEL CCK</t>
  </si>
  <si>
    <t>ESCENARIO MOVIL PARA CCK</t>
  </si>
  <si>
    <t>Esta en DG.TECNICA, ADMINISTRATIVA Y LEGAL</t>
  </si>
  <si>
    <t>Desmontaje de sala NK</t>
  </si>
  <si>
    <t>Pago (Revisar)</t>
  </si>
  <si>
    <t>Servicios de control y seguridad</t>
  </si>
  <si>
    <t>Seguros de Accidentes Personales, para personal de Cabildo (camarógrafos, editores, etc.)</t>
  </si>
  <si>
    <t>Esta enINFORMATICA</t>
  </si>
  <si>
    <t>Servicio de acceso mes de ene-feb-mar-abril</t>
  </si>
  <si>
    <t>Enviando a informática para su intervención</t>
  </si>
  <si>
    <t>Servicio Integral de acreditaciones</t>
  </si>
  <si>
    <t>Lo esta trabajando Mariana, se está tramitando el pagó de las facturas respectivas a la OC.</t>
  </si>
  <si>
    <t>Servicio integral acreditaciones y certificaciones para la muestra Tecnopolis 2015 y otros eventos</t>
  </si>
  <si>
    <t>Servicio de control de plagas</t>
  </si>
  <si>
    <t>Control de Plagas</t>
  </si>
  <si>
    <t>CONTROL DE PLAGAS FUMIGACIONES, DESINFECTACION Y DESRATIZACION</t>
  </si>
  <si>
    <t>Servicio de grabación y transmisión de audio</t>
  </si>
  <si>
    <t>SERVICIO DE MOVIMIENTOS INTERNOS CON HIDROGRUA</t>
  </si>
  <si>
    <t>Montaje/desmontaje de auditorios. Paneleria con equipamiento incluido.</t>
  </si>
  <si>
    <t>Esta en Mesa de Entradas - Deleg.SME</t>
  </si>
  <si>
    <t>Reacondicionamiento de salas</t>
  </si>
  <si>
    <t>Servicio de producción</t>
  </si>
  <si>
    <t>Servicio de Producción y Coordinación Artística</t>
  </si>
  <si>
    <t>Servico de areas protegidas para el parque temático e interactivo</t>
  </si>
  <si>
    <t>Servicio de sonido y video</t>
  </si>
  <si>
    <t>Esta en Jefatura de Gabinete de Ministros</t>
  </si>
  <si>
    <t>Alquiler sonidomodulado para diferentes eventos</t>
  </si>
  <si>
    <t>Se envió a DNEF</t>
  </si>
  <si>
    <t>Catering para el CCK</t>
  </si>
  <si>
    <t>Servicio de impresion de material en mano</t>
  </si>
  <si>
    <t>Mueble 22 para archivo.</t>
  </si>
  <si>
    <t>TRANSPORTE DE OBRAS DE ARTE</t>
  </si>
  <si>
    <t>398228/2016</t>
  </si>
  <si>
    <t>392581/2016</t>
  </si>
  <si>
    <t>395956/2016</t>
  </si>
  <si>
    <t>399584/2016</t>
  </si>
  <si>
    <t>399099/2016</t>
  </si>
  <si>
    <t>387897/2016</t>
  </si>
  <si>
    <t>398535/2016</t>
  </si>
  <si>
    <t>366426/2016</t>
  </si>
  <si>
    <t>399332/2016</t>
  </si>
  <si>
    <t>399376/2016</t>
  </si>
  <si>
    <t>399388/2016</t>
  </si>
  <si>
    <t>400494/2016</t>
  </si>
  <si>
    <t>401309/2016</t>
  </si>
  <si>
    <t>401316/2016</t>
  </si>
  <si>
    <t>401328/2016</t>
  </si>
  <si>
    <t>404030/2016</t>
  </si>
  <si>
    <t>394308/2016</t>
  </si>
  <si>
    <t>405829/2016</t>
  </si>
  <si>
    <t>405301/2016</t>
  </si>
  <si>
    <t>406030/2016</t>
  </si>
  <si>
    <t>405559/2016</t>
  </si>
  <si>
    <t>405625/2016</t>
  </si>
  <si>
    <t>405406/2016</t>
  </si>
  <si>
    <t>405509/2016</t>
  </si>
  <si>
    <t>405334/2016</t>
  </si>
  <si>
    <t>405183/2016</t>
  </si>
  <si>
    <t>405185/2016</t>
  </si>
  <si>
    <t>405186/2016</t>
  </si>
  <si>
    <t>405768/2016</t>
  </si>
  <si>
    <t>405621/2016</t>
  </si>
  <si>
    <t>405269/2016</t>
  </si>
  <si>
    <t>405227/2016</t>
  </si>
  <si>
    <t>405193/2016</t>
  </si>
  <si>
    <t>405190/2016</t>
  </si>
  <si>
    <t>405684/2016</t>
  </si>
  <si>
    <t>405692/2016</t>
  </si>
  <si>
    <t>405199/2016</t>
  </si>
  <si>
    <t>405581/2016</t>
  </si>
  <si>
    <t>405993/2016</t>
  </si>
  <si>
    <t>405212/2016</t>
  </si>
  <si>
    <t>405665/2016</t>
  </si>
  <si>
    <t>406054/2016</t>
  </si>
  <si>
    <t>406055/2016</t>
  </si>
  <si>
    <t>406010/2016</t>
  </si>
  <si>
    <t>405366/2016</t>
  </si>
  <si>
    <t>405635/2016</t>
  </si>
  <si>
    <t>405613/2016</t>
  </si>
  <si>
    <t>405697/2016</t>
  </si>
  <si>
    <t>405740/2016</t>
  </si>
  <si>
    <t>0028189/2016</t>
  </si>
  <si>
    <t>0028029/2016</t>
  </si>
  <si>
    <t>0028129/2016</t>
  </si>
  <si>
    <t>0028236/2016</t>
  </si>
  <si>
    <t>0028211/2016</t>
  </si>
  <si>
    <t>0028192/2016</t>
  </si>
  <si>
    <t>0028217/2016</t>
  </si>
  <si>
    <t>0028221/2016</t>
  </si>
  <si>
    <t>0028225/2016</t>
  </si>
  <si>
    <t>0028265/2016</t>
  </si>
  <si>
    <t>0028292/2016</t>
  </si>
  <si>
    <t>0028295/2016</t>
  </si>
  <si>
    <t>0028296/2016</t>
  </si>
  <si>
    <t>0028382/2016</t>
  </si>
  <si>
    <t>0028463/2016</t>
  </si>
  <si>
    <t>0028439/2016</t>
  </si>
  <si>
    <t>0028470/2016</t>
  </si>
  <si>
    <t>0028446/2016</t>
  </si>
  <si>
    <t>0028453/2016</t>
  </si>
  <si>
    <t>0058443/2016</t>
  </si>
  <si>
    <t>0028444/2016</t>
  </si>
  <si>
    <t>0028440/2016</t>
  </si>
  <si>
    <t>0028424/2016</t>
  </si>
  <si>
    <t>0028426/2016</t>
  </si>
  <si>
    <t>0028427/2016</t>
  </si>
  <si>
    <t>0028462/2016</t>
  </si>
  <si>
    <t>0028454/2016</t>
  </si>
  <si>
    <t>0028436/2016</t>
  </si>
  <si>
    <t>0028434/2016</t>
  </si>
  <si>
    <t>0028429/2016</t>
  </si>
  <si>
    <t>0028428/2016</t>
  </si>
  <si>
    <t>0028458/2016</t>
  </si>
  <si>
    <t>0028459/2016</t>
  </si>
  <si>
    <t>0028431/2016</t>
  </si>
  <si>
    <t>0028450/2016</t>
  </si>
  <si>
    <t>0028467/2016</t>
  </si>
  <si>
    <t>0028432/2016</t>
  </si>
  <si>
    <t>0028456/2016</t>
  </si>
  <si>
    <t>0028471/2016</t>
  </si>
  <si>
    <t>0028472/2016</t>
  </si>
  <si>
    <t>0028468/2016</t>
  </si>
  <si>
    <t>0028442/2016</t>
  </si>
  <si>
    <t>0028455/2016</t>
  </si>
  <si>
    <t>0028452/2016</t>
  </si>
  <si>
    <t>0028460/2016</t>
  </si>
  <si>
    <t>0028461/2016</t>
  </si>
  <si>
    <t>0028349/2016</t>
  </si>
  <si>
    <t>0028383/2016</t>
  </si>
  <si>
    <t>0028379/2016</t>
  </si>
  <si>
    <t>0028351/2016</t>
  </si>
  <si>
    <t>0028398/2016</t>
  </si>
  <si>
    <t>0028396/2016</t>
  </si>
  <si>
    <t>0028391/2016</t>
  </si>
  <si>
    <t>0028313/2016</t>
  </si>
  <si>
    <t>0028380/2016</t>
  </si>
  <si>
    <t>0028358/2016</t>
  </si>
  <si>
    <t>0028362/2016</t>
  </si>
  <si>
    <t>0028385/2016</t>
  </si>
  <si>
    <t>0028366/2016</t>
  </si>
  <si>
    <t>0028374/2016</t>
  </si>
  <si>
    <t>PV-2016-01282180</t>
  </si>
  <si>
    <t>Escritorio Daniel</t>
  </si>
  <si>
    <t>Daniel: Deberán crear a la Comisión Evaluadora, emitir Dictamen y hacer el acto administrativo de adjudicación. Posteriormente Orden de Compra.</t>
  </si>
  <si>
    <t>Mueble 20</t>
  </si>
  <si>
    <t>Se archivan fojas de 18 a 32.</t>
  </si>
  <si>
    <t>PV-2016-01116086-APN-DGTAYL#SFM</t>
  </si>
  <si>
    <t>Se envía con refacturación</t>
  </si>
  <si>
    <t>PV-2016-00989372</t>
  </si>
  <si>
    <t>Para ARCHIVAR</t>
  </si>
  <si>
    <t>PV-2016-0115904</t>
  </si>
  <si>
    <t>Para indicar crédito en SAF 347 con Reso por gedo ratificando lo actuado (vicio de competencia)</t>
  </si>
  <si>
    <t>PV-2016-01162644</t>
  </si>
  <si>
    <t>PV-2016-01094748-APN-DGTAYL#SFM</t>
  </si>
  <si>
    <t>Para que indique si hay crédito y continuar el trámite con Dispo por GEDO</t>
  </si>
  <si>
    <t>PV-2016-00989059</t>
  </si>
  <si>
    <t>PV-2016-01255935-APN-DGTAYL#SFM</t>
  </si>
  <si>
    <t>PV-2016-01116332-APN-DGTAYL#SFM</t>
  </si>
  <si>
    <t>Para que intervenga e indique si existe crédito con RESO POR GEDO, y continuidad de los actuados</t>
  </si>
  <si>
    <t>PV-2016-01191455</t>
  </si>
  <si>
    <t>Proy más nota por GEDO, para su intervención e indicación de crédito.</t>
  </si>
  <si>
    <t>Remito</t>
  </si>
  <si>
    <t>para ampliar actividad afip.</t>
  </si>
  <si>
    <t>PV-2016-01158851</t>
  </si>
  <si>
    <t>Para su intervencion y continuidad, junto con A.A.</t>
  </si>
  <si>
    <t>RTO-S01:0976109/2016</t>
  </si>
  <si>
    <t>PV-2016-01191190-APN-DGTAYL#SFM</t>
  </si>
  <si>
    <t>falta acuerdo de representación, copias de los DNI, autorización de cobro. No figura el acuerdo de actuación ni cesión de imagen. Debe ampliar actividad en la Afip.</t>
  </si>
  <si>
    <t>PV-2016-01256455-APN-DGTAYL#SFM</t>
  </si>
  <si>
    <t>Para indicar crédito e intervenir con A.A.</t>
  </si>
  <si>
    <t>05/09/2016: Se devuelve a DNEF vía mesa por falta de SIPRO</t>
  </si>
  <si>
    <t>RTO-S01:0977186/2016</t>
  </si>
  <si>
    <t>Para inscribir SIPRO</t>
  </si>
  <si>
    <t>02/09/2016: Se devuelve a DNEF por diferencias de objeto en distintas notas: se contrata a Eric Mandarina, luego a su representante por representación, luego factura de Eric Taylor, etc.</t>
  </si>
  <si>
    <t>PV-2016-01096338-APN-DGTAYL#SFM</t>
  </si>
  <si>
    <t>A fines de agosto se solicitó cambio de Tomador. Figura Minplan.</t>
  </si>
  <si>
    <t>Para que agreguen póliza a nombre del SFMyCP</t>
  </si>
  <si>
    <t>PV-2016-01251301-APN-DGTAYL#SFM</t>
  </si>
  <si>
    <t>PV-2016-00989811</t>
  </si>
  <si>
    <t>PV-2016-01093806-APN-DGTAYL#SFM</t>
  </si>
  <si>
    <t>PV-2016-01117179-APN-DGTAYL#SFM</t>
  </si>
  <si>
    <t>PV-2016-01282850-APN-DGTAYL#SFM</t>
  </si>
  <si>
    <t>PV-2016-01123875-APN-DGTAYL#SFM</t>
  </si>
  <si>
    <t>para ampliar actividad Afip.</t>
  </si>
  <si>
    <t>PV-2016-01129713-APN-DGTAYL#SFM</t>
  </si>
  <si>
    <t>Para indicar crédito, junto con DISPO por GEDO</t>
  </si>
  <si>
    <t>PV-2016-01283591-APN-DGTAYL#SFM</t>
  </si>
  <si>
    <t>PV-2016-00988942</t>
  </si>
  <si>
    <t>Para que continue tramite</t>
  </si>
  <si>
    <t>PV-2016-01124082-APN-DGTAYL#SFM</t>
  </si>
  <si>
    <t>PV-2016-01249997-APN-DGTAYL#SFM</t>
  </si>
  <si>
    <t>PV-2016-01198777</t>
  </si>
  <si>
    <t>PV-2016-01094395-APN-DGTAYL#SFM</t>
  </si>
  <si>
    <t>PV-2016-01030123</t>
  </si>
  <si>
    <t>PV-2016-01063503-APN-DGTAYL#SFM</t>
  </si>
  <si>
    <t>PV-2016-01115847-APN-DGTAYL#SFM</t>
  </si>
  <si>
    <t>PV-2016-01256524-APN-DGTAYL#SFM</t>
  </si>
  <si>
    <t>Para pedir constancia de crédito con A.A. por GEDO, y continuidad de los actuados</t>
  </si>
  <si>
    <t>PV-2016-01124218-APN-DGTAYL#SFM</t>
  </si>
  <si>
    <t>PARA CONTINUAR CON LOS TRAMITES ADMINISTRATIVOS DE RIGOR</t>
  </si>
  <si>
    <t>PV-2016-01063198-APN-DGTAYL#SFM</t>
  </si>
  <si>
    <t>PV-2016-01225452</t>
  </si>
  <si>
    <t>PV-2016-01123723-APN-DGTAYL#SFM</t>
  </si>
  <si>
    <t>proveedor debe ampliar actividad en la Afip.</t>
  </si>
  <si>
    <t>PV-2016-01279500-APN-DGTAYL#SFM</t>
  </si>
  <si>
    <t>PV-2016-00989239</t>
  </si>
  <si>
    <t>por falta de firmas y documentación.</t>
  </si>
  <si>
    <t>falta nota o contrato de representación, además autorización de cobro firmas de todos los integrantes, copias de los DNI, falta certificado fiscal y ampliar actividad en la Afip.</t>
  </si>
  <si>
    <t>Terminado</t>
  </si>
  <si>
    <t>PV-2016-01000898</t>
  </si>
  <si>
    <t>Para indicar crédito y continuidad del trámite, con Reso x GEDO</t>
  </si>
  <si>
    <t>PV-2016-01279361-APN-DGTAYL#SFM</t>
  </si>
  <si>
    <t>PV-2016-01279590-APN-DGTAYL#SFM</t>
  </si>
  <si>
    <t>Pase para indicación de crédito con PROY.</t>
  </si>
  <si>
    <t>PV-2016-01029900</t>
  </si>
  <si>
    <t>se envía con Reso por Gedo para intervención e indicación de crédito.</t>
  </si>
  <si>
    <t>para ampliar actividad Afip y agregar documentación.</t>
  </si>
  <si>
    <t>PV-2016-01283406-APN-DGTAYL#SFM</t>
  </si>
  <si>
    <t>para intervención e indicación de crédito, RESO por gedo.</t>
  </si>
  <si>
    <t>PV-2016-01279701-APN-DGTAYL#SFM</t>
  </si>
  <si>
    <t>PV-2016-01280053-APN-DGTAYL#SFM</t>
  </si>
  <si>
    <t>PV-2016-01278994-APN-DGTAYL#SFM</t>
  </si>
  <si>
    <t>PV-2016-01093396-APN-DGTAYL#SFM</t>
  </si>
  <si>
    <t>Para intervenir, indicar crédito y continuidad de los actuados</t>
  </si>
  <si>
    <t>PV-2016-01093571-APN-DGTAYL#SFM</t>
  </si>
  <si>
    <t>PV-2016-01093473-APN-DGTAYL#SFM</t>
  </si>
  <si>
    <t>PV-2016-01129548-APN-DGTAYL#SFM</t>
  </si>
  <si>
    <t>31/08/2016: se remite a DNEF ya que éste expediente se encuentra repetido el objeto junto con otro similar y posterior N° 327532/2016</t>
  </si>
  <si>
    <t>Para lo que estime corresponder (duplicado con 327532/2016)</t>
  </si>
  <si>
    <t>Para ampliar actividad AFIP</t>
  </si>
  <si>
    <t>PV-2016-01278922-APN-DGTAYL#SFM</t>
  </si>
  <si>
    <t>PV-2016-01279434-APN-DGTAYL#SFM</t>
  </si>
  <si>
    <t>para indicación de crédito e intervención, reso por gedo.</t>
  </si>
  <si>
    <t>PV-2016-01158780</t>
  </si>
  <si>
    <t>por faltas de firmas y documentación.</t>
  </si>
  <si>
    <t>PV-2016-01217634</t>
  </si>
  <si>
    <t>PV-2016-01192060</t>
  </si>
  <si>
    <t>PV-2016-00990748</t>
  </si>
  <si>
    <t>PV-2016-01094278-APN-DGTAYL#SFM</t>
  </si>
  <si>
    <t>PV-2016-01000983</t>
  </si>
  <si>
    <t>PV-2016-01094198-APN-DGTAYL#SFM</t>
  </si>
  <si>
    <t>05/09/2016 se remite a Mozzi por diferencia entre pptos y cuadro comparativo y para la correspondiente firma de facturas.</t>
  </si>
  <si>
    <t>RTO-S01:0977307/2016</t>
  </si>
  <si>
    <t>PV-2016-01124544-APN-DGTAYL#SFM</t>
  </si>
  <si>
    <t>Para que indique si hay crédito con Dispo y continuidad de los actuados</t>
  </si>
  <si>
    <t>PV-2016-01116251-APN-DGTAYL#SFM</t>
  </si>
  <si>
    <t>PV-2016-01158502</t>
  </si>
  <si>
    <t>PV-2016-01000688</t>
  </si>
  <si>
    <t>PV-2016-01229911</t>
  </si>
  <si>
    <t>05/09/2016: Se devuelve a DNEF por no tener SIPRO y mal actividad (arquitecta)</t>
  </si>
  <si>
    <t>REMITO COMDOC</t>
  </si>
  <si>
    <t>PV-2016-01030373</t>
  </si>
  <si>
    <t>Para continuar con los trámites administrativos de rigor</t>
  </si>
  <si>
    <t>Para indicar crédito y continuidad del tramite; con Reso x GEDO</t>
  </si>
  <si>
    <t>PV-2016-01278764-APN-DGTAYL#SFM</t>
  </si>
  <si>
    <t>PV-2016-01256319-APN-DGTAYL#SFM</t>
  </si>
  <si>
    <t>Nota de pase y armado de PROY</t>
  </si>
  <si>
    <t>PV-2016-01063062</t>
  </si>
  <si>
    <t>PV-2016-01191580</t>
  </si>
  <si>
    <t>01/09/16: devuelto a Mozzi para corregir Nota por falta de detalles de facturas</t>
  </si>
  <si>
    <t>PV-2016-01283183-APN-DGTAYL#SFM</t>
  </si>
  <si>
    <t>05/09/2016 Acto adm y Nota a ppto por GEDO para la firma</t>
  </si>
  <si>
    <t>PV-2016-01163945</t>
  </si>
  <si>
    <t>PV-2016-01283294-APN-DGTAYL#SFM</t>
  </si>
  <si>
    <t>PV-2016-01158917</t>
  </si>
  <si>
    <t>Para indicar existencia de crédito, con Reso por GEDO y continuidad de los actuados</t>
  </si>
  <si>
    <t>PV-2016-01124469-APN-DGTAYL#SFM</t>
  </si>
  <si>
    <t>Para indicar existencia de crédito, con Dispo por GEDO y continuidad de los actuados</t>
  </si>
  <si>
    <t>PV-2016-01191673</t>
  </si>
  <si>
    <t>PV-2016-01001729</t>
  </si>
  <si>
    <t>PV-2016-01030030</t>
  </si>
  <si>
    <t>PV-2016-01158622</t>
  </si>
  <si>
    <t>PV-2016-00989615</t>
  </si>
  <si>
    <t>PV-2016-01257631-APN-DGTAYL#SFM</t>
  </si>
  <si>
    <t>Para dar crédito, con dispo por GEDO y continuidad de los actuados</t>
  </si>
  <si>
    <t>02/09/2016: Se devuelve a DNEF por falta de SIPRO</t>
  </si>
  <si>
    <t>PV-2016-01256610-APN-DGTAYL#SFM</t>
  </si>
  <si>
    <t>PV-2016-01192363</t>
  </si>
  <si>
    <t>Proy más nota por GEDO. Para su intervención e indicación de crédito.</t>
  </si>
  <si>
    <t>PV-2016-01216553</t>
  </si>
  <si>
    <t>Para indicar si hay crédito e intervención. Reso por GEDO.</t>
  </si>
  <si>
    <t>PV-2016-01216169</t>
  </si>
  <si>
    <t>PV-2016-01164431</t>
  </si>
  <si>
    <t>Para indicar existencia de crédito, con Reso por GEDO y continuidad de los actuados.</t>
  </si>
  <si>
    <t>PV-2016-01251473-APN-DGTAYL#SFM</t>
  </si>
  <si>
    <t>PV-2016-01197691</t>
  </si>
  <si>
    <t>PV-2016-01192251</t>
  </si>
  <si>
    <t>PV-2016-01063276-APN-DGTAYL#SFM</t>
  </si>
  <si>
    <t>para su intervención e indicación si hay crédito. Proy más nota enviada por GEDO.</t>
  </si>
  <si>
    <t>PV-2016-1030238</t>
  </si>
  <si>
    <t>PV-2016-01116152-APN-DGTAYL#SFM</t>
  </si>
  <si>
    <t>PV-2016-01094547-APN-DGTAYL#SFM</t>
  </si>
  <si>
    <t>PV-2016-01230122</t>
  </si>
  <si>
    <t>PV-2016-01159521</t>
  </si>
  <si>
    <t>PV-2016-01159295</t>
  </si>
  <si>
    <t>PV-2016-01251203-APN-DGTAYL#SFM</t>
  </si>
  <si>
    <t>PV-2016-01197360</t>
  </si>
  <si>
    <t>PV-2016-01216685</t>
  </si>
  <si>
    <t>PV-2016-01216432</t>
  </si>
  <si>
    <t>Para indicar si hay crédito e intervención. RESO por GEDO.</t>
  </si>
  <si>
    <t>PV-2016-01191966</t>
  </si>
  <si>
    <t>PV-2016-01193095</t>
  </si>
  <si>
    <t>PV-2016-01191857</t>
  </si>
  <si>
    <t>PV-2016-01191344</t>
  </si>
  <si>
    <t>PV-2016-01216336</t>
  </si>
  <si>
    <t>PV-2016-01192642</t>
  </si>
  <si>
    <t>PV-2016-01249851-APN-DGTAYL#SFM</t>
  </si>
  <si>
    <t>PV-2016-01116019-APN-DGTAYL#SFM</t>
  </si>
  <si>
    <t>PV-2016-01062960</t>
  </si>
  <si>
    <t>PV-2016-01095936-APN-DGTAYL#SFM</t>
  </si>
  <si>
    <t>Para su intervención e indicación de crédito, junto con A.A. por GEDO</t>
  </si>
  <si>
    <t>PV-2016-01277852</t>
  </si>
  <si>
    <t>PV-2016-01123646-APN-DGTAYL#SFM</t>
  </si>
  <si>
    <t>PV-2016-01116455-APN-DGTAYL#SFM</t>
  </si>
  <si>
    <t>PV-2016-01124332-APN-DGTAYL#SFM</t>
  </si>
  <si>
    <t>PV-2016-01063793-APN-DGTAYL#SFM</t>
  </si>
  <si>
    <t>Proy más nota enviado por GEDO, para indicación de crédito e intervención.</t>
  </si>
  <si>
    <t>PV-2016-01123957-APN-DGTAYL#SFM</t>
  </si>
  <si>
    <t>PV-2016-01000804</t>
  </si>
  <si>
    <t>Para que continúe tramite</t>
  </si>
  <si>
    <t>PV-2016-01063867-APN-DGTAYL#SFM</t>
  </si>
  <si>
    <t>PV-2016-00988734</t>
  </si>
  <si>
    <t>pv-2016-00988816</t>
  </si>
  <si>
    <t>Chequeo de art 39, armado de proy y nota de pase</t>
  </si>
  <si>
    <t>PV-2016-01129828-APN-DGTAYL#SFM</t>
  </si>
  <si>
    <t>PARA QUE INFORME EXISTENCIA DE CRÉDITO Y PASE A LEGALES</t>
  </si>
  <si>
    <t>PV-2016-01129647-APN-DGTAYL#SFM</t>
  </si>
  <si>
    <t>PV-2016-01129772-APN-DGTAYL#SFM</t>
  </si>
  <si>
    <t>PV-2016-01123584-APN-DGTAYL#SFM</t>
  </si>
  <si>
    <t>07/09/2016: Se devuelve a MOZZI por falta de SIPRO y no tiene numero de expediente.</t>
  </si>
  <si>
    <t>Remito COMDOC</t>
  </si>
  <si>
    <t>PV-2016-01193848</t>
  </si>
  <si>
    <t>ARMADO DE PROY Y NOTA DE PASE</t>
  </si>
  <si>
    <t>PV-2016-01279264-APN-DGTAYL#SFM</t>
  </si>
  <si>
    <t>PV-2016-01160743</t>
  </si>
  <si>
    <t>PV-2016-01158673</t>
  </si>
  <si>
    <t>PV-2016-01158715</t>
  </si>
  <si>
    <t>NOTA DNEF N° 546/2016</t>
  </si>
  <si>
    <t>Daniel se lo entregó en mano a Leandro Iglesias</t>
  </si>
  <si>
    <t>NOTA DNCT N° 268/2016</t>
  </si>
  <si>
    <t>NOTA DNCT N° 273/2016</t>
  </si>
  <si>
    <t>NOTA DNEF N° 564/2016</t>
  </si>
  <si>
    <t>ARMADO DE PROY Y PASE A PRESUPUESTO</t>
  </si>
  <si>
    <t>PV-2016-01128745-APN-DGTAYL#SFM</t>
  </si>
  <si>
    <t>PARA QUE INFORME EXISTENCIA DE CRÉDITO Y PASE A LEGALES.</t>
  </si>
  <si>
    <t>NOTA DNEF N° 548/2016</t>
  </si>
  <si>
    <t>PV-2016-01128927-APN-DGTAYL#SFM</t>
  </si>
  <si>
    <t>NOTA SCP N° 249/2016</t>
  </si>
  <si>
    <t>PV-2016-01224631</t>
  </si>
  <si>
    <t>NOTA DNEF N° 559/2016</t>
  </si>
  <si>
    <t>NOTA DNEF N° 550/2016</t>
  </si>
  <si>
    <t>NOTA DNEF N° 552/2016</t>
  </si>
  <si>
    <t>NOTA DNEF N° 560/2016</t>
  </si>
  <si>
    <t>NOTA DNEF N° 572/2016</t>
  </si>
  <si>
    <t>NOTA DNEF N° 574/2016</t>
  </si>
  <si>
    <t>NOTA DNEF N° 575/2016</t>
  </si>
  <si>
    <t>NOTA DNEF N° 587/2016</t>
  </si>
  <si>
    <t>NOTA DNEF N° 592/2016</t>
  </si>
  <si>
    <t>NOTA DNEF N° 593/2016</t>
  </si>
  <si>
    <t>NOTA DNEF N° 590/2016</t>
  </si>
  <si>
    <t>NOTA DNEF N° 591/2016</t>
  </si>
  <si>
    <t>NOTA DNEF N° 588/2016</t>
  </si>
  <si>
    <t>NOTA DNEF N° 578/2016</t>
  </si>
  <si>
    <t>NOTA DNEF N° 579/2016</t>
  </si>
  <si>
    <t>NOTA DNEF N° 580/2016</t>
  </si>
  <si>
    <t>NOTA DNEF N° 606/2016</t>
  </si>
  <si>
    <t>NOTA DNEF N° 596/2016</t>
  </si>
  <si>
    <t>NOTA DNEF N° 586/2016</t>
  </si>
  <si>
    <t>NOTA DNEF N° 585/2016</t>
  </si>
  <si>
    <t>NOTA DNEF N° 582/2016</t>
  </si>
  <si>
    <t>NOTA DNEF N° 581/2016</t>
  </si>
  <si>
    <t>NOTA DNEF N° 605/2016</t>
  </si>
  <si>
    <t>NOTA DNEF N° 604/2016</t>
  </si>
  <si>
    <t>NOTA DNEF N° 583/2016</t>
  </si>
  <si>
    <t>NOTA DNEF N° 594/2016</t>
  </si>
  <si>
    <t>NOTA DNEF N° 599/2016</t>
  </si>
  <si>
    <t>NOTA DNEF N° 584/2016</t>
  </si>
  <si>
    <t>NOTA DNEF N° 602/2016</t>
  </si>
  <si>
    <t>NOTA DNEF N° 608/2016</t>
  </si>
  <si>
    <t>NOTA DNEF N° 609/2016</t>
  </si>
  <si>
    <t>NOTA DNEF N° 600/2016</t>
  </si>
  <si>
    <t>NOTA DNEF N° 589/2016</t>
  </si>
  <si>
    <t>NOTA DNEF N° 597/2016</t>
  </si>
  <si>
    <t>NOTA DNEF N° 595/2016</t>
  </si>
  <si>
    <t>NOTA DNEF N° 603/2016</t>
  </si>
  <si>
    <t>NOTA DNEF N° 598/2016</t>
  </si>
  <si>
    <t>NOTA DNCT N° 280/2016</t>
  </si>
  <si>
    <t>NOTA DNCT N° 282/2016</t>
  </si>
  <si>
    <t>NOTA DNCT N° 289/2016</t>
  </si>
  <si>
    <t>NOTA DNCT N° 285/2016</t>
  </si>
  <si>
    <t>NOTA DNCT N° 275/2016</t>
  </si>
  <si>
    <t>NOTA DNCT N° 277/2016</t>
  </si>
  <si>
    <t>NOTA DNCT N° 281/2016</t>
  </si>
  <si>
    <t>NOTA DNCT N° 288/2016</t>
  </si>
  <si>
    <t>NOTA DNCT N° 287/2016</t>
  </si>
  <si>
    <t>NOTA DNCT N° 279/2016</t>
  </si>
  <si>
    <t>PV-2016-01279907-APN-DGTAYL#SFM</t>
  </si>
  <si>
    <t>NOTA DNCT N° 286/2016</t>
  </si>
  <si>
    <t>NOTA DNCT N° 284/2016</t>
  </si>
  <si>
    <t>EXP OP 150494/16 - OC ABIERTA 175/2015 EXP ORIGINAL: 43923/2015</t>
  </si>
  <si>
    <t>0002-00000052</t>
  </si>
  <si>
    <t>Cancelación de factura "B" N°0601-04518106 -martes 13 de 10 a 12:30hs en Av. Roque Sáenz Peña 511 1° Piso, Aula A</t>
  </si>
  <si>
    <t>0001-00000155</t>
  </si>
  <si>
    <t>PEDIDO DE HOSPEDAJE Y COMIDAS "FATTORUSO HUGO ANTONIO", "Cello Samba Trio (Morelenbaum)", "Arnaldo Antunez" y "Festival do Fado"</t>
  </si>
  <si>
    <t>usd 5263,29</t>
  </si>
  <si>
    <t>Solicitud de convenio interadministrativo para seguro de Incendio, robo, daño sobre pianos y banquetas</t>
  </si>
  <si>
    <t>Convenio Interadministrativo</t>
  </si>
  <si>
    <t>Se remite directamente al pago cuando llegue póliza con tomador SFMyCP. eXPTE CON ACTO ADMINISTRATIVO FIRMADO</t>
  </si>
  <si>
    <t>0007-00001622/4/5/6/7</t>
  </si>
  <si>
    <t>CARLOS COSATTINI - BENJAMIN BRU PESCE - ROBERTO DANIEL CALOMARDE - MATIAS PABLO GRANDE - "MARCONI Y LA CAMERATA ARGENTINA"</t>
  </si>
  <si>
    <t>Pago de facturas B N° 0001-00000052/ 0001-00000243/ 0001-00000218/ 0002-00000008</t>
  </si>
  <si>
    <t>BULLPRODUCCIONES S.R.L.</t>
  </si>
  <si>
    <t>Pago de factura B N° 0005-00000071</t>
  </si>
  <si>
    <t>Pago de póliza de seguro 59.996 por obras MUSEO ISAAC FERNADEZ BLANCO</t>
  </si>
  <si>
    <t>Legítimo abono</t>
  </si>
  <si>
    <t>Poliza 60455</t>
  </si>
  <si>
    <t>Poliza 60451</t>
  </si>
  <si>
    <t>Pago Poliza 60453 de SEGURO POR OBRAS COLECCIONES PRIVADAS MUESTRA 200 AÑOS</t>
  </si>
  <si>
    <t>Poliza 60453</t>
  </si>
  <si>
    <t>Poliza 60456</t>
  </si>
  <si>
    <t>legitimo abono</t>
  </si>
  <si>
    <t>0007-00001660/1669/1704</t>
  </si>
  <si>
    <t>0003-00000096</t>
  </si>
  <si>
    <t>17/2015</t>
  </si>
  <si>
    <t>0002-00002242/2243/2244/2286</t>
  </si>
  <si>
    <t>0003-00000097</t>
  </si>
  <si>
    <t>0003-00000035</t>
  </si>
  <si>
    <t>0061-00000066</t>
  </si>
  <si>
    <t>0003-0000168</t>
  </si>
  <si>
    <t>0002-00000054</t>
  </si>
  <si>
    <t>2733643253-2</t>
  </si>
  <si>
    <t>0002-00000066</t>
  </si>
  <si>
    <t>DELMIRO MENDEZ E HIJOS S.A.</t>
  </si>
  <si>
    <t>0001-00000002/3</t>
  </si>
  <si>
    <t>0003-00000098</t>
  </si>
  <si>
    <t>Pago de factura B 0003-00000005</t>
  </si>
  <si>
    <t>Pago de facturas períodos dic 2015-jul2016</t>
  </si>
  <si>
    <t>Pago de facturas B N° 0003-00000003/4/5</t>
  </si>
  <si>
    <t>Tecnópolis - Insumos de Ferreteria</t>
  </si>
  <si>
    <t>FERRETERIA INDUSTRIAL SUR S.R.L.</t>
  </si>
  <si>
    <t>Pago de facturas B N° 0002-00000001/02</t>
  </si>
  <si>
    <t>Revistas</t>
  </si>
  <si>
    <t>Servicio de impresión, desarrollo y edición de tirada trimestrasl de revista de contenidos culturales</t>
  </si>
  <si>
    <t>Pago de factura B N° 0002-00000084</t>
  </si>
  <si>
    <t>LEYRA DIEGO ALBERTO</t>
  </si>
  <si>
    <t>Pago de facturas C N° 0003-00000001/02</t>
  </si>
  <si>
    <t>Pago de factura B N° 0002-00000075</t>
  </si>
  <si>
    <t>Servicio de reproduccion y equipamiento técnico</t>
  </si>
  <si>
    <t>OLILE SRL</t>
  </si>
  <si>
    <t>Pago de factura 0005-00000014/15</t>
  </si>
  <si>
    <t>Públicación revista de tirada trimestral</t>
  </si>
  <si>
    <t>Licitación de solución integral de impresoras y fotocopiadoras</t>
  </si>
  <si>
    <t>Insumos gráficos</t>
  </si>
  <si>
    <t>MEDIOS DEL INTERIOR S.A.</t>
  </si>
  <si>
    <t>Impresión y colocación de lonas MESH</t>
  </si>
  <si>
    <t>AQUALINE S.A.</t>
  </si>
  <si>
    <t>Pago de facturas B N° 0005-00083255/54/56/57/67</t>
  </si>
  <si>
    <t>CONGRSS CITY S.R.L.</t>
  </si>
  <si>
    <t>Pago de facturas B N° 0003-00000164/165</t>
  </si>
  <si>
    <t>Pago de facturas B N° 0007-00001729/60</t>
  </si>
  <si>
    <t>Pago de factura B N° 0003-00000166</t>
  </si>
  <si>
    <t>MARCELO R. DELGADO</t>
  </si>
  <si>
    <t>Pago de factura C N° 0001-00000065</t>
  </si>
  <si>
    <t>Pago de factura C N° 0001-00000004</t>
  </si>
  <si>
    <t>Pago de factura B N° 0003-00000167</t>
  </si>
  <si>
    <t>Pago de factura B N° 0003-00000174</t>
  </si>
  <si>
    <t>MERCADO DE LA OFICINA S.A.</t>
  </si>
  <si>
    <t>Pago de facturas B N° 0025-00020895/20900/20901/20902/2093/20906/20915/21025/21026/20924/21147/21148/21149</t>
  </si>
  <si>
    <t>Requirimiento para la adquisición de bienes para el Área de Tesorería</t>
  </si>
  <si>
    <t>STORARO</t>
  </si>
  <si>
    <t>SOL GUALLART</t>
  </si>
  <si>
    <t>Informe reconociemiento de gastos " SOL GUALLART" - Espacio para la infancia -</t>
  </si>
  <si>
    <t>CÉSAR EMILIANO RAGO</t>
  </si>
  <si>
    <t>Informe reconocimineto de gastos "CÉSAR EMILIANO RAGO" - El tango de Piazzola y Borges -</t>
  </si>
  <si>
    <t>ALONSO MERCEDES LAURA</t>
  </si>
  <si>
    <t>Informe reconociemiento de gastos " ALONSO MERCEDES LAURA " - Espacio para la infancia -</t>
  </si>
  <si>
    <t>ESTRELLA HERRERA</t>
  </si>
  <si>
    <t>Informe reconociemiento de gastos " ESTRELLA HERRERA " - Espacio para la infancia -</t>
  </si>
  <si>
    <t>SODA GERMAN EZEQUIEL</t>
  </si>
  <si>
    <t>Informe reconociemiento de gastos "SODA GERMAN EZEQUIEL" - Espacio para la infancia -</t>
  </si>
  <si>
    <t>BENITEZ JUAN MANUEL</t>
  </si>
  <si>
    <t>Informe reconociemiento de gastos "BENITEZ JUAN MANUEL" - Espacio para la infancia -</t>
  </si>
  <si>
    <t>CAROLINA CRUZ</t>
  </si>
  <si>
    <t>Informe reconociemiento de gastos "CAROLINA CRUZ" - Espacio para la infancia -</t>
  </si>
  <si>
    <t>EMILIO A. ASTOLFI</t>
  </si>
  <si>
    <t>Informe reconociemiento de gastos "EMILIO A. ASTOLFI " - Espacio para la infancia -</t>
  </si>
  <si>
    <t>DUILIO LUIS SMIRIGLIA</t>
  </si>
  <si>
    <t>Informe reconociemiento de gastos "DUILIO LUIS SMIRIGLIA" - Espacio para la infancia -</t>
  </si>
  <si>
    <t>CALCAGNO MARIA PAULA</t>
  </si>
  <si>
    <t>Informe reconociemiento de gastos "CALCAGNO MARIA PAULA" - Espacio para la infancia -</t>
  </si>
  <si>
    <t>JUAN PABLO NAVARRO</t>
  </si>
  <si>
    <t>Informe reconociemiento de gastos "JUAN PABLO NAVARRO "</t>
  </si>
  <si>
    <t>MANUEL QUIROGA</t>
  </si>
  <si>
    <t>Informe reconociemiento de gastos "MANUEL QUIROGA "</t>
  </si>
  <si>
    <t>CERATI AMENABAR BENITO</t>
  </si>
  <si>
    <t>Informe reconociemiento de gastos "CERATI AMENABAR BENITO"</t>
  </si>
  <si>
    <t>PEREZ TEDESCO JORGE ERNESTO</t>
  </si>
  <si>
    <t>Informe reconociemiento de gastos "PEREZ TEDESCO JORGE ERNESTO"</t>
  </si>
  <si>
    <t>KOHAN PABLO HORACIO</t>
  </si>
  <si>
    <t>Informe reconociemiento de gastos "KOHAN PABLO HORACIO"</t>
  </si>
  <si>
    <t>Informe reconociemiento de gastos "CÉSAR EMILIANO RAGO"</t>
  </si>
  <si>
    <t>PAMELA C. SLEIMAN</t>
  </si>
  <si>
    <t>Informe reconociemiento de gastos "PAMELA C. SLEIMAN" - Jairo canta a Borgues -</t>
  </si>
  <si>
    <t>BOZZO ALDANA AYELEN</t>
  </si>
  <si>
    <t>Informe reconociemiento de gastos "BOZZO ALDANA AYELEN" - Jairo canta a Borgues -</t>
  </si>
  <si>
    <t>CAVALLI RICARDO JUAN</t>
  </si>
  <si>
    <t>Informe reconociemiento de gastos "CAVALLI RICARDO JUAN" - Ciclo de jazz en salón de Honor -</t>
  </si>
  <si>
    <t>ALEJANDRO KALINOSKI</t>
  </si>
  <si>
    <t>Informe reconociemiento de gastos "ALEJANDRO KALINOSKI" - Ciclo de jazz en salón de Honor -</t>
  </si>
  <si>
    <t>LEONEL DE FRANCISCO</t>
  </si>
  <si>
    <t>Informe reconociemiento de gastos "LEONEL DE FRANCISCO" - Ciclo de jazz en salón de Honor -</t>
  </si>
  <si>
    <t>Informe reconociemiento de gastos "JUAN PABLO NAVARRO " - 100 Años salgan -</t>
  </si>
  <si>
    <t>HERMES JULIO PERESSINI</t>
  </si>
  <si>
    <t>Informe reconociemiento de gastos "HERMES JULIO PERESSINI " - 100 Años salgan -</t>
  </si>
  <si>
    <t>TARGHETTA FERNANDO MATIAS</t>
  </si>
  <si>
    <t>Informe reconociemiento de gastos "TARGHETTA FERNANDO MATIAS" - Música de la independencia -</t>
  </si>
  <si>
    <t>MYRIAM EDITH TOKEN</t>
  </si>
  <si>
    <t>Informe reconociemiento de gastos "MYRIAM EDITH TOKEN" - Música de la independencia -</t>
  </si>
  <si>
    <t>ELIAS JUAN ONGAY</t>
  </si>
  <si>
    <t>Informe reconociemiento de gastos "ELIAS JUAN ONGAY" - Música de la independencia -</t>
  </si>
  <si>
    <t>PATRICIO MATTERI</t>
  </si>
  <si>
    <t>Informe reconociemiento de gastos "PATRICIO MATTERI" - Música de la independencia -</t>
  </si>
  <si>
    <t>PESCETTI LUIS MARIA</t>
  </si>
  <si>
    <t>Informe reconociemiento de gastos "PESCETTI LUIS MARIA" - Concierto día del niño -</t>
  </si>
  <si>
    <t>ERNESTO RUIZ GÓMEZ</t>
  </si>
  <si>
    <t>Informe reconociemiento de gastos "ERNESTO RUIZ GÓMEZ" - Homenajo a Mariano Mores -</t>
  </si>
  <si>
    <t>ELECTROPLUME ARGENTAVIS</t>
  </si>
  <si>
    <t>600(€)</t>
  </si>
  <si>
    <t>Informe reconociemiento de gastos "ELECTROPLUME ARGENTAVIS" -</t>
  </si>
  <si>
    <t>CHIAPPETTA SERGIO NESTOR Y VAZQUEZ ACUÑA MARIA JIMENA (SIMPLE ASOCIACIÓN)</t>
  </si>
  <si>
    <t>Informe reconociemiento de gastos "CHIAPPETTA SERGIO NESTOR Y VAZQUEZ ACUÑA MARIA JIMENA " -</t>
  </si>
  <si>
    <t>OC 142/2016 Pago de factura B N° 0005-00000731</t>
  </si>
  <si>
    <t>GARCIA SERGIO OSVALDO (ALVARADO INSUMOS)</t>
  </si>
  <si>
    <t>Pago de factura B N° 0002-00000939</t>
  </si>
  <si>
    <t>GONIX INTEGAL S.R.L.</t>
  </si>
  <si>
    <t>Pago de factura B N° 0002-00000052</t>
  </si>
  <si>
    <t>BASIGALUPI HNOS S.A</t>
  </si>
  <si>
    <t>Pago de factura B N° 0061-00000073</t>
  </si>
  <si>
    <t>MISIANO RUBEN ANTONIO DARIO</t>
  </si>
  <si>
    <t>Pago de facturas B N° 0002-00000039/40</t>
  </si>
  <si>
    <t>8/31/2016</t>
  </si>
  <si>
    <t>ACLIMATAR S.R.L.</t>
  </si>
  <si>
    <t>Pago de factura B N° 0002-00000182</t>
  </si>
  <si>
    <t>SERCOMET S.R.L.</t>
  </si>
  <si>
    <t>OC 87/2015 Pago de factura B N° 0002-00000032</t>
  </si>
  <si>
    <t>8/28/2016</t>
  </si>
  <si>
    <t>Pago de facturas B N° 0002-00000033/34/35/36/38</t>
  </si>
  <si>
    <t>Pago de factura B N° 0006-00001078</t>
  </si>
  <si>
    <t>8/24/2016</t>
  </si>
  <si>
    <t>Pago de factura B N° 0003-00000781</t>
  </si>
  <si>
    <t>8/30/2016</t>
  </si>
  <si>
    <t>Pago de de factura B N° 0001-00000003</t>
  </si>
  <si>
    <t>PINTURERIAS REX S.A.</t>
  </si>
  <si>
    <t>Pago de factura B N° 0334-00003057</t>
  </si>
  <si>
    <t>Pago de factura B N° 0002-00007912</t>
  </si>
  <si>
    <t>8/26/2016</t>
  </si>
  <si>
    <t>NOTA DNEF N° 573/2016</t>
  </si>
  <si>
    <t>Pago de factura B N° 0002-00000081</t>
  </si>
  <si>
    <t>NOTA DNEF 93/2016</t>
  </si>
  <si>
    <t>CHIAPPETTA SERGIO NESTOR</t>
  </si>
  <si>
    <t>Pago de factura B N° 0001-00000010</t>
  </si>
  <si>
    <t>7/29/2016</t>
  </si>
  <si>
    <t>350962/2016</t>
  </si>
  <si>
    <t>404111/2016</t>
  </si>
  <si>
    <t>404002/2016</t>
  </si>
  <si>
    <t>403720/2016</t>
  </si>
  <si>
    <t>404293/2016</t>
  </si>
  <si>
    <t>404254/2016</t>
  </si>
  <si>
    <t>404197/2016</t>
  </si>
  <si>
    <t>404060/2016</t>
  </si>
  <si>
    <t>403772/2016</t>
  </si>
  <si>
    <t>403781/2016</t>
  </si>
  <si>
    <t>405124/2016</t>
  </si>
  <si>
    <t>403830/2016</t>
  </si>
  <si>
    <t>403938/2016</t>
  </si>
  <si>
    <t>401313/2016</t>
  </si>
  <si>
    <t>409109/2016</t>
  </si>
  <si>
    <t>406562/2016</t>
  </si>
  <si>
    <t>Alta de hosting servidores del Ministerio de Mordernización para el SIGPREN en el SFMyCP</t>
  </si>
  <si>
    <t>411740/2016</t>
  </si>
  <si>
    <t>NOTA DNCT 298/2016</t>
  </si>
  <si>
    <t>Tecnopolis - Librería</t>
  </si>
  <si>
    <t>LUIS LOPETRONE</t>
  </si>
  <si>
    <t>Pago de fatura B N° 0004-00003284</t>
  </si>
  <si>
    <t>415096/2016</t>
  </si>
  <si>
    <t>NOTA DNEF 633/2016</t>
  </si>
  <si>
    <t>SERGIO DANIEL WAGNER</t>
  </si>
  <si>
    <t>Informe reconociemiento de gastos "SERGIO DANIEL WAGNER" - Jazz argentino Diferentes Miradas -</t>
  </si>
  <si>
    <t>415084/2016</t>
  </si>
  <si>
    <t>NOTA DNEF 632/2016</t>
  </si>
  <si>
    <t>SEBASTIAN EDGARDO BENEDETTI</t>
  </si>
  <si>
    <t>Informe reconociemiento de gastos "SEBASTIAN EDGARDO BENEDETTI" - Expreso Imaginario -</t>
  </si>
  <si>
    <t>415083/2016</t>
  </si>
  <si>
    <t>NOTA DNEF 631/2016</t>
  </si>
  <si>
    <t>Informe reconociemiento de gastos "PAULA AMALIA PELUSO" - Formas de tiempo -</t>
  </si>
  <si>
    <t>415082/2016</t>
  </si>
  <si>
    <t>NOTA DNEF 630/2016</t>
  </si>
  <si>
    <t>Pago de factura B N° 0017-00009450</t>
  </si>
  <si>
    <t>411658/2016</t>
  </si>
  <si>
    <t>NOTA DNCT 283/2016</t>
  </si>
  <si>
    <t>SM VEHÍCULOS ELÉCTRICOS S.A.</t>
  </si>
  <si>
    <t>Pago de facturas B N° 0004-00000234/36</t>
  </si>
  <si>
    <t>411705/2016</t>
  </si>
  <si>
    <t>NOTA DNCT 299/2016</t>
  </si>
  <si>
    <t>DELICHOTTI JAVIER LEANDRO</t>
  </si>
  <si>
    <t>Pago de factura B N° 0003-00000008</t>
  </si>
  <si>
    <t>415642/2016</t>
  </si>
  <si>
    <t>NOTA DNEF 637/2016</t>
  </si>
  <si>
    <t>415599/2016</t>
  </si>
  <si>
    <t>NOTA DNEF 476/2016</t>
  </si>
  <si>
    <t>13/09/0206</t>
  </si>
  <si>
    <t>BACIGALUPPI HNOS S.A.</t>
  </si>
  <si>
    <t>Pago de factura B N° 0061-00000076</t>
  </si>
  <si>
    <t>411613/2016</t>
  </si>
  <si>
    <t>NOTA DNCT 300/2016</t>
  </si>
  <si>
    <t>Pago de facturas B N° 0038-00000120/118/119/121</t>
  </si>
  <si>
    <t>416463/2016</t>
  </si>
  <si>
    <t>NOTA DNEF 643/2016</t>
  </si>
  <si>
    <t>BUENOS AIRES LIVE SHOW S.R.L.</t>
  </si>
  <si>
    <t>Pago de factura B N° 0002-00000068</t>
  </si>
  <si>
    <t>417005/2016</t>
  </si>
  <si>
    <t>Solicitud de indumentaria convenio SATSAID</t>
  </si>
  <si>
    <t>0028740/2016</t>
  </si>
  <si>
    <t>0028861/2016</t>
  </si>
  <si>
    <t>0028860/2016</t>
  </si>
  <si>
    <t>0028859/2016</t>
  </si>
  <si>
    <t>0028858/2016</t>
  </si>
  <si>
    <t>0028731/2016</t>
  </si>
  <si>
    <t>0028735/2016</t>
  </si>
  <si>
    <t>028876/2016</t>
  </si>
  <si>
    <t>026607/2016</t>
  </si>
  <si>
    <t>0028730/2016</t>
  </si>
  <si>
    <t>0028927/2016</t>
  </si>
  <si>
    <t>PV-2016-01355897-APN-DGTAYL#SFM</t>
  </si>
  <si>
    <t>PV-2016-01328699-APN-DGTAYL#SFM</t>
  </si>
  <si>
    <t>PV-2016-01352416-APN-DGTAYL#SFM</t>
  </si>
  <si>
    <t>Para indicar crédito e intervención. reso por gedo.</t>
  </si>
  <si>
    <t>PV-2016-01355637-APN-DGTAYL#SFM</t>
  </si>
  <si>
    <t>PV-2016-01330740-APN-DGTAYL#SFM</t>
  </si>
  <si>
    <t>PV-2016-01350897-APN-DGTAYL#SFM</t>
  </si>
  <si>
    <t>PV-2016-01285300</t>
  </si>
  <si>
    <t>PV-2016-01350570-APN-DGTAYL#SFM</t>
  </si>
  <si>
    <t>PV-2016-01355519-APN-DGTAYL#SFM</t>
  </si>
  <si>
    <t>PV-2016-01350596-APN-DGTAYL#SFM</t>
  </si>
  <si>
    <t>PV-2016-01351919-APN-DGTAYL#SFM</t>
  </si>
  <si>
    <t>PV-2016-01350532-APN-DGTAYL#SFM</t>
  </si>
  <si>
    <t>PV-2016-01351009-APN-DGTAYL#SFM</t>
  </si>
  <si>
    <t>PV-2016-01355813-APN-DGTAYL#SFM</t>
  </si>
  <si>
    <t>PV-2016-01355674-APN-DGTAYL#SFM</t>
  </si>
  <si>
    <t>para inscribir en sipro y gestionar certificado fiscal.</t>
  </si>
  <si>
    <t>para inscribir en sipro, cai incorrecto, y modificar nota porque los datos mencionados no corresponden.</t>
  </si>
  <si>
    <t>PV-2016-01351962-APN-DGTAYL#SFM</t>
  </si>
  <si>
    <t>PV-2016-01351870-APN-DGTAYL#SFM</t>
  </si>
  <si>
    <t>Para que indique crédito con A.A. por GEDO</t>
  </si>
  <si>
    <t>RTO-S01-991978/2016</t>
  </si>
  <si>
    <t>Para sacar fojas</t>
  </si>
  <si>
    <t>CAI incorrecto.</t>
  </si>
  <si>
    <t>PV-2016-01364460-APN-DGTAYL#SFM</t>
  </si>
  <si>
    <t>PV-2016-01285389</t>
  </si>
  <si>
    <t>PV-2016-01356078-APN-DGTAYL#SFM</t>
  </si>
  <si>
    <t>PV-2016-01355584-APN-DGTAYL#SFM</t>
  </si>
  <si>
    <t>397932/2016</t>
  </si>
  <si>
    <t>PEREZ WALTER LEONARDO</t>
  </si>
  <si>
    <t>Pago por servico de limpieza agosto 2016</t>
  </si>
  <si>
    <t>416892/2016</t>
  </si>
  <si>
    <t>0028942/2016</t>
  </si>
  <si>
    <t>NOTA DNCT 304/2016</t>
  </si>
  <si>
    <t>BLUE DOT S.A.</t>
  </si>
  <si>
    <t>Pago de factura B N° 0003-00002394</t>
  </si>
  <si>
    <t>400393/2016</t>
  </si>
  <si>
    <t>0141672/2015</t>
  </si>
  <si>
    <t>406871/2016</t>
  </si>
  <si>
    <t>416815/2016</t>
  </si>
  <si>
    <t>391893/2016</t>
  </si>
  <si>
    <t>393649/2016</t>
  </si>
  <si>
    <t>331709/2016</t>
  </si>
  <si>
    <t>369536/2016</t>
  </si>
  <si>
    <t>387164/2016</t>
  </si>
  <si>
    <t>9/15/2016</t>
  </si>
  <si>
    <t>PV-2016-01395488-APN-DGTAYL#SFM</t>
  </si>
  <si>
    <t>Para actualizar presupuesto y corregir observaciones.</t>
  </si>
  <si>
    <t>PV-2016-01426797-APN-DGTAYL#SFM</t>
  </si>
  <si>
    <t>PV-2016-01426538-APN-DGTAYL#SFM</t>
  </si>
  <si>
    <t>PV-2016-01424036-APN-DGTAYL#SFM</t>
  </si>
  <si>
    <t>PV-2016-01394945-APN-DGTAYL#SFM</t>
  </si>
  <si>
    <t>PV-2016-01395222-APN-DGTAYL#SFM</t>
  </si>
  <si>
    <t>Sale a Presupuesto con Dispo por GEDO para indicar crédito y continuar los actuados</t>
  </si>
  <si>
    <t>PV-2016-01395308-APN-DGTAYL#SFM</t>
  </si>
  <si>
    <t>PV-2016-01395340-APN-DGTAYL#SFM</t>
  </si>
  <si>
    <t>PV-2016-01395261-APN-DGTAYL#SFM</t>
  </si>
  <si>
    <t>PV-2016-01394634-APN-DGTAYL#SFM</t>
  </si>
  <si>
    <t>PARA CONTINUAR CON LOS TRÁMITES DE RIGOR</t>
  </si>
  <si>
    <t>PV-2016-01426361-APN-DGTAYL#SFM</t>
  </si>
  <si>
    <t>PV-2016-01424145-APN-DGTAYL#SFM</t>
  </si>
  <si>
    <t>PV-2016-01427642-APN-DGTAYL#SFM</t>
  </si>
  <si>
    <t>Para informar si existe crédito, intervención y continuidad, junto con Reso por GEDO</t>
  </si>
  <si>
    <t>PV-2016-01423918-APN-DGTAYL#SFM</t>
  </si>
  <si>
    <t>PV-2016-01424101-APN-DGTAYL#SFM</t>
  </si>
  <si>
    <t>PV-2016-01427566-APN-DGTAYL#SFM</t>
  </si>
  <si>
    <t>PV-2016-01394913-APN-DGTAYL#SFM</t>
  </si>
  <si>
    <t>PV-2016-01423987-APN-DGTAYL#SFM</t>
  </si>
  <si>
    <t>PV-2016-01425822-APN-DGTAYL#SFM</t>
  </si>
  <si>
    <t>Para indicar crédito, y continuidad de los actuados. Dispo por gedo.</t>
  </si>
  <si>
    <t>PV-201601355714</t>
  </si>
  <si>
    <t>PV-2016-01427664-APN-DGTAYL#SFM</t>
  </si>
  <si>
    <t>PV-2016-01397182-APN-DGTAYL#SFM</t>
  </si>
  <si>
    <t>PV-2016-01427624-APN-DGTAYL#SFM</t>
  </si>
  <si>
    <t>para rectificar el requerimiento</t>
  </si>
  <si>
    <t>PV-2016-01394976-APN-DGTAYL#SFM</t>
  </si>
  <si>
    <t>PV-2016-01394700-APN-DGTAYL#SFM</t>
  </si>
  <si>
    <t>PV-2016-01424177-APN-DGTAYL#SFM</t>
  </si>
  <si>
    <t>En curso</t>
  </si>
  <si>
    <t>Sin efecto</t>
  </si>
  <si>
    <t>028349/2016</t>
  </si>
  <si>
    <t>028391/2016</t>
  </si>
  <si>
    <t>CURSO</t>
  </si>
  <si>
    <t>Otro</t>
  </si>
  <si>
    <t>A</t>
  </si>
  <si>
    <t>LISTADO GUIDO</t>
  </si>
  <si>
    <t>LISTADO GUIDO OC EJEC</t>
  </si>
  <si>
    <t>PV-2016-0152764</t>
  </si>
  <si>
    <t>PV-2016-01456655-APN-DGTAYL#SFM</t>
  </si>
  <si>
    <t>PV-2016-01453098-APN-DGTAYL#SFM</t>
  </si>
  <si>
    <t>Para intervenir, indicar crédito y continuidad de los actuados con Dispo por GEDO</t>
  </si>
  <si>
    <t>PV-2016-01498479</t>
  </si>
  <si>
    <t>Para autorizar y girar a Contabilidad y Finanzas para pago</t>
  </si>
  <si>
    <t>PV-2016-01493629</t>
  </si>
  <si>
    <t>PV-2016-01453120-APN-DGTAYL#SFM</t>
  </si>
  <si>
    <t>PV-2016-01452989-APN-DGTAYL#SFM</t>
  </si>
  <si>
    <t>PV-2016-01448362-APN-DGTAYL#SFM</t>
  </si>
  <si>
    <t>PV-2016-01494351</t>
  </si>
  <si>
    <t>PV-2016-01448386-APN-DGTAYL#SFM</t>
  </si>
  <si>
    <t>PV-2016-01464796-APN-DGTAYL#SFM</t>
  </si>
  <si>
    <t>PV-2016-01453045-APN-DGTAYL#SFM</t>
  </si>
  <si>
    <t>Para que indique si hay crédito, intervención y continuidad</t>
  </si>
  <si>
    <t>PV-2016-01464103-APN-DGTAYL#SFM</t>
  </si>
  <si>
    <t>Para autorizar contratación por especialidad</t>
  </si>
  <si>
    <t>Falta SIPRO/CAI incorrecto</t>
  </si>
  <si>
    <t>PV-2016-01464233-APN-DGTAYL#SFM</t>
  </si>
  <si>
    <t>Se devuelve al area (CAI incorrecto)</t>
  </si>
  <si>
    <t>Para indicación de crédito e intervención. Reso x gedo.</t>
  </si>
  <si>
    <t>PV-2016-01493553</t>
  </si>
  <si>
    <t>PV-2016-01493368</t>
  </si>
  <si>
    <t>Falta SIPRO/Ampliar actividad en AFIP</t>
  </si>
  <si>
    <t>Para indicación de crédito e intervención. RESO x GEDO.</t>
  </si>
  <si>
    <t>PV-2016-01456510-APN-DGTAYL#SFM</t>
  </si>
  <si>
    <t>PV-2016-01448440-APN-DGTAYL#SFM</t>
  </si>
  <si>
    <t>PV-2016-01464782-APN-DGTAYL#SFM</t>
  </si>
  <si>
    <t>PV-2016-01456573-APN-DGTAYL#SFM</t>
  </si>
  <si>
    <t>Para su intervención con PROY de RESO para nombrar comisión evaluadora</t>
  </si>
  <si>
    <t>PAGO</t>
  </si>
  <si>
    <t>CONT/OC</t>
  </si>
  <si>
    <t>SLU - Contrataciones</t>
  </si>
  <si>
    <t>O.C en Ejecución</t>
  </si>
  <si>
    <t>Cuenta de Responsable</t>
  </si>
  <si>
    <t>STATUS 22_09</t>
  </si>
  <si>
    <t>ARMADO PLIEGO SEBAS SEGUIR PROGRAMACION</t>
  </si>
  <si>
    <t>STATAUS 22_09</t>
  </si>
  <si>
    <t>Período OC</t>
  </si>
  <si>
    <t>Pago Mensual</t>
  </si>
  <si>
    <t>Pagos Acumulados</t>
  </si>
  <si>
    <t>811</t>
  </si>
  <si>
    <t>GUIDO 811</t>
  </si>
  <si>
    <t>COMPR.AR</t>
  </si>
  <si>
    <t>EXPEDIENTE</t>
  </si>
  <si>
    <t>Cuenta de EXPEDIENTE</t>
  </si>
  <si>
    <t>426471/2016</t>
  </si>
  <si>
    <t>0029295/2016</t>
  </si>
  <si>
    <t>NOTA DNCT N° 312/2016</t>
  </si>
  <si>
    <t>MISIANO RUBEN ANTONIO DARÍO</t>
  </si>
  <si>
    <t>Pago de facturas B N° 0002-00000034/35</t>
  </si>
  <si>
    <t>426444/2016</t>
  </si>
  <si>
    <t>29294/2016</t>
  </si>
  <si>
    <t>NOTA DNCT N° 310/2016</t>
  </si>
  <si>
    <t>DE MARTINO CARLOS EDUARDO</t>
  </si>
  <si>
    <t>Pago de factura B N° 0010-00000357</t>
  </si>
  <si>
    <t>426312/2016</t>
  </si>
  <si>
    <t>29285/2016</t>
  </si>
  <si>
    <t>NOTA DNCT N° 305/2016</t>
  </si>
  <si>
    <t>ATENCIÓN URBANA S.R.L.</t>
  </si>
  <si>
    <t>Pago de factura B N° 0002-00000007/8/9</t>
  </si>
  <si>
    <t>426339/2016</t>
  </si>
  <si>
    <t>292887/2016</t>
  </si>
  <si>
    <t>NOTA DNCT N° 306/2016</t>
  </si>
  <si>
    <t>DG PRODUCTOS TEXTILES S.R.L.</t>
  </si>
  <si>
    <t>Pago de factura B N° 0003-00000004</t>
  </si>
  <si>
    <t>Lorena F</t>
  </si>
  <si>
    <t>PV-2016-01585104-APN + DISPO por GEDO</t>
  </si>
  <si>
    <t>Para que informe sobre la existencia de credito.</t>
  </si>
  <si>
    <t>426424/2016</t>
  </si>
  <si>
    <t>29293/2016</t>
  </si>
  <si>
    <t>NOTA DNCT N° 309/2016</t>
  </si>
  <si>
    <t>Pago de factura B N° 0001-00000004</t>
  </si>
  <si>
    <t>426486/2016</t>
  </si>
  <si>
    <t>29296/2016</t>
  </si>
  <si>
    <t>NOTA DNCT N° 311/2016</t>
  </si>
  <si>
    <t>Pago de factura B N° 0003-00000009</t>
  </si>
  <si>
    <t>426360/2016</t>
  </si>
  <si>
    <t>29291/2016</t>
  </si>
  <si>
    <t>NOTA DNCT N° 307/2016</t>
  </si>
  <si>
    <t>ELECTRICIDAD CHICLANA DE SANTOIANNI y RODRIGUEZ</t>
  </si>
  <si>
    <t>Pago de factura B N° 0003-00001520</t>
  </si>
  <si>
    <t>426370/2016</t>
  </si>
  <si>
    <t>29292/2016</t>
  </si>
  <si>
    <t>NOTA DNCT N° 308/2016</t>
  </si>
  <si>
    <t>VIVERO CUCULO S.R.L.</t>
  </si>
  <si>
    <t>Pago de factura B N° 0002-00000607</t>
  </si>
  <si>
    <t>427823/2016</t>
  </si>
  <si>
    <t>OC 142/2016 Pago de factura B N° 0005-00000795</t>
  </si>
  <si>
    <t>Oficina Gonzalez</t>
  </si>
  <si>
    <t>Ampliar actividad, Falta CFC, Cambiar nota DNEF</t>
  </si>
  <si>
    <t>Para modificar E.T.</t>
  </si>
  <si>
    <t>Ampliar actividad, Cambiar nota DNEF</t>
  </si>
  <si>
    <t>Para su intervención e indicación de crédito. Reso por gedo.</t>
  </si>
  <si>
    <t>PV-2016-01519736</t>
  </si>
  <si>
    <t>Para que indique crédito en SAF 347 y continuidad de actuados, junto con A.A. Reso x GEDO.</t>
  </si>
  <si>
    <t>Se envía a DNEF con Correo de ONC para que, si lo estima pertinente se pague (se hace notar incumplimiento de obleas de desifeccion)</t>
  </si>
  <si>
    <t>PV-2016-01535452</t>
  </si>
  <si>
    <t>PV-2016-01532618</t>
  </si>
  <si>
    <t>Para indicar crédito e intervención. RESO por gedo.</t>
  </si>
  <si>
    <t>PV-2016-01519566</t>
  </si>
  <si>
    <t>RTO-S01:01024744/2016</t>
  </si>
  <si>
    <t>para desglosar fojas</t>
  </si>
  <si>
    <t>Providencia GEDO + Resolucion GEDO</t>
  </si>
  <si>
    <t>Para indicar existencia de crédito, intervención y continuidad de los actuados con RESO por GEDO</t>
  </si>
  <si>
    <t>8/09. Lo vuelvo a enviar el 23/09</t>
  </si>
  <si>
    <t>Para cambiar nota.</t>
  </si>
  <si>
    <t>PV-2016-01585310-APN</t>
  </si>
  <si>
    <t>PV-2016-0192816-APN</t>
  </si>
  <si>
    <t>Para firmar facturas, se refacturó por error en la factura.</t>
  </si>
  <si>
    <t>Providencia GEDO + Dispo GEDO</t>
  </si>
  <si>
    <t>Con informe del expediente, se remite para que si lo estima pertinente remita a legales para su opinión</t>
  </si>
  <si>
    <t>PV-2016-01519913</t>
  </si>
  <si>
    <t>PV-2016-01591901-APN</t>
  </si>
  <si>
    <t>PV-2016-01536190</t>
  </si>
  <si>
    <t>PV-2016-01535034</t>
  </si>
  <si>
    <t>PV-2016-01536709</t>
  </si>
  <si>
    <t>PV-2016-01519971</t>
  </si>
  <si>
    <t>PV-2016-01520091</t>
  </si>
  <si>
    <t>PV-2016-01520195</t>
  </si>
  <si>
    <t>PV-2016-01535348</t>
  </si>
  <si>
    <t>PV-2016-01520401</t>
  </si>
  <si>
    <t>PV-2016-01535167</t>
  </si>
  <si>
    <t>PV-2016-01519808</t>
  </si>
  <si>
    <t>PV-2016-01520301</t>
  </si>
  <si>
    <t>PV-2016-01534068</t>
  </si>
  <si>
    <t>PV-2016-01532733</t>
  </si>
  <si>
    <t>RTO-S01:1015903/2016</t>
  </si>
  <si>
    <t>Para agregar documentación</t>
  </si>
  <si>
    <t>SEMANA 1</t>
  </si>
  <si>
    <t>D.G.T.A.L. 23/9</t>
  </si>
  <si>
    <t>JURID SFMCP 12/9</t>
  </si>
  <si>
    <t>LEGALES JGM,15/9</t>
  </si>
  <si>
    <t>PUBLICADOS</t>
  </si>
  <si>
    <t>DICTAMEN COMISION EVALUAD. FALTA DESIGNACION C.E.</t>
  </si>
  <si>
    <t>PARA FINALIZAR FALTA CUERPO II</t>
  </si>
  <si>
    <t>CONTRATACION SERVICIO DE MANTENIMIENTO DEL EDIFICIO</t>
  </si>
  <si>
    <t>ELABORACION PLIEGO</t>
  </si>
  <si>
    <t>ADQUISICIÓN CARTELERA Y BUZON PARA EL AREA DE COMPRAS</t>
  </si>
  <si>
    <t>ADQUISICION DE ESTANTERIA AREA DE COMPRAS</t>
  </si>
  <si>
    <t>Fecha Origen</t>
  </si>
  <si>
    <t>Fecha Depositario</t>
  </si>
  <si>
    <t xml:space="preserve">Depositario Actual </t>
  </si>
  <si>
    <t>Agregar</t>
  </si>
  <si>
    <t>STATUS 22_10</t>
  </si>
  <si>
    <t>ASIGNADO PLIEGO</t>
  </si>
  <si>
    <t>CTRL 26/9</t>
  </si>
  <si>
    <t>117787/2015</t>
  </si>
  <si>
    <t>Se solicitó el cambio de tomador de póliza. Tiene acto administrativo firmado. Pasaría al pago.</t>
  </si>
  <si>
    <t>LAURA FALTA AUTOR DGTAL</t>
  </si>
  <si>
    <t>PARA PUBLICAR SLU</t>
  </si>
  <si>
    <t>LIMPIAR</t>
  </si>
  <si>
    <t>FINALIZADOS</t>
  </si>
  <si>
    <t>DNCT</t>
  </si>
  <si>
    <t>Adquisición de insumos para contrucción en seco</t>
  </si>
  <si>
    <t>Relacionado</t>
  </si>
  <si>
    <t>Alquiler de impresoras</t>
  </si>
  <si>
    <t>Tecnopolis - Parquización</t>
  </si>
  <si>
    <t>Tecnopolis - Carpintería</t>
  </si>
  <si>
    <t>DGTAL</t>
  </si>
  <si>
    <t>ORDEN DE COMPRA N° 20/2015 - Pago de facturas Nros. 4-87/88/89 OCTUBRE NOVIEMBRE, DICIEMBRE. Actualmente archivado en presupuesto</t>
  </si>
  <si>
    <r>
      <rPr>
        <sz val="11"/>
        <color rgb="FF000000"/>
        <rFont val="Calibri"/>
        <family val="2"/>
        <scheme val="minor"/>
      </rPr>
      <t>DEVENGADO  POR SAF 347                                        SIDIF 163943 11/08$ 29.880.560,94</t>
    </r>
    <r>
      <rPr>
        <sz val="11"/>
        <color rgb="FF000000"/>
        <rFont val="Calibri"/>
        <family val="2"/>
      </rPr>
      <t xml:space="preserve">  Servicio Inrtegral de Limpieza del CCK - O/C 7/2014 - PV-2016-00543167-APN-DGTAYL#SFM - EXP-S01: 199713/2015 - FC B 4-87/88/89</t>
    </r>
  </si>
  <si>
    <t>ORDEN DE COMPRA N° 7/2014 - Pago de facturas Nros. 828/29/30 ENERO, FEBRERO Y MARZO</t>
  </si>
  <si>
    <r>
      <rPr>
        <sz val="11"/>
        <color rgb="FF000000"/>
        <rFont val="Calibri"/>
        <family val="2"/>
        <scheme val="minor"/>
      </rPr>
      <t>DEVENGADO  POR SAF 347                                        SIDIF 163947 11/08$ 29.880.560,94</t>
    </r>
    <r>
      <rPr>
        <sz val="11"/>
        <color rgb="FF000000"/>
        <rFont val="Calibri"/>
        <family val="2"/>
      </rPr>
      <t xml:space="preserve">  Servicio Inrtegral de Limpieza del CCK - O/C 7/2014 - PV-2016-00604588-APN-DGTAYL#SFM - EXP-S01: 178757/2016 - FC B 4-828/29/30</t>
    </r>
  </si>
  <si>
    <t>Ejecución de la OC, por las Facturas N° 0004-00000831/832/835 ABRIL MAYO Y JUNIO</t>
  </si>
  <si>
    <t>Recibido en compras 27/09/16</t>
  </si>
  <si>
    <t>0348218/2016</t>
  </si>
  <si>
    <t xml:space="preserve">Correspondiente a Julio del 2016, se solicito a la CTO , documentación correspondiente a Seguros </t>
  </si>
  <si>
    <t>Compras 18/08/2016</t>
  </si>
  <si>
    <t>11196/2016</t>
  </si>
  <si>
    <t>JGM</t>
  </si>
  <si>
    <t>OC</t>
  </si>
  <si>
    <t>Adqisición de piano de cola Expte N° 39565/2016 Factura 00113386. Acta N° 254/16</t>
  </si>
  <si>
    <t>DEVENGADO  POR SAF 305                                   SIDIF 173859 $ 2.720.000,00</t>
  </si>
  <si>
    <t>Adquisición de 18 Desfibriladores Exp 22818/2016 Factura 0004-3404.Acta 279/2016</t>
  </si>
  <si>
    <t>Devengado por JGM SAF 305. El 26/09/2016 fue enviado a la TGN, por lo cual esta a la proximidad del pago RLIQ -11245-</t>
  </si>
  <si>
    <t>A la espera de la refacturacion del proveedor por $197.200</t>
  </si>
  <si>
    <t>Contratación por el servicio anual de mantenimiento preventivo; correctivo y reparaciones de maquinas pesadas (Tecnopólis)</t>
  </si>
  <si>
    <t>Contratacion Directa N° 25/2016 Orden de Compra 49/2016 emitida por JGM , imputado SAF 305</t>
  </si>
  <si>
    <t>Se análizó la Solicitud de Provisión N° 140/2015 arrojando un saldo pendiente de pago de $ 544.000.-. Obran a fs. 475 la constatación (CAE) . Resta incorporar a los presentes actuados, la Certificación de los Servicios correspondientes al 50% de UN (1) Servicio de los Renglones 1, 2 y 3 por $264.000.-, $113.000.- y $76.000.- respectivamente y el proporcional del Renglón 4 correspondiente al Mes 6.</t>
  </si>
  <si>
    <t xml:space="preserve">Devengado el 01/09 por $ 544.000 sidif 183091
</t>
  </si>
  <si>
    <t>PAGADO SIDIF 183091 01/09/16</t>
  </si>
  <si>
    <t>SE SOLICITO A LA EMPRESA REFACTURACION. 14/07/2016: Saco a Mozzi por COMDOC para conformar facturas. Armo nota en GEDO para pasar a pago</t>
  </si>
  <si>
    <r>
      <rPr>
        <sz val="11"/>
        <color rgb="FF000000"/>
        <rFont val="Calibri"/>
        <family val="2"/>
        <scheme val="minor"/>
      </rPr>
      <t xml:space="preserve">DEVENGADO  POR SAF 347                                   SIDIF 352754 $ 14.135.722,72  </t>
    </r>
    <r>
      <rPr>
        <sz val="11"/>
        <color rgb="FF000000"/>
        <rFont val="Calibri"/>
        <family val="2"/>
      </rPr>
      <t>Diciembre 2015, Enero y Febrero 2016 - PV-2016-00617499-APN-DGTAYL-SFM - EXP-S01: 86253/2016 - FC B 2-2287-88-89 COPIA DE LOS PAGOS POR MINPLAN (MESES 7,8;9;10;11)</t>
    </r>
  </si>
  <si>
    <t>El pago cancela la Solicitud de Provisión N° 164/2015, por medio de la  Factura tipo “B” N° 97 por un importe de $ 906.000.-. Considerando que a fs. 2/3 obran la Certificación de los servicios correspondientes al saldo de la Solicitud de Provisión N° 164/2015.</t>
  </si>
  <si>
    <t>Devengado el 01/09 por  $ 906.000 sidif 183095</t>
  </si>
  <si>
    <t>O.C emitida por  JGM</t>
  </si>
  <si>
    <t>Adqisición de piano de cola modelo CFX USADO. Nota DNEF N° 547/2016 FACT B 11-3429</t>
  </si>
  <si>
    <t>La Orden de Pago esta a la firma de Borthagaray; si en el transcurso del  día se estará firmando la OP, se remite a la  TGN</t>
  </si>
  <si>
    <t>ANALIA</t>
  </si>
  <si>
    <t>ADQUISICION UNIFORMES PERSONAL DE RECEPCION</t>
  </si>
  <si>
    <t>A LA ESPERA DE RECIBIR E.T. VER REFERENTE MOZZI</t>
  </si>
  <si>
    <t>ELABORACION E.T. SE ENVIO A CTO EL PLIEGO DE LA LICITACION ANTERIOR Y EL INFORME TECNICO DEL ING. PRATTI.</t>
  </si>
  <si>
    <t>LEANDRO /CTO</t>
  </si>
  <si>
    <t>CONCESION ESPACIO GASTRONOMICO 9° PISO</t>
  </si>
  <si>
    <t>ELABORACION E.T. SE ENVIO A CTO EL PLIEGO DE LA LICITACION ANTERIOR CORRESPONDIENTE A LA TOTALIDAD DE LOS ESPACIOS GASTRONOMICOS.</t>
  </si>
  <si>
    <t>LEANDRO /CTO / GUTIERREZ</t>
  </si>
  <si>
    <t>Correcciones al requerimiento</t>
  </si>
  <si>
    <t>Actualización de presupuesto.</t>
  </si>
  <si>
    <t>Para indicar credito en SAF 347, RESO por GEDO para su continuidad.</t>
  </si>
  <si>
    <t>Correcciones al borrador del requerimiento.</t>
  </si>
  <si>
    <t>PV-2016-01658738-APN</t>
  </si>
  <si>
    <t>Falta SIPRO, Falta CFC (vencido)</t>
  </si>
  <si>
    <t>PV-2016-01627819-APN-DGTAYL#SFM</t>
  </si>
  <si>
    <t>Para indicar si existe crédito, intervención y continuidad de los actuados con proyecto de A.A.</t>
  </si>
  <si>
    <t>Correcciones al requerimiento.</t>
  </si>
  <si>
    <t>PV-2016-01770197-APN</t>
  </si>
  <si>
    <t>Para su intervencion. SE ENVIO RESO POR GEDO</t>
  </si>
  <si>
    <t>Correciones al requerimiento</t>
  </si>
  <si>
    <t>PV-2016-01711150</t>
  </si>
  <si>
    <t>Para indicar si existe crédito, intervención y continuidad con Reso por GEDO</t>
  </si>
  <si>
    <t>PV-2016-01759112</t>
  </si>
  <si>
    <t>Para su intervencion + Providencia al area de contabilidad</t>
  </si>
  <si>
    <t>Para ver notas y decidan a quien contratan y por falta de poder de representación.</t>
  </si>
  <si>
    <t>Para revisar fojas.</t>
  </si>
  <si>
    <t>PV-2016-01701734</t>
  </si>
  <si>
    <t>Se tramitará por exclusividad</t>
  </si>
  <si>
    <t>se envio providencia para su intervencion con RESO por GEDO</t>
  </si>
  <si>
    <t>PV-2016-01702191</t>
  </si>
  <si>
    <t>PV-2016-01685713</t>
  </si>
  <si>
    <t>Para indicación de crédito e intervención. DISPO x GEDO.</t>
  </si>
  <si>
    <t>PV-2016-01698100</t>
  </si>
  <si>
    <t>PV-2016-01710948</t>
  </si>
  <si>
    <t>se envía providencia por poder de representación y cesión.</t>
  </si>
  <si>
    <t>PV-2016-01658477-APN</t>
  </si>
  <si>
    <t>Para que indique sobre la exitencia de credito + Reso por GDO</t>
  </si>
  <si>
    <t>para cambiar notas, y le den otro encuadre.</t>
  </si>
  <si>
    <t>Para unificar con otro expediente abierto por lo mismo (Exp. 368054/2016)</t>
  </si>
  <si>
    <t>Para indicar la existencia de credito + dispo por gedo</t>
  </si>
  <si>
    <t>se envio providencia para su intervencion + dispo por gedo</t>
  </si>
  <si>
    <t>para su intervencion + dispo por GEDO</t>
  </si>
  <si>
    <t>se envio providencia para su intervencion + Reso por GEDO</t>
  </si>
  <si>
    <t>para desglosar expedientes</t>
  </si>
  <si>
    <t>para sacar fojas que no corresponden.</t>
  </si>
  <si>
    <t>PV-2016-01701893</t>
  </si>
  <si>
    <t>PV-2016-01701565</t>
  </si>
  <si>
    <t>para su intervencion + Dispo por Gedo</t>
  </si>
  <si>
    <t>Dirección Nacional de Expresiones Federales (Figura en Compras para Comdoc)</t>
  </si>
  <si>
    <t>PV-2016-01658918-APN</t>
  </si>
  <si>
    <t>Para la existencia de credito + DISPO</t>
  </si>
  <si>
    <t>PARA SU INtervención, indicación de crédito y continuidad de los actuados + dISPO POR GEDO</t>
  </si>
  <si>
    <t>PV-2016-01557811-APN-DGTAYL#SFM</t>
  </si>
  <si>
    <t>Para indicar si existe crédito, intervención y continuidad de los actuados</t>
  </si>
  <si>
    <t>Para su intervención, indicación de crédito y continuidad de los actuados</t>
  </si>
  <si>
    <t>PV-2016-01705148</t>
  </si>
  <si>
    <t>PV-2016-01702624</t>
  </si>
  <si>
    <t>PV-2016-01702296</t>
  </si>
  <si>
    <t>PV-2016-01704946</t>
  </si>
  <si>
    <t>PV-2016-01705364</t>
  </si>
  <si>
    <t>PV-2016-01705262</t>
  </si>
  <si>
    <t>RTO-S01:1034426/2016</t>
  </si>
  <si>
    <t>FALTA SIPRO/ NO TIENE CERTIFICADO FISCAL (multinota vencida)/ FALTA CONTRATO DE ASOCIACION SIMPLE</t>
  </si>
  <si>
    <t>para inscribir en sipro</t>
  </si>
  <si>
    <t>PV-2016-01691925</t>
  </si>
  <si>
    <t>Para indicar existencia de credito, Reso por GEDO</t>
  </si>
  <si>
    <t>PV-2016-01701391</t>
  </si>
  <si>
    <t>pv-2016-01759263</t>
  </si>
  <si>
    <t>pv-2016-01759190</t>
  </si>
  <si>
    <t>PV-2016-01659067-APN</t>
  </si>
  <si>
    <t>PV-2016-01711088</t>
  </si>
  <si>
    <t>PV-2016-01770105-APN</t>
  </si>
  <si>
    <t>para su intervencion con providencia al area de contabilidad y finanzas</t>
  </si>
  <si>
    <t>PV-2016-01702748</t>
  </si>
  <si>
    <t>Para indicar existencia de crédito RESO por GEDO</t>
  </si>
  <si>
    <t>terminado</t>
  </si>
  <si>
    <t>431096/2016</t>
  </si>
  <si>
    <t>29403/2016</t>
  </si>
  <si>
    <t>NOTA DNCT N° 314/2016</t>
  </si>
  <si>
    <t>MEKANO S.R.L</t>
  </si>
  <si>
    <t>Pago de FACT B N° 0003-00000276</t>
  </si>
  <si>
    <t>431047/2016</t>
  </si>
  <si>
    <t>29401/2016</t>
  </si>
  <si>
    <t>NOTA DNCT N° 313/2016</t>
  </si>
  <si>
    <t>RENTEK S.A.</t>
  </si>
  <si>
    <t>Pago factura B N° 0004-00000004</t>
  </si>
  <si>
    <t>ACUMULADO EN EXP-S01:0344962/2016</t>
  </si>
  <si>
    <t>426343/2016</t>
  </si>
  <si>
    <t>NEXTEL</t>
  </si>
  <si>
    <t>Pago facturas B N° 0145-00474149 / 0050-24764698</t>
  </si>
  <si>
    <t>376677/2016</t>
  </si>
  <si>
    <t>FNLS S.R.L</t>
  </si>
  <si>
    <t>Pago factura B N° 0003-00000026</t>
  </si>
  <si>
    <t>27/09/2016: se devuelve a DNEF por falta de CFC vigente (tuvo hasta 2011)</t>
  </si>
  <si>
    <t>432489/2016</t>
  </si>
  <si>
    <t>29450/2016</t>
  </si>
  <si>
    <t>NOTA DNEF N° 660/2016</t>
  </si>
  <si>
    <t>GONZALEZ ROQUE DANIEL</t>
  </si>
  <si>
    <t>Pago de factura B N° 0002-00000010</t>
  </si>
  <si>
    <t>mariana</t>
  </si>
  <si>
    <t>GRISELDA - ROMINA</t>
  </si>
  <si>
    <t>DEVOL</t>
  </si>
  <si>
    <t>VER ROMINA BORRADOR</t>
  </si>
  <si>
    <t>Griselda - LAURA</t>
  </si>
  <si>
    <t>ROMINA - IRINA</t>
  </si>
  <si>
    <t>VER EXCLUSIVIDAD</t>
  </si>
  <si>
    <t>ROMINA - PAOLA</t>
  </si>
  <si>
    <t>CORRECIONES SEBAS</t>
  </si>
  <si>
    <t>LAURA - MELINA</t>
  </si>
  <si>
    <t>LARA - ROMINA</t>
  </si>
  <si>
    <t>GRISELDA</t>
  </si>
  <si>
    <t>LUEGO A ROMINA</t>
  </si>
  <si>
    <t>Griselda - Romina</t>
  </si>
  <si>
    <t>ver Laura VER BORRADOR ROMINA</t>
  </si>
  <si>
    <t>ROMINA</t>
  </si>
  <si>
    <t>VER</t>
  </si>
  <si>
    <t>FALTA E.T. TECNO</t>
  </si>
  <si>
    <t>A GUIDO</t>
  </si>
  <si>
    <t>STATUS</t>
  </si>
  <si>
    <t>Adquisición de Mobiliario y Accesorios para musica u$s 207,000</t>
  </si>
  <si>
    <t>Contratación compañia de serguros de Accidentes Personales, para personal de Cabildo (camarógrafos, editores, ect)</t>
  </si>
  <si>
    <t>Contratación de servicio de impresion de material en mano</t>
  </si>
  <si>
    <t>Adqusición insumos de corralon</t>
  </si>
  <si>
    <t>Contratación de servicio de mantenimiento Infraestructura Vial</t>
  </si>
  <si>
    <t>Contratación de servicio de impresion materiales de mano</t>
  </si>
  <si>
    <t>Contratación de servicio Integral de acreditaciones</t>
  </si>
  <si>
    <t>Contratación de servicios TURISTICOS</t>
  </si>
  <si>
    <t>Contratación de servicio de areas protegidas</t>
  </si>
  <si>
    <t>Contratación de servicio de impresión de gran formato y materiales para backlight</t>
  </si>
  <si>
    <t>CONTRATACIÓN DE SERVICIO DE MOVIMIENTOS INTERNOS CON HIDROGRUA</t>
  </si>
  <si>
    <t>Adquisición de Handies para el CCK</t>
  </si>
  <si>
    <t>ADQUSICIÓN DE MATERIALES DESCARTABLES PARA USO DE GASTRONOMIA</t>
  </si>
  <si>
    <t>Contratación de Servicio de provisión, montajes y desmontaje de auditorios y paneleria con equipamiento incluido</t>
  </si>
  <si>
    <t>Contratación de servicios de trabajos de desarme, desmantelamiento y armado de estructura existente paseo costero</t>
  </si>
  <si>
    <t>Convenio interadministrativo para seguro de Incendio, robo, daño sobre pianos y banquetas</t>
  </si>
  <si>
    <t>Adqusisición de GIFT CARD convenio SATSAID</t>
  </si>
  <si>
    <t>Adqusisición de insumos eléctricos</t>
  </si>
  <si>
    <t>Adqusisición de vajilla</t>
  </si>
  <si>
    <t>Adqusisición de vallas para el CCK</t>
  </si>
  <si>
    <t>SOLICITUD DE CONTRATACION DE UN SERVICIO DE DIAGNOSTICO PARA MANTENIMIENTO CORRECTIVO Y/O PREVENTIVO DE VEHICULOS ELECTRICOS</t>
  </si>
  <si>
    <t>PROYECTOS</t>
  </si>
  <si>
    <t>OTROS</t>
  </si>
  <si>
    <t>Para requerir nuevo poder de representación y ver factura</t>
  </si>
  <si>
    <t>para que cambien requerimiento por diferencia en la cantidad de boxes que compraron.</t>
  </si>
  <si>
    <t> 460.000</t>
  </si>
  <si>
    <t>Borrador del requerimiento</t>
  </si>
  <si>
    <t>28/09/0216</t>
  </si>
  <si>
    <t>A definir (contratación en curso)</t>
  </si>
  <si>
    <t>Adquisición de Zorras para el CCK</t>
  </si>
  <si>
    <t>Se analizó el requerimiento. Se entregó a Laura para su revisión (29/09).</t>
  </si>
  <si>
    <t>Adquisición de Sillas para el CCK</t>
  </si>
  <si>
    <t>Lara</t>
  </si>
  <si>
    <t>PV-2016-01816045</t>
  </si>
  <si>
    <t>deben adjuntar constancia de comprobantes en existencia por falta de CAI. volvio el 23/09 refacturado por tiene CAI incorrecto, fecha impresión talonario 25/07/2016, fecha en la factura 21/07, tiene que refacturar.</t>
  </si>
  <si>
    <t>PV-2016-01861999</t>
  </si>
  <si>
    <t>Para cargar en Comprar. Version Final entregada por U.R. a las 17:30 del 30/09.</t>
  </si>
  <si>
    <t>PV-2016-01862100</t>
  </si>
  <si>
    <t>PV-2016-01862174</t>
  </si>
  <si>
    <t>Para la existencia de credito</t>
  </si>
  <si>
    <t>PV-2016-01815645</t>
  </si>
  <si>
    <t>PV-2016-01815780</t>
  </si>
  <si>
    <t>PV-2016-01861940</t>
  </si>
  <si>
    <t>para su intervención e indicación de crédito. RESO por GEDO</t>
  </si>
  <si>
    <t>PV-2016-01816630</t>
  </si>
  <si>
    <t>PV-2016-01862205</t>
  </si>
  <si>
    <t>PV-2016-01819507</t>
  </si>
  <si>
    <t>Para que indique si hay crédito y continuar el trámite con Reso por GEDO. EXP lo trabajó y sacó luis, salió sin reso. Se armo la reso y se envió por gedo a legales el 30/09</t>
  </si>
  <si>
    <t>se envia para su intervencion mas dispo por gedo</t>
  </si>
  <si>
    <t>para acreditar la respresentación</t>
  </si>
  <si>
    <t>PV-2016-01819007</t>
  </si>
  <si>
    <t>Compras desde el 28/09</t>
  </si>
  <si>
    <t>MESA DE ENTRADAS SFMCP 28/9</t>
  </si>
  <si>
    <t>Compras desde el 02-09</t>
  </si>
  <si>
    <t>3/17/2016</t>
  </si>
  <si>
    <t xml:space="preserve">Se cargó Providencia y se envió a INFORMÁTICA
</t>
  </si>
  <si>
    <t>8/19/2016</t>
  </si>
  <si>
    <t>BORRADOR E.T. SUPERVISADO Y ENVIADO A U.R.</t>
  </si>
  <si>
    <t>CCK - Muebles</t>
  </si>
  <si>
    <t>3/31/2016</t>
  </si>
  <si>
    <t xml:space="preserve">Aprobación del requerimiento por Laura. Se cargó en Comprar. A la espera de la autorización de Gustavo Gonzalez (30/09).
</t>
  </si>
  <si>
    <t>Gustavo Gonzalez</t>
  </si>
  <si>
    <t>E.T. + COMPRAR + $</t>
  </si>
  <si>
    <t>LAURA - MIRIAM</t>
  </si>
  <si>
    <t>CCK - Insumos de Seguridad</t>
  </si>
  <si>
    <t>1/30/2016</t>
  </si>
  <si>
    <t xml:space="preserve">Aprobación del requerimiento por Laura. Se cargó en Comprar. A la espera de la autorización de Gustavo Gonzalez (29/09).
</t>
  </si>
  <si>
    <t xml:space="preserve">26 09 se envía a Fernando Milanese nuevas correcciones sobre borrador. 27/09 se envía correcciones sobre el borrador envíado ayer por Fernando Milanese. 29/09 Sebastian envía sugerencias sobre requerimiento a Fernando Milanese. 30/09 Sebastián recibió borrador con correcciones (analizando).
</t>
  </si>
  <si>
    <t>BORRADOR E.T. SUPERVISADO Y ENVIADO A U.R. + $</t>
  </si>
  <si>
    <t>Se cargo providencia solicitando actualización de presupuesto.</t>
  </si>
  <si>
    <t>4/30/2016</t>
  </si>
  <si>
    <t>FALTA ACTUALIZACIÓN DE $ Y E.T.</t>
  </si>
  <si>
    <t>4/21/2016</t>
  </si>
  <si>
    <t xml:space="preserve">En Mesa (Comdoc). Para armar pliego. A la espera de unificarlo con CCK, Cabildo.
</t>
  </si>
  <si>
    <t>Adquisición de insumos para herreria</t>
  </si>
  <si>
    <t>4/26/2016</t>
  </si>
  <si>
    <t xml:space="preserve">Borrador a revisión final, lo tiene Laura.28/09
</t>
  </si>
  <si>
    <t>BORRADOR E.T. A REVISIÓN</t>
  </si>
  <si>
    <t>Tecnopolis - Insumos de Pintura</t>
  </si>
  <si>
    <t>Adquisición de Pintura</t>
  </si>
  <si>
    <t xml:space="preserve">Borrador a revisión final, lo tiene Romina.(26/09)
</t>
  </si>
  <si>
    <t>4/29/2016</t>
  </si>
  <si>
    <t>Borrador analizado. Deben enviar el Expediente de DNCT 
con las correcciones que se le hicieron al borrador para poder cargarlo.</t>
  </si>
  <si>
    <t>7/26/2016</t>
  </si>
  <si>
    <t>Adquisición de Insumpos para carpinteria</t>
  </si>
  <si>
    <t xml:space="preserve">20/09 Se envía borrador supervisado por Romina a Mariana Hencek.
</t>
  </si>
  <si>
    <t>8/16/2016</t>
  </si>
  <si>
    <t>Tecnopolis - Vajilla</t>
  </si>
  <si>
    <t>8/17/2016</t>
  </si>
  <si>
    <t>Adquisición de insumos para parquización</t>
  </si>
  <si>
    <t>Tecnopolis - Insumos para la construcción</t>
  </si>
  <si>
    <t>4/25/2016</t>
  </si>
  <si>
    <t>Llego el borrador definitivo enviado por Mariana el (04/10). Se envió nuevamente a Mariana observaciones (04/10).</t>
  </si>
  <si>
    <t>BORRADOR E.T. A CORREGIR</t>
  </si>
  <si>
    <t xml:space="preserve">En Tecnópolis para actualizar Presupuesto (antes del nuevo checklits).
</t>
  </si>
  <si>
    <t>7/28/2016</t>
  </si>
  <si>
    <t>Tecnopolis - Servicio de Montaje</t>
  </si>
  <si>
    <t>Tecnopolis - Servicio de Gruas</t>
  </si>
  <si>
    <t>4/27/2016</t>
  </si>
  <si>
    <t xml:space="preserve">El 28/09 se envió a Mariana el borrador con las observaciones definitivas que realizó Romina. Expediente OF 811, Mueble 24.
</t>
  </si>
  <si>
    <t>4/20/2016</t>
  </si>
  <si>
    <t xml:space="preserve">Borrador a revisión final, lo tiene Laura.(28/09)
</t>
  </si>
  <si>
    <t>BORRADOR E.T. A REVISIÓN + $</t>
  </si>
  <si>
    <t>Tecnopolis - Materiales descartables</t>
  </si>
  <si>
    <t>Tecnopolis - Servicio de Desinfección</t>
  </si>
  <si>
    <t xml:space="preserve">29/09 Se entrega borrador con correcciones a Romina para revisión.
</t>
  </si>
  <si>
    <t> $ 2.542.045</t>
  </si>
  <si>
    <t xml:space="preserve">Borrador a revisión final, lo tiene Laura.(29/09)
</t>
  </si>
  <si>
    <t xml:space="preserve">En etapa de Evaluación de Oferta
</t>
  </si>
  <si>
    <t>Evaluación de oferta</t>
  </si>
  <si>
    <t>Adquisición de textiles</t>
  </si>
  <si>
    <t>Llego el borrador definitivo enviado por Mariana (04/10). Se solicitó envie la nota electrónica por GDE. (04/10)</t>
  </si>
  <si>
    <t>Tecnopolis - Insumos de Carpinteria</t>
  </si>
  <si>
    <t>Contratación de servicio anual de TRATAMIENTOS IGNIFUGOS</t>
  </si>
  <si>
    <t>Esperando observaciones de Sebastian para enviarle a Mariana (28/09).</t>
  </si>
  <si>
    <t>Alquiler de andamios</t>
  </si>
  <si>
    <t xml:space="preserve">El 30/09 se envió a Mariana el borrador con las observaciones definitivas que realizó Romina. Expediente OF 811, Mueble 24.
</t>
  </si>
  <si>
    <t>Tecnopolis - Alquiler de Maquinas</t>
  </si>
  <si>
    <t> $ 1.082.950</t>
  </si>
  <si>
    <t>Se cargó Providencia y se envió a DNCT para corregir observaciones en el Requerimiento. 
Por consulta de Mariana Hencek y ok de Daniel quedará en el 2017.</t>
  </si>
  <si>
    <t>BORRADOR E.T. SUPERVISADO Y ENVIADO A U.R. (QUEDA PARA EL 2017)</t>
  </si>
  <si>
    <t> $ 1.988.740</t>
  </si>
  <si>
    <t>Compra de Ruedas</t>
  </si>
  <si>
    <t>En la ofina 809 lo tiene Laura para la confección del pliego. Se cargó en el SLU.</t>
  </si>
  <si>
    <t>E.T. + CARGA (SLU)+$</t>
  </si>
  <si>
    <t>En Tecnópolis para actualizar Presupuesto (antes del nuevo checklits).</t>
  </si>
  <si>
    <t>7/27/2016</t>
  </si>
  <si>
    <t xml:space="preserve">Agrupar con 101566/2016. 23/09: Se entregó a Romina el borrador para revisión final. 29/09 Sebastián envió correcciones y sugerencias a Mariana Hencek. 
</t>
  </si>
  <si>
    <t>Tecnopolis - Insumos de Ferreteria</t>
  </si>
  <si>
    <t>Se cargó Providencia y se envió a DNCT para corregir observaciones en el Requerimiento. (25/08)</t>
  </si>
  <si>
    <t>Se cargó Providencia y se envió a DNCT para corregir observaciones en el Requerimiento.(16/08)</t>
  </si>
  <si>
    <t>Paola corrigiendo observaciones al requerimiento (realizadas por Romina)</t>
  </si>
  <si>
    <t>8/18/2016</t>
  </si>
  <si>
    <t>CCK - Servicios de Impresión de materiales en mano</t>
  </si>
  <si>
    <t xml:space="preserve">A la espera de recepción de presupuesto membretado y firmado. 23/09: se entrega borrador a Romina para ok. 27/9(se recibe borrador con correcciones de romina) y se envió borrador con observaciones a Fernanda Escobar.
</t>
  </si>
  <si>
    <t xml:space="preserve">A la espera de confirmación de Expte de tecnópolis acerca de la continuidad del requerimiento. 29/09 Mariana consulta vía mail a Lucía Ruiz si es posible sumar el pedido de tecno al del CCK. 30/09 Se Solicitó a Mariana formato digital para proceder con las correcciones.
</t>
  </si>
  <si>
    <t>DNGC</t>
  </si>
  <si>
    <t>Trámite de pago de cuotas 2 y 3. La DNGC debe cambiar nota del expediente y abrir uno nuevo por pagos excedentes a la póliza original</t>
  </si>
  <si>
    <t>Ya está cargado en el Sistema. Salió a presupuesto. Armando Pliego Laura.
A la espera del Requerimiento de DNEF.</t>
  </si>
  <si>
    <t>E.T. IRINA+ CARGA (SLU)+$</t>
  </si>
  <si>
    <t>CCK - Servicios de Eventos</t>
  </si>
  <si>
    <t>7/18/2016</t>
  </si>
  <si>
    <t xml:space="preserve">Aprobación del requerimiento por Romina. Se cargó en Comprar. A la espera de la autorización de Gustavo Gonzalez (30/09).
</t>
  </si>
  <si>
    <t>CCK - Equipamiento</t>
  </si>
  <si>
    <t>Lorena debe cargar partida presupuestaria en el Comprar.</t>
  </si>
  <si>
    <t>E.T. + $</t>
  </si>
  <si>
    <t>Adhesión a ConvenioMarco por Nota. Jurídicos de JGM confirmará procedimiento el 30-09. Se solicitó a Informática que agregue otros presupuestos al expediente, mas detalle de ubicación física de las computadoras destinatarias de las licencias a adquirir. Todo solicitado por ONTI</t>
  </si>
  <si>
    <t>8/25/2016</t>
  </si>
  <si>
    <t xml:space="preserve">En la ofina 809 lo tiene Mariana, ya que va a ser un alquiler y esta a la espera de factura para poder tramitarlo junto con los demas alquileres de impresoras.
</t>
  </si>
  <si>
    <t>Analia analizando</t>
  </si>
  <si>
    <t>CCK - Logistica</t>
  </si>
  <si>
    <t>9/13/2016</t>
  </si>
  <si>
    <t xml:space="preserve">Se reenvió a Daniel sugiriendo se rehaga el Expediente (Oficina Daniel). Se va a tramitar tipo "Gift Card".
</t>
  </si>
  <si>
    <t>Adquisición de sillas</t>
  </si>
  <si>
    <t>Analizando requerimiento. Llegó borrador por mail (29/09 a las 18:30 hrs).</t>
  </si>
  <si>
    <t>FEDERICO / CTO</t>
  </si>
  <si>
    <t>Adquisición de zorras</t>
  </si>
  <si>
    <t>LUCAS GUERRA (MOZZI)</t>
  </si>
  <si>
    <t>Indumentaria</t>
  </si>
  <si>
    <t>Adquisición de indumentaria</t>
  </si>
  <si>
    <t>PAOLA (MOZZI)</t>
  </si>
  <si>
    <t>ADQUISICION DE UTILES DE OFICINA</t>
  </si>
  <si>
    <t>A la espera de requerimiento en borrador para correccion y excel con artículos a solicitar. Lo esta trabajando Lucas Guerra</t>
  </si>
  <si>
    <t>Último cuerpo en DNEF. Para la baja.</t>
  </si>
  <si>
    <t>para que dar respuesta a la nota por cesión de cobro.</t>
  </si>
  <si>
    <t>Para que den respuesta a la nota enviada.</t>
  </si>
  <si>
    <t>PV-2016-01887411-APN-DGTAYL#SFM</t>
  </si>
  <si>
    <t>PV-2016-01876812</t>
  </si>
  <si>
    <t>Nota a DGTAL para lo que estime corresponder, respecto a las cuestion del Exp</t>
  </si>
  <si>
    <t>PV-2016-01876604</t>
  </si>
  <si>
    <t>PV-2016-01877015</t>
  </si>
  <si>
    <t>Para indicar si existe crédito e intervención. RESO por GEDO.</t>
  </si>
  <si>
    <t>para que subsanen el error correspondiente.</t>
  </si>
  <si>
    <t>PV-2016-01876436</t>
  </si>
  <si>
    <t>PV-2016-01970317</t>
  </si>
  <si>
    <t>Para archivar, por pedido de DNCT, ya que la factura está duplicada con una que corre en Nota-S01:0027812/2016</t>
  </si>
  <si>
    <t>PV-2016-01876301</t>
  </si>
  <si>
    <t>PV-2016-01879405</t>
  </si>
  <si>
    <t xml:space="preserve">MOVIMIENTO DE EXPEDIENTES OCTUBRE </t>
  </si>
  <si>
    <t>Entradas Octubre</t>
  </si>
  <si>
    <t>Salidas Octubre</t>
  </si>
  <si>
    <t>08/06 pliego Elaborado para Contratación. Sale nota a DNEF para aclarar cuestiones de Propiedad Intelectual. 20/09/2016 se devuele al area</t>
  </si>
  <si>
    <t>Para armar pliego. A la espera de unificarlo con CCK, Cabildo.</t>
  </si>
  <si>
    <t>Se envía para lo que estime corresponder, atento a nota de crédito N° 9 anulando la factura (según mail de Mozzi, pagaron x Universidad). Se envía a mesa para su archivo.</t>
  </si>
  <si>
    <t>MESA DE ENTRADAS - ARCHIVO</t>
  </si>
  <si>
    <t xml:space="preserve">
A la espera del Requerimiento de DNEF.</t>
  </si>
  <si>
    <t>Aprobación del requerimiento por Laura. Se cargó en Comprar. A la espera de la autorización de Gustavo Gonzalez (30/09).</t>
  </si>
  <si>
    <t>Aprobación del requerimiento por Laura. Se cargó en Comprar. A la espera de la autorización de Gustavo Gonzalez (29/09).</t>
  </si>
  <si>
    <t>Aprobación del requerimiento por Sebastian. Se cargó en Comprar. Falta Apertura Pptaria y enviar a autorizar por G. Gonzalez (07/10).</t>
  </si>
  <si>
    <t>Último cuerpo en DNEF. Para la baja. El resto de los 13 cuerpos están en el armario 10 de compras.</t>
  </si>
  <si>
    <t>En Tecnópolis para actualizar Presupuesto. (antes del nuevo checklits).</t>
  </si>
  <si>
    <t xml:space="preserve">Se cargo providencia para actualización de presupuesto. Transferido a DNCT desde el 15/04.
</t>
  </si>
  <si>
    <t xml:space="preserve">Borrador analizado. Deben enviar el Expediente de DNCT 
con las correcciones que se le hicieron al borrador para poder cargarlo.
</t>
  </si>
  <si>
    <t>Se observa defecto en la facturación (por cesión de derechos). Se remite a DNEF para subsanar. Volvió el 8/09, se vuelve a enviar para que den respuesta a la nota por cesión de cobro.</t>
  </si>
  <si>
    <t>El 28/09 se envió a Mariana el borrador con las observaciones definitivas que realizó Romina. Expediente OF 811, Mueble 24.</t>
  </si>
  <si>
    <t xml:space="preserve">En Tecnópolis para actualizar Presupuesto.
</t>
  </si>
  <si>
    <t>Borrador a revisión final, lo tiene Laura.28/09</t>
  </si>
  <si>
    <t xml:space="preserve">29/09 se entregó borrador con correcciones a Romina para revisión.
</t>
  </si>
  <si>
    <t>Se devuelve al area</t>
  </si>
  <si>
    <t>Laura tiene el borrador para chequear 29/09</t>
  </si>
  <si>
    <t>Se requiere que acredite en expediente quién tiene derechos de cobro, ya que no surge. Aparece una cesión de un "director" de orquesta a una SRL, sin ninguna constancia. Y factura la SRL. Volvió 8/09.Lo volvemos a enviar porque vino sin respuesta la nota que enviamos por el derecho de cobro. Lo dejaron en su área por dos meses y volvió sin respuesta con la refacturación. Enviamos con motivo por comdoc.</t>
  </si>
  <si>
    <t>Se envio las correcciones del requerimiento el dia 16/08</t>
  </si>
  <si>
    <t>Se remite con providencia para solicitar que se subsane por intermediacion de la DGTAL las siguientes cuestiones: el reemplazo de la factura anterior dejando librada esta ultima. y la acreditacion del poder de representacion</t>
  </si>
  <si>
    <t>Para firma de providencia de "no encuadra en plazos adminsitrativos del 893" (a Daniel el 31/05/2016). 02/09/2016: Se devuelve a DNEF por falta de SIPRO y error en CAI. 26/09 para que cambien foja, error en el importe.</t>
  </si>
  <si>
    <t>para cambiar foja por no corresponder, nombran a Eric Mandarina que no tiene nada que ver con el expediente.</t>
  </si>
  <si>
    <t>para cambair foja de nota por no corresponder.</t>
  </si>
  <si>
    <t>05/09/2016: Se devuelve a DNEF vía mesa por falta de SIPRO. Se vuelve a enviar el 26/09 para que decidan a quien contratan, no queda claro y falta poder de representación y la cesión de cobro no tiene validez.</t>
  </si>
  <si>
    <t>Hablo seba por teléfono para que revisar fojas.</t>
  </si>
  <si>
    <t>PV-2016-01999295</t>
  </si>
  <si>
    <t>Para indicar crédito e intervención. RESO por GEDO:</t>
  </si>
  <si>
    <t>cambiar nota. abrir otrpo expediente por los excedentes de la póliza (se agrega at a la cobertura)</t>
  </si>
  <si>
    <t xml:space="preserve">Se cargó Providencia y se envió a DNCT para corregir observaciones en el Requerimiento. (25/08)
</t>
  </si>
  <si>
    <t>Se cargó Providencia y se envió a DNCT para corregir observaciones. (16/08)</t>
  </si>
  <si>
    <t>30/09/2016: luego de pase y consulta por jurídicos, se devuelve a DNEF por insuficiencia de mandato en el poder de representación. Además la factura es por "actuación artística" y debió ser "representación"</t>
  </si>
  <si>
    <t>se envía al área requirente para modificar nota por error de fecha y de proveedor.</t>
  </si>
  <si>
    <t>para modificar nota y firmar presupuestos.</t>
  </si>
  <si>
    <t>Aprobación del requerimiento por Romina. Se cargó en Comprar. A la espera de la autorización de Gustavo Gonzalez (30/09).</t>
  </si>
  <si>
    <t>TERMINADO- se envio providencia y dispo por gedo</t>
  </si>
  <si>
    <t>11/08/2016: se devuelve por falta de plazos administrativos. 27/09 se envía con providencia reclamando poder de representación y cesión de cobro.</t>
  </si>
  <si>
    <t>FINALIZADO. Se archivan fojas N° 19 a 23 - 26 a 28- 45 y 46</t>
  </si>
  <si>
    <t>25/08/2016: Sale a DNEF para firmar factura. 23/09/2016: sale a DNEF para pasar nota por GEDO y desglosar fojas</t>
  </si>
  <si>
    <t>Mesa de entradas</t>
  </si>
  <si>
    <t>PV-2016-01998396</t>
  </si>
  <si>
    <t>PV-2016-01998930</t>
  </si>
  <si>
    <t>volvio el 19/09, lo dejaron sin pasar por comdoc así que sigue estando en su área. Lo devolví con remito manual.</t>
  </si>
  <si>
    <t>PV-2016-01998999</t>
  </si>
  <si>
    <t>se devuelve para cambiar nota, para que le den otro encuadre porque no tienen poder de representación.</t>
  </si>
  <si>
    <t>LO TIENE DANIEL PARA VERLO CON BORTHAGARAY, POR FALTA DE FACT ORIGINAL</t>
  </si>
  <si>
    <t>Se envio providencia a Borthagaray mas nota al area de Contabilidad por GEDO</t>
  </si>
  <si>
    <t>06/09/2016: Sale a CTO para agregar nota justificando la necesidad del servicio. 19/09/2016: Se reclama nueva facturación a OTIS vía mail por error en la facturación (pusieron mal la CUIT de SFM)</t>
  </si>
  <si>
    <t>PV-2016-01962317</t>
  </si>
  <si>
    <t>Se devuelve al area para cambiar Nota DNEF (importe incorrecto $40000), volvió el 29/09 con el importe tachado y salvado a lapicera sin firmar. Se envía providencia a Adrián Borthagaray para que subsanen el error.</t>
  </si>
  <si>
    <t>se devuelve para desglosar expediente, adjuntaron otra artista Luciana Wiederhold nota 29466/2016</t>
  </si>
  <si>
    <t>se devuelve para que saquen fojas que no correspondes (cesión de cobro que no corresponde), y está mal en importe de la nota.</t>
  </si>
  <si>
    <t>Incluido en exp: 350676/2016</t>
  </si>
  <si>
    <t>(las tiene Daniel en su oficina)</t>
  </si>
  <si>
    <t xml:space="preserve">Lo tiene Iglesias para confeccionar el requerimiento adecuadamente.
</t>
  </si>
  <si>
    <t>09/09/2016: Se devuelve a CTO por incluir una factura que se pagó en el expediente de orden de compra 131232/2016</t>
  </si>
  <si>
    <t>se devuelve al área por diferencias entre el importe de la nota, lo presupuestado y la factura.</t>
  </si>
  <si>
    <t>por diferencias en el importe de la nota presupuesto y factura.</t>
  </si>
  <si>
    <t>Se envió a Presupuesto para que analicen las observaciones o tomen como base la nota para plasmarlo por Fondo Rotatorio.
(13/09)</t>
  </si>
  <si>
    <t>12/09/2016: contrato firmado según indica ARBO. Se arma requerimiento borrador para envio a DNEF (Daniel) y sale con nota a ésa Dir. para cumplir con el 893. 16/09/2016: Sale a presupuesto para que indique si existe crédito. Ayer cargamos en SLU y Lore dió parámetro de conrtatación, será CD x Esp. N° 4/2016. 16/09/2016: Se remite a DGTAYL para autorizar contratación por especialidad</t>
  </si>
  <si>
    <t>26/09/2016: Se devuelve a DNEF por FALTA SIPRO/ NO TIENE CERTIFICADO FISCAL (multinota vencida)/ FALTA CONTRATO DE ASOCIACION SIMPLE</t>
  </si>
  <si>
    <t>se envía con providencia porque no acreditan la representación, lo que adjuntan no es suficiente.</t>
  </si>
  <si>
    <t>se devuelve por falta de sipro.</t>
  </si>
  <si>
    <t>PV-2016-01999184</t>
  </si>
  <si>
    <t>Para indicar crédito e intervención. RESO por GEDO.</t>
  </si>
  <si>
    <t>5/10 volvió des legales para que el área requirente cambie la nota ya que hay diferencias con lo que se factura.</t>
  </si>
  <si>
    <t>para modificar nota</t>
  </si>
  <si>
    <t xml:space="preserve">Se reenvió a Daniel sugiriendo se rehaga el Expediente (Oficina Daniel). Se va a tramitar tipo ""Gift Card"".
</t>
  </si>
  <si>
    <t>Trabajando con especificaciones Técnicas</t>
  </si>
  <si>
    <t>PV-2016-01999075</t>
  </si>
  <si>
    <t>Llego el borrador desde CTO con correcciones 07/10</t>
  </si>
  <si>
    <t>Se inició carga en Comprar. Lorena debe asignar partida presupuestaria. Mariana debe enviar por Nota CCOO el requerimiento a Daniel. (05/10)</t>
  </si>
  <si>
    <t>A confirmar</t>
  </si>
  <si>
    <t>INSTITUTO DE PUBLICACIONES Y ESTADISTICAS SOCIEDAD ANÓNIMA</t>
  </si>
  <si>
    <t>pago de las facturas tipo “B” N° 0005 - 00001546 y 0005 - 00001547</t>
  </si>
  <si>
    <t>Factura B Nº 00000072</t>
  </si>
  <si>
    <t>PRO POWER S.R.L</t>
  </si>
  <si>
    <t>Factura B Nº 0002-00000012</t>
  </si>
  <si>
    <t>Factura B Nº 0002 00000059</t>
  </si>
  <si>
    <t>427989/2016</t>
  </si>
  <si>
    <t>YPF</t>
  </si>
  <si>
    <t>Nota de débito B N° 2023-00002693</t>
  </si>
  <si>
    <t>405184/2016</t>
  </si>
  <si>
    <t>Sergio Daniel Wagner</t>
  </si>
  <si>
    <t>Factura B Nº 0001-00000102</t>
  </si>
  <si>
    <t>Exptes. en Compras al 07/10</t>
  </si>
  <si>
    <t>Exptes. Asignados al 07-10:</t>
  </si>
  <si>
    <t>Se cargó Providencia y se envió a INFORMÁTICA</t>
  </si>
  <si>
    <t>26 09 se envía a Fernando Milanese nuevas correcciones sobre borrador.  27/09 se envía correcciones sobre el borrador envíado ayer por Fernando Milanese. 29/09 Sebastian envía sugerencias sobre requerimiento a Fernando Milanese. 30/09 Sebastián recibió borrador con correcciones (analizando). 4/10 Sebastian envía correcciones a Danira</t>
  </si>
  <si>
    <t>MAIL A CTO POR REQUER + ET</t>
  </si>
  <si>
    <t>En Mesa (Comdoc). Para armar pliego. A la espera de unificarlo con CCK, Cabildo.</t>
  </si>
  <si>
    <t>Borrador a revisión final, lo tiene Romina.(26/09)</t>
  </si>
  <si>
    <t>Borrador analizado. Deben enviar el Expediente de DNCT 
 con las correcciones que se le hicieron al borrador para poder cargarlo.</t>
  </si>
  <si>
    <t>20/09 Se envía borrador supervisado por Romina a Mariana Hencek.</t>
  </si>
  <si>
    <t>Borrador a revisión final, lo tiene Laura.28/09 REASIGNAR MARTES</t>
  </si>
  <si>
    <t>Borrador a revisión final, lo tiene Laura.(28/09) REASIGNAR</t>
  </si>
  <si>
    <t>29/09 Se entrega borrador con correcciones a Romina para revisión.</t>
  </si>
  <si>
    <t xml:space="preserve"> $ 2.542.045 </t>
  </si>
  <si>
    <t>Borrador a revisión final, lo tiene Laura.(29/09) REASIGNAR</t>
  </si>
  <si>
    <t xml:space="preserve">Llego el borrador definitivo enviado por Mariana (04/10). Se solicitó envie la nota electrónica por GDE. (04/10) </t>
  </si>
  <si>
    <t xml:space="preserve">Contratación de servicio anual de TRATAMIENTOS IGNIFUGOS </t>
  </si>
  <si>
    <t>El 30/09 se envió a Mariana el borrador con las observaciones definitivas que realizó Romina. Expediente OF 811, Mueble 24.</t>
  </si>
  <si>
    <t xml:space="preserve"> $ 1.082.950 </t>
  </si>
  <si>
    <t>Se cargó Providencia y se envió a DNCT para corregir observaciones en el Requerimiento. 
 Por consulta de Mariana Hencek y ok de Daniel quedará en el 2017.</t>
  </si>
  <si>
    <t xml:space="preserve"> $ 1.988.740 </t>
  </si>
  <si>
    <t>Agrupar con 101566/2016. 23/09: Se entregó a Romina el borrador para revisión final. 29/09 Sebastián envió correcciones y sugerencias a Mariana Hencek.</t>
  </si>
  <si>
    <t>A la espera de recepción de presupuesto membretado y firmado. 23/09: se entrega borrador a Romina para ok. 27/9(se recibe borrador con correcciones de romina) y se envió borrador con observaciones a Fernanda Escobar. LUCIA RUIZ</t>
  </si>
  <si>
    <t>A la espera de confirmación de Expte de tecnópolis acerca de la continuidad del requerimiento. 29/09 Mariana consulta vía mail a Lucía Ruiz si es posible sumar el pedido de tecno al del CCK. 30/09 Se Solicitó a Mariana formato digital para proceder con las correcciones.
5/10 en reunión con Lucia Ruiz, Fernanda Escobar y Mariana Hencek se acuerda que Lucía corroborará si los artículos solicitados en el requerimiento de Tecno se continuarán necesitando y además evaluará si se pueden agregar los artículos solicitados en el exp de materiales para backlight. Una vez definido ello, Mariana procederá armar el requerimiento.</t>
  </si>
  <si>
    <t xml:space="preserve">DNGC </t>
  </si>
  <si>
    <t>LEGITIMO. DNGC deben cambiar nota</t>
  </si>
  <si>
    <t>NO LLEVA - ES LEGÍTIMO</t>
  </si>
  <si>
    <t>A la espera del Requerimiento de DNEF.</t>
  </si>
  <si>
    <t>Lorena debe cargar partida presupuestaria en el Comprar. VERIFICANDO EL REQUIRIM DE MOZZI</t>
  </si>
  <si>
    <t>Se reenvió a Daniel sugiriendo se rehaga el Expediente (Oficina Daniel). Se va a tramitar tipo "Gift Card".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</si>
</sst>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6" formatCode="&quot;$&quot;\ #,##0;[Red]&quot;$&quot;\ \-#,##0"/>
    <numFmt numFmtId="8" formatCode="&quot;$&quot;\ #,##0.00;[Red]&quot;$&quot;\ \-#,##0.00"/>
    <numFmt numFmtId="44" formatCode="_ &quot;$&quot;\ * #,##0.00_ ;_ &quot;$&quot;\ * \-#,##0.00_ ;_ &quot;$&quot;\ * &quot;-&quot;??_ ;_ @_ "/>
    <numFmt numFmtId="43" formatCode="_ * #,##0.00_ ;_ * \-#,##0.00_ ;_ * &quot;-&quot;??_ ;_ @_ "/>
    <numFmt numFmtId="164" formatCode="d&quot;/&quot;m&quot;/&quot;yy"/>
    <numFmt numFmtId="165" formatCode="_-* #,##0.00\ _€_-;\-* #,##0.00\ _€_-;_-* &quot;-&quot;??\ _€_-;_-@"/>
    <numFmt numFmtId="166" formatCode="d/m/yyyy"/>
    <numFmt numFmtId="167" formatCode="dd/mm/yyyy;@"/>
    <numFmt numFmtId="168" formatCode="_-* #,##0.00\ _€_-;\-* #,##0.00\ _€_-;_-* &quot;-&quot;??\ _€_-;_-@_-"/>
    <numFmt numFmtId="169" formatCode="&quot;$&quot;\ #,##0.00"/>
    <numFmt numFmtId="170" formatCode="d/mm/yyyy"/>
    <numFmt numFmtId="171" formatCode="d\-m\-yy"/>
  </numFmts>
  <fonts count="66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rgb="FFFFFFFF"/>
      <name val="Calibri"/>
      <family val="2"/>
    </font>
    <font>
      <sz val="10"/>
      <color rgb="FF000000"/>
      <name val="Arial"/>
      <family val="2"/>
    </font>
    <font>
      <sz val="11"/>
      <name val="Calibri"/>
      <family val="2"/>
    </font>
    <font>
      <sz val="11"/>
      <color rgb="FF000000"/>
      <name val="Arial"/>
      <family val="2"/>
    </font>
    <font>
      <sz val="10"/>
      <name val="Arial"/>
      <family val="2"/>
    </font>
    <font>
      <sz val="10"/>
      <color rgb="FF000000"/>
      <name val="Calibri"/>
      <family val="2"/>
    </font>
    <font>
      <sz val="11"/>
      <color rgb="FFFF0000"/>
      <name val="Calibri"/>
      <family val="2"/>
    </font>
    <font>
      <sz val="11"/>
      <color rgb="FF006100"/>
      <name val="Calibri"/>
      <family val="2"/>
    </font>
    <font>
      <sz val="11"/>
      <color rgb="FF000000"/>
      <name val="Calibri"/>
      <family val="2"/>
    </font>
    <font>
      <sz val="11"/>
      <color theme="0"/>
      <name val="Calibri"/>
      <family val="2"/>
    </font>
    <font>
      <b/>
      <sz val="18"/>
      <color theme="0"/>
      <name val="Calibri"/>
      <family val="2"/>
    </font>
    <font>
      <b/>
      <sz val="24"/>
      <color theme="0"/>
      <name val="Calibri"/>
      <family val="2"/>
    </font>
    <font>
      <b/>
      <sz val="22"/>
      <color theme="0"/>
      <name val="Calibri"/>
      <family val="2"/>
    </font>
    <font>
      <b/>
      <sz val="12"/>
      <color theme="0"/>
      <name val="Calibri"/>
      <family val="2"/>
    </font>
    <font>
      <sz val="16"/>
      <color rgb="FF000000"/>
      <name val="Calibri"/>
      <family val="2"/>
    </font>
    <font>
      <b/>
      <sz val="16"/>
      <color rgb="FF000000"/>
      <name val="Calibri"/>
      <family val="2"/>
    </font>
    <font>
      <b/>
      <sz val="16"/>
      <color theme="4" tint="-0.499984740745262"/>
      <name val="Calibri"/>
      <family val="2"/>
    </font>
    <font>
      <b/>
      <sz val="22"/>
      <color theme="4" tint="-0.499984740745262"/>
      <name val="Calibri"/>
      <family val="2"/>
    </font>
    <font>
      <b/>
      <sz val="16"/>
      <color theme="3"/>
      <name val="Calibri"/>
      <family val="2"/>
    </font>
    <font>
      <b/>
      <sz val="16"/>
      <color rgb="FF002060"/>
      <name val="Calibri"/>
      <family val="2"/>
    </font>
    <font>
      <i/>
      <sz val="22"/>
      <color theme="0"/>
      <name val="Calibri"/>
      <family val="2"/>
    </font>
    <font>
      <b/>
      <i/>
      <sz val="12"/>
      <color theme="4" tint="-0.499984740745262"/>
      <name val="Calibri"/>
      <family val="2"/>
    </font>
    <font>
      <b/>
      <i/>
      <sz val="16"/>
      <color theme="4" tint="-0.499984740745262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sz val="12.1"/>
      <color rgb="FF000000"/>
      <name val="Calibri"/>
      <family val="2"/>
    </font>
    <font>
      <sz val="24"/>
      <color rgb="FF000000"/>
      <name val="Calibri"/>
      <family val="2"/>
    </font>
    <font>
      <b/>
      <sz val="12.1"/>
      <color rgb="FFFFFFFF"/>
      <name val="Calibri"/>
      <family val="2"/>
    </font>
    <font>
      <b/>
      <sz val="12.1"/>
      <color rgb="FF000000"/>
      <name val="Calibri"/>
      <family val="2"/>
    </font>
    <font>
      <sz val="13.2"/>
      <color rgb="FF000000"/>
      <name val="Calibri"/>
      <family val="2"/>
    </font>
    <font>
      <sz val="12.1"/>
      <color rgb="FFFF0000"/>
      <name val="Calibri"/>
      <family val="2"/>
    </font>
    <font>
      <sz val="12.1"/>
      <color rgb="FF000000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0"/>
      <name val="Calibri"/>
      <family val="2"/>
    </font>
    <font>
      <b/>
      <sz val="14"/>
      <color rgb="FF000000"/>
      <name val="Calibri"/>
      <family val="2"/>
    </font>
    <font>
      <b/>
      <i/>
      <sz val="12.1"/>
      <name val="Calibri"/>
      <family val="2"/>
    </font>
    <font>
      <b/>
      <sz val="12"/>
      <color rgb="FFFF0000"/>
      <name val="Calibri"/>
      <family val="2"/>
    </font>
    <font>
      <b/>
      <i/>
      <sz val="10"/>
      <name val="Calibri"/>
      <family val="2"/>
    </font>
    <font>
      <sz val="11"/>
      <color rgb="FF00000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36"/>
      <color theme="0"/>
      <name val="Calibri"/>
      <family val="2"/>
    </font>
    <font>
      <sz val="11"/>
      <color rgb="FF000000"/>
      <name val="Times New Roman"/>
      <family val="1"/>
    </font>
    <font>
      <b/>
      <sz val="11"/>
      <color theme="3" tint="-0.249977111117893"/>
      <name val="Calibri"/>
      <family val="2"/>
    </font>
    <font>
      <b/>
      <sz val="20"/>
      <color theme="0"/>
      <name val="Calibri"/>
      <family val="2"/>
    </font>
    <font>
      <b/>
      <sz val="16"/>
      <name val="Calibri"/>
      <family val="2"/>
    </font>
    <font>
      <sz val="28"/>
      <color theme="0"/>
      <name val="Calibri"/>
      <family val="2"/>
    </font>
    <font>
      <sz val="12"/>
      <color rgb="FF000000"/>
      <name val="Calibri"/>
      <family val="2"/>
    </font>
    <font>
      <sz val="20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theme="0"/>
      <name val="Calibri"/>
      <family val="2"/>
    </font>
    <font>
      <b/>
      <sz val="26"/>
      <color theme="0"/>
      <name val="Calibri"/>
      <family val="2"/>
    </font>
    <font>
      <sz val="9"/>
      <color rgb="FF000000"/>
      <name val="Calibri"/>
      <family val="2"/>
    </font>
    <font>
      <sz val="10"/>
      <color rgb="FF0C0C0C"/>
      <name val="Calibri"/>
      <family val="2"/>
    </font>
    <font>
      <b/>
      <sz val="11"/>
      <color rgb="FF1B1E3D"/>
      <name val="Calibri"/>
      <family val="2"/>
    </font>
  </fonts>
  <fills count="90">
    <fill>
      <patternFill patternType="none"/>
    </fill>
    <fill>
      <patternFill patternType="gray125"/>
    </fill>
    <fill>
      <patternFill patternType="solid">
        <fgColor rgb="FFB3C8E8"/>
        <bgColor rgb="FFB3C8E8"/>
      </patternFill>
    </fill>
    <fill>
      <patternFill patternType="solid">
        <fgColor rgb="FFB8CCE4"/>
        <bgColor rgb="FFB8CCE4"/>
      </patternFill>
    </fill>
    <fill>
      <patternFill patternType="solid">
        <fgColor rgb="FFC2D69B"/>
        <bgColor rgb="FFC2D69B"/>
      </patternFill>
    </fill>
    <fill>
      <patternFill patternType="solid">
        <fgColor rgb="FFCCC0D9"/>
        <bgColor rgb="FFCCC0D9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F6B26B"/>
        <bgColor rgb="FFF6B26B"/>
      </patternFill>
    </fill>
    <fill>
      <patternFill patternType="solid">
        <fgColor rgb="FF95B3D7"/>
        <bgColor rgb="FF95B3D7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C6EFCE"/>
        <b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2D69B"/>
        <bgColor indexed="64"/>
      </patternFill>
    </fill>
    <fill>
      <patternFill patternType="solid">
        <fgColor rgb="FFCCC0D9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F6B26B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E36C09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CC99"/>
        <bgColor theme="4"/>
      </patternFill>
    </fill>
    <fill>
      <patternFill patternType="solid">
        <fgColor theme="3" tint="0.59999389629810485"/>
        <bgColor theme="4"/>
      </patternFill>
    </fill>
    <fill>
      <patternFill patternType="solid">
        <fgColor rgb="FF95B3D7"/>
        <bgColor rgb="FF000000"/>
      </patternFill>
    </fill>
    <fill>
      <patternFill patternType="solid">
        <fgColor rgb="FF999999"/>
        <bgColor rgb="FF000000"/>
      </patternFill>
    </fill>
    <fill>
      <patternFill patternType="solid">
        <fgColor rgb="FF00CC99"/>
        <bgColor rgb="FF000000"/>
      </patternFill>
    </fill>
    <fill>
      <patternFill patternType="solid">
        <fgColor rgb="FFC2D69B"/>
        <bgColor rgb="FF000000"/>
      </patternFill>
    </fill>
    <fill>
      <patternFill patternType="solid">
        <fgColor rgb="FF77697A"/>
        <bgColor rgb="FF000000"/>
      </patternFill>
    </fill>
    <fill>
      <patternFill patternType="solid">
        <fgColor rgb="FFCCC0D9"/>
        <bgColor rgb="FF000000"/>
      </patternFill>
    </fill>
    <fill>
      <patternFill patternType="solid">
        <fgColor rgb="FF8FA2CF"/>
        <bgColor rgb="FF000000"/>
      </patternFill>
    </fill>
    <fill>
      <patternFill patternType="solid">
        <fgColor rgb="FFFF996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BCD9DE"/>
        <bgColor rgb="FF000000"/>
      </patternFill>
    </fill>
    <fill>
      <patternFill patternType="solid">
        <fgColor rgb="FFC9CBE7"/>
        <bgColor rgb="FF000000"/>
      </patternFill>
    </fill>
    <fill>
      <patternFill patternType="solid">
        <fgColor rgb="FFC9CBE7"/>
        <bgColor rgb="FF999999"/>
      </patternFill>
    </fill>
    <fill>
      <patternFill patternType="solid">
        <fgColor rgb="FFFEBA9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00FFFF"/>
        <bgColor rgb="FF000000"/>
      </patternFill>
    </fill>
    <fill>
      <patternFill patternType="solid">
        <fgColor rgb="FFC9CBE7"/>
        <bgColor rgb="FF00FFFF"/>
      </patternFill>
    </fill>
    <fill>
      <patternFill patternType="solid">
        <fgColor rgb="FFE36C09"/>
        <bgColor rgb="FF000000"/>
      </patternFill>
    </fill>
    <fill>
      <patternFill patternType="solid">
        <fgColor rgb="FFC9CBE7"/>
        <bgColor rgb="FFFFFF00"/>
      </patternFill>
    </fill>
    <fill>
      <patternFill patternType="solid">
        <fgColor rgb="FFF3F3F3"/>
        <bgColor rgb="FF000000"/>
      </patternFill>
    </fill>
    <fill>
      <patternFill patternType="solid">
        <fgColor rgb="FFFFCCCC"/>
        <bgColor rgb="FFF6B26B"/>
      </patternFill>
    </fill>
    <fill>
      <patternFill patternType="solid">
        <fgColor rgb="FFFFCC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F243E"/>
        <bgColor rgb="FFB8CCE4"/>
      </patternFill>
    </fill>
    <fill>
      <patternFill patternType="solid">
        <fgColor rgb="FF0F243E"/>
        <bgColor rgb="FFB7B7B7"/>
      </patternFill>
    </fill>
    <fill>
      <patternFill patternType="solid">
        <fgColor rgb="FF0F243E"/>
        <bgColor rgb="FFF6B26B"/>
      </patternFill>
    </fill>
    <fill>
      <patternFill patternType="solid">
        <fgColor theme="0"/>
        <bgColor rgb="FFFFFFFF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-0.499984740745262"/>
        <bgColor rgb="FFB8CCE4"/>
      </patternFill>
    </fill>
    <fill>
      <patternFill patternType="solid">
        <fgColor rgb="FFE5E5E5"/>
        <bgColor indexed="64"/>
      </patternFill>
    </fill>
    <fill>
      <patternFill patternType="solid">
        <fgColor rgb="FFFF6699"/>
        <bgColor rgb="FFB8CCE4"/>
      </patternFill>
    </fill>
    <fill>
      <patternFill patternType="solid">
        <fgColor rgb="FF99FFCC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rgb="FF999999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CC"/>
        <bgColor rgb="FFFFCCCC"/>
      </patternFill>
    </fill>
    <fill>
      <patternFill patternType="solid">
        <fgColor rgb="FF00B0F0"/>
        <bgColor rgb="FFFFCCCC"/>
      </patternFill>
    </fill>
    <fill>
      <patternFill patternType="solid">
        <fgColor rgb="FFFFFF00"/>
        <bgColor rgb="FFFFCCCC"/>
      </patternFill>
    </fill>
    <fill>
      <patternFill patternType="solid">
        <fgColor rgb="FF00B050"/>
        <bgColor rgb="FFFFCCCC"/>
      </patternFill>
    </fill>
    <fill>
      <patternFill patternType="solid">
        <fgColor rgb="FF7030A0"/>
        <bgColor rgb="FFFFCCCC"/>
      </patternFill>
    </fill>
    <fill>
      <patternFill patternType="solid">
        <fgColor rgb="FFFFC000"/>
        <bgColor rgb="FFFFCCCC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5"/>
      </left>
      <right/>
      <top style="medium">
        <color theme="5"/>
      </top>
      <bottom/>
      <diagonal/>
    </border>
    <border>
      <left/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/>
      <top/>
      <bottom/>
      <diagonal/>
    </border>
    <border>
      <left/>
      <right style="medium">
        <color theme="5"/>
      </right>
      <top/>
      <bottom/>
      <diagonal/>
    </border>
    <border>
      <left style="medium">
        <color theme="5"/>
      </left>
      <right/>
      <top/>
      <bottom style="medium">
        <color theme="5"/>
      </bottom>
      <diagonal/>
    </border>
    <border>
      <left/>
      <right style="medium">
        <color theme="5"/>
      </right>
      <top/>
      <bottom style="medium">
        <color theme="5"/>
      </bottom>
      <diagonal/>
    </border>
    <border>
      <left/>
      <right style="medium">
        <color theme="5"/>
      </right>
      <top style="thin">
        <color theme="4" tint="-0.249977111117893"/>
      </top>
      <bottom style="medium">
        <color theme="5"/>
      </bottom>
      <diagonal/>
    </border>
    <border>
      <left/>
      <right/>
      <top/>
      <bottom style="medium">
        <color theme="5"/>
      </bottom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theme="4" tint="-0.249977111117893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theme="5"/>
      </right>
      <top style="medium">
        <color theme="5"/>
      </top>
      <bottom style="medium">
        <color theme="5"/>
      </bottom>
      <diagonal/>
    </border>
    <border>
      <left/>
      <right/>
      <top style="medium">
        <color theme="5"/>
      </top>
      <bottom style="medium">
        <color theme="5"/>
      </bottom>
      <diagonal/>
    </border>
    <border>
      <left style="medium">
        <color theme="5"/>
      </left>
      <right/>
      <top style="medium">
        <color theme="5"/>
      </top>
      <bottom style="medium">
        <color theme="5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9" fontId="3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50" fillId="0" borderId="0"/>
    <xf numFmtId="43" fontId="3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</cellStyleXfs>
  <cellXfs count="613">
    <xf numFmtId="0" fontId="0" fillId="0" borderId="0" xfId="0" applyFont="1" applyAlignment="1"/>
    <xf numFmtId="0" fontId="4" fillId="2" borderId="1" xfId="0" applyFont="1" applyFill="1" applyBorder="1" applyAlignment="1">
      <alignment horizontal="center"/>
    </xf>
    <xf numFmtId="0" fontId="0" fillId="3" borderId="2" xfId="0" applyFont="1" applyFill="1" applyBorder="1" applyAlignment="1">
      <alignment horizontal="center" wrapText="1"/>
    </xf>
    <xf numFmtId="0" fontId="5" fillId="3" borderId="2" xfId="0" applyFont="1" applyFill="1" applyBorder="1" applyAlignment="1">
      <alignment horizontal="center" wrapText="1"/>
    </xf>
    <xf numFmtId="164" fontId="5" fillId="3" borderId="2" xfId="0" applyNumberFormat="1" applyFont="1" applyFill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4" borderId="2" xfId="0" applyFont="1" applyFill="1" applyBorder="1" applyAlignment="1">
      <alignment horizontal="center" wrapText="1"/>
    </xf>
    <xf numFmtId="164" fontId="5" fillId="4" borderId="2" xfId="0" applyNumberFormat="1" applyFont="1" applyFill="1" applyBorder="1" applyAlignment="1">
      <alignment horizontal="center" wrapText="1"/>
    </xf>
    <xf numFmtId="0" fontId="5" fillId="5" borderId="2" xfId="0" applyFont="1" applyFill="1" applyBorder="1" applyAlignment="1">
      <alignment horizontal="center" wrapText="1"/>
    </xf>
    <xf numFmtId="0" fontId="5" fillId="5" borderId="0" xfId="0" applyFont="1" applyFill="1" applyBorder="1" applyAlignment="1">
      <alignment horizontal="center" wrapText="1"/>
    </xf>
    <xf numFmtId="0" fontId="5" fillId="6" borderId="2" xfId="0" applyFont="1" applyFill="1" applyBorder="1" applyAlignment="1">
      <alignment horizontal="center" vertical="center" wrapText="1"/>
    </xf>
    <xf numFmtId="164" fontId="5" fillId="6" borderId="2" xfId="0" applyNumberFormat="1" applyFont="1" applyFill="1" applyBorder="1" applyAlignment="1">
      <alignment horizontal="right"/>
    </xf>
    <xf numFmtId="0" fontId="5" fillId="7" borderId="2" xfId="0" applyFont="1" applyFill="1" applyBorder="1" applyAlignment="1">
      <alignment horizontal="center" wrapText="1"/>
    </xf>
    <xf numFmtId="0" fontId="5" fillId="8" borderId="2" xfId="0" applyFont="1" applyFill="1" applyBorder="1" applyAlignment="1">
      <alignment horizontal="center" wrapText="1"/>
    </xf>
    <xf numFmtId="0" fontId="7" fillId="8" borderId="2" xfId="0" applyFont="1" applyFill="1" applyBorder="1" applyAlignment="1">
      <alignment horizontal="center"/>
    </xf>
    <xf numFmtId="0" fontId="7" fillId="8" borderId="2" xfId="0" applyFont="1" applyFill="1" applyBorder="1" applyAlignment="1">
      <alignment horizontal="center" wrapText="1"/>
    </xf>
    <xf numFmtId="0" fontId="0" fillId="0" borderId="0" xfId="0" applyFont="1"/>
    <xf numFmtId="0" fontId="6" fillId="0" borderId="0" xfId="0" applyFont="1" applyAlignment="1">
      <alignment horizontal="center"/>
    </xf>
    <xf numFmtId="0" fontId="0" fillId="0" borderId="0" xfId="0" applyFont="1"/>
    <xf numFmtId="0" fontId="4" fillId="2" borderId="5" xfId="0" applyFont="1" applyFill="1" applyBorder="1" applyAlignment="1">
      <alignment horizontal="center"/>
    </xf>
    <xf numFmtId="0" fontId="8" fillId="9" borderId="2" xfId="0" applyFont="1" applyFill="1" applyBorder="1" applyAlignment="1">
      <alignment horizontal="center" vertical="center" wrapText="1"/>
    </xf>
    <xf numFmtId="0" fontId="0" fillId="10" borderId="2" xfId="0" applyFont="1" applyFill="1" applyBorder="1" applyAlignment="1">
      <alignment horizontal="left" vertical="center" wrapText="1"/>
    </xf>
    <xf numFmtId="164" fontId="0" fillId="0" borderId="2" xfId="0" applyNumberFormat="1" applyFont="1" applyBorder="1"/>
    <xf numFmtId="0" fontId="9" fillId="10" borderId="2" xfId="0" applyFont="1" applyFill="1" applyBorder="1" applyAlignment="1">
      <alignment horizontal="left" vertical="center" wrapText="1"/>
    </xf>
    <xf numFmtId="0" fontId="4" fillId="0" borderId="5" xfId="0" applyFont="1" applyBorder="1" applyAlignment="1">
      <alignment horizontal="center"/>
    </xf>
    <xf numFmtId="0" fontId="0" fillId="0" borderId="2" xfId="0" applyFont="1" applyBorder="1" applyAlignment="1">
      <alignment horizontal="center" vertical="center" wrapText="1"/>
    </xf>
    <xf numFmtId="0" fontId="0" fillId="11" borderId="2" xfId="0" applyFont="1" applyFill="1" applyBorder="1"/>
    <xf numFmtId="43" fontId="0" fillId="0" borderId="2" xfId="0" applyNumberFormat="1" applyFont="1" applyBorder="1" applyAlignment="1">
      <alignment horizontal="center" vertical="center"/>
    </xf>
    <xf numFmtId="0" fontId="4" fillId="0" borderId="2" xfId="0" applyFont="1" applyBorder="1"/>
    <xf numFmtId="0" fontId="0" fillId="0" borderId="2" xfId="0" applyFont="1" applyBorder="1"/>
    <xf numFmtId="0" fontId="0" fillId="0" borderId="2" xfId="0" applyFont="1" applyBorder="1" applyAlignment="1">
      <alignment wrapText="1"/>
    </xf>
    <xf numFmtId="0" fontId="6" fillId="0" borderId="2" xfId="0" applyFont="1" applyBorder="1"/>
    <xf numFmtId="0" fontId="10" fillId="11" borderId="2" xfId="0" applyFont="1" applyFill="1" applyBorder="1" applyAlignment="1">
      <alignment wrapText="1"/>
    </xf>
    <xf numFmtId="14" fontId="10" fillId="0" borderId="2" xfId="0" applyNumberFormat="1" applyFont="1" applyBorder="1"/>
    <xf numFmtId="0" fontId="10" fillId="4" borderId="2" xfId="0" applyFont="1" applyFill="1" applyBorder="1" applyAlignment="1">
      <alignment wrapText="1"/>
    </xf>
    <xf numFmtId="164" fontId="0" fillId="4" borderId="2" xfId="0" applyNumberFormat="1" applyFont="1" applyFill="1" applyBorder="1"/>
    <xf numFmtId="0" fontId="0" fillId="5" borderId="2" xfId="0" applyFont="1" applyFill="1" applyBorder="1" applyAlignment="1">
      <alignment horizontal="center" vertical="center" wrapText="1"/>
    </xf>
    <xf numFmtId="0" fontId="0" fillId="4" borderId="2" xfId="0" applyFont="1" applyFill="1" applyBorder="1" applyAlignment="1">
      <alignment horizontal="center" vertical="center" wrapText="1"/>
    </xf>
    <xf numFmtId="164" fontId="0" fillId="4" borderId="2" xfId="0" applyNumberFormat="1" applyFont="1" applyFill="1" applyBorder="1" applyAlignment="1">
      <alignment horizontal="center" vertical="center" wrapText="1"/>
    </xf>
    <xf numFmtId="0" fontId="0" fillId="5" borderId="2" xfId="0" applyFont="1" applyFill="1" applyBorder="1" applyAlignment="1">
      <alignment horizontal="center" wrapText="1"/>
    </xf>
    <xf numFmtId="0" fontId="0" fillId="5" borderId="2" xfId="0" applyFont="1" applyFill="1" applyBorder="1" applyAlignment="1">
      <alignment wrapText="1"/>
    </xf>
    <xf numFmtId="0" fontId="11" fillId="10" borderId="0" xfId="0" applyFont="1" applyFill="1" applyBorder="1" applyAlignment="1">
      <alignment wrapText="1"/>
    </xf>
    <xf numFmtId="0" fontId="10" fillId="5" borderId="2" xfId="0" applyFont="1" applyFill="1" applyBorder="1" applyAlignment="1">
      <alignment wrapText="1"/>
    </xf>
    <xf numFmtId="164" fontId="0" fillId="5" borderId="2" xfId="0" applyNumberFormat="1" applyFont="1" applyFill="1" applyBorder="1" applyAlignment="1">
      <alignment horizontal="center" vertical="center" wrapText="1"/>
    </xf>
    <xf numFmtId="0" fontId="0" fillId="6" borderId="2" xfId="0" applyFont="1" applyFill="1" applyBorder="1" applyAlignment="1">
      <alignment horizontal="center" vertical="center" wrapText="1"/>
    </xf>
    <xf numFmtId="164" fontId="0" fillId="6" borderId="2" xfId="0" applyNumberFormat="1" applyFont="1" applyFill="1" applyBorder="1" applyAlignment="1">
      <alignment horizontal="right"/>
    </xf>
    <xf numFmtId="0" fontId="0" fillId="8" borderId="2" xfId="0" applyFont="1" applyFill="1" applyBorder="1"/>
    <xf numFmtId="0" fontId="0" fillId="8" borderId="2" xfId="0" applyFont="1" applyFill="1" applyBorder="1" applyAlignment="1">
      <alignment wrapText="1"/>
    </xf>
    <xf numFmtId="0" fontId="10" fillId="8" borderId="2" xfId="0" applyFont="1" applyFill="1" applyBorder="1"/>
    <xf numFmtId="0" fontId="10" fillId="8" borderId="2" xfId="0" applyFont="1" applyFill="1" applyBorder="1" applyAlignment="1">
      <alignment wrapText="1"/>
    </xf>
    <xf numFmtId="0" fontId="0" fillId="0" borderId="2" xfId="0" applyFont="1" applyBorder="1" applyAlignment="1">
      <alignment horizontal="left"/>
    </xf>
    <xf numFmtId="0" fontId="12" fillId="10" borderId="2" xfId="0" applyFont="1" applyFill="1" applyBorder="1" applyAlignment="1">
      <alignment horizontal="left" vertical="center" wrapText="1"/>
    </xf>
    <xf numFmtId="0" fontId="13" fillId="11" borderId="2" xfId="0" applyFont="1" applyFill="1" applyBorder="1"/>
    <xf numFmtId="43" fontId="13" fillId="0" borderId="2" xfId="0" applyNumberFormat="1" applyFont="1" applyBorder="1"/>
    <xf numFmtId="0" fontId="7" fillId="11" borderId="2" xfId="0" applyFont="1" applyFill="1" applyBorder="1" applyAlignment="1">
      <alignment wrapText="1"/>
    </xf>
    <xf numFmtId="0" fontId="5" fillId="0" borderId="2" xfId="0" applyFont="1" applyBorder="1" applyAlignment="1">
      <alignment horizontal="center" vertical="center" wrapText="1"/>
    </xf>
    <xf numFmtId="4" fontId="0" fillId="10" borderId="2" xfId="0" applyNumberFormat="1" applyFont="1" applyFill="1" applyBorder="1" applyAlignment="1">
      <alignment horizontal="right"/>
    </xf>
    <xf numFmtId="0" fontId="10" fillId="0" borderId="0" xfId="0" applyFont="1"/>
    <xf numFmtId="0" fontId="0" fillId="0" borderId="2" xfId="0" applyFont="1" applyBorder="1" applyAlignment="1">
      <alignment horizontal="left" vertical="center" wrapText="1"/>
    </xf>
    <xf numFmtId="0" fontId="10" fillId="12" borderId="0" xfId="0" applyFont="1" applyFill="1" applyBorder="1" applyAlignment="1">
      <alignment horizontal="center"/>
    </xf>
    <xf numFmtId="0" fontId="10" fillId="12" borderId="0" xfId="0" applyFont="1" applyFill="1" applyBorder="1"/>
    <xf numFmtId="0" fontId="15" fillId="13" borderId="0" xfId="0" applyFont="1" applyFill="1" applyBorder="1"/>
    <xf numFmtId="0" fontId="0" fillId="3" borderId="0" xfId="0" applyFont="1" applyFill="1" applyBorder="1"/>
    <xf numFmtId="0" fontId="10" fillId="0" borderId="2" xfId="0" applyFont="1" applyBorder="1" applyAlignment="1">
      <alignment horizontal="center"/>
    </xf>
    <xf numFmtId="0" fontId="10" fillId="0" borderId="2" xfId="0" applyFont="1" applyBorder="1"/>
    <xf numFmtId="0" fontId="14" fillId="0" borderId="2" xfId="0" applyFont="1" applyBorder="1"/>
    <xf numFmtId="0" fontId="0" fillId="0" borderId="0" xfId="0" applyNumberFormat="1" applyFont="1" applyAlignment="1"/>
    <xf numFmtId="0" fontId="0" fillId="0" borderId="0" xfId="0" applyFont="1" applyAlignment="1">
      <alignment horizontal="center"/>
    </xf>
    <xf numFmtId="0" fontId="0" fillId="22" borderId="0" xfId="0" applyFont="1" applyFill="1" applyAlignment="1"/>
    <xf numFmtId="0" fontId="0" fillId="0" borderId="0" xfId="0" applyFont="1" applyFill="1" applyAlignment="1"/>
    <xf numFmtId="0" fontId="0" fillId="23" borderId="0" xfId="0" applyFont="1" applyFill="1" applyAlignment="1"/>
    <xf numFmtId="0" fontId="0" fillId="16" borderId="0" xfId="0" applyFont="1" applyFill="1" applyAlignment="1"/>
    <xf numFmtId="0" fontId="0" fillId="24" borderId="0" xfId="0" applyFont="1" applyFill="1" applyAlignment="1"/>
    <xf numFmtId="0" fontId="22" fillId="16" borderId="0" xfId="0" applyFont="1" applyFill="1" applyAlignment="1"/>
    <xf numFmtId="0" fontId="22" fillId="16" borderId="0" xfId="0" applyFont="1" applyFill="1" applyAlignment="1">
      <alignment horizontal="center"/>
    </xf>
    <xf numFmtId="0" fontId="24" fillId="14" borderId="0" xfId="0" applyFont="1" applyFill="1" applyAlignment="1">
      <alignment horizontal="center" vertical="center"/>
    </xf>
    <xf numFmtId="0" fontId="27" fillId="18" borderId="0" xfId="0" applyFont="1" applyFill="1" applyAlignment="1">
      <alignment horizontal="right" vertical="center"/>
    </xf>
    <xf numFmtId="0" fontId="0" fillId="16" borderId="0" xfId="0" applyFont="1" applyFill="1" applyBorder="1" applyAlignment="1"/>
    <xf numFmtId="0" fontId="25" fillId="19" borderId="0" xfId="0" applyFont="1" applyFill="1" applyBorder="1" applyAlignment="1">
      <alignment horizontal="center"/>
    </xf>
    <xf numFmtId="0" fontId="28" fillId="15" borderId="0" xfId="0" applyFont="1" applyFill="1" applyBorder="1" applyAlignment="1">
      <alignment horizontal="center"/>
    </xf>
    <xf numFmtId="0" fontId="30" fillId="20" borderId="0" xfId="0" applyFont="1" applyFill="1" applyAlignment="1">
      <alignment horizontal="center" vertical="center"/>
    </xf>
    <xf numFmtId="0" fontId="20" fillId="25" borderId="0" xfId="0" applyFont="1" applyFill="1" applyAlignment="1">
      <alignment horizontal="center" vertical="center"/>
    </xf>
    <xf numFmtId="0" fontId="29" fillId="0" borderId="0" xfId="0" applyFont="1" applyFill="1" applyAlignment="1">
      <alignment vertical="center"/>
    </xf>
    <xf numFmtId="0" fontId="29" fillId="16" borderId="0" xfId="0" applyFont="1" applyFill="1" applyAlignment="1">
      <alignment vertical="center"/>
    </xf>
    <xf numFmtId="0" fontId="17" fillId="16" borderId="0" xfId="0" applyFont="1" applyFill="1" applyAlignment="1"/>
    <xf numFmtId="0" fontId="27" fillId="18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/>
    </xf>
    <xf numFmtId="0" fontId="26" fillId="18" borderId="0" xfId="0" applyFont="1" applyFill="1" applyAlignment="1">
      <alignment horizontal="center" vertical="center"/>
    </xf>
    <xf numFmtId="14" fontId="26" fillId="18" borderId="0" xfId="0" applyNumberFormat="1" applyFont="1" applyFill="1" applyAlignment="1">
      <alignment horizontal="center" vertical="center"/>
    </xf>
    <xf numFmtId="14" fontId="27" fillId="18" borderId="0" xfId="0" applyNumberFormat="1" applyFont="1" applyFill="1" applyAlignment="1">
      <alignment horizontal="right" vertical="center"/>
    </xf>
    <xf numFmtId="0" fontId="0" fillId="0" borderId="9" xfId="0" applyFont="1" applyBorder="1" applyAlignment="1">
      <alignment horizontal="left"/>
    </xf>
    <xf numFmtId="0" fontId="0" fillId="0" borderId="10" xfId="0" applyNumberFormat="1" applyFont="1" applyBorder="1" applyAlignment="1"/>
    <xf numFmtId="0" fontId="0" fillId="0" borderId="9" xfId="0" applyFont="1" applyBorder="1" applyAlignment="1">
      <alignment horizontal="left" indent="1"/>
    </xf>
    <xf numFmtId="0" fontId="0" fillId="14" borderId="11" xfId="0" applyFont="1" applyFill="1" applyBorder="1" applyAlignment="1">
      <alignment horizontal="left"/>
    </xf>
    <xf numFmtId="0" fontId="0" fillId="14" borderId="12" xfId="0" applyNumberFormat="1" applyFont="1" applyFill="1" applyBorder="1" applyAlignment="1"/>
    <xf numFmtId="0" fontId="0" fillId="0" borderId="7" xfId="0" pivotButton="1" applyFont="1" applyBorder="1" applyAlignment="1"/>
    <xf numFmtId="0" fontId="0" fillId="0" borderId="8" xfId="0" applyFont="1" applyBorder="1" applyAlignment="1"/>
    <xf numFmtId="0" fontId="32" fillId="27" borderId="8" xfId="0" applyFont="1" applyFill="1" applyBorder="1" applyAlignment="1">
      <alignment horizontal="right"/>
    </xf>
    <xf numFmtId="9" fontId="33" fillId="0" borderId="10" xfId="1" applyFont="1" applyBorder="1" applyAlignment="1"/>
    <xf numFmtId="9" fontId="34" fillId="14" borderId="13" xfId="1" applyFont="1" applyFill="1" applyBorder="1" applyAlignment="1"/>
    <xf numFmtId="0" fontId="0" fillId="0" borderId="0" xfId="0" applyFont="1" applyFill="1"/>
    <xf numFmtId="0" fontId="0" fillId="0" borderId="2" xfId="0" applyFont="1" applyFill="1" applyBorder="1" applyAlignment="1">
      <alignment horizontal="left"/>
    </xf>
    <xf numFmtId="0" fontId="0" fillId="0" borderId="0" xfId="0" applyFont="1" applyFill="1" applyBorder="1"/>
    <xf numFmtId="0" fontId="10" fillId="0" borderId="0" xfId="0" applyFont="1" applyFill="1"/>
    <xf numFmtId="0" fontId="0" fillId="0" borderId="2" xfId="0" applyFont="1" applyFill="1" applyBorder="1" applyAlignment="1">
      <alignment horizontal="left" vertical="center" wrapText="1"/>
    </xf>
    <xf numFmtId="0" fontId="14" fillId="0" borderId="0" xfId="0" applyFont="1" applyFill="1" applyAlignment="1"/>
    <xf numFmtId="0" fontId="37" fillId="0" borderId="0" xfId="0" applyFont="1" applyAlignment="1"/>
    <xf numFmtId="0" fontId="37" fillId="0" borderId="0" xfId="0" applyFont="1" applyFill="1" applyAlignment="1"/>
    <xf numFmtId="0" fontId="0" fillId="0" borderId="0" xfId="0" applyFont="1" applyFill="1" applyAlignment="1">
      <alignment vertical="center" wrapText="1"/>
    </xf>
    <xf numFmtId="0" fontId="37" fillId="0" borderId="0" xfId="0" applyFont="1" applyFill="1" applyAlignment="1">
      <alignment vertical="center" wrapText="1"/>
    </xf>
    <xf numFmtId="0" fontId="16" fillId="0" borderId="0" xfId="0" applyFont="1" applyAlignment="1"/>
    <xf numFmtId="0" fontId="0" fillId="0" borderId="0" xfId="0" applyFont="1" applyBorder="1" applyAlignment="1"/>
    <xf numFmtId="2" fontId="0" fillId="0" borderId="0" xfId="2" applyNumberFormat="1" applyFont="1" applyBorder="1" applyAlignment="1"/>
    <xf numFmtId="49" fontId="0" fillId="0" borderId="0" xfId="0" applyNumberFormat="1" applyFont="1" applyBorder="1" applyAlignment="1"/>
    <xf numFmtId="0" fontId="16" fillId="3" borderId="18" xfId="0" applyFont="1" applyFill="1" applyBorder="1" applyAlignment="1">
      <alignment horizontal="center" wrapText="1"/>
    </xf>
    <xf numFmtId="0" fontId="5" fillId="3" borderId="18" xfId="0" applyFont="1" applyFill="1" applyBorder="1" applyAlignment="1">
      <alignment horizontal="center" wrapText="1"/>
    </xf>
    <xf numFmtId="0" fontId="0" fillId="3" borderId="18" xfId="0" applyFont="1" applyFill="1" applyBorder="1" applyAlignment="1">
      <alignment horizontal="center" wrapText="1"/>
    </xf>
    <xf numFmtId="0" fontId="5" fillId="4" borderId="18" xfId="0" applyFont="1" applyFill="1" applyBorder="1" applyAlignment="1">
      <alignment horizontal="center" wrapText="1"/>
    </xf>
    <xf numFmtId="164" fontId="5" fillId="4" borderId="18" xfId="0" applyNumberFormat="1" applyFont="1" applyFill="1" applyBorder="1" applyAlignment="1">
      <alignment horizontal="center" wrapText="1"/>
    </xf>
    <xf numFmtId="0" fontId="5" fillId="5" borderId="18" xfId="0" applyFont="1" applyFill="1" applyBorder="1" applyAlignment="1">
      <alignment horizontal="center" wrapText="1"/>
    </xf>
    <xf numFmtId="164" fontId="5" fillId="6" borderId="18" xfId="0" applyNumberFormat="1" applyFont="1" applyFill="1" applyBorder="1" applyAlignment="1">
      <alignment horizontal="right"/>
    </xf>
    <xf numFmtId="0" fontId="5" fillId="7" borderId="18" xfId="0" applyFont="1" applyFill="1" applyBorder="1" applyAlignment="1">
      <alignment horizontal="center" wrapText="1"/>
    </xf>
    <xf numFmtId="0" fontId="5" fillId="8" borderId="18" xfId="0" applyFont="1" applyFill="1" applyBorder="1" applyAlignment="1">
      <alignment horizontal="center" wrapText="1"/>
    </xf>
    <xf numFmtId="0" fontId="7" fillId="8" borderId="18" xfId="0" applyFont="1" applyFill="1" applyBorder="1" applyAlignment="1">
      <alignment horizontal="center"/>
    </xf>
    <xf numFmtId="0" fontId="7" fillId="8" borderId="18" xfId="0" applyFont="1" applyFill="1" applyBorder="1" applyAlignment="1">
      <alignment horizontal="center" wrapText="1"/>
    </xf>
    <xf numFmtId="0" fontId="38" fillId="29" borderId="0" xfId="0" applyFont="1" applyFill="1" applyBorder="1" applyAlignment="1">
      <alignment horizontal="center" vertical="center" wrapText="1"/>
    </xf>
    <xf numFmtId="0" fontId="36" fillId="30" borderId="0" xfId="0" applyFont="1" applyFill="1" applyBorder="1" applyAlignment="1">
      <alignment horizontal="left" vertical="center" wrapText="1"/>
    </xf>
    <xf numFmtId="0" fontId="13" fillId="30" borderId="0" xfId="0" applyFont="1" applyFill="1" applyBorder="1" applyAlignment="1">
      <alignment wrapText="1"/>
    </xf>
    <xf numFmtId="14" fontId="36" fillId="0" borderId="0" xfId="0" applyNumberFormat="1" applyFont="1" applyBorder="1" applyAlignment="1">
      <alignment horizontal="right" vertical="center"/>
    </xf>
    <xf numFmtId="0" fontId="36" fillId="0" borderId="0" xfId="0" applyFont="1" applyBorder="1" applyAlignment="1">
      <alignment horizontal="center" vertical="center" wrapText="1"/>
    </xf>
    <xf numFmtId="0" fontId="13" fillId="31" borderId="0" xfId="0" applyFont="1" applyFill="1" applyBorder="1" applyAlignment="1">
      <alignment wrapText="1"/>
    </xf>
    <xf numFmtId="4" fontId="36" fillId="0" borderId="0" xfId="0" applyNumberFormat="1" applyFont="1" applyBorder="1" applyAlignment="1">
      <alignment horizontal="left" vertical="center"/>
    </xf>
    <xf numFmtId="0" fontId="36" fillId="0" borderId="0" xfId="0" applyFont="1" applyBorder="1" applyAlignment="1">
      <alignment vertical="center" wrapText="1"/>
    </xf>
    <xf numFmtId="0" fontId="13" fillId="0" borderId="0" xfId="0" applyFont="1" applyBorder="1" applyAlignment="1">
      <alignment wrapText="1"/>
    </xf>
    <xf numFmtId="0" fontId="36" fillId="32" borderId="0" xfId="0" applyFont="1" applyFill="1" applyBorder="1" applyAlignment="1">
      <alignment vertical="center" wrapText="1"/>
    </xf>
    <xf numFmtId="14" fontId="36" fillId="32" borderId="0" xfId="0" applyNumberFormat="1" applyFont="1" applyFill="1" applyBorder="1" applyAlignment="1">
      <alignment horizontal="right" vertical="center"/>
    </xf>
    <xf numFmtId="0" fontId="36" fillId="33" borderId="0" xfId="0" applyFont="1" applyFill="1" applyBorder="1" applyAlignment="1">
      <alignment horizontal="center" vertical="center" wrapText="1"/>
    </xf>
    <xf numFmtId="0" fontId="36" fillId="34" borderId="0" xfId="0" applyFont="1" applyFill="1" applyBorder="1" applyAlignment="1">
      <alignment horizontal="center" vertical="center" wrapText="1"/>
    </xf>
    <xf numFmtId="14" fontId="36" fillId="32" borderId="0" xfId="0" applyNumberFormat="1" applyFont="1" applyFill="1" applyBorder="1" applyAlignment="1">
      <alignment horizontal="center" vertical="center" wrapText="1"/>
    </xf>
    <xf numFmtId="0" fontId="36" fillId="33" borderId="0" xfId="0" applyFont="1" applyFill="1" applyBorder="1" applyAlignment="1">
      <alignment vertical="center" wrapText="1"/>
    </xf>
    <xf numFmtId="14" fontId="36" fillId="33" borderId="0" xfId="0" applyNumberFormat="1" applyFont="1" applyFill="1" applyBorder="1" applyAlignment="1">
      <alignment horizontal="center" vertical="center" wrapText="1"/>
    </xf>
    <xf numFmtId="14" fontId="36" fillId="35" borderId="0" xfId="0" applyNumberFormat="1" applyFont="1" applyFill="1" applyBorder="1" applyAlignment="1">
      <alignment horizontal="right" vertical="center"/>
    </xf>
    <xf numFmtId="0" fontId="36" fillId="36" borderId="0" xfId="0" applyFont="1" applyFill="1" applyBorder="1" applyAlignment="1">
      <alignment vertical="center"/>
    </xf>
    <xf numFmtId="0" fontId="36" fillId="36" borderId="0" xfId="0" applyFont="1" applyFill="1" applyBorder="1" applyAlignment="1">
      <alignment vertical="center" wrapText="1"/>
    </xf>
    <xf numFmtId="0" fontId="13" fillId="36" borderId="0" xfId="0" applyFont="1" applyFill="1" applyBorder="1" applyAlignment="1">
      <alignment wrapText="1"/>
    </xf>
    <xf numFmtId="0" fontId="39" fillId="30" borderId="0" xfId="0" applyFont="1" applyFill="1" applyBorder="1" applyAlignment="1">
      <alignment horizontal="left" vertical="center" wrapText="1"/>
    </xf>
    <xf numFmtId="0" fontId="11" fillId="30" borderId="0" xfId="0" applyFont="1" applyFill="1" applyBorder="1" applyAlignment="1">
      <alignment horizontal="left" vertical="center" wrapText="1"/>
    </xf>
    <xf numFmtId="0" fontId="13" fillId="32" borderId="0" xfId="0" applyFont="1" applyFill="1" applyBorder="1" applyAlignment="1">
      <alignment wrapText="1"/>
    </xf>
    <xf numFmtId="0" fontId="13" fillId="33" borderId="0" xfId="0" applyFont="1" applyFill="1" applyBorder="1" applyAlignment="1">
      <alignment wrapText="1"/>
    </xf>
    <xf numFmtId="0" fontId="36" fillId="0" borderId="0" xfId="0" applyFont="1" applyBorder="1" applyAlignment="1">
      <alignment vertical="center"/>
    </xf>
    <xf numFmtId="0" fontId="13" fillId="37" borderId="0" xfId="0" applyFont="1" applyFill="1" applyBorder="1" applyAlignment="1">
      <alignment wrapText="1"/>
    </xf>
    <xf numFmtId="0" fontId="36" fillId="30" borderId="0" xfId="0" applyFont="1" applyFill="1" applyBorder="1" applyAlignment="1">
      <alignment vertical="center" wrapText="1"/>
    </xf>
    <xf numFmtId="0" fontId="13" fillId="35" borderId="0" xfId="0" applyFont="1" applyFill="1" applyBorder="1" applyAlignment="1">
      <alignment wrapText="1"/>
    </xf>
    <xf numFmtId="0" fontId="39" fillId="36" borderId="0" xfId="0" applyFont="1" applyFill="1" applyBorder="1" applyAlignment="1">
      <alignment vertical="center"/>
    </xf>
    <xf numFmtId="0" fontId="36" fillId="32" borderId="0" xfId="0" applyFont="1" applyFill="1" applyBorder="1" applyAlignment="1">
      <alignment horizontal="center" vertical="center" wrapText="1"/>
    </xf>
    <xf numFmtId="0" fontId="36" fillId="30" borderId="0" xfId="0" applyFont="1" applyFill="1" applyBorder="1" applyAlignment="1">
      <alignment vertical="center"/>
    </xf>
    <xf numFmtId="0" fontId="38" fillId="38" borderId="0" xfId="0" applyFont="1" applyFill="1" applyBorder="1" applyAlignment="1">
      <alignment horizontal="center" vertical="center" wrapText="1"/>
    </xf>
    <xf numFmtId="0" fontId="36" fillId="38" borderId="0" xfId="0" applyFont="1" applyFill="1" applyBorder="1" applyAlignment="1">
      <alignment horizontal="left" vertical="center" wrapText="1"/>
    </xf>
    <xf numFmtId="0" fontId="13" fillId="38" borderId="0" xfId="0" applyFont="1" applyFill="1" applyBorder="1" applyAlignment="1">
      <alignment wrapText="1"/>
    </xf>
    <xf numFmtId="14" fontId="36" fillId="38" borderId="0" xfId="0" applyNumberFormat="1" applyFont="1" applyFill="1" applyBorder="1" applyAlignment="1">
      <alignment horizontal="right" vertical="center"/>
    </xf>
    <xf numFmtId="0" fontId="36" fillId="38" borderId="0" xfId="0" applyFont="1" applyFill="1" applyBorder="1" applyAlignment="1">
      <alignment horizontal="center" vertical="center" wrapText="1"/>
    </xf>
    <xf numFmtId="0" fontId="36" fillId="38" borderId="0" xfId="0" applyFont="1" applyFill="1" applyBorder="1" applyAlignment="1">
      <alignment vertical="center"/>
    </xf>
    <xf numFmtId="4" fontId="36" fillId="38" borderId="0" xfId="0" applyNumberFormat="1" applyFont="1" applyFill="1" applyBorder="1" applyAlignment="1">
      <alignment horizontal="left" vertical="center"/>
    </xf>
    <xf numFmtId="0" fontId="36" fillId="38" borderId="0" xfId="0" applyFont="1" applyFill="1" applyBorder="1" applyAlignment="1">
      <alignment vertical="center" wrapText="1"/>
    </xf>
    <xf numFmtId="0" fontId="36" fillId="31" borderId="0" xfId="0" applyFont="1" applyFill="1" applyBorder="1" applyAlignment="1">
      <alignment vertical="center" wrapText="1"/>
    </xf>
    <xf numFmtId="17" fontId="36" fillId="36" borderId="0" xfId="0" applyNumberFormat="1" applyFont="1" applyFill="1" applyBorder="1" applyAlignment="1">
      <alignment vertical="center" wrapText="1"/>
    </xf>
    <xf numFmtId="0" fontId="36" fillId="0" borderId="0" xfId="0" applyFont="1" applyBorder="1" applyAlignment="1">
      <alignment horizontal="left" vertical="center"/>
    </xf>
    <xf numFmtId="0" fontId="36" fillId="0" borderId="0" xfId="0" applyFont="1" applyBorder="1" applyAlignment="1">
      <alignment horizontal="left" vertical="center" wrapText="1"/>
    </xf>
    <xf numFmtId="0" fontId="36" fillId="37" borderId="0" xfId="0" applyFont="1" applyFill="1" applyBorder="1" applyAlignment="1">
      <alignment vertical="center"/>
    </xf>
    <xf numFmtId="0" fontId="36" fillId="36" borderId="0" xfId="0" applyFont="1" applyFill="1" applyBorder="1" applyAlignment="1">
      <alignment horizontal="right" vertical="center" wrapText="1"/>
    </xf>
    <xf numFmtId="4" fontId="16" fillId="0" borderId="0" xfId="0" applyNumberFormat="1" applyFont="1" applyBorder="1" applyAlignment="1">
      <alignment horizontal="left" vertical="center"/>
    </xf>
    <xf numFmtId="14" fontId="39" fillId="32" borderId="0" xfId="0" applyNumberFormat="1" applyFont="1" applyFill="1" applyBorder="1" applyAlignment="1">
      <alignment horizontal="center" vertical="center" wrapText="1"/>
    </xf>
    <xf numFmtId="0" fontId="5" fillId="39" borderId="0" xfId="0" applyFont="1" applyFill="1" applyBorder="1" applyAlignment="1">
      <alignment horizontal="left" vertical="center" wrapText="1"/>
    </xf>
    <xf numFmtId="14" fontId="36" fillId="38" borderId="0" xfId="0" applyNumberFormat="1" applyFont="1" applyFill="1" applyBorder="1" applyAlignment="1">
      <alignment horizontal="center" vertical="center" wrapText="1"/>
    </xf>
    <xf numFmtId="17" fontId="36" fillId="38" borderId="0" xfId="0" applyNumberFormat="1" applyFont="1" applyFill="1" applyBorder="1" applyAlignment="1">
      <alignment vertical="center" wrapText="1"/>
    </xf>
    <xf numFmtId="0" fontId="11" fillId="38" borderId="0" xfId="0" applyFont="1" applyFill="1" applyBorder="1" applyAlignment="1">
      <alignment horizontal="left" vertical="center" wrapText="1"/>
    </xf>
    <xf numFmtId="0" fontId="36" fillId="31" borderId="0" xfId="0" applyFont="1" applyFill="1" applyBorder="1" applyAlignment="1">
      <alignment horizontal="left" vertical="center" wrapText="1"/>
    </xf>
    <xf numFmtId="4" fontId="40" fillId="0" borderId="0" xfId="0" applyNumberFormat="1" applyFont="1" applyBorder="1" applyAlignment="1">
      <alignment horizontal="left" vertical="center"/>
    </xf>
    <xf numFmtId="4" fontId="36" fillId="31" borderId="0" xfId="0" applyNumberFormat="1" applyFont="1" applyFill="1" applyBorder="1" applyAlignment="1">
      <alignment horizontal="left" vertical="center"/>
    </xf>
    <xf numFmtId="0" fontId="36" fillId="30" borderId="0" xfId="0" applyFont="1" applyFill="1" applyBorder="1" applyAlignment="1">
      <alignment horizontal="center" vertical="center" wrapText="1"/>
    </xf>
    <xf numFmtId="0" fontId="36" fillId="36" borderId="0" xfId="0" applyFont="1" applyFill="1" applyBorder="1" applyAlignment="1">
      <alignment horizontal="right" vertical="center"/>
    </xf>
    <xf numFmtId="0" fontId="11" fillId="0" borderId="0" xfId="0" applyFont="1" applyBorder="1" applyAlignment="1">
      <alignment horizontal="center" vertical="center" wrapText="1"/>
    </xf>
    <xf numFmtId="0" fontId="36" fillId="31" borderId="0" xfId="0" applyFont="1" applyFill="1" applyBorder="1" applyAlignment="1">
      <alignment vertical="center"/>
    </xf>
    <xf numFmtId="16" fontId="36" fillId="37" borderId="0" xfId="0" applyNumberFormat="1" applyFont="1" applyFill="1" applyBorder="1" applyAlignment="1">
      <alignment horizontal="right" vertical="center"/>
    </xf>
    <xf numFmtId="0" fontId="36" fillId="31" borderId="0" xfId="0" applyFont="1" applyFill="1" applyBorder="1" applyAlignment="1">
      <alignment horizontal="left" vertical="center"/>
    </xf>
    <xf numFmtId="14" fontId="36" fillId="32" borderId="0" xfId="0" applyNumberFormat="1" applyFont="1" applyFill="1" applyBorder="1" applyAlignment="1">
      <alignment horizontal="center" vertical="center"/>
    </xf>
    <xf numFmtId="0" fontId="36" fillId="38" borderId="0" xfId="0" applyFont="1" applyFill="1" applyBorder="1" applyAlignment="1">
      <alignment horizontal="left" vertical="center"/>
    </xf>
    <xf numFmtId="4" fontId="36" fillId="30" borderId="0" xfId="0" applyNumberFormat="1" applyFont="1" applyFill="1" applyBorder="1" applyAlignment="1">
      <alignment horizontal="left" vertical="center"/>
    </xf>
    <xf numFmtId="0" fontId="39" fillId="0" borderId="0" xfId="0" applyFont="1" applyBorder="1" applyAlignment="1">
      <alignment vertical="center" wrapText="1"/>
    </xf>
    <xf numFmtId="4" fontId="36" fillId="36" borderId="0" xfId="0" applyNumberFormat="1" applyFont="1" applyFill="1" applyBorder="1" applyAlignment="1">
      <alignment vertical="center" wrapText="1"/>
    </xf>
    <xf numFmtId="0" fontId="36" fillId="32" borderId="0" xfId="0" applyFont="1" applyFill="1" applyBorder="1" applyAlignment="1">
      <alignment vertical="center"/>
    </xf>
    <xf numFmtId="0" fontId="36" fillId="32" borderId="0" xfId="0" applyFont="1" applyFill="1" applyBorder="1" applyAlignment="1">
      <alignment horizontal="right" vertical="center"/>
    </xf>
    <xf numFmtId="0" fontId="36" fillId="38" borderId="0" xfId="0" applyFont="1" applyFill="1" applyBorder="1" applyAlignment="1">
      <alignment horizontal="right" vertical="center" wrapText="1"/>
    </xf>
    <xf numFmtId="0" fontId="41" fillId="38" borderId="0" xfId="0" applyFont="1" applyFill="1" applyBorder="1" applyAlignment="1">
      <alignment vertical="center"/>
    </xf>
    <xf numFmtId="0" fontId="36" fillId="30" borderId="0" xfId="0" applyFont="1" applyFill="1" applyBorder="1" applyAlignment="1">
      <alignment horizontal="left" vertical="center"/>
    </xf>
    <xf numFmtId="0" fontId="36" fillId="0" borderId="0" xfId="0" applyFont="1" applyBorder="1" applyAlignment="1">
      <alignment horizontal="right" vertical="center"/>
    </xf>
    <xf numFmtId="0" fontId="36" fillId="33" borderId="0" xfId="0" applyFont="1" applyFill="1" applyBorder="1" applyAlignment="1">
      <alignment vertical="center"/>
    </xf>
    <xf numFmtId="14" fontId="36" fillId="33" borderId="0" xfId="0" applyNumberFormat="1" applyFont="1" applyFill="1" applyBorder="1" applyAlignment="1">
      <alignment horizontal="right" vertical="center"/>
    </xf>
    <xf numFmtId="0" fontId="36" fillId="33" borderId="0" xfId="0" applyFont="1" applyFill="1" applyBorder="1" applyAlignment="1">
      <alignment horizontal="left" vertical="center"/>
    </xf>
    <xf numFmtId="0" fontId="36" fillId="33" borderId="0" xfId="0" applyFont="1" applyFill="1" applyBorder="1" applyAlignment="1">
      <alignment horizontal="left" wrapText="1"/>
    </xf>
    <xf numFmtId="14" fontId="36" fillId="0" borderId="0" xfId="0" applyNumberFormat="1" applyFont="1" applyBorder="1" applyAlignment="1">
      <alignment horizontal="center" vertical="center"/>
    </xf>
    <xf numFmtId="16" fontId="36" fillId="36" borderId="0" xfId="0" applyNumberFormat="1" applyFont="1" applyFill="1" applyBorder="1" applyAlignment="1">
      <alignment vertical="center" wrapText="1"/>
    </xf>
    <xf numFmtId="0" fontId="39" fillId="30" borderId="0" xfId="0" applyFont="1" applyFill="1" applyBorder="1" applyAlignment="1">
      <alignment vertical="center" wrapText="1"/>
    </xf>
    <xf numFmtId="14" fontId="36" fillId="31" borderId="0" xfId="0" applyNumberFormat="1" applyFont="1" applyFill="1" applyBorder="1" applyAlignment="1">
      <alignment horizontal="right" vertical="center"/>
    </xf>
    <xf numFmtId="14" fontId="36" fillId="31" borderId="0" xfId="0" applyNumberFormat="1" applyFont="1" applyFill="1" applyBorder="1" applyAlignment="1">
      <alignment horizontal="center" vertical="center" wrapText="1"/>
    </xf>
    <xf numFmtId="0" fontId="36" fillId="34" borderId="0" xfId="0" applyFont="1" applyFill="1" applyBorder="1" applyAlignment="1">
      <alignment vertical="center" wrapText="1"/>
    </xf>
    <xf numFmtId="0" fontId="41" fillId="36" borderId="0" xfId="0" applyFont="1" applyFill="1" applyBorder="1" applyAlignment="1">
      <alignment vertical="center"/>
    </xf>
    <xf numFmtId="0" fontId="41" fillId="33" borderId="0" xfId="0" applyFont="1" applyFill="1" applyBorder="1" applyAlignment="1">
      <alignment vertical="center" wrapText="1"/>
    </xf>
    <xf numFmtId="14" fontId="39" fillId="35" borderId="0" xfId="0" applyNumberFormat="1" applyFont="1" applyFill="1" applyBorder="1" applyAlignment="1">
      <alignment horizontal="right" vertical="center"/>
    </xf>
    <xf numFmtId="0" fontId="39" fillId="33" borderId="0" xfId="0" applyFont="1" applyFill="1" applyBorder="1" applyAlignment="1">
      <alignment vertical="center" wrapText="1"/>
    </xf>
    <xf numFmtId="0" fontId="36" fillId="38" borderId="0" xfId="0" applyFont="1" applyFill="1" applyBorder="1" applyAlignment="1">
      <alignment horizontal="right" vertical="center"/>
    </xf>
    <xf numFmtId="0" fontId="39" fillId="0" borderId="0" xfId="0" applyFont="1" applyBorder="1" applyAlignment="1">
      <alignment vertical="center"/>
    </xf>
    <xf numFmtId="4" fontId="36" fillId="41" borderId="0" xfId="0" applyNumberFormat="1" applyFont="1" applyFill="1" applyBorder="1" applyAlignment="1">
      <alignment horizontal="left" vertical="center"/>
    </xf>
    <xf numFmtId="14" fontId="36" fillId="35" borderId="0" xfId="0" applyNumberFormat="1" applyFont="1" applyFill="1" applyBorder="1" applyAlignment="1">
      <alignment horizontal="center" vertical="center"/>
    </xf>
    <xf numFmtId="0" fontId="36" fillId="33" borderId="0" xfId="0" applyFont="1" applyFill="1" applyBorder="1" applyAlignment="1">
      <alignment horizontal="left" vertical="center" wrapText="1"/>
    </xf>
    <xf numFmtId="0" fontId="13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 wrapText="1"/>
    </xf>
    <xf numFmtId="4" fontId="13" fillId="0" borderId="0" xfId="0" applyNumberFormat="1" applyFont="1" applyBorder="1" applyAlignment="1">
      <alignment horizontal="left" vertical="center"/>
    </xf>
    <xf numFmtId="4" fontId="36" fillId="0" borderId="0" xfId="0" applyNumberFormat="1" applyFont="1" applyBorder="1" applyAlignment="1">
      <alignment horizontal="left" vertical="center" wrapText="1"/>
    </xf>
    <xf numFmtId="0" fontId="36" fillId="30" borderId="0" xfId="0" applyFont="1" applyFill="1" applyBorder="1" applyAlignment="1">
      <alignment horizontal="left" wrapText="1"/>
    </xf>
    <xf numFmtId="0" fontId="0" fillId="0" borderId="0" xfId="0"/>
    <xf numFmtId="14" fontId="44" fillId="0" borderId="0" xfId="0" applyNumberFormat="1" applyFont="1"/>
    <xf numFmtId="0" fontId="43" fillId="44" borderId="0" xfId="0" applyNumberFormat="1" applyFont="1" applyFill="1" applyAlignment="1">
      <alignment horizontal="right"/>
    </xf>
    <xf numFmtId="0" fontId="0" fillId="0" borderId="0" xfId="0" applyNumberFormat="1"/>
    <xf numFmtId="0" fontId="43" fillId="27" borderId="19" xfId="0" applyFont="1" applyFill="1" applyBorder="1"/>
    <xf numFmtId="0" fontId="43" fillId="45" borderId="19" xfId="0" applyFont="1" applyFill="1" applyBorder="1"/>
    <xf numFmtId="0" fontId="43" fillId="46" borderId="19" xfId="0" applyFont="1" applyFill="1" applyBorder="1" applyAlignment="1">
      <alignment horizontal="right"/>
    </xf>
    <xf numFmtId="14" fontId="0" fillId="0" borderId="0" xfId="0" applyNumberFormat="1"/>
    <xf numFmtId="0" fontId="0" fillId="0" borderId="0" xfId="0" pivotButton="1"/>
    <xf numFmtId="0" fontId="0" fillId="0" borderId="0" xfId="0" pivotButton="1" applyAlignment="1">
      <alignment horizontal="right"/>
    </xf>
    <xf numFmtId="14" fontId="17" fillId="0" borderId="0" xfId="0" applyNumberFormat="1" applyFont="1"/>
    <xf numFmtId="1" fontId="46" fillId="0" borderId="0" xfId="0" applyNumberFormat="1" applyFont="1" applyAlignment="1">
      <alignment horizontal="center"/>
    </xf>
    <xf numFmtId="0" fontId="38" fillId="47" borderId="6" xfId="0" applyFont="1" applyFill="1" applyBorder="1" applyAlignment="1">
      <alignment horizontal="center" vertical="center" wrapText="1"/>
    </xf>
    <xf numFmtId="0" fontId="39" fillId="48" borderId="6" xfId="0" applyFont="1" applyFill="1" applyBorder="1" applyAlignment="1">
      <alignment horizontal="center" vertical="center" wrapText="1"/>
    </xf>
    <xf numFmtId="0" fontId="38" fillId="49" borderId="6" xfId="0" applyFont="1" applyFill="1" applyBorder="1" applyAlignment="1">
      <alignment horizontal="center" vertical="center" wrapText="1"/>
    </xf>
    <xf numFmtId="0" fontId="39" fillId="50" borderId="6" xfId="0" applyFont="1" applyFill="1" applyBorder="1" applyAlignment="1">
      <alignment horizontal="center" wrapText="1"/>
    </xf>
    <xf numFmtId="0" fontId="38" fillId="51" borderId="6" xfId="0" applyFont="1" applyFill="1" applyBorder="1" applyAlignment="1">
      <alignment horizontal="center" wrapText="1"/>
    </xf>
    <xf numFmtId="0" fontId="39" fillId="52" borderId="6" xfId="0" applyFont="1" applyFill="1" applyBorder="1" applyAlignment="1">
      <alignment horizontal="center" wrapText="1"/>
    </xf>
    <xf numFmtId="0" fontId="38" fillId="53" borderId="6" xfId="0" applyFont="1" applyFill="1" applyBorder="1" applyAlignment="1">
      <alignment horizontal="center" vertical="center" wrapText="1"/>
    </xf>
    <xf numFmtId="0" fontId="38" fillId="53" borderId="20" xfId="0" applyFont="1" applyFill="1" applyBorder="1" applyAlignment="1">
      <alignment horizontal="center" vertical="center" wrapText="1"/>
    </xf>
    <xf numFmtId="0" fontId="38" fillId="54" borderId="6" xfId="0" applyFont="1" applyFill="1" applyBorder="1" applyAlignment="1">
      <alignment horizontal="center" wrapText="1"/>
    </xf>
    <xf numFmtId="0" fontId="36" fillId="0" borderId="6" xfId="0" applyFont="1" applyFill="1" applyBorder="1" applyAlignment="1">
      <alignment horizontal="left" vertical="center" wrapText="1"/>
    </xf>
    <xf numFmtId="0" fontId="13" fillId="0" borderId="6" xfId="0" applyFont="1" applyFill="1" applyBorder="1" applyAlignment="1">
      <alignment wrapText="1"/>
    </xf>
    <xf numFmtId="14" fontId="36" fillId="0" borderId="6" xfId="0" applyNumberFormat="1" applyFont="1" applyFill="1" applyBorder="1" applyAlignment="1">
      <alignment horizontal="right"/>
    </xf>
    <xf numFmtId="0" fontId="36" fillId="0" borderId="6" xfId="0" applyFont="1" applyFill="1" applyBorder="1" applyAlignment="1">
      <alignment horizontal="center" vertical="center" wrapText="1"/>
    </xf>
    <xf numFmtId="4" fontId="36" fillId="0" borderId="6" xfId="0" applyNumberFormat="1" applyFont="1" applyFill="1" applyBorder="1" applyAlignment="1">
      <alignment horizontal="center" vertical="center"/>
    </xf>
    <xf numFmtId="0" fontId="36" fillId="0" borderId="6" xfId="0" applyFont="1" applyFill="1" applyBorder="1" applyAlignment="1">
      <alignment vertical="top" wrapText="1"/>
    </xf>
    <xf numFmtId="0" fontId="13" fillId="55" borderId="6" xfId="0" applyFont="1" applyFill="1" applyBorder="1" applyAlignment="1">
      <alignment wrapText="1"/>
    </xf>
    <xf numFmtId="0" fontId="36" fillId="50" borderId="6" xfId="0" applyFont="1" applyFill="1" applyBorder="1" applyAlignment="1">
      <alignment wrapText="1"/>
    </xf>
    <xf numFmtId="14" fontId="47" fillId="56" borderId="6" xfId="0" applyNumberFormat="1" applyFont="1" applyFill="1" applyBorder="1" applyAlignment="1">
      <alignment horizontal="right"/>
    </xf>
    <xf numFmtId="0" fontId="47" fillId="56" borderId="6" xfId="0" applyFont="1" applyFill="1" applyBorder="1" applyAlignment="1">
      <alignment horizontal="center" wrapText="1"/>
    </xf>
    <xf numFmtId="0" fontId="47" fillId="56" borderId="6" xfId="0" applyFont="1" applyFill="1" applyBorder="1" applyAlignment="1">
      <alignment horizontal="center" vertical="center" wrapText="1"/>
    </xf>
    <xf numFmtId="14" fontId="36" fillId="50" borderId="6" xfId="0" applyNumberFormat="1" applyFont="1" applyFill="1" applyBorder="1" applyAlignment="1">
      <alignment horizontal="center" vertical="center" wrapText="1"/>
    </xf>
    <xf numFmtId="0" fontId="36" fillId="52" borderId="6" xfId="0" applyFont="1" applyFill="1" applyBorder="1" applyAlignment="1">
      <alignment vertical="top" wrapText="1"/>
    </xf>
    <xf numFmtId="0" fontId="36" fillId="52" borderId="6" xfId="0" applyFont="1" applyFill="1" applyBorder="1" applyAlignment="1">
      <alignment wrapText="1"/>
    </xf>
    <xf numFmtId="14" fontId="36" fillId="52" borderId="6" xfId="0" applyNumberFormat="1" applyFont="1" applyFill="1" applyBorder="1" applyAlignment="1">
      <alignment horizontal="center" vertical="center" wrapText="1"/>
    </xf>
    <xf numFmtId="0" fontId="36" fillId="57" borderId="6" xfId="0" applyFont="1" applyFill="1" applyBorder="1" applyAlignment="1">
      <alignment horizontal="center" vertical="center" wrapText="1"/>
    </xf>
    <xf numFmtId="167" fontId="16" fillId="58" borderId="3" xfId="0" applyNumberFormat="1" applyFont="1" applyFill="1" applyBorder="1" applyAlignment="1">
      <alignment horizontal="right"/>
    </xf>
    <xf numFmtId="1" fontId="48" fillId="59" borderId="6" xfId="0" applyNumberFormat="1" applyFont="1" applyFill="1" applyBorder="1" applyAlignment="1">
      <alignment horizontal="center"/>
    </xf>
    <xf numFmtId="0" fontId="39" fillId="0" borderId="6" xfId="0" applyFont="1" applyFill="1" applyBorder="1" applyAlignment="1">
      <alignment horizontal="left" vertical="center" wrapText="1"/>
    </xf>
    <xf numFmtId="0" fontId="11" fillId="0" borderId="6" xfId="0" applyFont="1" applyFill="1" applyBorder="1" applyAlignment="1">
      <alignment horizontal="left" vertical="center" wrapText="1"/>
    </xf>
    <xf numFmtId="0" fontId="13" fillId="50" borderId="6" xfId="0" applyFont="1" applyFill="1" applyBorder="1" applyAlignment="1">
      <alignment wrapText="1"/>
    </xf>
    <xf numFmtId="0" fontId="49" fillId="56" borderId="6" xfId="0" applyFont="1" applyFill="1" applyBorder="1" applyAlignment="1">
      <alignment wrapText="1"/>
    </xf>
    <xf numFmtId="0" fontId="13" fillId="52" borderId="6" xfId="0" applyFont="1" applyFill="1" applyBorder="1" applyAlignment="1">
      <alignment wrapText="1"/>
    </xf>
    <xf numFmtId="0" fontId="36" fillId="0" borderId="6" xfId="0" applyFont="1" applyFill="1" applyBorder="1"/>
    <xf numFmtId="0" fontId="36" fillId="60" borderId="6" xfId="0" applyFont="1" applyFill="1" applyBorder="1" applyAlignment="1">
      <alignment wrapText="1"/>
    </xf>
    <xf numFmtId="0" fontId="36" fillId="57" borderId="6" xfId="0" applyFont="1" applyFill="1" applyBorder="1" applyAlignment="1">
      <alignment wrapText="1"/>
    </xf>
    <xf numFmtId="167" fontId="16" fillId="58" borderId="0" xfId="0" applyNumberFormat="1" applyFont="1" applyFill="1" applyBorder="1"/>
    <xf numFmtId="0" fontId="36" fillId="50" borderId="6" xfId="0" applyFont="1" applyFill="1" applyBorder="1" applyAlignment="1">
      <alignment horizontal="center" vertical="center" wrapText="1"/>
    </xf>
    <xf numFmtId="4" fontId="36" fillId="0" borderId="6" xfId="0" applyNumberFormat="1" applyFont="1" applyFill="1" applyBorder="1" applyAlignment="1">
      <alignment horizontal="right"/>
    </xf>
    <xf numFmtId="0" fontId="38" fillId="61" borderId="6" xfId="0" applyFont="1" applyFill="1" applyBorder="1" applyAlignment="1">
      <alignment horizontal="center" vertical="center" wrapText="1"/>
    </xf>
    <xf numFmtId="4" fontId="36" fillId="61" borderId="6" xfId="0" applyNumberFormat="1" applyFont="1" applyFill="1" applyBorder="1" applyAlignment="1">
      <alignment horizontal="center" vertical="center"/>
    </xf>
    <xf numFmtId="0" fontId="36" fillId="61" borderId="6" xfId="0" applyFont="1" applyFill="1" applyBorder="1" applyAlignment="1">
      <alignment vertical="top" wrapText="1"/>
    </xf>
    <xf numFmtId="0" fontId="13" fillId="61" borderId="6" xfId="0" applyFont="1" applyFill="1" applyBorder="1" applyAlignment="1">
      <alignment wrapText="1"/>
    </xf>
    <xf numFmtId="167" fontId="16" fillId="62" borderId="3" xfId="0" applyNumberFormat="1" applyFont="1" applyFill="1" applyBorder="1" applyAlignment="1">
      <alignment horizontal="right"/>
    </xf>
    <xf numFmtId="0" fontId="36" fillId="55" borderId="6" xfId="0" applyFont="1" applyFill="1" applyBorder="1" applyAlignment="1">
      <alignment wrapText="1"/>
    </xf>
    <xf numFmtId="0" fontId="36" fillId="0" borderId="6" xfId="0" applyFont="1" applyFill="1" applyBorder="1" applyAlignment="1">
      <alignment horizontal="center" vertical="center"/>
    </xf>
    <xf numFmtId="0" fontId="13" fillId="57" borderId="6" xfId="0" applyFont="1" applyFill="1" applyBorder="1" applyAlignment="1">
      <alignment wrapText="1"/>
    </xf>
    <xf numFmtId="0" fontId="36" fillId="0" borderId="6" xfId="0" applyFont="1" applyFill="1" applyBorder="1" applyAlignment="1">
      <alignment horizontal="left" wrapText="1"/>
    </xf>
    <xf numFmtId="0" fontId="39" fillId="0" borderId="6" xfId="0" applyFont="1" applyFill="1" applyBorder="1" applyAlignment="1">
      <alignment horizontal="center" vertical="center" wrapText="1"/>
    </xf>
    <xf numFmtId="4" fontId="16" fillId="0" borderId="6" xfId="0" applyNumberFormat="1" applyFont="1" applyFill="1" applyBorder="1" applyAlignment="1">
      <alignment horizontal="right"/>
    </xf>
    <xf numFmtId="0" fontId="36" fillId="0" borderId="6" xfId="0" applyFont="1" applyFill="1" applyBorder="1" applyAlignment="1">
      <alignment wrapText="1"/>
    </xf>
    <xf numFmtId="14" fontId="39" fillId="50" borderId="6" xfId="0" applyNumberFormat="1" applyFont="1" applyFill="1" applyBorder="1" applyAlignment="1">
      <alignment horizontal="center" vertical="center" wrapText="1"/>
    </xf>
    <xf numFmtId="0" fontId="5" fillId="63" borderId="6" xfId="0" applyFont="1" applyFill="1" applyBorder="1" applyAlignment="1">
      <alignment wrapText="1"/>
    </xf>
    <xf numFmtId="0" fontId="36" fillId="61" borderId="6" xfId="0" applyFont="1" applyFill="1" applyBorder="1" applyAlignment="1">
      <alignment wrapText="1"/>
    </xf>
    <xf numFmtId="14" fontId="36" fillId="61" borderId="6" xfId="0" applyNumberFormat="1" applyFont="1" applyFill="1" applyBorder="1" applyAlignment="1">
      <alignment horizontal="center" vertical="center" wrapText="1"/>
    </xf>
    <xf numFmtId="4" fontId="36" fillId="61" borderId="6" xfId="0" applyNumberFormat="1" applyFont="1" applyFill="1" applyBorder="1" applyAlignment="1">
      <alignment horizontal="right"/>
    </xf>
    <xf numFmtId="0" fontId="36" fillId="61" borderId="6" xfId="0" applyFont="1" applyFill="1" applyBorder="1" applyAlignment="1">
      <alignment horizontal="center" vertical="center" wrapText="1"/>
    </xf>
    <xf numFmtId="4" fontId="40" fillId="0" borderId="6" xfId="0" applyNumberFormat="1" applyFont="1" applyFill="1" applyBorder="1" applyAlignment="1">
      <alignment horizontal="center" vertical="center"/>
    </xf>
    <xf numFmtId="0" fontId="36" fillId="0" borderId="6" xfId="0" applyFont="1" applyFill="1" applyBorder="1" applyAlignment="1">
      <alignment horizontal="center"/>
    </xf>
    <xf numFmtId="4" fontId="36" fillId="55" borderId="6" xfId="0" applyNumberFormat="1" applyFont="1" applyFill="1" applyBorder="1" applyAlignment="1">
      <alignment horizontal="right"/>
    </xf>
    <xf numFmtId="4" fontId="36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 wrapText="1"/>
    </xf>
    <xf numFmtId="0" fontId="36" fillId="55" borderId="6" xfId="0" applyFont="1" applyFill="1" applyBorder="1"/>
    <xf numFmtId="14" fontId="47" fillId="56" borderId="6" xfId="0" applyNumberFormat="1" applyFont="1" applyFill="1" applyBorder="1" applyAlignment="1">
      <alignment horizontal="center" vertical="center"/>
    </xf>
    <xf numFmtId="0" fontId="36" fillId="0" borderId="6" xfId="0" applyFont="1" applyFill="1" applyBorder="1" applyAlignment="1">
      <alignment horizontal="center" wrapText="1"/>
    </xf>
    <xf numFmtId="0" fontId="36" fillId="0" borderId="6" xfId="0" applyFont="1" applyFill="1" applyBorder="1" applyAlignment="1">
      <alignment horizontal="left"/>
    </xf>
    <xf numFmtId="4" fontId="36" fillId="60" borderId="6" xfId="0" applyNumberFormat="1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vertical="top" wrapText="1"/>
    </xf>
    <xf numFmtId="0" fontId="39" fillId="0" borderId="6" xfId="0" applyFont="1" applyFill="1" applyBorder="1" applyAlignment="1">
      <alignment wrapText="1"/>
    </xf>
    <xf numFmtId="0" fontId="39" fillId="57" borderId="6" xfId="0" applyFont="1" applyFill="1" applyBorder="1" applyAlignment="1">
      <alignment horizontal="center" vertical="center" wrapText="1"/>
    </xf>
    <xf numFmtId="0" fontId="36" fillId="50" borderId="6" xfId="0" applyFont="1" applyFill="1" applyBorder="1"/>
    <xf numFmtId="0" fontId="36" fillId="60" borderId="6" xfId="0" applyFont="1" applyFill="1" applyBorder="1" applyAlignment="1">
      <alignment vertical="top" wrapText="1"/>
    </xf>
    <xf numFmtId="4" fontId="40" fillId="0" borderId="6" xfId="0" applyNumberFormat="1" applyFont="1" applyFill="1" applyBorder="1" applyAlignment="1">
      <alignment horizontal="right"/>
    </xf>
    <xf numFmtId="0" fontId="36" fillId="0" borderId="6" xfId="0" applyFont="1" applyFill="1" applyBorder="1" applyAlignment="1">
      <alignment vertical="center" wrapText="1"/>
    </xf>
    <xf numFmtId="14" fontId="36" fillId="52" borderId="6" xfId="0" applyNumberFormat="1" applyFont="1" applyFill="1" applyBorder="1" applyAlignment="1">
      <alignment horizontal="center" wrapText="1"/>
    </xf>
    <xf numFmtId="0" fontId="36" fillId="60" borderId="6" xfId="0" applyFont="1" applyFill="1" applyBorder="1" applyAlignment="1">
      <alignment vertical="center" wrapText="1"/>
    </xf>
    <xf numFmtId="0" fontId="36" fillId="0" borderId="6" xfId="0" applyFont="1" applyFill="1" applyBorder="1" applyAlignment="1">
      <alignment horizontal="right"/>
    </xf>
    <xf numFmtId="0" fontId="36" fillId="52" borderId="6" xfId="0" applyFont="1" applyFill="1" applyBorder="1"/>
    <xf numFmtId="14" fontId="36" fillId="52" borderId="6" xfId="0" applyNumberFormat="1" applyFont="1" applyFill="1" applyBorder="1" applyAlignment="1">
      <alignment horizontal="right"/>
    </xf>
    <xf numFmtId="0" fontId="36" fillId="52" borderId="6" xfId="0" applyFont="1" applyFill="1" applyBorder="1" applyAlignment="1">
      <alignment horizontal="left"/>
    </xf>
    <xf numFmtId="14" fontId="36" fillId="0" borderId="6" xfId="0" applyNumberFormat="1" applyFont="1" applyFill="1" applyBorder="1" applyAlignment="1">
      <alignment horizontal="center" vertical="center"/>
    </xf>
    <xf numFmtId="0" fontId="36" fillId="60" borderId="6" xfId="0" applyFont="1" applyFill="1" applyBorder="1" applyAlignment="1">
      <alignment horizontal="center" vertical="center" wrapText="1"/>
    </xf>
    <xf numFmtId="0" fontId="47" fillId="56" borderId="6" xfId="0" applyFont="1" applyFill="1" applyBorder="1"/>
    <xf numFmtId="14" fontId="47" fillId="56" borderId="6" xfId="0" applyNumberFormat="1" applyFont="1" applyFill="1" applyBorder="1" applyAlignment="1">
      <alignment horizontal="center"/>
    </xf>
    <xf numFmtId="0" fontId="42" fillId="0" borderId="6" xfId="0" applyFont="1" applyFill="1" applyBorder="1"/>
    <xf numFmtId="14" fontId="47" fillId="56" borderId="6" xfId="0" applyNumberFormat="1" applyFont="1" applyFill="1" applyBorder="1" applyAlignment="1">
      <alignment horizontal="center" vertical="center" wrapText="1"/>
    </xf>
    <xf numFmtId="6" fontId="36" fillId="0" borderId="6" xfId="0" applyNumberFormat="1" applyFont="1" applyFill="1" applyBorder="1" applyAlignment="1">
      <alignment horizontal="right"/>
    </xf>
    <xf numFmtId="3" fontId="36" fillId="0" borderId="6" xfId="0" applyNumberFormat="1" applyFont="1" applyFill="1" applyBorder="1" applyAlignment="1">
      <alignment horizontal="right"/>
    </xf>
    <xf numFmtId="0" fontId="13" fillId="55" borderId="6" xfId="0" applyFont="1" applyFill="1" applyBorder="1" applyAlignment="1">
      <alignment vertical="top" wrapText="1"/>
    </xf>
    <xf numFmtId="14" fontId="36" fillId="55" borderId="6" xfId="0" applyNumberFormat="1" applyFont="1" applyFill="1" applyBorder="1" applyAlignment="1">
      <alignment horizontal="center" vertical="center" wrapText="1"/>
    </xf>
    <xf numFmtId="167" fontId="16" fillId="64" borderId="3" xfId="0" applyNumberFormat="1" applyFont="1" applyFill="1" applyBorder="1" applyAlignment="1">
      <alignment horizontal="right"/>
    </xf>
    <xf numFmtId="0" fontId="47" fillId="56" borderId="6" xfId="0" applyFont="1" applyFill="1" applyBorder="1" applyAlignment="1">
      <alignment wrapText="1"/>
    </xf>
    <xf numFmtId="167" fontId="16" fillId="58" borderId="3" xfId="0" applyNumberFormat="1" applyFont="1" applyFill="1" applyBorder="1"/>
    <xf numFmtId="3" fontId="36" fillId="60" borderId="6" xfId="0" applyNumberFormat="1" applyFont="1" applyFill="1" applyBorder="1" applyAlignment="1">
      <alignment horizontal="right"/>
    </xf>
    <xf numFmtId="167" fontId="5" fillId="58" borderId="3" xfId="0" applyNumberFormat="1" applyFont="1" applyFill="1" applyBorder="1" applyAlignment="1">
      <alignment horizontal="right"/>
    </xf>
    <xf numFmtId="3" fontId="36" fillId="61" borderId="6" xfId="0" applyNumberFormat="1" applyFont="1" applyFill="1" applyBorder="1" applyAlignment="1">
      <alignment horizontal="right"/>
    </xf>
    <xf numFmtId="0" fontId="36" fillId="61" borderId="6" xfId="0" applyFont="1" applyFill="1" applyBorder="1" applyAlignment="1">
      <alignment horizontal="right"/>
    </xf>
    <xf numFmtId="4" fontId="36" fillId="65" borderId="6" xfId="0" applyNumberFormat="1" applyFont="1" applyFill="1" applyBorder="1" applyAlignment="1">
      <alignment horizontal="right"/>
    </xf>
    <xf numFmtId="4" fontId="36" fillId="0" borderId="6" xfId="0" applyNumberFormat="1" applyFont="1" applyFill="1" applyBorder="1"/>
    <xf numFmtId="0" fontId="36" fillId="60" borderId="6" xfId="0" applyFont="1" applyFill="1" applyBorder="1"/>
    <xf numFmtId="14" fontId="36" fillId="50" borderId="6" xfId="0" applyNumberFormat="1" applyFont="1" applyFill="1" applyBorder="1" applyAlignment="1">
      <alignment horizontal="right"/>
    </xf>
    <xf numFmtId="0" fontId="36" fillId="57" borderId="6" xfId="0" applyFont="1" applyFill="1" applyBorder="1"/>
    <xf numFmtId="167" fontId="16" fillId="58" borderId="3" xfId="0" applyNumberFormat="1" applyFont="1" applyFill="1" applyBorder="1" applyAlignment="1">
      <alignment horizontal="center"/>
    </xf>
    <xf numFmtId="0" fontId="36" fillId="52" borderId="6" xfId="0" applyFont="1" applyFill="1" applyBorder="1" applyAlignment="1">
      <alignment horizontal="center" vertical="center" wrapText="1"/>
    </xf>
    <xf numFmtId="0" fontId="13" fillId="60" borderId="6" xfId="0" applyFont="1" applyFill="1" applyBorder="1" applyAlignment="1">
      <alignment wrapText="1"/>
    </xf>
    <xf numFmtId="0" fontId="13" fillId="0" borderId="6" xfId="0" applyFont="1" applyFill="1" applyBorder="1" applyAlignment="1">
      <alignment horizontal="right"/>
    </xf>
    <xf numFmtId="0" fontId="36" fillId="52" borderId="6" xfId="0" applyFont="1" applyFill="1" applyBorder="1" applyAlignment="1"/>
    <xf numFmtId="0" fontId="36" fillId="0" borderId="6" xfId="0" applyFont="1" applyFill="1" applyBorder="1" applyAlignment="1">
      <alignment horizontal="right" wrapText="1"/>
    </xf>
    <xf numFmtId="14" fontId="36" fillId="0" borderId="6" xfId="0" applyNumberFormat="1" applyFont="1" applyFill="1" applyBorder="1" applyAlignment="1">
      <alignment horizontal="right" wrapText="1"/>
    </xf>
    <xf numFmtId="0" fontId="7" fillId="8" borderId="21" xfId="0" applyFont="1" applyFill="1" applyBorder="1" applyAlignment="1">
      <alignment horizontal="center" wrapText="1"/>
    </xf>
    <xf numFmtId="49" fontId="4" fillId="66" borderId="0" xfId="0" applyNumberFormat="1" applyFont="1" applyFill="1" applyBorder="1" applyAlignment="1">
      <alignment horizontal="center" wrapText="1"/>
    </xf>
    <xf numFmtId="0" fontId="0" fillId="67" borderId="0" xfId="0" applyFont="1" applyFill="1" applyBorder="1"/>
    <xf numFmtId="0" fontId="5" fillId="0" borderId="0" xfId="0" applyFont="1" applyFill="1" applyBorder="1" applyAlignment="1">
      <alignment horizontal="center" wrapText="1"/>
    </xf>
    <xf numFmtId="164" fontId="5" fillId="0" borderId="0" xfId="0" applyNumberFormat="1" applyFont="1" applyFill="1" applyBorder="1" applyAlignment="1">
      <alignment horizontal="center" wrapText="1"/>
    </xf>
    <xf numFmtId="0" fontId="5" fillId="0" borderId="0" xfId="0" applyFont="1" applyFill="1" applyBorder="1" applyAlignment="1">
      <alignment horizontal="center" vertical="center" wrapText="1"/>
    </xf>
    <xf numFmtId="164" fontId="5" fillId="0" borderId="0" xfId="0" applyNumberFormat="1" applyFont="1" applyFill="1" applyBorder="1" applyAlignment="1">
      <alignment horizontal="right"/>
    </xf>
    <xf numFmtId="0" fontId="14" fillId="0" borderId="0" xfId="0" applyFont="1" applyFill="1" applyBorder="1"/>
    <xf numFmtId="0" fontId="8" fillId="69" borderId="6" xfId="0" applyFont="1" applyFill="1" applyBorder="1" applyAlignment="1">
      <alignment horizontal="center" vertical="center" wrapText="1"/>
    </xf>
    <xf numFmtId="168" fontId="8" fillId="69" borderId="6" xfId="2" applyNumberFormat="1" applyFont="1" applyFill="1" applyBorder="1" applyAlignment="1">
      <alignment horizontal="center" vertical="center" wrapText="1"/>
    </xf>
    <xf numFmtId="0" fontId="8" fillId="70" borderId="6" xfId="0" applyFont="1" applyFill="1" applyBorder="1" applyAlignment="1">
      <alignment horizontal="center" vertical="center" wrapText="1"/>
    </xf>
    <xf numFmtId="0" fontId="8" fillId="71" borderId="6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wrapText="1"/>
    </xf>
    <xf numFmtId="0" fontId="16" fillId="0" borderId="0" xfId="0" applyFont="1"/>
    <xf numFmtId="0" fontId="16" fillId="10" borderId="6" xfId="0" applyFont="1" applyFill="1" applyBorder="1" applyAlignment="1">
      <alignment horizontal="center" vertical="center" wrapText="1"/>
    </xf>
    <xf numFmtId="0" fontId="16" fillId="0" borderId="6" xfId="0" applyFont="1" applyFill="1" applyBorder="1" applyAlignment="1">
      <alignment horizontal="center" vertical="center" wrapText="1"/>
    </xf>
    <xf numFmtId="3" fontId="16" fillId="0" borderId="6" xfId="0" applyNumberFormat="1" applyFont="1" applyFill="1" applyBorder="1" applyAlignment="1">
      <alignment horizontal="center" vertical="center" wrapText="1"/>
    </xf>
    <xf numFmtId="43" fontId="16" fillId="0" borderId="6" xfId="0" applyNumberFormat="1" applyFont="1" applyFill="1" applyBorder="1" applyAlignment="1">
      <alignment horizontal="right" vertical="center" wrapText="1"/>
    </xf>
    <xf numFmtId="14" fontId="16" fillId="0" borderId="6" xfId="0" applyNumberFormat="1" applyFont="1" applyFill="1" applyBorder="1" applyAlignment="1">
      <alignment horizontal="center" vertical="center" wrapText="1"/>
    </xf>
    <xf numFmtId="43" fontId="16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wrapText="1"/>
    </xf>
    <xf numFmtId="14" fontId="6" fillId="0" borderId="0" xfId="0" applyNumberFormat="1" applyFont="1" applyFill="1" applyBorder="1"/>
    <xf numFmtId="164" fontId="16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164" fontId="16" fillId="0" borderId="0" xfId="0" applyNumberFormat="1" applyFont="1" applyFill="1" applyBorder="1" applyAlignment="1">
      <alignment horizontal="center" vertical="center" wrapText="1"/>
    </xf>
    <xf numFmtId="164" fontId="16" fillId="0" borderId="0" xfId="0" applyNumberFormat="1" applyFont="1" applyFill="1" applyBorder="1" applyAlignment="1">
      <alignment horizontal="right"/>
    </xf>
    <xf numFmtId="0" fontId="16" fillId="0" borderId="0" xfId="0" applyFont="1" applyFill="1" applyBorder="1"/>
    <xf numFmtId="4" fontId="6" fillId="0" borderId="0" xfId="0" applyNumberFormat="1" applyFont="1" applyFill="1" applyBorder="1" applyAlignment="1">
      <alignment wrapText="1"/>
    </xf>
    <xf numFmtId="0" fontId="16" fillId="0" borderId="2" xfId="0" applyFont="1" applyBorder="1" applyAlignment="1">
      <alignment horizontal="left"/>
    </xf>
    <xf numFmtId="0" fontId="16" fillId="0" borderId="0" xfId="0" applyFont="1" applyFill="1" applyBorder="1" applyAlignment="1">
      <alignment horizontal="center" wrapText="1"/>
    </xf>
    <xf numFmtId="0" fontId="6" fillId="0" borderId="0" xfId="0" applyFont="1" applyFill="1" applyBorder="1"/>
    <xf numFmtId="43" fontId="16" fillId="0" borderId="0" xfId="0" applyNumberFormat="1" applyFont="1" applyFill="1" applyBorder="1" applyAlignment="1">
      <alignment horizontal="center"/>
    </xf>
    <xf numFmtId="43" fontId="16" fillId="0" borderId="0" xfId="0" applyNumberFormat="1" applyFont="1" applyFill="1" applyBorder="1"/>
    <xf numFmtId="0" fontId="16" fillId="0" borderId="6" xfId="3" applyFont="1" applyFill="1" applyBorder="1" applyAlignment="1">
      <alignment vertical="center"/>
    </xf>
    <xf numFmtId="0" fontId="16" fillId="0" borderId="6" xfId="3" applyFont="1" applyFill="1" applyBorder="1" applyAlignment="1">
      <alignment horizontal="center" vertical="center"/>
    </xf>
    <xf numFmtId="3" fontId="16" fillId="0" borderId="6" xfId="0" applyNumberFormat="1" applyFont="1" applyFill="1" applyBorder="1" applyAlignment="1">
      <alignment horizontal="right" vertical="center" wrapText="1"/>
    </xf>
    <xf numFmtId="43" fontId="6" fillId="0" borderId="0" xfId="0" applyNumberFormat="1" applyFont="1" applyFill="1" applyBorder="1" applyAlignment="1">
      <alignment horizontal="center"/>
    </xf>
    <xf numFmtId="14" fontId="16" fillId="0" borderId="0" xfId="0" applyNumberFormat="1" applyFont="1" applyFill="1" applyBorder="1"/>
    <xf numFmtId="165" fontId="16" fillId="0" borderId="0" xfId="0" applyNumberFormat="1" applyFont="1" applyFill="1" applyBorder="1"/>
    <xf numFmtId="3" fontId="16" fillId="0" borderId="0" xfId="0" applyNumberFormat="1" applyFont="1" applyFill="1" applyBorder="1"/>
    <xf numFmtId="0" fontId="16" fillId="0" borderId="0" xfId="0" applyFont="1" applyFill="1" applyBorder="1" applyAlignment="1">
      <alignment horizontal="left"/>
    </xf>
    <xf numFmtId="4" fontId="16" fillId="0" borderId="0" xfId="0" applyNumberFormat="1" applyFont="1" applyFill="1" applyBorder="1"/>
    <xf numFmtId="3" fontId="16" fillId="60" borderId="6" xfId="0" applyNumberFormat="1" applyFont="1" applyFill="1" applyBorder="1" applyAlignment="1">
      <alignment horizontal="center" vertical="center" wrapText="1"/>
    </xf>
    <xf numFmtId="14" fontId="16" fillId="0" borderId="0" xfId="0" applyNumberFormat="1" applyFont="1" applyFill="1" applyBorder="1" applyAlignment="1">
      <alignment horizontal="right"/>
    </xf>
    <xf numFmtId="166" fontId="16" fillId="0" borderId="0" xfId="0" applyNumberFormat="1" applyFont="1" applyFill="1" applyBorder="1" applyAlignment="1">
      <alignment horizontal="center"/>
    </xf>
    <xf numFmtId="4" fontId="16" fillId="0" borderId="0" xfId="0" applyNumberFormat="1" applyFont="1" applyFill="1" applyBorder="1" applyAlignment="1">
      <alignment wrapText="1"/>
    </xf>
    <xf numFmtId="0" fontId="33" fillId="72" borderId="6" xfId="0" applyFont="1" applyFill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3" fontId="16" fillId="0" borderId="6" xfId="0" applyNumberFormat="1" applyFont="1" applyBorder="1" applyAlignment="1">
      <alignment horizontal="center" vertical="center" wrapText="1"/>
    </xf>
    <xf numFmtId="3" fontId="16" fillId="0" borderId="6" xfId="0" applyNumberFormat="1" applyFont="1" applyBorder="1" applyAlignment="1">
      <alignment horizontal="right" vertical="center" wrapText="1"/>
    </xf>
    <xf numFmtId="14" fontId="16" fillId="0" borderId="6" xfId="0" applyNumberFormat="1" applyFont="1" applyBorder="1" applyAlignment="1">
      <alignment horizontal="center" vertical="center" wrapText="1"/>
    </xf>
    <xf numFmtId="168" fontId="16" fillId="0" borderId="6" xfId="0" applyNumberFormat="1" applyFont="1" applyBorder="1" applyAlignment="1">
      <alignment horizontal="center" vertical="center" wrapText="1"/>
    </xf>
    <xf numFmtId="43" fontId="16" fillId="0" borderId="6" xfId="0" applyNumberFormat="1" applyFont="1" applyBorder="1" applyAlignment="1">
      <alignment horizontal="center" vertical="center" wrapText="1"/>
    </xf>
    <xf numFmtId="14" fontId="51" fillId="0" borderId="6" xfId="3" applyNumberFormat="1" applyFont="1" applyBorder="1" applyAlignment="1">
      <alignment horizontal="center" vertical="center"/>
    </xf>
    <xf numFmtId="0" fontId="51" fillId="0" borderId="6" xfId="3" applyFont="1" applyBorder="1" applyAlignment="1">
      <alignment vertical="center"/>
    </xf>
    <xf numFmtId="43" fontId="51" fillId="0" borderId="6" xfId="4" applyFont="1" applyBorder="1" applyAlignment="1">
      <alignment vertical="center"/>
    </xf>
    <xf numFmtId="0" fontId="51" fillId="0" borderId="6" xfId="3" applyFont="1" applyBorder="1" applyAlignment="1">
      <alignment horizontal="left" vertical="center"/>
    </xf>
    <xf numFmtId="43" fontId="51" fillId="0" borderId="6" xfId="4" applyFont="1" applyBorder="1" applyAlignment="1">
      <alignment horizontal="right" vertical="center"/>
    </xf>
    <xf numFmtId="14" fontId="51" fillId="0" borderId="6" xfId="3" applyNumberFormat="1" applyFont="1" applyFill="1" applyBorder="1" applyAlignment="1">
      <alignment horizontal="center" vertical="center"/>
    </xf>
    <xf numFmtId="0" fontId="51" fillId="0" borderId="6" xfId="3" applyFont="1" applyFill="1" applyBorder="1" applyAlignment="1">
      <alignment vertical="center"/>
    </xf>
    <xf numFmtId="43" fontId="51" fillId="0" borderId="6" xfId="4" applyFont="1" applyFill="1" applyBorder="1" applyAlignment="1">
      <alignment horizontal="right" vertical="center"/>
    </xf>
    <xf numFmtId="0" fontId="51" fillId="0" borderId="6" xfId="3" applyFont="1" applyFill="1" applyBorder="1" applyAlignment="1">
      <alignment horizontal="left" vertical="center"/>
    </xf>
    <xf numFmtId="0" fontId="50" fillId="0" borderId="0" xfId="3" applyAlignment="1">
      <alignment vertical="center"/>
    </xf>
    <xf numFmtId="0" fontId="32" fillId="74" borderId="6" xfId="0" applyFont="1" applyFill="1" applyBorder="1" applyAlignment="1">
      <alignment horizontal="center" vertical="center" wrapText="1"/>
    </xf>
    <xf numFmtId="43" fontId="32" fillId="74" borderId="6" xfId="2" applyFont="1" applyFill="1" applyBorder="1" applyAlignment="1">
      <alignment horizontal="center" vertical="center" wrapText="1"/>
    </xf>
    <xf numFmtId="0" fontId="51" fillId="0" borderId="18" xfId="3" applyFont="1" applyFill="1" applyBorder="1" applyAlignment="1">
      <alignment horizontal="left" vertical="center"/>
    </xf>
    <xf numFmtId="14" fontId="51" fillId="0" borderId="18" xfId="3" applyNumberFormat="1" applyFont="1" applyFill="1" applyBorder="1" applyAlignment="1">
      <alignment horizontal="center" vertical="center"/>
    </xf>
    <xf numFmtId="0" fontId="51" fillId="0" borderId="18" xfId="3" applyFont="1" applyFill="1" applyBorder="1" applyAlignment="1">
      <alignment vertical="center"/>
    </xf>
    <xf numFmtId="43" fontId="51" fillId="0" borderId="18" xfId="4" applyFont="1" applyFill="1" applyBorder="1" applyAlignment="1">
      <alignment horizontal="right" vertical="center"/>
    </xf>
    <xf numFmtId="0" fontId="9" fillId="30" borderId="0" xfId="0" applyFont="1" applyFill="1" applyBorder="1" applyAlignment="1">
      <alignment wrapText="1"/>
    </xf>
    <xf numFmtId="0" fontId="53" fillId="75" borderId="0" xfId="0" applyFont="1" applyFill="1" applyBorder="1" applyAlignment="1">
      <alignment wrapText="1"/>
    </xf>
    <xf numFmtId="0" fontId="13" fillId="29" borderId="0" xfId="0" applyFont="1" applyFill="1" applyBorder="1" applyAlignment="1">
      <alignment wrapText="1"/>
    </xf>
    <xf numFmtId="0" fontId="36" fillId="33" borderId="0" xfId="0" applyFont="1" applyFill="1" applyBorder="1" applyAlignment="1">
      <alignment horizontal="right" vertical="center"/>
    </xf>
    <xf numFmtId="0" fontId="36" fillId="0" borderId="0" xfId="0" applyFont="1" applyBorder="1" applyAlignment="1"/>
    <xf numFmtId="0" fontId="36" fillId="0" borderId="0" xfId="0" applyFont="1" applyBorder="1" applyAlignment="1">
      <alignment wrapText="1"/>
    </xf>
    <xf numFmtId="2" fontId="16" fillId="76" borderId="18" xfId="2" applyNumberFormat="1" applyFont="1" applyFill="1" applyBorder="1" applyAlignment="1">
      <alignment horizontal="center" wrapText="1"/>
    </xf>
    <xf numFmtId="0" fontId="16" fillId="67" borderId="0" xfId="0" applyFont="1" applyFill="1" applyBorder="1"/>
    <xf numFmtId="43" fontId="32" fillId="74" borderId="20" xfId="2" applyFont="1" applyFill="1" applyBorder="1" applyAlignment="1">
      <alignment horizontal="center" vertical="center" wrapText="1"/>
    </xf>
    <xf numFmtId="0" fontId="51" fillId="0" borderId="20" xfId="3" applyFont="1" applyBorder="1" applyAlignment="1">
      <alignment vertical="center"/>
    </xf>
    <xf numFmtId="0" fontId="36" fillId="77" borderId="0" xfId="0" applyFont="1" applyFill="1" applyBorder="1" applyAlignment="1">
      <alignment horizontal="center" vertical="center" wrapText="1"/>
    </xf>
    <xf numFmtId="0" fontId="13" fillId="77" borderId="0" xfId="0" applyFont="1" applyFill="1" applyBorder="1" applyAlignment="1">
      <alignment wrapText="1"/>
    </xf>
    <xf numFmtId="0" fontId="36" fillId="77" borderId="0" xfId="0" applyFont="1" applyFill="1" applyBorder="1" applyAlignment="1">
      <alignment vertical="center" wrapText="1"/>
    </xf>
    <xf numFmtId="0" fontId="36" fillId="77" borderId="0" xfId="0" applyFont="1" applyFill="1" applyBorder="1" applyAlignment="1">
      <alignment vertical="center"/>
    </xf>
    <xf numFmtId="14" fontId="13" fillId="35" borderId="0" xfId="0" applyNumberFormat="1" applyFont="1" applyFill="1" applyBorder="1" applyAlignment="1">
      <alignment wrapText="1"/>
    </xf>
    <xf numFmtId="0" fontId="13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/>
    </xf>
    <xf numFmtId="0" fontId="0" fillId="3" borderId="18" xfId="0" applyFont="1" applyFill="1" applyBorder="1" applyAlignment="1">
      <alignment horizontal="left" wrapText="1"/>
    </xf>
    <xf numFmtId="0" fontId="39" fillId="0" borderId="0" xfId="0" applyFont="1" applyBorder="1" applyAlignment="1">
      <alignment horizontal="left" vertical="center" wrapText="1"/>
    </xf>
    <xf numFmtId="0" fontId="13" fillId="31" borderId="0" xfId="0" applyFont="1" applyFill="1" applyBorder="1" applyAlignment="1">
      <alignment horizontal="left" wrapText="1"/>
    </xf>
    <xf numFmtId="0" fontId="36" fillId="40" borderId="0" xfId="0" applyFont="1" applyFill="1" applyBorder="1" applyAlignment="1">
      <alignment horizontal="left" vertical="center"/>
    </xf>
    <xf numFmtId="0" fontId="36" fillId="41" borderId="0" xfId="0" applyFont="1" applyFill="1" applyBorder="1" applyAlignment="1">
      <alignment horizontal="left" vertical="center" wrapText="1"/>
    </xf>
    <xf numFmtId="0" fontId="42" fillId="30" borderId="0" xfId="0" applyFont="1" applyFill="1" applyBorder="1" applyAlignment="1">
      <alignment horizontal="left" vertical="center"/>
    </xf>
    <xf numFmtId="0" fontId="36" fillId="42" borderId="0" xfId="0" applyFont="1" applyFill="1" applyBorder="1" applyAlignment="1">
      <alignment horizontal="left" vertical="center"/>
    </xf>
    <xf numFmtId="0" fontId="13" fillId="30" borderId="0" xfId="0" applyFont="1" applyFill="1" applyBorder="1" applyAlignment="1">
      <alignment horizontal="left" wrapText="1"/>
    </xf>
    <xf numFmtId="0" fontId="13" fillId="0" borderId="0" xfId="0" applyFont="1" applyBorder="1" applyAlignment="1">
      <alignment horizontal="left" vertical="center" wrapText="1"/>
    </xf>
    <xf numFmtId="0" fontId="0" fillId="0" borderId="0" xfId="0" applyFont="1" applyAlignment="1">
      <alignment wrapText="1"/>
    </xf>
    <xf numFmtId="0" fontId="39" fillId="0" borderId="6" xfId="0" applyFont="1" applyFill="1" applyBorder="1" applyAlignment="1">
      <alignment vertical="top" wrapText="1"/>
    </xf>
    <xf numFmtId="164" fontId="5" fillId="3" borderId="18" xfId="0" applyNumberFormat="1" applyFont="1" applyFill="1" applyBorder="1" applyAlignment="1">
      <alignment wrapText="1"/>
    </xf>
    <xf numFmtId="14" fontId="36" fillId="0" borderId="0" xfId="0" applyNumberFormat="1" applyFont="1" applyBorder="1" applyAlignment="1">
      <alignment vertical="center"/>
    </xf>
    <xf numFmtId="14" fontId="36" fillId="38" borderId="0" xfId="0" applyNumberFormat="1" applyFont="1" applyFill="1" applyBorder="1" applyAlignment="1">
      <alignment vertical="center"/>
    </xf>
    <xf numFmtId="14" fontId="36" fillId="31" borderId="0" xfId="0" applyNumberFormat="1" applyFont="1" applyFill="1" applyBorder="1" applyAlignment="1">
      <alignment vertical="center"/>
    </xf>
    <xf numFmtId="14" fontId="36" fillId="0" borderId="0" xfId="0" applyNumberFormat="1" applyFont="1" applyBorder="1" applyAlignment="1">
      <alignment vertical="center" wrapText="1"/>
    </xf>
    <xf numFmtId="0" fontId="0" fillId="22" borderId="0" xfId="0" applyNumberFormat="1" applyFont="1" applyFill="1" applyAlignment="1"/>
    <xf numFmtId="0" fontId="19" fillId="23" borderId="0" xfId="0" applyNumberFormat="1" applyFont="1" applyFill="1" applyAlignment="1">
      <alignment horizontal="center"/>
    </xf>
    <xf numFmtId="0" fontId="21" fillId="21" borderId="8" xfId="0" applyNumberFormat="1" applyFont="1" applyFill="1" applyBorder="1" applyAlignment="1"/>
    <xf numFmtId="0" fontId="0" fillId="0" borderId="8" xfId="0" applyNumberFormat="1" applyFont="1" applyBorder="1" applyAlignment="1"/>
    <xf numFmtId="0" fontId="2" fillId="0" borderId="0" xfId="5"/>
    <xf numFmtId="14" fontId="2" fillId="0" borderId="0" xfId="5" applyNumberFormat="1"/>
    <xf numFmtId="44" fontId="0" fillId="0" borderId="0" xfId="6" applyFont="1"/>
    <xf numFmtId="14" fontId="13" fillId="32" borderId="0" xfId="0" applyNumberFormat="1" applyFont="1" applyFill="1" applyBorder="1" applyAlignment="1">
      <alignment wrapText="1"/>
    </xf>
    <xf numFmtId="14" fontId="13" fillId="33" borderId="0" xfId="0" applyNumberFormat="1" applyFont="1" applyFill="1" applyBorder="1" applyAlignment="1">
      <alignment wrapText="1"/>
    </xf>
    <xf numFmtId="4" fontId="13" fillId="0" borderId="0" xfId="0" applyNumberFormat="1" applyFont="1" applyBorder="1" applyAlignment="1">
      <alignment wrapText="1"/>
    </xf>
    <xf numFmtId="16" fontId="13" fillId="36" borderId="0" xfId="0" applyNumberFormat="1" applyFont="1" applyFill="1" applyBorder="1" applyAlignment="1">
      <alignment wrapText="1"/>
    </xf>
    <xf numFmtId="8" fontId="13" fillId="31" borderId="0" xfId="0" applyNumberFormat="1" applyFont="1" applyFill="1" applyBorder="1" applyAlignment="1">
      <alignment wrapText="1"/>
    </xf>
    <xf numFmtId="14" fontId="13" fillId="77" borderId="0" xfId="0" applyNumberFormat="1" applyFont="1" applyFill="1" applyBorder="1" applyAlignment="1">
      <alignment wrapText="1"/>
    </xf>
    <xf numFmtId="14" fontId="13" fillId="0" borderId="0" xfId="0" applyNumberFormat="1" applyFont="1" applyBorder="1" applyAlignment="1">
      <alignment wrapText="1"/>
    </xf>
    <xf numFmtId="0" fontId="0" fillId="0" borderId="0" xfId="0" pivotButton="1" applyFont="1" applyAlignment="1"/>
    <xf numFmtId="14" fontId="0" fillId="0" borderId="0" xfId="0" applyNumberFormat="1" applyFont="1" applyAlignment="1"/>
    <xf numFmtId="22" fontId="0" fillId="0" borderId="0" xfId="0" applyNumberFormat="1" applyFont="1" applyAlignment="1"/>
    <xf numFmtId="169" fontId="0" fillId="0" borderId="0" xfId="0" pivotButton="1" applyNumberFormat="1" applyFont="1" applyAlignment="1"/>
    <xf numFmtId="44" fontId="0" fillId="0" borderId="0" xfId="0" applyNumberFormat="1" applyFont="1" applyAlignment="1"/>
    <xf numFmtId="14" fontId="0" fillId="0" borderId="0" xfId="0" pivotButton="1" applyNumberFormat="1" applyFont="1" applyAlignment="1"/>
    <xf numFmtId="0" fontId="21" fillId="21" borderId="9" xfId="0" applyFont="1" applyFill="1" applyBorder="1" applyAlignment="1"/>
    <xf numFmtId="0" fontId="19" fillId="23" borderId="0" xfId="0" applyFont="1" applyFill="1" applyBorder="1" applyAlignment="1">
      <alignment horizontal="center"/>
    </xf>
    <xf numFmtId="49" fontId="32" fillId="0" borderId="0" xfId="0" applyNumberFormat="1" applyFont="1" applyFill="1" applyBorder="1" applyAlignment="1">
      <alignment horizontal="center" wrapText="1"/>
    </xf>
    <xf numFmtId="0" fontId="32" fillId="0" borderId="0" xfId="0" applyFont="1" applyFill="1" applyBorder="1" applyAlignment="1">
      <alignment horizontal="center" wrapText="1"/>
    </xf>
    <xf numFmtId="0" fontId="17" fillId="0" borderId="0" xfId="0" applyFont="1" applyFill="1"/>
    <xf numFmtId="0" fontId="17" fillId="0" borderId="0" xfId="0" applyFont="1" applyFill="1" applyBorder="1"/>
    <xf numFmtId="0" fontId="17" fillId="0" borderId="0" xfId="0" applyFont="1" applyFill="1" applyAlignment="1"/>
    <xf numFmtId="0" fontId="17" fillId="0" borderId="15" xfId="0" applyFont="1" applyFill="1" applyBorder="1" applyAlignment="1"/>
    <xf numFmtId="0" fontId="17" fillId="0" borderId="16" xfId="0" applyFont="1" applyFill="1" applyBorder="1" applyAlignment="1"/>
    <xf numFmtId="0" fontId="17" fillId="0" borderId="17" xfId="0" applyFont="1" applyFill="1" applyBorder="1" applyAlignment="1"/>
    <xf numFmtId="49" fontId="17" fillId="0" borderId="0" xfId="0" applyNumberFormat="1" applyFont="1" applyFill="1" applyBorder="1"/>
    <xf numFmtId="49" fontId="17" fillId="0" borderId="0" xfId="0" applyNumberFormat="1" applyFont="1" applyFill="1" applyBorder="1" applyAlignment="1"/>
    <xf numFmtId="0" fontId="17" fillId="0" borderId="0" xfId="0" applyFont="1" applyFill="1" applyBorder="1" applyAlignment="1"/>
    <xf numFmtId="49" fontId="33" fillId="0" borderId="0" xfId="0" applyNumberFormat="1" applyFont="1" applyBorder="1" applyAlignment="1"/>
    <xf numFmtId="49" fontId="32" fillId="78" borderId="0" xfId="0" applyNumberFormat="1" applyFont="1" applyFill="1" applyBorder="1" applyAlignment="1">
      <alignment horizontal="center" wrapText="1"/>
    </xf>
    <xf numFmtId="0" fontId="33" fillId="78" borderId="0" xfId="0" applyFont="1" applyFill="1" applyBorder="1"/>
    <xf numFmtId="0" fontId="32" fillId="79" borderId="18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/>
    </xf>
    <xf numFmtId="0" fontId="21" fillId="21" borderId="25" xfId="0" applyNumberFormat="1" applyFont="1" applyFill="1" applyBorder="1" applyAlignment="1">
      <alignment horizontal="center"/>
    </xf>
    <xf numFmtId="0" fontId="21" fillId="21" borderId="24" xfId="0" applyNumberFormat="1" applyFont="1" applyFill="1" applyBorder="1" applyAlignment="1">
      <alignment horizontal="center"/>
    </xf>
    <xf numFmtId="0" fontId="0" fillId="68" borderId="0" xfId="0" applyFont="1" applyFill="1" applyAlignment="1"/>
    <xf numFmtId="0" fontId="0" fillId="68" borderId="0" xfId="0" applyFont="1" applyFill="1" applyAlignment="1">
      <alignment wrapText="1"/>
    </xf>
    <xf numFmtId="49" fontId="4" fillId="0" borderId="0" xfId="0" applyNumberFormat="1" applyFont="1" applyFill="1" applyBorder="1" applyAlignment="1">
      <alignment horizontal="center" wrapText="1"/>
    </xf>
    <xf numFmtId="0" fontId="32" fillId="80" borderId="6" xfId="0" applyFont="1" applyFill="1" applyBorder="1" applyAlignment="1">
      <alignment wrapText="1"/>
    </xf>
    <xf numFmtId="0" fontId="0" fillId="0" borderId="6" xfId="0" applyFont="1" applyBorder="1" applyAlignment="1">
      <alignment wrapText="1"/>
    </xf>
    <xf numFmtId="14" fontId="36" fillId="33" borderId="0" xfId="0" applyNumberFormat="1" applyFont="1" applyFill="1" applyBorder="1" applyAlignment="1">
      <alignment vertical="center" wrapText="1"/>
    </xf>
    <xf numFmtId="0" fontId="18" fillId="81" borderId="0" xfId="0" applyFont="1" applyFill="1" applyAlignment="1"/>
    <xf numFmtId="0" fontId="56" fillId="28" borderId="0" xfId="0" applyFont="1" applyFill="1" applyAlignment="1">
      <alignment horizontal="center"/>
    </xf>
    <xf numFmtId="0" fontId="18" fillId="82" borderId="0" xfId="0" applyFont="1" applyFill="1" applyAlignment="1"/>
    <xf numFmtId="0" fontId="18" fillId="82" borderId="0" xfId="0" applyFont="1" applyFill="1" applyAlignment="1">
      <alignment wrapText="1"/>
    </xf>
    <xf numFmtId="0" fontId="0" fillId="0" borderId="6" xfId="0" applyFont="1" applyFill="1" applyBorder="1" applyAlignment="1">
      <alignment wrapText="1"/>
    </xf>
    <xf numFmtId="14" fontId="0" fillId="0" borderId="6" xfId="0" applyNumberFormat="1" applyFont="1" applyFill="1" applyBorder="1" applyAlignment="1">
      <alignment wrapText="1"/>
    </xf>
    <xf numFmtId="14" fontId="0" fillId="0" borderId="6" xfId="0" applyNumberFormat="1" applyFont="1" applyFill="1" applyBorder="1" applyAlignment="1"/>
    <xf numFmtId="14" fontId="54" fillId="0" borderId="6" xfId="0" applyNumberFormat="1" applyFont="1" applyFill="1" applyBorder="1" applyAlignment="1"/>
    <xf numFmtId="0" fontId="0" fillId="31" borderId="6" xfId="0" applyFont="1" applyFill="1" applyBorder="1" applyAlignment="1">
      <alignment wrapText="1"/>
    </xf>
    <xf numFmtId="0" fontId="16" fillId="0" borderId="6" xfId="0" applyFont="1" applyBorder="1" applyAlignment="1">
      <alignment wrapText="1"/>
    </xf>
    <xf numFmtId="0" fontId="58" fillId="0" borderId="0" xfId="0" pivotButton="1" applyFont="1" applyAlignment="1"/>
    <xf numFmtId="0" fontId="58" fillId="0" borderId="0" xfId="0" applyFont="1" applyAlignment="1"/>
    <xf numFmtId="14" fontId="58" fillId="0" borderId="0" xfId="0" applyNumberFormat="1" applyFont="1" applyAlignment="1"/>
    <xf numFmtId="0" fontId="58" fillId="28" borderId="0" xfId="0" applyFont="1" applyFill="1" applyAlignment="1"/>
    <xf numFmtId="0" fontId="58" fillId="28" borderId="0" xfId="0" applyFont="1" applyFill="1" applyAlignment="1">
      <alignment vertical="center" wrapText="1"/>
    </xf>
    <xf numFmtId="0" fontId="58" fillId="14" borderId="0" xfId="0" applyFont="1" applyFill="1" applyAlignment="1">
      <alignment vertical="center" wrapText="1"/>
    </xf>
    <xf numFmtId="0" fontId="59" fillId="0" borderId="0" xfId="0" applyFont="1" applyAlignment="1"/>
    <xf numFmtId="0" fontId="60" fillId="0" borderId="0" xfId="0" applyNumberFormat="1" applyFont="1" applyAlignment="1"/>
    <xf numFmtId="0" fontId="0" fillId="0" borderId="18" xfId="0" applyFont="1" applyFill="1" applyBorder="1" applyAlignment="1">
      <alignment wrapText="1"/>
    </xf>
    <xf numFmtId="14" fontId="5" fillId="0" borderId="6" xfId="0" applyNumberFormat="1" applyFont="1" applyFill="1" applyBorder="1" applyAlignment="1">
      <alignment wrapText="1"/>
    </xf>
    <xf numFmtId="14" fontId="32" fillId="80" borderId="6" xfId="0" applyNumberFormat="1" applyFont="1" applyFill="1" applyBorder="1" applyAlignment="1">
      <alignment wrapText="1"/>
    </xf>
    <xf numFmtId="14" fontId="0" fillId="0" borderId="6" xfId="0" applyNumberFormat="1" applyFont="1" applyBorder="1" applyAlignment="1">
      <alignment wrapText="1"/>
    </xf>
    <xf numFmtId="14" fontId="54" fillId="0" borderId="6" xfId="0" applyNumberFormat="1" applyFont="1" applyFill="1" applyBorder="1" applyAlignment="1">
      <alignment wrapText="1"/>
    </xf>
    <xf numFmtId="14" fontId="0" fillId="0" borderId="0" xfId="0" applyNumberFormat="1" applyFont="1" applyAlignment="1">
      <alignment wrapText="1"/>
    </xf>
    <xf numFmtId="0" fontId="61" fillId="27" borderId="19" xfId="0" applyFont="1" applyFill="1" applyBorder="1" applyAlignment="1"/>
    <xf numFmtId="0" fontId="0" fillId="83" borderId="0" xfId="0" applyFont="1" applyFill="1" applyAlignment="1"/>
    <xf numFmtId="44" fontId="0" fillId="83" borderId="0" xfId="0" applyNumberFormat="1" applyFont="1" applyFill="1" applyAlignment="1"/>
    <xf numFmtId="14" fontId="0" fillId="83" borderId="0" xfId="0" applyNumberFormat="1" applyFont="1" applyFill="1" applyAlignment="1"/>
    <xf numFmtId="0" fontId="1" fillId="83" borderId="0" xfId="5" applyFont="1" applyFill="1"/>
    <xf numFmtId="22" fontId="0" fillId="83" borderId="0" xfId="0" applyNumberFormat="1" applyFont="1" applyFill="1" applyAlignment="1"/>
    <xf numFmtId="0" fontId="16" fillId="0" borderId="6" xfId="0" applyFont="1" applyFill="1" applyBorder="1" applyAlignment="1">
      <alignment wrapText="1"/>
    </xf>
    <xf numFmtId="0" fontId="0" fillId="68" borderId="0" xfId="0" applyFont="1" applyFill="1" applyAlignment="1" applyProtection="1">
      <alignment wrapText="1"/>
      <protection locked="0"/>
    </xf>
    <xf numFmtId="0" fontId="0" fillId="0" borderId="0" xfId="0" applyFont="1" applyAlignment="1" applyProtection="1">
      <alignment wrapText="1"/>
      <protection locked="0"/>
    </xf>
    <xf numFmtId="0" fontId="16" fillId="0" borderId="0" xfId="0" applyFont="1" applyAlignment="1">
      <alignment vertical="center"/>
    </xf>
    <xf numFmtId="170" fontId="0" fillId="0" borderId="0" xfId="0" applyNumberFormat="1" applyFont="1" applyBorder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 wrapText="1"/>
    </xf>
    <xf numFmtId="169" fontId="0" fillId="0" borderId="0" xfId="0" applyNumberFormat="1" applyFont="1" applyAlignment="1">
      <alignment vertical="center"/>
    </xf>
    <xf numFmtId="0" fontId="16" fillId="0" borderId="0" xfId="0" applyFont="1" applyBorder="1" applyAlignment="1">
      <alignment horizontal="center" vertical="center" wrapText="1"/>
    </xf>
    <xf numFmtId="0" fontId="16" fillId="0" borderId="0" xfId="0" applyFont="1" applyBorder="1" applyAlignment="1">
      <alignment vertical="center" wrapText="1"/>
    </xf>
    <xf numFmtId="0" fontId="16" fillId="0" borderId="0" xfId="0" applyFont="1" applyAlignment="1">
      <alignment vertical="center" wrapText="1"/>
    </xf>
    <xf numFmtId="14" fontId="0" fillId="0" borderId="0" xfId="0" applyNumberFormat="1" applyFont="1" applyAlignment="1">
      <alignment vertical="center"/>
    </xf>
    <xf numFmtId="0" fontId="6" fillId="0" borderId="0" xfId="0" applyFont="1" applyFill="1" applyAlignment="1">
      <alignment vertical="center" wrapText="1"/>
    </xf>
    <xf numFmtId="14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6" fillId="0" borderId="0" xfId="0" applyNumberFormat="1" applyFont="1" applyAlignment="1">
      <alignment vertical="center" wrapText="1"/>
    </xf>
    <xf numFmtId="0" fontId="0" fillId="0" borderId="0" xfId="0" applyBorder="1" applyAlignment="1">
      <alignment horizontal="left" vertical="top" wrapText="1"/>
    </xf>
    <xf numFmtId="0" fontId="0" fillId="0" borderId="0" xfId="0" applyFont="1" applyAlignment="1">
      <alignment horizontal="center" vertical="center"/>
    </xf>
    <xf numFmtId="169" fontId="0" fillId="0" borderId="0" xfId="0" applyNumberFormat="1" applyFont="1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169" fontId="0" fillId="0" borderId="0" xfId="0" applyNumberFormat="1" applyFont="1" applyAlignment="1"/>
    <xf numFmtId="0" fontId="16" fillId="0" borderId="0" xfId="0" applyNumberFormat="1" applyFont="1" applyAlignment="1">
      <alignment wrapText="1"/>
    </xf>
    <xf numFmtId="0" fontId="0" fillId="23" borderId="0" xfId="0" applyFill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0" fontId="16" fillId="31" borderId="6" xfId="0" applyFont="1" applyFill="1" applyBorder="1" applyAlignment="1">
      <alignment wrapText="1"/>
    </xf>
    <xf numFmtId="0" fontId="16" fillId="0" borderId="6" xfId="0" applyFont="1" applyBorder="1" applyAlignment="1">
      <alignment horizontal="left" wrapText="1"/>
    </xf>
    <xf numFmtId="0" fontId="17" fillId="23" borderId="26" xfId="0" applyFont="1" applyFill="1" applyBorder="1" applyAlignment="1"/>
    <xf numFmtId="0" fontId="17" fillId="23" borderId="24" xfId="0" applyFont="1" applyFill="1" applyBorder="1" applyAlignment="1"/>
    <xf numFmtId="0" fontId="37" fillId="0" borderId="0" xfId="0" pivotButton="1" applyFont="1" applyAlignment="1"/>
    <xf numFmtId="169" fontId="32" fillId="80" borderId="6" xfId="0" applyNumberFormat="1" applyFont="1" applyFill="1" applyBorder="1" applyAlignment="1">
      <alignment wrapText="1"/>
    </xf>
    <xf numFmtId="169" fontId="0" fillId="0" borderId="6" xfId="0" applyNumberFormat="1" applyFont="1" applyBorder="1" applyAlignment="1">
      <alignment wrapText="1"/>
    </xf>
    <xf numFmtId="169" fontId="0" fillId="0" borderId="0" xfId="0" applyNumberFormat="1" applyFont="1" applyAlignment="1">
      <alignment wrapText="1"/>
    </xf>
    <xf numFmtId="0" fontId="23" fillId="0" borderId="0" xfId="0" applyFont="1" applyFill="1" applyBorder="1" applyAlignment="1">
      <alignment wrapText="1"/>
    </xf>
    <xf numFmtId="0" fontId="0" fillId="0" borderId="6" xfId="0" applyFont="1" applyFill="1" applyBorder="1" applyAlignment="1"/>
    <xf numFmtId="169" fontId="63" fillId="0" borderId="6" xfId="0" applyNumberFormat="1" applyFont="1" applyBorder="1" applyAlignment="1">
      <alignment horizontal="right" wrapText="1"/>
    </xf>
    <xf numFmtId="0" fontId="16" fillId="0" borderId="0" xfId="0" applyFont="1" applyFill="1" applyAlignment="1">
      <alignment wrapText="1"/>
    </xf>
    <xf numFmtId="0" fontId="0" fillId="0" borderId="0" xfId="0" applyFont="1" applyFill="1" applyAlignment="1">
      <alignment wrapText="1"/>
    </xf>
    <xf numFmtId="169" fontId="13" fillId="0" borderId="6" xfId="0" applyNumberFormat="1" applyFont="1" applyFill="1" applyBorder="1" applyAlignment="1">
      <alignment horizontal="right" wrapText="1"/>
    </xf>
    <xf numFmtId="169" fontId="13" fillId="0" borderId="0" xfId="0" applyNumberFormat="1" applyFont="1" applyFill="1" applyAlignment="1">
      <alignment horizontal="right"/>
    </xf>
    <xf numFmtId="0" fontId="0" fillId="0" borderId="6" xfId="0" applyFont="1" applyFill="1" applyBorder="1" applyAlignment="1">
      <alignment vertical="center" wrapText="1"/>
    </xf>
    <xf numFmtId="169" fontId="64" fillId="0" borderId="0" xfId="0" applyNumberFormat="1" applyFont="1" applyFill="1" applyAlignment="1">
      <alignment horizontal="right"/>
    </xf>
    <xf numFmtId="169" fontId="13" fillId="0" borderId="6" xfId="0" applyNumberFormat="1" applyFont="1" applyFill="1" applyBorder="1" applyAlignment="1">
      <alignment horizontal="right"/>
    </xf>
    <xf numFmtId="0" fontId="0" fillId="0" borderId="27" xfId="0" applyFont="1" applyFill="1" applyBorder="1" applyAlignment="1">
      <alignment wrapText="1"/>
    </xf>
    <xf numFmtId="0" fontId="57" fillId="0" borderId="0" xfId="0" applyFont="1" applyFill="1" applyAlignment="1"/>
    <xf numFmtId="0" fontId="18" fillId="0" borderId="0" xfId="0" applyFont="1" applyFill="1" applyAlignment="1">
      <alignment wrapText="1"/>
    </xf>
    <xf numFmtId="0" fontId="55" fillId="82" borderId="0" xfId="0" applyFont="1" applyFill="1" applyAlignment="1">
      <alignment horizontal="center"/>
    </xf>
    <xf numFmtId="0" fontId="16" fillId="0" borderId="2" xfId="0" applyFont="1" applyFill="1" applyBorder="1" applyAlignment="1">
      <alignment wrapText="1"/>
    </xf>
    <xf numFmtId="169" fontId="13" fillId="0" borderId="2" xfId="0" applyNumberFormat="1" applyFont="1" applyFill="1" applyBorder="1" applyAlignment="1">
      <alignment horizontal="right" wrapText="1"/>
    </xf>
    <xf numFmtId="14" fontId="16" fillId="0" borderId="2" xfId="0" applyNumberFormat="1" applyFont="1" applyFill="1" applyBorder="1" applyAlignment="1">
      <alignment wrapText="1"/>
    </xf>
    <xf numFmtId="0" fontId="16" fillId="84" borderId="2" xfId="0" applyFont="1" applyFill="1" applyBorder="1" applyAlignment="1">
      <alignment wrapText="1"/>
    </xf>
    <xf numFmtId="14" fontId="5" fillId="0" borderId="2" xfId="0" applyNumberFormat="1" applyFont="1" applyFill="1" applyBorder="1" applyAlignment="1">
      <alignment wrapText="1"/>
    </xf>
    <xf numFmtId="0" fontId="65" fillId="0" borderId="2" xfId="0" applyFont="1" applyFill="1" applyBorder="1" applyAlignment="1">
      <alignment wrapText="1"/>
    </xf>
    <xf numFmtId="0" fontId="16" fillId="85" borderId="2" xfId="0" applyFont="1" applyFill="1" applyBorder="1" applyAlignment="1">
      <alignment wrapText="1"/>
    </xf>
    <xf numFmtId="169" fontId="13" fillId="0" borderId="0" xfId="0" applyNumberFormat="1" applyFont="1" applyFill="1" applyBorder="1" applyAlignment="1">
      <alignment horizontal="right" wrapText="1"/>
    </xf>
    <xf numFmtId="0" fontId="16" fillId="86" borderId="2" xfId="0" applyFont="1" applyFill="1" applyBorder="1" applyAlignment="1">
      <alignment wrapText="1"/>
    </xf>
    <xf numFmtId="0" fontId="16" fillId="10" borderId="2" xfId="0" applyFont="1" applyFill="1" applyBorder="1" applyAlignment="1">
      <alignment wrapText="1"/>
    </xf>
    <xf numFmtId="169" fontId="13" fillId="10" borderId="2" xfId="0" applyNumberFormat="1" applyFont="1" applyFill="1" applyBorder="1" applyAlignment="1">
      <alignment horizontal="right"/>
    </xf>
    <xf numFmtId="0" fontId="16" fillId="87" borderId="2" xfId="0" applyFont="1" applyFill="1" applyBorder="1" applyAlignment="1">
      <alignment wrapText="1"/>
    </xf>
    <xf numFmtId="169" fontId="64" fillId="0" borderId="0" xfId="0" applyNumberFormat="1" applyFont="1" applyFill="1" applyBorder="1" applyAlignment="1">
      <alignment horizontal="right"/>
    </xf>
    <xf numFmtId="169" fontId="64" fillId="0" borderId="2" xfId="0" applyNumberFormat="1" applyFont="1" applyFill="1" applyBorder="1" applyAlignment="1">
      <alignment horizontal="right"/>
    </xf>
    <xf numFmtId="0" fontId="16" fillId="86" borderId="2" xfId="0" applyFont="1" applyFill="1" applyBorder="1" applyAlignment="1">
      <alignment horizontal="left" wrapText="1"/>
    </xf>
    <xf numFmtId="169" fontId="13" fillId="0" borderId="2" xfId="0" applyNumberFormat="1" applyFont="1" applyFill="1" applyBorder="1" applyAlignment="1">
      <alignment horizontal="right"/>
    </xf>
    <xf numFmtId="0" fontId="16" fillId="88" borderId="2" xfId="0" applyFont="1" applyFill="1" applyBorder="1" applyAlignment="1">
      <alignment wrapText="1"/>
    </xf>
    <xf numFmtId="169" fontId="13" fillId="10" borderId="2" xfId="0" applyNumberFormat="1" applyFont="1" applyFill="1" applyBorder="1" applyAlignment="1">
      <alignment horizontal="right" wrapText="1"/>
    </xf>
    <xf numFmtId="0" fontId="16" fillId="84" borderId="0" xfId="0" applyFont="1" applyFill="1" applyBorder="1" applyAlignment="1">
      <alignment wrapText="1"/>
    </xf>
    <xf numFmtId="14" fontId="16" fillId="10" borderId="2" xfId="0" applyNumberFormat="1" applyFont="1" applyFill="1" applyBorder="1" applyAlignment="1">
      <alignment wrapText="1"/>
    </xf>
    <xf numFmtId="14" fontId="5" fillId="10" borderId="2" xfId="0" applyNumberFormat="1" applyFont="1" applyFill="1" applyBorder="1" applyAlignment="1">
      <alignment wrapText="1"/>
    </xf>
    <xf numFmtId="0" fontId="65" fillId="10" borderId="2" xfId="0" applyFont="1" applyFill="1" applyBorder="1" applyAlignment="1">
      <alignment wrapText="1"/>
    </xf>
    <xf numFmtId="171" fontId="16" fillId="84" borderId="2" xfId="0" applyNumberFormat="1" applyFont="1" applyFill="1" applyBorder="1" applyAlignment="1">
      <alignment wrapText="1"/>
    </xf>
    <xf numFmtId="0" fontId="16" fillId="89" borderId="2" xfId="0" applyFont="1" applyFill="1" applyBorder="1" applyAlignment="1">
      <alignment wrapText="1"/>
    </xf>
    <xf numFmtId="0" fontId="45" fillId="43" borderId="0" xfId="0" applyFont="1" applyFill="1" applyAlignment="1">
      <alignment horizontal="center"/>
    </xf>
    <xf numFmtId="0" fontId="20" fillId="15" borderId="0" xfId="0" applyFont="1" applyFill="1" applyAlignment="1">
      <alignment horizontal="center"/>
    </xf>
    <xf numFmtId="0" fontId="18" fillId="26" borderId="0" xfId="0" applyFont="1" applyFill="1" applyAlignment="1">
      <alignment horizontal="center" vertical="center" wrapText="1"/>
    </xf>
    <xf numFmtId="0" fontId="29" fillId="19" borderId="0" xfId="0" applyFont="1" applyFill="1" applyAlignment="1">
      <alignment horizontal="center" vertical="center"/>
    </xf>
    <xf numFmtId="0" fontId="57" fillId="17" borderId="0" xfId="0" applyFont="1" applyFill="1" applyAlignment="1">
      <alignment horizontal="center"/>
    </xf>
    <xf numFmtId="0" fontId="19" fillId="17" borderId="0" xfId="0" applyFont="1" applyFill="1" applyAlignment="1">
      <alignment horizontal="center" vertical="center"/>
    </xf>
    <xf numFmtId="0" fontId="21" fillId="21" borderId="25" xfId="0" applyNumberFormat="1" applyFont="1" applyFill="1" applyBorder="1" applyAlignment="1">
      <alignment horizontal="center"/>
    </xf>
    <xf numFmtId="0" fontId="21" fillId="21" borderId="24" xfId="0" applyNumberFormat="1" applyFont="1" applyFill="1" applyBorder="1" applyAlignment="1">
      <alignment horizontal="center"/>
    </xf>
    <xf numFmtId="0" fontId="57" fillId="82" borderId="0" xfId="0" applyFont="1" applyFill="1" applyAlignment="1">
      <alignment horizontal="center"/>
    </xf>
    <xf numFmtId="0" fontId="62" fillId="81" borderId="0" xfId="0" applyFont="1" applyFill="1" applyAlignment="1">
      <alignment horizontal="center" wrapText="1"/>
    </xf>
    <xf numFmtId="0" fontId="51" fillId="0" borderId="6" xfId="0" applyFont="1" applyFill="1" applyBorder="1" applyAlignment="1">
      <alignment horizontal="center" vertical="center"/>
    </xf>
    <xf numFmtId="0" fontId="52" fillId="73" borderId="23" xfId="0" applyFont="1" applyFill="1" applyBorder="1" applyAlignment="1">
      <alignment horizontal="center" vertical="center"/>
    </xf>
    <xf numFmtId="0" fontId="52" fillId="73" borderId="0" xfId="0" applyFont="1" applyFill="1" applyBorder="1" applyAlignment="1">
      <alignment horizontal="center" vertical="center"/>
    </xf>
    <xf numFmtId="0" fontId="32" fillId="74" borderId="20" xfId="0" applyFont="1" applyFill="1" applyBorder="1" applyAlignment="1">
      <alignment horizontal="center" vertical="center" wrapText="1"/>
    </xf>
    <xf numFmtId="0" fontId="32" fillId="74" borderId="22" xfId="0" applyFont="1" applyFill="1" applyBorder="1" applyAlignment="1">
      <alignment horizontal="center" vertical="center" wrapText="1"/>
    </xf>
    <xf numFmtId="0" fontId="51" fillId="0" borderId="20" xfId="3" applyFont="1" applyBorder="1" applyAlignment="1">
      <alignment horizontal="center" vertical="center"/>
    </xf>
    <xf numFmtId="0" fontId="51" fillId="0" borderId="22" xfId="3" applyFont="1" applyBorder="1" applyAlignment="1">
      <alignment horizontal="center" vertical="center"/>
    </xf>
    <xf numFmtId="0" fontId="51" fillId="0" borderId="6" xfId="3" applyFont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6" fillId="0" borderId="4" xfId="0" applyFont="1" applyBorder="1"/>
    <xf numFmtId="0" fontId="21" fillId="21" borderId="11" xfId="0" applyFont="1" applyFill="1" applyBorder="1" applyAlignment="1">
      <alignment horizontal="center"/>
    </xf>
    <xf numFmtId="0" fontId="21" fillId="21" borderId="14" xfId="0" applyFont="1" applyFill="1" applyBorder="1" applyAlignment="1">
      <alignment horizontal="center"/>
    </xf>
  </cellXfs>
  <cellStyles count="7">
    <cellStyle name="Millares" xfId="2" builtinId="3"/>
    <cellStyle name="Millares 2" xfId="4"/>
    <cellStyle name="Moneda 2" xfId="6"/>
    <cellStyle name="Normal" xfId="0" builtinId="0"/>
    <cellStyle name="Normal 2" xfId="5"/>
    <cellStyle name="Normal 3" xfId="3"/>
    <cellStyle name="Porcentaje" xfId="1" builtinId="5"/>
  </cellStyles>
  <dxfs count="360">
    <dxf>
      <fill>
        <patternFill patternType="solid">
          <bgColor theme="4" tint="0.39997558519241921"/>
        </patternFill>
      </fill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12"/>
      </font>
    </dxf>
    <dxf>
      <font>
        <sz val="24"/>
      </font>
      <fill>
        <patternFill patternType="none">
          <fgColor indexed="64"/>
          <bgColor indexed="65"/>
        </patternFill>
      </fill>
    </dxf>
    <dxf>
      <font>
        <sz val="24"/>
      </font>
    </dxf>
    <dxf>
      <alignment vertical="center" wrapText="1" readingOrder="0"/>
    </dxf>
    <dxf>
      <alignment vertical="center" wrapText="1" readingOrder="0"/>
    </dxf>
    <dxf>
      <font>
        <sz val="24"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sz val="12"/>
      </font>
    </dxf>
    <dxf>
      <alignment horizontal="right" readingOrder="0"/>
    </dxf>
    <dxf>
      <alignment horizontal="right" readingOrder="0"/>
    </dxf>
    <dxf>
      <font>
        <b/>
      </font>
    </dxf>
    <dxf>
      <font>
        <color theme="0"/>
      </font>
    </dxf>
    <dxf>
      <fill>
        <patternFill>
          <bgColor theme="5" tint="-0.249977111117893"/>
        </patternFill>
      </fill>
    </dxf>
    <dxf>
      <fill>
        <patternFill patternType="solid">
          <bgColor theme="4" tint="-0.499984740745262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numFmt numFmtId="19" formatCode="dd/mm/yyyy"/>
    </dxf>
    <dxf>
      <numFmt numFmtId="34" formatCode="_ &quot;$&quot;\ * #,##0.00_ ;_ &quot;$&quot;\ * \-#,##0.00_ ;_ &quot;$&quot;\ * &quot;-&quot;??_ ;_ @_ "/>
    </dxf>
    <dxf>
      <numFmt numFmtId="169" formatCode="&quot;$&quot;\ 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rgb="FFFFFF00"/>
        </patternFill>
      </fill>
      <alignment horizontal="general" vertical="center" textRotation="0" wrapText="1" indent="0" justifyLastLine="0" shrinkToFit="0" readingOrder="0"/>
      <protection locked="0" hidden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9" formatCode="&quot;$&quot;\ 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dd/mm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/>
        </patternFill>
      </fill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dd/mm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dd/mm/yyyy"/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7"/>
        </patternFill>
      </fill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  <top/>
        <bottom/>
      </border>
    </dxf>
    <dxf>
      <font>
        <color theme="0"/>
      </font>
    </dxf>
    <dxf>
      <fill>
        <patternFill patternType="solid">
          <bgColor theme="0"/>
        </patternFill>
      </fill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  <top/>
        <bottom/>
      </border>
    </dxf>
    <dxf>
      <font>
        <color theme="0"/>
      </font>
    </dxf>
    <dxf>
      <fill>
        <patternFill patternType="solid">
          <bgColor theme="0"/>
        </patternFill>
      </fill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numFmt numFmtId="0" formatCode="General"/>
    </dxf>
    <dxf>
      <numFmt numFmtId="0" formatCode="General"/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sz val="20"/>
      </font>
    </dxf>
    <dxf>
      <font>
        <sz val="24"/>
      </font>
      <alignment vertical="center" wrapText="1" readingOrder="0"/>
    </dxf>
    <dxf>
      <alignment vertical="center" wrapText="1" readingOrder="0"/>
    </dxf>
    <dxf>
      <alignment vertical="center" wrapText="1" readingOrder="0"/>
    </dxf>
    <dxf>
      <font>
        <sz val="24"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sz val="12"/>
      </font>
    </dxf>
  </dxfs>
  <tableStyles count="0" defaultTableStyle="TableStyleMedium2" defaultPivotStyle="PivotStyleLight16"/>
  <colors>
    <mruColors>
      <color rgb="FF0066FF"/>
      <color rgb="FFFFCCCC"/>
      <color rgb="FFFFFF99"/>
      <color rgb="FFFF6699"/>
      <color rgb="FF009999"/>
      <color rgb="FF99FFCC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5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pivotCacheDefinition" Target="pivotCache/pivotCacheDefinition3.xml"/><Relationship Id="rId37" Type="http://schemas.openxmlformats.org/officeDocument/2006/relationships/pivotCacheDefinition" Target="pivotCache/pivotCacheDefinition8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pivotCacheDefinition" Target="pivotCache/pivotCacheDefinition1.xml"/><Relationship Id="rId35" Type="http://schemas.openxmlformats.org/officeDocument/2006/relationships/pivotCacheDefinition" Target="pivotCache/pivotCacheDefinition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pivotCacheDefinition" Target="pivotCache/pivotCacheDefinition4.xml"/><Relationship Id="rId38" Type="http://schemas.openxmlformats.org/officeDocument/2006/relationships/pivotCacheDefinition" Target="pivotCache/pivotCacheDefinition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Responsables!A1"/><Relationship Id="rId3" Type="http://schemas.openxmlformats.org/officeDocument/2006/relationships/hyperlink" Target="#'Conceptos (EN DETALLE)'!A1"/><Relationship Id="rId7" Type="http://schemas.openxmlformats.org/officeDocument/2006/relationships/hyperlink" Target="#PAGADO!A1"/><Relationship Id="rId2" Type="http://schemas.openxmlformats.org/officeDocument/2006/relationships/hyperlink" Target="#Proveedor!A1"/><Relationship Id="rId1" Type="http://schemas.openxmlformats.org/officeDocument/2006/relationships/image" Target="../media/image1.png"/><Relationship Id="rId6" Type="http://schemas.openxmlformats.org/officeDocument/2006/relationships/hyperlink" Target="#'Resumen Asignaci&#243;n EXPTES.'!A1"/><Relationship Id="rId11" Type="http://schemas.openxmlformats.org/officeDocument/2006/relationships/hyperlink" Target="#'Exptes. en Otras &#193;REAS'!A1"/><Relationship Id="rId5" Type="http://schemas.openxmlformats.org/officeDocument/2006/relationships/hyperlink" Target="#Buscador!A1"/><Relationship Id="rId10" Type="http://schemas.openxmlformats.org/officeDocument/2006/relationships/hyperlink" Target="#'A devengar'!A1"/><Relationship Id="rId4" Type="http://schemas.openxmlformats.org/officeDocument/2006/relationships/hyperlink" Target="#Maestro!A1"/><Relationship Id="rId9" Type="http://schemas.openxmlformats.org/officeDocument/2006/relationships/hyperlink" Target="#'Movimiento EXP. SEPTIEMBRE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CARATULA!A1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CARATULA!A1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CARATULA!A1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CARATULA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CARATULA!A1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CARATULA!A1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CARATULA!A1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CARATULA!A1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465668</xdr:colOff>
      <xdr:row>0</xdr:row>
      <xdr:rowOff>105834</xdr:rowOff>
    </xdr:from>
    <xdr:to>
      <xdr:col>12</xdr:col>
      <xdr:colOff>724169</xdr:colOff>
      <xdr:row>5</xdr:row>
      <xdr:rowOff>85385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1668" y="105834"/>
          <a:ext cx="7116501" cy="932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21167</xdr:colOff>
      <xdr:row>15</xdr:row>
      <xdr:rowOff>21167</xdr:rowOff>
    </xdr:from>
    <xdr:to>
      <xdr:col>6</xdr:col>
      <xdr:colOff>518583</xdr:colOff>
      <xdr:row>18</xdr:row>
      <xdr:rowOff>62315</xdr:rowOff>
    </xdr:to>
    <xdr:sp macro="" textlink="">
      <xdr:nvSpPr>
        <xdr:cNvPr id="3" name="2 Proceso">
          <a:hlinkClick xmlns:r="http://schemas.openxmlformats.org/officeDocument/2006/relationships" r:id="rId2"/>
        </xdr:cNvPr>
        <xdr:cNvSpPr/>
      </xdr:nvSpPr>
      <xdr:spPr>
        <a:xfrm>
          <a:off x="2307167" y="2508250"/>
          <a:ext cx="2783416" cy="612648"/>
        </a:xfrm>
        <a:prstGeom prst="flowChart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3200"/>
            <a:t>PROVEEDOR</a:t>
          </a:r>
        </a:p>
      </xdr:txBody>
    </xdr:sp>
    <xdr:clientData/>
  </xdr:twoCellAnchor>
  <xdr:twoCellAnchor>
    <xdr:from>
      <xdr:col>3</xdr:col>
      <xdr:colOff>14817</xdr:colOff>
      <xdr:row>19</xdr:row>
      <xdr:rowOff>67734</xdr:rowOff>
    </xdr:from>
    <xdr:to>
      <xdr:col>6</xdr:col>
      <xdr:colOff>518583</xdr:colOff>
      <xdr:row>22</xdr:row>
      <xdr:rowOff>108882</xdr:rowOff>
    </xdr:to>
    <xdr:sp macro="" textlink="">
      <xdr:nvSpPr>
        <xdr:cNvPr id="4" name="3 Proceso">
          <a:hlinkClick xmlns:r="http://schemas.openxmlformats.org/officeDocument/2006/relationships" r:id="rId3"/>
        </xdr:cNvPr>
        <xdr:cNvSpPr/>
      </xdr:nvSpPr>
      <xdr:spPr>
        <a:xfrm>
          <a:off x="2300817" y="3316817"/>
          <a:ext cx="2789766" cy="612648"/>
        </a:xfrm>
        <a:prstGeom prst="flowChartProcess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   CONCEPTOS</a:t>
          </a:r>
        </a:p>
      </xdr:txBody>
    </xdr:sp>
    <xdr:clientData/>
  </xdr:twoCellAnchor>
  <xdr:twoCellAnchor>
    <xdr:from>
      <xdr:col>2</xdr:col>
      <xdr:colOff>759883</xdr:colOff>
      <xdr:row>23</xdr:row>
      <xdr:rowOff>103717</xdr:rowOff>
    </xdr:from>
    <xdr:to>
      <xdr:col>6</xdr:col>
      <xdr:colOff>507999</xdr:colOff>
      <xdr:row>26</xdr:row>
      <xdr:rowOff>144865</xdr:rowOff>
    </xdr:to>
    <xdr:sp macro="" textlink="">
      <xdr:nvSpPr>
        <xdr:cNvPr id="5" name="4 Proceso">
          <a:hlinkClick xmlns:r="http://schemas.openxmlformats.org/officeDocument/2006/relationships" r:id="rId4"/>
        </xdr:cNvPr>
        <xdr:cNvSpPr/>
      </xdr:nvSpPr>
      <xdr:spPr>
        <a:xfrm>
          <a:off x="2283883" y="4114800"/>
          <a:ext cx="2796116" cy="612648"/>
        </a:xfrm>
        <a:prstGeom prst="flowChartProcess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   MAESTRO</a:t>
          </a:r>
        </a:p>
      </xdr:txBody>
    </xdr:sp>
    <xdr:clientData/>
  </xdr:twoCellAnchor>
  <xdr:twoCellAnchor>
    <xdr:from>
      <xdr:col>3</xdr:col>
      <xdr:colOff>21169</xdr:colOff>
      <xdr:row>10</xdr:row>
      <xdr:rowOff>82552</xdr:rowOff>
    </xdr:from>
    <xdr:to>
      <xdr:col>14</xdr:col>
      <xdr:colOff>486835</xdr:colOff>
      <xdr:row>13</xdr:row>
      <xdr:rowOff>123700</xdr:rowOff>
    </xdr:to>
    <xdr:sp macro="" textlink="">
      <xdr:nvSpPr>
        <xdr:cNvPr id="13" name="12 Proceso">
          <a:hlinkClick xmlns:r="http://schemas.openxmlformats.org/officeDocument/2006/relationships" r:id="rId5"/>
        </xdr:cNvPr>
        <xdr:cNvSpPr/>
      </xdr:nvSpPr>
      <xdr:spPr>
        <a:xfrm>
          <a:off x="2307169" y="1998135"/>
          <a:ext cx="8847666" cy="612648"/>
        </a:xfrm>
        <a:prstGeom prst="flowChartProcess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36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BUSCADOR DE</a:t>
          </a:r>
          <a:r>
            <a:rPr lang="es-AR" sz="3600" b="0" cap="none" spc="0" baseline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 EXPEDIENTES</a:t>
          </a:r>
          <a:endParaRPr lang="es-AR" sz="36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14816</xdr:colOff>
      <xdr:row>15</xdr:row>
      <xdr:rowOff>35984</xdr:rowOff>
    </xdr:from>
    <xdr:to>
      <xdr:col>10</xdr:col>
      <xdr:colOff>512232</xdr:colOff>
      <xdr:row>18</xdr:row>
      <xdr:rowOff>77132</xdr:rowOff>
    </xdr:to>
    <xdr:sp macro="" textlink="">
      <xdr:nvSpPr>
        <xdr:cNvPr id="18" name="17 Proceso">
          <a:hlinkClick xmlns:r="http://schemas.openxmlformats.org/officeDocument/2006/relationships" r:id="rId6"/>
        </xdr:cNvPr>
        <xdr:cNvSpPr/>
      </xdr:nvSpPr>
      <xdr:spPr>
        <a:xfrm>
          <a:off x="5348816" y="2523067"/>
          <a:ext cx="2783416" cy="612648"/>
        </a:xfrm>
        <a:prstGeom prst="flowChartProcess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 ASIGNACIÓN</a:t>
          </a:r>
        </a:p>
      </xdr:txBody>
    </xdr:sp>
    <xdr:clientData/>
  </xdr:twoCellAnchor>
  <xdr:twoCellAnchor>
    <xdr:from>
      <xdr:col>7</xdr:col>
      <xdr:colOff>8466</xdr:colOff>
      <xdr:row>19</xdr:row>
      <xdr:rowOff>82551</xdr:rowOff>
    </xdr:from>
    <xdr:to>
      <xdr:col>10</xdr:col>
      <xdr:colOff>512232</xdr:colOff>
      <xdr:row>22</xdr:row>
      <xdr:rowOff>123699</xdr:rowOff>
    </xdr:to>
    <xdr:sp macro="" textlink="">
      <xdr:nvSpPr>
        <xdr:cNvPr id="19" name="18 Proceso">
          <a:hlinkClick xmlns:r="http://schemas.openxmlformats.org/officeDocument/2006/relationships" r:id="rId7"/>
        </xdr:cNvPr>
        <xdr:cNvSpPr/>
      </xdr:nvSpPr>
      <xdr:spPr>
        <a:xfrm>
          <a:off x="5342466" y="3331634"/>
          <a:ext cx="2789766" cy="612648"/>
        </a:xfrm>
        <a:prstGeom prst="flowChartProcess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 PAGADO</a:t>
          </a:r>
        </a:p>
      </xdr:txBody>
    </xdr:sp>
    <xdr:clientData/>
  </xdr:twoCellAnchor>
  <xdr:twoCellAnchor>
    <xdr:from>
      <xdr:col>6</xdr:col>
      <xdr:colOff>753532</xdr:colOff>
      <xdr:row>23</xdr:row>
      <xdr:rowOff>118534</xdr:rowOff>
    </xdr:from>
    <xdr:to>
      <xdr:col>10</xdr:col>
      <xdr:colOff>501648</xdr:colOff>
      <xdr:row>26</xdr:row>
      <xdr:rowOff>159682</xdr:rowOff>
    </xdr:to>
    <xdr:sp macro="" textlink="">
      <xdr:nvSpPr>
        <xdr:cNvPr id="20" name="19 Proceso">
          <a:hlinkClick xmlns:r="http://schemas.openxmlformats.org/officeDocument/2006/relationships" r:id="rId8"/>
        </xdr:cNvPr>
        <xdr:cNvSpPr/>
      </xdr:nvSpPr>
      <xdr:spPr>
        <a:xfrm>
          <a:off x="5325532" y="4129617"/>
          <a:ext cx="2796116" cy="612648"/>
        </a:xfrm>
        <a:prstGeom prst="flowChartProcess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 RESPONSABLE</a:t>
          </a:r>
        </a:p>
      </xdr:txBody>
    </xdr:sp>
    <xdr:clientData/>
  </xdr:twoCellAnchor>
  <xdr:twoCellAnchor>
    <xdr:from>
      <xdr:col>10</xdr:col>
      <xdr:colOff>738715</xdr:colOff>
      <xdr:row>15</xdr:row>
      <xdr:rowOff>19051</xdr:rowOff>
    </xdr:from>
    <xdr:to>
      <xdr:col>14</xdr:col>
      <xdr:colOff>474131</xdr:colOff>
      <xdr:row>18</xdr:row>
      <xdr:rowOff>60199</xdr:rowOff>
    </xdr:to>
    <xdr:sp macro="" textlink="">
      <xdr:nvSpPr>
        <xdr:cNvPr id="24" name="23 Proceso">
          <a:hlinkClick xmlns:r="http://schemas.openxmlformats.org/officeDocument/2006/relationships" r:id="rId9"/>
        </xdr:cNvPr>
        <xdr:cNvSpPr/>
      </xdr:nvSpPr>
      <xdr:spPr>
        <a:xfrm>
          <a:off x="8358715" y="2506134"/>
          <a:ext cx="2783416" cy="612648"/>
        </a:xfrm>
        <a:prstGeom prst="flowChartProcess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 MOVIMIENTO</a:t>
          </a:r>
        </a:p>
      </xdr:txBody>
    </xdr:sp>
    <xdr:clientData/>
  </xdr:twoCellAnchor>
  <xdr:twoCellAnchor>
    <xdr:from>
      <xdr:col>10</xdr:col>
      <xdr:colOff>732365</xdr:colOff>
      <xdr:row>19</xdr:row>
      <xdr:rowOff>65618</xdr:rowOff>
    </xdr:from>
    <xdr:to>
      <xdr:col>14</xdr:col>
      <xdr:colOff>474131</xdr:colOff>
      <xdr:row>22</xdr:row>
      <xdr:rowOff>106766</xdr:rowOff>
    </xdr:to>
    <xdr:sp macro="" textlink="">
      <xdr:nvSpPr>
        <xdr:cNvPr id="25" name="24 Proceso">
          <a:hlinkClick xmlns:r="http://schemas.openxmlformats.org/officeDocument/2006/relationships" r:id="rId10"/>
        </xdr:cNvPr>
        <xdr:cNvSpPr/>
      </xdr:nvSpPr>
      <xdr:spPr>
        <a:xfrm>
          <a:off x="8352365" y="3314701"/>
          <a:ext cx="2789766" cy="612648"/>
        </a:xfrm>
        <a:prstGeom prst="flowChartProcess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A</a:t>
          </a:r>
          <a:r>
            <a:rPr lang="es-AR" sz="3200" baseline="0"/>
            <a:t> DEVENGAR</a:t>
          </a:r>
          <a:endParaRPr lang="es-AR" sz="3200"/>
        </a:p>
      </xdr:txBody>
    </xdr:sp>
    <xdr:clientData/>
  </xdr:twoCellAnchor>
  <xdr:twoCellAnchor>
    <xdr:from>
      <xdr:col>10</xdr:col>
      <xdr:colOff>715431</xdr:colOff>
      <xdr:row>23</xdr:row>
      <xdr:rowOff>101601</xdr:rowOff>
    </xdr:from>
    <xdr:to>
      <xdr:col>14</xdr:col>
      <xdr:colOff>463547</xdr:colOff>
      <xdr:row>26</xdr:row>
      <xdr:rowOff>142749</xdr:rowOff>
    </xdr:to>
    <xdr:sp macro="" textlink="">
      <xdr:nvSpPr>
        <xdr:cNvPr id="26" name="25 Proceso">
          <a:hlinkClick xmlns:r="http://schemas.openxmlformats.org/officeDocument/2006/relationships" r:id="rId11"/>
        </xdr:cNvPr>
        <xdr:cNvSpPr/>
      </xdr:nvSpPr>
      <xdr:spPr>
        <a:xfrm>
          <a:off x="8335431" y="4112684"/>
          <a:ext cx="2796116" cy="612648"/>
        </a:xfrm>
        <a:prstGeom prst="flowChart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 </a:t>
          </a:r>
          <a:r>
            <a:rPr lang="es-AR" sz="3200" baseline="0"/>
            <a:t>OTRAS ÁREAS</a:t>
          </a:r>
          <a:endParaRPr lang="es-AR" sz="3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3007147</xdr:colOff>
      <xdr:row>0</xdr:row>
      <xdr:rowOff>169810</xdr:rowOff>
    </xdr:from>
    <xdr:to>
      <xdr:col>6</xdr:col>
      <xdr:colOff>234657</xdr:colOff>
      <xdr:row>5</xdr:row>
      <xdr:rowOff>149361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4558" y="169810"/>
          <a:ext cx="7115367" cy="943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3140982</xdr:colOff>
      <xdr:row>0</xdr:row>
      <xdr:rowOff>113392</xdr:rowOff>
    </xdr:from>
    <xdr:to>
      <xdr:col>2</xdr:col>
      <xdr:colOff>131990</xdr:colOff>
      <xdr:row>6</xdr:row>
      <xdr:rowOff>87992</xdr:rowOff>
    </xdr:to>
    <xdr:pic>
      <xdr:nvPicPr>
        <xdr:cNvPr id="3" name="2 Imagen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8393" y="113392"/>
          <a:ext cx="823686" cy="1097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1027875</xdr:colOff>
      <xdr:row>0</xdr:row>
      <xdr:rowOff>90436</xdr:rowOff>
    </xdr:from>
    <xdr:to>
      <xdr:col>8</xdr:col>
      <xdr:colOff>294189</xdr:colOff>
      <xdr:row>5</xdr:row>
      <xdr:rowOff>69987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2531" y="90436"/>
          <a:ext cx="7100627" cy="932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362857</xdr:colOff>
      <xdr:row>0</xdr:row>
      <xdr:rowOff>11339</xdr:rowOff>
    </xdr:from>
    <xdr:to>
      <xdr:col>3</xdr:col>
      <xdr:colOff>1190624</xdr:colOff>
      <xdr:row>5</xdr:row>
      <xdr:rowOff>140495</xdr:rowOff>
    </xdr:to>
    <xdr:pic>
      <xdr:nvPicPr>
        <xdr:cNvPr id="3" name="2 Imagen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6518" y="11339"/>
          <a:ext cx="827767" cy="109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238125</xdr:colOff>
      <xdr:row>116</xdr:row>
      <xdr:rowOff>571500</xdr:rowOff>
    </xdr:to>
    <xdr:sp macro="" textlink="">
      <xdr:nvSpPr>
        <xdr:cNvPr id="5127" name="Rectangle 7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238125</xdr:colOff>
      <xdr:row>116</xdr:row>
      <xdr:rowOff>571500</xdr:rowOff>
    </xdr:to>
    <xdr:sp macro="" textlink="">
      <xdr:nvSpPr>
        <xdr:cNvPr id="2" name="AutoShape 7"/>
        <xdr:cNvSpPr>
          <a:spLocks noChangeArrowheads="1"/>
        </xdr:cNvSpPr>
      </xdr:nvSpPr>
      <xdr:spPr bwMode="auto">
        <a:xfrm>
          <a:off x="0" y="0"/>
          <a:ext cx="9525000" cy="790765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238125</xdr:colOff>
      <xdr:row>116</xdr:row>
      <xdr:rowOff>571500</xdr:rowOff>
    </xdr:to>
    <xdr:sp macro="" textlink="">
      <xdr:nvSpPr>
        <xdr:cNvPr id="3" name="AutoShape 7"/>
        <xdr:cNvSpPr>
          <a:spLocks noChangeArrowheads="1"/>
        </xdr:cNvSpPr>
      </xdr:nvSpPr>
      <xdr:spPr bwMode="auto">
        <a:xfrm>
          <a:off x="0" y="0"/>
          <a:ext cx="9525000" cy="790765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1438275</xdr:colOff>
      <xdr:row>1</xdr:row>
      <xdr:rowOff>9525</xdr:rowOff>
    </xdr:from>
    <xdr:to>
      <xdr:col>4</xdr:col>
      <xdr:colOff>1767186</xdr:colOff>
      <xdr:row>6</xdr:row>
      <xdr:rowOff>9525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00025"/>
          <a:ext cx="7272636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35983</xdr:colOff>
      <xdr:row>0</xdr:row>
      <xdr:rowOff>99673</xdr:rowOff>
    </xdr:from>
    <xdr:to>
      <xdr:col>2</xdr:col>
      <xdr:colOff>656167</xdr:colOff>
      <xdr:row>3</xdr:row>
      <xdr:rowOff>14369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99673"/>
          <a:ext cx="969434" cy="6872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169333</xdr:colOff>
      <xdr:row>0</xdr:row>
      <xdr:rowOff>95250</xdr:rowOff>
    </xdr:from>
    <xdr:to>
      <xdr:col>2</xdr:col>
      <xdr:colOff>497416</xdr:colOff>
      <xdr:row>3</xdr:row>
      <xdr:rowOff>211072</xdr:rowOff>
    </xdr:to>
    <xdr:pic>
      <xdr:nvPicPr>
        <xdr:cNvPr id="5" name="4 Imagen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1750" y="95250"/>
          <a:ext cx="677333" cy="888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714375</xdr:colOff>
      <xdr:row>22</xdr:row>
      <xdr:rowOff>142875</xdr:rowOff>
    </xdr:to>
    <xdr:sp macro="" textlink="">
      <xdr:nvSpPr>
        <xdr:cNvPr id="3079" name="Rectangle 7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714375</xdr:colOff>
      <xdr:row>22</xdr:row>
      <xdr:rowOff>142875</xdr:rowOff>
    </xdr:to>
    <xdr:sp macro="" textlink="">
      <xdr:nvSpPr>
        <xdr:cNvPr id="2" name="AutoShape 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714375</xdr:colOff>
      <xdr:row>22</xdr:row>
      <xdr:rowOff>142875</xdr:rowOff>
    </xdr:to>
    <xdr:sp macro="" textlink="">
      <xdr:nvSpPr>
        <xdr:cNvPr id="3" name="AutoShape 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314325</xdr:colOff>
      <xdr:row>1</xdr:row>
      <xdr:rowOff>30874</xdr:rowOff>
    </xdr:to>
    <xdr:pic>
      <xdr:nvPicPr>
        <xdr:cNvPr id="5" name="4 Image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14325" cy="411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6</xdr:col>
      <xdr:colOff>127001</xdr:colOff>
      <xdr:row>4</xdr:row>
      <xdr:rowOff>170051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7048500" cy="932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0</xdr:row>
      <xdr:rowOff>0</xdr:rowOff>
    </xdr:from>
    <xdr:to>
      <xdr:col>1</xdr:col>
      <xdr:colOff>158751</xdr:colOff>
      <xdr:row>4</xdr:row>
      <xdr:rowOff>158750</xdr:rowOff>
    </xdr:to>
    <xdr:pic>
      <xdr:nvPicPr>
        <xdr:cNvPr id="3" name="2 Imagen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0"/>
          <a:ext cx="825500" cy="92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485775</xdr:colOff>
      <xdr:row>0</xdr:row>
      <xdr:rowOff>19050</xdr:rowOff>
    </xdr:from>
    <xdr:to>
      <xdr:col>12</xdr:col>
      <xdr:colOff>676275</xdr:colOff>
      <xdr:row>4</xdr:row>
      <xdr:rowOff>189101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19050"/>
          <a:ext cx="7048500" cy="932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619127</xdr:colOff>
      <xdr:row>0</xdr:row>
      <xdr:rowOff>0</xdr:rowOff>
    </xdr:from>
    <xdr:to>
      <xdr:col>4</xdr:col>
      <xdr:colOff>598573</xdr:colOff>
      <xdr:row>5</xdr:row>
      <xdr:rowOff>19050</xdr:rowOff>
    </xdr:to>
    <xdr:pic>
      <xdr:nvPicPr>
        <xdr:cNvPr id="3" name="2 Imagen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7" y="0"/>
          <a:ext cx="741446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2085449</xdr:colOff>
      <xdr:row>4</xdr:row>
      <xdr:rowOff>170051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116501" cy="932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154781</xdr:colOff>
      <xdr:row>0</xdr:row>
      <xdr:rowOff>0</xdr:rowOff>
    </xdr:from>
    <xdr:to>
      <xdr:col>1</xdr:col>
      <xdr:colOff>261937</xdr:colOff>
      <xdr:row>5</xdr:row>
      <xdr:rowOff>23812</xdr:rowOff>
    </xdr:to>
    <xdr:pic>
      <xdr:nvPicPr>
        <xdr:cNvPr id="3" name="2 Imagen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781" y="0"/>
          <a:ext cx="869156" cy="976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535782</xdr:colOff>
      <xdr:row>0</xdr:row>
      <xdr:rowOff>107156</xdr:rowOff>
    </xdr:from>
    <xdr:to>
      <xdr:col>3</xdr:col>
      <xdr:colOff>1690687</xdr:colOff>
      <xdr:row>6</xdr:row>
      <xdr:rowOff>116681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782" y="107156"/>
          <a:ext cx="8905874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142875</xdr:colOff>
      <xdr:row>0</xdr:row>
      <xdr:rowOff>0</xdr:rowOff>
    </xdr:from>
    <xdr:to>
      <xdr:col>1</xdr:col>
      <xdr:colOff>1095374</xdr:colOff>
      <xdr:row>6</xdr:row>
      <xdr:rowOff>97970</xdr:rowOff>
    </xdr:to>
    <xdr:pic>
      <xdr:nvPicPr>
        <xdr:cNvPr id="3" name="2 Imagen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3" y="0"/>
          <a:ext cx="952499" cy="1240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1209675</xdr:colOff>
      <xdr:row>12</xdr:row>
      <xdr:rowOff>676275</xdr:rowOff>
    </xdr:to>
    <xdr:sp macro="" textlink="">
      <xdr:nvSpPr>
        <xdr:cNvPr id="2053" name="Rectangle 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1209675</xdr:colOff>
      <xdr:row>12</xdr:row>
      <xdr:rowOff>676275</xdr:rowOff>
    </xdr:to>
    <xdr:sp macro="" textlink="">
      <xdr:nvSpPr>
        <xdr:cNvPr id="2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1209675</xdr:colOff>
      <xdr:row>12</xdr:row>
      <xdr:rowOff>676275</xdr:rowOff>
    </xdr:to>
    <xdr:sp macro="" textlink="">
      <xdr:nvSpPr>
        <xdr:cNvPr id="3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485775</xdr:colOff>
      <xdr:row>50</xdr:row>
      <xdr:rowOff>0</xdr:rowOff>
    </xdr:to>
    <xdr:sp macro="" textlink="">
      <xdr:nvSpPr>
        <xdr:cNvPr id="1027" name="Rectangle 3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485775</xdr:colOff>
      <xdr:row>50</xdr:row>
      <xdr:rowOff>0</xdr:rowOff>
    </xdr:to>
    <xdr:sp macro="" textlink="">
      <xdr:nvSpPr>
        <xdr:cNvPr id="2" name="AutoShape 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485775</xdr:colOff>
      <xdr:row>50</xdr:row>
      <xdr:rowOff>0</xdr:rowOff>
    </xdr:to>
    <xdr:sp macro="" textlink="">
      <xdr:nvSpPr>
        <xdr:cNvPr id="3" name="AutoShape 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.CCNK-D144/AppData/Local/Microsoft/Windows/Temporary%20Internet%20Files/Content.Outlook/EOAE0FI0/SLU/Esidif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.CCNK-D144/AppData/Local/Microsoft/Windows/Temporary%20Internet%20Files/Content.Outlook/EOAE0FI0/EXPEDIENTES%20ASIGNADOS%20INICIO%20COMPRAR%2022_09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.CCNK-D144/AppData/Local/Microsoft/Windows/Temporary%20Internet%20Files/Content.Outlook/EOAE0FI0/Copia%20de%20EXPEDIENTES%20ASIGNADOS%20OF%20%2081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.CCNK-D144/AppData/Local/Microsoft/Windows/Temporary%20Internet%20Files/Content.Outlook/EOAE0FI0/Licitaciones%20en%20Curso%2013-09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.CCNK-D144/AppData/Local/Microsoft/Windows/Temporary%20Internet%20Files/Content.Outlook/EOAE0FI0/Copia%20de%20EXPEDIENTES%20ASIGNADOS%20INICIO%20COMPRAR%2022_09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.CCNK-D144/AppData/Local/Microsoft/Windows/Temporary%20Internet%20Files/Content.Outlook/EOAE0FI0/Maestro/Bajada%20COMDO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idif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CITACIONES"/>
      <sheetName val="MARIANA - SEBA - ANA"/>
      <sheetName val="O.C. EN EJECUCIÓN"/>
      <sheetName val="A REVISAR - DESAFECTAR"/>
      <sheetName val="Hoja1"/>
      <sheetName val="Hoja2"/>
    </sheetNames>
    <sheetDataSet>
      <sheetData sheetId="0">
        <row r="2">
          <cell r="A2" t="str">
            <v>101566/2016</v>
          </cell>
        </row>
        <row r="3">
          <cell r="A3" t="str">
            <v>164405/2016</v>
          </cell>
        </row>
        <row r="4">
          <cell r="A4" t="str">
            <v>176788/2016</v>
          </cell>
        </row>
        <row r="5">
          <cell r="A5" t="str">
            <v>230468/2016</v>
          </cell>
        </row>
        <row r="6">
          <cell r="A6" t="str">
            <v>230776/2016</v>
          </cell>
        </row>
        <row r="7">
          <cell r="A7" t="str">
            <v>267813/2016</v>
          </cell>
        </row>
        <row r="8">
          <cell r="A8" t="str">
            <v>272473/2016</v>
          </cell>
        </row>
        <row r="9">
          <cell r="A9" t="str">
            <v>284183/2016</v>
          </cell>
        </row>
        <row r="10">
          <cell r="A10" t="str">
            <v>314344/2016</v>
          </cell>
        </row>
        <row r="11">
          <cell r="A11" t="str">
            <v>314497/2016</v>
          </cell>
        </row>
        <row r="12">
          <cell r="A12" t="str">
            <v>97462/2016</v>
          </cell>
        </row>
        <row r="13">
          <cell r="A13" t="str">
            <v>117787/2015</v>
          </cell>
        </row>
        <row r="14">
          <cell r="A14" t="str">
            <v>131503/2016</v>
          </cell>
        </row>
        <row r="15">
          <cell r="A15" t="str">
            <v>163785/2016</v>
          </cell>
        </row>
        <row r="16">
          <cell r="A16" t="str">
            <v>163788/2016</v>
          </cell>
        </row>
        <row r="17">
          <cell r="A17" t="str">
            <v>164016/2016</v>
          </cell>
        </row>
        <row r="18">
          <cell r="A18" t="str">
            <v>164530/2016</v>
          </cell>
        </row>
        <row r="19">
          <cell r="A19" t="str">
            <v>164634/2016</v>
          </cell>
        </row>
        <row r="20">
          <cell r="A20" t="str">
            <v>164692/2016</v>
          </cell>
        </row>
        <row r="21">
          <cell r="A21" t="str">
            <v>165975/2016</v>
          </cell>
        </row>
        <row r="22">
          <cell r="A22" t="str">
            <v>16749/2016</v>
          </cell>
        </row>
        <row r="23">
          <cell r="A23" t="str">
            <v>174298/2016</v>
          </cell>
        </row>
        <row r="24">
          <cell r="A24" t="str">
            <v>177088/2016</v>
          </cell>
        </row>
        <row r="25">
          <cell r="A25" t="str">
            <v>177153/2016</v>
          </cell>
        </row>
        <row r="26">
          <cell r="A26" t="str">
            <v>177217/2016</v>
          </cell>
        </row>
        <row r="27">
          <cell r="A27" t="str">
            <v>196037/2016</v>
          </cell>
        </row>
        <row r="28">
          <cell r="A28" t="str">
            <v>196038/2016</v>
          </cell>
        </row>
        <row r="29">
          <cell r="A29" t="str">
            <v>225913/2016</v>
          </cell>
        </row>
        <row r="30">
          <cell r="A30" t="str">
            <v>230234/2016</v>
          </cell>
        </row>
        <row r="31">
          <cell r="A31" t="str">
            <v>230402/2016</v>
          </cell>
        </row>
        <row r="32">
          <cell r="A32" t="str">
            <v>239184/2016</v>
          </cell>
        </row>
        <row r="33">
          <cell r="A33" t="str">
            <v>239230/2016</v>
          </cell>
        </row>
        <row r="34">
          <cell r="A34" t="str">
            <v>239236/2016</v>
          </cell>
        </row>
        <row r="35">
          <cell r="A35" t="str">
            <v>263305/2016</v>
          </cell>
        </row>
        <row r="36">
          <cell r="A36" t="str">
            <v>272391/2016</v>
          </cell>
        </row>
        <row r="37">
          <cell r="A37" t="str">
            <v>272426/2016</v>
          </cell>
        </row>
        <row r="38">
          <cell r="A38" t="str">
            <v>272504/2016</v>
          </cell>
        </row>
        <row r="39">
          <cell r="A39" t="str">
            <v>275403/2016</v>
          </cell>
        </row>
        <row r="40">
          <cell r="A40" t="str">
            <v>275472/2016</v>
          </cell>
        </row>
        <row r="41">
          <cell r="A41" t="str">
            <v>296368/2016</v>
          </cell>
        </row>
        <row r="42">
          <cell r="A42" t="str">
            <v>300538/2016</v>
          </cell>
        </row>
        <row r="43">
          <cell r="A43" t="str">
            <v>301691/2016</v>
          </cell>
        </row>
        <row r="44">
          <cell r="A44" t="str">
            <v>313218/2016</v>
          </cell>
        </row>
        <row r="45">
          <cell r="A45" t="str">
            <v>350962/2016</v>
          </cell>
        </row>
        <row r="46">
          <cell r="A46" t="str">
            <v>350970/2016</v>
          </cell>
        </row>
        <row r="47">
          <cell r="A47" t="str">
            <v>380594/2016</v>
          </cell>
        </row>
        <row r="48">
          <cell r="A48" t="str">
            <v>109495/2014</v>
          </cell>
        </row>
        <row r="49">
          <cell r="A49" t="str">
            <v>394308/2016</v>
          </cell>
        </row>
        <row r="50">
          <cell r="A50" t="str">
            <v>398228/2016</v>
          </cell>
        </row>
        <row r="51">
          <cell r="A51" t="str">
            <v>97507/2016</v>
          </cell>
        </row>
      </sheetData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CITACIONES"/>
      <sheetName val="MARIANA - SEBA - ANA"/>
      <sheetName val="O.C. EN EJECUCIÓN"/>
      <sheetName val="A REVISAR - DESAFECTAR"/>
    </sheetNames>
    <sheetDataSet>
      <sheetData sheetId="0">
        <row r="2">
          <cell r="A2" t="str">
            <v>101566/2016</v>
          </cell>
          <cell r="B2" t="str">
            <v>CCK - Handies</v>
          </cell>
        </row>
        <row r="3">
          <cell r="A3" t="str">
            <v>131503/2016</v>
          </cell>
          <cell r="B3" t="str">
            <v>Tecnopolis - Vehículo eléctrico</v>
          </cell>
        </row>
        <row r="4">
          <cell r="A4" t="str">
            <v>163785/2016</v>
          </cell>
          <cell r="B4" t="str">
            <v>Tecnopolis - Insumos de Herreria</v>
          </cell>
        </row>
        <row r="5">
          <cell r="A5" t="str">
            <v>163788/2016</v>
          </cell>
          <cell r="B5" t="str">
            <v>Tecnopolis - Revestimiento</v>
          </cell>
        </row>
        <row r="6">
          <cell r="A6" t="str">
            <v>164016/2016</v>
          </cell>
          <cell r="B6" t="str">
            <v>Tecnopolis - Mantenimiento</v>
          </cell>
        </row>
        <row r="7">
          <cell r="A7" t="str">
            <v>164405/2016</v>
          </cell>
          <cell r="B7" t="str">
            <v>Tecnopolis - Insumos de Carpintería</v>
          </cell>
        </row>
        <row r="8">
          <cell r="A8" t="str">
            <v>164530/2016</v>
          </cell>
          <cell r="B8" t="str">
            <v>Tecnopolis - Vajilla</v>
          </cell>
        </row>
        <row r="9">
          <cell r="A9" t="str">
            <v>164634/2016</v>
          </cell>
          <cell r="B9" t="str">
            <v>Tecnopolis - Parquización</v>
          </cell>
        </row>
        <row r="10">
          <cell r="A10" t="str">
            <v>164692/2016</v>
          </cell>
          <cell r="B10" t="str">
            <v>Tecnopolis - Adqusisción insumos para la construccion</v>
          </cell>
        </row>
        <row r="11">
          <cell r="A11" t="str">
            <v>165975/2016</v>
          </cell>
          <cell r="B11" t="str">
            <v>Tecnopolis - Limpieza</v>
          </cell>
        </row>
        <row r="12">
          <cell r="A12" t="str">
            <v>16749/2016</v>
          </cell>
          <cell r="B12" t="str">
            <v>CCK - Informática</v>
          </cell>
        </row>
        <row r="13">
          <cell r="A13" t="str">
            <v>174298/2016</v>
          </cell>
          <cell r="B13" t="str">
            <v>Tecnopolis - Servicio de Montaje</v>
          </cell>
        </row>
        <row r="14">
          <cell r="A14" t="str">
            <v>176788/2016</v>
          </cell>
          <cell r="B14" t="str">
            <v>Tecnopolis - Servicio de Gruas</v>
          </cell>
        </row>
        <row r="15">
          <cell r="A15" t="str">
            <v>177088/2016</v>
          </cell>
          <cell r="B15" t="str">
            <v>Tecnopolis - Cañerías y Cloacas</v>
          </cell>
        </row>
        <row r="16">
          <cell r="A16" t="str">
            <v>177153/2016</v>
          </cell>
          <cell r="B16" t="str">
            <v>Tecnopolis - Materiales descartables</v>
          </cell>
        </row>
        <row r="17">
          <cell r="A17" t="str">
            <v>177217/2016</v>
          </cell>
          <cell r="B17" t="str">
            <v>Tecnopolis - Servicio de Desinfección</v>
          </cell>
        </row>
        <row r="18">
          <cell r="A18" t="str">
            <v>196037/2016</v>
          </cell>
          <cell r="B18" t="str">
            <v>Tecnopolis - Adqusicion paneles de rejas semi-elaboradas de hierro</v>
          </cell>
        </row>
        <row r="19">
          <cell r="A19" t="str">
            <v>196038/2016</v>
          </cell>
          <cell r="B19" t="str">
            <v>Tecnopolis - Mantenimiento</v>
          </cell>
        </row>
        <row r="20">
          <cell r="A20" t="str">
            <v>225913/2016</v>
          </cell>
          <cell r="B20" t="str">
            <v>CCK - Comunicaciones Oficiales y Generales</v>
          </cell>
        </row>
        <row r="21">
          <cell r="A21" t="str">
            <v>230234/2016</v>
          </cell>
          <cell r="B21" t="str">
            <v>Tecnopolis - Insumos textiles</v>
          </cell>
        </row>
        <row r="22">
          <cell r="A22" t="str">
            <v>230402/2016</v>
          </cell>
          <cell r="B22" t="str">
            <v xml:space="preserve">Tecnopolis - Adquisición de Carpintería de Aluminio </v>
          </cell>
        </row>
        <row r="23">
          <cell r="A23" t="str">
            <v>230468/2016</v>
          </cell>
          <cell r="B23" t="str">
            <v>Tecnopolis - Mantenimiento</v>
          </cell>
        </row>
        <row r="24">
          <cell r="A24" t="str">
            <v>230776/2016</v>
          </cell>
          <cell r="B24" t="str">
            <v>Tecnopolis - Alquiler de Andamios</v>
          </cell>
        </row>
        <row r="25">
          <cell r="A25" t="str">
            <v>239184/2016</v>
          </cell>
          <cell r="B25" t="str">
            <v>Tecnopolis - Iluminacion</v>
          </cell>
        </row>
        <row r="26">
          <cell r="A26" t="str">
            <v>239230/2016</v>
          </cell>
          <cell r="B26" t="str">
            <v>Tecnopolis - Vehículo eléctrico</v>
          </cell>
        </row>
        <row r="27">
          <cell r="A27" t="str">
            <v>239236/2016</v>
          </cell>
          <cell r="B27" t="str">
            <v>Tecnopolis - Servicio de Salud</v>
          </cell>
        </row>
        <row r="28">
          <cell r="A28" t="str">
            <v>267813/2016</v>
          </cell>
          <cell r="B28" t="str">
            <v>Tecnopolis - Otros</v>
          </cell>
        </row>
        <row r="29">
          <cell r="A29" t="str">
            <v>272391/2016</v>
          </cell>
          <cell r="B29" t="str">
            <v>Tecnopolis - Mantenimiento</v>
          </cell>
        </row>
        <row r="30">
          <cell r="A30" t="str">
            <v>272426/2016</v>
          </cell>
          <cell r="B30" t="str">
            <v>Tecnopolis - Insumos Graficos</v>
          </cell>
        </row>
        <row r="31">
          <cell r="A31" t="str">
            <v>272473/2016</v>
          </cell>
          <cell r="B31" t="str">
            <v>Tecnopolis - Handies</v>
          </cell>
        </row>
        <row r="32">
          <cell r="A32" t="str">
            <v>272504/2016</v>
          </cell>
          <cell r="B32" t="str">
            <v>Tecnopolis - Insumos de Herreria</v>
          </cell>
        </row>
        <row r="33">
          <cell r="A33" t="str">
            <v>275403/2016</v>
          </cell>
          <cell r="B33" t="str">
            <v>Tecnopolis - Servicio de Acreditaciones</v>
          </cell>
        </row>
        <row r="34">
          <cell r="A34" t="str">
            <v>275472/2016</v>
          </cell>
          <cell r="B34" t="str">
            <v>Tecnopolis - Mantenimiento</v>
          </cell>
        </row>
        <row r="35">
          <cell r="A35" t="str">
            <v>284183/2016</v>
          </cell>
          <cell r="B35" t="str">
            <v>CCK - Equipamiento</v>
          </cell>
        </row>
        <row r="36">
          <cell r="A36" t="str">
            <v>296368/2016</v>
          </cell>
          <cell r="B36" t="str">
            <v>Tecnopolis - Insumos Graficos</v>
          </cell>
        </row>
        <row r="37">
          <cell r="A37" t="str">
            <v>300538/2016</v>
          </cell>
          <cell r="B37" t="str">
            <v>CCK - Servicios de Impresión de materiales en mano</v>
          </cell>
        </row>
        <row r="38">
          <cell r="A38" t="str">
            <v>301691/2016</v>
          </cell>
          <cell r="B38" t="str">
            <v>Tecnopolis - Insumos Graficos</v>
          </cell>
        </row>
        <row r="39">
          <cell r="A39" t="str">
            <v>313218/2016</v>
          </cell>
          <cell r="B39" t="str">
            <v>SFM - Librería</v>
          </cell>
        </row>
        <row r="40">
          <cell r="A40" t="str">
            <v>314344/2016</v>
          </cell>
          <cell r="B40" t="str">
            <v>CCK - Servicios de Eventos</v>
          </cell>
        </row>
        <row r="41">
          <cell r="A41" t="str">
            <v>314497/2016</v>
          </cell>
          <cell r="B41" t="str">
            <v>CCK - Equipamiento</v>
          </cell>
        </row>
        <row r="42">
          <cell r="A42" t="str">
            <v>350962/2016</v>
          </cell>
          <cell r="B42" t="str">
            <v>CCK - Licencias</v>
          </cell>
        </row>
        <row r="43">
          <cell r="A43" t="str">
            <v>350970/2016</v>
          </cell>
          <cell r="B43" t="str">
            <v>CCK - Equipamiento</v>
          </cell>
        </row>
        <row r="44">
          <cell r="A44" t="str">
            <v>394308/2016</v>
          </cell>
          <cell r="B44" t="str">
            <v>CCK - Mobiliario</v>
          </cell>
        </row>
        <row r="45">
          <cell r="A45" t="str">
            <v>398228/2016</v>
          </cell>
          <cell r="B45" t="str">
            <v>CCK - Revistas</v>
          </cell>
        </row>
        <row r="46">
          <cell r="A46" t="str">
            <v>97462/2016</v>
          </cell>
          <cell r="B46" t="str">
            <v>CCK - Muebles</v>
          </cell>
        </row>
        <row r="47">
          <cell r="A47" t="str">
            <v>97507/2016</v>
          </cell>
          <cell r="B47" t="str">
            <v>CCK - Insumos de Seguridad</v>
          </cell>
        </row>
        <row r="48">
          <cell r="A48" t="str">
            <v>0152632/2016</v>
          </cell>
          <cell r="B48" t="str">
            <v>Alquiler de Fotocopiadora</v>
          </cell>
        </row>
        <row r="49">
          <cell r="A49" t="str">
            <v>109495/2014</v>
          </cell>
          <cell r="B49" t="str">
            <v>Tecnopolis - Agua</v>
          </cell>
        </row>
        <row r="50">
          <cell r="A50" t="str">
            <v>12655/2016</v>
          </cell>
          <cell r="B50" t="str">
            <v>Cañerías y Cloacas</v>
          </cell>
        </row>
        <row r="51">
          <cell r="A51" t="str">
            <v>149173/2016</v>
          </cell>
          <cell r="B51" t="str">
            <v>Alquiler de Fotocopiadora</v>
          </cell>
        </row>
        <row r="52">
          <cell r="A52" t="str">
            <v>17592/2016</v>
          </cell>
          <cell r="B52" t="str">
            <v>Seguros</v>
          </cell>
        </row>
        <row r="53">
          <cell r="A53" t="str">
            <v>18470/2016</v>
          </cell>
          <cell r="B53" t="str">
            <v>Equip. Radioeléctrico</v>
          </cell>
        </row>
        <row r="54">
          <cell r="A54" t="str">
            <v>213369/2016</v>
          </cell>
          <cell r="B54" t="str">
            <v>Seguros</v>
          </cell>
        </row>
        <row r="55">
          <cell r="A55" t="str">
            <v>380594/2016</v>
          </cell>
          <cell r="B55" t="str">
            <v>Seguros</v>
          </cell>
        </row>
        <row r="56">
          <cell r="A56" t="str">
            <v>221299/2016</v>
          </cell>
          <cell r="B56" t="str">
            <v>Alquiler de Fotocopiadora</v>
          </cell>
        </row>
        <row r="57">
          <cell r="A57" t="str">
            <v>267410/2016</v>
          </cell>
          <cell r="B57" t="str">
            <v>Tecnopolis - Mantenimiento</v>
          </cell>
        </row>
        <row r="58">
          <cell r="A58" t="str">
            <v>28505/2014</v>
          </cell>
          <cell r="B58" t="str">
            <v>Limpieza</v>
          </cell>
        </row>
        <row r="59">
          <cell r="A59" t="str">
            <v>28506/2014</v>
          </cell>
          <cell r="B59" t="str">
            <v>Seguridad</v>
          </cell>
        </row>
        <row r="60">
          <cell r="A60" t="str">
            <v>45520/2015</v>
          </cell>
          <cell r="B60" t="str">
            <v>Equip. Radioeléctrico</v>
          </cell>
        </row>
        <row r="61">
          <cell r="A61" t="str">
            <v>9838/2016</v>
          </cell>
          <cell r="B61" t="str">
            <v>Dodecaedro</v>
          </cell>
        </row>
        <row r="62">
          <cell r="A62" t="str">
            <v>263305/2016</v>
          </cell>
          <cell r="B62" t="str">
            <v>Seguros</v>
          </cell>
        </row>
        <row r="63">
          <cell r="A63" t="str">
            <v>117787/2015</v>
          </cell>
          <cell r="B63" t="str">
            <v>Seguros</v>
          </cell>
        </row>
        <row r="64">
          <cell r="A64" t="str">
            <v>254392/2015</v>
          </cell>
          <cell r="B64" t="str">
            <v>Tecnopolis - Maquinas y Herramientas</v>
          </cell>
        </row>
        <row r="65">
          <cell r="A65" t="str">
            <v>158836/2016</v>
          </cell>
          <cell r="B65" t="str">
            <v>Tecnopolis - Agua</v>
          </cell>
        </row>
        <row r="66">
          <cell r="A66" t="str">
            <v>0417005/2016</v>
          </cell>
          <cell r="B66" t="str">
            <v>CCK - Compra de Ropa</v>
          </cell>
        </row>
        <row r="67">
          <cell r="A67" t="str">
            <v>0307482/2016</v>
          </cell>
          <cell r="B67" t="str">
            <v>CCK- Req. de contratación compañia de seguros</v>
          </cell>
        </row>
      </sheetData>
      <sheetData sheetId="1"/>
      <sheetData sheetId="2">
        <row r="2">
          <cell r="A2" t="str">
            <v>0390814/2016</v>
          </cell>
          <cell r="B2" t="str">
            <v>CCK - Concesión de restaurant</v>
          </cell>
        </row>
        <row r="3">
          <cell r="A3" t="str">
            <v>11196/2016</v>
          </cell>
          <cell r="B3" t="str">
            <v>CCK - Adq. De Piano en comodato</v>
          </cell>
        </row>
        <row r="4">
          <cell r="A4" t="str">
            <v>131232/2016</v>
          </cell>
          <cell r="B4" t="str">
            <v>CCK - Servicio de Dispenser de Agua</v>
          </cell>
        </row>
        <row r="5">
          <cell r="A5" t="str">
            <v>13846/2016</v>
          </cell>
          <cell r="B5" t="str">
            <v>Tecnopolis - Mantenimiento</v>
          </cell>
        </row>
        <row r="6">
          <cell r="A6" t="str">
            <v>141673/2015</v>
          </cell>
          <cell r="B6" t="str">
            <v>CCK - Servicio de Limpieza</v>
          </cell>
        </row>
        <row r="7">
          <cell r="A7" t="str">
            <v>14715/2015</v>
          </cell>
          <cell r="B7" t="str">
            <v>CCK - Desfibriladores</v>
          </cell>
        </row>
        <row r="8">
          <cell r="A8" t="str">
            <v>171420/2016</v>
          </cell>
          <cell r="B8" t="str">
            <v>Tecnopolis - Sistema de Sonido Modulado</v>
          </cell>
        </row>
        <row r="9">
          <cell r="A9" t="str">
            <v>178757/2016</v>
          </cell>
          <cell r="B9" t="str">
            <v>CCK - Servicio de Limpieza</v>
          </cell>
        </row>
        <row r="10">
          <cell r="A10" t="str">
            <v>179900/2016</v>
          </cell>
          <cell r="B10" t="str">
            <v>CCK - Contratación Artística</v>
          </cell>
        </row>
        <row r="11">
          <cell r="A11" t="str">
            <v>196075/2016</v>
          </cell>
          <cell r="B11" t="str">
            <v>CCK - Contratación Artística</v>
          </cell>
        </row>
        <row r="12">
          <cell r="A12" t="str">
            <v>225913/2016</v>
          </cell>
          <cell r="B12" t="str">
            <v>CCK - Adquisición de Diarios y Revistas</v>
          </cell>
        </row>
        <row r="13">
          <cell r="A13" t="str">
            <v>240257/2016</v>
          </cell>
          <cell r="B13" t="str">
            <v>Tecnopolis - Servicio de Retiro de Residuos</v>
          </cell>
        </row>
        <row r="14">
          <cell r="A14" t="str">
            <v>252374/2014</v>
          </cell>
          <cell r="B14" t="str">
            <v>CCK - Equipamiento Musical</v>
          </cell>
        </row>
        <row r="15">
          <cell r="A15" t="str">
            <v>252374/2015</v>
          </cell>
          <cell r="B15" t="str">
            <v>CCK - Pianos</v>
          </cell>
        </row>
        <row r="16">
          <cell r="A16" t="str">
            <v>254392/2015</v>
          </cell>
          <cell r="B16" t="str">
            <v>Tecnopolis - Servicio de Alquiler de Maquinarias</v>
          </cell>
        </row>
        <row r="17">
          <cell r="A17" t="str">
            <v>267410/2016</v>
          </cell>
          <cell r="B17" t="str">
            <v>Tecnopolis - Mantenimiento y Operación Eléctrica</v>
          </cell>
        </row>
        <row r="18">
          <cell r="A18" t="str">
            <v>275951/2015</v>
          </cell>
          <cell r="B18" t="str">
            <v>Tecnopolis - Limpieza</v>
          </cell>
        </row>
        <row r="19">
          <cell r="A19" t="str">
            <v>276439/2015</v>
          </cell>
          <cell r="B19" t="str">
            <v>Tecnopolis - Mantenimiento y Reparación de Maquinas Pesadas</v>
          </cell>
        </row>
        <row r="20">
          <cell r="A20" t="str">
            <v>291205/2015</v>
          </cell>
          <cell r="B20" t="str">
            <v>CCK - Desfibiladores</v>
          </cell>
        </row>
        <row r="21">
          <cell r="A21" t="str">
            <v>304478/2016</v>
          </cell>
          <cell r="B21" t="str">
            <v>Sistema de Vídeo</v>
          </cell>
        </row>
        <row r="22">
          <cell r="A22" t="str">
            <v>313218/2016</v>
          </cell>
          <cell r="B22" t="str">
            <v>CCK - Útiles Oficina</v>
          </cell>
        </row>
        <row r="23">
          <cell r="A23" t="str">
            <v>329460/2016</v>
          </cell>
          <cell r="B23" t="str">
            <v>Tecnopolis - Sistema de Sonido Modulado</v>
          </cell>
        </row>
        <row r="24">
          <cell r="A24" t="str">
            <v>376580/2016</v>
          </cell>
          <cell r="B24" t="str">
            <v>Teconopolis - Insumos para Paisajismo</v>
          </cell>
        </row>
        <row r="25">
          <cell r="A25" t="str">
            <v>86253/2016</v>
          </cell>
          <cell r="B25" t="str">
            <v>CCK - Servicio de Seguridad</v>
          </cell>
        </row>
      </sheetData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 curso"/>
      <sheetName val="Sin curso"/>
      <sheetName val="Hoja3"/>
    </sheetNames>
    <sheetDataSet>
      <sheetData sheetId="0">
        <row r="2">
          <cell r="A2" t="str">
            <v>0152632/2016</v>
          </cell>
          <cell r="B2" t="str">
            <v>Alquiler de Fotocopiadora</v>
          </cell>
          <cell r="C2" t="str">
            <v>Tecnopolis</v>
          </cell>
        </row>
        <row r="3">
          <cell r="A3" t="str">
            <v>158836/2016</v>
          </cell>
          <cell r="B3" t="str">
            <v>Agua</v>
          </cell>
          <cell r="C3" t="str">
            <v>Tecnopolis</v>
          </cell>
        </row>
        <row r="4">
          <cell r="A4" t="str">
            <v>176788/2016</v>
          </cell>
          <cell r="B4" t="str">
            <v>Gruas</v>
          </cell>
          <cell r="C4" t="str">
            <v>Tecnopolis</v>
          </cell>
        </row>
        <row r="5">
          <cell r="A5" t="str">
            <v>177088/2016</v>
          </cell>
          <cell r="B5" t="str">
            <v>Cañerías y Cloacas</v>
          </cell>
          <cell r="C5" t="str">
            <v>Tecnopolis</v>
          </cell>
        </row>
        <row r="6">
          <cell r="A6" t="str">
            <v>101566/2016</v>
          </cell>
          <cell r="B6" t="str">
            <v>Handies</v>
          </cell>
          <cell r="C6" t="str">
            <v>CCK</v>
          </cell>
        </row>
        <row r="7">
          <cell r="A7" t="str">
            <v>12652/2016</v>
          </cell>
          <cell r="B7">
            <v>0</v>
          </cell>
          <cell r="C7" t="str">
            <v>Tecnopolis</v>
          </cell>
        </row>
        <row r="8">
          <cell r="A8" t="str">
            <v>12655/2016</v>
          </cell>
          <cell r="B8" t="str">
            <v>Cañerías y Cloacas</v>
          </cell>
          <cell r="C8" t="str">
            <v>Tecnopolis</v>
          </cell>
        </row>
        <row r="9">
          <cell r="A9" t="str">
            <v>131503/2016</v>
          </cell>
          <cell r="B9" t="str">
            <v>Vehículo eléctrico</v>
          </cell>
          <cell r="C9" t="str">
            <v>Tecnopolis</v>
          </cell>
        </row>
        <row r="10">
          <cell r="A10" t="str">
            <v>13846/2016</v>
          </cell>
          <cell r="B10" t="str">
            <v>Mantenimiento</v>
          </cell>
          <cell r="C10" t="str">
            <v>Tecnopolis</v>
          </cell>
        </row>
        <row r="11">
          <cell r="A11" t="str">
            <v>163785/2016</v>
          </cell>
          <cell r="B11" t="str">
            <v>Insumos de Herreria</v>
          </cell>
          <cell r="C11" t="str">
            <v>Tecnopolis</v>
          </cell>
        </row>
        <row r="12">
          <cell r="A12" t="str">
            <v>163788/2016</v>
          </cell>
          <cell r="B12" t="str">
            <v>Revestimiento</v>
          </cell>
          <cell r="C12" t="str">
            <v>Tecnopolis</v>
          </cell>
        </row>
        <row r="13">
          <cell r="A13" t="str">
            <v>164016/2016</v>
          </cell>
          <cell r="B13" t="str">
            <v>Mantenimiento</v>
          </cell>
          <cell r="C13" t="str">
            <v>Tecnopolis</v>
          </cell>
        </row>
        <row r="14">
          <cell r="A14" t="str">
            <v>164405/2016</v>
          </cell>
          <cell r="B14" t="str">
            <v>Insumos de Herreria</v>
          </cell>
          <cell r="C14" t="str">
            <v>Tecnopolis</v>
          </cell>
        </row>
        <row r="15">
          <cell r="A15" t="str">
            <v>164530/2016</v>
          </cell>
          <cell r="B15" t="str">
            <v>Vajilla</v>
          </cell>
          <cell r="C15" t="str">
            <v>Tecnopolis</v>
          </cell>
        </row>
        <row r="16">
          <cell r="A16" t="str">
            <v>164634/2016</v>
          </cell>
          <cell r="B16" t="str">
            <v>Parquización</v>
          </cell>
          <cell r="C16" t="str">
            <v>Tecnopolis</v>
          </cell>
        </row>
        <row r="17">
          <cell r="A17" t="str">
            <v>164692/2016</v>
          </cell>
          <cell r="B17" t="str">
            <v>Adqusisción insumos para la construccion</v>
          </cell>
          <cell r="C17" t="str">
            <v>Tecnopolis</v>
          </cell>
        </row>
        <row r="18">
          <cell r="A18" t="str">
            <v>165975/2016</v>
          </cell>
          <cell r="B18" t="str">
            <v>Limpieza</v>
          </cell>
          <cell r="C18" t="str">
            <v>Tecnopolis</v>
          </cell>
        </row>
        <row r="19">
          <cell r="A19" t="str">
            <v>16749/2016</v>
          </cell>
          <cell r="B19" t="str">
            <v>Informática</v>
          </cell>
        </row>
        <row r="20">
          <cell r="A20" t="str">
            <v>174220/2016</v>
          </cell>
          <cell r="B20" t="str">
            <v>Contrataciones Artisticas</v>
          </cell>
          <cell r="C20" t="str">
            <v>CCK</v>
          </cell>
        </row>
        <row r="21">
          <cell r="A21" t="str">
            <v>174298/2016</v>
          </cell>
          <cell r="B21" t="str">
            <v>Servicio de Montaje</v>
          </cell>
          <cell r="C21" t="str">
            <v>Tecnopolis</v>
          </cell>
        </row>
        <row r="22">
          <cell r="A22" t="str">
            <v>177153/2016</v>
          </cell>
          <cell r="B22" t="str">
            <v>Materiales descartables</v>
          </cell>
          <cell r="C22" t="str">
            <v>Tecnopolis</v>
          </cell>
        </row>
        <row r="23">
          <cell r="A23" t="str">
            <v>177217/2016</v>
          </cell>
          <cell r="B23" t="str">
            <v>Servicio de Desinfección</v>
          </cell>
          <cell r="C23" t="str">
            <v>Tecnopolis</v>
          </cell>
        </row>
        <row r="24">
          <cell r="A24" t="str">
            <v>179900/2016</v>
          </cell>
          <cell r="B24" t="str">
            <v>Contrataciones Artisticas</v>
          </cell>
          <cell r="C24" t="str">
            <v>CCK</v>
          </cell>
        </row>
        <row r="25">
          <cell r="A25" t="str">
            <v>18470/2016</v>
          </cell>
          <cell r="B25" t="str">
            <v>Equip. Radioeléctrico</v>
          </cell>
          <cell r="C25" t="str">
            <v>Tecnopolis</v>
          </cell>
        </row>
        <row r="26">
          <cell r="A26" t="str">
            <v>196037/2016</v>
          </cell>
          <cell r="B26" t="str">
            <v>Insumos de Herreria</v>
          </cell>
          <cell r="C26" t="str">
            <v>Tecnopolis</v>
          </cell>
        </row>
        <row r="27">
          <cell r="A27" t="str">
            <v>196038/2016</v>
          </cell>
          <cell r="B27" t="str">
            <v>Mantenimiento</v>
          </cell>
          <cell r="C27" t="str">
            <v>Tecnopolis</v>
          </cell>
        </row>
        <row r="28">
          <cell r="A28" t="str">
            <v>196075/2016</v>
          </cell>
          <cell r="B28" t="str">
            <v>Contrataciones Artisticas</v>
          </cell>
          <cell r="C28" t="str">
            <v>CCK</v>
          </cell>
        </row>
        <row r="29">
          <cell r="A29" t="str">
            <v>221299/2016</v>
          </cell>
          <cell r="B29" t="str">
            <v>Alquiler de Fotocopiadora</v>
          </cell>
          <cell r="C29" t="str">
            <v>CCK</v>
          </cell>
        </row>
        <row r="30">
          <cell r="A30" t="str">
            <v>225913/2016</v>
          </cell>
          <cell r="B30" t="str">
            <v>Comunicaciones Oficiales y Generales</v>
          </cell>
        </row>
        <row r="31">
          <cell r="A31" t="str">
            <v>230234/2016</v>
          </cell>
          <cell r="B31" t="str">
            <v>Insumos textiles</v>
          </cell>
          <cell r="C31" t="str">
            <v>Tecnopolis</v>
          </cell>
        </row>
        <row r="32">
          <cell r="A32" t="str">
            <v>230402/2016</v>
          </cell>
          <cell r="B32" t="str">
            <v>Insumos de Herreria</v>
          </cell>
          <cell r="C32" t="str">
            <v>Tecnopolis</v>
          </cell>
        </row>
        <row r="33">
          <cell r="A33" t="str">
            <v>230468/2016</v>
          </cell>
          <cell r="B33" t="str">
            <v>Mantenimiento</v>
          </cell>
          <cell r="C33" t="str">
            <v>Tecnopolis</v>
          </cell>
        </row>
        <row r="34">
          <cell r="A34" t="str">
            <v>230776/2016</v>
          </cell>
          <cell r="B34" t="str">
            <v>Alquiler de Andamios</v>
          </cell>
          <cell r="C34" t="str">
            <v>Tecnopolis</v>
          </cell>
        </row>
        <row r="35">
          <cell r="A35" t="str">
            <v>239184/2016</v>
          </cell>
          <cell r="B35" t="str">
            <v>Iluminacion</v>
          </cell>
          <cell r="C35" t="str">
            <v>Tecnopolis</v>
          </cell>
        </row>
        <row r="36">
          <cell r="A36" t="str">
            <v>239230/2016</v>
          </cell>
          <cell r="B36" t="str">
            <v>Vehículo eléctrico</v>
          </cell>
          <cell r="C36" t="str">
            <v>Tecnopolis</v>
          </cell>
        </row>
        <row r="37">
          <cell r="A37" t="str">
            <v>239236/2016</v>
          </cell>
          <cell r="B37" t="str">
            <v>Servicio de Salud</v>
          </cell>
          <cell r="C37" t="str">
            <v>Tecnopolis</v>
          </cell>
        </row>
        <row r="38">
          <cell r="A38" t="str">
            <v>267410/2016</v>
          </cell>
          <cell r="B38" t="str">
            <v>Mantenimiento</v>
          </cell>
          <cell r="C38" t="str">
            <v>Tecnopolis</v>
          </cell>
        </row>
        <row r="39">
          <cell r="A39" t="str">
            <v>267813/2016</v>
          </cell>
          <cell r="B39" t="str">
            <v>Otros</v>
          </cell>
          <cell r="C39" t="str">
            <v>CCK</v>
          </cell>
        </row>
        <row r="40">
          <cell r="A40" t="str">
            <v>272391/2016</v>
          </cell>
          <cell r="B40" t="str">
            <v>Mantenimiento</v>
          </cell>
          <cell r="C40" t="str">
            <v>Tecnopolis</v>
          </cell>
        </row>
        <row r="41">
          <cell r="A41" t="str">
            <v>272426/2016</v>
          </cell>
          <cell r="B41" t="str">
            <v>Insumos Graficos</v>
          </cell>
          <cell r="C41" t="str">
            <v>Tecnopolis</v>
          </cell>
        </row>
        <row r="42">
          <cell r="A42" t="str">
            <v>272473/2016</v>
          </cell>
          <cell r="B42" t="str">
            <v>Handies</v>
          </cell>
          <cell r="C42" t="str">
            <v>Tecnopolis</v>
          </cell>
        </row>
        <row r="43">
          <cell r="A43" t="str">
            <v>272504/2016</v>
          </cell>
          <cell r="B43" t="str">
            <v>Insumos de Herreria</v>
          </cell>
          <cell r="C43" t="str">
            <v>Tecnopolis</v>
          </cell>
        </row>
        <row r="44">
          <cell r="A44" t="str">
            <v>275403/2016</v>
          </cell>
          <cell r="B44" t="str">
            <v>Servicio de Acreditaciones</v>
          </cell>
          <cell r="C44" t="str">
            <v>Tecnopolis</v>
          </cell>
        </row>
        <row r="45">
          <cell r="A45" t="str">
            <v>275472/2016</v>
          </cell>
          <cell r="B45" t="str">
            <v>Mantenimiento</v>
          </cell>
          <cell r="C45" t="str">
            <v>Tecnopolis</v>
          </cell>
        </row>
        <row r="46">
          <cell r="A46" t="str">
            <v>276439/2015</v>
          </cell>
          <cell r="B46" t="str">
            <v>Mantenimiento</v>
          </cell>
          <cell r="C46" t="str">
            <v>Tecnopolis</v>
          </cell>
        </row>
        <row r="47">
          <cell r="A47" t="str">
            <v>28497/2014</v>
          </cell>
          <cell r="B47" t="str">
            <v>Mantenimiento Asensores</v>
          </cell>
        </row>
        <row r="48">
          <cell r="A48" t="str">
            <v>291205/2015</v>
          </cell>
          <cell r="B48" t="str">
            <v>Desfibiladores</v>
          </cell>
          <cell r="C48" t="str">
            <v>CCK</v>
          </cell>
        </row>
        <row r="49">
          <cell r="A49" t="str">
            <v>296368/2016</v>
          </cell>
          <cell r="B49" t="str">
            <v>Insumos Graficos</v>
          </cell>
          <cell r="C49" t="str">
            <v>Tecnopolis</v>
          </cell>
        </row>
        <row r="50">
          <cell r="A50" t="str">
            <v>300538/2016</v>
          </cell>
          <cell r="B50" t="str">
            <v>Servicios de Impresión de materiales en mano</v>
          </cell>
          <cell r="C50" t="str">
            <v>Tecnopolis</v>
          </cell>
        </row>
        <row r="51">
          <cell r="A51" t="str">
            <v>313218/2016</v>
          </cell>
          <cell r="B51" t="str">
            <v>Librería</v>
          </cell>
        </row>
        <row r="52">
          <cell r="A52" t="str">
            <v>314344/2016</v>
          </cell>
          <cell r="B52" t="str">
            <v>Servicios de Eventos</v>
          </cell>
          <cell r="C52" t="str">
            <v>CCK</v>
          </cell>
        </row>
        <row r="53">
          <cell r="A53" t="str">
            <v>314497/2016</v>
          </cell>
          <cell r="B53" t="str">
            <v>Equipamiento</v>
          </cell>
          <cell r="C53" t="str">
            <v>CCK</v>
          </cell>
        </row>
        <row r="54">
          <cell r="A54" t="str">
            <v>45520/2015</v>
          </cell>
          <cell r="B54" t="str">
            <v>Equip. Radioeléctrico</v>
          </cell>
          <cell r="C54" t="str">
            <v>Tecnopolis</v>
          </cell>
        </row>
        <row r="55">
          <cell r="A55" t="str">
            <v>45786/2015</v>
          </cell>
          <cell r="B55" t="str">
            <v>Maquinas y Herramientas</v>
          </cell>
          <cell r="C55" t="str">
            <v>Tecnopolis</v>
          </cell>
        </row>
        <row r="56">
          <cell r="A56" t="str">
            <v>84294/2016</v>
          </cell>
          <cell r="B56" t="str">
            <v>Mantenimiento Asensores</v>
          </cell>
        </row>
        <row r="57">
          <cell r="A57" t="str">
            <v>97462/2016</v>
          </cell>
          <cell r="B57" t="str">
            <v>Muebles</v>
          </cell>
          <cell r="C57" t="str">
            <v>CCK</v>
          </cell>
        </row>
        <row r="58">
          <cell r="A58" t="str">
            <v>97507/2016</v>
          </cell>
          <cell r="B58" t="str">
            <v>Insumos de Seguridad</v>
          </cell>
          <cell r="C58" t="str">
            <v>CCK</v>
          </cell>
        </row>
      </sheetData>
      <sheetData sheetId="1">
        <row r="2">
          <cell r="A2" t="str">
            <v>109495/2014</v>
          </cell>
          <cell r="B2" t="str">
            <v>Agua</v>
          </cell>
        </row>
        <row r="3">
          <cell r="A3" t="str">
            <v>132806/2014</v>
          </cell>
          <cell r="B3" t="str">
            <v>Equipamiento Musical</v>
          </cell>
        </row>
        <row r="4">
          <cell r="A4" t="str">
            <v>134613/2014</v>
          </cell>
          <cell r="B4" t="str">
            <v>Equipamiento Musical</v>
          </cell>
        </row>
        <row r="5">
          <cell r="A5" t="str">
            <v>139230/2014</v>
          </cell>
          <cell r="B5" t="str">
            <v>Sistema Centralizado y Distribución de UPS</v>
          </cell>
        </row>
        <row r="6">
          <cell r="A6" t="str">
            <v>17592/2016</v>
          </cell>
          <cell r="B6" t="str">
            <v>Seguros</v>
          </cell>
        </row>
        <row r="7">
          <cell r="A7" t="str">
            <v>213369/2016</v>
          </cell>
          <cell r="B7" t="str">
            <v>Seguros</v>
          </cell>
        </row>
        <row r="8">
          <cell r="A8" t="str">
            <v>213500/2016</v>
          </cell>
          <cell r="B8" t="str">
            <v>Seguros</v>
          </cell>
        </row>
        <row r="9">
          <cell r="A9" t="str">
            <v>252471/2015</v>
          </cell>
          <cell r="B9" t="str">
            <v>Limpieza</v>
          </cell>
        </row>
        <row r="10">
          <cell r="A10" t="str">
            <v>284183/2016</v>
          </cell>
          <cell r="B10" t="str">
            <v>Equipamiento</v>
          </cell>
        </row>
        <row r="11">
          <cell r="A11" t="str">
            <v>304478/2016</v>
          </cell>
          <cell r="B11" t="str">
            <v>Sistema de Vídeo</v>
          </cell>
        </row>
        <row r="12">
          <cell r="A12" t="str">
            <v>9838/2016</v>
          </cell>
          <cell r="B12" t="str">
            <v>Dodecaedro</v>
          </cell>
        </row>
        <row r="13">
          <cell r="A13" t="str">
            <v>127195/2016</v>
          </cell>
          <cell r="B13" t="str">
            <v>Seguros</v>
          </cell>
        </row>
        <row r="14">
          <cell r="A14" t="str">
            <v>252374/2014</v>
          </cell>
          <cell r="B14" t="str">
            <v>Equipamiento Musical</v>
          </cell>
        </row>
        <row r="15">
          <cell r="A15" t="str">
            <v>254392/2015</v>
          </cell>
          <cell r="B15" t="str">
            <v>Maquinas y Herramientas</v>
          </cell>
        </row>
        <row r="16">
          <cell r="A16" t="str">
            <v>275951/2015</v>
          </cell>
          <cell r="B16" t="str">
            <v>Limpieza</v>
          </cell>
        </row>
        <row r="17">
          <cell r="A17" t="str">
            <v>28505/2014</v>
          </cell>
          <cell r="B17" t="str">
            <v>Limpieza</v>
          </cell>
        </row>
        <row r="18">
          <cell r="A18" t="str">
            <v>28506/2014</v>
          </cell>
          <cell r="B18" t="str">
            <v>Seguridad</v>
          </cell>
        </row>
        <row r="19">
          <cell r="A19" t="str">
            <v>43795/2015</v>
          </cell>
          <cell r="B19" t="str">
            <v>Maquinas y Herramientas</v>
          </cell>
        </row>
        <row r="20">
          <cell r="A20" t="str">
            <v>45434/2015</v>
          </cell>
          <cell r="B20" t="str">
            <v>Cañerías y Cloacas</v>
          </cell>
        </row>
        <row r="21">
          <cell r="A21" t="str">
            <v>149173/2016</v>
          </cell>
          <cell r="B21" t="str">
            <v>Alquiler de Fotocopiadora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CITACIONES"/>
      <sheetName val="MARIANA - SEBA - ANA"/>
      <sheetName val="O.C. EN EJECUCIÓN"/>
      <sheetName val="A REVISAR - DESAFECTAR"/>
    </sheetNames>
    <sheetDataSet>
      <sheetData sheetId="0">
        <row r="2">
          <cell r="A2" t="str">
            <v>101566/2016</v>
          </cell>
          <cell r="B2" t="str">
            <v>Cck</v>
          </cell>
          <cell r="C2" t="str">
            <v>Handies</v>
          </cell>
          <cell r="D2" t="str">
            <v xml:space="preserve">Solicitud de adquisición de Handies para el CCK. </v>
          </cell>
          <cell r="E2" t="str">
            <v>Licitación Privada</v>
          </cell>
          <cell r="F2">
            <v>1800000</v>
          </cell>
          <cell r="G2" t="str">
            <v>Griselda</v>
          </cell>
          <cell r="H2" t="str">
            <v>Agrupar con Exp 284183/2016 Tecno (nos enviaron req. en borrador). Exp 811 (Mueble 24).</v>
          </cell>
          <cell r="I2" t="str">
            <v>E.T. + E.E. + $ FERNANDO MILANESE</v>
          </cell>
          <cell r="J2" t="str">
            <v>GRISELDA - ROMINA</v>
          </cell>
          <cell r="K2" t="str">
            <v>VER ROMINA BORRADOR</v>
          </cell>
        </row>
        <row r="3">
          <cell r="A3" t="str">
            <v>164405/2016</v>
          </cell>
          <cell r="B3" t="str">
            <v>Tecno</v>
          </cell>
          <cell r="C3" t="str">
            <v>Insumos de Carpintería</v>
          </cell>
          <cell r="D3" t="str">
            <v>"insumos para Carpinteria"</v>
          </cell>
          <cell r="E3" t="str">
            <v>Licitación Privada</v>
          </cell>
          <cell r="F3">
            <v>0</v>
          </cell>
          <cell r="G3" t="str">
            <v>Griselda</v>
          </cell>
          <cell r="H3" t="str">
            <v>Borrador para analizar (para la confección del Pliego y posterior carga en el Comprar).</v>
          </cell>
          <cell r="I3" t="str">
            <v>E.T. TECNO + E.E. + $</v>
          </cell>
          <cell r="J3" t="str">
            <v>GRISELDA - ROMINA</v>
          </cell>
          <cell r="K3" t="str">
            <v>DEVOL</v>
          </cell>
        </row>
        <row r="4">
          <cell r="A4" t="str">
            <v>176788/2016</v>
          </cell>
          <cell r="B4" t="str">
            <v>Tecno</v>
          </cell>
          <cell r="C4" t="str">
            <v>Servicio de Gruas</v>
          </cell>
          <cell r="D4" t="str">
            <v>"Servicios de Hidrogrua"</v>
          </cell>
          <cell r="E4" t="str">
            <v>Licitación - Contratación</v>
          </cell>
          <cell r="F4">
            <v>432000</v>
          </cell>
          <cell r="G4" t="str">
            <v>Guido</v>
          </cell>
          <cell r="H4" t="str">
            <v>Para armar pliego y cargar en Comprar. Exp Of. 809 (Lo tiene Romina)</v>
          </cell>
          <cell r="I4" t="str">
            <v>E T. PLIEGO</v>
          </cell>
          <cell r="J4" t="str">
            <v>ROMINA</v>
          </cell>
          <cell r="K4" t="str">
            <v>A GUIDO</v>
          </cell>
        </row>
        <row r="5">
          <cell r="A5" t="str">
            <v>230468/2016</v>
          </cell>
          <cell r="B5" t="str">
            <v>Tecno</v>
          </cell>
          <cell r="C5" t="str">
            <v>Mantenimiento</v>
          </cell>
          <cell r="D5" t="str">
            <v>"Minit Tratamientos Ignifugos De Pablo Minotti; Carolina Iturriaga"</v>
          </cell>
          <cell r="E5" t="str">
            <v>Licitación - Contratación</v>
          </cell>
          <cell r="F5">
            <v>360000</v>
          </cell>
          <cell r="G5" t="str">
            <v>Guido</v>
          </cell>
          <cell r="H5" t="str">
            <v>Para armar pliego y cargar en Comprar. Exp Of. 809 (Lo tiene Romina).</v>
          </cell>
          <cell r="I5" t="str">
            <v>E T. PLIEGO</v>
          </cell>
          <cell r="J5" t="str">
            <v>ROMINA</v>
          </cell>
          <cell r="K5" t="str">
            <v>VER</v>
          </cell>
        </row>
        <row r="6">
          <cell r="A6" t="str">
            <v>230776/2016</v>
          </cell>
          <cell r="B6" t="str">
            <v>Tecno</v>
          </cell>
          <cell r="C6" t="str">
            <v>Alquiler de Andamios</v>
          </cell>
          <cell r="D6" t="str">
            <v>Servicio de alquiler de andamios con destino el parque temáticos e interactivo 
tecnópilis de bisenteneario, ciencia, tecnología y arte.</v>
          </cell>
          <cell r="E6" t="str">
            <v>Licitación - Contratación</v>
          </cell>
          <cell r="F6">
            <v>460000</v>
          </cell>
          <cell r="G6" t="str">
            <v>Guido</v>
          </cell>
          <cell r="H6" t="str">
            <v>Para armar pliego y cargar en Comprar. Exp Of. 809 (Lo tiene Romina).</v>
          </cell>
          <cell r="I6" t="str">
            <v>E T. PLIEGO</v>
          </cell>
          <cell r="J6" t="str">
            <v>ROMINA</v>
          </cell>
          <cell r="K6" t="str">
            <v>VER</v>
          </cell>
        </row>
        <row r="7">
          <cell r="A7" t="str">
            <v>267813/2016</v>
          </cell>
          <cell r="B7" t="str">
            <v>Tecno</v>
          </cell>
          <cell r="C7" t="str">
            <v>Otros</v>
          </cell>
          <cell r="D7" t="str">
            <v>"Solicitud compra de ruedas"</v>
          </cell>
          <cell r="E7" t="str">
            <v>Licitación - Contratación</v>
          </cell>
          <cell r="F7" t="str">
            <v>$74.941,80</v>
          </cell>
          <cell r="G7" t="str">
            <v>Miriam</v>
          </cell>
          <cell r="H7" t="str">
            <v>Analizar (para la confección del Pliego y posterior carga en el Comprar). Exp Of. 811 (Mueble 24).</v>
          </cell>
          <cell r="I7" t="str">
            <v>CARGA LORENA</v>
          </cell>
          <cell r="J7" t="str">
            <v>LAURA FALTA AUTOR DGTAL</v>
          </cell>
          <cell r="K7" t="str">
            <v>PARA PUBLICAR SLU</v>
          </cell>
        </row>
        <row r="8">
          <cell r="A8" t="str">
            <v>272473/2016</v>
          </cell>
          <cell r="B8" t="str">
            <v>Tecno</v>
          </cell>
          <cell r="C8" t="str">
            <v>Handies</v>
          </cell>
          <cell r="D8" t="str">
            <v>Adquisición de transceptores portátiles (Handies), equipos de base, 
accesorios y baterias</v>
          </cell>
          <cell r="E8" t="str">
            <v>Contratación Directa</v>
          </cell>
          <cell r="F8">
            <v>704691</v>
          </cell>
          <cell r="G8" t="str">
            <v>Griselda</v>
          </cell>
          <cell r="H8" t="str">
            <v>Agrupar con 101566/2016. E.T. en Borrador.</v>
          </cell>
          <cell r="I8" t="str">
            <v>E.T. + E.E. + $  TECNO</v>
          </cell>
          <cell r="J8" t="str">
            <v>GRISELDA - ROMINA</v>
          </cell>
          <cell r="K8" t="str">
            <v>VER ROMINA BORRADOR</v>
          </cell>
        </row>
        <row r="9">
          <cell r="A9" t="str">
            <v>284183/2016</v>
          </cell>
          <cell r="B9" t="str">
            <v>Cck</v>
          </cell>
          <cell r="C9" t="str">
            <v>Equipamiento</v>
          </cell>
          <cell r="D9" t="str">
            <v>Compra de Mobiliario y Accesorios para musica</v>
          </cell>
          <cell r="E9" t="str">
            <v>Licitación - Contratación</v>
          </cell>
          <cell r="F9">
            <v>0</v>
          </cell>
          <cell r="G9" t="str">
            <v>Melina</v>
          </cell>
          <cell r="H9" t="str">
            <v>(Dejar sin efecto Expte 132806.). Irina corrigiendo observaciones al requerimiento por observ. de romina.</v>
          </cell>
          <cell r="I9" t="str">
            <v>E.T. + E.E. + $</v>
          </cell>
          <cell r="J9" t="str">
            <v>ROMINA - IRINA</v>
          </cell>
          <cell r="K9" t="str">
            <v>VER EXCLUSIVIDAD</v>
          </cell>
        </row>
        <row r="10">
          <cell r="A10" t="str">
            <v>314344/2016</v>
          </cell>
          <cell r="B10" t="str">
            <v>Cck</v>
          </cell>
          <cell r="C10" t="str">
            <v>Servicios de Eventos</v>
          </cell>
          <cell r="D10" t="str">
            <v>"Servicio de Catering"</v>
          </cell>
          <cell r="E10" t="str">
            <v>Licitación - Contratación</v>
          </cell>
          <cell r="F10">
            <v>5900000</v>
          </cell>
          <cell r="G10" t="str">
            <v>Melina</v>
          </cell>
          <cell r="H10" t="str">
            <v>Romina analizando. El A.R. deberá corregir observaciones de Romina (está terminando su análisis).</v>
          </cell>
          <cell r="I10" t="str">
            <v>ver E.T.</v>
          </cell>
          <cell r="J10" t="str">
            <v>LAURA - MELINA</v>
          </cell>
        </row>
        <row r="11">
          <cell r="A11" t="str">
            <v>314497/2016</v>
          </cell>
          <cell r="B11" t="str">
            <v>Cck</v>
          </cell>
          <cell r="C11" t="str">
            <v>Equipamiento</v>
          </cell>
          <cell r="D11" t="str">
            <v>Contratación de Tarjetas (tikets)</v>
          </cell>
          <cell r="E11" t="str">
            <v>Licitación - Contratación</v>
          </cell>
          <cell r="F11">
            <v>0</v>
          </cell>
          <cell r="G11" t="str">
            <v>Miriam</v>
          </cell>
          <cell r="H11" t="str">
            <v>Romina analizando. El A.R. deberá corregir observaciones de Romina (está terminando su análisis).</v>
          </cell>
          <cell r="I11" t="str">
            <v>VER DESAFECTACION CONTROL ACCESOS FALTAN E.T. PAOLA</v>
          </cell>
          <cell r="J11" t="str">
            <v>ROMINA - PAOLA</v>
          </cell>
          <cell r="K11" t="str">
            <v>CORRECIONES SEBAS</v>
          </cell>
        </row>
        <row r="12">
          <cell r="A12" t="str">
            <v>97462/2016</v>
          </cell>
          <cell r="B12" t="str">
            <v>Cck</v>
          </cell>
          <cell r="C12" t="str">
            <v>Muebles</v>
          </cell>
          <cell r="D12" t="str">
            <v>"Solicitud de Adquisicion de unifilas CCK"</v>
          </cell>
          <cell r="E12" t="str">
            <v>Licitación - Contratación</v>
          </cell>
          <cell r="F12">
            <v>203280</v>
          </cell>
          <cell r="G12" t="str">
            <v>Miriam</v>
          </cell>
          <cell r="H12" t="str">
            <v>Analizar para la confección del Pliego y posterior carga en el Comprar. Exp Of. 811 (Mueble 24)</v>
          </cell>
          <cell r="I12" t="str">
            <v>OBSERV PAULA</v>
          </cell>
          <cell r="J12" t="str">
            <v>LAURA</v>
          </cell>
          <cell r="K12" t="str">
            <v>VER ROMINA</v>
          </cell>
        </row>
        <row r="13">
          <cell r="A13" t="str">
            <v>117787/2015</v>
          </cell>
          <cell r="B13">
            <v>0</v>
          </cell>
          <cell r="C13" t="str">
            <v>Seguros</v>
          </cell>
          <cell r="D13" t="str">
            <v>R.E. SEGUROS NACIÓN</v>
          </cell>
          <cell r="E13" t="str">
            <v>Licitación - Contratación</v>
          </cell>
          <cell r="F13">
            <v>0</v>
          </cell>
          <cell r="G13" t="str">
            <v>Analia</v>
          </cell>
          <cell r="H13" t="str">
            <v>Se solicitó el cambio de tomador de póliza. Tiene acto administrativo firmado. Pasaría al pago.</v>
          </cell>
          <cell r="I13" t="str">
            <v>LIMPIAR</v>
          </cell>
        </row>
        <row r="14">
          <cell r="A14" t="str">
            <v>131503/2016</v>
          </cell>
          <cell r="B14" t="str">
            <v>Tecno</v>
          </cell>
          <cell r="C14" t="str">
            <v>Vehículo eléctrico</v>
          </cell>
          <cell r="D14" t="str">
            <v>SOLICITTUD DE CONTRATACION DE UN SERVICIO DE DIAGNOSTICO PARA MANTENIMIENTO CORRECTIVO Y/O PREVENTIVO DE VEHICULOS ELECTRICOS</v>
          </cell>
          <cell r="E14" t="str">
            <v>Licitación - Contratación</v>
          </cell>
          <cell r="F14">
            <v>0</v>
          </cell>
          <cell r="G14">
            <v>0</v>
          </cell>
          <cell r="H14" t="str">
            <v>Se cargo providencia para actualizacion de presupuesto.</v>
          </cell>
        </row>
        <row r="15">
          <cell r="A15" t="str">
            <v>163785/2016</v>
          </cell>
          <cell r="B15" t="str">
            <v>Tecno</v>
          </cell>
          <cell r="C15" t="str">
            <v>Insumos de Herreria</v>
          </cell>
          <cell r="D15" t="str">
            <v>"insumos de herreria"</v>
          </cell>
          <cell r="E15" t="str">
            <v>Licitación Privada</v>
          </cell>
          <cell r="F15">
            <v>0</v>
          </cell>
          <cell r="G15" t="str">
            <v>Lara</v>
          </cell>
          <cell r="H15" t="str">
            <v>Se cargó Providencia y se envió a DNCT para corregir observaciones en el Requerimiento.</v>
          </cell>
          <cell r="I15" t="str">
            <v>BORRADOR E.T.</v>
          </cell>
        </row>
        <row r="16">
          <cell r="A16" t="str">
            <v>163788/2016</v>
          </cell>
          <cell r="B16" t="str">
            <v>Tecno</v>
          </cell>
          <cell r="C16" t="str">
            <v>Revestimiento</v>
          </cell>
          <cell r="D16" t="str">
            <v>"Adquisicion de Pintura"</v>
          </cell>
          <cell r="E16" t="str">
            <v>Licitación Privada</v>
          </cell>
          <cell r="F16">
            <v>0</v>
          </cell>
          <cell r="G16" t="str">
            <v>Melina</v>
          </cell>
          <cell r="H16" t="str">
            <v>Se cargó Providencia y se envió a DNCT para corregir observaciones en el Requerimiento.</v>
          </cell>
        </row>
        <row r="17">
          <cell r="A17" t="str">
            <v>164016/2016</v>
          </cell>
          <cell r="B17" t="str">
            <v>Tecno</v>
          </cell>
          <cell r="C17" t="str">
            <v>Mantenimiento</v>
          </cell>
          <cell r="D17" t="str">
            <v>insumos de corralon</v>
          </cell>
          <cell r="E17" t="str">
            <v>Contratación Directa</v>
          </cell>
          <cell r="F17">
            <v>0</v>
          </cell>
          <cell r="G17" t="str">
            <v>Griselda</v>
          </cell>
          <cell r="H17" t="str">
            <v>Borrador analizado. Deben enviar el Expediente de DNCT 
con las correcciones que se le hicieron al borrador para poder cargarlo.</v>
          </cell>
        </row>
        <row r="18">
          <cell r="A18" t="str">
            <v>164530/2016</v>
          </cell>
          <cell r="B18" t="str">
            <v>Tecno</v>
          </cell>
          <cell r="C18" t="str">
            <v>Vajilla</v>
          </cell>
          <cell r="D18" t="str">
            <v>Vajilla Tecnopolis</v>
          </cell>
          <cell r="E18" t="str">
            <v>Licitación - Contratación</v>
          </cell>
          <cell r="F18">
            <v>0</v>
          </cell>
          <cell r="G18" t="str">
            <v>Carolina</v>
          </cell>
          <cell r="H18" t="str">
            <v>Se cargó Providencia y se envió a DNCT para corregir observaciones en el Requerimiento.</v>
          </cell>
        </row>
        <row r="19">
          <cell r="A19" t="str">
            <v>164634/2016</v>
          </cell>
          <cell r="B19" t="str">
            <v>Tecno</v>
          </cell>
          <cell r="C19" t="str">
            <v>Parquización</v>
          </cell>
          <cell r="D19" t="str">
            <v>"Insumos para parquizacion"</v>
          </cell>
          <cell r="E19" t="str">
            <v>Licitación Privada</v>
          </cell>
          <cell r="F19">
            <v>0</v>
          </cell>
          <cell r="G19" t="str">
            <v>Lara</v>
          </cell>
          <cell r="H19" t="str">
            <v>Borrador para analizar. Llegó 12/09.</v>
          </cell>
          <cell r="I19" t="str">
            <v>BORRADOR E.T.</v>
          </cell>
        </row>
        <row r="20">
          <cell r="A20" t="str">
            <v>164692/2016</v>
          </cell>
          <cell r="B20" t="str">
            <v>Tecno</v>
          </cell>
          <cell r="C20" t="str">
            <v>Adqusisción insumos para la construccion</v>
          </cell>
          <cell r="D20" t="str">
            <v>Adquisición de insumos para contrucción en seco, con destino al parque temático "TECNÓPOLIS"</v>
          </cell>
          <cell r="E20" t="str">
            <v>Contratación Directa</v>
          </cell>
          <cell r="F20">
            <v>0</v>
          </cell>
          <cell r="G20" t="str">
            <v>Griselda</v>
          </cell>
          <cell r="H20" t="str">
            <v>Se cargó Providencia y se envió a DNCT para corregir observaciones en el Requerimiento.</v>
          </cell>
        </row>
        <row r="21">
          <cell r="A21" t="str">
            <v>165975/2016</v>
          </cell>
          <cell r="B21" t="str">
            <v>Tecno</v>
          </cell>
          <cell r="C21" t="str">
            <v>Limpieza</v>
          </cell>
          <cell r="D21" t="str">
            <v>Adquisición de Insumos para higiene y limpieza</v>
          </cell>
          <cell r="E21" t="str">
            <v>Licitación Privada</v>
          </cell>
          <cell r="F21">
            <v>0</v>
          </cell>
          <cell r="G21" t="str">
            <v>Miriam</v>
          </cell>
          <cell r="H21" t="str">
            <v>En Tecnópolis para actualizar Presupuesto (antes del nuevo checklits).</v>
          </cell>
        </row>
        <row r="22">
          <cell r="A22" t="str">
            <v>16749/2016</v>
          </cell>
          <cell r="B22" t="str">
            <v>Cck</v>
          </cell>
          <cell r="C22" t="str">
            <v>Informática</v>
          </cell>
          <cell r="D22" t="str">
            <v>"Equipamientos Informatica"</v>
          </cell>
          <cell r="E22" t="str">
            <v>Licitación Pública</v>
          </cell>
          <cell r="F22">
            <v>0</v>
          </cell>
          <cell r="G22" t="str">
            <v>Miriam</v>
          </cell>
          <cell r="H22" t="str">
            <v>Se cargó Providencia y se envió a INFORMATICA</v>
          </cell>
        </row>
        <row r="23">
          <cell r="A23" t="str">
            <v>174298/2016</v>
          </cell>
          <cell r="B23" t="str">
            <v>Tecno</v>
          </cell>
          <cell r="C23" t="str">
            <v>Servicio de Montaje</v>
          </cell>
          <cell r="D23" t="str">
            <v>Solicitud de Contratación de Servicio de provisión, montajes y desmontaje de auditorios y paneleria con equipamiento incluido</v>
          </cell>
          <cell r="E23" t="str">
            <v>Licitación Pública</v>
          </cell>
          <cell r="F23">
            <v>0</v>
          </cell>
          <cell r="G23" t="str">
            <v>Guido</v>
          </cell>
          <cell r="H23" t="str">
            <v>Se cargó Providencia y se envió a DNCT para corregir observaciones en el Requerimiento.</v>
          </cell>
        </row>
        <row r="24">
          <cell r="A24" t="str">
            <v>177088/2016</v>
          </cell>
          <cell r="B24" t="str">
            <v>Tecno</v>
          </cell>
          <cell r="C24" t="str">
            <v>Cañerías y Cloacas</v>
          </cell>
          <cell r="D24" t="str">
            <v>"Servicio de Desobstruccion de cañeria"</v>
          </cell>
          <cell r="E24" t="str">
            <v>Licitación - Contratación</v>
          </cell>
          <cell r="F24">
            <v>859950</v>
          </cell>
          <cell r="G24" t="str">
            <v>Lara</v>
          </cell>
          <cell r="H24" t="str">
            <v>Se cargó Providencia y se envió a DNCT para corregir observaciones en el Requerimiento.</v>
          </cell>
          <cell r="I24" t="str">
            <v>BORRADOR E.T.</v>
          </cell>
          <cell r="J24" t="str">
            <v>LARA - ROMINA</v>
          </cell>
          <cell r="K24" t="str">
            <v>VER ROMINA BORRADOR</v>
          </cell>
        </row>
        <row r="25">
          <cell r="A25" t="str">
            <v>177153/2016</v>
          </cell>
          <cell r="B25" t="str">
            <v>Tecno</v>
          </cell>
          <cell r="C25" t="str">
            <v>Materiales descartables</v>
          </cell>
          <cell r="D25" t="str">
            <v>SOLICITUD DE COMPRA DE MATERIALES DESCARTABLES PARA USO DE GASTRONOMIA</v>
          </cell>
          <cell r="E25" t="str">
            <v>Contratación Directa</v>
          </cell>
          <cell r="F25">
            <v>0</v>
          </cell>
          <cell r="G25" t="str">
            <v>Melina</v>
          </cell>
          <cell r="H25" t="str">
            <v>En Tecnópolis para actualizar Presupuesto.</v>
          </cell>
        </row>
        <row r="26">
          <cell r="A26" t="str">
            <v>177217/2016</v>
          </cell>
          <cell r="B26" t="str">
            <v>Tecno</v>
          </cell>
          <cell r="C26" t="str">
            <v>Servicio de Desinfección</v>
          </cell>
          <cell r="D26" t="str">
            <v>"Plagas y desinfeccion"</v>
          </cell>
          <cell r="E26" t="str">
            <v>Licitación - Contratación</v>
          </cell>
          <cell r="F26">
            <v>0</v>
          </cell>
          <cell r="G26" t="str">
            <v>Griselda</v>
          </cell>
          <cell r="H26" t="str">
            <v>Se cargó Providencia y se envió a DNCT para corregir observaciones en el Requerimiento.</v>
          </cell>
          <cell r="I26" t="str">
            <v>BORRADOR E.T.</v>
          </cell>
          <cell r="J26" t="str">
            <v>GRISELDA</v>
          </cell>
          <cell r="K26" t="str">
            <v>LUEGO A ROMINA</v>
          </cell>
        </row>
        <row r="27">
          <cell r="A27" t="str">
            <v>196037/2016</v>
          </cell>
          <cell r="B27" t="str">
            <v>Tecno</v>
          </cell>
          <cell r="C27" t="str">
            <v>Adqusicion paneles de rejas semi-elaboradas de hierro</v>
          </cell>
          <cell r="D27" t="str">
            <v>"Paneles de rejas de hierro"</v>
          </cell>
          <cell r="E27" t="str">
            <v>Licitación - Contratación</v>
          </cell>
          <cell r="F27">
            <v>0</v>
          </cell>
          <cell r="G27" t="str">
            <v>Lara</v>
          </cell>
          <cell r="H27" t="str">
            <v>Se cargó Providencia y se envió a DNCT para corregir observaciones en el Requerimiento.</v>
          </cell>
        </row>
        <row r="28">
          <cell r="A28" t="str">
            <v>196038/2016</v>
          </cell>
          <cell r="B28" t="str">
            <v>Tecno</v>
          </cell>
          <cell r="C28" t="str">
            <v>Mantenimiento</v>
          </cell>
          <cell r="D28" t="str">
            <v>Solicitud de contratación de trabajos de desarme, desmantelamiento y armado de estructura existente paseo costero</v>
          </cell>
          <cell r="E28" t="str">
            <v>Licitación - Contratación</v>
          </cell>
          <cell r="F28">
            <v>0</v>
          </cell>
          <cell r="G28" t="str">
            <v>Guido</v>
          </cell>
          <cell r="H28" t="str">
            <v>Se cargó Providencia y se envió a DNCT para corregir observaciones en el Requerimiento.</v>
          </cell>
        </row>
        <row r="29">
          <cell r="A29" t="str">
            <v>225913/2016</v>
          </cell>
          <cell r="B29" t="str">
            <v>Cck</v>
          </cell>
          <cell r="C29" t="str">
            <v>Comunicaciones Oficiales y Generales</v>
          </cell>
          <cell r="D29" t="str">
            <v>"Adquisicion diarios y revistas"</v>
          </cell>
          <cell r="E29" t="str">
            <v>Contratación Directa 
por exclusividad</v>
          </cell>
          <cell r="F29">
            <v>0</v>
          </cell>
          <cell r="G29" t="str">
            <v>Lorena</v>
          </cell>
          <cell r="H29" t="str">
            <v>En etapa de Evaluación de Oferta</v>
          </cell>
        </row>
        <row r="30">
          <cell r="A30" t="str">
            <v>230234/2016</v>
          </cell>
          <cell r="B30" t="str">
            <v>Tecno</v>
          </cell>
          <cell r="C30" t="str">
            <v>Insumos textiles</v>
          </cell>
          <cell r="D30" t="str">
            <v>"Adquisicion de textiles tecnopolis"</v>
          </cell>
          <cell r="E30" t="str">
            <v>Licitación - Contratación</v>
          </cell>
          <cell r="F30">
            <v>0</v>
          </cell>
          <cell r="G30" t="str">
            <v>Lara</v>
          </cell>
          <cell r="H30" t="str">
            <v>Borrador analizado. Deben enviar el Expediente de DNCT 
con las correcciones que se le hicieron al borrador para poder cargarlo.</v>
          </cell>
        </row>
        <row r="31">
          <cell r="A31" t="str">
            <v>230402/2016</v>
          </cell>
          <cell r="B31" t="str">
            <v>Tecno</v>
          </cell>
          <cell r="C31" t="str">
            <v xml:space="preserve">Adquisición de Carpintería de Aluminio </v>
          </cell>
          <cell r="D31" t="str">
            <v>"Carpinterias Aluminios"</v>
          </cell>
          <cell r="E31" t="str">
            <v>Licitación - Contratación</v>
          </cell>
          <cell r="F31">
            <v>0</v>
          </cell>
          <cell r="G31" t="str">
            <v>Lara</v>
          </cell>
          <cell r="H31" t="str">
            <v>Se cargó Providencia y se envió a DNCT para corregir observaciones en el Requerimiento.</v>
          </cell>
        </row>
        <row r="32">
          <cell r="A32" t="str">
            <v>239184/2016</v>
          </cell>
          <cell r="B32" t="str">
            <v>Tecno</v>
          </cell>
          <cell r="C32" t="str">
            <v>Iluminacion</v>
          </cell>
          <cell r="D32" t="str">
            <v>"Adquisicion de insumos electricos"</v>
          </cell>
          <cell r="E32" t="str">
            <v>Licitación - Contratación</v>
          </cell>
          <cell r="F32">
            <v>0</v>
          </cell>
          <cell r="G32" t="str">
            <v>Guido</v>
          </cell>
          <cell r="H32" t="str">
            <v>Se cargó Providencia y se envió a DNCT para corregir observaciones en el Requerimiento.</v>
          </cell>
        </row>
        <row r="33">
          <cell r="A33" t="str">
            <v>239230/2016</v>
          </cell>
          <cell r="B33" t="str">
            <v>Tecno</v>
          </cell>
          <cell r="C33" t="str">
            <v>Vehículo eléctrico</v>
          </cell>
          <cell r="D33" t="str">
            <v>"Alquiler vehiculo electrico"</v>
          </cell>
          <cell r="E33" t="str">
            <v>Contratación Directa</v>
          </cell>
          <cell r="F33">
            <v>0</v>
          </cell>
          <cell r="G33" t="str">
            <v>Griselda</v>
          </cell>
          <cell r="H33" t="str">
            <v>Se cargó Providencia y se envió a DNCT para corregir observaciones en el Requerimiento. 
Por consulta de Mariana Hencek y ok de Daniel quedará en el 2017.</v>
          </cell>
        </row>
        <row r="34">
          <cell r="A34" t="str">
            <v>239236/2016</v>
          </cell>
          <cell r="B34" t="str">
            <v>Tecno</v>
          </cell>
          <cell r="C34" t="str">
            <v>Servicio de Salud</v>
          </cell>
          <cell r="D34" t="str">
            <v>"Servicio de Areas Protegidas"</v>
          </cell>
          <cell r="E34" t="str">
            <v>Licitación Privada</v>
          </cell>
          <cell r="F34">
            <v>0</v>
          </cell>
          <cell r="G34" t="str">
            <v>Griselda</v>
          </cell>
          <cell r="H34" t="str">
            <v>Se cargó Providencia y se envió a DNCT para corregir observaciones en el Requerimiento.</v>
          </cell>
        </row>
        <row r="35">
          <cell r="A35" t="str">
            <v>263305/2016</v>
          </cell>
          <cell r="B35">
            <v>0</v>
          </cell>
          <cell r="C35" t="str">
            <v>Seguros</v>
          </cell>
          <cell r="D35" t="str">
            <v>Renovación HONDA 4*4 Tecnópolis</v>
          </cell>
          <cell r="E35" t="str">
            <v>Licitación - Contratación</v>
          </cell>
          <cell r="F35">
            <v>0</v>
          </cell>
          <cell r="G35" t="str">
            <v>Analia</v>
          </cell>
          <cell r="H35" t="str">
            <v>Anita indicó que el 07/09 se comuniquen de Tecno con Compras para encaminar el tomador de la póliza</v>
          </cell>
        </row>
        <row r="36">
          <cell r="A36" t="str">
            <v>272391/2016</v>
          </cell>
          <cell r="B36" t="str">
            <v>Tecno</v>
          </cell>
          <cell r="C36" t="str">
            <v>Mantenimiento</v>
          </cell>
          <cell r="D36" t="str">
            <v>"Materiales de seguridad de trabajo"</v>
          </cell>
          <cell r="E36" t="str">
            <v>Licitación - Contratación</v>
          </cell>
          <cell r="F36">
            <v>0</v>
          </cell>
          <cell r="G36" t="str">
            <v>Carolina</v>
          </cell>
          <cell r="H36" t="str">
            <v>Se cargó Providencia y se envió a DNCT para corregir observaciones en el Requerimiento.</v>
          </cell>
        </row>
        <row r="37">
          <cell r="A37" t="str">
            <v>272426/2016</v>
          </cell>
          <cell r="B37" t="str">
            <v>Tecno</v>
          </cell>
          <cell r="C37" t="str">
            <v>Insumos Graficos</v>
          </cell>
          <cell r="D37" t="str">
            <v>Adquisición de insumos y materiales para trabajos de impresion grafica</v>
          </cell>
          <cell r="E37" t="str">
            <v>Contratación Directa</v>
          </cell>
          <cell r="F37">
            <v>0</v>
          </cell>
          <cell r="G37" t="str">
            <v>Miriam</v>
          </cell>
          <cell r="H37" t="str">
            <v>En Tecnópolis para actualizar Presupuesto (antes del nuevo checklits).</v>
          </cell>
        </row>
        <row r="38">
          <cell r="A38" t="str">
            <v>272504/2016</v>
          </cell>
          <cell r="B38" t="str">
            <v>Tecno</v>
          </cell>
          <cell r="C38" t="str">
            <v>Insumos de Herreria</v>
          </cell>
          <cell r="D38" t="str">
            <v>Adquisicion de insumos de Ferreteria</v>
          </cell>
          <cell r="E38" t="str">
            <v>Licitación - Contratación</v>
          </cell>
          <cell r="F38">
            <v>0</v>
          </cell>
          <cell r="G38" t="str">
            <v>Guido</v>
          </cell>
          <cell r="H38" t="str">
            <v>Se cargó Providencia y se envió a DNCT para corregir observaciones en el Requerimiento.</v>
          </cell>
        </row>
        <row r="39">
          <cell r="A39" t="str">
            <v>275403/2016</v>
          </cell>
          <cell r="B39" t="str">
            <v>Tecno</v>
          </cell>
          <cell r="C39" t="str">
            <v>Servicio de Acreditaciones</v>
          </cell>
          <cell r="D39" t="str">
            <v>"Servicio de Acreditaciones" Tecnopolis</v>
          </cell>
          <cell r="E39" t="str">
            <v>Licitación Privada</v>
          </cell>
          <cell r="F39">
            <v>0</v>
          </cell>
          <cell r="G39" t="str">
            <v>Miriam</v>
          </cell>
          <cell r="H39" t="str">
            <v>Se cargó Providencia y se envió a DNCT para corregir observaciones en el Requerimiento.</v>
          </cell>
        </row>
        <row r="40">
          <cell r="A40" t="str">
            <v>275472/2016</v>
          </cell>
          <cell r="B40" t="str">
            <v>Tecno</v>
          </cell>
          <cell r="C40" t="str">
            <v>Mantenimiento</v>
          </cell>
          <cell r="D40" t="str">
            <v>"Mantenimiento infraestructura vial"</v>
          </cell>
          <cell r="E40" t="str">
            <v>Licitación Pública</v>
          </cell>
          <cell r="F40">
            <v>0</v>
          </cell>
          <cell r="G40" t="str">
            <v>Lara</v>
          </cell>
          <cell r="H40" t="str">
            <v>Se cargó Providencia y se envió a DNCT para corregir observaciones en el Requerimiento.</v>
          </cell>
        </row>
        <row r="41">
          <cell r="A41" t="str">
            <v>296368/2016</v>
          </cell>
          <cell r="B41" t="str">
            <v>Tecno</v>
          </cell>
          <cell r="C41" t="str">
            <v>Insumos Graficos</v>
          </cell>
          <cell r="D41" t="str">
            <v>"Materiales para backlight"</v>
          </cell>
          <cell r="E41" t="str">
            <v>Licitación - Contratación</v>
          </cell>
          <cell r="F41">
            <v>0</v>
          </cell>
          <cell r="G41" t="str">
            <v>Melina</v>
          </cell>
          <cell r="H41" t="str">
            <v>Se cargó Providencia y se envió a DNCT para corregir observaciones en el Requerimiento.</v>
          </cell>
        </row>
        <row r="42">
          <cell r="A42" t="str">
            <v>300538/2016</v>
          </cell>
          <cell r="B42" t="str">
            <v>Cck</v>
          </cell>
          <cell r="C42" t="str">
            <v>Servicios de Impresión de materiales en mano</v>
          </cell>
          <cell r="D42" t="str">
            <v>"Impresión material de MANO</v>
          </cell>
          <cell r="E42" t="str">
            <v>Licitación - Contratación</v>
          </cell>
          <cell r="F42">
            <v>0</v>
          </cell>
          <cell r="G42" t="str">
            <v>Griselda</v>
          </cell>
          <cell r="H42" t="str">
            <v>A la espera de recepción de presupuesto membretado y firmado. Se está haciendo la planilla 
en excel de los artículos para unificar el Expediente de tecnópolis.</v>
          </cell>
          <cell r="I42" t="str">
            <v>E.T. FERNANDA ESCOBAR OK</v>
          </cell>
          <cell r="J42" t="str">
            <v>Griselda - Romina</v>
          </cell>
          <cell r="K42" t="str">
            <v>ver Laura VER BORRADOR ROMINA</v>
          </cell>
        </row>
        <row r="43">
          <cell r="A43" t="str">
            <v>301691/2016</v>
          </cell>
          <cell r="B43" t="str">
            <v>Tecno</v>
          </cell>
          <cell r="C43" t="str">
            <v>Insumos Graficos</v>
          </cell>
          <cell r="D43" t="str">
            <v>"Impresión material de MANO</v>
          </cell>
          <cell r="E43" t="str">
            <v>Licitación - Contratación</v>
          </cell>
          <cell r="F43">
            <v>0</v>
          </cell>
          <cell r="G43" t="str">
            <v>Griselda</v>
          </cell>
          <cell r="H43" t="str">
            <v>A la espera de confirmación de Expte de tecnópolis acerca de la continuidad del requerimiento</v>
          </cell>
          <cell r="I43" t="str">
            <v>FALTA E.T. TECNO</v>
          </cell>
          <cell r="J43" t="str">
            <v>Griselda</v>
          </cell>
        </row>
        <row r="44">
          <cell r="A44" t="str">
            <v>313218/2016</v>
          </cell>
          <cell r="B44">
            <v>0</v>
          </cell>
          <cell r="C44" t="str">
            <v>Librería</v>
          </cell>
          <cell r="D44" t="str">
            <v>"Útiles Oficina"</v>
          </cell>
          <cell r="E44" t="str">
            <v>Licitación - Contratación</v>
          </cell>
          <cell r="F44">
            <v>0</v>
          </cell>
          <cell r="G44" t="str">
            <v>Griselda</v>
          </cell>
          <cell r="H44" t="str">
            <v>Ya está cargado en el Sistema. Salió a presupuesto. Armando Pliego Laura.</v>
          </cell>
          <cell r="I44" t="str">
            <v>E.T. IRINA+ E.E.+$</v>
          </cell>
          <cell r="J44" t="str">
            <v>Griselda - LAURA</v>
          </cell>
        </row>
        <row r="45">
          <cell r="A45" t="str">
            <v>350962/2016</v>
          </cell>
          <cell r="B45" t="str">
            <v>Cck</v>
          </cell>
          <cell r="C45" t="str">
            <v>Licencias</v>
          </cell>
          <cell r="D45" t="str">
            <v>Adquisición de Licencias de Office - Windows - Microsoft</v>
          </cell>
          <cell r="E45" t="str">
            <v>Licitación - Contratación</v>
          </cell>
          <cell r="F45">
            <v>0</v>
          </cell>
          <cell r="G45" t="str">
            <v>Analia</v>
          </cell>
          <cell r="H45" t="str">
            <v>Analizando si se debe encuadrar en Convenio Marco.</v>
          </cell>
        </row>
        <row r="46">
          <cell r="A46" t="str">
            <v>350970/2016</v>
          </cell>
          <cell r="B46" t="str">
            <v>Cck</v>
          </cell>
          <cell r="C46" t="str">
            <v>Equipamiento</v>
          </cell>
          <cell r="D46" t="str">
            <v>Solicitud de Equipo de Impresión de Gran Formato</v>
          </cell>
          <cell r="E46" t="str">
            <v>Licitación - Contratación</v>
          </cell>
          <cell r="F46">
            <v>0</v>
          </cell>
          <cell r="G46" t="str">
            <v>Miriam</v>
          </cell>
          <cell r="H46" t="str">
            <v>En la ofina 809 lo tiene Mariana, ya que va a ser un alquiler y esta a la espera de factura para poder tramitarlo junto con los demas alquileres de impresoras.</v>
          </cell>
        </row>
        <row r="47">
          <cell r="A47" t="str">
            <v>380594/2016</v>
          </cell>
          <cell r="B47">
            <v>0</v>
          </cell>
          <cell r="C47" t="str">
            <v>Seguros</v>
          </cell>
          <cell r="D47" t="str">
            <v>Seguros pianos y accesorios</v>
          </cell>
          <cell r="E47" t="str">
            <v>Licitación - Contratación</v>
          </cell>
          <cell r="F47">
            <v>0</v>
          </cell>
          <cell r="G47" t="str">
            <v>Analia</v>
          </cell>
          <cell r="H47" t="str">
            <v xml:space="preserve">Modificando nota de unidad requirente. Preventivar. 213500/2016: No se siguió. </v>
          </cell>
        </row>
        <row r="48">
          <cell r="A48" t="str">
            <v>109495/2014</v>
          </cell>
          <cell r="B48">
            <v>0</v>
          </cell>
          <cell r="C48" t="str">
            <v>Tecnopolis - Agua</v>
          </cell>
          <cell r="D48" t="str">
            <v>"Aqualine" L. Pri 1/15</v>
          </cell>
          <cell r="E48" t="str">
            <v>LICITACION PRIVADA</v>
          </cell>
          <cell r="F48">
            <v>0</v>
          </cell>
          <cell r="G48" t="str">
            <v>Sebastian</v>
          </cell>
          <cell r="H48" t="str">
            <v>El pago salió a Presupuesto con el Exp 131232/2016.</v>
          </cell>
        </row>
        <row r="49">
          <cell r="A49" t="str">
            <v>394308/2016</v>
          </cell>
          <cell r="B49" t="str">
            <v>Cck</v>
          </cell>
          <cell r="C49" t="str">
            <v>Mobiliario</v>
          </cell>
          <cell r="D49" t="str">
            <v>Caja Fuerte</v>
          </cell>
          <cell r="E49" t="str">
            <v>Licitación - Contratación</v>
          </cell>
          <cell r="F49">
            <v>0</v>
          </cell>
          <cell r="G49" t="str">
            <v>Lara</v>
          </cell>
          <cell r="H49" t="str">
            <v>Se envió a Presupuesto para que analicen las observaciones o tomen como base la nota para plasmarlo por Fondo Rotatorio.</v>
          </cell>
          <cell r="I49" t="str">
            <v>SALIO POR F.R.</v>
          </cell>
        </row>
        <row r="50">
          <cell r="A50" t="str">
            <v>398228/2016</v>
          </cell>
          <cell r="B50" t="str">
            <v>Cck</v>
          </cell>
          <cell r="C50" t="str">
            <v>Revistas</v>
          </cell>
          <cell r="D50" t="str">
            <v>Publicación revista de tirada trimestral</v>
          </cell>
          <cell r="E50" t="str">
            <v>Licitación - Contratación</v>
          </cell>
          <cell r="F50">
            <v>0</v>
          </cell>
          <cell r="G50" t="str">
            <v>Miriam</v>
          </cell>
          <cell r="H50" t="str">
            <v>Lo tiene Iglesias para confeccionar el requerimiento adecuadamente.</v>
          </cell>
        </row>
        <row r="51">
          <cell r="A51" t="str">
            <v>97507/2016</v>
          </cell>
          <cell r="B51" t="str">
            <v>Cck</v>
          </cell>
          <cell r="C51" t="str">
            <v>Insumos de Seguridad</v>
          </cell>
          <cell r="D51" t="str">
            <v>"Vallas para CCK"</v>
          </cell>
          <cell r="E51" t="str">
            <v>Licitación - Contratación</v>
          </cell>
          <cell r="F51">
            <v>0</v>
          </cell>
          <cell r="G51" t="str">
            <v>Miriam</v>
          </cell>
          <cell r="H51" t="str">
            <v>En la oficina 809, lo tiene Laura para el armado de pliego.</v>
          </cell>
          <cell r="J51" t="str">
            <v>LAURA -ROMINA</v>
          </cell>
        </row>
        <row r="52">
          <cell r="A52" t="str">
            <v>158836/2016</v>
          </cell>
          <cell r="B52" t="str">
            <v>Tecno</v>
          </cell>
          <cell r="C52" t="str">
            <v>Agua</v>
          </cell>
          <cell r="D52" t="str">
            <v>"Prov. De agua potable"</v>
          </cell>
          <cell r="E52" t="str">
            <v>Licitación - Contratación</v>
          </cell>
          <cell r="F52">
            <v>0</v>
          </cell>
          <cell r="G52" t="str">
            <v>Mariana / Laura</v>
          </cell>
          <cell r="H52" t="str">
            <v>En Mesa (Comdoc). Para armar pliego. A la espera de unificarlo con CCK, Cabildo.</v>
          </cell>
        </row>
        <row r="53">
          <cell r="A53" t="str">
            <v>0417005/2016</v>
          </cell>
          <cell r="B53" t="str">
            <v>Cck</v>
          </cell>
          <cell r="C53" t="str">
            <v>Compra de Ropa</v>
          </cell>
          <cell r="D53" t="str">
            <v>Compra de Ropa con Convenio SAT SAID</v>
          </cell>
          <cell r="E53" t="str">
            <v>Licitación - Contratación</v>
          </cell>
          <cell r="F53">
            <v>0</v>
          </cell>
          <cell r="G53" t="str">
            <v>Analia</v>
          </cell>
          <cell r="H53" t="str">
            <v>Analizando Req. Es un convenio. Mueble 25</v>
          </cell>
        </row>
        <row r="54">
          <cell r="A54" t="str">
            <v>0307482/2016</v>
          </cell>
          <cell r="B54" t="str">
            <v>Cck</v>
          </cell>
          <cell r="C54" t="str">
            <v>Req. de contratación compañia de seguros</v>
          </cell>
          <cell r="D54" t="str">
            <v>Seguro de accidentes personales</v>
          </cell>
          <cell r="E54" t="str">
            <v>Licitación - Contratación</v>
          </cell>
          <cell r="F54">
            <v>0</v>
          </cell>
          <cell r="G54" t="str">
            <v>Analia</v>
          </cell>
          <cell r="H54" t="str">
            <v>Analizando Req. Es un convenio. Mueble 25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H55">
            <v>0</v>
          </cell>
          <cell r="I55" t="str">
            <v>SEBASTIAN</v>
          </cell>
          <cell r="J55" t="str">
            <v>AGENCIA VIAJES</v>
          </cell>
        </row>
        <row r="56">
          <cell r="A56">
            <v>0</v>
          </cell>
          <cell r="B56">
            <v>0</v>
          </cell>
          <cell r="C56">
            <v>0</v>
          </cell>
          <cell r="D56" t="str">
            <v>TICKET</v>
          </cell>
          <cell r="F56">
            <v>0</v>
          </cell>
          <cell r="G56">
            <v>0</v>
          </cell>
          <cell r="H56">
            <v>0</v>
          </cell>
          <cell r="I56" t="str">
            <v>ROMINA</v>
          </cell>
          <cell r="J56" t="str">
            <v>CARTELERA - BUZON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H57">
            <v>0</v>
          </cell>
          <cell r="I57" t="str">
            <v>ROMINA</v>
          </cell>
          <cell r="J57" t="str">
            <v>ESTANTERIA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H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H60">
            <v>0</v>
          </cell>
          <cell r="I60" t="str">
            <v>LAURA</v>
          </cell>
          <cell r="J60" t="str">
            <v>VALLAS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H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H67">
            <v>0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ositario COMPRAS"/>
      <sheetName val="Maestro"/>
      <sheetName val="EXPTES. Otros Depositarios"/>
      <sheetName val="EXPTES."/>
      <sheetName val="Base Dinámica"/>
      <sheetName val="Base SYS"/>
    </sheetNames>
    <sheetDataSet>
      <sheetData sheetId="0"/>
      <sheetData sheetId="1">
        <row r="2">
          <cell r="F2" t="str">
            <v>028497/2014</v>
          </cell>
          <cell r="G2" t="e">
            <v>#N/A</v>
          </cell>
          <cell r="H2" t="str">
            <v>28497/2014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42383</v>
          </cell>
          <cell r="Q2" t="str">
            <v>Mantenimiento Asensores</v>
          </cell>
          <cell r="R2">
            <v>0</v>
          </cell>
          <cell r="S2">
            <v>23362824</v>
          </cell>
          <cell r="T2" t="str">
            <v>MANTENIMIENTO de ASCENSORES Licitación Püblica Nacional N° 1/2015 (PRIMER LLAMADO) 5 cuerpos</v>
          </cell>
          <cell r="U2">
            <v>0</v>
          </cell>
          <cell r="V2">
            <v>0</v>
          </cell>
          <cell r="W2" t="str">
            <v>Direccion General Técnica, Administrativa y Legal</v>
          </cell>
          <cell r="X2">
            <v>42522</v>
          </cell>
          <cell r="Y2" t="str">
            <v>Mueble 11</v>
          </cell>
          <cell r="Z2" t="str">
            <v>Orlando</v>
          </cell>
        </row>
        <row r="3">
          <cell r="F3" t="str">
            <v>158858/2014</v>
          </cell>
          <cell r="G3" t="e">
            <v>#N/A</v>
          </cell>
          <cell r="H3" t="str">
            <v>158858/2014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197613</v>
          </cell>
          <cell r="N3">
            <v>0</v>
          </cell>
          <cell r="O3" t="str">
            <v xml:space="preserve">
</v>
          </cell>
          <cell r="P3">
            <v>42383</v>
          </cell>
          <cell r="Q3" t="str">
            <v>Equipamiento Escenario Movil</v>
          </cell>
          <cell r="R3">
            <v>0</v>
          </cell>
          <cell r="S3">
            <v>0</v>
          </cell>
          <cell r="T3" t="str">
            <v>EQUIPAMIENTO ESCENARIO MÓVIL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 t="str">
            <v>Analia</v>
          </cell>
        </row>
        <row r="4">
          <cell r="F4" t="str">
            <v>259206/2014</v>
          </cell>
          <cell r="G4" t="e">
            <v>#N/A</v>
          </cell>
          <cell r="H4" t="str">
            <v>259206/2014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252062</v>
          </cell>
          <cell r="N4">
            <v>0</v>
          </cell>
          <cell r="O4">
            <v>0</v>
          </cell>
          <cell r="P4">
            <v>42383</v>
          </cell>
          <cell r="Q4" t="str">
            <v>Transporte</v>
          </cell>
          <cell r="R4">
            <v>0</v>
          </cell>
          <cell r="S4">
            <v>0</v>
          </cell>
          <cell r="T4" t="str">
            <v>REF. TRANSPORTE DE OBRAS DE ARTE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 t="str">
            <v>Sin Asignar</v>
          </cell>
        </row>
        <row r="5">
          <cell r="F5" t="str">
            <v>218690/2015</v>
          </cell>
          <cell r="G5" t="e">
            <v>#N/A</v>
          </cell>
          <cell r="H5" t="str">
            <v>218690/2015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42383</v>
          </cell>
          <cell r="Q5" t="str">
            <v>Convenio Universidades</v>
          </cell>
          <cell r="R5" t="str">
            <v>UNSAM</v>
          </cell>
          <cell r="S5">
            <v>0</v>
          </cell>
          <cell r="T5" t="str">
            <v>REF. PAGO CUOTA N° 2 CONVENIO ACUDGDYME N° 377/2015 - CCK UNSAM - (2 CUERPOS). Queda sin uso. La universidad adeuda rendiciones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 t="str">
            <v>Mueble 14</v>
          </cell>
          <cell r="Z5" t="str">
            <v>Analia</v>
          </cell>
        </row>
        <row r="6">
          <cell r="F6" t="str">
            <v>016204/2015</v>
          </cell>
          <cell r="G6" t="e">
            <v>#N/A</v>
          </cell>
          <cell r="H6" t="str">
            <v>16204/2015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42383</v>
          </cell>
          <cell r="Q6" t="str">
            <v>Tecnopolis - Convenio Universidades</v>
          </cell>
          <cell r="R6" t="str">
            <v>UNLAM</v>
          </cell>
          <cell r="S6">
            <v>0</v>
          </cell>
          <cell r="T6" t="str">
            <v>PROPUESTA DE CONVENIOS DE COOPERACIÓN Y ASISTENCIA UNLAM-MINPLAN TECNOPOLIS 2015</v>
          </cell>
          <cell r="U6" t="str">
            <v>Dirección Nacional de Centros Tematicos</v>
          </cell>
          <cell r="V6">
            <v>0</v>
          </cell>
          <cell r="W6">
            <v>0</v>
          </cell>
          <cell r="X6">
            <v>0</v>
          </cell>
          <cell r="Y6" t="str">
            <v>Mueble 14</v>
          </cell>
          <cell r="Z6" t="str">
            <v>Analia</v>
          </cell>
        </row>
        <row r="7">
          <cell r="F7" t="str">
            <v>184524/2015</v>
          </cell>
          <cell r="G7" t="e">
            <v>#N/A</v>
          </cell>
          <cell r="H7" t="str">
            <v>184524/2015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42383</v>
          </cell>
          <cell r="Q7" t="str">
            <v>Convenio Universidades</v>
          </cell>
          <cell r="R7" t="str">
            <v>RTA</v>
          </cell>
          <cell r="S7">
            <v>0</v>
          </cell>
          <cell r="T7" t="str">
            <v>REF. CONVENIO ESPECIFICO MINPLAN-RTA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 t="str">
            <v>Mueble 14</v>
          </cell>
          <cell r="Z7" t="str">
            <v>Analia</v>
          </cell>
        </row>
        <row r="8">
          <cell r="F8" t="str">
            <v>071916/2014</v>
          </cell>
          <cell r="G8" t="e">
            <v>#N/A</v>
          </cell>
          <cell r="H8" t="str">
            <v>71916/2014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42383</v>
          </cell>
          <cell r="Q8" t="str">
            <v>Equipamiento Microinformatico</v>
          </cell>
          <cell r="R8">
            <v>0</v>
          </cell>
          <cell r="S8">
            <v>3624000</v>
          </cell>
          <cell r="T8" t="str">
            <v>Adquisición de equipamiento microinformático. (6 Cuerpos)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 t="str">
            <v>Sin Asignar</v>
          </cell>
        </row>
        <row r="9">
          <cell r="F9" t="str">
            <v>097796/2014</v>
          </cell>
          <cell r="G9" t="e">
            <v>#N/A</v>
          </cell>
          <cell r="H9" t="str">
            <v>97796/2014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42383</v>
          </cell>
          <cell r="Q9" t="str">
            <v>Control de Accesos</v>
          </cell>
          <cell r="R9">
            <v>0</v>
          </cell>
          <cell r="S9">
            <v>87876857.480000004</v>
          </cell>
          <cell r="T9" t="str">
            <v>CONTROL DE ACCESOS Licitación Pública Nacional Nº 3/2015 (bajo la modalidad “llave en mano”) (10 Cuerpos)</v>
          </cell>
          <cell r="U9">
            <v>0</v>
          </cell>
          <cell r="V9">
            <v>0</v>
          </cell>
          <cell r="W9" t="str">
            <v>Informatica</v>
          </cell>
          <cell r="X9">
            <v>42528</v>
          </cell>
          <cell r="Y9" t="str">
            <v>Mueble 11</v>
          </cell>
          <cell r="Z9" t="str">
            <v>Orlando</v>
          </cell>
        </row>
        <row r="10">
          <cell r="F10" t="str">
            <v>071932/2014</v>
          </cell>
          <cell r="G10" t="e">
            <v>#N/A</v>
          </cell>
          <cell r="H10" t="str">
            <v>71932/2014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 t="str">
            <v>PROY-S01:0004566/2015</v>
          </cell>
          <cell r="O10" t="str">
            <v>LIC. PUB.Nº 2/2015 - OC 24/2015 - EXP OP 0344243/15 y 344254/45</v>
          </cell>
          <cell r="P10">
            <v>42383</v>
          </cell>
          <cell r="Q10" t="str">
            <v>Audiovisual</v>
          </cell>
          <cell r="R10" t="str">
            <v>CORPORATE CORP S.A.</v>
          </cell>
          <cell r="S10">
            <v>437717417.01999998</v>
          </cell>
          <cell r="T10" t="str">
            <v>ESPECIFICACIONES TECNICAS DE LA SOLUCION AUDIOVISUAL Licitación Pública Nacional N° 2/2015 (19 Cuerpos) CCK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 t="str">
            <v>Sin Asignar</v>
          </cell>
        </row>
        <row r="11">
          <cell r="F11" t="str">
            <v>139230/2014</v>
          </cell>
          <cell r="G11" t="e">
            <v>#N/A</v>
          </cell>
          <cell r="H11" t="str">
            <v>139230/2014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42383</v>
          </cell>
          <cell r="Q11" t="str">
            <v>Sistema Centralizado y Distribución de UPS</v>
          </cell>
          <cell r="R11" t="str">
            <v>UPS</v>
          </cell>
          <cell r="S11">
            <v>18195667</v>
          </cell>
          <cell r="T11" t="str">
            <v>Especificaciones Tecnicas del Sistema Centralizado y Distribución de UPS Licitación Pública Nacional N° 5/2014 (9 Cuerpos)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 t="str">
            <v>Mueble 14</v>
          </cell>
          <cell r="Z11" t="str">
            <v>Lorena</v>
          </cell>
        </row>
        <row r="12">
          <cell r="F12" t="str">
            <v>028507/2014</v>
          </cell>
          <cell r="G12" t="e">
            <v>#N/A</v>
          </cell>
          <cell r="H12" t="str">
            <v>28507/2014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 t="str">
            <v>LIC. PUB. 6/2014 - OC14/2015</v>
          </cell>
          <cell r="P12">
            <v>42383</v>
          </cell>
          <cell r="Q12" t="str">
            <v>Matafuegos</v>
          </cell>
          <cell r="R12" t="str">
            <v>MAXISEGURIDAD INDUSTRIAL S.A.</v>
          </cell>
          <cell r="S12">
            <v>847065.59999999998</v>
          </cell>
          <cell r="T12" t="str">
            <v>SERVICIO DE MATAFUEGOS Licitación Pública Nacional N° 6/2014 (2 Cuerpos)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 t="str">
            <v>Mueble 14</v>
          </cell>
          <cell r="Z12" t="str">
            <v>Analia</v>
          </cell>
        </row>
        <row r="13">
          <cell r="F13" t="str">
            <v>151295/2014</v>
          </cell>
          <cell r="G13" t="e">
            <v>#N/A</v>
          </cell>
          <cell r="H13" t="str">
            <v>151295/2014</v>
          </cell>
          <cell r="I13">
            <v>0</v>
          </cell>
          <cell r="J13" t="str">
            <v>025947/2016</v>
          </cell>
          <cell r="K13">
            <v>11</v>
          </cell>
          <cell r="L13" t="str">
            <v>025947/2016</v>
          </cell>
          <cell r="M13">
            <v>0</v>
          </cell>
          <cell r="N13">
            <v>0</v>
          </cell>
          <cell r="O13">
            <v>0</v>
          </cell>
          <cell r="P13">
            <v>42383</v>
          </cell>
          <cell r="Q13" t="str">
            <v>Refrigerio -Almuerzos</v>
          </cell>
          <cell r="R13">
            <v>0</v>
          </cell>
          <cell r="S13">
            <v>0</v>
          </cell>
          <cell r="T13" t="str">
            <v>CONCESIÓN Instalación de 3 restaurants y 2 cafeterías para uso público Licitación Pública Nacional N° 10/2015</v>
          </cell>
          <cell r="U13">
            <v>0</v>
          </cell>
          <cell r="V13">
            <v>0</v>
          </cell>
          <cell r="W13" t="str">
            <v>Dirección Nacional de Expresiones Federales</v>
          </cell>
          <cell r="X13">
            <v>42569</v>
          </cell>
          <cell r="Y13">
            <v>0</v>
          </cell>
          <cell r="Z13" t="str">
            <v>Orlando</v>
          </cell>
        </row>
        <row r="14">
          <cell r="F14" t="str">
            <v>028498/2014</v>
          </cell>
          <cell r="G14" t="e">
            <v>#N/A</v>
          </cell>
          <cell r="H14" t="str">
            <v>28498/2014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 t="str">
            <v>LIC. PUB. 9/2014 - OC 32/2015 y 34/2015</v>
          </cell>
          <cell r="P14">
            <v>42383</v>
          </cell>
          <cell r="Q14" t="str">
            <v>Muebles</v>
          </cell>
          <cell r="R14" t="str">
            <v>PRODMOBI S.A. Y R. MONACO S.A.</v>
          </cell>
          <cell r="S14">
            <v>1828624</v>
          </cell>
          <cell r="T14" t="str">
            <v>Relativo a la provisión, instalación y armado de Equipamiento Mobiliario Licitación Püblica Nacional N° 9/2014 (5 Cuerpos)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 t="str">
            <v>Mueble 8</v>
          </cell>
          <cell r="Z14" t="str">
            <v>Lorena</v>
          </cell>
        </row>
        <row r="15">
          <cell r="F15" t="str">
            <v>028505/2014</v>
          </cell>
          <cell r="G15" t="e">
            <v>#N/A</v>
          </cell>
          <cell r="H15" t="str">
            <v>28505/2014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 t="str">
            <v>LIC. PUB. 7/2014 - OC 20/2015</v>
          </cell>
          <cell r="P15">
            <v>42383</v>
          </cell>
          <cell r="Q15" t="str">
            <v>Limpieza</v>
          </cell>
          <cell r="R15" t="str">
            <v>Impecable de Walter Perez</v>
          </cell>
          <cell r="S15">
            <v>239400000.08000001</v>
          </cell>
          <cell r="T15" t="str">
            <v>Limpieza del edificio, Provisión de Arts de Higiene, Servicio de fumigación, Control de plagas, Desinsectación, desratización y Servicio de limpieza y mantenimiento de tanques Licitación Pública Nacional N° 7/2014 (12 CUERPOS)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 t="str">
            <v>Mueble 8</v>
          </cell>
          <cell r="Z15" t="str">
            <v>Mariana</v>
          </cell>
        </row>
        <row r="16">
          <cell r="F16" t="str">
            <v>109495/2014</v>
          </cell>
          <cell r="G16" t="e">
            <v>#N/A</v>
          </cell>
          <cell r="H16" t="str">
            <v>109495/2014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 t="str">
            <v>PROY 4205/2015</v>
          </cell>
          <cell r="O16" t="str">
            <v>LIC PRI. 1/2015 - OC ABIERTA 15/2015</v>
          </cell>
          <cell r="P16">
            <v>42383</v>
          </cell>
          <cell r="Q16" t="str">
            <v>Agua - Dispenser</v>
          </cell>
          <cell r="R16" t="str">
            <v>AQUALINE SA</v>
          </cell>
          <cell r="S16">
            <v>229000</v>
          </cell>
          <cell r="T16" t="str">
            <v>CONTRATACION DIRECTA POR EL SERVICIO SUMINISTRO DE AGUA POTABLE ENVASADA DISPENSERS (2 cuerpos)</v>
          </cell>
          <cell r="U16" t="str">
            <v>Coordinación Técnica Operativa</v>
          </cell>
          <cell r="V16">
            <v>0</v>
          </cell>
          <cell r="W16">
            <v>0</v>
          </cell>
          <cell r="X16">
            <v>0</v>
          </cell>
          <cell r="Y16" t="str">
            <v>Mueble 8</v>
          </cell>
          <cell r="Z16" t="str">
            <v>Mariana</v>
          </cell>
        </row>
        <row r="17">
          <cell r="F17" t="str">
            <v>028506/2014</v>
          </cell>
          <cell r="G17" t="e">
            <v>#N/A</v>
          </cell>
          <cell r="H17" t="str">
            <v>28506/2014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 t="str">
            <v>LIC. PUB. 3/2014 -OC 17/2015</v>
          </cell>
          <cell r="P17">
            <v>42383</v>
          </cell>
          <cell r="Q17" t="str">
            <v>Seguridad</v>
          </cell>
          <cell r="R17" t="str">
            <v>MURATA S.A.</v>
          </cell>
          <cell r="S17">
            <v>121726334.73</v>
          </cell>
          <cell r="T17" t="str">
            <v>Contratación del Servicio de Vigilancia, Control y Seguridad Privada Licitación Püblica Nacional N° 3/2014 (9 CUERPOS)</v>
          </cell>
          <cell r="U17" t="str">
            <v>Coordinación Técnica Operativa</v>
          </cell>
          <cell r="V17">
            <v>0</v>
          </cell>
          <cell r="W17">
            <v>0</v>
          </cell>
          <cell r="X17">
            <v>0</v>
          </cell>
          <cell r="Y17" t="str">
            <v>Mueble 9</v>
          </cell>
          <cell r="Z17" t="str">
            <v>Sebastian</v>
          </cell>
        </row>
        <row r="18">
          <cell r="F18" t="str">
            <v>166605/2014</v>
          </cell>
          <cell r="G18" t="e">
            <v>#N/A</v>
          </cell>
          <cell r="H18" t="str">
            <v>166605/2014</v>
          </cell>
          <cell r="I18">
            <v>0</v>
          </cell>
          <cell r="J18" t="str">
            <v>016723/2016</v>
          </cell>
          <cell r="K18">
            <v>11</v>
          </cell>
          <cell r="L18" t="str">
            <v>016723/2016</v>
          </cell>
          <cell r="M18">
            <v>0</v>
          </cell>
          <cell r="N18">
            <v>0</v>
          </cell>
          <cell r="O18">
            <v>0</v>
          </cell>
          <cell r="P18">
            <v>42383</v>
          </cell>
          <cell r="Q18" t="str">
            <v>Mantenimiento</v>
          </cell>
          <cell r="R18">
            <v>0</v>
          </cell>
          <cell r="S18">
            <v>0</v>
          </cell>
          <cell r="T18" t="str">
            <v>Servicio integral de mantenimiento del edificio</v>
          </cell>
          <cell r="U18" t="str">
            <v>Dirección Nacional de Expresiones Federales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str">
            <v>Sin Asignar</v>
          </cell>
        </row>
        <row r="19">
          <cell r="F19" t="str">
            <v>291205/2015</v>
          </cell>
          <cell r="G19" t="e">
            <v>#N/A</v>
          </cell>
          <cell r="H19" t="str">
            <v>291205/2015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42383</v>
          </cell>
          <cell r="Q19" t="str">
            <v>Desfibiladores</v>
          </cell>
          <cell r="R19" t="str">
            <v>FILOBISIS S:A.</v>
          </cell>
          <cell r="S19">
            <v>729630</v>
          </cell>
          <cell r="T19" t="str">
            <v>CONTRATACIÓN DIRECTA POR ESPECIALIDAD 45/15: ADQUISICIÓN DE DESFIBRILADORES AUTOMATICOS EXTERNOS PARA EL CENTRO CULTURAL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str">
            <v>Sin Asignar</v>
          </cell>
        </row>
        <row r="20">
          <cell r="F20" t="str">
            <v>252374/2014</v>
          </cell>
          <cell r="G20" t="e">
            <v>#N/A</v>
          </cell>
          <cell r="H20" t="str">
            <v>252374/2014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42383</v>
          </cell>
          <cell r="Q20" t="str">
            <v>Equipamiento Musical</v>
          </cell>
          <cell r="R20" t="str">
            <v>Yamaha Music Latinamerica S.A.</v>
          </cell>
          <cell r="S20">
            <v>1658002.5</v>
          </cell>
          <cell r="T20" t="str">
            <v>Compraventa de Piano usado YAMAHA CONTRATACIÓN DIRECTA POR ESPECIALIDAD N° 1/2015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 t="str">
            <v>Mueble 14</v>
          </cell>
          <cell r="Z20" t="str">
            <v>Lorena</v>
          </cell>
        </row>
        <row r="21">
          <cell r="F21" t="str">
            <v>134613/2014</v>
          </cell>
          <cell r="G21" t="e">
            <v>#N/A</v>
          </cell>
          <cell r="H21" t="str">
            <v>134613/2014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42383</v>
          </cell>
          <cell r="Q21" t="str">
            <v>Equipamiento Musical</v>
          </cell>
          <cell r="R21" t="str">
            <v>Steinway &amp; Sons</v>
          </cell>
          <cell r="S21">
            <v>554895</v>
          </cell>
          <cell r="T21" t="str">
            <v>Adquisición de 2 pianos de gran cola y 1 piano de media cola marca STEINWAY &amp; SONS CONTRATACIÓN DIRECTA POR ESPECIALIDAD N° 3/2014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str">
            <v>Sin Asignar</v>
          </cell>
        </row>
        <row r="22">
          <cell r="F22" t="str">
            <v>344254/2015</v>
          </cell>
          <cell r="G22" t="e">
            <v>#N/A</v>
          </cell>
          <cell r="H22" t="str">
            <v>344254/2015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42383</v>
          </cell>
          <cell r="Q22" t="str">
            <v>Informática</v>
          </cell>
          <cell r="R22" t="str">
            <v>CORPORATE CORP S.A.</v>
          </cell>
          <cell r="S22">
            <v>56031528.490000002</v>
          </cell>
          <cell r="T22" t="str">
            <v>Pago de Factura Nº 0012-00000480 $ 43.101.175,76 Nota de Crédito N° 0012-00000241 por $ 12.930.352,73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str">
            <v>Sin Asignar</v>
          </cell>
        </row>
        <row r="23">
          <cell r="F23" t="str">
            <v>344243/2015</v>
          </cell>
          <cell r="G23" t="e">
            <v>#N/A</v>
          </cell>
          <cell r="H23" t="str">
            <v>344243/2015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42383</v>
          </cell>
          <cell r="Q23" t="str">
            <v>Informática</v>
          </cell>
          <cell r="R23" t="str">
            <v>CORPORATE CORP S.A.</v>
          </cell>
          <cell r="S23">
            <v>71524397.609999999</v>
          </cell>
          <cell r="T23" t="str">
            <v>Pago de Factura Nº 0012-00000479 $ 55.018.767,39 Nota de Crédito N° 0012-00000240 por $ 16.505.630,22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 t="str">
            <v>Sin Asignar</v>
          </cell>
        </row>
        <row r="24">
          <cell r="F24" t="str">
            <v>340056/2015</v>
          </cell>
          <cell r="G24" t="e">
            <v>#N/A</v>
          </cell>
          <cell r="H24" t="str">
            <v>340056/2015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42383</v>
          </cell>
          <cell r="Q24" t="str">
            <v>Muebles</v>
          </cell>
          <cell r="R24" t="str">
            <v>Raul E. Monaco</v>
          </cell>
          <cell r="S24">
            <v>546650</v>
          </cell>
          <cell r="T24" t="str">
            <v>Pago de Factura N° 0002-00000865 Adquisición, instalación y armado de moviliario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 t="str">
            <v>Mueble 14</v>
          </cell>
          <cell r="Z24" t="str">
            <v>Lorena</v>
          </cell>
        </row>
        <row r="25">
          <cell r="F25" t="str">
            <v>325512/2015</v>
          </cell>
          <cell r="G25" t="e">
            <v>#N/A</v>
          </cell>
          <cell r="H25" t="str">
            <v>325512/2015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42383</v>
          </cell>
          <cell r="Q25" t="str">
            <v>Revestimiento</v>
          </cell>
          <cell r="R25" t="str">
            <v>Barroso Juan Gonzalez de Marcos y Espejos</v>
          </cell>
          <cell r="S25">
            <v>27830</v>
          </cell>
          <cell r="T25" t="str">
            <v>Pago de Factura N° 0000001 "MARCOS Y ESPEJOS" Provisión y colocación de 3 espejos para camarín piso 8°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 t="str">
            <v>Mueble 15</v>
          </cell>
          <cell r="Z25" t="str">
            <v>ZULMA</v>
          </cell>
        </row>
        <row r="26">
          <cell r="F26" t="str">
            <v>266884/2015</v>
          </cell>
          <cell r="G26" t="e">
            <v>#N/A</v>
          </cell>
          <cell r="H26" t="str">
            <v>266884/2015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42383</v>
          </cell>
          <cell r="Q26" t="str">
            <v>Telecomunicaciones</v>
          </cell>
          <cell r="R26" t="str">
            <v>Arsat</v>
          </cell>
          <cell r="S26">
            <v>32560</v>
          </cell>
          <cell r="T26" t="str">
            <v>Factura N° 0007-00000568 Y 569 correspondientes al mes de julio de 2015 Convenio entre MINPLAN- ARSAT Servicios de telecomunicaciones y afines para la Red Federal de Cultura Digital del Plan Nacional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 t="str">
            <v>Sin Asignar</v>
          </cell>
        </row>
        <row r="27">
          <cell r="F27" t="str">
            <v>112029/2015</v>
          </cell>
          <cell r="G27" t="e">
            <v>#N/A</v>
          </cell>
          <cell r="H27" t="str">
            <v>112029/2015</v>
          </cell>
          <cell r="I27" t="str">
            <v>112029/2015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42383</v>
          </cell>
          <cell r="Q27" t="str">
            <v>Equipamiento Receptor de TDA</v>
          </cell>
          <cell r="R27" t="str">
            <v>Tacchini Ezequiel</v>
          </cell>
          <cell r="S27">
            <v>195747.5</v>
          </cell>
          <cell r="T27" t="str">
            <v>Pago de Factura N° 0005-00000103 "CONECTORES " Servicip de Instalación de Equipamiento Receptor de TDA en el Hotel del Sindicato de Luz y Fuerza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 t="str">
            <v>Mueble 14</v>
          </cell>
          <cell r="Z27" t="str">
            <v>Lorena</v>
          </cell>
        </row>
        <row r="28">
          <cell r="F28" t="str">
            <v>112023/2015</v>
          </cell>
          <cell r="G28" t="e">
            <v>#N/A</v>
          </cell>
          <cell r="H28" t="str">
            <v>112023/2015</v>
          </cell>
          <cell r="I28" t="str">
            <v>112023/2015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42383</v>
          </cell>
          <cell r="Q28" t="str">
            <v>Equipamiento Receptor de TDA</v>
          </cell>
          <cell r="R28" t="str">
            <v>Tacchini Ezequiel</v>
          </cell>
          <cell r="S28">
            <v>190305.07</v>
          </cell>
          <cell r="T28" t="str">
            <v>Pago de Factura N° 0005-00000104 $ 190.305,07 "CONECTORES" SERVICIO DE INSTALACIÓN DE EQUIPAMIENTO RECEPTOR DE TDA EN LA FACULTAD DE CIENCIAS SOCIALES (UBA-CEPIA)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 t="str">
            <v>Mueble 14</v>
          </cell>
          <cell r="Z28" t="str">
            <v>Lorena</v>
          </cell>
        </row>
        <row r="29">
          <cell r="F29" t="str">
            <v>111766/2015</v>
          </cell>
          <cell r="G29" t="e">
            <v>#N/A</v>
          </cell>
          <cell r="H29" t="str">
            <v>111766/2015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42383</v>
          </cell>
          <cell r="Q29" t="str">
            <v>Equipamiento Receptor de TDA</v>
          </cell>
          <cell r="R29" t="str">
            <v>Tacchini Ezequiel</v>
          </cell>
          <cell r="S29">
            <v>570411.5</v>
          </cell>
          <cell r="T29" t="str">
            <v>Pago de Factura N° 0005-00000110 "CONECTORES "Servicio de Instalación de Equipamiento Receptor de TDA en el HOSPITAL ZONAL DOCTOR ALBERTO BALESTRINI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 t="str">
            <v>Mueble 14</v>
          </cell>
          <cell r="Z29" t="str">
            <v>Lorena</v>
          </cell>
        </row>
        <row r="30">
          <cell r="F30" t="str">
            <v>252374/2014</v>
          </cell>
          <cell r="G30" t="e">
            <v>#N/A</v>
          </cell>
          <cell r="H30" t="str">
            <v>252374/2014</v>
          </cell>
          <cell r="I30" t="str">
            <v>TRI 112001/2015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42383</v>
          </cell>
          <cell r="Q30" t="str">
            <v>Equipamiento Musical</v>
          </cell>
          <cell r="R30" t="str">
            <v>Yamaha Music Latinamerica S.A.</v>
          </cell>
          <cell r="S30">
            <v>1658002.5</v>
          </cell>
          <cell r="T30" t="str">
            <v>Pago de Factura N° 0011-00002957 ADQUISICIÓN DE PIANO USADO</v>
          </cell>
          <cell r="U30" t="str">
            <v>Sistema Federal de Medios y Contenidos Públicos</v>
          </cell>
          <cell r="V30">
            <v>0</v>
          </cell>
          <cell r="W30" t="str">
            <v>Mesa de Entradas</v>
          </cell>
          <cell r="X30">
            <v>42566</v>
          </cell>
          <cell r="Y30" t="str">
            <v>Mueble 14</v>
          </cell>
          <cell r="Z30" t="str">
            <v>Lorena</v>
          </cell>
        </row>
        <row r="31">
          <cell r="F31" t="str">
            <v>111248/2015</v>
          </cell>
          <cell r="G31" t="e">
            <v>#N/A</v>
          </cell>
          <cell r="H31" t="str">
            <v>111248/2015</v>
          </cell>
          <cell r="I31" t="str">
            <v>111248/2015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42383</v>
          </cell>
          <cell r="Q31" t="str">
            <v>Policia</v>
          </cell>
          <cell r="R31" t="str">
            <v>Policia Federal Argentina</v>
          </cell>
          <cell r="S31" t="str">
            <v>-</v>
          </cell>
          <cell r="T31" t="str">
            <v>FACTURA N° 182.677, 183.005 Y 184.211 NOTAS DE DÉBITO 37170, 37026, 37012, 37013, 37171, 37266, 37172 Y 37168 MESES DE ABRIL, MAYO Y JUNIO 2015 SERVICIO DE POLICIA ADICIONAL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 t="str">
            <v>Mueble 14</v>
          </cell>
          <cell r="Z31" t="str">
            <v>Lorena</v>
          </cell>
        </row>
        <row r="32">
          <cell r="F32" t="str">
            <v>256771/2014</v>
          </cell>
          <cell r="G32" t="e">
            <v>#N/A</v>
          </cell>
          <cell r="H32" t="str">
            <v>256771/2014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 t="str">
            <v>OC N°11/15</v>
          </cell>
          <cell r="P32">
            <v>42383</v>
          </cell>
          <cell r="Q32" t="str">
            <v>Policia</v>
          </cell>
          <cell r="R32" t="str">
            <v>Policia Federal Argentina</v>
          </cell>
          <cell r="S32">
            <v>3300000</v>
          </cell>
          <cell r="T32" t="str">
            <v>ADDENDA COMPLEMENTARIA AL CONVENIO SUSCRIPTO EL 6 DE MARZO DE 2015 SERVICIO DE POLICÍA ADICIONAL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 t="str">
            <v>Sin Asignar</v>
          </cell>
        </row>
        <row r="33">
          <cell r="F33" t="str">
            <v xml:space="preserve"> 92974/2015</v>
          </cell>
          <cell r="G33" t="e">
            <v>#N/A</v>
          </cell>
          <cell r="H33">
            <v>0</v>
          </cell>
          <cell r="I33">
            <v>0</v>
          </cell>
          <cell r="J33" t="str">
            <v xml:space="preserve"> 92974/2015</v>
          </cell>
          <cell r="K33">
            <v>11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42383</v>
          </cell>
          <cell r="Q33" t="str">
            <v>Policia</v>
          </cell>
          <cell r="R33" t="str">
            <v>Policia Federal Argentina</v>
          </cell>
          <cell r="S33">
            <v>0</v>
          </cell>
          <cell r="T33" t="str">
            <v>PRESTACIÓN DE POLICIA FEDERAL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 t="str">
            <v>Mueble 14</v>
          </cell>
          <cell r="Z33" t="str">
            <v>Lorena</v>
          </cell>
        </row>
        <row r="34">
          <cell r="F34" t="str">
            <v>111286/2015</v>
          </cell>
          <cell r="G34" t="e">
            <v>#N/A</v>
          </cell>
          <cell r="H34" t="str">
            <v>111286/2015</v>
          </cell>
          <cell r="I34" t="str">
            <v>111286/2015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42383</v>
          </cell>
          <cell r="Q34" t="str">
            <v>Policia</v>
          </cell>
          <cell r="R34" t="str">
            <v>Policia Federal Argentina</v>
          </cell>
          <cell r="S34" t="str">
            <v>-</v>
          </cell>
          <cell r="T34" t="str">
            <v>FACTURA N° 183.629 Y NOTAS DE DÉBITO 37046, 37026, 37265 Y 37091 MESES DE MAYO Y JUNIO 2015 SERVICIO DE POLICÍA ADICIONAL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 t="str">
            <v>Sin Asignar</v>
          </cell>
        </row>
        <row r="35">
          <cell r="F35" t="str">
            <v>122698/2014</v>
          </cell>
          <cell r="G35" t="e">
            <v>#N/A</v>
          </cell>
          <cell r="H35" t="str">
            <v>122698/2014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42383</v>
          </cell>
          <cell r="Q35" t="str">
            <v>Policia</v>
          </cell>
          <cell r="R35" t="str">
            <v>Policia Federal Argentina</v>
          </cell>
          <cell r="S35">
            <v>0</v>
          </cell>
          <cell r="T35" t="str">
            <v>Convenio entre la SSCYCG y la PFA 15/11/2014 al 31/12/2014 SERVICIO DE POLICÍA ADICIONAL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 t="str">
            <v>Mueble 14</v>
          </cell>
          <cell r="Z35" t="str">
            <v>Lorena</v>
          </cell>
        </row>
        <row r="36">
          <cell r="F36" t="str">
            <v>110549/2015</v>
          </cell>
          <cell r="G36" t="e">
            <v>#N/A</v>
          </cell>
          <cell r="H36" t="str">
            <v>110549/2015</v>
          </cell>
          <cell r="I36" t="str">
            <v>110549/2015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42383</v>
          </cell>
          <cell r="Q36" t="str">
            <v>Equipamiento CIAM</v>
          </cell>
          <cell r="R36">
            <v>0</v>
          </cell>
          <cell r="S36">
            <v>0</v>
          </cell>
          <cell r="T36" t="str">
            <v>"Solicitud de adquisición de equipamiento para el CIAM"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 t="str">
            <v>Sin Asignar</v>
          </cell>
        </row>
        <row r="37">
          <cell r="F37" t="str">
            <v>304486/2014</v>
          </cell>
          <cell r="G37" t="e">
            <v>#N/A</v>
          </cell>
          <cell r="H37" t="str">
            <v>304486/2014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42383</v>
          </cell>
          <cell r="Q37" t="str">
            <v>Audiovisual</v>
          </cell>
          <cell r="R37" t="str">
            <v>INCAA</v>
          </cell>
          <cell r="S37">
            <v>64444444</v>
          </cell>
          <cell r="T37" t="str">
            <v>MINPLAN-INCAA Fomento audiovisual para ficciones de alta calidad en horario central POFYPCAD AMPLIACIÓN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 t="str">
            <v>Mueble 14</v>
          </cell>
          <cell r="Z37" t="str">
            <v>Analia</v>
          </cell>
        </row>
        <row r="38">
          <cell r="F38" t="str">
            <v>152918/2014</v>
          </cell>
          <cell r="G38" t="e">
            <v>#N/A</v>
          </cell>
          <cell r="H38" t="str">
            <v>152918/2014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42383</v>
          </cell>
          <cell r="Q38" t="str">
            <v>Convenio Universidades</v>
          </cell>
          <cell r="R38" t="str">
            <v>UNLAM</v>
          </cell>
          <cell r="S38">
            <v>16130000</v>
          </cell>
          <cell r="T38" t="str">
            <v>CONVENIO MINPLAN-UNLAM Auditorías técnicas de calidad y actualizaciones de software.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 t="str">
            <v>Mueble 10</v>
          </cell>
          <cell r="Z38" t="str">
            <v>Analia</v>
          </cell>
        </row>
        <row r="39">
          <cell r="F39" t="str">
            <v>196055/2014</v>
          </cell>
          <cell r="G39" t="e">
            <v>#N/A</v>
          </cell>
          <cell r="H39" t="str">
            <v>196055/2014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42383</v>
          </cell>
          <cell r="Q39" t="str">
            <v>Tecnopolis - Convenio Universidades</v>
          </cell>
          <cell r="R39" t="str">
            <v>UNLAM</v>
          </cell>
          <cell r="S39">
            <v>49565000</v>
          </cell>
          <cell r="T39" t="str">
            <v>ADDENDA Complementaria Ampliación Convenio MINPLAN-UNLAM Tecnopolis 2014</v>
          </cell>
          <cell r="U39" t="str">
            <v>Dirección Nacional de Centros Tematicos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 t="str">
            <v>Analia</v>
          </cell>
        </row>
        <row r="40">
          <cell r="F40" t="str">
            <v>316489/2015</v>
          </cell>
          <cell r="G40" t="e">
            <v>#N/A</v>
          </cell>
          <cell r="H40" t="str">
            <v>316489/2015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42383</v>
          </cell>
          <cell r="Q40" t="str">
            <v>Audiovisual</v>
          </cell>
          <cell r="R40" t="str">
            <v>Universidad de Avellaneda</v>
          </cell>
          <cell r="S40">
            <v>81223000</v>
          </cell>
          <cell r="T40" t="str">
            <v>MINPLAN Produccion de contenidos audiovisuales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 t="str">
            <v>Sin Asignar</v>
          </cell>
        </row>
        <row r="41">
          <cell r="F41" t="str">
            <v>300185/2015</v>
          </cell>
          <cell r="G41" t="e">
            <v>#N/A</v>
          </cell>
          <cell r="H41" t="str">
            <v>300185/2015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42383</v>
          </cell>
          <cell r="Q41" t="str">
            <v>Convenio Universidades</v>
          </cell>
          <cell r="R41" t="str">
            <v>UNSAM</v>
          </cell>
          <cell r="S41">
            <v>48750000</v>
          </cell>
          <cell r="T41" t="str">
            <v>CONVENIO MINPLAN-UNSAM CIARDI Desarrollo de 2 nuevas serie de efectos visuales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 t="str">
            <v>Mueble 14</v>
          </cell>
          <cell r="Z41" t="str">
            <v>Analia</v>
          </cell>
        </row>
        <row r="42">
          <cell r="F42" t="str">
            <v>309814/2015</v>
          </cell>
          <cell r="G42" t="e">
            <v>#N/A</v>
          </cell>
          <cell r="H42" t="str">
            <v>309814/2015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42383</v>
          </cell>
          <cell r="Q42" t="str">
            <v>Convenio Universidades</v>
          </cell>
          <cell r="R42" t="str">
            <v>UNSAM</v>
          </cell>
          <cell r="S42">
            <v>36450000</v>
          </cell>
          <cell r="T42" t="str">
            <v>CONVENIOMINPLAN- UNSAM TDA/CIARDI - Series 2D (Zamba) y Película (Zamba)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 t="str">
            <v>Mueble 14</v>
          </cell>
          <cell r="Z42" t="str">
            <v>Analia</v>
          </cell>
        </row>
        <row r="43">
          <cell r="F43" t="str">
            <v>300193/2015</v>
          </cell>
          <cell r="G43" t="e">
            <v>#N/A</v>
          </cell>
          <cell r="H43" t="str">
            <v>300193/2015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42383</v>
          </cell>
          <cell r="Q43" t="str">
            <v>Convenio Universidades</v>
          </cell>
          <cell r="R43" t="str">
            <v>UNSAM</v>
          </cell>
          <cell r="S43">
            <v>48260000</v>
          </cell>
          <cell r="T43" t="str">
            <v>CONVENIO MINPLAN-UNSAM TDA/CIARDI - 2 nuevas series de animación 3D y estereoscópico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 t="str">
            <v>Mueble 14</v>
          </cell>
          <cell r="Z43" t="str">
            <v>Analia</v>
          </cell>
        </row>
        <row r="44">
          <cell r="F44" t="str">
            <v>317852/2015</v>
          </cell>
          <cell r="G44" t="e">
            <v>#N/A</v>
          </cell>
          <cell r="H44" t="str">
            <v>317852/2015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42383</v>
          </cell>
          <cell r="Q44" t="str">
            <v>Convenio Universidades</v>
          </cell>
          <cell r="R44" t="str">
            <v>UNSAM</v>
          </cell>
          <cell r="S44">
            <v>140000000</v>
          </cell>
          <cell r="T44" t="str">
            <v>CONVENIO MINPLAN-UNSAM Implementación de actividades de comunicación y exhibición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Mueble 14</v>
          </cell>
          <cell r="Z44" t="str">
            <v>Analia</v>
          </cell>
        </row>
        <row r="45">
          <cell r="F45" t="str">
            <v>275650/2015</v>
          </cell>
          <cell r="G45" t="e">
            <v>#N/A</v>
          </cell>
          <cell r="H45" t="str">
            <v>275650/2015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42383</v>
          </cell>
          <cell r="Q45" t="str">
            <v>Audiovisual</v>
          </cell>
          <cell r="R45" t="str">
            <v>INCAA</v>
          </cell>
          <cell r="S45">
            <v>82200000</v>
          </cell>
          <cell r="T45" t="str">
            <v>CONVENIO INCAA CONCURSO PRODUCCIONES AUDIOVISUALES $ 82.200.000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Mueble 14</v>
          </cell>
          <cell r="Z45" t="str">
            <v>Analia</v>
          </cell>
        </row>
        <row r="46">
          <cell r="F46" t="str">
            <v>190993/2014</v>
          </cell>
          <cell r="G46" t="e">
            <v>#N/A</v>
          </cell>
          <cell r="H46" t="str">
            <v>190993/2014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42383</v>
          </cell>
          <cell r="Q46" t="str">
            <v>Convenio Universidades</v>
          </cell>
          <cell r="R46" t="str">
            <v>UNSAM</v>
          </cell>
          <cell r="S46">
            <v>56144550</v>
          </cell>
          <cell r="T46" t="str">
            <v>CONVENIO MINPLAN-UNSAM Cooperación y asistencia para el Calendario Igualdad Cultural $ 160.413.000 + ADDENDA $ 56.144.550 (2 CUERPOS)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Mueble 14</v>
          </cell>
          <cell r="Z46" t="str">
            <v>Analia</v>
          </cell>
        </row>
        <row r="47">
          <cell r="F47" t="str">
            <v>152921/2014</v>
          </cell>
          <cell r="G47" t="e">
            <v>#N/A</v>
          </cell>
          <cell r="H47" t="str">
            <v>152921/2014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42383</v>
          </cell>
          <cell r="Q47" t="str">
            <v>Servicio de Ingenieria</v>
          </cell>
          <cell r="R47" t="str">
            <v>INVAP</v>
          </cell>
          <cell r="S47">
            <v>22332951</v>
          </cell>
          <cell r="T47" t="str">
            <v>ADDENDA COMPLEMENTARIA MINPLAN-INVAP Asesoramiento para el desarrollo institucional del CIARDI - Infraestructura, servicio técnico y de ingeniería para contenidos $22.332.951,00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 t="str">
            <v>Analia</v>
          </cell>
        </row>
        <row r="48">
          <cell r="F48" t="str">
            <v>332361/2015</v>
          </cell>
          <cell r="G48" t="e">
            <v>#N/A</v>
          </cell>
          <cell r="H48" t="str">
            <v>332361/2015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42383</v>
          </cell>
          <cell r="Q48" t="str">
            <v>Audiovisual</v>
          </cell>
          <cell r="R48" t="str">
            <v>UNLAM</v>
          </cell>
          <cell r="S48">
            <v>6600000</v>
          </cell>
          <cell r="T48" t="str">
            <v>Convenio UNLAM-MINPLAN Producciones Audiovisuales $6.600.000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Mueble 14</v>
          </cell>
          <cell r="Z48" t="str">
            <v>Analia</v>
          </cell>
        </row>
        <row r="49">
          <cell r="F49" t="str">
            <v>263963/2014</v>
          </cell>
          <cell r="G49" t="e">
            <v>#N/A</v>
          </cell>
          <cell r="H49" t="str">
            <v>263963/2014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42383</v>
          </cell>
          <cell r="Q49" t="str">
            <v>Convenio Universidades</v>
          </cell>
          <cell r="R49" t="str">
            <v>UNTREF</v>
          </cell>
          <cell r="S49">
            <v>120000000</v>
          </cell>
          <cell r="T49" t="str">
            <v>Convenio UNTREF-MINPLAN+ ADDENDA (A.T) EXPTE 280106/2015 "Calendarios y proyectos del plan nacional igualdad cultural" $ 80.300.000 + ADDENDA $120.000.000</v>
          </cell>
          <cell r="U49" t="str">
            <v>Mesa de Entradas</v>
          </cell>
          <cell r="V49">
            <v>0</v>
          </cell>
          <cell r="W49">
            <v>0</v>
          </cell>
          <cell r="X49">
            <v>0</v>
          </cell>
          <cell r="Y49" t="str">
            <v>Mueble 19</v>
          </cell>
          <cell r="Z49" t="str">
            <v>Matías</v>
          </cell>
        </row>
        <row r="50">
          <cell r="F50" t="str">
            <v>154789/2014</v>
          </cell>
          <cell r="G50" t="e">
            <v>#N/A</v>
          </cell>
          <cell r="H50" t="str">
            <v>154789/2014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42383</v>
          </cell>
          <cell r="Q50" t="str">
            <v>Convenio Universidades</v>
          </cell>
          <cell r="R50" t="str">
            <v>UNAM</v>
          </cell>
          <cell r="S50">
            <v>6300000</v>
          </cell>
          <cell r="T50" t="str">
            <v>Convenio MINPLAN-UNAM Servicios de instalación de equipamiento, cableado, servicios complementarios y puesta en funcionamiento de 30 NAC $6.300.000 (2 CUERPOS)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Mueble 14</v>
          </cell>
          <cell r="Z50" t="str">
            <v>Analia</v>
          </cell>
        </row>
        <row r="51">
          <cell r="F51" t="str">
            <v>308987/2015</v>
          </cell>
          <cell r="G51" t="e">
            <v>#N/A</v>
          </cell>
          <cell r="H51" t="str">
            <v>308987/2015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42383</v>
          </cell>
          <cell r="Q51" t="str">
            <v>Audiovisual</v>
          </cell>
          <cell r="R51" t="str">
            <v>UNSAM</v>
          </cell>
          <cell r="S51">
            <v>147963200</v>
          </cell>
          <cell r="T51" t="str">
            <v>Convenio MINPLAN-UNSAM Producciones Audiovisuales $147.963.200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 t="str">
            <v>Mueble 14</v>
          </cell>
          <cell r="Z51" t="str">
            <v>Analia</v>
          </cell>
        </row>
        <row r="52">
          <cell r="F52" t="str">
            <v>214033/2015</v>
          </cell>
          <cell r="G52" t="e">
            <v>#N/A</v>
          </cell>
          <cell r="H52" t="str">
            <v>214033/2015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42383</v>
          </cell>
          <cell r="Q52" t="str">
            <v>Audiovisual</v>
          </cell>
          <cell r="R52" t="str">
            <v>EDUCAR.AR</v>
          </cell>
          <cell r="S52">
            <v>50384417</v>
          </cell>
          <cell r="T52" t="str">
            <v>Convenio MINPLAN-EDUC.AR Realización de 2 proyectos, 1 de contenido audiovisual y el otro de contenido digital para el BACUA $50.384.417,00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 t="str">
            <v>Mueble 11</v>
          </cell>
          <cell r="Z52" t="str">
            <v>Orlando</v>
          </cell>
        </row>
        <row r="53">
          <cell r="F53" t="str">
            <v>152914/2014</v>
          </cell>
          <cell r="G53" t="e">
            <v>#N/A</v>
          </cell>
          <cell r="H53" t="str">
            <v>152914/2014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42383</v>
          </cell>
          <cell r="Q53" t="str">
            <v>Policia</v>
          </cell>
          <cell r="R53" t="str">
            <v>Policia Federal Argentina</v>
          </cell>
          <cell r="S53">
            <v>64444444</v>
          </cell>
          <cell r="T53" t="str">
            <v>CONVENIO SERVICIO DE POLICIA ADICIONAL CCK 2014 $64.444.444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Mueble 14</v>
          </cell>
          <cell r="Z53" t="str">
            <v>Analia</v>
          </cell>
        </row>
        <row r="54">
          <cell r="F54" t="str">
            <v>173646/2015</v>
          </cell>
          <cell r="G54" t="e">
            <v>#N/A</v>
          </cell>
          <cell r="H54" t="str">
            <v>173646/2015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42383</v>
          </cell>
          <cell r="Q54" t="str">
            <v>Audiovisual</v>
          </cell>
          <cell r="R54" t="str">
            <v>INCAA</v>
          </cell>
          <cell r="S54">
            <v>64444444</v>
          </cell>
          <cell r="T54" t="str">
            <v>Convenio entre MINPLAN y el Instituto de Cine y Artes Cinematográficas INCAA $64.444.444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 t="str">
            <v>Mueble 14</v>
          </cell>
          <cell r="Z54" t="str">
            <v>Analia</v>
          </cell>
        </row>
        <row r="55">
          <cell r="F55" t="str">
            <v>304487/2014</v>
          </cell>
          <cell r="G55" t="e">
            <v>#N/A</v>
          </cell>
          <cell r="H55" t="str">
            <v>304487/2014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42383</v>
          </cell>
          <cell r="Q55" t="str">
            <v>Audiovisual</v>
          </cell>
          <cell r="R55" t="str">
            <v>INCAA</v>
          </cell>
          <cell r="S55">
            <v>27314000</v>
          </cell>
          <cell r="T55" t="str">
            <v>ADDENDA MINPLAN-INCAA AUDIOVISUAL $27.314.000 (2 cuerpos)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 t="str">
            <v>Mueble 14</v>
          </cell>
          <cell r="Z55" t="str">
            <v>Analia</v>
          </cell>
        </row>
        <row r="56">
          <cell r="F56" t="str">
            <v>042865/2015</v>
          </cell>
          <cell r="G56" t="e">
            <v>#N/A</v>
          </cell>
          <cell r="H56" t="str">
            <v>42865/2015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42383</v>
          </cell>
          <cell r="Q56" t="str">
            <v>Audiovisual</v>
          </cell>
          <cell r="R56" t="str">
            <v>UNSAM</v>
          </cell>
          <cell r="S56">
            <v>206070000</v>
          </cell>
          <cell r="T56" t="str">
            <v>UNSAM-MINPLAN Contenidos digitales para desarrollos de efectos audiovisuales $ 206.070.000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 t="str">
            <v>Mueble 14</v>
          </cell>
          <cell r="Z56" t="str">
            <v>Analia</v>
          </cell>
        </row>
        <row r="57">
          <cell r="F57" t="str">
            <v>063730/2015</v>
          </cell>
          <cell r="G57" t="e">
            <v>#N/A</v>
          </cell>
          <cell r="H57" t="str">
            <v>63730/2015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42383</v>
          </cell>
          <cell r="Q57" t="str">
            <v>Convenio Universidades</v>
          </cell>
          <cell r="R57" t="str">
            <v>UTN</v>
          </cell>
          <cell r="S57">
            <v>8412250</v>
          </cell>
          <cell r="T57" t="str">
            <v>CONVENIO ESPECIFICO DE COOPERACIÓN Y ASISTENCIA TECNICA UTN-SIGEN-MINPLAN/2015. $8.412.250,00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 t="str">
            <v>Mueble 14</v>
          </cell>
          <cell r="Z57" t="str">
            <v>Analia</v>
          </cell>
        </row>
        <row r="58">
          <cell r="F58" t="str">
            <v>146974/2013</v>
          </cell>
          <cell r="G58" t="e">
            <v>#N/A</v>
          </cell>
          <cell r="H58" t="str">
            <v>146974/2013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42383</v>
          </cell>
          <cell r="Q58" t="str">
            <v>Audiovisual</v>
          </cell>
          <cell r="R58" t="str">
            <v>CIN (CONSEJO INTERUNIVERSITARIO NACIONAL)</v>
          </cell>
          <cell r="S58">
            <v>39608372</v>
          </cell>
          <cell r="T58" t="str">
            <v>PROPUESTAS PARA EL DESARROLLO E INSTRUMENTACION DEL PLAN OPERATIVO DE FOMENTO Y PROMOCION DE CONTENIDOS AUDIOVISUALES DIGITALES DEL SATVDT PARA EL AÑO 2013 $39.608.372,00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 t="str">
            <v>Mueble 14</v>
          </cell>
          <cell r="Z58" t="str">
            <v>Analia</v>
          </cell>
        </row>
        <row r="59">
          <cell r="F59" t="str">
            <v>176042/2014</v>
          </cell>
          <cell r="G59" t="e">
            <v>#N/A</v>
          </cell>
          <cell r="H59" t="str">
            <v>176042/2014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 t="str">
            <v>¿</v>
          </cell>
          <cell r="P59">
            <v>42383</v>
          </cell>
          <cell r="Q59" t="str">
            <v>Convenio Universidades</v>
          </cell>
          <cell r="R59" t="str">
            <v>UTN</v>
          </cell>
          <cell r="S59">
            <v>49565000</v>
          </cell>
          <cell r="T59" t="str">
            <v>UTN EVENTOS 1 ADDENDA Complementaria Ampliación Convenio MINPLAN-UTN Implementación de acciones vinculadas a la planificación de eventos. $49.565.000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 t="str">
            <v>Mueble 14</v>
          </cell>
          <cell r="Z59" t="str">
            <v>Analia</v>
          </cell>
        </row>
        <row r="60">
          <cell r="F60" t="str">
            <v>011784/2015</v>
          </cell>
          <cell r="G60" t="e">
            <v>#N/A</v>
          </cell>
          <cell r="H60" t="str">
            <v>11784/2015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42383</v>
          </cell>
          <cell r="Q60" t="str">
            <v>Convenio Universidades</v>
          </cell>
          <cell r="R60" t="str">
            <v>UTN</v>
          </cell>
          <cell r="S60">
            <v>83565000</v>
          </cell>
          <cell r="T60" t="str">
            <v>PROPUESTA DE CONVENIO PARA LA IMPLEMENTACION DE ACCIONES VINCULADAS A LA PLANIFICACION DE EVENTOS Y FESTIVALES CULTURALES - UNIVERSIDAD TECNOLOGICA NAC.- $83.565.000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 t="str">
            <v>Mueble 14</v>
          </cell>
          <cell r="Z60" t="str">
            <v>Analia</v>
          </cell>
        </row>
        <row r="61">
          <cell r="F61" t="str">
            <v>191543/2014</v>
          </cell>
          <cell r="G61" t="e">
            <v>#N/A</v>
          </cell>
          <cell r="H61" t="str">
            <v>191543/2014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42383</v>
          </cell>
          <cell r="Q61" t="str">
            <v>Convenio Universidades</v>
          </cell>
          <cell r="R61">
            <v>0</v>
          </cell>
          <cell r="S61">
            <v>2788000</v>
          </cell>
          <cell r="T61" t="str">
            <v>CONTRATACIÓN DIRECTA POR ADJUDICACIÓN SIMPLE CON UNIVERSIDADES NACIONALES N° 16/2015 Contratación del servicio de Tasación de obras de arte $2788000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 t="str">
            <v>Sin Asignar</v>
          </cell>
        </row>
        <row r="62">
          <cell r="F62" t="str">
            <v>191004/2014</v>
          </cell>
          <cell r="G62" t="e">
            <v>#N/A</v>
          </cell>
          <cell r="H62" t="str">
            <v>191004/2014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42383</v>
          </cell>
          <cell r="Q62" t="str">
            <v>Convenio Universidades</v>
          </cell>
          <cell r="R62" t="str">
            <v>UNSAM</v>
          </cell>
          <cell r="S62">
            <v>75133908.849999994</v>
          </cell>
          <cell r="T62" t="str">
            <v>UNSAM-MINPLAN Convenio de Cooperación. $ 214.668.311 ADDENDA $ 75.133.908,85 (2 CUERPOS)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 t="str">
            <v>Mueble 14</v>
          </cell>
          <cell r="Z62" t="str">
            <v>Analia</v>
          </cell>
        </row>
        <row r="63">
          <cell r="F63" t="str">
            <v>152915/2014</v>
          </cell>
          <cell r="G63" t="e">
            <v>#N/A</v>
          </cell>
          <cell r="H63" t="str">
            <v>152915/2014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42383</v>
          </cell>
          <cell r="Q63" t="str">
            <v>Audiovisual</v>
          </cell>
          <cell r="R63" t="str">
            <v>INCAA</v>
          </cell>
          <cell r="S63">
            <v>49722222.219999999</v>
          </cell>
          <cell r="T63" t="str">
            <v>REQUERIMIENTO PARA LA SUSCRIPCION DE UN CONVENIO DE COOPERACION EN EL MARCO DEL P.O.FYP.C.A.D. FOMENTO AUDIOVISUA PARA FICCIONES DE ALTA CALIDAD EN HORARIO CENTRAL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 t="str">
            <v>Mueble 14</v>
          </cell>
          <cell r="Z63" t="str">
            <v>Analia</v>
          </cell>
        </row>
        <row r="64">
          <cell r="F64" t="str">
            <v>245398/2014</v>
          </cell>
          <cell r="G64" t="e">
            <v>#N/A</v>
          </cell>
          <cell r="H64" t="str">
            <v>245398/2014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42383</v>
          </cell>
          <cell r="Q64" t="str">
            <v>Convenio Universidades</v>
          </cell>
          <cell r="R64" t="str">
            <v>UNSAM</v>
          </cell>
          <cell r="S64">
            <v>48717336</v>
          </cell>
          <cell r="T64" t="str">
            <v>MINPLAN-UNSAM Convenio Propuesta para monitoreo y Generación de informes respecto de la infraestructura y los servicios prestados en TDA-UNSAM (2 CUERPOS)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 t="str">
            <v>Analia</v>
          </cell>
        </row>
        <row r="65">
          <cell r="F65" t="str">
            <v>044156/2015</v>
          </cell>
          <cell r="G65" t="e">
            <v>#N/A</v>
          </cell>
          <cell r="H65" t="str">
            <v>44156/2015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42383</v>
          </cell>
          <cell r="Q65" t="str">
            <v>Audiovisual</v>
          </cell>
          <cell r="R65" t="str">
            <v>UNSAM</v>
          </cell>
          <cell r="S65">
            <v>121008105.90000001</v>
          </cell>
          <cell r="T65" t="str">
            <v>MINPLAN-UNSAM BACUA - Contenidos Audiovisuales para BACUA.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 t="str">
            <v>Mueble 14</v>
          </cell>
          <cell r="Z65" t="str">
            <v>Analia</v>
          </cell>
        </row>
        <row r="66">
          <cell r="F66" t="str">
            <v>016203/2015</v>
          </cell>
          <cell r="G66" t="e">
            <v>#N/A</v>
          </cell>
          <cell r="H66" t="str">
            <v>16203/2015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42383</v>
          </cell>
          <cell r="Q66" t="str">
            <v>Tecnopolis - Stand</v>
          </cell>
          <cell r="R66" t="str">
            <v>UNSAM</v>
          </cell>
          <cell r="S66">
            <v>40500000</v>
          </cell>
          <cell r="T66" t="str">
            <v>UNSAM-MINPLAN + ADDENDA Desarrollo de stands. Contenido a exponer y recursos a utilizar en Tecnópolis 2015 $ 30.000.000 + $ 10.500.000 (2 CUERPOS)</v>
          </cell>
          <cell r="U66" t="str">
            <v>Dirección Nacional de Centros Tematicos</v>
          </cell>
          <cell r="V66">
            <v>0</v>
          </cell>
          <cell r="W66">
            <v>0</v>
          </cell>
          <cell r="X66">
            <v>0</v>
          </cell>
          <cell r="Y66" t="str">
            <v>Mueble 14</v>
          </cell>
          <cell r="Z66" t="str">
            <v>Analia</v>
          </cell>
        </row>
        <row r="67">
          <cell r="F67" t="str">
            <v>278023/2013</v>
          </cell>
          <cell r="G67" t="e">
            <v>#N/A</v>
          </cell>
          <cell r="H67" t="str">
            <v>278023/2013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42383</v>
          </cell>
          <cell r="Q67" t="str">
            <v>Telecomunicaciones</v>
          </cell>
          <cell r="R67" t="str">
            <v>Arsat</v>
          </cell>
          <cell r="S67">
            <v>39608372</v>
          </cell>
          <cell r="T67" t="str">
            <v>ARSAT 4 Servicios de telecomunicaciones y afines para la Red Federal de Cultura Digital del Plan Nacional Igualdad Cultural CONTRATACIÓN DIRECTA POR ESPECIALIDAD N° 32/2015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 t="str">
            <v>Mueble 14</v>
          </cell>
          <cell r="Z67" t="str">
            <v>Analia</v>
          </cell>
        </row>
        <row r="68">
          <cell r="F68" t="str">
            <v>053520/2015</v>
          </cell>
          <cell r="G68" t="e">
            <v>#N/A</v>
          </cell>
          <cell r="H68" t="str">
            <v>53520/2015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42383</v>
          </cell>
          <cell r="Q68" t="str">
            <v>Telecomunicaciones</v>
          </cell>
          <cell r="R68" t="str">
            <v>UNTREF</v>
          </cell>
          <cell r="S68">
            <v>16130000</v>
          </cell>
          <cell r="T68" t="str">
            <v>MINPLAN UNTREF Convenio para la implementación de un Plan Operativo de Comunicación y mantenimiento Integral.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 t="str">
            <v>Mueble 14</v>
          </cell>
          <cell r="Z68" t="str">
            <v>Analia</v>
          </cell>
        </row>
        <row r="69">
          <cell r="F69" t="str">
            <v>048780/2015</v>
          </cell>
          <cell r="G69" t="e">
            <v>#N/A</v>
          </cell>
          <cell r="H69" t="str">
            <v>48780/2015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42383</v>
          </cell>
          <cell r="Q69" t="str">
            <v>Convenio Universidades</v>
          </cell>
          <cell r="R69" t="str">
            <v>UTN</v>
          </cell>
          <cell r="S69">
            <v>49500000</v>
          </cell>
          <cell r="T69" t="str">
            <v>Convenio entre MINPLAN-UTN Plan Enamorar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 t="str">
            <v>Mueble 14</v>
          </cell>
          <cell r="Z69" t="str">
            <v>Analia</v>
          </cell>
        </row>
        <row r="70">
          <cell r="F70" t="str">
            <v>173648/2015</v>
          </cell>
          <cell r="G70" t="e">
            <v>#N/A</v>
          </cell>
          <cell r="H70" t="str">
            <v>173648/2015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42383</v>
          </cell>
          <cell r="Q70" t="str">
            <v>Convenio Universidades</v>
          </cell>
          <cell r="R70" t="str">
            <v>UTN</v>
          </cell>
          <cell r="S70">
            <v>37319999.890000001</v>
          </cell>
          <cell r="T70" t="str">
            <v>Convenio MINPLAN-UTN + ADDENDA Eventos 3 $ 119.099.999,99 + ADDENDA $ 37.319.999,89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Mueble 14</v>
          </cell>
          <cell r="Z70" t="str">
            <v>Analia</v>
          </cell>
        </row>
        <row r="71">
          <cell r="F71" t="str">
            <v>266632/2014</v>
          </cell>
          <cell r="G71" t="e">
            <v>#N/A</v>
          </cell>
          <cell r="H71" t="str">
            <v>266632/2014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42383</v>
          </cell>
          <cell r="Q71" t="str">
            <v>Audiovisual</v>
          </cell>
          <cell r="R71" t="str">
            <v>UNTREF</v>
          </cell>
          <cell r="S71">
            <v>98397512</v>
          </cell>
          <cell r="T71" t="str">
            <v>Convenio MINPLAN-UNTREF BACUA - Producción de contenidos audiovisuales digitales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Mueble 14</v>
          </cell>
          <cell r="Z71" t="str">
            <v>Analia</v>
          </cell>
        </row>
        <row r="72">
          <cell r="F72" t="str">
            <v>039606/2015</v>
          </cell>
          <cell r="G72" t="e">
            <v>#N/A</v>
          </cell>
          <cell r="H72" t="str">
            <v>039606/2015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 t="str">
            <v>OC Nº 24/2015</v>
          </cell>
          <cell r="P72">
            <v>42383</v>
          </cell>
          <cell r="Q72" t="str">
            <v>Audiovisual</v>
          </cell>
          <cell r="R72" t="str">
            <v>CORPORATE CORP S.A.</v>
          </cell>
          <cell r="S72">
            <v>87543483.390000001</v>
          </cell>
          <cell r="T72" t="str">
            <v>Ampliación de la Orden de Compra Nº 24/2015 - Adquisición de diseño, suministro, instalación y puesta en funcionamiento de los sistemas audiovisuales y multimedia. Exp. de pago: 344243/2015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Mueble 14</v>
          </cell>
          <cell r="Z72" t="str">
            <v>Lorena</v>
          </cell>
        </row>
        <row r="73">
          <cell r="F73" t="str">
            <v>141672/2015</v>
          </cell>
          <cell r="G73" t="e">
            <v>#N/A</v>
          </cell>
          <cell r="H73" t="str">
            <v>141672/2015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42457</v>
          </cell>
          <cell r="Q73" t="str">
            <v>Mantenimiento Asensores</v>
          </cell>
          <cell r="R73" t="str">
            <v>OTIS S.A.</v>
          </cell>
          <cell r="S73">
            <v>4016250.01</v>
          </cell>
          <cell r="T73" t="str">
            <v>Servicio de mantenimiento de ascensores (2 CUERPOS) Facturas B Nº 0005-4519;4520 A 4527, 4633 A 4635 y 4733 A 4735</v>
          </cell>
          <cell r="U73">
            <v>0</v>
          </cell>
          <cell r="V73">
            <v>0</v>
          </cell>
          <cell r="W73" t="str">
            <v>Direccion General Técnica, Administrativa y Legal</v>
          </cell>
          <cell r="X73">
            <v>42558</v>
          </cell>
          <cell r="Y73" t="str">
            <v>Mueble 9</v>
          </cell>
          <cell r="Z73" t="str">
            <v>Sebastian</v>
          </cell>
        </row>
        <row r="74">
          <cell r="F74" t="str">
            <v>143872/2013</v>
          </cell>
          <cell r="G74" t="e">
            <v>#N/A</v>
          </cell>
          <cell r="H74" t="str">
            <v>143872/2013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 t="str">
            <v>OC 09/2013</v>
          </cell>
          <cell r="P74">
            <v>42430</v>
          </cell>
          <cell r="Q74" t="str">
            <v>Chip</v>
          </cell>
          <cell r="R74" t="str">
            <v>INTI</v>
          </cell>
          <cell r="S74">
            <v>7546560</v>
          </cell>
          <cell r="T74" t="str">
            <v>CONTRATACIÓN DIRECTA POR ESPECIALIDAD 17/13 SERVICIO POR EL ESTUDIO DE FACTIBILIDAD TÉCNICO-ECONÓMICO PARA EL DESARROLLO DE UN PROYECTO DE DISEÑO Y PRODUCCIÓN DE UN CHIP MULTIMEDIA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 t="str">
            <v>Mueble 14</v>
          </cell>
          <cell r="Z74" t="str">
            <v>Lorena</v>
          </cell>
        </row>
        <row r="75">
          <cell r="F75" t="str">
            <v>325912/2015</v>
          </cell>
          <cell r="G75" t="e">
            <v>#N/A</v>
          </cell>
          <cell r="H75" t="str">
            <v>325912/2015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42467</v>
          </cell>
          <cell r="Q75" t="str">
            <v>Correo</v>
          </cell>
          <cell r="R75" t="str">
            <v>Correo Oficial de la Republica Argentina</v>
          </cell>
          <cell r="S75">
            <v>2900627.88</v>
          </cell>
          <cell r="T75" t="str">
            <v>FACTURAS N° 2975-00014612 Y 2975-00016676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 t="str">
            <v>Mueble 14</v>
          </cell>
          <cell r="Z75" t="str">
            <v>Lorena</v>
          </cell>
        </row>
        <row r="76">
          <cell r="F76" t="str">
            <v>253060/2015</v>
          </cell>
          <cell r="G76" t="e">
            <v>#N/A</v>
          </cell>
          <cell r="H76" t="str">
            <v>253060/2015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42468</v>
          </cell>
          <cell r="Q76" t="str">
            <v>Tecnopolis -Servicio de Acreditaciones</v>
          </cell>
          <cell r="R76">
            <v>0</v>
          </cell>
          <cell r="S76">
            <v>0</v>
          </cell>
          <cell r="T76" t="str">
            <v>Servicio integral acreditaciones y certificaciones para la muestra Tecnopolis 2015 y otros eventos a desarrollarse dentro del Parque del Bicentenario</v>
          </cell>
          <cell r="U76" t="str">
            <v>Dirección Nacional de Centros Tematicos</v>
          </cell>
          <cell r="V76">
            <v>0</v>
          </cell>
          <cell r="W76">
            <v>0</v>
          </cell>
          <cell r="X76">
            <v>0</v>
          </cell>
          <cell r="Y76" t="str">
            <v>Mueble 15</v>
          </cell>
          <cell r="Z76" t="str">
            <v>Sin Asignar</v>
          </cell>
        </row>
        <row r="77">
          <cell r="F77" t="str">
            <v>254392/2015</v>
          </cell>
          <cell r="G77" t="e">
            <v>#N/A</v>
          </cell>
          <cell r="H77" t="str">
            <v>254392/2015</v>
          </cell>
          <cell r="I77">
            <v>0</v>
          </cell>
          <cell r="J77" t="str">
            <v xml:space="preserve"> 13839/2016</v>
          </cell>
          <cell r="K77">
            <v>11</v>
          </cell>
          <cell r="L77">
            <v>0</v>
          </cell>
          <cell r="M77">
            <v>0</v>
          </cell>
          <cell r="N77">
            <v>0</v>
          </cell>
          <cell r="O77" t="str">
            <v>Expte Madre N°45434/2015 dnct 37/2016</v>
          </cell>
          <cell r="P77">
            <v>42468</v>
          </cell>
          <cell r="Q77" t="str">
            <v>Tecnopolis - Maquinas y Herramientas</v>
          </cell>
          <cell r="R77" t="str">
            <v>Posible "Grúas San Blás"</v>
          </cell>
          <cell r="S77">
            <v>2562780</v>
          </cell>
          <cell r="T77" t="str">
            <v>Contracción de un servicio de alquiler de máquinas con destino al parque temático interactivo Tecnopolis del Bicentenario, ciencia y tecnología. LICITACIÓN PÚBLICAN° 50/2015</v>
          </cell>
          <cell r="U77" t="str">
            <v>Dirección Nacional de Centros Tematicos</v>
          </cell>
          <cell r="V77">
            <v>0</v>
          </cell>
          <cell r="W77" t="str">
            <v>JEFATURA DE GABINETE DE MINISTROS</v>
          </cell>
          <cell r="X77">
            <v>42544</v>
          </cell>
          <cell r="Y77" t="str">
            <v>Mueble 8</v>
          </cell>
          <cell r="Z77" t="str">
            <v>Laura</v>
          </cell>
        </row>
        <row r="78">
          <cell r="F78" t="str">
            <v>275951/2015</v>
          </cell>
          <cell r="G78" t="e">
            <v>#N/A</v>
          </cell>
          <cell r="H78" t="str">
            <v>275951/2015</v>
          </cell>
          <cell r="I78">
            <v>0</v>
          </cell>
          <cell r="J78" t="str">
            <v xml:space="preserve"> 13842/2016</v>
          </cell>
          <cell r="K78">
            <v>11</v>
          </cell>
          <cell r="L78">
            <v>0</v>
          </cell>
          <cell r="M78">
            <v>0</v>
          </cell>
          <cell r="N78">
            <v>0</v>
          </cell>
          <cell r="O78" t="str">
            <v>Lic Púb. N° 60/2015.nota dnct 38/2016</v>
          </cell>
          <cell r="P78">
            <v>42468</v>
          </cell>
          <cell r="Q78" t="str">
            <v>Tecnopolis - Limpieza</v>
          </cell>
          <cell r="R78">
            <v>0</v>
          </cell>
          <cell r="S78">
            <v>3722699</v>
          </cell>
          <cell r="T78" t="str">
            <v>Contratación de Servicio de limpieza, recolección y retiro de reciduos compactables, acopio y retiro de residuos incompactables, barrido mecanicoen Tecnopolis.</v>
          </cell>
          <cell r="U78" t="str">
            <v>Dirección Nacional de Centros Tematicos</v>
          </cell>
          <cell r="V78">
            <v>0</v>
          </cell>
          <cell r="W78" t="str">
            <v>Direccion General Técnica, Administrativa y Legal</v>
          </cell>
          <cell r="X78">
            <v>42557</v>
          </cell>
          <cell r="Y78" t="str">
            <v>Mueble 9</v>
          </cell>
          <cell r="Z78" t="str">
            <v>Laura</v>
          </cell>
        </row>
        <row r="79">
          <cell r="F79" t="str">
            <v>276439/2015</v>
          </cell>
          <cell r="G79" t="e">
            <v>#N/A</v>
          </cell>
          <cell r="H79" t="str">
            <v>276439/2015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 t="str">
            <v>Expte Madre 45786/15</v>
          </cell>
          <cell r="P79">
            <v>42468</v>
          </cell>
          <cell r="Q79" t="str">
            <v>Tecnopolis - Mantenimiento</v>
          </cell>
          <cell r="R79" t="str">
            <v>Posible "Grúas San Blás"</v>
          </cell>
          <cell r="S79">
            <v>308080.75</v>
          </cell>
          <cell r="T79" t="str">
            <v>Servicio de mantenimiento anual y reparación para maquinarias pesadas, con destino el Parque del Bicentenario. CONTRATACIÓN DIRECTA N° 50/2015.</v>
          </cell>
          <cell r="U79" t="str">
            <v>Dirección Nacional de Centros Tematicos</v>
          </cell>
          <cell r="V79">
            <v>0</v>
          </cell>
          <cell r="W79">
            <v>0</v>
          </cell>
          <cell r="X79">
            <v>0</v>
          </cell>
          <cell r="Y79" t="str">
            <v>Mueble 8</v>
          </cell>
          <cell r="Z79" t="str">
            <v>Laura</v>
          </cell>
        </row>
        <row r="80">
          <cell r="F80" t="str">
            <v>042565/2014</v>
          </cell>
          <cell r="G80" t="e">
            <v>#N/A</v>
          </cell>
          <cell r="H80" t="str">
            <v>42565/2014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42471</v>
          </cell>
          <cell r="Q80" t="str">
            <v>Policia</v>
          </cell>
          <cell r="R80" t="str">
            <v>Policia Federal Argentina</v>
          </cell>
          <cell r="S80">
            <v>17550</v>
          </cell>
          <cell r="T80" t="str">
            <v>FACT B N° 117.573 $ 17.550,00</v>
          </cell>
          <cell r="U80" t="str">
            <v>Presidencia de la Nacion</v>
          </cell>
          <cell r="V80">
            <v>0</v>
          </cell>
          <cell r="W80">
            <v>0</v>
          </cell>
          <cell r="X80">
            <v>0</v>
          </cell>
          <cell r="Y80" t="str">
            <v>Mueble 19</v>
          </cell>
          <cell r="Z80" t="str">
            <v>Matías</v>
          </cell>
        </row>
        <row r="81">
          <cell r="F81" t="str">
            <v>316735/2015</v>
          </cell>
          <cell r="G81" t="e">
            <v>#N/A</v>
          </cell>
          <cell r="H81" t="str">
            <v>316735/2015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 t="str">
            <v>OC. 119/2014</v>
          </cell>
          <cell r="P81">
            <v>42471</v>
          </cell>
          <cell r="Q81">
            <v>0</v>
          </cell>
          <cell r="R81" t="str">
            <v>Campolongo Federico Pablo</v>
          </cell>
          <cell r="S81">
            <v>17548</v>
          </cell>
          <cell r="T81" t="str">
            <v>OC. 119/2014 FACT 0004-00000210 $17548,00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 t="str">
            <v>Mueble 15</v>
          </cell>
          <cell r="Z81" t="str">
            <v>Sin Asignar</v>
          </cell>
        </row>
        <row r="82">
          <cell r="F82" t="str">
            <v>360001/2015</v>
          </cell>
          <cell r="G82" t="e">
            <v>#N/A</v>
          </cell>
          <cell r="H82" t="str">
            <v>360001/2015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42471</v>
          </cell>
          <cell r="Q82" t="str">
            <v>Agua</v>
          </cell>
          <cell r="R82" t="str">
            <v>Aysa</v>
          </cell>
          <cell r="S82">
            <v>114212.75</v>
          </cell>
          <cell r="T82" t="str">
            <v>FACT 0107-B28697846 $114.212,75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 t="str">
            <v>Mueble 14</v>
          </cell>
          <cell r="Z82" t="str">
            <v>Melina</v>
          </cell>
        </row>
        <row r="83">
          <cell r="F83" t="str">
            <v>252873/2015</v>
          </cell>
          <cell r="G83" t="e">
            <v>#N/A</v>
          </cell>
          <cell r="H83" t="str">
            <v>252873/2015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42471</v>
          </cell>
          <cell r="Q83" t="str">
            <v>Tecnopolis - Obra Publica</v>
          </cell>
          <cell r="R83">
            <v>0</v>
          </cell>
          <cell r="S83">
            <v>1265588.0900000001</v>
          </cell>
          <cell r="T83" t="str">
            <v>Solicita la contratación para los trabajos de reforma de oficinas y reparación de la cubierta del IBC y cubierta del comedor, sitas en el parque del Bicentenario 2 CUERPOS</v>
          </cell>
          <cell r="U83" t="str">
            <v>Dirección Nacional de Centros Tematicos</v>
          </cell>
          <cell r="V83">
            <v>0</v>
          </cell>
          <cell r="W83">
            <v>0</v>
          </cell>
          <cell r="X83">
            <v>0</v>
          </cell>
          <cell r="Y83" t="str">
            <v>Mueble 8</v>
          </cell>
          <cell r="Z83" t="str">
            <v>Mariana</v>
          </cell>
        </row>
        <row r="84">
          <cell r="F84" t="str">
            <v>252471/2015</v>
          </cell>
          <cell r="G84" t="e">
            <v>#N/A</v>
          </cell>
          <cell r="H84" t="str">
            <v>252471/2015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42471</v>
          </cell>
          <cell r="Q84" t="str">
            <v>Tecnopolis - Limpieza</v>
          </cell>
          <cell r="R84" t="str">
            <v>HERNANDEZ RAIMUNDO JORGE</v>
          </cell>
          <cell r="S84">
            <v>40940.839999999997</v>
          </cell>
          <cell r="T84" t="str">
            <v>Ampliación de la Licitación N° 2 de Secretaría de Presidencia, para la Adquisición de insumos de limpieza que seran utilizados para el mantenimiento del Parque Tematico Interactivo Tecnopolis del Bicentenario 3 CUERPOS</v>
          </cell>
          <cell r="U84" t="str">
            <v>Dirección Nacional de Centros Tematicos</v>
          </cell>
          <cell r="V84">
            <v>0</v>
          </cell>
          <cell r="W84">
            <v>0</v>
          </cell>
          <cell r="X84">
            <v>0</v>
          </cell>
          <cell r="Y84" t="str">
            <v>Mueble 19</v>
          </cell>
          <cell r="Z84" t="str">
            <v>Matías</v>
          </cell>
        </row>
        <row r="85">
          <cell r="F85" t="str">
            <v>039110/2013</v>
          </cell>
          <cell r="G85" t="e">
            <v>#N/A</v>
          </cell>
          <cell r="H85" t="str">
            <v>39110/2013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42471</v>
          </cell>
          <cell r="Q85" t="str">
            <v>Tecnopolis - Muebles</v>
          </cell>
          <cell r="R85">
            <v>0</v>
          </cell>
          <cell r="S85" t="str">
            <v>viene de expte 248213 ver monto ahí</v>
          </cell>
          <cell r="T85" t="str">
            <v>ADQUISICIÓN DE CINCO MIL (5000) SILLAS PLÁSTICAS PARA EL MICRO ESTADIO UNICADO EN EL PARQUE TEMÁTICO "TECNÓPOLIS" 2 CUERPOS</v>
          </cell>
          <cell r="U85" t="str">
            <v>Dirección Nacional de Centros Tematicos</v>
          </cell>
          <cell r="V85">
            <v>0</v>
          </cell>
          <cell r="W85">
            <v>0</v>
          </cell>
          <cell r="X85">
            <v>0</v>
          </cell>
          <cell r="Y85" t="str">
            <v>Mueble 15</v>
          </cell>
          <cell r="Z85" t="str">
            <v>Sin Asignar</v>
          </cell>
        </row>
        <row r="86">
          <cell r="F86" t="str">
            <v>293573/2015</v>
          </cell>
          <cell r="G86" t="e">
            <v>#N/A</v>
          </cell>
          <cell r="H86" t="str">
            <v>293573/2015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42471</v>
          </cell>
          <cell r="Q86" t="str">
            <v>Tecnopolis - Mantenimiento</v>
          </cell>
          <cell r="R86" t="str">
            <v>SEMINCO S.A</v>
          </cell>
          <cell r="S86">
            <v>0</v>
          </cell>
          <cell r="T86" t="str">
            <v>MEMORANDO C/ FACT 0002-00000809 Y REMITOS 0001-0000238; 0001-00002386;0001-00002551; 0001-00002387;0001-00002376 Y 0001-00002774 SERVICIO ENLACE DE CONECTIVIDAD TABLEROS TECNÓPOLIS. O.C 93/2013</v>
          </cell>
          <cell r="U86" t="str">
            <v>Dirección Nacional de Centros Tematicos</v>
          </cell>
          <cell r="V86">
            <v>0</v>
          </cell>
          <cell r="W86" t="str">
            <v>Presupuesto</v>
          </cell>
          <cell r="X86">
            <v>42550</v>
          </cell>
          <cell r="Y86" t="str">
            <v>Mueble 15</v>
          </cell>
          <cell r="Z86" t="str">
            <v>ZULMA</v>
          </cell>
        </row>
        <row r="87">
          <cell r="F87" t="str">
            <v>251203/2015</v>
          </cell>
          <cell r="G87" t="e">
            <v>#N/A</v>
          </cell>
          <cell r="H87" t="str">
            <v>251203/2015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42471</v>
          </cell>
          <cell r="Q87" t="str">
            <v>Viáticos y Alojamiento</v>
          </cell>
          <cell r="R87" t="str">
            <v>Radio Remis FAMILY</v>
          </cell>
          <cell r="S87">
            <v>0</v>
          </cell>
          <cell r="T87" t="str">
            <v>EXPEDIENTE PAGO c/factura 0001-00006393 por servicios de remis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 t="str">
            <v>Sin Asignar</v>
          </cell>
        </row>
        <row r="88">
          <cell r="F88" t="str">
            <v>251076/2015</v>
          </cell>
          <cell r="G88" t="e">
            <v>#N/A</v>
          </cell>
          <cell r="H88" t="str">
            <v>251076/2015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42471</v>
          </cell>
          <cell r="Q88" t="str">
            <v>Tecnopolis - Señaletica</v>
          </cell>
          <cell r="R88" t="str">
            <v>MEDIOS DE INTERIOR S.A</v>
          </cell>
          <cell r="S88">
            <v>393700</v>
          </cell>
          <cell r="T88" t="str">
            <v>Expediente de Pago c/factura 002-00000281 por Señalética para TECNÓPOLIS</v>
          </cell>
          <cell r="U88" t="str">
            <v>Dirección Nacional de Centros Tematicos</v>
          </cell>
          <cell r="V88">
            <v>0</v>
          </cell>
          <cell r="W88">
            <v>0</v>
          </cell>
          <cell r="X88">
            <v>0</v>
          </cell>
          <cell r="Y88" t="str">
            <v>Mueble 15</v>
          </cell>
          <cell r="Z88" t="str">
            <v>Sin Asignar</v>
          </cell>
        </row>
        <row r="89">
          <cell r="F89" t="str">
            <v>250657/2015</v>
          </cell>
          <cell r="G89" t="e">
            <v>#N/A</v>
          </cell>
          <cell r="H89" t="str">
            <v>250657/2015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42471</v>
          </cell>
          <cell r="Q89" t="str">
            <v>Tecnopolis - Iluminacion</v>
          </cell>
          <cell r="R89" t="str">
            <v>PAMPIN LUCES S.R.L</v>
          </cell>
          <cell r="S89">
            <v>1195000</v>
          </cell>
          <cell r="T89" t="str">
            <v>Expte. Pago c/ Factura 0002-0000032 Servicio de alquiler de sistema de Iluminación para microestadio de TECNÓPOLIS</v>
          </cell>
          <cell r="U89" t="str">
            <v>Dirección Nacional de Centros Tematicos</v>
          </cell>
          <cell r="V89">
            <v>0</v>
          </cell>
          <cell r="W89">
            <v>0</v>
          </cell>
          <cell r="X89">
            <v>0</v>
          </cell>
          <cell r="Y89" t="str">
            <v>Mueble 15</v>
          </cell>
          <cell r="Z89" t="str">
            <v>Sin Asignar</v>
          </cell>
        </row>
        <row r="90">
          <cell r="F90" t="str">
            <v>250018/2015</v>
          </cell>
          <cell r="G90" t="e">
            <v>#N/A</v>
          </cell>
          <cell r="H90" t="str">
            <v>250018/2015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42471</v>
          </cell>
          <cell r="Q90" t="str">
            <v>Iluminacion</v>
          </cell>
          <cell r="R90" t="str">
            <v>VMG VISUAL SOLUTIONS de Victor Ariel SCHIAVONI</v>
          </cell>
          <cell r="S90">
            <v>297408.8</v>
          </cell>
          <cell r="T90" t="str">
            <v>Expte. Pago c/ Factura 0001-00000192 por Servicio de instalación, puesta en marcha y mantenimiento de pantallas leds.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 t="str">
            <v>Mueble 15</v>
          </cell>
          <cell r="Z90" t="str">
            <v>ZULMA</v>
          </cell>
        </row>
        <row r="91">
          <cell r="F91" t="str">
            <v>318347/2015</v>
          </cell>
          <cell r="G91" t="e">
            <v>#N/A</v>
          </cell>
          <cell r="H91" t="str">
            <v>318347/2015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42471</v>
          </cell>
          <cell r="Q91" t="str">
            <v>Tecnopolis - Insumos de Herreria</v>
          </cell>
          <cell r="R91" t="str">
            <v>A DEFINIR</v>
          </cell>
          <cell r="S91">
            <v>0</v>
          </cell>
          <cell r="T91" t="str">
            <v>Adquisición de Insumos de herrería para TECNÓPOLIS por ampliación de las O.C 132/15; 133/15; 134/15 y 135/15</v>
          </cell>
          <cell r="U91" t="str">
            <v>Dirección Nacional de Centros Tematicos</v>
          </cell>
          <cell r="V91">
            <v>0</v>
          </cell>
          <cell r="W91">
            <v>0</v>
          </cell>
          <cell r="X91">
            <v>0</v>
          </cell>
          <cell r="Y91" t="str">
            <v>Mueble 19</v>
          </cell>
          <cell r="Z91" t="str">
            <v>Matías</v>
          </cell>
        </row>
        <row r="92">
          <cell r="F92" t="str">
            <v>309704/2015</v>
          </cell>
          <cell r="G92" t="e">
            <v>#N/A</v>
          </cell>
          <cell r="H92" t="str">
            <v>309704/2015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42471</v>
          </cell>
          <cell r="Q92" t="str">
            <v>Alquiler de Fotocopiadora</v>
          </cell>
          <cell r="R92">
            <v>0</v>
          </cell>
          <cell r="S92">
            <v>223080</v>
          </cell>
          <cell r="T92" t="str">
            <v>Contratación de servicio alquiler de equipos multinacional y fotocopiadores, incluyendo asistencia técnica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 t="str">
            <v>Mueble 15</v>
          </cell>
          <cell r="Z92" t="str">
            <v>Mariana</v>
          </cell>
        </row>
        <row r="93">
          <cell r="F93" t="str">
            <v>318384/2015</v>
          </cell>
          <cell r="G93" t="e">
            <v>#N/A</v>
          </cell>
          <cell r="H93" t="str">
            <v>318384/2015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42471</v>
          </cell>
          <cell r="Q93" t="str">
            <v>Tecnopolis - Insumos textiles</v>
          </cell>
          <cell r="R93">
            <v>0</v>
          </cell>
          <cell r="S93" t="str">
            <v>chequear $ 462.416 , ampliacion</v>
          </cell>
          <cell r="T93" t="str">
            <v>Adquisición de telas y otros insumos textiles para Parque Temático TECNÓPOLIS mediante apliación de las O.C 137/15;138/15;139/15;140/15</v>
          </cell>
          <cell r="U93" t="str">
            <v>Dirección Nacional de Centros Tematicos</v>
          </cell>
          <cell r="V93">
            <v>0</v>
          </cell>
          <cell r="W93">
            <v>0</v>
          </cell>
          <cell r="X93">
            <v>0</v>
          </cell>
          <cell r="Y93" t="str">
            <v>Mueble 15</v>
          </cell>
          <cell r="Z93" t="str">
            <v>Laura Siciliano</v>
          </cell>
        </row>
        <row r="94">
          <cell r="F94" t="str">
            <v>254389/2015</v>
          </cell>
          <cell r="G94" t="e">
            <v>#N/A</v>
          </cell>
          <cell r="H94" t="str">
            <v>254389/2015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42471</v>
          </cell>
          <cell r="Q94" t="str">
            <v>Tecnopolis - Fiscalizacion</v>
          </cell>
          <cell r="R94" t="str">
            <v>MUNICIPALIDAD DE VICENTE LÓPEZ</v>
          </cell>
          <cell r="S94">
            <v>214276</v>
          </cell>
          <cell r="T94" t="str">
            <v>Convenio de cooperación para la fiscalización del parque temático TECNÓPOLIS entre la UNIDAD EJECUTORA BICENTENARIO y la MUNICIPALIDAD DE VICENTE LÓPEZ</v>
          </cell>
          <cell r="U94" t="str">
            <v>Dirección Nacional de Centros Tematicos</v>
          </cell>
          <cell r="V94">
            <v>0</v>
          </cell>
          <cell r="W94">
            <v>0</v>
          </cell>
          <cell r="X94">
            <v>0</v>
          </cell>
          <cell r="Y94" t="str">
            <v>Mueble 15</v>
          </cell>
          <cell r="Z94" t="str">
            <v>ZULMA</v>
          </cell>
        </row>
        <row r="95">
          <cell r="F95" t="str">
            <v>318422/2015</v>
          </cell>
          <cell r="G95" t="e">
            <v>#N/A</v>
          </cell>
          <cell r="H95" t="str">
            <v>318422/2015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42471</v>
          </cell>
          <cell r="Q95" t="str">
            <v>Tecnopolis - Mantenimiento</v>
          </cell>
          <cell r="R95">
            <v>0</v>
          </cell>
          <cell r="S95">
            <v>0</v>
          </cell>
          <cell r="T95" t="str">
            <v>Adquisición de pinturas y accesorios para el Parque Temático TECNÓPOLIS</v>
          </cell>
          <cell r="U95" t="str">
            <v>Dirección Nacional de Centros Tematicos</v>
          </cell>
          <cell r="V95">
            <v>0</v>
          </cell>
          <cell r="W95">
            <v>0</v>
          </cell>
          <cell r="X95">
            <v>0</v>
          </cell>
          <cell r="Y95" t="str">
            <v>Mueble 14</v>
          </cell>
          <cell r="Z95" t="str">
            <v>Lorena</v>
          </cell>
        </row>
        <row r="96">
          <cell r="F96" t="str">
            <v>325189/2015</v>
          </cell>
          <cell r="G96" t="e">
            <v>#N/A</v>
          </cell>
          <cell r="H96" t="str">
            <v>325189/2015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42471</v>
          </cell>
          <cell r="Q96" t="str">
            <v>Servicio de Salud</v>
          </cell>
          <cell r="R96" t="str">
            <v>CRUZ ROJA ARGENTINA</v>
          </cell>
          <cell r="S96">
            <v>269375</v>
          </cell>
          <cell r="T96" t="str">
            <v>Proyecto de addenda a convenio específico entre UNIDAD EJECUTORA BICENTENARIO y CRUZ ROJA ARGENTINA</v>
          </cell>
          <cell r="U96" t="str">
            <v>Presidencia de la Nacion</v>
          </cell>
          <cell r="V96">
            <v>0</v>
          </cell>
          <cell r="W96">
            <v>0</v>
          </cell>
          <cell r="X96">
            <v>0</v>
          </cell>
          <cell r="Y96" t="str">
            <v>Mueble 15</v>
          </cell>
          <cell r="Z96" t="str">
            <v>Matías</v>
          </cell>
        </row>
        <row r="97">
          <cell r="F97" t="str">
            <v>323823/2015</v>
          </cell>
          <cell r="G97" t="e">
            <v>#N/A</v>
          </cell>
          <cell r="H97" t="str">
            <v>323823/2015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42471</v>
          </cell>
          <cell r="Q97" t="str">
            <v>Tecnopolis - Refrigerio</v>
          </cell>
          <cell r="R97">
            <v>0</v>
          </cell>
          <cell r="S97">
            <v>52434</v>
          </cell>
          <cell r="T97" t="str">
            <v>Contratación para la provisisión de Café para la UNIDAD EJECUTORA BICENTENARIO</v>
          </cell>
          <cell r="U97" t="str">
            <v>Dirección Nacional de Centros Tematicos</v>
          </cell>
          <cell r="V97">
            <v>0</v>
          </cell>
          <cell r="W97">
            <v>0</v>
          </cell>
          <cell r="X97">
            <v>0</v>
          </cell>
          <cell r="Y97" t="str">
            <v>Mueble 11</v>
          </cell>
          <cell r="Z97" t="str">
            <v>Orlando</v>
          </cell>
        </row>
        <row r="98">
          <cell r="F98" t="str">
            <v>323832/2015</v>
          </cell>
          <cell r="G98" t="e">
            <v>#N/A</v>
          </cell>
          <cell r="H98" t="str">
            <v>323832/2015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42471</v>
          </cell>
          <cell r="Q98" t="str">
            <v>Tecnopolis - Alquiler Grupo electrogeno</v>
          </cell>
          <cell r="R98">
            <v>0</v>
          </cell>
          <cell r="S98">
            <v>0</v>
          </cell>
          <cell r="T98" t="str">
            <v>Contratación de Servicio de alquiler grupos electrógenos para TECNÓPOLIS</v>
          </cell>
          <cell r="U98" t="str">
            <v>Dirección Nacional de Centros Tematicos</v>
          </cell>
          <cell r="V98">
            <v>0</v>
          </cell>
          <cell r="W98">
            <v>0</v>
          </cell>
          <cell r="X98">
            <v>0</v>
          </cell>
          <cell r="Y98" t="str">
            <v>Mueble 11</v>
          </cell>
          <cell r="Z98" t="str">
            <v>Orlando</v>
          </cell>
        </row>
        <row r="99">
          <cell r="F99" t="str">
            <v>323820/2015</v>
          </cell>
          <cell r="G99" t="e">
            <v>#N/A</v>
          </cell>
          <cell r="H99" t="str">
            <v>323820/2015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42471</v>
          </cell>
          <cell r="Q99" t="str">
            <v>Tecnopolis - Iluminacion</v>
          </cell>
          <cell r="R99" t="str">
            <v>A DEFINIR</v>
          </cell>
          <cell r="S99" t="str">
            <v>A DEFINIR</v>
          </cell>
          <cell r="T99" t="str">
            <v>Ampliación de O.C por alquiler de sistema de iluminación para UNIDAD EJECUTORA BICENTENARIO</v>
          </cell>
          <cell r="U99" t="str">
            <v>Presidencia de la Nacion</v>
          </cell>
          <cell r="V99">
            <v>0</v>
          </cell>
          <cell r="W99">
            <v>0</v>
          </cell>
          <cell r="X99">
            <v>0</v>
          </cell>
          <cell r="Y99" t="str">
            <v>Mueble 19</v>
          </cell>
          <cell r="Z99" t="str">
            <v>Matías</v>
          </cell>
        </row>
        <row r="100">
          <cell r="F100" t="str">
            <v>254479/2015</v>
          </cell>
          <cell r="G100" t="e">
            <v>#N/A</v>
          </cell>
          <cell r="H100" t="str">
            <v>254479/2015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42471</v>
          </cell>
          <cell r="Q100" t="str">
            <v>Tecnopolis - Equipamiento</v>
          </cell>
          <cell r="R100">
            <v>0</v>
          </cell>
          <cell r="S100">
            <v>288275</v>
          </cell>
          <cell r="T100" t="str">
            <v>Contratación de servicios de alquiler de equipamiento tecnológico y asistencia técnica para los eventos de la Unidad Ejecutora Bicentenario</v>
          </cell>
          <cell r="U100" t="str">
            <v>Dirección Nacional de Centros Tematicos</v>
          </cell>
          <cell r="V100">
            <v>0</v>
          </cell>
          <cell r="W100">
            <v>0</v>
          </cell>
          <cell r="X100">
            <v>0</v>
          </cell>
          <cell r="Y100" t="str">
            <v>Mueble 8</v>
          </cell>
          <cell r="Z100" t="str">
            <v>Mariana</v>
          </cell>
        </row>
        <row r="101">
          <cell r="F101" t="str">
            <v>249839/2015</v>
          </cell>
          <cell r="G101" t="e">
            <v>#N/A</v>
          </cell>
          <cell r="H101" t="str">
            <v>249839/2015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42471</v>
          </cell>
          <cell r="Q101">
            <v>0</v>
          </cell>
          <cell r="R101" t="str">
            <v>PONEX ISOCOR S.A</v>
          </cell>
          <cell r="S101">
            <v>627974.9</v>
          </cell>
          <cell r="T101" t="str">
            <v>Expte. Pago de factura c/factura 0002-00001059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 t="str">
            <v>Sin Asignar</v>
          </cell>
        </row>
        <row r="102">
          <cell r="F102" t="str">
            <v>253388/2015</v>
          </cell>
          <cell r="G102" t="e">
            <v>#N/A</v>
          </cell>
          <cell r="H102" t="str">
            <v>253388/2015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42471</v>
          </cell>
          <cell r="Q102" t="str">
            <v>Servicio de Grabacion</v>
          </cell>
          <cell r="R102" t="str">
            <v>MONOFÓNICOS S.R.L</v>
          </cell>
          <cell r="S102">
            <v>12250</v>
          </cell>
          <cell r="T102" t="str">
            <v>Expte. Pago factura 0002-00000018 y 0002-00000011 por servicio de grabación y transmisión de audio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 t="str">
            <v>Mueble 15</v>
          </cell>
          <cell r="Z102" t="str">
            <v>ZULMA</v>
          </cell>
        </row>
        <row r="103">
          <cell r="F103" t="str">
            <v>276656/2015</v>
          </cell>
          <cell r="G103" t="e">
            <v>#N/A</v>
          </cell>
          <cell r="H103" t="str">
            <v>276656/2015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42471</v>
          </cell>
          <cell r="Q103" t="str">
            <v>Alquiler de Sillas</v>
          </cell>
          <cell r="R103" t="str">
            <v>CASA GALLO de FERRARA CENTURION EDUARDO</v>
          </cell>
          <cell r="S103">
            <v>146448.51</v>
          </cell>
          <cell r="T103" t="str">
            <v>Expte. Pago factura 0002-00000045 a favor de la firma CASA GALLO  por alquiler de sillas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 t="str">
            <v>Mueble 15</v>
          </cell>
          <cell r="Z103" t="str">
            <v>ZULMA</v>
          </cell>
        </row>
        <row r="104">
          <cell r="F104" t="str">
            <v>249615/2015</v>
          </cell>
          <cell r="G104" t="e">
            <v>#N/A</v>
          </cell>
          <cell r="H104" t="str">
            <v>249615/2015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42471</v>
          </cell>
          <cell r="Q104" t="str">
            <v>Seguridad</v>
          </cell>
          <cell r="R104" t="str">
            <v>ALL ACCESS S.R.L</v>
          </cell>
          <cell r="S104">
            <v>246840</v>
          </cell>
          <cell r="T104" t="str">
            <v>Expte. Pago factura 0001-00000315 a favor de la firma ALL ACCESS S.R.L por servicios de control y seguridad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 t="str">
            <v>Mueble 15</v>
          </cell>
          <cell r="Z104" t="str">
            <v>ZULMA</v>
          </cell>
        </row>
        <row r="105">
          <cell r="F105" t="str">
            <v>252163/2015</v>
          </cell>
          <cell r="G105" t="e">
            <v>#N/A</v>
          </cell>
          <cell r="H105" t="str">
            <v>252163/2015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42471</v>
          </cell>
          <cell r="Q105" t="str">
            <v>Instalacion Electrica</v>
          </cell>
          <cell r="R105" t="str">
            <v>FEBRE MARTÍN RAFAEL</v>
          </cell>
          <cell r="S105">
            <v>56800</v>
          </cell>
          <cell r="T105" t="str">
            <v>Expte. Pago de c/factura 0002-00000047 a favor de la firma FEBRE MARTIN RAFAEL "ENTROPIA"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 t="str">
            <v>Mueble 15</v>
          </cell>
          <cell r="Z105" t="str">
            <v>ZULMA</v>
          </cell>
        </row>
        <row r="106">
          <cell r="F106" t="str">
            <v>283025/2015</v>
          </cell>
          <cell r="G106" t="e">
            <v>#N/A</v>
          </cell>
          <cell r="H106" t="str">
            <v>283025/2015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 t="str">
            <v>original: 45821</v>
          </cell>
          <cell r="P106">
            <v>42471</v>
          </cell>
          <cell r="Q106" t="str">
            <v>Agua - Dispenser</v>
          </cell>
          <cell r="R106" t="str">
            <v>FREEZY- AKUA</v>
          </cell>
          <cell r="S106">
            <v>20891.150000000001</v>
          </cell>
          <cell r="T106" t="str">
            <v>Extpe. Pago c/ factura 0006-0000327 a favor de la firma FREEZY- AKUA por la provisión de Bidones de agua.</v>
          </cell>
          <cell r="U106">
            <v>0</v>
          </cell>
          <cell r="V106">
            <v>0</v>
          </cell>
          <cell r="W106" t="str">
            <v>Legales</v>
          </cell>
          <cell r="X106">
            <v>42562</v>
          </cell>
          <cell r="Y106" t="str">
            <v>Mueble 11</v>
          </cell>
          <cell r="Z106" t="str">
            <v>Orlando</v>
          </cell>
        </row>
        <row r="107">
          <cell r="F107" t="str">
            <v>249772/2015</v>
          </cell>
          <cell r="G107" t="e">
            <v>#N/A</v>
          </cell>
          <cell r="H107" t="str">
            <v>249772/2015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42471</v>
          </cell>
          <cell r="Q107" t="str">
            <v>Alquiler de Sillas</v>
          </cell>
          <cell r="R107" t="str">
            <v>CASA GALLO de FERRARA CENTURION EDUARDO</v>
          </cell>
          <cell r="S107">
            <v>649165</v>
          </cell>
          <cell r="T107" t="str">
            <v>FACT 0001-00005567 CASA GALLO de FERRARA CENTURION EDUARDO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 t="str">
            <v>Mueble 15</v>
          </cell>
          <cell r="Z107" t="str">
            <v>ZULMA</v>
          </cell>
        </row>
        <row r="108">
          <cell r="F108" t="str">
            <v>252361/2015</v>
          </cell>
          <cell r="G108" t="e">
            <v>#N/A</v>
          </cell>
          <cell r="H108" t="str">
            <v>252361/2015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42473</v>
          </cell>
          <cell r="Q108" t="str">
            <v>Leasing</v>
          </cell>
          <cell r="R108" t="str">
            <v>Nación Leasing S.A. ADQUISICIÓN DE VEHÍCULOS ELÉCTRICOS</v>
          </cell>
          <cell r="S108">
            <v>25127.49</v>
          </cell>
          <cell r="T108" t="str">
            <v>Eleva Memo DGA Nº 3261/2014. Adjunta las facturas Nº 0002-00009030</v>
          </cell>
          <cell r="U108" t="str">
            <v>Direccion de Patrimonio y Suministros</v>
          </cell>
          <cell r="V108">
            <v>0</v>
          </cell>
          <cell r="W108">
            <v>0</v>
          </cell>
          <cell r="X108">
            <v>0</v>
          </cell>
          <cell r="Y108" t="str">
            <v>Mueble 15</v>
          </cell>
          <cell r="Z108" t="str">
            <v>ZULMA</v>
          </cell>
        </row>
        <row r="109">
          <cell r="F109" t="str">
            <v>115703/2015</v>
          </cell>
          <cell r="G109" t="e">
            <v>#N/A</v>
          </cell>
          <cell r="H109" t="str">
            <v>115703/2015</v>
          </cell>
          <cell r="I109" t="str">
            <v>115703/2015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42471</v>
          </cell>
          <cell r="Q109" t="str">
            <v>Telecomunicaciones</v>
          </cell>
          <cell r="R109" t="str">
            <v>CLARO</v>
          </cell>
          <cell r="S109">
            <v>0</v>
          </cell>
          <cell r="T109" t="str">
            <v>FACT 0020-00050708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 t="str">
            <v>Sin Asignar</v>
          </cell>
        </row>
        <row r="110">
          <cell r="F110" t="str">
            <v>041511/2014</v>
          </cell>
          <cell r="G110" t="e">
            <v>#N/A</v>
          </cell>
          <cell r="H110" t="str">
            <v>41511/2014</v>
          </cell>
          <cell r="I110" t="str">
            <v>250531/2015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 t="str">
            <v>OC 102/2015</v>
          </cell>
          <cell r="P110">
            <v>42473</v>
          </cell>
          <cell r="Q110" t="str">
            <v>Transporte</v>
          </cell>
          <cell r="R110" t="str">
            <v>S.A.C.I. y F</v>
          </cell>
          <cell r="S110">
            <v>197121.12</v>
          </cell>
          <cell r="T110" t="str">
            <v>Comercial Inmobiliaria y Financiera - Pago de Factura $197.121,12</v>
          </cell>
          <cell r="U110" t="str">
            <v>Direccion de Patrimonio y Suministros</v>
          </cell>
          <cell r="V110">
            <v>0</v>
          </cell>
          <cell r="W110">
            <v>0</v>
          </cell>
          <cell r="X110">
            <v>0</v>
          </cell>
          <cell r="Y110" t="str">
            <v>Mueble 15</v>
          </cell>
          <cell r="Z110" t="str">
            <v>ZULMA</v>
          </cell>
        </row>
        <row r="111">
          <cell r="F111" t="str">
            <v>044421/2015</v>
          </cell>
          <cell r="G111" t="e">
            <v>#N/A</v>
          </cell>
          <cell r="H111" t="str">
            <v>44421/2015</v>
          </cell>
          <cell r="I111" t="str">
            <v>253374/2015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 t="str">
            <v>EXPTE. MADRE N° 42757/2014 -OC 280/2014</v>
          </cell>
          <cell r="P111">
            <v>42473</v>
          </cell>
          <cell r="Q111" t="str">
            <v>Tecnopolis - Alquiler Fotocopiadoras</v>
          </cell>
          <cell r="R111" t="str">
            <v>QSC SOLUCIONES S.R.L.</v>
          </cell>
          <cell r="S111">
            <v>0</v>
          </cell>
          <cell r="T111" t="str">
            <v>Adjunta la factura Nº 0002-00005002</v>
          </cell>
          <cell r="U111" t="str">
            <v>Dirección Nacional de Centros Tematicos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 t="str">
            <v>Sin Asignar</v>
          </cell>
        </row>
        <row r="112">
          <cell r="F112">
            <v>0</v>
          </cell>
          <cell r="G112" t="e">
            <v>#N/A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 t="str">
            <v>43957/2015</v>
          </cell>
          <cell r="P112">
            <v>42473</v>
          </cell>
          <cell r="Q112" t="str">
            <v>Refrigerio -Almuerzos</v>
          </cell>
          <cell r="R112" t="str">
            <v>CORPORACIÓN DEL MERCADO CENTRAL DE BUENOS AIRES</v>
          </cell>
          <cell r="S112">
            <v>4559.63</v>
          </cell>
          <cell r="T112" t="str">
            <v>Pago de factura $4.559,63</v>
          </cell>
          <cell r="U112" t="str">
            <v>Direccion de Patrimonio y Suministros</v>
          </cell>
          <cell r="V112">
            <v>0</v>
          </cell>
          <cell r="W112">
            <v>0</v>
          </cell>
          <cell r="X112">
            <v>0</v>
          </cell>
          <cell r="Y112" t="str">
            <v>Mueble 15</v>
          </cell>
          <cell r="Z112" t="str">
            <v>Mariana</v>
          </cell>
        </row>
        <row r="113">
          <cell r="F113" t="str">
            <v>254405/2015</v>
          </cell>
          <cell r="G113" t="e">
            <v>#N/A</v>
          </cell>
          <cell r="H113" t="str">
            <v>254405/2015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42473</v>
          </cell>
          <cell r="Q113" t="str">
            <v>Copa Davis</v>
          </cell>
          <cell r="R113">
            <v>0</v>
          </cell>
          <cell r="S113">
            <v>7231864.6500000004</v>
          </cell>
          <cell r="T113" t="str">
            <v>Referente Evento Copa Davis 2015 - Argentina vs Serbia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 t="str">
            <v>Sin Asignar</v>
          </cell>
        </row>
        <row r="114">
          <cell r="F114" t="str">
            <v>287595/2015</v>
          </cell>
          <cell r="G114" t="e">
            <v>#N/A</v>
          </cell>
          <cell r="H114" t="str">
            <v>287595/2015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42474</v>
          </cell>
          <cell r="Q114" t="str">
            <v>Instalacion Electrica</v>
          </cell>
          <cell r="R114" t="str">
            <v>IP NEXT S.A</v>
          </cell>
          <cell r="S114">
            <v>15500</v>
          </cell>
          <cell r="T114" t="str">
            <v>FACTURA N° 0004-00009634 $15.500,00 (Instalación electrica sector sala de radio)</v>
          </cell>
          <cell r="U114" t="str">
            <v>Coordinación Técnica Operativa</v>
          </cell>
          <cell r="V114">
            <v>0</v>
          </cell>
          <cell r="W114" t="str">
            <v>Coordinación Técnica Operativa</v>
          </cell>
          <cell r="X114">
            <v>0</v>
          </cell>
          <cell r="Y114" t="str">
            <v>Mueble 14</v>
          </cell>
          <cell r="Z114" t="str">
            <v>Lorena</v>
          </cell>
        </row>
        <row r="115">
          <cell r="F115" t="str">
            <v>287597/2015</v>
          </cell>
          <cell r="G115" t="e">
            <v>#N/A</v>
          </cell>
          <cell r="H115" t="str">
            <v>287597/2015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42474</v>
          </cell>
          <cell r="Q115" t="str">
            <v>Instalacion Electrica</v>
          </cell>
          <cell r="R115" t="str">
            <v>IP NEXT S.A</v>
          </cell>
          <cell r="S115">
            <v>257668</v>
          </cell>
          <cell r="T115" t="str">
            <v>FACTURA N° 0004-00009633 $257.668,00 (Instalación electrica sala camara comun)</v>
          </cell>
          <cell r="U115" t="str">
            <v>Coordinación Técnica Operativa</v>
          </cell>
          <cell r="V115">
            <v>0</v>
          </cell>
          <cell r="W115" t="str">
            <v>Coordinación Técnica Operativa</v>
          </cell>
          <cell r="X115">
            <v>0</v>
          </cell>
          <cell r="Y115" t="str">
            <v>Mueble 14</v>
          </cell>
          <cell r="Z115" t="str">
            <v>Lorena</v>
          </cell>
        </row>
        <row r="116">
          <cell r="F116" t="str">
            <v>043795/2015</v>
          </cell>
          <cell r="G116" t="e">
            <v>#N/A</v>
          </cell>
          <cell r="H116" t="str">
            <v>43795/2015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 t="str">
            <v>EXPTE MADRE N° 43795/15</v>
          </cell>
          <cell r="P116">
            <v>0</v>
          </cell>
          <cell r="Q116" t="str">
            <v>Tecnopolis - Maquinas y Herramientas</v>
          </cell>
          <cell r="R116" t="str">
            <v>Vivero cuculo S.R.L</v>
          </cell>
          <cell r="S116">
            <v>0</v>
          </cell>
          <cell r="T116" t="str">
            <v>Contración Directa N° 43/2015 Adquisición de herramientas de maquinas de mano para ser utilizadas en tareas en Tecnopolis - Firma Vivero cuculo S.R.L</v>
          </cell>
          <cell r="U116" t="str">
            <v>Dirección Nacional de Centros Tematicos</v>
          </cell>
          <cell r="V116">
            <v>0</v>
          </cell>
          <cell r="W116">
            <v>0</v>
          </cell>
          <cell r="X116">
            <v>0</v>
          </cell>
          <cell r="Y116" t="str">
            <v>Mueble 8</v>
          </cell>
          <cell r="Z116" t="str">
            <v>Laura</v>
          </cell>
        </row>
        <row r="117">
          <cell r="F117" t="str">
            <v>045520/2015</v>
          </cell>
          <cell r="G117" t="e">
            <v>#N/A</v>
          </cell>
          <cell r="H117" t="str">
            <v>45520/2015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 t="str">
            <v>EXPTE MADRE N° 45.786/15</v>
          </cell>
          <cell r="P117">
            <v>0</v>
          </cell>
          <cell r="Q117" t="str">
            <v>Tecnopolis - Maquinas y Herramientas</v>
          </cell>
          <cell r="R117" t="str">
            <v>Bacigaluppi Hnos S:A ./ GRUAS SAN BLAS</v>
          </cell>
          <cell r="S117">
            <v>12000</v>
          </cell>
          <cell r="T117" t="str">
            <v>Contratación Directa N° 46/15 Servicio de alquiler de equipamiento radioeléctrico con o sin asistencia técnica con destino a los distintos eventos que llevará adelante la Unidad Ejecutora del Bicentenario - Firma Bacigaluppi Hnos S:A .</v>
          </cell>
          <cell r="U117" t="str">
            <v>Dirección Nacional de Centros Tematicos</v>
          </cell>
          <cell r="V117">
            <v>0</v>
          </cell>
          <cell r="W117">
            <v>0</v>
          </cell>
          <cell r="X117">
            <v>0</v>
          </cell>
          <cell r="Y117" t="str">
            <v>Mueble 8</v>
          </cell>
          <cell r="Z117" t="str">
            <v>Mariana</v>
          </cell>
        </row>
        <row r="118">
          <cell r="F118">
            <v>0</v>
          </cell>
          <cell r="G118" t="e">
            <v>#N/A</v>
          </cell>
          <cell r="H118">
            <v>0</v>
          </cell>
          <cell r="I118" t="str">
            <v>25330/2016</v>
          </cell>
          <cell r="J118" t="str">
            <v xml:space="preserve"> 11014/2016</v>
          </cell>
          <cell r="K118">
            <v>11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42467</v>
          </cell>
          <cell r="Q118" t="str">
            <v>Seguros</v>
          </cell>
          <cell r="R118" t="str">
            <v>UNTREF</v>
          </cell>
          <cell r="S118">
            <v>0</v>
          </cell>
          <cell r="T118" t="str">
            <v>Solicitud de contratación de seguro para la Esfera Le Parc de Hall de entradas CCK</v>
          </cell>
          <cell r="U118" t="str">
            <v>Dirección Nacional de Expresiones Federales</v>
          </cell>
          <cell r="V118">
            <v>0</v>
          </cell>
          <cell r="W118" t="str">
            <v>Dirección Nacional de Expresiones Federales</v>
          </cell>
          <cell r="X118">
            <v>0</v>
          </cell>
          <cell r="Y118" t="str">
            <v>Mueble 14</v>
          </cell>
          <cell r="Z118" t="str">
            <v>Analia</v>
          </cell>
        </row>
        <row r="119">
          <cell r="F119" t="str">
            <v>001690/2016</v>
          </cell>
          <cell r="G119" t="e">
            <v>#N/A</v>
          </cell>
          <cell r="H119" t="str">
            <v>1690/2016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42473</v>
          </cell>
          <cell r="Q119" t="str">
            <v>Tecnopolis - Internet</v>
          </cell>
          <cell r="R119">
            <v>0</v>
          </cell>
          <cell r="S119">
            <v>0</v>
          </cell>
          <cell r="T119" t="str">
            <v>Informar Servicio de Internet/Hosting para predio Tecnópolis</v>
          </cell>
          <cell r="U119" t="str">
            <v>Direccion de Patrimonio y Suministros</v>
          </cell>
          <cell r="V119">
            <v>0</v>
          </cell>
          <cell r="W119">
            <v>0</v>
          </cell>
          <cell r="X119">
            <v>0</v>
          </cell>
          <cell r="Y119" t="str">
            <v>Mueble 8</v>
          </cell>
          <cell r="Z119" t="str">
            <v>ORLANDO</v>
          </cell>
        </row>
        <row r="120">
          <cell r="F120" t="str">
            <v>001226/2016</v>
          </cell>
          <cell r="G120" t="e">
            <v>#N/A</v>
          </cell>
          <cell r="H120" t="str">
            <v>1226/2016</v>
          </cell>
          <cell r="I120" t="str">
            <v>1226/2016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 t="str">
            <v>OC 75/2015</v>
          </cell>
          <cell r="P120">
            <v>42473</v>
          </cell>
          <cell r="Q120" t="str">
            <v>Refrigerio -Almuerzos</v>
          </cell>
          <cell r="R120" t="str">
            <v>CORPORACIÓN DEL MERCADO CENTRAL DE BUENOS AIRES</v>
          </cell>
          <cell r="S120">
            <v>66965.58</v>
          </cell>
          <cell r="T120" t="str">
            <v>Factura 0000-0000260029</v>
          </cell>
          <cell r="U120" t="str">
            <v>Direccion de Patrimonio y Suministros</v>
          </cell>
          <cell r="V120">
            <v>0</v>
          </cell>
          <cell r="W120">
            <v>0</v>
          </cell>
          <cell r="X120">
            <v>0</v>
          </cell>
          <cell r="Y120" t="str">
            <v>Mueble 15</v>
          </cell>
          <cell r="Z120" t="str">
            <v>Mariana</v>
          </cell>
        </row>
        <row r="121">
          <cell r="F121" t="str">
            <v>045434/2015</v>
          </cell>
          <cell r="G121" t="e">
            <v>#N/A</v>
          </cell>
          <cell r="H121" t="str">
            <v>45434/2015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 t="str">
            <v>Tecnopolis - Limpieza</v>
          </cell>
          <cell r="R121">
            <v>0</v>
          </cell>
          <cell r="S121">
            <v>0</v>
          </cell>
          <cell r="T121" t="str">
            <v>Solicitud. Contratación de un Servicio Anual de desobtrucción de Cañerias, aspiración y limpieza de camaras cloacales. TECNOPOLIS</v>
          </cell>
          <cell r="U121" t="str">
            <v>Dirección Nacional de Centros Tematicos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 t="str">
            <v>Sin Asignar</v>
          </cell>
        </row>
        <row r="122">
          <cell r="F122" t="str">
            <v>174220/2016</v>
          </cell>
          <cell r="G122" t="e">
            <v>#N/A</v>
          </cell>
          <cell r="H122" t="str">
            <v>174220/2016</v>
          </cell>
          <cell r="I122">
            <v>0</v>
          </cell>
          <cell r="J122" t="str">
            <v>011966/2016</v>
          </cell>
          <cell r="K122">
            <v>11</v>
          </cell>
          <cell r="L122" t="str">
            <v>011966/2016</v>
          </cell>
          <cell r="M122">
            <v>0</v>
          </cell>
          <cell r="N122">
            <v>0</v>
          </cell>
          <cell r="O122">
            <v>0</v>
          </cell>
          <cell r="P122">
            <v>42475</v>
          </cell>
          <cell r="Q122" t="str">
            <v>Contrataciones Artisticas</v>
          </cell>
          <cell r="R122" t="str">
            <v>JAQUES MORELENBAUM</v>
          </cell>
          <cell r="S122">
            <v>100000</v>
          </cell>
          <cell r="T122" t="str">
            <v>REQUERIMIENTO PARA CONTRATACION ARTISTICA DE JAQUES MORELENBAUM</v>
          </cell>
          <cell r="U122" t="str">
            <v>Dirección Nacional de Expresiones Federales</v>
          </cell>
          <cell r="V122">
            <v>0</v>
          </cell>
          <cell r="W122">
            <v>0</v>
          </cell>
          <cell r="X122">
            <v>0</v>
          </cell>
          <cell r="Y122" t="str">
            <v>Mueble 9</v>
          </cell>
          <cell r="Z122" t="str">
            <v>Sebastian</v>
          </cell>
        </row>
        <row r="123">
          <cell r="F123" t="str">
            <v>045786/2015</v>
          </cell>
          <cell r="G123" t="e">
            <v>#N/A</v>
          </cell>
          <cell r="H123" t="str">
            <v>45786/2015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 t="str">
            <v>Tecnopolis - Maquinas y Herramientas</v>
          </cell>
          <cell r="R123">
            <v>0</v>
          </cell>
          <cell r="S123">
            <v>0</v>
          </cell>
          <cell r="T123" t="str">
            <v>Contratación Directa N° 50/2015. Servicio anual de mantenimiento preventivo, correctivo y reparación de maquinas pesadas, situadas en Tecnopolis.</v>
          </cell>
          <cell r="U123" t="str">
            <v>Dirección Nacional de Centros Tematicos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 t="str">
            <v>Sin Asignar</v>
          </cell>
        </row>
        <row r="124">
          <cell r="F124" t="str">
            <v>196075/2016</v>
          </cell>
          <cell r="G124" t="e">
            <v>#N/A</v>
          </cell>
          <cell r="H124" t="str">
            <v>196075/2016</v>
          </cell>
          <cell r="I124">
            <v>0</v>
          </cell>
          <cell r="J124" t="str">
            <v>011965/2016</v>
          </cell>
          <cell r="K124">
            <v>11</v>
          </cell>
          <cell r="L124" t="str">
            <v>011965/2016</v>
          </cell>
          <cell r="M124">
            <v>0</v>
          </cell>
          <cell r="N124">
            <v>0</v>
          </cell>
          <cell r="O124">
            <v>0</v>
          </cell>
          <cell r="P124">
            <v>42475</v>
          </cell>
          <cell r="Q124" t="str">
            <v>Contrataciones Artisticas</v>
          </cell>
          <cell r="R124" t="str">
            <v>SANCHEZ QUINTANA RAFAEL</v>
          </cell>
          <cell r="S124">
            <v>90000</v>
          </cell>
          <cell r="T124" t="str">
            <v>REQUERIMIENTO PARA CONTRATACION DE SANCHEZ QUINTANA RAFAEL</v>
          </cell>
          <cell r="U124" t="str">
            <v>Dirección Nacional de Expresiones Federales</v>
          </cell>
          <cell r="V124">
            <v>0</v>
          </cell>
          <cell r="W124" t="str">
            <v>JEFATURA DE GABINETE DE MINISTROS</v>
          </cell>
          <cell r="X124">
            <v>42544</v>
          </cell>
          <cell r="Y124" t="str">
            <v>Mueble 9</v>
          </cell>
          <cell r="Z124" t="str">
            <v>Sebastian</v>
          </cell>
        </row>
        <row r="125">
          <cell r="F125" t="str">
            <v>045520/2015</v>
          </cell>
          <cell r="G125" t="e">
            <v>#N/A</v>
          </cell>
          <cell r="H125" t="str">
            <v>45520/2015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 t="str">
            <v>Alquiler Equipamiento Radioelectrico</v>
          </cell>
          <cell r="R125">
            <v>0</v>
          </cell>
          <cell r="S125">
            <v>278500</v>
          </cell>
          <cell r="T125" t="str">
            <v>Servicio de alquiler de Equipamiento Radioelectrico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 t="str">
            <v>Sin Asignar</v>
          </cell>
        </row>
        <row r="126">
          <cell r="F126" t="str">
            <v>009838/2016</v>
          </cell>
          <cell r="G126" t="e">
            <v>#N/A</v>
          </cell>
          <cell r="H126">
            <v>0</v>
          </cell>
          <cell r="I126">
            <v>0</v>
          </cell>
          <cell r="J126" t="str">
            <v>009838/2016</v>
          </cell>
          <cell r="K126">
            <v>11</v>
          </cell>
          <cell r="L126" t="str">
            <v>009838/2016</v>
          </cell>
          <cell r="M126">
            <v>0</v>
          </cell>
          <cell r="N126">
            <v>0</v>
          </cell>
          <cell r="O126">
            <v>0</v>
          </cell>
          <cell r="P126">
            <v>42478</v>
          </cell>
          <cell r="Q126" t="str">
            <v>Contrataciones Artisticas</v>
          </cell>
          <cell r="R126" t="str">
            <v>ORQUESTA SINFONICA NACIONAL</v>
          </cell>
          <cell r="S126">
            <v>13488.6</v>
          </cell>
          <cell r="T126" t="str">
            <v>CONTRATACION DE SERVICIO DODECAEDRO ENSAYO ORQUESTA SINFONICA NACIONAL</v>
          </cell>
          <cell r="U126" t="str">
            <v>Dirección Nacional de Expresiones Federales</v>
          </cell>
          <cell r="V126">
            <v>0</v>
          </cell>
          <cell r="W126">
            <v>0</v>
          </cell>
          <cell r="X126">
            <v>0</v>
          </cell>
          <cell r="Y126" t="str">
            <v>Mueble 9</v>
          </cell>
          <cell r="Z126" t="str">
            <v>Sebastian</v>
          </cell>
        </row>
        <row r="127">
          <cell r="F127" t="str">
            <v>045786/2015</v>
          </cell>
          <cell r="G127" t="e">
            <v>#N/A</v>
          </cell>
          <cell r="H127" t="str">
            <v>45786/2015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 t="str">
            <v>Mantenimiento</v>
          </cell>
          <cell r="R127">
            <v>0</v>
          </cell>
          <cell r="S127">
            <v>0</v>
          </cell>
          <cell r="T127" t="str">
            <v>Servicio Anual de Mantenimiento Preventivo, Correctivo y reparación de maquinarias pesadas.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 t="str">
            <v>Sin Asignar</v>
          </cell>
        </row>
        <row r="128">
          <cell r="F128" t="str">
            <v>178016/2016</v>
          </cell>
          <cell r="G128" t="e">
            <v>#N/A</v>
          </cell>
          <cell r="H128" t="str">
            <v>178016/2016</v>
          </cell>
          <cell r="I128">
            <v>0</v>
          </cell>
          <cell r="J128" t="str">
            <v>010129/2016</v>
          </cell>
          <cell r="K128">
            <v>11</v>
          </cell>
          <cell r="L128">
            <v>0</v>
          </cell>
          <cell r="M128">
            <v>0</v>
          </cell>
          <cell r="N128">
            <v>0</v>
          </cell>
          <cell r="O128" t="str">
            <v>NOTA DNCT N°1/2016</v>
          </cell>
          <cell r="P128">
            <v>42478</v>
          </cell>
          <cell r="Q128" t="str">
            <v>Tecnopolis - Alquiler Fotocopiadoras</v>
          </cell>
          <cell r="R128" t="str">
            <v>QSC SOLUCIONES S.R.L.</v>
          </cell>
          <cell r="S128">
            <v>13488.6</v>
          </cell>
          <cell r="T128" t="str">
            <v>Cancelacion de factura Tipo “B” N°0002-00006983  QSC Soluciones SRL</v>
          </cell>
          <cell r="U128" t="str">
            <v>Sistema Federal de Medios y Contenidos Públicos</v>
          </cell>
          <cell r="V128">
            <v>0</v>
          </cell>
          <cell r="W128" t="str">
            <v>Legales</v>
          </cell>
          <cell r="X128">
            <v>42562</v>
          </cell>
          <cell r="Y128" t="str">
            <v>Mueble 14</v>
          </cell>
          <cell r="Z128" t="str">
            <v>Mariana</v>
          </cell>
        </row>
        <row r="129">
          <cell r="F129" t="str">
            <v>045434/2015</v>
          </cell>
          <cell r="G129" t="e">
            <v>#N/A</v>
          </cell>
          <cell r="H129" t="str">
            <v>45434/2015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 t="str">
            <v>Tecnopolis - Maquinas y Herramientas</v>
          </cell>
          <cell r="R129">
            <v>0</v>
          </cell>
          <cell r="S129">
            <v>0</v>
          </cell>
          <cell r="T129" t="str">
            <v>Lic Púb. N° 50/2015 Contración de un servicio de alquiler de maquinarias con destino al Paque Temático Interactivo Tecnopolis y Lic. Púb. N° 52/2015 .</v>
          </cell>
          <cell r="U129" t="str">
            <v>Dirección Nacional de Centros Tematicos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 t="str">
            <v>Sin Asignar</v>
          </cell>
        </row>
        <row r="130">
          <cell r="F130" t="str">
            <v>012655/2016</v>
          </cell>
          <cell r="G130" t="e">
            <v>#N/A</v>
          </cell>
          <cell r="H130">
            <v>0</v>
          </cell>
          <cell r="I130">
            <v>0</v>
          </cell>
          <cell r="J130" t="str">
            <v>012655/2016</v>
          </cell>
          <cell r="K130">
            <v>11</v>
          </cell>
          <cell r="L130" t="str">
            <v>012655/2016</v>
          </cell>
          <cell r="M130">
            <v>0</v>
          </cell>
          <cell r="N130">
            <v>0</v>
          </cell>
          <cell r="O130">
            <v>0</v>
          </cell>
          <cell r="P130">
            <v>42480</v>
          </cell>
          <cell r="Q130" t="str">
            <v>Limpieza</v>
          </cell>
          <cell r="R130">
            <v>0</v>
          </cell>
          <cell r="S130">
            <v>0</v>
          </cell>
          <cell r="T130" t="str">
            <v>CONTRATACION DE UN SERVICIO ANUAL DE DESOBSTRUCCION DE CAÑERIAS, ASPIRACION Y LIMPIEZA DE CAMARAS CLOACALES</v>
          </cell>
          <cell r="U130" t="str">
            <v>Gestión Integral de Contenidos</v>
          </cell>
          <cell r="V130">
            <v>0</v>
          </cell>
          <cell r="W130">
            <v>0</v>
          </cell>
          <cell r="X130">
            <v>0</v>
          </cell>
          <cell r="Y130" t="str">
            <v>Mueble 8</v>
          </cell>
          <cell r="Z130" t="str">
            <v>Mariana</v>
          </cell>
        </row>
        <row r="131">
          <cell r="F131" t="str">
            <v>158836/2016</v>
          </cell>
          <cell r="G131" t="e">
            <v>#N/A</v>
          </cell>
          <cell r="H131" t="str">
            <v>158836/2016</v>
          </cell>
          <cell r="I131">
            <v>0</v>
          </cell>
          <cell r="J131" t="str">
            <v>012864/2016</v>
          </cell>
          <cell r="K131">
            <v>11</v>
          </cell>
          <cell r="L131" t="str">
            <v>012864/2016</v>
          </cell>
          <cell r="M131">
            <v>0</v>
          </cell>
          <cell r="N131">
            <v>0</v>
          </cell>
          <cell r="O131" t="str">
            <v>NOTA DNCT N°16/2016</v>
          </cell>
          <cell r="P131">
            <v>42481</v>
          </cell>
          <cell r="Q131" t="str">
            <v>Tecnopolis - Agua</v>
          </cell>
          <cell r="R131" t="str">
            <v>Emp. Sugeridas: VITALIS AGUA SA; EVERFULL SRL; CLEAR WATER; ECOPURE; IVESS; FREEZY SA y CIMES.</v>
          </cell>
          <cell r="S131">
            <v>602400</v>
          </cell>
          <cell r="T131" t="str">
            <v>CONTRATACION SERVICIO DE PROVISION DE AGUA POTABLE EN BIDONES CON DISPENSER Y ALQUILER DE DISPENSER PURIFICADOR CONECTADOS A LA RED DE AGUA</v>
          </cell>
          <cell r="U131" t="str">
            <v>Dirección Nacional de Expresiones Federales</v>
          </cell>
          <cell r="V131">
            <v>0</v>
          </cell>
          <cell r="W131" t="str">
            <v>Direccion General Técnica, Administrativa y Legal</v>
          </cell>
          <cell r="X131">
            <v>42499</v>
          </cell>
          <cell r="Y131" t="str">
            <v>Mueble 8</v>
          </cell>
          <cell r="Z131" t="str">
            <v>Orlando</v>
          </cell>
        </row>
        <row r="132">
          <cell r="F132" t="str">
            <v>010793/2016</v>
          </cell>
          <cell r="G132" t="e">
            <v>#N/A</v>
          </cell>
          <cell r="H132">
            <v>0</v>
          </cell>
          <cell r="I132">
            <v>0</v>
          </cell>
          <cell r="J132" t="str">
            <v>010793/2016</v>
          </cell>
          <cell r="K132">
            <v>11</v>
          </cell>
          <cell r="L132" t="str">
            <v>010793/2016</v>
          </cell>
          <cell r="M132">
            <v>0</v>
          </cell>
          <cell r="N132">
            <v>0</v>
          </cell>
          <cell r="O132">
            <v>0</v>
          </cell>
          <cell r="P132">
            <v>42466</v>
          </cell>
          <cell r="Q132" t="str">
            <v>Equipamiento Musical</v>
          </cell>
          <cell r="R132" t="str">
            <v>LEDDA CARLOS ALBERTO</v>
          </cell>
          <cell r="S132">
            <v>12000</v>
          </cell>
          <cell r="T132" t="str">
            <v>Solicitud de pago Factura 27 (Movimiento de pianos)</v>
          </cell>
          <cell r="U132" t="str">
            <v>Dirección Nacional de Expresiones Federales</v>
          </cell>
          <cell r="V132">
            <v>0</v>
          </cell>
          <cell r="W132">
            <v>0</v>
          </cell>
          <cell r="X132">
            <v>0</v>
          </cell>
          <cell r="Y132" t="str">
            <v>Mueble 16</v>
          </cell>
          <cell r="Z132" t="str">
            <v>SEBASTIAN</v>
          </cell>
        </row>
        <row r="133">
          <cell r="F133" t="str">
            <v>012868/2016</v>
          </cell>
          <cell r="G133" t="e">
            <v>#N/A</v>
          </cell>
          <cell r="H133" t="str">
            <v>12868/2016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42481</v>
          </cell>
          <cell r="Q133" t="str">
            <v>Insumos Descartables</v>
          </cell>
          <cell r="R133">
            <v>0</v>
          </cell>
          <cell r="S133">
            <v>0</v>
          </cell>
          <cell r="T133" t="str">
            <v>SOLICITUD DE COMPRA DE MATERIALES DESCARTABLES PARA USO DE GASTRONOMIA</v>
          </cell>
          <cell r="U133" t="str">
            <v>Gestión Integral de Contenidos</v>
          </cell>
          <cell r="V133">
            <v>0</v>
          </cell>
          <cell r="W133">
            <v>0</v>
          </cell>
          <cell r="X133">
            <v>0</v>
          </cell>
          <cell r="Y133" t="str">
            <v>Mueble 8</v>
          </cell>
          <cell r="Z133" t="str">
            <v>Mariana</v>
          </cell>
        </row>
        <row r="134">
          <cell r="F134" t="str">
            <v>016749/2016</v>
          </cell>
          <cell r="G134" t="e">
            <v>#N/A</v>
          </cell>
          <cell r="H134" t="str">
            <v>16749/2016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42446</v>
          </cell>
          <cell r="Q134" t="str">
            <v>Informática</v>
          </cell>
          <cell r="R134">
            <v>0</v>
          </cell>
          <cell r="S134">
            <v>22514880</v>
          </cell>
          <cell r="T134" t="str">
            <v>Informe necesidades de equipamiento informatico</v>
          </cell>
          <cell r="U134" t="str">
            <v>Informatica</v>
          </cell>
          <cell r="V134">
            <v>0</v>
          </cell>
          <cell r="W134" t="str">
            <v>Jefatura de Gabinete de Ministros</v>
          </cell>
          <cell r="X134">
            <v>42530</v>
          </cell>
          <cell r="Y134" t="str">
            <v>Mueble 11</v>
          </cell>
          <cell r="Z134" t="str">
            <v>Orlando</v>
          </cell>
        </row>
        <row r="135">
          <cell r="F135" t="str">
            <v>010971/2016</v>
          </cell>
          <cell r="G135" t="e">
            <v>#N/A</v>
          </cell>
          <cell r="H135" t="str">
            <v>10971/2016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42471</v>
          </cell>
          <cell r="Q135" t="str">
            <v>Equipamiento</v>
          </cell>
          <cell r="R135">
            <v>0</v>
          </cell>
          <cell r="S135">
            <v>15000000</v>
          </cell>
          <cell r="T135" t="str">
            <v>SOLICITUD DE EQUIPAMIENTO PARA LA DIRECCION NACIONAL DE EXPRESIONES FEDERALES.</v>
          </cell>
          <cell r="U135" t="str">
            <v>Dirección Nacional de Expresiones Federales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 t="str">
            <v>Sin Asignar</v>
          </cell>
        </row>
        <row r="136">
          <cell r="F136" t="str">
            <v>313218/2016</v>
          </cell>
          <cell r="G136" t="e">
            <v>#N/A</v>
          </cell>
          <cell r="H136" t="str">
            <v>313218/2016</v>
          </cell>
          <cell r="I136" t="str">
            <v>TRI 20765/2016</v>
          </cell>
          <cell r="J136" t="str">
            <v>000037/2016</v>
          </cell>
          <cell r="K136">
            <v>11</v>
          </cell>
          <cell r="L136">
            <v>0</v>
          </cell>
          <cell r="M136">
            <v>0</v>
          </cell>
          <cell r="N136">
            <v>0</v>
          </cell>
          <cell r="O136" t="str">
            <v>MEMO CC41/2016</v>
          </cell>
          <cell r="P136">
            <v>42458</v>
          </cell>
          <cell r="Q136" t="str">
            <v>Librería</v>
          </cell>
          <cell r="R136">
            <v>0</v>
          </cell>
          <cell r="S136">
            <v>1859805</v>
          </cell>
          <cell r="T136" t="str">
            <v>ADQUISICION DE UTILES DE OFICINA NOTA CC 37 /2016 MEMORANDO CC41/2016</v>
          </cell>
          <cell r="U136" t="str">
            <v>Presupuesto</v>
          </cell>
          <cell r="V136">
            <v>0</v>
          </cell>
          <cell r="W136">
            <v>0</v>
          </cell>
          <cell r="X136">
            <v>0</v>
          </cell>
          <cell r="Y136" t="str">
            <v>Mueble 14</v>
          </cell>
          <cell r="Z136" t="str">
            <v>Lorena</v>
          </cell>
        </row>
        <row r="137">
          <cell r="F137" t="str">
            <v>011593/2016</v>
          </cell>
          <cell r="G137" t="e">
            <v>#N/A</v>
          </cell>
          <cell r="H137">
            <v>0</v>
          </cell>
          <cell r="I137">
            <v>0</v>
          </cell>
          <cell r="J137" t="str">
            <v>011593/2016</v>
          </cell>
          <cell r="K137">
            <v>11</v>
          </cell>
          <cell r="L137" t="str">
            <v>011593/2016</v>
          </cell>
          <cell r="M137">
            <v>0</v>
          </cell>
          <cell r="N137">
            <v>0</v>
          </cell>
          <cell r="O137">
            <v>0</v>
          </cell>
          <cell r="P137">
            <v>42473</v>
          </cell>
          <cell r="Q137" t="str">
            <v>Convenio Universidades</v>
          </cell>
          <cell r="R137" t="str">
            <v>UNSAM</v>
          </cell>
          <cell r="S137">
            <v>15000000</v>
          </cell>
          <cell r="T137" t="str">
            <v>Factura C N° 0102-00000492 $15.000.000 en concepto de adelanto de cuota N° 3 del Convenio UNSAM-MINPLAN</v>
          </cell>
          <cell r="U137" t="str">
            <v>Secretaria de Contenidos Publicos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 t="str">
            <v>Sin Asignar</v>
          </cell>
        </row>
        <row r="138">
          <cell r="F138" t="str">
            <v>097462/2016</v>
          </cell>
          <cell r="G138" t="e">
            <v>#N/A</v>
          </cell>
          <cell r="H138" t="str">
            <v>97462/2016</v>
          </cell>
          <cell r="I138">
            <v>0</v>
          </cell>
          <cell r="J138" t="str">
            <v>0 21/6/2016</v>
          </cell>
          <cell r="K138">
            <v>11</v>
          </cell>
          <cell r="L138" t="str">
            <v>0 21/6/2016</v>
          </cell>
          <cell r="M138">
            <v>0</v>
          </cell>
          <cell r="N138">
            <v>0</v>
          </cell>
          <cell r="O138">
            <v>0</v>
          </cell>
          <cell r="P138">
            <v>42460</v>
          </cell>
          <cell r="Q138" t="str">
            <v>Muebles</v>
          </cell>
          <cell r="R138" t="str">
            <v>A DEFINIR</v>
          </cell>
          <cell r="S138">
            <v>225000</v>
          </cell>
          <cell r="T138" t="str">
            <v>Solicitud de adquisición de unifilas para el CCK</v>
          </cell>
          <cell r="U138" t="str">
            <v>Dirección Nacional de Expresiones Federales</v>
          </cell>
          <cell r="V138">
            <v>0</v>
          </cell>
          <cell r="W138" t="str">
            <v>Dirección Nacional de Expresiones Federales</v>
          </cell>
          <cell r="X138">
            <v>0</v>
          </cell>
          <cell r="Y138" t="str">
            <v>Mueble 19</v>
          </cell>
          <cell r="Z138" t="str">
            <v>Matías</v>
          </cell>
        </row>
        <row r="139">
          <cell r="F139" t="str">
            <v>097507/2016</v>
          </cell>
          <cell r="G139" t="e">
            <v>#N/A</v>
          </cell>
          <cell r="H139" t="str">
            <v>97507/2016</v>
          </cell>
          <cell r="I139">
            <v>0</v>
          </cell>
          <cell r="J139" t="str">
            <v>009690/2016</v>
          </cell>
          <cell r="K139">
            <v>11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42399</v>
          </cell>
          <cell r="Q139" t="str">
            <v>Insumos de Seguridad</v>
          </cell>
          <cell r="R139" t="str">
            <v>Emp sugeridas: JOHANNA SRL; LAFILA SHOW; NESTRADUÑOL SRL</v>
          </cell>
          <cell r="S139">
            <v>358500</v>
          </cell>
          <cell r="T139" t="str">
            <v>Solicitud de vallas para el CCK</v>
          </cell>
          <cell r="U139" t="str">
            <v>Dirección Nacional de Expresiones Federales</v>
          </cell>
          <cell r="V139">
            <v>0</v>
          </cell>
          <cell r="W139" t="str">
            <v>Direccion General Técnica, Administrativa y Legal</v>
          </cell>
          <cell r="X139">
            <v>42499</v>
          </cell>
          <cell r="Y139" t="str">
            <v>Mueble 8</v>
          </cell>
          <cell r="Z139" t="str">
            <v>Laura</v>
          </cell>
        </row>
        <row r="140">
          <cell r="F140" t="str">
            <v>101566/2016</v>
          </cell>
          <cell r="G140" t="e">
            <v>#N/A</v>
          </cell>
          <cell r="H140" t="str">
            <v>101566/2016</v>
          </cell>
          <cell r="I140">
            <v>0</v>
          </cell>
          <cell r="J140" t="str">
            <v>009912/2016</v>
          </cell>
          <cell r="K140">
            <v>11</v>
          </cell>
          <cell r="L140" t="str">
            <v>009912/2016</v>
          </cell>
          <cell r="M140">
            <v>0</v>
          </cell>
          <cell r="N140">
            <v>0</v>
          </cell>
          <cell r="O140">
            <v>0</v>
          </cell>
          <cell r="P140">
            <v>42399</v>
          </cell>
          <cell r="Q140" t="str">
            <v>Insumos de Seguridad</v>
          </cell>
          <cell r="R140" t="str">
            <v>A DEFINIR</v>
          </cell>
          <cell r="S140">
            <v>1800000</v>
          </cell>
          <cell r="T140" t="str">
            <v>Solicitud de adquisición de Handies para el CCK</v>
          </cell>
          <cell r="U140" t="str">
            <v>Dirección Nacional de Expresiones Federales</v>
          </cell>
          <cell r="V140">
            <v>0</v>
          </cell>
          <cell r="W140" t="str">
            <v>Dirección Nacional de Expresiones Federales</v>
          </cell>
          <cell r="X140">
            <v>42565</v>
          </cell>
          <cell r="Y140" t="str">
            <v>Mueble 13</v>
          </cell>
          <cell r="Z140" t="str">
            <v>Miriam</v>
          </cell>
        </row>
        <row r="141">
          <cell r="F141" t="str">
            <v>105768/2016</v>
          </cell>
          <cell r="G141" t="e">
            <v>#N/A</v>
          </cell>
          <cell r="H141" t="str">
            <v>105768/2016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42458</v>
          </cell>
          <cell r="Q141" t="str">
            <v>Comunicaciones Oficiales y Generales</v>
          </cell>
          <cell r="R141" t="str">
            <v>Boletin oficial</v>
          </cell>
          <cell r="S141">
            <v>190548</v>
          </cell>
          <cell r="T141" t="str">
            <v>FACTURA DEL BOLETIN OFICIAL N° 0018-00008556 $3.024,00 Y 0018-00008557 $2,184,00</v>
          </cell>
          <cell r="U141" t="str">
            <v>JEFATURA DE GABINETE DE MINISTROS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 t="str">
            <v>Sin Asignar</v>
          </cell>
        </row>
        <row r="142">
          <cell r="F142" t="str">
            <v>179893/2016</v>
          </cell>
          <cell r="G142" t="e">
            <v>#N/A</v>
          </cell>
          <cell r="H142" t="str">
            <v>179893/2016</v>
          </cell>
          <cell r="I142">
            <v>0</v>
          </cell>
          <cell r="J142" t="str">
            <v>011964/2016</v>
          </cell>
          <cell r="K142">
            <v>11</v>
          </cell>
          <cell r="L142" t="str">
            <v>011964/2016</v>
          </cell>
          <cell r="M142">
            <v>0</v>
          </cell>
          <cell r="N142">
            <v>0</v>
          </cell>
          <cell r="O142">
            <v>0</v>
          </cell>
          <cell r="P142">
            <v>42475</v>
          </cell>
          <cell r="Q142" t="str">
            <v>Contrataciones Artisticas</v>
          </cell>
          <cell r="R142" t="str">
            <v>SANTERO SANTIAGO ROMAN</v>
          </cell>
          <cell r="S142">
            <v>60000</v>
          </cell>
          <cell r="T142" t="str">
            <v>REQUERIMIENTO PARA CONTRATACION ARTISTICA DE SANTERO SANTIAGO ROMAN</v>
          </cell>
          <cell r="U142" t="str">
            <v>Dirección Nacional de Expresiones Federales</v>
          </cell>
          <cell r="V142">
            <v>0</v>
          </cell>
          <cell r="W142" t="str">
            <v>Dirección Nacional de Expresiones Federales</v>
          </cell>
          <cell r="X142">
            <v>42555</v>
          </cell>
          <cell r="Y142" t="str">
            <v>Mueble 9</v>
          </cell>
          <cell r="Z142" t="str">
            <v>Sebastian</v>
          </cell>
        </row>
        <row r="143">
          <cell r="F143" t="str">
            <v>022703/2016</v>
          </cell>
          <cell r="G143" t="e">
            <v>#N/A</v>
          </cell>
          <cell r="H143" t="str">
            <v>22703/2016</v>
          </cell>
          <cell r="I143" t="str">
            <v>22703/2016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 t="str">
            <v>Agua</v>
          </cell>
          <cell r="R143" t="str">
            <v>Aysa</v>
          </cell>
          <cell r="S143" t="str">
            <v>NO va monto</v>
          </cell>
          <cell r="T143" t="str">
            <v>Fact. 0106A01165177 Y 04-0154343303</v>
          </cell>
          <cell r="U143" t="str">
            <v>Dirección Nacional de Centros Tematicos</v>
          </cell>
          <cell r="V143">
            <v>0</v>
          </cell>
          <cell r="W143">
            <v>0</v>
          </cell>
          <cell r="X143">
            <v>0</v>
          </cell>
          <cell r="Y143" t="str">
            <v>Mueble 14</v>
          </cell>
          <cell r="Z143" t="str">
            <v>Melina</v>
          </cell>
        </row>
        <row r="144">
          <cell r="F144" t="str">
            <v>136169/2016</v>
          </cell>
          <cell r="G144" t="e">
            <v>#N/A</v>
          </cell>
          <cell r="H144" t="str">
            <v>136169/2016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42474</v>
          </cell>
          <cell r="Q144" t="str">
            <v>Alquiler de Andamios</v>
          </cell>
          <cell r="R144">
            <v>0</v>
          </cell>
          <cell r="S144">
            <v>0</v>
          </cell>
          <cell r="T144" t="str">
            <v>SOLICITUD CONTRATACION DE ALQUILER DE ANDAMIOS</v>
          </cell>
          <cell r="U144" t="str">
            <v>Dirección Nacional de Centros Tematicos</v>
          </cell>
          <cell r="V144">
            <v>0</v>
          </cell>
          <cell r="W144">
            <v>0</v>
          </cell>
          <cell r="X144">
            <v>0</v>
          </cell>
          <cell r="Y144" t="str">
            <v>Mueble 8</v>
          </cell>
          <cell r="Z144" t="str">
            <v>Laura</v>
          </cell>
        </row>
        <row r="145">
          <cell r="F145" t="str">
            <v>143809/2016</v>
          </cell>
          <cell r="G145" t="e">
            <v>#N/A</v>
          </cell>
          <cell r="H145" t="str">
            <v>143809/2016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42472</v>
          </cell>
          <cell r="Q145" t="str">
            <v>Equipamiento Musical</v>
          </cell>
          <cell r="R145" t="str">
            <v>PBG TRAVEL AND EVENTS S.R.L.</v>
          </cell>
          <cell r="S145">
            <v>88855</v>
          </cell>
          <cell r="T145" t="str">
            <v>Pedido de hospedaje y comidas "Armonizacion final del organo Klais"</v>
          </cell>
          <cell r="U145" t="str">
            <v>Dirección Nacional de Expresiones Federales</v>
          </cell>
          <cell r="V145">
            <v>42708</v>
          </cell>
          <cell r="W145" t="str">
            <v>Direccion General Técnica, Administrativa y Legal</v>
          </cell>
          <cell r="X145">
            <v>42571</v>
          </cell>
          <cell r="Y145" t="str">
            <v>Mueble 10</v>
          </cell>
          <cell r="Z145" t="str">
            <v>Melina</v>
          </cell>
        </row>
        <row r="146">
          <cell r="F146">
            <v>0</v>
          </cell>
          <cell r="G146" t="e">
            <v>#N/A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 t="str">
            <v>Exp. 42.757/2015. OC. 240/2014</v>
          </cell>
          <cell r="P146">
            <v>0</v>
          </cell>
          <cell r="Q146" t="str">
            <v>Luz</v>
          </cell>
          <cell r="R146">
            <v>0</v>
          </cell>
          <cell r="S146">
            <v>0</v>
          </cell>
          <cell r="T146" t="str">
            <v>Memorandum. Ref. Exp. 42.757/2015. OC. 240/2014. Se adjunta varias Factura dentro de la misma nota.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 t="str">
            <v>Sin Asignar</v>
          </cell>
        </row>
        <row r="147">
          <cell r="F147" t="str">
            <v>132434/2016</v>
          </cell>
          <cell r="G147" t="e">
            <v>#N/A</v>
          </cell>
          <cell r="H147" t="str">
            <v>132434/2016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42479</v>
          </cell>
          <cell r="Q147" t="str">
            <v>Alquiler de Maquinas</v>
          </cell>
          <cell r="R147" t="str">
            <v>Pyramiz</v>
          </cell>
          <cell r="S147">
            <v>16193.43</v>
          </cell>
          <cell r="T147" t="str">
            <v>Solicitud de alquiler de tijera elevadora</v>
          </cell>
          <cell r="U147" t="str">
            <v>Dirección Nacional de Expresiones Federales</v>
          </cell>
          <cell r="V147">
            <v>0</v>
          </cell>
          <cell r="W147">
            <v>0</v>
          </cell>
          <cell r="X147">
            <v>0</v>
          </cell>
          <cell r="Y147" t="str">
            <v>Mueble 14</v>
          </cell>
          <cell r="Z147" t="str">
            <v>Sebastian</v>
          </cell>
        </row>
        <row r="148">
          <cell r="F148" t="str">
            <v>131232/2016</v>
          </cell>
          <cell r="G148" t="e">
            <v>#N/A</v>
          </cell>
          <cell r="H148" t="str">
            <v>131232/2016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42480</v>
          </cell>
          <cell r="Q148" t="str">
            <v>Agua - Dispenser</v>
          </cell>
          <cell r="R148" t="str">
            <v>AQUALINE SA</v>
          </cell>
          <cell r="S148">
            <v>99748.9</v>
          </cell>
          <cell r="T148" t="str">
            <v>PAGO DE FACTURAS</v>
          </cell>
          <cell r="U148" t="str">
            <v>Presupuesto</v>
          </cell>
          <cell r="V148">
            <v>0</v>
          </cell>
          <cell r="W148" t="str">
            <v>Direccion General Técnica, Administrativa y Legal</v>
          </cell>
          <cell r="X148">
            <v>42562</v>
          </cell>
          <cell r="Y148" t="str">
            <v>Mueble 14</v>
          </cell>
          <cell r="Z148" t="str">
            <v>Lorena</v>
          </cell>
        </row>
        <row r="149">
          <cell r="F149" t="str">
            <v>149173/2016</v>
          </cell>
          <cell r="G149" t="e">
            <v>#N/A</v>
          </cell>
          <cell r="H149" t="str">
            <v>149173/2016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42480</v>
          </cell>
          <cell r="Q149" t="str">
            <v>Alquiler de Fotocopiadora</v>
          </cell>
          <cell r="R149">
            <v>0</v>
          </cell>
          <cell r="S149" t="str">
            <v>sin monto</v>
          </cell>
          <cell r="T149" t="str">
            <v>LICITACION FOTOCOPIADORAS ELABORACIÓN DE INFORME TÉCNICO</v>
          </cell>
          <cell r="U149" t="str">
            <v>Informatica</v>
          </cell>
          <cell r="V149">
            <v>0</v>
          </cell>
          <cell r="W149">
            <v>0</v>
          </cell>
          <cell r="X149">
            <v>0</v>
          </cell>
          <cell r="Y149" t="str">
            <v>Mueble 8</v>
          </cell>
          <cell r="Z149" t="str">
            <v>Mariana</v>
          </cell>
        </row>
        <row r="150">
          <cell r="F150" t="str">
            <v>156197/2016</v>
          </cell>
          <cell r="G150" t="e">
            <v>#N/A</v>
          </cell>
          <cell r="H150" t="str">
            <v>156197/2016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42485</v>
          </cell>
          <cell r="Q150" t="str">
            <v>Insumos de Salud</v>
          </cell>
          <cell r="R150">
            <v>0</v>
          </cell>
          <cell r="S150">
            <v>0</v>
          </cell>
          <cell r="T150" t="str">
            <v>Solicitud de medicamentos e insumos</v>
          </cell>
          <cell r="U150" t="str">
            <v>Dirección Nacional de Expresiones Federales</v>
          </cell>
          <cell r="V150">
            <v>0</v>
          </cell>
          <cell r="W150" t="str">
            <v>Dirección Nacional de Expresiones Federales</v>
          </cell>
          <cell r="X150">
            <v>42569</v>
          </cell>
          <cell r="Y150" t="str">
            <v>Mueble 10</v>
          </cell>
          <cell r="Z150" t="str">
            <v>Sebastian</v>
          </cell>
        </row>
        <row r="151">
          <cell r="F151" t="str">
            <v>044421/2015</v>
          </cell>
          <cell r="G151" t="e">
            <v>#N/A</v>
          </cell>
          <cell r="H151" t="str">
            <v>44421/2015</v>
          </cell>
          <cell r="I151" t="str">
            <v>TRI 23238/2016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 t="str">
            <v>EXPTE. MADRE N° 42757/2014 -OC 280/2014</v>
          </cell>
          <cell r="P151">
            <v>42459</v>
          </cell>
          <cell r="Q151" t="str">
            <v>Tecnopolis - Alquiler Fotocopiadoras</v>
          </cell>
          <cell r="R151" t="str">
            <v>QSC SOLUCIONES S.R.L.</v>
          </cell>
          <cell r="S151">
            <v>13488.5</v>
          </cell>
          <cell r="T151" t="str">
            <v>OC 280/2014 -Factura N° 0002-00006983 Servicio de alquiler de equipos multifunción y fotocopiadores paraser utilizados en Tecnopolis. Durante el mes de Enero</v>
          </cell>
          <cell r="U151" t="str">
            <v>Dirección Nacional de Centros Tematicos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 t="str">
            <v>Sin Asignar</v>
          </cell>
        </row>
        <row r="152">
          <cell r="F152" t="str">
            <v>152632/2016</v>
          </cell>
          <cell r="G152" t="e">
            <v>#N/A</v>
          </cell>
          <cell r="H152" t="str">
            <v>152632/2016</v>
          </cell>
          <cell r="I152">
            <v>0</v>
          </cell>
          <cell r="J152" t="str">
            <v xml:space="preserve"> 12651/2016</v>
          </cell>
          <cell r="K152">
            <v>11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42480</v>
          </cell>
          <cell r="Q152" t="str">
            <v>Alquiler de Fotocopiadora</v>
          </cell>
          <cell r="R152">
            <v>0</v>
          </cell>
          <cell r="S152">
            <v>432000</v>
          </cell>
          <cell r="T152" t="str">
            <v>ALQUILER DE EQUIPOS MULTIFUNCION Y FOTOCOPIADORAS (NUEVOS O ACONDICIONADOS A NUEVO)</v>
          </cell>
          <cell r="U152" t="str">
            <v>Gestión Integral de Contenidos</v>
          </cell>
          <cell r="V152">
            <v>0</v>
          </cell>
          <cell r="W152">
            <v>0</v>
          </cell>
          <cell r="X152">
            <v>0</v>
          </cell>
          <cell r="Y152" t="str">
            <v>Mueble 8</v>
          </cell>
          <cell r="Z152" t="str">
            <v>Mariana</v>
          </cell>
        </row>
        <row r="153">
          <cell r="F153" t="str">
            <v>167248/2016</v>
          </cell>
          <cell r="G153" t="e">
            <v>#N/A</v>
          </cell>
          <cell r="H153" t="str">
            <v>167248/2016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42492</v>
          </cell>
          <cell r="Q153" t="str">
            <v>Contrataciones Artisticas</v>
          </cell>
          <cell r="R153" t="str">
            <v>Association Theatre Silvia Monfort</v>
          </cell>
          <cell r="S153">
            <v>1032000</v>
          </cell>
          <cell r="T153" t="str">
            <v>NOTA 12651/2016 - CONTRATACIÓN ARTÍSTICA POR ESPECIALIDAD DEL PROYECTO SCP-A-001/2016. Contrataciones Artisticas "La Nube"</v>
          </cell>
          <cell r="U153" t="str">
            <v>Direccion General Técnica, Administrativa y Legal</v>
          </cell>
          <cell r="V153">
            <v>0</v>
          </cell>
          <cell r="W153" t="str">
            <v>Presupuesto</v>
          </cell>
          <cell r="X153">
            <v>42536</v>
          </cell>
          <cell r="Y153" t="str">
            <v>Mueble 9</v>
          </cell>
          <cell r="Z153" t="str">
            <v>Sebastian</v>
          </cell>
        </row>
        <row r="154">
          <cell r="F154" t="str">
            <v>167646/2016</v>
          </cell>
          <cell r="G154" t="e">
            <v>#N/A</v>
          </cell>
          <cell r="H154" t="str">
            <v>167646/2016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42492</v>
          </cell>
          <cell r="Q154" t="str">
            <v>Servicios de Eventos</v>
          </cell>
          <cell r="R154" t="str">
            <v>BLACKHILL S.A.</v>
          </cell>
          <cell r="S154">
            <v>64686.6</v>
          </cell>
          <cell r="T154" t="str">
            <v>LA CONTRATACIÓN DE SERVICIOS LOGÍSTICOS DEL PROYECTO SCP-A-001/2016 Contrataciones Artisticas "La Nube"</v>
          </cell>
          <cell r="U154" t="str">
            <v>Direccion General Técnica, Administrativa y Legal</v>
          </cell>
          <cell r="V154">
            <v>0</v>
          </cell>
          <cell r="W154" t="str">
            <v>Direccion General Técnica, Administrativa y Legal</v>
          </cell>
          <cell r="X154">
            <v>42556</v>
          </cell>
          <cell r="Y154" t="str">
            <v>Mueble 9</v>
          </cell>
          <cell r="Z154" t="str">
            <v>Sebastian</v>
          </cell>
        </row>
        <row r="155">
          <cell r="F155" t="str">
            <v>132806/2014</v>
          </cell>
          <cell r="G155" t="e">
            <v>#N/A</v>
          </cell>
          <cell r="H155" t="str">
            <v>132806/2014</v>
          </cell>
          <cell r="I155">
            <v>0</v>
          </cell>
          <cell r="J155" t="str">
            <v>QUEDA SIN EFECTO</v>
          </cell>
          <cell r="K155">
            <v>16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42383</v>
          </cell>
          <cell r="Q155" t="str">
            <v>Equipamiento Musical</v>
          </cell>
          <cell r="R155">
            <v>0</v>
          </cell>
          <cell r="S155">
            <v>8702170</v>
          </cell>
          <cell r="T155" t="str">
            <v>Adquisición de instrumentos musicales, nuevos y sin uso Licitación Pública Nacional e Internacional N° 8/2015 (2 CUERPOS)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Mueble 11</v>
          </cell>
          <cell r="Z155" t="str">
            <v>Orlando</v>
          </cell>
        </row>
        <row r="156">
          <cell r="F156" t="str">
            <v>003986/2016</v>
          </cell>
          <cell r="G156" t="e">
            <v>#N/A</v>
          </cell>
          <cell r="H156" t="str">
            <v>3986/2016</v>
          </cell>
          <cell r="I156" t="str">
            <v>3986/2016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 t="str">
            <v>OC N° 136/2015</v>
          </cell>
          <cell r="P156">
            <v>42471</v>
          </cell>
          <cell r="Q156" t="str">
            <v>Tecnopolis - Servicio de Acreditaciones</v>
          </cell>
          <cell r="R156" t="str">
            <v>GONIX INTEGRAL S.R.L</v>
          </cell>
          <cell r="S156">
            <v>101966.2</v>
          </cell>
          <cell r="T156" t="str">
            <v>FACT 0002-00000041 FACT 0002-00000042</v>
          </cell>
          <cell r="U156" t="str">
            <v>Dirección Nacional de Centros Tematicos</v>
          </cell>
          <cell r="V156">
            <v>0</v>
          </cell>
          <cell r="W156">
            <v>0</v>
          </cell>
          <cell r="X156">
            <v>0</v>
          </cell>
          <cell r="Y156" t="str">
            <v>Mueble 15</v>
          </cell>
          <cell r="Z156" t="str">
            <v>ZULMA</v>
          </cell>
        </row>
        <row r="157">
          <cell r="F157" t="str">
            <v>071909 2014</v>
          </cell>
          <cell r="G157" t="e">
            <v>#N/A</v>
          </cell>
          <cell r="H157" t="str">
            <v>71909 2014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 t="str">
            <v>PROY:S01:0014400/2015</v>
          </cell>
          <cell r="O157" t="str">
            <v>Lic Pub Nac Nº9 2015</v>
          </cell>
          <cell r="P157">
            <v>42383</v>
          </cell>
          <cell r="Q157" t="str">
            <v>Informática</v>
          </cell>
          <cell r="R157" t="str">
            <v>CORPORATE CORP S.A.</v>
          </cell>
          <cell r="S157">
            <v>225000000</v>
          </cell>
          <cell r="T157" t="str">
            <v>APROBACION LICITACION PUBLICA NACIONAL Nº9 2015- EQUIPAMIENTO DE DATACENTER E INFRAESTRUCTURA LICITACION PUBLICA NACIONAL N° 9/2015(16 Cuerpos)</v>
          </cell>
          <cell r="U157" t="str">
            <v>Presupuesto</v>
          </cell>
          <cell r="V157">
            <v>0</v>
          </cell>
          <cell r="W157">
            <v>0</v>
          </cell>
          <cell r="X157">
            <v>0</v>
          </cell>
          <cell r="Y157" t="str">
            <v>Mueble 11</v>
          </cell>
          <cell r="Z157" t="str">
            <v>Orlando</v>
          </cell>
        </row>
        <row r="158">
          <cell r="F158" t="str">
            <v>165975/2016</v>
          </cell>
          <cell r="G158" t="e">
            <v>#N/A</v>
          </cell>
          <cell r="H158" t="str">
            <v>165975/2016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42489</v>
          </cell>
          <cell r="Q158" t="str">
            <v>Limpieza</v>
          </cell>
          <cell r="R158" t="str">
            <v>Empresas sugeridas: Feprol S.R.l</v>
          </cell>
          <cell r="S158">
            <v>3543553</v>
          </cell>
          <cell r="T158">
            <v>0</v>
          </cell>
          <cell r="U158" t="str">
            <v>Dirección Nacional de Centros Tematicos</v>
          </cell>
          <cell r="V158">
            <v>0</v>
          </cell>
          <cell r="W158" t="str">
            <v>Direccion General Técnica, Administrativa y Legal</v>
          </cell>
          <cell r="X158">
            <v>42510</v>
          </cell>
          <cell r="Y158" t="str">
            <v>Mueble 11</v>
          </cell>
          <cell r="Z158" t="str">
            <v>Orlando</v>
          </cell>
        </row>
        <row r="159">
          <cell r="F159" t="str">
            <v>164692/2016</v>
          </cell>
          <cell r="G159" t="e">
            <v>#N/A</v>
          </cell>
          <cell r="H159" t="str">
            <v>164692/2016</v>
          </cell>
          <cell r="I159">
            <v>0</v>
          </cell>
          <cell r="J159" t="str">
            <v>013292/2016</v>
          </cell>
          <cell r="K159">
            <v>11</v>
          </cell>
          <cell r="L159" t="str">
            <v>013292/2016</v>
          </cell>
          <cell r="M159">
            <v>0</v>
          </cell>
          <cell r="N159">
            <v>0</v>
          </cell>
          <cell r="O159" t="str">
            <v>NOTA DNCT N°27/2016</v>
          </cell>
          <cell r="P159">
            <v>42485</v>
          </cell>
          <cell r="Q159" t="str">
            <v>Tecnopolis - Adqusisción insumos para la construccion</v>
          </cell>
          <cell r="R159">
            <v>0</v>
          </cell>
          <cell r="S159">
            <v>307580</v>
          </cell>
          <cell r="T159" t="str">
            <v>Adquisición de insumos para contrucción en seco, con destino al parque temático "TECNÓPOLIS"</v>
          </cell>
          <cell r="U159" t="str">
            <v>Dirección Nacional de Centros Tematicos</v>
          </cell>
          <cell r="V159">
            <v>0</v>
          </cell>
          <cell r="W159" t="str">
            <v>Direccion General Técnica, Administrativa y Legal</v>
          </cell>
          <cell r="X159">
            <v>42510</v>
          </cell>
          <cell r="Y159" t="str">
            <v>Mueble 11</v>
          </cell>
          <cell r="Z159" t="str">
            <v>Orlando</v>
          </cell>
        </row>
        <row r="160">
          <cell r="F160" t="str">
            <v>127195/2016</v>
          </cell>
          <cell r="G160" t="e">
            <v>#N/A</v>
          </cell>
          <cell r="H160" t="str">
            <v>127195/2016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 t="str">
            <v>Nota 11375/2016</v>
          </cell>
          <cell r="P160">
            <v>42501</v>
          </cell>
          <cell r="Q160" t="str">
            <v>Seguros</v>
          </cell>
          <cell r="R160" t="str">
            <v>NACIÓN SEGUROS S.A.</v>
          </cell>
          <cell r="S160">
            <v>2408.16</v>
          </cell>
          <cell r="T160" t="str">
            <v>Nota dnef 121/2016 Solicitud de contratación de seguro para obras de Alicia Penalba</v>
          </cell>
          <cell r="U160" t="str">
            <v>Dirección Nacional de Expresiones Federales</v>
          </cell>
          <cell r="V160">
            <v>0</v>
          </cell>
          <cell r="W160" t="str">
            <v>Dirección Nacional de Expresiones Federales</v>
          </cell>
          <cell r="X160">
            <v>42513</v>
          </cell>
          <cell r="Y160">
            <v>0</v>
          </cell>
          <cell r="Z160" t="str">
            <v>Sin Asignar</v>
          </cell>
        </row>
        <row r="161">
          <cell r="F161" t="str">
            <v>164405/2016</v>
          </cell>
          <cell r="G161" t="e">
            <v>#N/A</v>
          </cell>
          <cell r="H161" t="str">
            <v>164405/2016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42489</v>
          </cell>
          <cell r="Q161" t="str">
            <v>Tecnopolis - ???</v>
          </cell>
          <cell r="R161">
            <v>0</v>
          </cell>
          <cell r="S161">
            <v>1904040</v>
          </cell>
          <cell r="T161">
            <v>0</v>
          </cell>
          <cell r="U161" t="str">
            <v>Dirección Nacional de Centros Tematicos</v>
          </cell>
          <cell r="V161">
            <v>0</v>
          </cell>
          <cell r="W161" t="str">
            <v>Direccion General Técnica, Administrativa y Legal</v>
          </cell>
          <cell r="X161">
            <v>42524</v>
          </cell>
          <cell r="Y161" t="str">
            <v>Mueble 16</v>
          </cell>
          <cell r="Z161" t="str">
            <v>Griselda</v>
          </cell>
        </row>
        <row r="162">
          <cell r="F162" t="str">
            <v>163788/2016</v>
          </cell>
          <cell r="G162" t="e">
            <v>#N/A</v>
          </cell>
          <cell r="H162" t="str">
            <v>163788/2016</v>
          </cell>
          <cell r="I162">
            <v>0</v>
          </cell>
          <cell r="J162" t="str">
            <v>012986/2016</v>
          </cell>
          <cell r="K162">
            <v>11</v>
          </cell>
          <cell r="L162" t="str">
            <v>012986/2016</v>
          </cell>
          <cell r="M162">
            <v>0</v>
          </cell>
          <cell r="N162">
            <v>0</v>
          </cell>
          <cell r="O162" t="str">
            <v>NOTA DNCT N°19/2016</v>
          </cell>
          <cell r="P162">
            <v>42481</v>
          </cell>
          <cell r="Q162" t="str">
            <v>Revestimiento</v>
          </cell>
          <cell r="R162">
            <v>0</v>
          </cell>
          <cell r="S162">
            <v>1918160</v>
          </cell>
          <cell r="T162" t="str">
            <v>163788 - Pintura</v>
          </cell>
          <cell r="U162" t="str">
            <v>Dirección Nacional de Centros Tematicos</v>
          </cell>
          <cell r="V162">
            <v>0</v>
          </cell>
          <cell r="W162" t="str">
            <v>Direccion General Técnica, Administrativa y Legal</v>
          </cell>
          <cell r="X162">
            <v>42510</v>
          </cell>
          <cell r="Y162" t="str">
            <v>Mueble 11</v>
          </cell>
          <cell r="Z162" t="str">
            <v>Orlando</v>
          </cell>
        </row>
        <row r="163">
          <cell r="F163" t="str">
            <v>131503/2016</v>
          </cell>
          <cell r="G163" t="e">
            <v>#N/A</v>
          </cell>
          <cell r="H163" t="str">
            <v>131503/2016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42473</v>
          </cell>
          <cell r="Q163" t="str">
            <v>Mantenimiento</v>
          </cell>
          <cell r="R163">
            <v>0</v>
          </cell>
          <cell r="S163">
            <v>132411.20000000001</v>
          </cell>
          <cell r="T163" t="str">
            <v>SOLICITTUD DE CONTRATACION DE UN SERVICIO DE DIAGNOSTICO PARA MANTENIMIENTO CORRECTIVO Y/O PREVENTIVO DE VEHICULOS ELECTRICOS</v>
          </cell>
          <cell r="U163" t="str">
            <v>Dirección Nacional de Expresiones Federales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 t="str">
            <v>Sin Asignar</v>
          </cell>
        </row>
        <row r="164">
          <cell r="F164" t="str">
            <v>164016/2016</v>
          </cell>
          <cell r="G164" t="e">
            <v>#N/A</v>
          </cell>
          <cell r="H164" t="str">
            <v>164016/2016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42489</v>
          </cell>
          <cell r="Q164" t="str">
            <v>Tecnopolis - Mantenimiento</v>
          </cell>
          <cell r="R164" t="str">
            <v>BELLI &amp; CIA S.A.</v>
          </cell>
          <cell r="S164">
            <v>695645</v>
          </cell>
          <cell r="T164" t="str">
            <v>insumos de corralon</v>
          </cell>
          <cell r="U164" t="str">
            <v>Dirección Nacional de Centros Tematicos</v>
          </cell>
          <cell r="V164">
            <v>0</v>
          </cell>
          <cell r="W164" t="str">
            <v>Direccion General Técnica, Administrativa y Legal</v>
          </cell>
          <cell r="X164">
            <v>42520</v>
          </cell>
          <cell r="Y164" t="str">
            <v>Mueble 11</v>
          </cell>
          <cell r="Z164" t="str">
            <v>Orlando</v>
          </cell>
        </row>
        <row r="165">
          <cell r="F165" t="str">
            <v>179900/2016</v>
          </cell>
          <cell r="G165" t="e">
            <v>#N/A</v>
          </cell>
          <cell r="H165" t="str">
            <v>179900/2016</v>
          </cell>
          <cell r="I165">
            <v>0</v>
          </cell>
          <cell r="J165" t="str">
            <v>011962/2016</v>
          </cell>
          <cell r="K165">
            <v>11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42492</v>
          </cell>
          <cell r="Q165" t="str">
            <v>Contrataciones Artisticas</v>
          </cell>
          <cell r="R165" t="str">
            <v>Gustavo Jorge Basso</v>
          </cell>
          <cell r="S165">
            <v>90000</v>
          </cell>
          <cell r="T165">
            <v>0</v>
          </cell>
          <cell r="U165" t="str">
            <v>Presupuesto</v>
          </cell>
          <cell r="V165">
            <v>0</v>
          </cell>
          <cell r="W165" t="str">
            <v>JEFATURA DE GABINETE DE MINISTROS</v>
          </cell>
          <cell r="X165">
            <v>42544</v>
          </cell>
          <cell r="Y165" t="str">
            <v>Mueble 9</v>
          </cell>
          <cell r="Z165" t="str">
            <v>Sebastian</v>
          </cell>
        </row>
        <row r="166">
          <cell r="F166" t="str">
            <v>084294/2016</v>
          </cell>
          <cell r="G166" t="e">
            <v>#N/A</v>
          </cell>
          <cell r="H166" t="str">
            <v>84294/2016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42475</v>
          </cell>
          <cell r="Q166" t="str">
            <v>Mantenimiento Asensores</v>
          </cell>
          <cell r="R166">
            <v>0</v>
          </cell>
          <cell r="S166">
            <v>0</v>
          </cell>
          <cell r="T166" t="str">
            <v>CONTRATACION DEL SERVICIO DE MANTENIMIENTO DE ASCENSORES Y MONTACARGAS.-</v>
          </cell>
          <cell r="U166" t="str">
            <v>Dirección Nacional de Centros Tematicos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 t="str">
            <v>Sin Asignar</v>
          </cell>
        </row>
        <row r="167">
          <cell r="F167" t="str">
            <v>010793/2016</v>
          </cell>
          <cell r="G167" t="e">
            <v>#N/A</v>
          </cell>
          <cell r="H167">
            <v>0</v>
          </cell>
          <cell r="I167">
            <v>0</v>
          </cell>
          <cell r="J167" t="str">
            <v>010793/2016</v>
          </cell>
          <cell r="K167">
            <v>11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42466</v>
          </cell>
          <cell r="Q167">
            <v>0</v>
          </cell>
          <cell r="R167">
            <v>0</v>
          </cell>
          <cell r="S167">
            <v>12000</v>
          </cell>
          <cell r="T167">
            <v>0</v>
          </cell>
          <cell r="U167" t="str">
            <v>Dirección Nacional de Expresiones Federales</v>
          </cell>
          <cell r="V167">
            <v>0</v>
          </cell>
          <cell r="W167">
            <v>0</v>
          </cell>
          <cell r="X167">
            <v>0</v>
          </cell>
          <cell r="Y167" t="str">
            <v>Mueble 11</v>
          </cell>
          <cell r="Z167" t="str">
            <v>Orlando</v>
          </cell>
        </row>
        <row r="168">
          <cell r="F168" t="str">
            <v>144593/2016</v>
          </cell>
          <cell r="G168" t="e">
            <v>#N/A</v>
          </cell>
          <cell r="H168" t="str">
            <v>144593/2016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42479</v>
          </cell>
          <cell r="Q168" t="str">
            <v>Convenio Universidades</v>
          </cell>
          <cell r="R168" t="str">
            <v>UNTREF</v>
          </cell>
          <cell r="S168">
            <v>0</v>
          </cell>
          <cell r="T168" t="str">
            <v>REQUERIMIENTO PARA LA SUSCRIPCION DE CONVENIO - UNIVERSIDAD NACIONAL DE TRES DE FEBRERO.-</v>
          </cell>
          <cell r="U168" t="str">
            <v>Presupuesto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 t="str">
            <v>Sin Asignar</v>
          </cell>
        </row>
        <row r="169">
          <cell r="F169" t="str">
            <v>011110/2016</v>
          </cell>
          <cell r="G169" t="e">
            <v>#N/A</v>
          </cell>
          <cell r="H169">
            <v>0</v>
          </cell>
          <cell r="I169">
            <v>0</v>
          </cell>
          <cell r="J169" t="str">
            <v>011110/2016</v>
          </cell>
          <cell r="K169">
            <v>11</v>
          </cell>
          <cell r="L169">
            <v>0</v>
          </cell>
          <cell r="M169">
            <v>0</v>
          </cell>
          <cell r="N169">
            <v>0</v>
          </cell>
          <cell r="O169" t="str">
            <v>EXP N°43.485/2015 - OC87/2015</v>
          </cell>
          <cell r="P169">
            <v>0</v>
          </cell>
          <cell r="Q169" t="str">
            <v>Tecnopolis - ???</v>
          </cell>
          <cell r="R169">
            <v>0</v>
          </cell>
          <cell r="S169">
            <v>0</v>
          </cell>
          <cell r="T169" t="str">
            <v>MEMORANDUM TECNOPOLIS REF EXP N°43.485/2015 - OC87/2015</v>
          </cell>
          <cell r="U169" t="str">
            <v>Dirección Nacional de Centros Tematicos</v>
          </cell>
          <cell r="V169">
            <v>0</v>
          </cell>
          <cell r="W169">
            <v>0</v>
          </cell>
          <cell r="X169">
            <v>0</v>
          </cell>
          <cell r="Y169" t="str">
            <v>Mueble 14</v>
          </cell>
          <cell r="Z169" t="str">
            <v>Lorena</v>
          </cell>
        </row>
        <row r="170">
          <cell r="F170" t="str">
            <v>252873/2015</v>
          </cell>
          <cell r="G170" t="e">
            <v>#N/A</v>
          </cell>
          <cell r="H170" t="str">
            <v>252873/2015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 t="str">
            <v>Tecnopolis - Mantenimiento</v>
          </cell>
          <cell r="R170">
            <v>0</v>
          </cell>
          <cell r="S170">
            <v>12000</v>
          </cell>
          <cell r="T170" t="str">
            <v>solicita la contratacion para los trabajos de reforma de oficinas y reparacion de la cubierta del ibc y cubierta del comedor,sitas en el parque del bicentenario - 2 CUERPOS</v>
          </cell>
          <cell r="U170" t="str">
            <v>Presidencia de la Nacion</v>
          </cell>
          <cell r="V170">
            <v>0</v>
          </cell>
          <cell r="W170">
            <v>0</v>
          </cell>
          <cell r="X170">
            <v>0</v>
          </cell>
          <cell r="Y170" t="str">
            <v>Mueble 8</v>
          </cell>
          <cell r="Z170" t="str">
            <v>ORLANDO</v>
          </cell>
        </row>
        <row r="171">
          <cell r="F171" t="str">
            <v>254479/2015</v>
          </cell>
          <cell r="G171" t="e">
            <v>#N/A</v>
          </cell>
          <cell r="H171" t="str">
            <v>0254479/2015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 t="str">
            <v>Telecomunicaciones</v>
          </cell>
          <cell r="R171">
            <v>0</v>
          </cell>
          <cell r="S171">
            <v>0</v>
          </cell>
          <cell r="T171" t="str">
            <v>NOTA S01: 0254479/2015 SERVICIO DE ALQUILER RADIOELECTRICO Y ASISTENCIA TECNICA</v>
          </cell>
          <cell r="U171" t="str">
            <v>Presidencia de la Nacion</v>
          </cell>
          <cell r="V171">
            <v>0</v>
          </cell>
          <cell r="W171">
            <v>0</v>
          </cell>
          <cell r="X171">
            <v>0</v>
          </cell>
          <cell r="Y171" t="str">
            <v>Mueble 11</v>
          </cell>
          <cell r="Z171" t="str">
            <v>Orlando</v>
          </cell>
        </row>
        <row r="172">
          <cell r="F172" t="str">
            <v>251203/2015</v>
          </cell>
          <cell r="G172" t="e">
            <v>#N/A</v>
          </cell>
          <cell r="H172" t="str">
            <v>251203/2015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 t="str">
            <v>MEMO DGA 1855/2014</v>
          </cell>
          <cell r="P172">
            <v>0</v>
          </cell>
          <cell r="Q172" t="str">
            <v>Viáticos y Alojamiento</v>
          </cell>
          <cell r="R172" t="str">
            <v>PBG TRAVEL AND EVENTS S.R.L.</v>
          </cell>
          <cell r="S172">
            <v>19947</v>
          </cell>
          <cell r="T172" t="str">
            <v>ELEVA MEMO DGA 1855/2014 ADJUNTA FACTURA N° 01-06393 FIRMA RADIO REMIS</v>
          </cell>
          <cell r="U172" t="str">
            <v>Presidencia de la Nacion</v>
          </cell>
          <cell r="V172">
            <v>0</v>
          </cell>
          <cell r="W172">
            <v>0</v>
          </cell>
          <cell r="X172">
            <v>0</v>
          </cell>
          <cell r="Y172" t="str">
            <v>Mueble 15</v>
          </cell>
          <cell r="Z172" t="str">
            <v>Melina</v>
          </cell>
        </row>
        <row r="173">
          <cell r="F173" t="str">
            <v>253151/2015</v>
          </cell>
          <cell r="G173" t="e">
            <v>#N/A</v>
          </cell>
          <cell r="H173" t="str">
            <v>253151/2015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42471</v>
          </cell>
          <cell r="Q173" t="str">
            <v>Servicios de Eventos</v>
          </cell>
          <cell r="R173">
            <v>0</v>
          </cell>
          <cell r="S173">
            <v>0</v>
          </cell>
          <cell r="T173" t="str">
            <v>servicio de sonidomodulado en calidad de alquiler para ser utilizados en diferentes eventos.</v>
          </cell>
          <cell r="U173" t="str">
            <v>Presidencia de la Nacion</v>
          </cell>
          <cell r="V173">
            <v>0</v>
          </cell>
          <cell r="W173">
            <v>0</v>
          </cell>
          <cell r="X173">
            <v>0</v>
          </cell>
          <cell r="Y173" t="str">
            <v>Mueble 8</v>
          </cell>
          <cell r="Z173" t="str">
            <v>ZULMA</v>
          </cell>
        </row>
        <row r="174">
          <cell r="F174" t="str">
            <v>253188/2015</v>
          </cell>
          <cell r="G174" t="e">
            <v>#N/A</v>
          </cell>
          <cell r="H174" t="str">
            <v>253188/2015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 t="str">
            <v>Alquiler de Grupo Electogeno</v>
          </cell>
          <cell r="R174">
            <v>0</v>
          </cell>
          <cell r="S174">
            <v>0</v>
          </cell>
          <cell r="T174" t="str">
            <v>SERVICIO DE ALQUILER DE FRUPO ELECTROGENOS Y CONECION ELECTRICA CON MANTENIMIENTO INCLUIDO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 t="str">
            <v>Mueble 8</v>
          </cell>
          <cell r="Z174" t="str">
            <v>ZULMA</v>
          </cell>
        </row>
        <row r="175">
          <cell r="F175" t="str">
            <v>043923/2015</v>
          </cell>
          <cell r="G175" t="e">
            <v>#N/A</v>
          </cell>
          <cell r="H175" t="str">
            <v>43923/2015</v>
          </cell>
          <cell r="I175" t="str">
            <v>252872/2015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 t="str">
            <v>EXP OP 150494/16 - OC ABIERTA 175/2015</v>
          </cell>
          <cell r="P175">
            <v>42471</v>
          </cell>
          <cell r="Q175" t="str">
            <v>Tecnopolis - Servicio de sonido y video</v>
          </cell>
          <cell r="R175" t="str">
            <v>JONS SILBERSTEIN</v>
          </cell>
          <cell r="S175">
            <v>2493544</v>
          </cell>
          <cell r="T175" t="str">
            <v>FACT 71 y 72 OC 175 - Servicio de sonido modulado para eventos</v>
          </cell>
          <cell r="U175" t="str">
            <v>Dirección Nacional de Centros Tematicos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 t="str">
            <v>Mariana</v>
          </cell>
        </row>
        <row r="176">
          <cell r="F176" t="str">
            <v>141672/2015</v>
          </cell>
          <cell r="G176" t="e">
            <v>#N/A</v>
          </cell>
          <cell r="H176" t="str">
            <v>141672/2015 (ex 0144080/2016)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 t="str">
            <v>14778/2016</v>
          </cell>
          <cell r="O176">
            <v>0</v>
          </cell>
          <cell r="P176">
            <v>42482</v>
          </cell>
          <cell r="Q176" t="str">
            <v>Mantenimiento Asensores</v>
          </cell>
          <cell r="R176" t="str">
            <v>OTIS S.A.</v>
          </cell>
          <cell r="S176">
            <v>5647750.0099999998</v>
          </cell>
          <cell r="T176" t="str">
            <v>Servicio de mantenimiento de ascensores (2 CUERPOS) Facturas B Nº 0005-4519;4520 A 4527, 4633 A 4635 y 4733 A 4735</v>
          </cell>
          <cell r="U176" t="str">
            <v>Coordinación Técnica Operativa</v>
          </cell>
          <cell r="V176">
            <v>0</v>
          </cell>
          <cell r="W176" t="str">
            <v>Direccion General Técnica, Administrativa y Legal</v>
          </cell>
          <cell r="X176">
            <v>42558</v>
          </cell>
          <cell r="Y176" t="str">
            <v>Mueble 9</v>
          </cell>
          <cell r="Z176" t="str">
            <v>Sebastian</v>
          </cell>
        </row>
        <row r="177">
          <cell r="F177" t="str">
            <v>031921/2016</v>
          </cell>
          <cell r="G177" t="e">
            <v>#N/A</v>
          </cell>
          <cell r="H177" t="str">
            <v>31921/2016</v>
          </cell>
          <cell r="I177" t="str">
            <v>31921/2016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 t="str">
            <v>EXPTE MADRE 43488/2015 - OC 93/2015</v>
          </cell>
          <cell r="P177">
            <v>42481</v>
          </cell>
          <cell r="Q177" t="str">
            <v>Tecnopolis - Servicio de Salud</v>
          </cell>
          <cell r="R177" t="str">
            <v>Hernandez Raimundo Jorge</v>
          </cell>
          <cell r="S177">
            <v>42822.7</v>
          </cell>
          <cell r="T177" t="str">
            <v>OC 93/2015- FACTURA N° 0003-00000300 $42.822,70</v>
          </cell>
          <cell r="U177" t="str">
            <v>Dirección Nacional de Centros Tematicos</v>
          </cell>
          <cell r="V177">
            <v>0</v>
          </cell>
          <cell r="W177" t="str">
            <v>Direccion General Técnica, Administrativa y Legal</v>
          </cell>
          <cell r="X177">
            <v>42557</v>
          </cell>
          <cell r="Y177" t="str">
            <v>Mueble 14</v>
          </cell>
          <cell r="Z177" t="str">
            <v>Lorena</v>
          </cell>
        </row>
        <row r="178">
          <cell r="F178" t="str">
            <v>208735/2016</v>
          </cell>
          <cell r="G178" t="e">
            <v>#N/A</v>
          </cell>
          <cell r="H178" t="str">
            <v>208735/2016</v>
          </cell>
          <cell r="I178">
            <v>0</v>
          </cell>
          <cell r="J178" t="str">
            <v>014751/2016</v>
          </cell>
          <cell r="K178">
            <v>11</v>
          </cell>
          <cell r="L178">
            <v>0</v>
          </cell>
          <cell r="M178">
            <v>0</v>
          </cell>
          <cell r="N178">
            <v>0</v>
          </cell>
          <cell r="O178" t="str">
            <v>DNEF Nº 64/2016</v>
          </cell>
          <cell r="P178">
            <v>42493</v>
          </cell>
          <cell r="Q178" t="str">
            <v>Contrataciones Artisticas</v>
          </cell>
          <cell r="R178" t="str">
            <v>LUIS ARTURO ROGGERO</v>
          </cell>
          <cell r="S178">
            <v>2830</v>
          </cell>
          <cell r="T178" t="str">
            <v>REQUERIMIENTO PARA CONTRATACION ARTISTICA DE LUIS ARTURO ROGGERO.-</v>
          </cell>
          <cell r="U178" t="str">
            <v>Dirección Nacional de Centros Tematicos</v>
          </cell>
          <cell r="V178">
            <v>0</v>
          </cell>
          <cell r="W178" t="str">
            <v>Direccion General Técnica, Administrativa y Legal</v>
          </cell>
          <cell r="X178">
            <v>42529</v>
          </cell>
          <cell r="Y178" t="str">
            <v>Mueble 9</v>
          </cell>
          <cell r="Z178" t="str">
            <v>Sebastian</v>
          </cell>
        </row>
        <row r="179">
          <cell r="F179" t="str">
            <v>196274/2016</v>
          </cell>
          <cell r="G179" t="e">
            <v>#N/A</v>
          </cell>
          <cell r="H179" t="str">
            <v>196274/2016</v>
          </cell>
          <cell r="I179">
            <v>0</v>
          </cell>
          <cell r="J179" t="str">
            <v>014752/2016</v>
          </cell>
          <cell r="K179">
            <v>11</v>
          </cell>
          <cell r="L179">
            <v>0</v>
          </cell>
          <cell r="M179">
            <v>0</v>
          </cell>
          <cell r="N179">
            <v>0</v>
          </cell>
          <cell r="O179" t="str">
            <v>NOTA DNEF Nº 63/2016</v>
          </cell>
          <cell r="P179">
            <v>42493</v>
          </cell>
          <cell r="Q179" t="str">
            <v>Contrataciones Artisticas</v>
          </cell>
          <cell r="R179" t="str">
            <v>JOSE LUIS JURI.-</v>
          </cell>
          <cell r="S179">
            <v>10000</v>
          </cell>
          <cell r="T179" t="str">
            <v>REQUERIMIENTO PARA CONTRATACION ARTISTICA DE JOSE LUIS JURI.-</v>
          </cell>
          <cell r="U179" t="str">
            <v>Dirección Nacional de Centros Tematicos</v>
          </cell>
          <cell r="V179">
            <v>0</v>
          </cell>
          <cell r="W179" t="str">
            <v>Legales</v>
          </cell>
          <cell r="X179">
            <v>42562</v>
          </cell>
          <cell r="Y179" t="str">
            <v>Mueble 9</v>
          </cell>
          <cell r="Z179" t="str">
            <v>Sebastian</v>
          </cell>
        </row>
        <row r="180">
          <cell r="F180" t="str">
            <v>203492/2016</v>
          </cell>
          <cell r="G180" t="e">
            <v>#N/A</v>
          </cell>
          <cell r="H180" t="str">
            <v>203492/2016</v>
          </cell>
          <cell r="I180">
            <v>0</v>
          </cell>
          <cell r="J180" t="str">
            <v>014754/2016</v>
          </cell>
          <cell r="K180">
            <v>11</v>
          </cell>
          <cell r="L180">
            <v>0</v>
          </cell>
          <cell r="M180">
            <v>0</v>
          </cell>
          <cell r="N180">
            <v>0</v>
          </cell>
          <cell r="O180" t="str">
            <v>NOTA DNEF Nº 61/2016</v>
          </cell>
          <cell r="P180">
            <v>42493</v>
          </cell>
          <cell r="Q180" t="str">
            <v>Contrataciones Artisticas</v>
          </cell>
          <cell r="R180" t="str">
            <v>NINI FLORES</v>
          </cell>
          <cell r="S180">
            <v>42000</v>
          </cell>
          <cell r="T180" t="str">
            <v>REQUERIMIENTO PARA CONTRATACION ARTISTICA DE NINI FLORES.-</v>
          </cell>
          <cell r="U180" t="str">
            <v>Dirección Nacional de Centros Tematicos</v>
          </cell>
          <cell r="V180">
            <v>0</v>
          </cell>
          <cell r="W180" t="str">
            <v>Dirección Nacional de Expresiones Federales</v>
          </cell>
          <cell r="X180">
            <v>42509</v>
          </cell>
          <cell r="Y180" t="str">
            <v>Mueble 9</v>
          </cell>
          <cell r="Z180" t="str">
            <v>Sebastian</v>
          </cell>
        </row>
        <row r="181">
          <cell r="F181" t="str">
            <v>196056/2016</v>
          </cell>
          <cell r="G181" t="e">
            <v>#N/A</v>
          </cell>
          <cell r="H181" t="str">
            <v>196056/2016</v>
          </cell>
          <cell r="I181">
            <v>0</v>
          </cell>
          <cell r="J181" t="str">
            <v>014750/2016</v>
          </cell>
          <cell r="K181">
            <v>11</v>
          </cell>
          <cell r="L181">
            <v>0</v>
          </cell>
          <cell r="M181">
            <v>0</v>
          </cell>
          <cell r="N181">
            <v>0</v>
          </cell>
          <cell r="O181" t="str">
            <v>NOTA DNEF Nº 67/2016</v>
          </cell>
          <cell r="P181">
            <v>42493</v>
          </cell>
          <cell r="Q181" t="str">
            <v>Contrataciones Artisticas</v>
          </cell>
          <cell r="R181" t="str">
            <v>LILIAN SABA</v>
          </cell>
          <cell r="S181">
            <v>7500</v>
          </cell>
          <cell r="T181" t="str">
            <v>REQUERIMIENTO PARA CONTRATACIÓN ARTISTICA DE LILIAN SABA-</v>
          </cell>
          <cell r="U181" t="str">
            <v>Dirección Nacional de Centros Tematicos</v>
          </cell>
          <cell r="V181">
            <v>0</v>
          </cell>
          <cell r="W181" t="str">
            <v>Direccion General Técnica, Administrativa y Legal</v>
          </cell>
          <cell r="X181">
            <v>42589</v>
          </cell>
          <cell r="Y181" t="str">
            <v>Mueble 9</v>
          </cell>
          <cell r="Z181" t="str">
            <v>Sebastian</v>
          </cell>
        </row>
        <row r="182">
          <cell r="F182" t="str">
            <v>245882/2016</v>
          </cell>
          <cell r="G182" t="e">
            <v>#N/A</v>
          </cell>
          <cell r="H182" t="str">
            <v>245882/2016</v>
          </cell>
          <cell r="I182">
            <v>0</v>
          </cell>
          <cell r="J182" t="str">
            <v>014742/2016</v>
          </cell>
          <cell r="K182">
            <v>11</v>
          </cell>
          <cell r="L182">
            <v>0</v>
          </cell>
          <cell r="M182">
            <v>0</v>
          </cell>
          <cell r="N182">
            <v>0</v>
          </cell>
          <cell r="O182" t="str">
            <v>NOTA DNEF Nº 68/2016</v>
          </cell>
          <cell r="P182">
            <v>42493</v>
          </cell>
          <cell r="Q182" t="str">
            <v>Contrataciones Artisticas</v>
          </cell>
          <cell r="R182" t="str">
            <v>ELBIO MATIAS VILLAFAÑE</v>
          </cell>
          <cell r="S182">
            <v>2830</v>
          </cell>
          <cell r="T182" t="str">
            <v>REQUERIMIENTO PARA CONTRATACIÓN ARTÍSTICA DE ELBIO MATIAS VILLAFAÑE</v>
          </cell>
          <cell r="U182" t="str">
            <v>Dirección Nacional de Centros Tematicos</v>
          </cell>
          <cell r="V182">
            <v>0</v>
          </cell>
          <cell r="W182" t="str">
            <v>Direccion General Técnica, Administrativa y Legal</v>
          </cell>
          <cell r="X182">
            <v>42537</v>
          </cell>
          <cell r="Y182" t="str">
            <v>Mueble 9</v>
          </cell>
          <cell r="Z182" t="str">
            <v>Sebastian</v>
          </cell>
        </row>
        <row r="183">
          <cell r="F183" t="str">
            <v>240990/2016</v>
          </cell>
          <cell r="G183" t="e">
            <v>#N/A</v>
          </cell>
          <cell r="H183" t="str">
            <v>240990/2016</v>
          </cell>
          <cell r="I183">
            <v>0</v>
          </cell>
          <cell r="J183" t="str">
            <v>014738/2016</v>
          </cell>
          <cell r="K183">
            <v>11</v>
          </cell>
          <cell r="L183">
            <v>0</v>
          </cell>
          <cell r="M183">
            <v>0</v>
          </cell>
          <cell r="N183">
            <v>0</v>
          </cell>
          <cell r="O183" t="str">
            <v>NOTA DNEF Nº 59/2016</v>
          </cell>
          <cell r="P183">
            <v>42493</v>
          </cell>
          <cell r="Q183" t="str">
            <v>Contrataciones Artisticas</v>
          </cell>
          <cell r="R183" t="str">
            <v>Paula Shocron</v>
          </cell>
          <cell r="S183">
            <v>7500</v>
          </cell>
          <cell r="T183" t="str">
            <v>Requerimiento para contratación artística de Paula Shocron</v>
          </cell>
          <cell r="U183" t="str">
            <v>Dirección Nacional de Centros Tematicos</v>
          </cell>
          <cell r="V183">
            <v>0</v>
          </cell>
          <cell r="W183" t="str">
            <v>Direccion General Técnica, Administrativa y Legal</v>
          </cell>
          <cell r="X183">
            <v>23172</v>
          </cell>
          <cell r="Y183" t="str">
            <v>Mueble 9</v>
          </cell>
          <cell r="Z183" t="str">
            <v>Sebastian</v>
          </cell>
        </row>
        <row r="184">
          <cell r="F184" t="str">
            <v>208815/2016</v>
          </cell>
          <cell r="G184" t="e">
            <v>#N/A</v>
          </cell>
          <cell r="H184" t="str">
            <v>208815/2016</v>
          </cell>
          <cell r="I184">
            <v>0</v>
          </cell>
          <cell r="J184" t="str">
            <v>014739/2016</v>
          </cell>
          <cell r="K184">
            <v>11</v>
          </cell>
          <cell r="L184">
            <v>0</v>
          </cell>
          <cell r="M184">
            <v>0</v>
          </cell>
          <cell r="N184">
            <v>0</v>
          </cell>
          <cell r="O184" t="str">
            <v>NOTA DNEF Nº 65/2016</v>
          </cell>
          <cell r="P184">
            <v>42493</v>
          </cell>
          <cell r="Q184" t="str">
            <v>Contrataciones Artisticas</v>
          </cell>
          <cell r="R184" t="str">
            <v>SEBASTIAN MASCI</v>
          </cell>
          <cell r="S184">
            <v>3500</v>
          </cell>
          <cell r="T184" t="str">
            <v>REQUERIMIENTO PARA CONTRATACION ARTISTICA DE SEBASTIAN MASCI</v>
          </cell>
          <cell r="U184" t="str">
            <v>Dirección Nacional de Centros Tematicos</v>
          </cell>
          <cell r="V184">
            <v>0</v>
          </cell>
          <cell r="W184" t="str">
            <v>Direccion General Técnica, Administrativa y Legal</v>
          </cell>
          <cell r="X184">
            <v>42529</v>
          </cell>
          <cell r="Y184" t="str">
            <v>Mueble 9</v>
          </cell>
          <cell r="Z184" t="str">
            <v>Sebastian</v>
          </cell>
        </row>
        <row r="185">
          <cell r="F185" t="str">
            <v>167135/2016</v>
          </cell>
          <cell r="G185" t="e">
            <v>#N/A</v>
          </cell>
          <cell r="H185" t="str">
            <v>167135/2016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42489</v>
          </cell>
          <cell r="Q185" t="str">
            <v>Contrataciones Artisticas</v>
          </cell>
          <cell r="R185" t="str">
            <v>Association Theatre Silvia Monfort</v>
          </cell>
          <cell r="S185">
            <v>998652</v>
          </cell>
          <cell r="T185" t="str">
            <v>Contratación de servicios de producción técnica para el Proyecto SCP-A-001/2016, "NUBE"</v>
          </cell>
          <cell r="U185" t="str">
            <v>Direccion General Técnica, Administrativa y Legal</v>
          </cell>
          <cell r="V185">
            <v>0</v>
          </cell>
          <cell r="W185" t="str">
            <v>Direccion General Técnica, Administrativa y Legal</v>
          </cell>
          <cell r="X185">
            <v>42499</v>
          </cell>
          <cell r="Y185">
            <v>0</v>
          </cell>
          <cell r="Z185" t="str">
            <v>Sin Asignar</v>
          </cell>
        </row>
        <row r="186">
          <cell r="F186" t="str">
            <v>164530/2016</v>
          </cell>
          <cell r="G186" t="e">
            <v>#N/A</v>
          </cell>
          <cell r="H186" t="str">
            <v>164530/2016</v>
          </cell>
          <cell r="I186">
            <v>0</v>
          </cell>
          <cell r="J186" t="str">
            <v>012995/2016</v>
          </cell>
          <cell r="K186">
            <v>11</v>
          </cell>
          <cell r="L186" t="str">
            <v>012995/2016</v>
          </cell>
          <cell r="M186">
            <v>0</v>
          </cell>
          <cell r="N186">
            <v>0</v>
          </cell>
          <cell r="O186" t="str">
            <v>NOTA DNCT Nº 21/2016</v>
          </cell>
          <cell r="P186">
            <v>42481</v>
          </cell>
          <cell r="Q186" t="str">
            <v>Tecnopolis - ???</v>
          </cell>
          <cell r="R186">
            <v>0</v>
          </cell>
          <cell r="S186">
            <v>123280</v>
          </cell>
          <cell r="T186" t="str">
            <v>Solicitud de vajilla</v>
          </cell>
          <cell r="U186" t="str">
            <v>Dirección Nacional de Centros Tematicos</v>
          </cell>
          <cell r="V186">
            <v>0</v>
          </cell>
          <cell r="W186" t="str">
            <v>Direccion General Técnica, Administrativa y Legal</v>
          </cell>
          <cell r="X186">
            <v>42524</v>
          </cell>
          <cell r="Y186" t="str">
            <v>Mueble 8</v>
          </cell>
          <cell r="Z186" t="str">
            <v>Nancy</v>
          </cell>
        </row>
        <row r="187">
          <cell r="F187" t="str">
            <v>163785/2016</v>
          </cell>
          <cell r="G187" t="e">
            <v>#N/A</v>
          </cell>
          <cell r="H187" t="str">
            <v>163785/2016</v>
          </cell>
          <cell r="I187">
            <v>0</v>
          </cell>
          <cell r="J187" t="str">
            <v>000050/2016</v>
          </cell>
          <cell r="K187">
            <v>11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42486</v>
          </cell>
          <cell r="Q187" t="str">
            <v>Insumos de Herreria</v>
          </cell>
          <cell r="R187">
            <v>0</v>
          </cell>
          <cell r="S187">
            <v>1556244</v>
          </cell>
          <cell r="T187" t="str">
            <v>ADQUISICION DE INSUMOS PARA HERRERIA</v>
          </cell>
          <cell r="U187" t="str">
            <v>Secretaria de Contenidos Publicos</v>
          </cell>
          <cell r="V187">
            <v>0</v>
          </cell>
          <cell r="W187" t="str">
            <v>Direccion General Técnica, Administrativa y Legal</v>
          </cell>
          <cell r="X187">
            <v>42510</v>
          </cell>
          <cell r="Y187" t="str">
            <v>Mueble 11</v>
          </cell>
          <cell r="Z187" t="str">
            <v>Orlando</v>
          </cell>
        </row>
        <row r="188">
          <cell r="F188" t="str">
            <v>174298/2016</v>
          </cell>
          <cell r="G188" t="e">
            <v>#N/A</v>
          </cell>
          <cell r="H188" t="str">
            <v>174298/2016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42494</v>
          </cell>
          <cell r="Q188" t="str">
            <v>Servicio de Montaje</v>
          </cell>
          <cell r="R188">
            <v>0</v>
          </cell>
          <cell r="S188">
            <v>0</v>
          </cell>
          <cell r="T188" t="str">
            <v>Solicitud de Contratación de Servicio de provisión, montajes y desmontaje de auditorios y paneleria con equipamiento incluido</v>
          </cell>
          <cell r="U188" t="str">
            <v>Secretaria de Contenidos Publicos</v>
          </cell>
          <cell r="V188">
            <v>0</v>
          </cell>
          <cell r="W188" t="str">
            <v>Direccion General Técnica, Administrativa y Legal</v>
          </cell>
          <cell r="X188">
            <v>42510</v>
          </cell>
          <cell r="Y188" t="str">
            <v>Mueble 11</v>
          </cell>
          <cell r="Z188" t="str">
            <v>Laura Siciliano</v>
          </cell>
        </row>
        <row r="189">
          <cell r="F189" t="str">
            <v>132806/2015</v>
          </cell>
          <cell r="G189" t="e">
            <v>#N/A</v>
          </cell>
          <cell r="H189" t="str">
            <v>132806/2015</v>
          </cell>
          <cell r="I189">
            <v>0</v>
          </cell>
          <cell r="J189" t="str">
            <v>QUEDA SIN EFECTO</v>
          </cell>
          <cell r="K189">
            <v>16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42383</v>
          </cell>
          <cell r="Q189" t="str">
            <v>Obra Publica</v>
          </cell>
          <cell r="R189">
            <v>0</v>
          </cell>
          <cell r="S189">
            <v>9212535.75</v>
          </cell>
          <cell r="T189" t="str">
            <v>Sala Tecnológica Licitación Pública N° 4/2015 (3 CUERPOS)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 t="str">
            <v>Sin Asignar</v>
          </cell>
        </row>
        <row r="190">
          <cell r="F190" t="str">
            <v>176792/2016</v>
          </cell>
          <cell r="G190" t="e">
            <v>#N/A</v>
          </cell>
          <cell r="H190" t="str">
            <v>176792/2016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 t="str">
            <v>EXPTE.MADRE Nº43.509/2015 - OC 66/2015.</v>
          </cell>
          <cell r="P190">
            <v>42495</v>
          </cell>
          <cell r="Q190" t="str">
            <v>Tecnopolis - Servicio de control de plagas</v>
          </cell>
          <cell r="R190" t="str">
            <v>HERNAN GABRIEL RODRIGUEZ</v>
          </cell>
          <cell r="S190">
            <v>11000</v>
          </cell>
          <cell r="T190" t="str">
            <v>CONFORME FACTURA Y CERTIFICADO DE SERVICIO - OC 66/2015.- Control de Plagas</v>
          </cell>
          <cell r="U190" t="str">
            <v>Direccion General Técnica, Administrativa y Legal</v>
          </cell>
          <cell r="V190">
            <v>0</v>
          </cell>
          <cell r="W190" t="str">
            <v>Dirección Nacional de Centros Tematicos</v>
          </cell>
          <cell r="X190">
            <v>42530</v>
          </cell>
          <cell r="Y190" t="str">
            <v>Mueble 15</v>
          </cell>
          <cell r="Z190" t="str">
            <v>ZULMA</v>
          </cell>
        </row>
        <row r="191">
          <cell r="F191" t="str">
            <v>132806/2016</v>
          </cell>
          <cell r="G191" t="e">
            <v>#N/A</v>
          </cell>
          <cell r="H191" t="str">
            <v>132806/2016</v>
          </cell>
          <cell r="I191">
            <v>0</v>
          </cell>
          <cell r="J191" t="str">
            <v>QUEDA SIN EFECTO</v>
          </cell>
          <cell r="K191">
            <v>16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42383</v>
          </cell>
          <cell r="Q191" t="str">
            <v>Equipamiento Musical</v>
          </cell>
          <cell r="R191" t="str">
            <v>LYON &amp;HEALY HARPS INC</v>
          </cell>
          <cell r="S191">
            <v>71660</v>
          </cell>
          <cell r="T191" t="str">
            <v>Adquisición de 2 ARPAS, 2 CARROS para traslado CONTRATACIÓN DIRECTA POR ESPECIALIDAD N° 2/2015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 t="str">
            <v>Sin Asignar</v>
          </cell>
        </row>
        <row r="192">
          <cell r="F192" t="str">
            <v>213881/2016</v>
          </cell>
          <cell r="G192" t="e">
            <v>#N/A</v>
          </cell>
          <cell r="H192" t="str">
            <v>213881/2016</v>
          </cell>
          <cell r="I192" t="str">
            <v>TRI 33217/2016</v>
          </cell>
          <cell r="J192" t="str">
            <v>016824/2016</v>
          </cell>
          <cell r="K192">
            <v>11</v>
          </cell>
          <cell r="L192" t="str">
            <v>016824/2016</v>
          </cell>
          <cell r="M192">
            <v>0</v>
          </cell>
          <cell r="N192">
            <v>0</v>
          </cell>
          <cell r="O192">
            <v>0</v>
          </cell>
          <cell r="P192">
            <v>42495</v>
          </cell>
          <cell r="Q192" t="str">
            <v>Tecnopolis - Servicio de Salud</v>
          </cell>
          <cell r="R192" t="str">
            <v>International Health Service Argentina S.A.</v>
          </cell>
          <cell r="S192">
            <v>17901</v>
          </cell>
          <cell r="T192" t="str">
            <v>OC 50/2015 CONFORME FACTURA Y CERTIFICADO DE SERVICIO</v>
          </cell>
          <cell r="U192" t="str">
            <v>Direccion General Técnica, Administrativa y Legal</v>
          </cell>
          <cell r="V192">
            <v>0</v>
          </cell>
          <cell r="W192" t="str">
            <v>Direccion General Técnica, Administrativa y Legal</v>
          </cell>
          <cell r="X192">
            <v>42558</v>
          </cell>
          <cell r="Y192" t="str">
            <v>Mueble 18</v>
          </cell>
          <cell r="Z192" t="str">
            <v>Matías</v>
          </cell>
        </row>
        <row r="193">
          <cell r="F193">
            <v>0</v>
          </cell>
          <cell r="G193" t="e">
            <v>#N/A</v>
          </cell>
          <cell r="H193">
            <v>0</v>
          </cell>
          <cell r="I193" t="str">
            <v>107333/2015</v>
          </cell>
          <cell r="J193" t="str">
            <v>QUEDA SIN EFECTO</v>
          </cell>
          <cell r="K193">
            <v>16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42383</v>
          </cell>
          <cell r="Q193" t="str">
            <v>Revestimiento</v>
          </cell>
          <cell r="R193">
            <v>0</v>
          </cell>
          <cell r="S193">
            <v>0</v>
          </cell>
          <cell r="T193" t="str">
            <v>"Adquisición de un escenario concha inflable para el CENTRO CULTURAL"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 t="str">
            <v>Sin Asignar</v>
          </cell>
        </row>
        <row r="194">
          <cell r="F194">
            <v>0</v>
          </cell>
          <cell r="G194" t="e">
            <v>#N/A</v>
          </cell>
          <cell r="H194">
            <v>0</v>
          </cell>
          <cell r="I194" t="str">
            <v>107326/2015</v>
          </cell>
          <cell r="J194" t="str">
            <v>QUEDA SIN EFECTO</v>
          </cell>
          <cell r="K194">
            <v>16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42383</v>
          </cell>
          <cell r="Q194" t="str">
            <v>Revestimiento</v>
          </cell>
          <cell r="R194">
            <v>0</v>
          </cell>
          <cell r="S194">
            <v>350817.89</v>
          </cell>
          <cell r="T194" t="str">
            <v>ADQUISICION MOBILIARIO URBANO PARA PLAZA DEL CENTRO CULTURAL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 t="str">
            <v>Sin Asignar</v>
          </cell>
        </row>
        <row r="195">
          <cell r="F195" t="str">
            <v>176788/2016</v>
          </cell>
          <cell r="G195" t="e">
            <v>#N/A</v>
          </cell>
          <cell r="H195" t="str">
            <v>176788/2016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 t="str">
            <v>NOTA DNCT N° 35/2016</v>
          </cell>
          <cell r="P195">
            <v>42487</v>
          </cell>
          <cell r="Q195" t="str">
            <v>Servicio de Gruas</v>
          </cell>
          <cell r="R195" t="str">
            <v>URBAN 360 S.A.</v>
          </cell>
          <cell r="S195">
            <v>216000</v>
          </cell>
          <cell r="T195" t="str">
            <v>SOLICITUD CONTRATACION DE SERVICIO DE MOVIMIENTOS INTERNOS CON HIDROGRUA</v>
          </cell>
          <cell r="U195" t="str">
            <v>Dirección Nacional de Centros Tematicos</v>
          </cell>
          <cell r="V195">
            <v>0</v>
          </cell>
          <cell r="W195" t="str">
            <v>Direccion General Técnica, Administrativa y Legal</v>
          </cell>
          <cell r="X195">
            <v>42537</v>
          </cell>
          <cell r="Y195" t="str">
            <v>Mueble 8</v>
          </cell>
          <cell r="Z195" t="str">
            <v>Laura</v>
          </cell>
        </row>
        <row r="196">
          <cell r="F196">
            <v>0</v>
          </cell>
          <cell r="G196" t="e">
            <v>#N/A</v>
          </cell>
          <cell r="H196">
            <v>0</v>
          </cell>
          <cell r="I196" t="str">
            <v>107338/2015</v>
          </cell>
          <cell r="J196" t="str">
            <v>QUEDA SIN EFECTO</v>
          </cell>
          <cell r="K196">
            <v>16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42383</v>
          </cell>
          <cell r="Q196" t="str">
            <v>Revestimiento</v>
          </cell>
          <cell r="R196">
            <v>0</v>
          </cell>
          <cell r="S196">
            <v>217992</v>
          </cell>
          <cell r="T196" t="str">
            <v>ADQUISICION DE LUMINARIA DE EXTERIOR PARA PLAZAS DEL CENTRO CULTURAL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 t="str">
            <v>Sin Asignar</v>
          </cell>
        </row>
        <row r="197">
          <cell r="F197" t="str">
            <v>177153/2016</v>
          </cell>
          <cell r="G197" t="e">
            <v>#N/A</v>
          </cell>
          <cell r="H197" t="str">
            <v>177153/2016</v>
          </cell>
          <cell r="I197">
            <v>0</v>
          </cell>
          <cell r="J197" t="str">
            <v xml:space="preserve"> 12868/2016</v>
          </cell>
          <cell r="K197">
            <v>11</v>
          </cell>
          <cell r="L197">
            <v>0</v>
          </cell>
          <cell r="M197">
            <v>0</v>
          </cell>
          <cell r="N197">
            <v>0</v>
          </cell>
          <cell r="O197" t="str">
            <v>NOTA DNCT N° 17/16</v>
          </cell>
          <cell r="P197">
            <v>42481</v>
          </cell>
          <cell r="Q197" t="str">
            <v>Materiales descartables</v>
          </cell>
          <cell r="R197" t="str">
            <v>Flexipack</v>
          </cell>
          <cell r="S197">
            <v>552155.75</v>
          </cell>
          <cell r="T197" t="str">
            <v>SOLICITUD DE COMPRA DE MATERIALES DESCARTABLES PARA USO DE GASTRONOMIA</v>
          </cell>
          <cell r="U197" t="str">
            <v>Gestión Integral de Contenidos</v>
          </cell>
          <cell r="V197">
            <v>0</v>
          </cell>
          <cell r="W197" t="str">
            <v>Direccion General Técnica, Administrativa y Legal</v>
          </cell>
          <cell r="X197">
            <v>42510</v>
          </cell>
          <cell r="Y197" t="str">
            <v>Mueble 13</v>
          </cell>
          <cell r="Z197" t="str">
            <v>Laura</v>
          </cell>
        </row>
        <row r="198">
          <cell r="F198">
            <v>0</v>
          </cell>
          <cell r="G198" t="e">
            <v>#N/A</v>
          </cell>
          <cell r="H198">
            <v>0</v>
          </cell>
          <cell r="I198" t="str">
            <v>107347/2015</v>
          </cell>
          <cell r="J198" t="str">
            <v>QUEDA SIN EFECTO</v>
          </cell>
          <cell r="K198">
            <v>16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42383</v>
          </cell>
          <cell r="Q198" t="str">
            <v>Revestimiento</v>
          </cell>
          <cell r="R198">
            <v>0</v>
          </cell>
          <cell r="S198">
            <v>2415344</v>
          </cell>
          <cell r="T198" t="str">
            <v>ADQUISICION DE ESCENARIO MOVIL PARA EL CENTRO CULTURAL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 t="str">
            <v>Sin Asignar</v>
          </cell>
        </row>
        <row r="199">
          <cell r="F199" t="str">
            <v>177088/2016</v>
          </cell>
          <cell r="G199" t="e">
            <v>#N/A</v>
          </cell>
          <cell r="H199" t="str">
            <v>177088/2016</v>
          </cell>
          <cell r="I199">
            <v>0</v>
          </cell>
          <cell r="J199" t="str">
            <v xml:space="preserve"> 12655/2016</v>
          </cell>
          <cell r="K199">
            <v>11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42480</v>
          </cell>
          <cell r="Q199" t="str">
            <v>Limpieza</v>
          </cell>
          <cell r="R199" t="str">
            <v>Emp. Sugeridas: NISOTEC; CARMONA; ARTRAMA SRL; AUTOMAT ARGENTINA</v>
          </cell>
          <cell r="S199">
            <v>643500</v>
          </cell>
          <cell r="T199" t="str">
            <v>CONTRATACION DE UN SERVICIO ANUAL DE DESOBSTRUCCION DE CAÑERIAS, ASPIRACION Y LIMPIEZA DE CAMARAS CLOACALES</v>
          </cell>
          <cell r="U199" t="str">
            <v>Gestión Integral de Contenidos</v>
          </cell>
          <cell r="V199">
            <v>0</v>
          </cell>
          <cell r="W199" t="str">
            <v>Presupuesto</v>
          </cell>
          <cell r="X199">
            <v>42521</v>
          </cell>
          <cell r="Y199" t="str">
            <v>Mueble 8</v>
          </cell>
          <cell r="Z199" t="str">
            <v>Mariana</v>
          </cell>
        </row>
        <row r="200">
          <cell r="F200">
            <v>0</v>
          </cell>
          <cell r="G200" t="e">
            <v>#N/A</v>
          </cell>
          <cell r="H200">
            <v>0</v>
          </cell>
          <cell r="I200" t="str">
            <v>105794/2015</v>
          </cell>
          <cell r="J200" t="str">
            <v>QUEDA SIN EFECTO</v>
          </cell>
          <cell r="K200">
            <v>16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42383</v>
          </cell>
          <cell r="Q200" t="str">
            <v>Informática</v>
          </cell>
          <cell r="R200">
            <v>0</v>
          </cell>
          <cell r="S200">
            <v>1591226.33</v>
          </cell>
          <cell r="T200" t="str">
            <v>Solicitud de equipamiento Tecnológico para el Centro Cultural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 t="str">
            <v>Sin Asignar</v>
          </cell>
        </row>
        <row r="201">
          <cell r="F201">
            <v>0</v>
          </cell>
          <cell r="G201" t="e">
            <v>#N/A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 t="str">
            <v>ACU-S01:0001943/2014</v>
          </cell>
          <cell r="N201">
            <v>0</v>
          </cell>
          <cell r="O201">
            <v>0</v>
          </cell>
          <cell r="P201">
            <v>42387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 t="str">
            <v>Mueble 14</v>
          </cell>
          <cell r="Z201" t="str">
            <v>Analia</v>
          </cell>
        </row>
        <row r="202">
          <cell r="F202" t="str">
            <v>012652/2016</v>
          </cell>
          <cell r="G202" t="e">
            <v>#N/A</v>
          </cell>
          <cell r="H202">
            <v>0</v>
          </cell>
          <cell r="I202">
            <v>0</v>
          </cell>
          <cell r="J202" t="str">
            <v>012652/2016</v>
          </cell>
          <cell r="K202">
            <v>11</v>
          </cell>
          <cell r="L202">
            <v>0</v>
          </cell>
          <cell r="M202">
            <v>0</v>
          </cell>
          <cell r="N202">
            <v>0</v>
          </cell>
          <cell r="O202" t="str">
            <v>NOTA DNCT Nº11/2016</v>
          </cell>
          <cell r="P202">
            <v>42480</v>
          </cell>
          <cell r="Q202" t="str">
            <v>Tecnopolis - Servicio de control de plagas</v>
          </cell>
          <cell r="R202">
            <v>0</v>
          </cell>
          <cell r="S202">
            <v>0</v>
          </cell>
          <cell r="T202" t="str">
            <v>S01:0012652/2016(NOTA DNCT Nº11/2016)</v>
          </cell>
          <cell r="U202" t="str">
            <v>Gestión Integral de Contenidos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 t="str">
            <v>Sin Asignar</v>
          </cell>
        </row>
        <row r="203">
          <cell r="F203" t="str">
            <v>178757/2016</v>
          </cell>
          <cell r="G203" t="e">
            <v>#N/A</v>
          </cell>
          <cell r="H203" t="str">
            <v>178757/2016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42499</v>
          </cell>
          <cell r="Q203" t="str">
            <v>Limpieza</v>
          </cell>
          <cell r="R203" t="str">
            <v>Impecable de Walter Perez</v>
          </cell>
          <cell r="S203">
            <v>29880560.940000001</v>
          </cell>
          <cell r="T203" t="str">
            <v>ORDEN DE COMPRA N° 7/2014 - Pago de facturas Nros. 678, 679 y 680</v>
          </cell>
          <cell r="U203" t="str">
            <v>Coordinación Técnica Operativa</v>
          </cell>
          <cell r="V203">
            <v>0</v>
          </cell>
          <cell r="W203" t="str">
            <v>Presupuesto</v>
          </cell>
          <cell r="X203">
            <v>42549</v>
          </cell>
          <cell r="Y203" t="str">
            <v>Mueble 9</v>
          </cell>
          <cell r="Z203" t="str">
            <v>Sebastian</v>
          </cell>
        </row>
        <row r="204">
          <cell r="F204" t="str">
            <v>199713/2015</v>
          </cell>
          <cell r="G204" t="e">
            <v>#N/A</v>
          </cell>
          <cell r="H204" t="str">
            <v>199713/2015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42499</v>
          </cell>
          <cell r="Q204" t="str">
            <v>Limpieza</v>
          </cell>
          <cell r="R204" t="str">
            <v>Impecable de Walter Perez</v>
          </cell>
          <cell r="S204">
            <v>29880560.940000001</v>
          </cell>
          <cell r="T204" t="str">
            <v>ORDEN DE COMPRA N° 20/2015 - Pago de facturas Nros. 728, 729 y 730</v>
          </cell>
          <cell r="U204" t="str">
            <v>Coordinación Técnica Operativa</v>
          </cell>
          <cell r="V204">
            <v>0</v>
          </cell>
          <cell r="W204" t="str">
            <v>Presupuesto</v>
          </cell>
          <cell r="X204">
            <v>42549</v>
          </cell>
          <cell r="Y204" t="str">
            <v>Mueble 9</v>
          </cell>
          <cell r="Z204" t="str">
            <v>Sebastian</v>
          </cell>
        </row>
        <row r="205">
          <cell r="F205" t="str">
            <v>024737/2016</v>
          </cell>
          <cell r="G205" t="e">
            <v>#N/A</v>
          </cell>
          <cell r="H205" t="str">
            <v>24737/2016</v>
          </cell>
          <cell r="I205" t="str">
            <v>24737/2016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 t="str">
            <v>EXPTE Nº 43485/15</v>
          </cell>
          <cell r="P205">
            <v>42486</v>
          </cell>
          <cell r="Q205" t="str">
            <v>Tecnopolis - Mantenimiento</v>
          </cell>
          <cell r="R205" t="str">
            <v>ENTROPIA S.R.L</v>
          </cell>
          <cell r="S205">
            <v>649064.57999999996</v>
          </cell>
          <cell r="T205" t="str">
            <v>OC:87/15. ENTROPIA SRL:PAGO FAC B Nº 21</v>
          </cell>
          <cell r="U205" t="str">
            <v>Dirección Nacional de Centros Tematicos</v>
          </cell>
          <cell r="V205">
            <v>0</v>
          </cell>
          <cell r="W205">
            <v>0</v>
          </cell>
          <cell r="X205">
            <v>0</v>
          </cell>
          <cell r="Y205" t="str">
            <v>Mueble 15</v>
          </cell>
          <cell r="Z205" t="str">
            <v>Mariana</v>
          </cell>
        </row>
        <row r="206">
          <cell r="F206" t="str">
            <v>196235/2016</v>
          </cell>
          <cell r="G206" t="e">
            <v>#N/A</v>
          </cell>
          <cell r="H206" t="str">
            <v>196235/2016</v>
          </cell>
          <cell r="I206">
            <v>0</v>
          </cell>
          <cell r="J206" t="str">
            <v>015326/2016</v>
          </cell>
          <cell r="K206">
            <v>11</v>
          </cell>
          <cell r="L206">
            <v>0</v>
          </cell>
          <cell r="M206">
            <v>0</v>
          </cell>
          <cell r="N206">
            <v>0</v>
          </cell>
          <cell r="O206" t="str">
            <v>Nota DNCT N° 76/2016</v>
          </cell>
          <cell r="P206">
            <v>42496</v>
          </cell>
          <cell r="Q206" t="str">
            <v>Contrataciones Artisticas</v>
          </cell>
          <cell r="R206" t="str">
            <v>Soledad de la Rosa</v>
          </cell>
          <cell r="S206">
            <v>15000</v>
          </cell>
          <cell r="T206" t="str">
            <v>Requerimiento para la contratación artística de Soledad de la Rosa</v>
          </cell>
          <cell r="U206" t="str">
            <v>Dirección Nacional de Expresiones Federales</v>
          </cell>
          <cell r="V206">
            <v>0</v>
          </cell>
          <cell r="W206" t="str">
            <v>Dirección Nacional de Expresiones Federales</v>
          </cell>
          <cell r="X206">
            <v>42576</v>
          </cell>
          <cell r="Y206" t="str">
            <v>Mueble 9</v>
          </cell>
          <cell r="Z206" t="str">
            <v>Sebastian</v>
          </cell>
        </row>
        <row r="207">
          <cell r="F207" t="str">
            <v>177217/2016</v>
          </cell>
          <cell r="G207" t="e">
            <v>#N/A</v>
          </cell>
          <cell r="H207" t="str">
            <v>177217/2016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42481</v>
          </cell>
          <cell r="Q207" t="str">
            <v>Servicio de Desinsección</v>
          </cell>
          <cell r="R207" t="str">
            <v>Emp. Sugeridas: ZEPY FUMIGACIONES; COPLAMA SA; SANEAR</v>
          </cell>
          <cell r="S207">
            <v>384000</v>
          </cell>
          <cell r="T207" t="str">
            <v>CONTRATACION SERVICIO DE CONTROL DE PLAGAS FUMIGACIONES, DESINFECTACION Y DESRATIZACION</v>
          </cell>
          <cell r="U207" t="str">
            <v>Gestión Integral de Contenidos</v>
          </cell>
          <cell r="V207">
            <v>0</v>
          </cell>
          <cell r="W207" t="str">
            <v>Dirección Técnica, Administrativa y Legal</v>
          </cell>
          <cell r="X207">
            <v>42520</v>
          </cell>
          <cell r="Y207" t="str">
            <v>Mueble 11</v>
          </cell>
          <cell r="Z207" t="str">
            <v>Laura</v>
          </cell>
        </row>
        <row r="208">
          <cell r="F208" t="str">
            <v>143787/2016</v>
          </cell>
          <cell r="G208" t="e">
            <v>#N/A</v>
          </cell>
          <cell r="H208" t="str">
            <v>143787/2016</v>
          </cell>
          <cell r="I208">
            <v>0</v>
          </cell>
          <cell r="J208" t="str">
            <v xml:space="preserve"> 11475/2016</v>
          </cell>
          <cell r="K208">
            <v>11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 t="str">
            <v>Viáticos y Alojamiento</v>
          </cell>
          <cell r="R208" t="str">
            <v>OPTAR S.A</v>
          </cell>
          <cell r="S208">
            <v>94761.1</v>
          </cell>
          <cell r="T208" t="str">
            <v>NOTA 11475/2016 -PEDIDO DE PASAJES AÉREOS "ARMONIZACION FINAL DEL ÓRGANO KLAIS" - Solicitud de hospedaje y comidas 4 franceses afinación órgano</v>
          </cell>
          <cell r="U208" t="str">
            <v>Dirección Nacional de Expresiones Federales</v>
          </cell>
          <cell r="V208">
            <v>0</v>
          </cell>
          <cell r="W208" t="str">
            <v>Dirección Nacional de Expresiones Federales</v>
          </cell>
          <cell r="X208">
            <v>0</v>
          </cell>
          <cell r="Y208" t="str">
            <v>Mueble 19</v>
          </cell>
          <cell r="Z208" t="str">
            <v>Matías</v>
          </cell>
        </row>
        <row r="209">
          <cell r="F209" t="str">
            <v>183099/2016</v>
          </cell>
          <cell r="G209" t="e">
            <v>#N/A</v>
          </cell>
          <cell r="H209" t="str">
            <v>183099/2016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 t="str">
            <v>Nota DGTAyL (NO TIENE) 9/5/2016</v>
          </cell>
          <cell r="P209">
            <v>42499</v>
          </cell>
          <cell r="Q209" t="str">
            <v>Tecnopolis - Servicio de producción</v>
          </cell>
          <cell r="R209" t="str">
            <v>MGG Producciones SRL</v>
          </cell>
          <cell r="S209">
            <v>2000000</v>
          </cell>
          <cell r="T209" t="str">
            <v>Conmemoración del bicentenario de la Independencia</v>
          </cell>
          <cell r="U209" t="str">
            <v>Sistema Federal de Medios y Contenidos Públicos</v>
          </cell>
          <cell r="V209">
            <v>0</v>
          </cell>
          <cell r="W209" t="str">
            <v>Direccion General Técnica, Administrativa y Legal</v>
          </cell>
          <cell r="X209">
            <v>0</v>
          </cell>
          <cell r="Y209" t="str">
            <v>Mueble 11</v>
          </cell>
          <cell r="Z209" t="str">
            <v>Orlando</v>
          </cell>
        </row>
        <row r="210">
          <cell r="F210" t="str">
            <v>187035/2016</v>
          </cell>
          <cell r="G210" t="e">
            <v>#N/A</v>
          </cell>
          <cell r="H210" t="str">
            <v>187035/2016</v>
          </cell>
          <cell r="I210">
            <v>0</v>
          </cell>
          <cell r="J210" t="str">
            <v>015291/2016</v>
          </cell>
          <cell r="K210">
            <v>11</v>
          </cell>
          <cell r="L210" t="str">
            <v>015291/2016</v>
          </cell>
          <cell r="M210">
            <v>0</v>
          </cell>
          <cell r="N210">
            <v>0</v>
          </cell>
          <cell r="O210" t="str">
            <v>Memo N°45/2016</v>
          </cell>
          <cell r="P210">
            <v>0</v>
          </cell>
          <cell r="Q210" t="str">
            <v>Tecnopolis - Servicio de control de plagas</v>
          </cell>
          <cell r="R210" t="str">
            <v>HERNAN GABRIEL RODRIGUEZ "SANEAR"</v>
          </cell>
          <cell r="S210">
            <v>11000</v>
          </cell>
          <cell r="T210" t="str">
            <v>Presidencia de la nación OC 66/2015, conforme factura y certificado de servicios. Cancelación de factura B N°002-00000066</v>
          </cell>
          <cell r="U210" t="str">
            <v>Dirección Nacional de Centros Tematicos</v>
          </cell>
          <cell r="V210">
            <v>0</v>
          </cell>
          <cell r="W210" t="str">
            <v>Presupuesto</v>
          </cell>
          <cell r="X210">
            <v>42521</v>
          </cell>
          <cell r="Y210" t="str">
            <v>Mueble 15</v>
          </cell>
          <cell r="Z210" t="str">
            <v>ZULMA</v>
          </cell>
        </row>
        <row r="211">
          <cell r="F211" t="str">
            <v>180632/2016</v>
          </cell>
          <cell r="G211" t="e">
            <v>#N/A</v>
          </cell>
          <cell r="H211" t="str">
            <v>180632/2016</v>
          </cell>
          <cell r="I211">
            <v>0</v>
          </cell>
          <cell r="J211" t="str">
            <v>014790/2016</v>
          </cell>
          <cell r="K211">
            <v>11</v>
          </cell>
          <cell r="L211" t="str">
            <v>014790/2016</v>
          </cell>
          <cell r="M211">
            <v>0</v>
          </cell>
          <cell r="N211">
            <v>0</v>
          </cell>
          <cell r="O211" t="str">
            <v>Nota DNCT N° 43/2016</v>
          </cell>
          <cell r="P211">
            <v>42492</v>
          </cell>
          <cell r="Q211" t="str">
            <v>Tecnopolis - Servicio de Salud</v>
          </cell>
          <cell r="R211" t="str">
            <v>International Health Service Argentina S.A.</v>
          </cell>
          <cell r="S211">
            <v>45747</v>
          </cell>
          <cell r="T211" t="str">
            <v>Solicitud de pago de fac N° 0601-04515539 Cobertura Medica</v>
          </cell>
          <cell r="U211" t="str">
            <v>Dirección Nacional de Expresiones Federales</v>
          </cell>
          <cell r="V211">
            <v>0</v>
          </cell>
          <cell r="W211" t="str">
            <v>Direccion General Técnica, Administrativa y Legal</v>
          </cell>
          <cell r="X211">
            <v>42499</v>
          </cell>
          <cell r="Y211" t="str">
            <v>Mueble 14</v>
          </cell>
          <cell r="Z211" t="str">
            <v>Mariana</v>
          </cell>
        </row>
        <row r="212">
          <cell r="F212" t="str">
            <v>180635/2016</v>
          </cell>
          <cell r="G212" t="e">
            <v>#N/A</v>
          </cell>
          <cell r="H212" t="str">
            <v>180635/2016</v>
          </cell>
          <cell r="I212">
            <v>0</v>
          </cell>
          <cell r="J212" t="str">
            <v>014384/2016</v>
          </cell>
          <cell r="K212">
            <v>11</v>
          </cell>
          <cell r="L212" t="str">
            <v>014384/2016</v>
          </cell>
          <cell r="M212">
            <v>0</v>
          </cell>
          <cell r="N212">
            <v>0</v>
          </cell>
          <cell r="O212" t="str">
            <v>Nota DNCT N° 41/2016</v>
          </cell>
          <cell r="P212">
            <v>42488</v>
          </cell>
          <cell r="Q212" t="str">
            <v>Tecnopolis - Agua</v>
          </cell>
          <cell r="R212" t="str">
            <v>AKUA S.A</v>
          </cell>
          <cell r="S212">
            <v>14906.6</v>
          </cell>
          <cell r="T212" t="str">
            <v>Solicitud de pago de fac n° 0006-00000661 - Agua dispeners</v>
          </cell>
          <cell r="U212" t="str">
            <v>Dirección Nacional de Centros Tematicos</v>
          </cell>
          <cell r="V212">
            <v>0</v>
          </cell>
          <cell r="W212" t="str">
            <v>Presupuesto</v>
          </cell>
          <cell r="X212">
            <v>42528</v>
          </cell>
          <cell r="Y212" t="str">
            <v>Mueble 16</v>
          </cell>
          <cell r="Z212" t="str">
            <v>Griselda</v>
          </cell>
        </row>
        <row r="213">
          <cell r="F213" t="str">
            <v>188555/2016</v>
          </cell>
          <cell r="G213" t="e">
            <v>#N/A</v>
          </cell>
          <cell r="H213" t="str">
            <v>188555/2016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 t="str">
            <v>Nota DNEF N° 84/2016</v>
          </cell>
          <cell r="P213">
            <v>42471</v>
          </cell>
          <cell r="Q213" t="str">
            <v>Contrataciones Artisticas</v>
          </cell>
          <cell r="R213" t="str">
            <v>Jorge Navarro y Manuel Fraga</v>
          </cell>
          <cell r="S213">
            <v>28000</v>
          </cell>
          <cell r="T213" t="str">
            <v>Requerimiento para contratación artística de Jorge Navarro y Manuel Fraga</v>
          </cell>
          <cell r="U213" t="str">
            <v>Dirección Nacional de Expresiones Federales</v>
          </cell>
          <cell r="V213">
            <v>0</v>
          </cell>
          <cell r="W213" t="str">
            <v>Direccion General Técnica, Administrativa y Legal</v>
          </cell>
          <cell r="X213">
            <v>42531</v>
          </cell>
          <cell r="Y213" t="str">
            <v>Mueble 8</v>
          </cell>
          <cell r="Z213" t="str">
            <v>Sebastian</v>
          </cell>
        </row>
        <row r="214">
          <cell r="F214" t="str">
            <v>188519/2016</v>
          </cell>
          <cell r="G214" t="e">
            <v>#N/A</v>
          </cell>
          <cell r="H214" t="str">
            <v>188519/2016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 t="str">
            <v>Nota DNEF N° 83/2016</v>
          </cell>
          <cell r="P214">
            <v>42471</v>
          </cell>
          <cell r="Q214" t="str">
            <v>Contrataciones Artisticas</v>
          </cell>
          <cell r="R214" t="str">
            <v>Luis Sava</v>
          </cell>
          <cell r="S214">
            <v>3500</v>
          </cell>
          <cell r="T214" t="str">
            <v>Requerimiento para contratación artística de Luis Sava</v>
          </cell>
          <cell r="U214" t="str">
            <v>Dirección Nacional de Expresiones Federales</v>
          </cell>
          <cell r="V214">
            <v>0</v>
          </cell>
          <cell r="W214" t="str">
            <v>Dirección Nacional de Expresiones Federales</v>
          </cell>
          <cell r="X214">
            <v>42576</v>
          </cell>
          <cell r="Y214" t="str">
            <v>Mueble 8</v>
          </cell>
          <cell r="Z214" t="str">
            <v>Sebastian</v>
          </cell>
        </row>
        <row r="215">
          <cell r="F215" t="str">
            <v>179893/2016</v>
          </cell>
          <cell r="G215" t="e">
            <v>#N/A</v>
          </cell>
          <cell r="H215" t="str">
            <v>179893/2016</v>
          </cell>
          <cell r="I215">
            <v>0</v>
          </cell>
          <cell r="J215" t="str">
            <v>011964/2016</v>
          </cell>
          <cell r="K215">
            <v>11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42492</v>
          </cell>
          <cell r="Q215" t="str">
            <v>Contrataciones Artisticas</v>
          </cell>
          <cell r="R215" t="str">
            <v>Santiago Román Santero</v>
          </cell>
          <cell r="S215">
            <v>60000</v>
          </cell>
          <cell r="T215">
            <v>0</v>
          </cell>
          <cell r="U215" t="str">
            <v>Dirección Nacional de Expresiones Federales</v>
          </cell>
          <cell r="V215">
            <v>0</v>
          </cell>
          <cell r="W215" t="str">
            <v>Presupuesto</v>
          </cell>
          <cell r="X215">
            <v>0</v>
          </cell>
          <cell r="Y215">
            <v>0</v>
          </cell>
          <cell r="Z215" t="str">
            <v>Sin Asignar</v>
          </cell>
        </row>
        <row r="216">
          <cell r="F216" t="str">
            <v>188482/2016</v>
          </cell>
          <cell r="G216" t="e">
            <v>#N/A</v>
          </cell>
          <cell r="H216" t="str">
            <v>188482/2016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 t="str">
            <v>Nota DNEF N° 82/2016</v>
          </cell>
          <cell r="P216">
            <v>42471</v>
          </cell>
          <cell r="Q216" t="str">
            <v>Contrataciones Artisticas</v>
          </cell>
          <cell r="R216" t="str">
            <v>Nestor Eude Marconi</v>
          </cell>
          <cell r="S216">
            <v>12000</v>
          </cell>
          <cell r="T216" t="str">
            <v>Requerimiento para contratación artística de Nestor Eude Marconi</v>
          </cell>
          <cell r="U216" t="str">
            <v>Dirección Nacional de Expresiones Federales</v>
          </cell>
          <cell r="V216">
            <v>0</v>
          </cell>
          <cell r="W216" t="str">
            <v>Direccion General Técnica, Administrativa y Legal</v>
          </cell>
          <cell r="X216">
            <v>42531</v>
          </cell>
          <cell r="Y216" t="str">
            <v>Mueble 8</v>
          </cell>
          <cell r="Z216" t="str">
            <v>SEBASTIAN</v>
          </cell>
        </row>
        <row r="217">
          <cell r="F217" t="str">
            <v>0 4087/2016</v>
          </cell>
          <cell r="G217" t="e">
            <v>#N/A</v>
          </cell>
          <cell r="H217">
            <v>0</v>
          </cell>
          <cell r="I217">
            <v>0</v>
          </cell>
          <cell r="J217" t="str">
            <v>0 4087/2016</v>
          </cell>
          <cell r="K217">
            <v>11</v>
          </cell>
          <cell r="L217" t="str">
            <v>0 4087/2016</v>
          </cell>
          <cell r="M217">
            <v>0</v>
          </cell>
          <cell r="N217">
            <v>0</v>
          </cell>
          <cell r="O217">
            <v>0</v>
          </cell>
          <cell r="P217">
            <v>42411</v>
          </cell>
          <cell r="Q217" t="str">
            <v>Chip</v>
          </cell>
          <cell r="R217" t="str">
            <v>INTI</v>
          </cell>
          <cell r="S217">
            <v>5659920</v>
          </cell>
          <cell r="T217" t="str">
            <v>Solicitud de cancelación de deuda del INTI al 1-12-2014 - fra 15/14/12/11</v>
          </cell>
          <cell r="U217" t="str">
            <v>Subsecretaria de Coordinación Ministerio de Comunicaciones</v>
          </cell>
          <cell r="V217">
            <v>0</v>
          </cell>
          <cell r="W217">
            <v>0</v>
          </cell>
          <cell r="X217">
            <v>0</v>
          </cell>
          <cell r="Y217" t="str">
            <v>Mueble 22</v>
          </cell>
          <cell r="Z217" t="str">
            <v>Carolina</v>
          </cell>
        </row>
        <row r="218">
          <cell r="F218" t="str">
            <v>084294/2016</v>
          </cell>
          <cell r="G218" t="e">
            <v>#N/A</v>
          </cell>
          <cell r="H218" t="str">
            <v>84294/2016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42474</v>
          </cell>
          <cell r="Q218" t="str">
            <v>Mantenimiento Asensores</v>
          </cell>
          <cell r="R218">
            <v>0</v>
          </cell>
          <cell r="S218">
            <v>7836344.4000000004</v>
          </cell>
          <cell r="T218" t="str">
            <v>CONTRATACION DEL SERVICIO DE MANTENIMIENTO DE ASCENSORES Y MONTACARGAS</v>
          </cell>
          <cell r="U218" t="str">
            <v>Sistema Federal de Medios y Contenidos Públicos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 t="str">
            <v>Sin Asignar</v>
          </cell>
        </row>
        <row r="219">
          <cell r="F219" t="str">
            <v>243561/2016</v>
          </cell>
          <cell r="G219" t="e">
            <v>#N/A</v>
          </cell>
          <cell r="H219" t="str">
            <v>243561/2016</v>
          </cell>
          <cell r="I219">
            <v>0</v>
          </cell>
          <cell r="J219" t="str">
            <v>015936/2016</v>
          </cell>
          <cell r="K219">
            <v>11</v>
          </cell>
          <cell r="L219" t="str">
            <v>015936/2016</v>
          </cell>
          <cell r="M219">
            <v>0</v>
          </cell>
          <cell r="N219">
            <v>0</v>
          </cell>
          <cell r="O219" t="str">
            <v>NOTA DNEF N°92/2016</v>
          </cell>
          <cell r="P219">
            <v>42502</v>
          </cell>
          <cell r="Q219" t="str">
            <v>Contrataciones Artisticas</v>
          </cell>
          <cell r="R219" t="str">
            <v>BORIS BAND</v>
          </cell>
          <cell r="S219">
            <v>0</v>
          </cell>
          <cell r="T219" t="str">
            <v>REQUIRIMIENTO PARA LA CONTRATACION DE BORIS BAND</v>
          </cell>
          <cell r="U219" t="str">
            <v>Dirección Nacional de Expresiones Federales</v>
          </cell>
          <cell r="V219">
            <v>0</v>
          </cell>
          <cell r="W219" t="str">
            <v>Dirección Nacional de Expresiones Federales</v>
          </cell>
          <cell r="X219">
            <v>42529</v>
          </cell>
          <cell r="Y219" t="str">
            <v>Mueble 9</v>
          </cell>
          <cell r="Z219" t="str">
            <v>Sebastian</v>
          </cell>
        </row>
        <row r="220">
          <cell r="F220" t="str">
            <v>250253/2016</v>
          </cell>
          <cell r="G220" t="e">
            <v>#N/A</v>
          </cell>
          <cell r="H220" t="str">
            <v>250253/2016</v>
          </cell>
          <cell r="I220">
            <v>0</v>
          </cell>
          <cell r="J220" t="str">
            <v>015933/2016</v>
          </cell>
          <cell r="K220">
            <v>11</v>
          </cell>
          <cell r="L220" t="str">
            <v>015933/2016</v>
          </cell>
          <cell r="M220">
            <v>0</v>
          </cell>
          <cell r="N220">
            <v>0</v>
          </cell>
          <cell r="O220" t="str">
            <v>NOTA DNEF N°89/2016</v>
          </cell>
          <cell r="P220">
            <v>42502</v>
          </cell>
          <cell r="Q220" t="str">
            <v>Contrataciones Artisticas</v>
          </cell>
          <cell r="R220" t="str">
            <v>HERNAN JACINTO</v>
          </cell>
          <cell r="S220">
            <v>35000</v>
          </cell>
          <cell r="T220" t="str">
            <v>REQURIMIENTO PARA CONTRATACION ARTISTICA DE HERNAN JACINTO</v>
          </cell>
          <cell r="U220" t="str">
            <v>Dirección Nacional de Expresiones Federales</v>
          </cell>
          <cell r="V220">
            <v>0</v>
          </cell>
          <cell r="W220" t="str">
            <v>Dirección Nacional de Expresiones Federales</v>
          </cell>
          <cell r="X220">
            <v>42587</v>
          </cell>
          <cell r="Y220" t="str">
            <v>Mueble 9</v>
          </cell>
          <cell r="Z220" t="str">
            <v>Sebastian</v>
          </cell>
        </row>
        <row r="221">
          <cell r="F221" t="str">
            <v>016412/2016</v>
          </cell>
          <cell r="G221" t="e">
            <v>#N/A</v>
          </cell>
          <cell r="H221">
            <v>0</v>
          </cell>
          <cell r="I221">
            <v>0</v>
          </cell>
          <cell r="J221" t="str">
            <v>016412/2016</v>
          </cell>
          <cell r="K221">
            <v>11</v>
          </cell>
          <cell r="L221" t="str">
            <v>016412/2016</v>
          </cell>
          <cell r="M221">
            <v>0</v>
          </cell>
          <cell r="N221">
            <v>0</v>
          </cell>
          <cell r="O221" t="str">
            <v>NOTA DNCT N° 53/2016</v>
          </cell>
          <cell r="P221">
            <v>42506</v>
          </cell>
          <cell r="Q221" t="str">
            <v>Tecnopolis - Muebles</v>
          </cell>
          <cell r="R221" t="str">
            <v>VIVERO CUCULO S.R.L y DE MARTINO CARLOS EDUARDO</v>
          </cell>
          <cell r="S221" t="str">
            <v>O.C 128: $183.231,10 O.C 129: $71.510</v>
          </cell>
          <cell r="T221" t="str">
            <v>Solicitud de ampliación de ordenes de compra N° 128/2015 y 129/2015</v>
          </cell>
          <cell r="U221" t="str">
            <v>Dirección Nacional de Centros Tematicos</v>
          </cell>
          <cell r="V221">
            <v>0</v>
          </cell>
          <cell r="W221" t="str">
            <v>Dirección Nacional de Centros Temáticos</v>
          </cell>
          <cell r="X221">
            <v>42506</v>
          </cell>
          <cell r="Y221" t="str">
            <v>Mueble 11</v>
          </cell>
          <cell r="Z221" t="str">
            <v>Matías</v>
          </cell>
        </row>
        <row r="222">
          <cell r="F222" t="str">
            <v>174169/2016</v>
          </cell>
          <cell r="G222" t="e">
            <v>#N/A</v>
          </cell>
          <cell r="H222" t="str">
            <v>174169/2016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42494</v>
          </cell>
          <cell r="Q222" t="str">
            <v>Servicio de acreditaciones</v>
          </cell>
          <cell r="R222" t="str">
            <v>Y3K-IT S.R.L</v>
          </cell>
          <cell r="S222">
            <v>182000</v>
          </cell>
          <cell r="T222" t="str">
            <v>Facturación por servicio de acceso mes de ene-feb-mar-abril</v>
          </cell>
          <cell r="U222" t="str">
            <v>Dirección de Compras y Contrataciones</v>
          </cell>
          <cell r="V222">
            <v>42465</v>
          </cell>
          <cell r="W222" t="str">
            <v>Presupuesto</v>
          </cell>
          <cell r="X222">
            <v>42544</v>
          </cell>
          <cell r="Y222" t="str">
            <v>Mueble 14</v>
          </cell>
          <cell r="Z222" t="str">
            <v>Lorena</v>
          </cell>
        </row>
        <row r="223">
          <cell r="F223" t="str">
            <v>248213/2015</v>
          </cell>
          <cell r="G223" t="e">
            <v>#N/A</v>
          </cell>
          <cell r="H223" t="str">
            <v>248213/2015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 t="str">
            <v>OC 2013 Expte Madre N°39110/2016</v>
          </cell>
          <cell r="P223">
            <v>0</v>
          </cell>
          <cell r="Q223" t="str">
            <v>Tecnopolis - Muebles</v>
          </cell>
          <cell r="R223">
            <v>0</v>
          </cell>
          <cell r="S223">
            <v>684000</v>
          </cell>
          <cell r="T223" t="str">
            <v>adquisicion cinco mil (5000) sillas de plasticas de estructuras metalica para el micro estadio ubicado en el parque tematico proyecto tecnopolis.</v>
          </cell>
          <cell r="U223" t="str">
            <v>Presidencia de la Nacion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 t="str">
            <v>Sin Asignar</v>
          </cell>
        </row>
        <row r="224">
          <cell r="F224" t="str">
            <v>196038/2016</v>
          </cell>
          <cell r="G224" t="e">
            <v>#N/A</v>
          </cell>
          <cell r="H224" t="str">
            <v>196038/2016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 t="str">
            <v>Nota DNCT N° 47/2016</v>
          </cell>
          <cell r="P224">
            <v>42494</v>
          </cell>
          <cell r="Q224" t="str">
            <v>Tecnopolis - Mantenimiento</v>
          </cell>
          <cell r="R224" t="str">
            <v>Emp. Sug. X área requirente: SING FACTORY S.A. y SM SERRANO METAL</v>
          </cell>
          <cell r="S224">
            <v>1575420</v>
          </cell>
          <cell r="T224" t="str">
            <v>Solicitud de contratación de trabajos de desarme, desmantelamiento y armado de estructura existente paseo costero</v>
          </cell>
          <cell r="U224" t="str">
            <v>Dirección Nacional de Centros Tematicos</v>
          </cell>
          <cell r="V224">
            <v>42465</v>
          </cell>
          <cell r="W224">
            <v>0</v>
          </cell>
          <cell r="X224">
            <v>0</v>
          </cell>
          <cell r="Y224" t="str">
            <v>Mueble 12</v>
          </cell>
          <cell r="Z224" t="str">
            <v>Matías</v>
          </cell>
        </row>
        <row r="225">
          <cell r="F225" t="str">
            <v>116640/2016</v>
          </cell>
          <cell r="G225" t="e">
            <v>#N/A</v>
          </cell>
          <cell r="H225">
            <v>0</v>
          </cell>
          <cell r="I225">
            <v>0</v>
          </cell>
          <cell r="J225" t="str">
            <v>116640/2016</v>
          </cell>
          <cell r="K225">
            <v>11</v>
          </cell>
          <cell r="L225">
            <v>0</v>
          </cell>
          <cell r="M225">
            <v>0</v>
          </cell>
          <cell r="N225">
            <v>0</v>
          </cell>
          <cell r="O225" t="str">
            <v>Nota DNCT N°55016</v>
          </cell>
          <cell r="P225">
            <v>42507</v>
          </cell>
          <cell r="Q225" t="str">
            <v>Alquiler de Andamios</v>
          </cell>
          <cell r="R225">
            <v>0</v>
          </cell>
          <cell r="S225">
            <v>0</v>
          </cell>
          <cell r="T225" t="str">
            <v>Solicitud de servicio de alquiler de andamios</v>
          </cell>
          <cell r="U225" t="str">
            <v>Dirección Nacional de Centros Tematicos</v>
          </cell>
          <cell r="V225" t="str">
            <v>5/17/2016</v>
          </cell>
          <cell r="W225">
            <v>0</v>
          </cell>
          <cell r="X225">
            <v>0</v>
          </cell>
          <cell r="Y225" t="str">
            <v>Mueble 8</v>
          </cell>
          <cell r="Z225" t="str">
            <v>Laura</v>
          </cell>
        </row>
        <row r="226">
          <cell r="F226" t="str">
            <v>203492/2016</v>
          </cell>
          <cell r="G226" t="e">
            <v>#N/A</v>
          </cell>
          <cell r="H226" t="str">
            <v>203492/2016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 t="str">
            <v>NOTA DNEF N°61/2016</v>
          </cell>
          <cell r="P226">
            <v>42493</v>
          </cell>
          <cell r="Q226" t="str">
            <v>Contrataciones Artisticas</v>
          </cell>
          <cell r="R226" t="str">
            <v>NINI FLORES</v>
          </cell>
          <cell r="S226">
            <v>0</v>
          </cell>
          <cell r="T226" t="str">
            <v>REQURIMIENTO PARA CONTRATACION ARTISTICA DE MINI FLORES</v>
          </cell>
          <cell r="U226" t="str">
            <v>Dirección Nacional de Expresiones Federales</v>
          </cell>
          <cell r="V226">
            <v>42434</v>
          </cell>
          <cell r="W226" t="str">
            <v>Direccion General Técnica, Administrativa y Legal</v>
          </cell>
          <cell r="X226">
            <v>42529</v>
          </cell>
          <cell r="Y226" t="str">
            <v>Mueble 9</v>
          </cell>
          <cell r="Z226" t="str">
            <v>Sebastian</v>
          </cell>
        </row>
        <row r="227">
          <cell r="F227" t="str">
            <v>196037/2016</v>
          </cell>
          <cell r="G227" t="e">
            <v>#N/A</v>
          </cell>
          <cell r="H227" t="str">
            <v>196037/2016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 t="str">
            <v>NOTA DNCT N° 46/2016</v>
          </cell>
          <cell r="P227">
            <v>42493</v>
          </cell>
          <cell r="Q227" t="str">
            <v>Tecnopolis - Insumos de Herreria</v>
          </cell>
          <cell r="R227">
            <v>0</v>
          </cell>
          <cell r="S227">
            <v>0</v>
          </cell>
          <cell r="T227" t="str">
            <v>Adquisición de paneles de rejas semi elaboradas ed hierro</v>
          </cell>
          <cell r="U227" t="str">
            <v>Dirección Nacional de Centros Tematicos</v>
          </cell>
          <cell r="V227">
            <v>42434</v>
          </cell>
          <cell r="W227" t="str">
            <v>Presupuesto</v>
          </cell>
          <cell r="X227">
            <v>42517</v>
          </cell>
          <cell r="Y227" t="str">
            <v>Mueble 8</v>
          </cell>
          <cell r="Z227" t="str">
            <v>Laura</v>
          </cell>
        </row>
        <row r="228">
          <cell r="F228" t="str">
            <v>203980/2016</v>
          </cell>
          <cell r="G228" t="e">
            <v>#N/A</v>
          </cell>
          <cell r="H228" t="str">
            <v>203980/2016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 t="str">
            <v>NOTA DNEF N°112/2016</v>
          </cell>
          <cell r="P228">
            <v>42509</v>
          </cell>
          <cell r="Q228" t="str">
            <v>Alquiler de Equipamiento</v>
          </cell>
          <cell r="R228" t="str">
            <v>Sebastian Busco</v>
          </cell>
          <cell r="S228">
            <v>1350</v>
          </cell>
          <cell r="T228" t="str">
            <v>Pago alquiler amplificador para concierto Devin</v>
          </cell>
          <cell r="U228" t="str">
            <v>Dirección Nacional de Expresiones Federales</v>
          </cell>
          <cell r="V228">
            <v>42556</v>
          </cell>
          <cell r="W228" t="str">
            <v>Presupuesto</v>
          </cell>
          <cell r="X228">
            <v>42524</v>
          </cell>
          <cell r="Y228" t="str">
            <v>Mueble 10</v>
          </cell>
          <cell r="Z228" t="str">
            <v>Matías</v>
          </cell>
        </row>
        <row r="229">
          <cell r="F229" t="str">
            <v>043923/2015</v>
          </cell>
          <cell r="G229" t="e">
            <v>#N/A</v>
          </cell>
          <cell r="H229" t="str">
            <v>0043923/2015</v>
          </cell>
          <cell r="I229" t="str">
            <v>0043923/2015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42471</v>
          </cell>
          <cell r="Q229" t="str">
            <v>Tecnopolis - Insumos Electronicos</v>
          </cell>
          <cell r="R229">
            <v>0</v>
          </cell>
          <cell r="S229">
            <v>0</v>
          </cell>
          <cell r="T229" t="str">
            <v>Adquisicion de insumos electronicos con destino al parque de bicentenario.</v>
          </cell>
          <cell r="U229" t="str">
            <v>Presidencia de la Nacion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 t="str">
            <v>Sin Asignar</v>
          </cell>
        </row>
        <row r="230">
          <cell r="F230" t="str">
            <v>252062/2015</v>
          </cell>
          <cell r="G230" t="e">
            <v>#N/A</v>
          </cell>
          <cell r="H230" t="str">
            <v>252062/2015</v>
          </cell>
          <cell r="I230">
            <v>0</v>
          </cell>
          <cell r="J230" t="str">
            <v>016407/2016</v>
          </cell>
          <cell r="K230">
            <v>11</v>
          </cell>
          <cell r="L230" t="str">
            <v>016407/2016</v>
          </cell>
          <cell r="M230">
            <v>0</v>
          </cell>
          <cell r="N230">
            <v>0</v>
          </cell>
          <cell r="O230" t="str">
            <v>MEMO N° 19/2016 DNCT</v>
          </cell>
          <cell r="P230">
            <v>42506</v>
          </cell>
          <cell r="Q230" t="str">
            <v>Tecnopolis - Servicio de Salud</v>
          </cell>
          <cell r="R230" t="str">
            <v>International Health Service Argentina S.A.</v>
          </cell>
          <cell r="S230">
            <v>112500.01</v>
          </cell>
          <cell r="T230" t="str">
            <v>Cancelación de factura "B" N°0601-04518106</v>
          </cell>
          <cell r="U230" t="str">
            <v>Direccion General Técnica, Administrativa y Legal</v>
          </cell>
          <cell r="V230" t="str">
            <v>5/18/2016</v>
          </cell>
          <cell r="W230" t="str">
            <v>Legales</v>
          </cell>
          <cell r="X230">
            <v>42562</v>
          </cell>
          <cell r="Y230" t="str">
            <v>Mueble 18</v>
          </cell>
          <cell r="Z230" t="str">
            <v>Sin Asignar</v>
          </cell>
        </row>
        <row r="231">
          <cell r="F231" t="str">
            <v>204287/2016</v>
          </cell>
          <cell r="G231" t="e">
            <v>#N/A</v>
          </cell>
          <cell r="H231" t="str">
            <v>204287/2016</v>
          </cell>
          <cell r="I231">
            <v>0</v>
          </cell>
          <cell r="J231" t="str">
            <v>016732/2016</v>
          </cell>
          <cell r="K231">
            <v>11</v>
          </cell>
          <cell r="L231" t="str">
            <v>016732/2016</v>
          </cell>
          <cell r="M231">
            <v>0</v>
          </cell>
          <cell r="N231">
            <v>0</v>
          </cell>
          <cell r="O231" t="str">
            <v>NOTA DNEF N°114/2016</v>
          </cell>
          <cell r="P231">
            <v>42509</v>
          </cell>
          <cell r="Q231" t="str">
            <v>Contrataciones Artisticas</v>
          </cell>
          <cell r="R231" t="str">
            <v>LUCAS MARTI</v>
          </cell>
          <cell r="S231">
            <v>3000</v>
          </cell>
          <cell r="T231" t="str">
            <v>REQUERIMIENTO PARA CONTRATACION ARTISTICA DE LUCAS MARTI</v>
          </cell>
          <cell r="U231" t="str">
            <v>Dirección Nacional de Expresiones Federales</v>
          </cell>
          <cell r="V231">
            <v>42406</v>
          </cell>
          <cell r="W231" t="str">
            <v>Dirección Nacional de Expresiones Federales</v>
          </cell>
          <cell r="X231">
            <v>42576</v>
          </cell>
          <cell r="Y231" t="str">
            <v>Mueble 9</v>
          </cell>
          <cell r="Z231" t="str">
            <v>Sebastian</v>
          </cell>
        </row>
        <row r="232">
          <cell r="F232" t="str">
            <v>010793/2016</v>
          </cell>
          <cell r="G232" t="e">
            <v>#N/A</v>
          </cell>
          <cell r="H232">
            <v>0</v>
          </cell>
          <cell r="I232">
            <v>0</v>
          </cell>
          <cell r="J232" t="str">
            <v>010793/2016</v>
          </cell>
          <cell r="K232">
            <v>11</v>
          </cell>
          <cell r="L232">
            <v>0</v>
          </cell>
          <cell r="M232">
            <v>0</v>
          </cell>
          <cell r="N232">
            <v>0</v>
          </cell>
          <cell r="O232" t="str">
            <v>NOTA DNEF N°16/2016</v>
          </cell>
          <cell r="P232">
            <v>0</v>
          </cell>
          <cell r="Q232" t="str">
            <v>Equipamiento Musical</v>
          </cell>
          <cell r="R232">
            <v>0</v>
          </cell>
          <cell r="S232">
            <v>0</v>
          </cell>
          <cell r="T232" t="str">
            <v>NOTA DNEF N°16/2016 PAGO DE FACTURA MOVIMIENTO DE PIANOS</v>
          </cell>
          <cell r="U232" t="str">
            <v>Dirección Nacional de Expresiones Federales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 t="str">
            <v>Sin Asignar</v>
          </cell>
        </row>
        <row r="233">
          <cell r="F233" t="str">
            <v>204234/2016</v>
          </cell>
          <cell r="G233" t="e">
            <v>#N/A</v>
          </cell>
          <cell r="H233" t="str">
            <v>204234/2016</v>
          </cell>
          <cell r="I233">
            <v>0</v>
          </cell>
          <cell r="J233" t="str">
            <v>016725/2016</v>
          </cell>
          <cell r="K233">
            <v>11</v>
          </cell>
          <cell r="L233" t="str">
            <v>016725/2016</v>
          </cell>
          <cell r="M233">
            <v>0</v>
          </cell>
          <cell r="N233">
            <v>0</v>
          </cell>
          <cell r="O233" t="str">
            <v>NOTA DNEF N°115/2016</v>
          </cell>
          <cell r="P233">
            <v>42509</v>
          </cell>
          <cell r="Q233" t="str">
            <v>Contrataciones Artisticas</v>
          </cell>
          <cell r="R233" t="str">
            <v>Ianina Trigo</v>
          </cell>
          <cell r="S233">
            <v>5200</v>
          </cell>
          <cell r="T233" t="str">
            <v>REQUERIMIENTO PARA CONTRATACIÓN ARTÍSTICA POR ENSAYOS DE NINI FLORES</v>
          </cell>
          <cell r="U233" t="str">
            <v>Dirección Nacional de Expresiones Federales</v>
          </cell>
          <cell r="V233" t="str">
            <v>5/19/2016</v>
          </cell>
          <cell r="W233" t="str">
            <v>Presupuesto</v>
          </cell>
          <cell r="X233">
            <v>42534</v>
          </cell>
          <cell r="Y233" t="str">
            <v>Mueble 9</v>
          </cell>
          <cell r="Z233" t="str">
            <v>Sebastian</v>
          </cell>
        </row>
        <row r="234">
          <cell r="F234" t="str">
            <v>204243/2016</v>
          </cell>
          <cell r="G234" t="e">
            <v>#N/A</v>
          </cell>
          <cell r="H234" t="str">
            <v>204243/2016</v>
          </cell>
          <cell r="I234">
            <v>0</v>
          </cell>
          <cell r="J234" t="str">
            <v>016726/2016</v>
          </cell>
          <cell r="K234">
            <v>11</v>
          </cell>
          <cell r="L234" t="str">
            <v>016726/2016</v>
          </cell>
          <cell r="M234">
            <v>0</v>
          </cell>
          <cell r="N234">
            <v>0</v>
          </cell>
          <cell r="O234" t="str">
            <v>NOTA DNEF N°113/2016</v>
          </cell>
          <cell r="P234">
            <v>42509</v>
          </cell>
          <cell r="Q234" t="str">
            <v>Contrataciones Artisticas</v>
          </cell>
          <cell r="R234" t="str">
            <v>EZEQUIEL KRONENBERG</v>
          </cell>
          <cell r="S234">
            <v>17000</v>
          </cell>
          <cell r="T234" t="str">
            <v>REQUERIMIENTO PARA CONTRATACION ARTISTICA DE EZEQUIEL KRONENBERG</v>
          </cell>
          <cell r="U234" t="str">
            <v>Dirección Nacional de Expresiones Federales</v>
          </cell>
          <cell r="V234">
            <v>42406</v>
          </cell>
          <cell r="W234" t="str">
            <v>Dirección Nacional de Expresiones Federales</v>
          </cell>
          <cell r="X234">
            <v>42576</v>
          </cell>
          <cell r="Y234" t="str">
            <v>Mueble 9</v>
          </cell>
          <cell r="Z234" t="str">
            <v>Sebastian</v>
          </cell>
        </row>
        <row r="235">
          <cell r="F235" t="str">
            <v>204556/2016</v>
          </cell>
          <cell r="G235" t="e">
            <v>#N/A</v>
          </cell>
          <cell r="H235" t="str">
            <v>204556/2016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42509</v>
          </cell>
          <cell r="Q235" t="str">
            <v>Equipamiento</v>
          </cell>
          <cell r="R235">
            <v>0</v>
          </cell>
          <cell r="S235">
            <v>0</v>
          </cell>
          <cell r="T235" t="str">
            <v>Instalación de equipamiento CCK (luminarias)</v>
          </cell>
          <cell r="U235" t="str">
            <v>Coordinación Técnica Operativa</v>
          </cell>
          <cell r="V235" t="str">
            <v>5/19/2016</v>
          </cell>
          <cell r="W235" t="str">
            <v>Presupuesto</v>
          </cell>
          <cell r="X235">
            <v>42551</v>
          </cell>
          <cell r="Y235" t="str">
            <v>Mueble 11</v>
          </cell>
          <cell r="Z235" t="str">
            <v>Orlando</v>
          </cell>
        </row>
        <row r="236">
          <cell r="F236" t="str">
            <v>013846/2016</v>
          </cell>
          <cell r="G236" t="e">
            <v>#N/A</v>
          </cell>
          <cell r="H236" t="str">
            <v>13846/2016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42488</v>
          </cell>
          <cell r="Q236" t="str">
            <v>Tecnopolis - Mantenimiento</v>
          </cell>
          <cell r="R236" t="str">
            <v>GRUAS SAN BLAS S.A.</v>
          </cell>
          <cell r="S236">
            <v>308080.75</v>
          </cell>
          <cell r="T236" t="str">
            <v>CONTRATACION SERVICIO ANUAL DE MANTENIMIENTO PREVENTIVO, CORRECTIVO Y REPARACION DE MAQUINAS PESADAS, SITUADA EN PARQUE TEMATICO TECNOPOLIS</v>
          </cell>
          <cell r="U236" t="str">
            <v>Dirección Nacional de Centros Tematicos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 t="str">
            <v>Sin Asignar</v>
          </cell>
        </row>
        <row r="237">
          <cell r="F237" t="str">
            <v>213175/2016</v>
          </cell>
          <cell r="G237" t="e">
            <v>#N/A</v>
          </cell>
          <cell r="H237" t="str">
            <v>213175/2016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 t="str">
            <v>Tecnopolis - Iluminacion</v>
          </cell>
          <cell r="R237" t="str">
            <v>Buenos Aires Live Show S.R.L.</v>
          </cell>
          <cell r="S237">
            <v>2117500</v>
          </cell>
          <cell r="T237" t="str">
            <v>SERVICIO DE ALQUILER PARA SONIDO E ILUMINACION INTEGRAL - SALTA INTINERANTE (TECNOPOLIS)</v>
          </cell>
          <cell r="U237" t="str">
            <v>Dirección Nacional de Centros Tematicos</v>
          </cell>
          <cell r="V237">
            <v>0</v>
          </cell>
          <cell r="W237" t="str">
            <v>Direccion General Técnica, Administrativa y Legal</v>
          </cell>
          <cell r="X237">
            <v>42557</v>
          </cell>
          <cell r="Y237" t="str">
            <v>Mueble 15</v>
          </cell>
          <cell r="Z237" t="str">
            <v>ZULMA</v>
          </cell>
        </row>
        <row r="238">
          <cell r="F238" t="str">
            <v>014747/2016</v>
          </cell>
          <cell r="G238" t="e">
            <v>#N/A</v>
          </cell>
          <cell r="H238">
            <v>0</v>
          </cell>
          <cell r="I238">
            <v>0</v>
          </cell>
          <cell r="J238" t="str">
            <v>014747/2016</v>
          </cell>
          <cell r="K238">
            <v>11</v>
          </cell>
          <cell r="L238">
            <v>0</v>
          </cell>
          <cell r="M238">
            <v>0</v>
          </cell>
          <cell r="N238">
            <v>0</v>
          </cell>
          <cell r="O238" t="str">
            <v>NOTA DNEF Nº 70/2016</v>
          </cell>
          <cell r="P238">
            <v>42493</v>
          </cell>
          <cell r="Q238" t="str">
            <v>Viáticos y Alojamiento</v>
          </cell>
          <cell r="R238" t="str">
            <v>PBG TRAVEL AND EVENTS S.R.L.</v>
          </cell>
          <cell r="S238">
            <v>0</v>
          </cell>
          <cell r="T238" t="str">
            <v>PEDIDO DE PASAJES AÉREOS, TRASLADOS INTERNOS Y ALOJAMIENTO " CONCIERTO CELLO SAMBA TRIO"</v>
          </cell>
          <cell r="U238" t="str">
            <v>Dirección Nacional de Centros Tematicos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 t="str">
            <v>Sin Asignar</v>
          </cell>
        </row>
        <row r="239">
          <cell r="F239" t="str">
            <v>014733/2016</v>
          </cell>
          <cell r="G239" t="e">
            <v>#N/A</v>
          </cell>
          <cell r="H239">
            <v>0</v>
          </cell>
          <cell r="I239">
            <v>0</v>
          </cell>
          <cell r="J239" t="str">
            <v>014733/2016</v>
          </cell>
          <cell r="K239">
            <v>11</v>
          </cell>
          <cell r="L239">
            <v>0</v>
          </cell>
          <cell r="M239">
            <v>0</v>
          </cell>
          <cell r="N239">
            <v>0</v>
          </cell>
          <cell r="O239" t="str">
            <v>NOTA DNEF Nº 56/2016</v>
          </cell>
          <cell r="P239">
            <v>42493</v>
          </cell>
          <cell r="Q239" t="str">
            <v>Hospedaje y Comida</v>
          </cell>
          <cell r="R239">
            <v>0</v>
          </cell>
          <cell r="S239">
            <v>0</v>
          </cell>
          <cell r="T239" t="str">
            <v>Pedido de hospedaje y comidas "Fattoruso Hugo Antonio"</v>
          </cell>
          <cell r="U239" t="str">
            <v>Dirección Nacional de Centros Tematicos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 t="str">
            <v>Sin Asignar</v>
          </cell>
        </row>
        <row r="240">
          <cell r="F240" t="str">
            <v>213094/2016</v>
          </cell>
          <cell r="G240" t="e">
            <v>#N/A</v>
          </cell>
          <cell r="H240" t="str">
            <v>213094/2016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 t="str">
            <v>Tecnopolis - Equipamiento</v>
          </cell>
          <cell r="R240">
            <v>0</v>
          </cell>
          <cell r="S240">
            <v>855000</v>
          </cell>
          <cell r="T240" t="str">
            <v>SERVICIO DE ALQUILER DE EQUIPAMIENTO PARA DESARROLLO DEL PROYECTO "OCULUS" - SALTA INTINERANTE (TECNOPOLIS)</v>
          </cell>
          <cell r="U240" t="str">
            <v>Dirección Nacional de Centros Tematicos</v>
          </cell>
          <cell r="V240">
            <v>0</v>
          </cell>
          <cell r="W240" t="str">
            <v>Dirección Nacional de Centros Tematicos</v>
          </cell>
          <cell r="X240">
            <v>42514</v>
          </cell>
          <cell r="Y240" t="str">
            <v>Mueble 15</v>
          </cell>
          <cell r="Z240" t="str">
            <v>Sin Asignar</v>
          </cell>
        </row>
        <row r="241">
          <cell r="F241" t="str">
            <v>014748/2016</v>
          </cell>
          <cell r="G241" t="e">
            <v>#N/A</v>
          </cell>
          <cell r="H241">
            <v>0</v>
          </cell>
          <cell r="I241">
            <v>0</v>
          </cell>
          <cell r="J241" t="str">
            <v>014748/2016</v>
          </cell>
          <cell r="K241">
            <v>11</v>
          </cell>
          <cell r="L241">
            <v>0</v>
          </cell>
          <cell r="M241">
            <v>0</v>
          </cell>
          <cell r="N241">
            <v>0</v>
          </cell>
          <cell r="O241" t="str">
            <v>NOTA DNEF Nº 71/2016</v>
          </cell>
          <cell r="P241">
            <v>42493</v>
          </cell>
          <cell r="Q241" t="str">
            <v>Viáticos y Alojamiento</v>
          </cell>
          <cell r="R241" t="str">
            <v>PBG TRAVEL AND EVENTS S.R.L.</v>
          </cell>
          <cell r="S241">
            <v>0</v>
          </cell>
          <cell r="T241" t="str">
            <v>PEDIDO DE PASAJES AÉREOS, TRASLADOS INTERNOS Y ALOJAMIENTO "ARNALDO ANTUNES TRIO - A CASA E SUA"</v>
          </cell>
          <cell r="U241" t="str">
            <v>Dirección Nacional de Centros Tematicos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 t="str">
            <v>Sin Asignar</v>
          </cell>
        </row>
        <row r="242">
          <cell r="F242" t="str">
            <v>213090/2016</v>
          </cell>
          <cell r="G242" t="e">
            <v>#N/A</v>
          </cell>
          <cell r="H242" t="str">
            <v>213090/2016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 t="str">
            <v>Tecnopolis - Equipamiento</v>
          </cell>
          <cell r="R242" t="str">
            <v>OLILE</v>
          </cell>
          <cell r="S242">
            <v>822800</v>
          </cell>
          <cell r="T242" t="str">
            <v>SERVICIO DE ALQUILER DE EQUIPAMIENTO TECNOLOGICO PARA DESARROLLO DE INSTALACION DE "KINETIK" - SALTA INTINERANTE (TECNOPOLIS)</v>
          </cell>
          <cell r="U242" t="str">
            <v>Dirección Nacional de Centros Tematicos</v>
          </cell>
          <cell r="V242">
            <v>0</v>
          </cell>
          <cell r="W242" t="str">
            <v>Dirección Nacional de Centros Tematicos</v>
          </cell>
          <cell r="X242">
            <v>42514</v>
          </cell>
          <cell r="Y242" t="str">
            <v>Mueble 15</v>
          </cell>
          <cell r="Z242" t="str">
            <v>ZULMA</v>
          </cell>
        </row>
        <row r="243">
          <cell r="F243" t="str">
            <v>212075/2016</v>
          </cell>
          <cell r="G243" t="e">
            <v>#N/A</v>
          </cell>
          <cell r="H243" t="str">
            <v>212075/2016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 t="str">
            <v>Tecnopolis - Alquiler Grupo electrogeno</v>
          </cell>
          <cell r="R243" t="str">
            <v>ELEC TROVATO</v>
          </cell>
          <cell r="S243">
            <v>220000</v>
          </cell>
          <cell r="T243" t="str">
            <v>SALTA ITINERANTE:SERVICIO INTEGRAL DE ALQUILER DE GENERADORES ELECTRICOS</v>
          </cell>
          <cell r="U243" t="str">
            <v>Dirección Nacional de Centros Tematicos</v>
          </cell>
          <cell r="V243">
            <v>0</v>
          </cell>
          <cell r="W243" t="str">
            <v>Dirección Nacional de Centros Tematicos</v>
          </cell>
          <cell r="X243">
            <v>42514</v>
          </cell>
          <cell r="Y243" t="str">
            <v>Mueble 15</v>
          </cell>
          <cell r="Z243" t="str">
            <v>ZULMA</v>
          </cell>
        </row>
        <row r="244">
          <cell r="F244" t="str">
            <v>196039/2016</v>
          </cell>
          <cell r="G244" t="e">
            <v>#N/A</v>
          </cell>
          <cell r="H244" t="str">
            <v>196039/2016</v>
          </cell>
          <cell r="I244">
            <v>0</v>
          </cell>
          <cell r="J244" t="str">
            <v>014753/2016</v>
          </cell>
          <cell r="K244">
            <v>11</v>
          </cell>
          <cell r="L244">
            <v>0</v>
          </cell>
          <cell r="M244">
            <v>0</v>
          </cell>
          <cell r="N244">
            <v>0</v>
          </cell>
          <cell r="O244" t="str">
            <v>NOTA DNEF Nº 62/2016</v>
          </cell>
          <cell r="P244">
            <v>42493</v>
          </cell>
          <cell r="Q244" t="str">
            <v>Contrataciones Artisticas</v>
          </cell>
          <cell r="R244" t="str">
            <v>PABLO POLLITZER</v>
          </cell>
          <cell r="S244">
            <v>15000</v>
          </cell>
          <cell r="T244" t="str">
            <v>REQUERIMIENTO PARA CONTRATACION ARTISTICA DE PABLO POLLITZER</v>
          </cell>
          <cell r="U244" t="str">
            <v>Dirección Nacional de Centros Tematicos</v>
          </cell>
          <cell r="V244">
            <v>0</v>
          </cell>
          <cell r="W244" t="str">
            <v>Direccion General Técnica, Administrativa y Legal</v>
          </cell>
          <cell r="X244">
            <v>42557</v>
          </cell>
          <cell r="Y244">
            <v>0</v>
          </cell>
          <cell r="Z244" t="str">
            <v>Sin Asignar</v>
          </cell>
        </row>
        <row r="245">
          <cell r="F245" t="str">
            <v>211989/2016</v>
          </cell>
          <cell r="G245" t="e">
            <v>#N/A</v>
          </cell>
          <cell r="H245" t="str">
            <v>211989/2016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 t="str">
            <v>NOTA DNCT N°79 BIS</v>
          </cell>
          <cell r="P245">
            <v>42517</v>
          </cell>
          <cell r="Q245" t="str">
            <v>Tecnopolis - Equipamiento</v>
          </cell>
          <cell r="R245">
            <v>0</v>
          </cell>
          <cell r="S245">
            <v>422290</v>
          </cell>
          <cell r="T245" t="str">
            <v>SALTA ITINERANTE: SERVICIO DE ALQUILER DE BAÑOS QUÍMICOS, INSTALACIÓN INICIO EVENTO SALTA ITINERANTE</v>
          </cell>
          <cell r="U245" t="str">
            <v>Dirección Nacional de Centros Tematicos</v>
          </cell>
          <cell r="V245">
            <v>0</v>
          </cell>
          <cell r="W245" t="str">
            <v>Direccion General Técnica, Administrativa y Legal</v>
          </cell>
          <cell r="X245">
            <v>42543</v>
          </cell>
          <cell r="Y245" t="str">
            <v>Mueble 15</v>
          </cell>
          <cell r="Z245" t="str">
            <v>Laura Siciliano</v>
          </cell>
        </row>
        <row r="246">
          <cell r="F246" t="str">
            <v>196026/2016</v>
          </cell>
          <cell r="G246" t="e">
            <v>#N/A</v>
          </cell>
          <cell r="H246" t="str">
            <v>196026/2016</v>
          </cell>
          <cell r="I246">
            <v>0</v>
          </cell>
          <cell r="J246" t="str">
            <v>014755/2016</v>
          </cell>
          <cell r="K246">
            <v>11</v>
          </cell>
          <cell r="L246">
            <v>0</v>
          </cell>
          <cell r="M246">
            <v>0</v>
          </cell>
          <cell r="N246">
            <v>0</v>
          </cell>
          <cell r="O246" t="str">
            <v>NOTA DNEF Nº 60/2016</v>
          </cell>
          <cell r="P246">
            <v>42493</v>
          </cell>
          <cell r="Q246" t="str">
            <v>Contrataciones Artisticas</v>
          </cell>
          <cell r="R246" t="str">
            <v>PIERRE BLANCHARD</v>
          </cell>
          <cell r="S246">
            <v>10000</v>
          </cell>
          <cell r="T246" t="str">
            <v>REQUERIMIENTO PARA CONTRATACION ARTISTICA DE PIERRE BLANCHARD.-</v>
          </cell>
          <cell r="U246" t="str">
            <v>Dirección Nacional de Centros Tematicos</v>
          </cell>
          <cell r="V246">
            <v>0</v>
          </cell>
          <cell r="W246" t="str">
            <v>Presupuesto</v>
          </cell>
          <cell r="X246">
            <v>42507</v>
          </cell>
          <cell r="Y246">
            <v>0</v>
          </cell>
          <cell r="Z246" t="str">
            <v>Sin Asignar</v>
          </cell>
        </row>
        <row r="247">
          <cell r="F247" t="str">
            <v>207947/2016</v>
          </cell>
          <cell r="G247" t="e">
            <v>#N/A</v>
          </cell>
          <cell r="H247" t="str">
            <v>207947/2016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 t="str">
            <v>Equipamiento Musical</v>
          </cell>
          <cell r="R247" t="str">
            <v>DAKAR ACUSTICA</v>
          </cell>
          <cell r="S247">
            <v>12100</v>
          </cell>
          <cell r="T247" t="str">
            <v>Contratación de servicio dodecaedro ensayo orquesta sinfónica nacional firmado Oscar Mozzi - FACT 701</v>
          </cell>
          <cell r="U247" t="str">
            <v>Dirección Nacional de Expresiones Federales</v>
          </cell>
          <cell r="V247" t="str">
            <v>3/29/2016</v>
          </cell>
          <cell r="W247" t="str">
            <v>Direccion General Técnica, Administrativa y Legal</v>
          </cell>
          <cell r="X247">
            <v>42558</v>
          </cell>
          <cell r="Y247" t="str">
            <v>Mueble 10</v>
          </cell>
          <cell r="Z247" t="str">
            <v>Melina</v>
          </cell>
        </row>
        <row r="248">
          <cell r="F248" t="str">
            <v>245931/2016</v>
          </cell>
          <cell r="G248" t="e">
            <v>#N/A</v>
          </cell>
          <cell r="H248" t="str">
            <v>245931/2016</v>
          </cell>
          <cell r="I248">
            <v>0</v>
          </cell>
          <cell r="J248" t="str">
            <v>014746/2016</v>
          </cell>
          <cell r="K248">
            <v>11</v>
          </cell>
          <cell r="L248">
            <v>0</v>
          </cell>
          <cell r="M248">
            <v>0</v>
          </cell>
          <cell r="N248">
            <v>0</v>
          </cell>
          <cell r="O248" t="str">
            <v>NOTA DNEF Nº 69/2016</v>
          </cell>
          <cell r="P248">
            <v>42493</v>
          </cell>
          <cell r="Q248" t="str">
            <v>Contrataciones Artisticas</v>
          </cell>
          <cell r="R248" t="str">
            <v>GRACIELA ODDONE</v>
          </cell>
          <cell r="S248">
            <v>15000</v>
          </cell>
          <cell r="T248" t="str">
            <v>REQUERIMIENTO PARA CONTRATACIÓN ARTÍSTICA DE GRACIELA ODDONE</v>
          </cell>
          <cell r="U248" t="str">
            <v>Dirección Nacional de Centros Tematicos</v>
          </cell>
          <cell r="V248">
            <v>0</v>
          </cell>
          <cell r="W248" t="str">
            <v>Direccion General Técnica, Administrativa y Legal</v>
          </cell>
          <cell r="X248">
            <v>42531</v>
          </cell>
          <cell r="Y248" t="str">
            <v>Mueble 9</v>
          </cell>
          <cell r="Z248" t="str">
            <v>Sebastian</v>
          </cell>
        </row>
        <row r="249">
          <cell r="F249" t="str">
            <v>213947/2016</v>
          </cell>
          <cell r="G249" t="e">
            <v>#N/A</v>
          </cell>
          <cell r="H249" t="str">
            <v>213947/2016</v>
          </cell>
          <cell r="I249">
            <v>0</v>
          </cell>
          <cell r="J249" t="str">
            <v>016772/2016</v>
          </cell>
          <cell r="K249">
            <v>11</v>
          </cell>
          <cell r="L249" t="str">
            <v>016772/2016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 t="str">
            <v>Tecnopolis - Equipamiento</v>
          </cell>
          <cell r="R249">
            <v>0</v>
          </cell>
          <cell r="S249">
            <v>0</v>
          </cell>
          <cell r="T249" t="str">
            <v>Suministros de bienes y servicios del parque tecnópolis</v>
          </cell>
          <cell r="U249" t="str">
            <v>Dirección Nacional de Centros Tematicos</v>
          </cell>
          <cell r="V249" t="str">
            <v>5/20/2016</v>
          </cell>
          <cell r="W249" t="str">
            <v>Legales</v>
          </cell>
          <cell r="X249">
            <v>42562</v>
          </cell>
          <cell r="Y249" t="str">
            <v>Mueble 8</v>
          </cell>
          <cell r="Z249" t="str">
            <v>Laura</v>
          </cell>
        </row>
        <row r="250">
          <cell r="F250" t="str">
            <v>198065/2016</v>
          </cell>
          <cell r="G250" t="e">
            <v>#N/A</v>
          </cell>
          <cell r="H250" t="str">
            <v>198065/2016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42500</v>
          </cell>
          <cell r="Q250" t="str">
            <v>Convenio Universidades</v>
          </cell>
          <cell r="R250" t="str">
            <v>UNLP</v>
          </cell>
          <cell r="S250">
            <v>3087226</v>
          </cell>
          <cell r="T250" t="str">
            <v>la universidad solicita el pago de la deuda por trabajos de relevamiento realizados según convenio ACU N° 281/15</v>
          </cell>
          <cell r="U250" t="str">
            <v>Direccion General Técnica, Administrativa y Legal</v>
          </cell>
          <cell r="V250">
            <v>0</v>
          </cell>
          <cell r="W250">
            <v>0</v>
          </cell>
          <cell r="X250">
            <v>0</v>
          </cell>
          <cell r="Y250" t="str">
            <v>Mueble 14</v>
          </cell>
          <cell r="Z250" t="str">
            <v>Analia</v>
          </cell>
        </row>
        <row r="251">
          <cell r="F251" t="str">
            <v>337171/2015</v>
          </cell>
          <cell r="G251" t="e">
            <v>#N/A</v>
          </cell>
          <cell r="H251" t="str">
            <v>337171/2015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42310</v>
          </cell>
          <cell r="Q251" t="str">
            <v>Convenio Universidades</v>
          </cell>
          <cell r="R251" t="str">
            <v>UNLP</v>
          </cell>
          <cell r="S251">
            <v>5696796</v>
          </cell>
          <cell r="T251" t="str">
            <v>Relevamiento y propuestas de intervención o evaluación de proyectos de ECE. Convenio ACU N° 281/15</v>
          </cell>
          <cell r="U251" t="str">
            <v>Direccion General Técnica, Administrativa y Legal</v>
          </cell>
          <cell r="V251">
            <v>0</v>
          </cell>
          <cell r="W251">
            <v>0</v>
          </cell>
          <cell r="X251">
            <v>0</v>
          </cell>
          <cell r="Y251" t="str">
            <v>Mueble 14</v>
          </cell>
          <cell r="Z251" t="str">
            <v>Analia</v>
          </cell>
        </row>
        <row r="252">
          <cell r="F252" t="str">
            <v>245927/2016</v>
          </cell>
          <cell r="G252" t="e">
            <v>#N/A</v>
          </cell>
          <cell r="H252" t="str">
            <v>245927/2016</v>
          </cell>
          <cell r="I252">
            <v>0</v>
          </cell>
          <cell r="J252" t="str">
            <v>014735/2016</v>
          </cell>
          <cell r="K252">
            <v>11</v>
          </cell>
          <cell r="L252">
            <v>0</v>
          </cell>
          <cell r="M252">
            <v>0</v>
          </cell>
          <cell r="N252">
            <v>0</v>
          </cell>
          <cell r="O252" t="str">
            <v>NOTA DNEF Nº 66/2016</v>
          </cell>
          <cell r="P252">
            <v>42493</v>
          </cell>
          <cell r="Q252" t="str">
            <v>Contrataciones Artisticas</v>
          </cell>
          <cell r="R252" t="str">
            <v>JULIO DAVID DOMINGUEZ</v>
          </cell>
          <cell r="S252">
            <v>2830</v>
          </cell>
          <cell r="T252" t="str">
            <v>REQUERIMIENTO PARA CONTRATACIÓN ARTÍSTICA DE JULIO DAVID DOMINGUEZ</v>
          </cell>
          <cell r="U252" t="str">
            <v>Dirección Nacional de Centros Tematicos</v>
          </cell>
          <cell r="V252">
            <v>0</v>
          </cell>
          <cell r="W252" t="str">
            <v>Direccion General Técnica, Administrativa y Legal</v>
          </cell>
          <cell r="X252">
            <v>42531</v>
          </cell>
          <cell r="Y252" t="str">
            <v>Mueble 9</v>
          </cell>
          <cell r="Z252" t="str">
            <v>Sebastian</v>
          </cell>
        </row>
        <row r="253">
          <cell r="F253" t="str">
            <v>240702/2016</v>
          </cell>
          <cell r="G253" t="e">
            <v>#N/A</v>
          </cell>
          <cell r="H253" t="str">
            <v>240702/2016</v>
          </cell>
          <cell r="I253">
            <v>0</v>
          </cell>
          <cell r="J253" t="str">
            <v>017625/2016</v>
          </cell>
          <cell r="K253">
            <v>11</v>
          </cell>
          <cell r="L253" t="str">
            <v>017625/2016</v>
          </cell>
          <cell r="M253">
            <v>0</v>
          </cell>
          <cell r="N253">
            <v>0</v>
          </cell>
          <cell r="O253" t="str">
            <v>Nota DNEF N° 143/2016</v>
          </cell>
          <cell r="P253">
            <v>42517</v>
          </cell>
          <cell r="Q253" t="str">
            <v>Contrataciones Artisticas</v>
          </cell>
          <cell r="R253" t="str">
            <v>Vivanco Maria Cornelia</v>
          </cell>
          <cell r="S253">
            <v>0</v>
          </cell>
          <cell r="T253" t="str">
            <v>Requerimiento para contratación artística de Vivanco Maria Cornelia</v>
          </cell>
          <cell r="U253" t="str">
            <v>Dirección Nacional de Expresiones Federales</v>
          </cell>
          <cell r="V253">
            <v>0</v>
          </cell>
          <cell r="W253" t="str">
            <v>Dirección Nacional de Expresiones Federales</v>
          </cell>
          <cell r="X253">
            <v>42578</v>
          </cell>
          <cell r="Y253" t="str">
            <v>Mueble 9</v>
          </cell>
          <cell r="Z253" t="str">
            <v>Sebastian</v>
          </cell>
        </row>
        <row r="254">
          <cell r="F254" t="str">
            <v>196252/2016</v>
          </cell>
          <cell r="G254" t="e">
            <v>#N/A</v>
          </cell>
          <cell r="H254" t="str">
            <v>196252/2016</v>
          </cell>
          <cell r="I254">
            <v>0</v>
          </cell>
          <cell r="J254" t="str">
            <v>014736/2016</v>
          </cell>
          <cell r="K254">
            <v>11</v>
          </cell>
          <cell r="L254">
            <v>0</v>
          </cell>
          <cell r="M254">
            <v>0</v>
          </cell>
          <cell r="N254">
            <v>0</v>
          </cell>
          <cell r="O254" t="str">
            <v>NOTA DNEF Nº 58/2016</v>
          </cell>
          <cell r="P254">
            <v>42493</v>
          </cell>
          <cell r="Q254" t="str">
            <v>Contrataciones Artisticas</v>
          </cell>
          <cell r="R254" t="str">
            <v>Devin Hoff</v>
          </cell>
          <cell r="S254">
            <v>21351</v>
          </cell>
          <cell r="T254" t="str">
            <v>Requerimiento para contratación artística de Devin Hoff</v>
          </cell>
          <cell r="U254" t="str">
            <v>Dirección Nacional de Centros Tematicos</v>
          </cell>
          <cell r="V254">
            <v>0</v>
          </cell>
          <cell r="W254" t="str">
            <v>Presupuesto</v>
          </cell>
          <cell r="X254">
            <v>42507</v>
          </cell>
          <cell r="Y254">
            <v>0</v>
          </cell>
          <cell r="Z254" t="str">
            <v>Sin Asignar</v>
          </cell>
        </row>
        <row r="255">
          <cell r="F255" t="str">
            <v>240681/2016</v>
          </cell>
          <cell r="G255" t="e">
            <v>#N/A</v>
          </cell>
          <cell r="H255" t="str">
            <v>240681/2016</v>
          </cell>
          <cell r="I255">
            <v>0</v>
          </cell>
          <cell r="J255" t="str">
            <v>017629/2016</v>
          </cell>
          <cell r="K255">
            <v>11</v>
          </cell>
          <cell r="L255" t="str">
            <v>017629/2016</v>
          </cell>
          <cell r="M255">
            <v>0</v>
          </cell>
          <cell r="N255">
            <v>0</v>
          </cell>
          <cell r="O255" t="str">
            <v>Nota DNEF N° 142/2016</v>
          </cell>
          <cell r="P255">
            <v>42517</v>
          </cell>
          <cell r="Q255" t="str">
            <v>Contrataciones Artisticas</v>
          </cell>
          <cell r="R255" t="str">
            <v>Magdalena Delfina Fleitas</v>
          </cell>
          <cell r="S255">
            <v>0</v>
          </cell>
          <cell r="T255" t="str">
            <v>Requerimiento para contratación artística de Magdalena Delfina Fleitas</v>
          </cell>
          <cell r="U255" t="str">
            <v>Dirección Nacional de Expresiones Federales</v>
          </cell>
          <cell r="V255">
            <v>0</v>
          </cell>
          <cell r="W255" t="str">
            <v>Dirección Nacional de Expresiones Federales</v>
          </cell>
          <cell r="X255">
            <v>42570</v>
          </cell>
          <cell r="Y255" t="str">
            <v>Mueble 9</v>
          </cell>
          <cell r="Z255" t="str">
            <v>Sebastian</v>
          </cell>
        </row>
        <row r="256">
          <cell r="F256" t="str">
            <v>240731/2016</v>
          </cell>
          <cell r="G256" t="e">
            <v>#N/A</v>
          </cell>
          <cell r="H256" t="str">
            <v>240731/2016</v>
          </cell>
          <cell r="I256">
            <v>0</v>
          </cell>
          <cell r="J256" t="str">
            <v>017624/2016</v>
          </cell>
          <cell r="K256">
            <v>11</v>
          </cell>
          <cell r="L256" t="str">
            <v>017624/2016</v>
          </cell>
          <cell r="M256">
            <v>0</v>
          </cell>
          <cell r="N256">
            <v>0</v>
          </cell>
          <cell r="O256" t="str">
            <v>Nota DNEF N° 141/2016</v>
          </cell>
          <cell r="P256">
            <v>42518</v>
          </cell>
          <cell r="Q256" t="str">
            <v>Contrataciones Artisticas</v>
          </cell>
          <cell r="R256" t="str">
            <v>Magdalena Delfina Fleitas</v>
          </cell>
          <cell r="S256">
            <v>13000</v>
          </cell>
          <cell r="T256" t="str">
            <v>Requerimiento para contratación artística de Magdalena Delfina Fleitas</v>
          </cell>
          <cell r="U256" t="str">
            <v>Dirección Nacional de Expresiones Federales</v>
          </cell>
          <cell r="V256">
            <v>0</v>
          </cell>
          <cell r="W256" t="str">
            <v>Direccion General Técnica, Administrativa y Legal</v>
          </cell>
          <cell r="X256">
            <v>42531</v>
          </cell>
          <cell r="Y256" t="str">
            <v>Mueble 9</v>
          </cell>
          <cell r="Z256" t="str">
            <v>Sebastian</v>
          </cell>
        </row>
        <row r="257">
          <cell r="F257" t="str">
            <v>017614/2016</v>
          </cell>
          <cell r="G257" t="e">
            <v>#N/A</v>
          </cell>
          <cell r="H257">
            <v>0</v>
          </cell>
          <cell r="I257">
            <v>0</v>
          </cell>
          <cell r="J257" t="str">
            <v>017614/2016</v>
          </cell>
          <cell r="K257">
            <v>11</v>
          </cell>
          <cell r="L257" t="str">
            <v>017614/2016</v>
          </cell>
          <cell r="M257">
            <v>0</v>
          </cell>
          <cell r="N257">
            <v>0</v>
          </cell>
          <cell r="O257" t="str">
            <v>Nota DNEF N° 138/2016</v>
          </cell>
          <cell r="P257">
            <v>42517</v>
          </cell>
          <cell r="Q257" t="str">
            <v>Contrataciones Artisticas</v>
          </cell>
          <cell r="R257" t="str">
            <v>Mariano Junio</v>
          </cell>
          <cell r="S257">
            <v>0</v>
          </cell>
          <cell r="T257" t="str">
            <v>Requerimiento para contratación artística de Mariano Junio</v>
          </cell>
          <cell r="U257" t="str">
            <v>Dirección Nacional de Expresiones Federales</v>
          </cell>
          <cell r="V257">
            <v>0</v>
          </cell>
          <cell r="W257" t="str">
            <v>Dirección Nacional de Expresiones Federales</v>
          </cell>
          <cell r="X257">
            <v>42520</v>
          </cell>
          <cell r="Y257" t="str">
            <v>Mueble 9</v>
          </cell>
          <cell r="Z257" t="str">
            <v>Sebastian</v>
          </cell>
        </row>
        <row r="258">
          <cell r="F258" t="str">
            <v>249839/2016</v>
          </cell>
          <cell r="G258" t="e">
            <v>#N/A</v>
          </cell>
          <cell r="H258" t="str">
            <v>249839/2016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41683</v>
          </cell>
          <cell r="Q258" t="str">
            <v>Tecnopolis - Obra Publica</v>
          </cell>
          <cell r="R258" t="str">
            <v>PHONEX ISOCOR S.A</v>
          </cell>
          <cell r="S258">
            <v>0</v>
          </cell>
          <cell r="T258" t="str">
            <v>Factura N° 0002/00001059</v>
          </cell>
          <cell r="U258" t="str">
            <v>Direccion General Técnica, Administrativa y Legal</v>
          </cell>
          <cell r="V258">
            <v>0</v>
          </cell>
          <cell r="W258">
            <v>0</v>
          </cell>
          <cell r="X258">
            <v>0</v>
          </cell>
          <cell r="Y258" t="str">
            <v>Mueble 15</v>
          </cell>
          <cell r="Z258" t="str">
            <v>ZULMA</v>
          </cell>
        </row>
        <row r="259">
          <cell r="F259" t="str">
            <v>086253/2016</v>
          </cell>
          <cell r="G259" t="e">
            <v>#N/A</v>
          </cell>
          <cell r="H259" t="str">
            <v>86253/2016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 t="str">
            <v>202673/2015</v>
          </cell>
          <cell r="P259">
            <v>42494</v>
          </cell>
          <cell r="Q259" t="str">
            <v>Seguridad</v>
          </cell>
          <cell r="R259" t="str">
            <v>MURATA S.A.</v>
          </cell>
          <cell r="S259">
            <v>14135722.720000001</v>
          </cell>
          <cell r="T259" t="str">
            <v>Fatc 2115, 2116 y2117 $14.135.722,72</v>
          </cell>
          <cell r="U259" t="str">
            <v>Coordinación Técnica Operativa</v>
          </cell>
          <cell r="V259">
            <v>0</v>
          </cell>
          <cell r="W259" t="str">
            <v>Presupuesto</v>
          </cell>
          <cell r="X259">
            <v>42544</v>
          </cell>
          <cell r="Y259" t="str">
            <v>Mueble 9</v>
          </cell>
          <cell r="Z259" t="str">
            <v>Sebastian</v>
          </cell>
        </row>
        <row r="260">
          <cell r="F260" t="str">
            <v>040930/2016</v>
          </cell>
          <cell r="G260" t="e">
            <v>#N/A</v>
          </cell>
          <cell r="H260" t="str">
            <v>40930/2016</v>
          </cell>
          <cell r="I260" t="str">
            <v>40930/2016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42516</v>
          </cell>
          <cell r="Q260" t="str">
            <v>Tecnopolis - Materiales Electricos</v>
          </cell>
          <cell r="R260" t="str">
            <v>Ylum s.a</v>
          </cell>
          <cell r="S260">
            <v>61695.8</v>
          </cell>
          <cell r="T260" t="str">
            <v>Factura N° 0004-00015266</v>
          </cell>
          <cell r="U260" t="str">
            <v>Dirección Nacional de Centros Tematicos</v>
          </cell>
          <cell r="V260" t="str">
            <v>5/26/2016</v>
          </cell>
          <cell r="W260" t="str">
            <v>Direccion General Técnica, Administrativa y Legal</v>
          </cell>
          <cell r="X260">
            <v>42522</v>
          </cell>
          <cell r="Y260" t="str">
            <v>Mueble 14</v>
          </cell>
          <cell r="Z260" t="str">
            <v>Lorena</v>
          </cell>
        </row>
        <row r="261">
          <cell r="F261" t="str">
            <v>227842/2016</v>
          </cell>
          <cell r="G261" t="e">
            <v>#N/A</v>
          </cell>
          <cell r="H261" t="str">
            <v>227842/2016</v>
          </cell>
          <cell r="I261">
            <v>0</v>
          </cell>
          <cell r="J261" t="str">
            <v>021938/2016</v>
          </cell>
          <cell r="K261">
            <v>11</v>
          </cell>
          <cell r="L261" t="str">
            <v>021938/2016</v>
          </cell>
          <cell r="M261">
            <v>0</v>
          </cell>
          <cell r="N261">
            <v>0</v>
          </cell>
          <cell r="O261">
            <v>0</v>
          </cell>
          <cell r="P261">
            <v>42520</v>
          </cell>
          <cell r="Q261" t="str">
            <v>Librería</v>
          </cell>
          <cell r="R261" t="str">
            <v>Centeno SRL</v>
          </cell>
          <cell r="S261">
            <v>188520.5</v>
          </cell>
          <cell r="T261" t="str">
            <v>Solicitud de material para gran instalación artistica</v>
          </cell>
          <cell r="U261" t="str">
            <v>Dirección Nacional de Expresiones Federales</v>
          </cell>
          <cell r="V261" t="str">
            <v>5/30/2016</v>
          </cell>
          <cell r="W261" t="str">
            <v>Presupuesto</v>
          </cell>
          <cell r="X261">
            <v>42558</v>
          </cell>
          <cell r="Y261" t="str">
            <v>Mueble 8</v>
          </cell>
          <cell r="Z261" t="str">
            <v>Sebastian</v>
          </cell>
        </row>
        <row r="262">
          <cell r="F262" t="str">
            <v>229100/2016</v>
          </cell>
          <cell r="G262" t="e">
            <v>#N/A</v>
          </cell>
          <cell r="H262" t="str">
            <v>229100/2016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42509</v>
          </cell>
          <cell r="Q262" t="str">
            <v>Alquiler de Equipamiento</v>
          </cell>
          <cell r="R262" t="str">
            <v>BACIGALUPPI HNOS S.A</v>
          </cell>
          <cell r="S262">
            <v>81865.5</v>
          </cell>
          <cell r="T262" t="str">
            <v>Pago de alquiler de handies, micrófonos y baterias para apertura del CCK</v>
          </cell>
          <cell r="U262" t="str">
            <v>Dirección Nacional de Expresiones Federales</v>
          </cell>
          <cell r="V262" t="str">
            <v>5/19/2016</v>
          </cell>
          <cell r="W262" t="str">
            <v>Presupuesto</v>
          </cell>
          <cell r="X262">
            <v>42544</v>
          </cell>
          <cell r="Y262" t="str">
            <v>Mueble 9</v>
          </cell>
          <cell r="Z262" t="str">
            <v>Sebastian</v>
          </cell>
        </row>
        <row r="263">
          <cell r="F263" t="str">
            <v>229862/2016</v>
          </cell>
          <cell r="G263" t="e">
            <v>#N/A</v>
          </cell>
          <cell r="H263" t="str">
            <v>229862/2016</v>
          </cell>
          <cell r="I263">
            <v>0</v>
          </cell>
          <cell r="J263" t="str">
            <v>018249/2016</v>
          </cell>
          <cell r="K263">
            <v>11</v>
          </cell>
          <cell r="L263" t="str">
            <v>018249/2016</v>
          </cell>
          <cell r="M263">
            <v>0</v>
          </cell>
          <cell r="N263">
            <v>0</v>
          </cell>
          <cell r="O263" t="str">
            <v>NOTA DNEF N° 160/2016</v>
          </cell>
          <cell r="P263">
            <v>42523</v>
          </cell>
          <cell r="Q263" t="str">
            <v>Contrataciones Artisticas</v>
          </cell>
          <cell r="R263" t="str">
            <v>CRISTINA MARION VILLARD</v>
          </cell>
          <cell r="S263">
            <v>2300</v>
          </cell>
          <cell r="T263" t="str">
            <v>Requerimiento para contratación CRISTINA MARION VILLARD</v>
          </cell>
          <cell r="U263" t="str">
            <v>Dirección Nacional de Expresiones Federales</v>
          </cell>
          <cell r="V263">
            <v>42406</v>
          </cell>
          <cell r="W263" t="str">
            <v>Dirección Nacional de Expresiones Federales</v>
          </cell>
          <cell r="X263">
            <v>42576</v>
          </cell>
          <cell r="Y263" t="str">
            <v>Mueble 9</v>
          </cell>
          <cell r="Z263" t="str">
            <v>Sebastian</v>
          </cell>
        </row>
        <row r="264">
          <cell r="F264" t="str">
            <v>229864/2016</v>
          </cell>
          <cell r="G264" t="e">
            <v>#N/A</v>
          </cell>
          <cell r="H264" t="str">
            <v>229864/2016</v>
          </cell>
          <cell r="I264">
            <v>0</v>
          </cell>
          <cell r="J264" t="str">
            <v>018247/2016</v>
          </cell>
          <cell r="K264">
            <v>11</v>
          </cell>
          <cell r="L264" t="str">
            <v>018247/2016</v>
          </cell>
          <cell r="M264">
            <v>0</v>
          </cell>
          <cell r="N264">
            <v>0</v>
          </cell>
          <cell r="O264" t="str">
            <v>NOTA DNEF N° 158/2016</v>
          </cell>
          <cell r="P264">
            <v>42523</v>
          </cell>
          <cell r="Q264" t="str">
            <v>Contrataciones Artisticas</v>
          </cell>
          <cell r="R264" t="str">
            <v>BRIGITTA DANKO</v>
          </cell>
          <cell r="S264">
            <v>2300</v>
          </cell>
          <cell r="T264" t="str">
            <v>Requerimiento para contratación BRIGITTA DANKO</v>
          </cell>
          <cell r="U264" t="str">
            <v>Dirección Nacional de Expresiones Federales</v>
          </cell>
          <cell r="V264">
            <v>42406</v>
          </cell>
          <cell r="W264" t="str">
            <v>Presupuesto</v>
          </cell>
          <cell r="X264">
            <v>42549</v>
          </cell>
          <cell r="Y264" t="str">
            <v>Mueble 9</v>
          </cell>
          <cell r="Z264" t="str">
            <v>Sebastian</v>
          </cell>
        </row>
        <row r="265">
          <cell r="F265" t="str">
            <v>229867/2016</v>
          </cell>
          <cell r="G265" t="e">
            <v>#N/A</v>
          </cell>
          <cell r="H265" t="str">
            <v>229867/2016</v>
          </cell>
          <cell r="I265">
            <v>0</v>
          </cell>
          <cell r="J265" t="str">
            <v>018248/2016</v>
          </cell>
          <cell r="K265">
            <v>11</v>
          </cell>
          <cell r="L265" t="str">
            <v>018248/2016</v>
          </cell>
          <cell r="M265">
            <v>0</v>
          </cell>
          <cell r="N265">
            <v>0</v>
          </cell>
          <cell r="O265" t="str">
            <v>NOTA DNEF N° 159/2016</v>
          </cell>
          <cell r="P265">
            <v>42523</v>
          </cell>
          <cell r="Q265" t="str">
            <v>Contrataciones Artisticas</v>
          </cell>
          <cell r="R265" t="str">
            <v>GABRIELA OLCESE</v>
          </cell>
          <cell r="S265">
            <v>2300</v>
          </cell>
          <cell r="T265" t="str">
            <v>Requerimiento para contratación GABRIELA OLCESE</v>
          </cell>
          <cell r="U265" t="str">
            <v>Dirección Nacional de Expresiones Federales</v>
          </cell>
          <cell r="V265">
            <v>42406</v>
          </cell>
          <cell r="W265" t="str">
            <v>Dirección Nacional de Expresiones Federales</v>
          </cell>
          <cell r="X265">
            <v>42555</v>
          </cell>
          <cell r="Y265" t="str">
            <v>Mueble 9</v>
          </cell>
          <cell r="Z265" t="str">
            <v>Sebastian</v>
          </cell>
        </row>
        <row r="266">
          <cell r="F266" t="str">
            <v>229885/2016</v>
          </cell>
          <cell r="G266" t="e">
            <v>#N/A</v>
          </cell>
          <cell r="H266" t="str">
            <v>229885/2016</v>
          </cell>
          <cell r="I266">
            <v>0</v>
          </cell>
          <cell r="J266" t="str">
            <v>018251/2016</v>
          </cell>
          <cell r="K266">
            <v>11</v>
          </cell>
          <cell r="L266" t="str">
            <v>018251/2016</v>
          </cell>
          <cell r="M266">
            <v>0</v>
          </cell>
          <cell r="N266">
            <v>0</v>
          </cell>
          <cell r="O266" t="str">
            <v>NOTA DNEF N° 161/2016</v>
          </cell>
          <cell r="P266">
            <v>42523</v>
          </cell>
          <cell r="Q266" t="str">
            <v>Contrataciones Artisticas</v>
          </cell>
          <cell r="R266" t="str">
            <v>EMILIO ASTOLFI</v>
          </cell>
          <cell r="S266">
            <v>2300</v>
          </cell>
          <cell r="T266" t="str">
            <v>Requerimiento para contratación EMILIO ASTOLFI</v>
          </cell>
          <cell r="U266" t="str">
            <v>Dirección Nacional de Expresiones Federales</v>
          </cell>
          <cell r="V266">
            <v>42406</v>
          </cell>
          <cell r="W266" t="str">
            <v>Dirección Nacional de Expresiones Federales</v>
          </cell>
          <cell r="X266">
            <v>42576</v>
          </cell>
          <cell r="Y266" t="str">
            <v>Mueble 9</v>
          </cell>
          <cell r="Z266" t="str">
            <v>Sebastian</v>
          </cell>
        </row>
        <row r="267">
          <cell r="F267">
            <v>0</v>
          </cell>
          <cell r="G267" t="e">
            <v>#N/A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 t="str">
            <v>PROY:S01:0014778/2015</v>
          </cell>
          <cell r="O267">
            <v>0</v>
          </cell>
          <cell r="P267">
            <v>42482</v>
          </cell>
          <cell r="Q267" t="str">
            <v>Mantenimiento Asensores</v>
          </cell>
          <cell r="R267" t="str">
            <v>OTIS S.A.</v>
          </cell>
          <cell r="S267">
            <v>0</v>
          </cell>
          <cell r="T267" t="str">
            <v>PAGO DE FACTURA A FAVOR DE LA FIRMA OTIS ARGENTINA S.A</v>
          </cell>
          <cell r="U267" t="str">
            <v>Coordinación Técnica Operativa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 t="str">
            <v>Sin Asignar</v>
          </cell>
        </row>
        <row r="268">
          <cell r="F268" t="str">
            <v>229886/2016</v>
          </cell>
          <cell r="G268" t="e">
            <v>#N/A</v>
          </cell>
          <cell r="H268" t="str">
            <v>229886/2016</v>
          </cell>
          <cell r="I268">
            <v>0</v>
          </cell>
          <cell r="J268" t="str">
            <v>018253/2016</v>
          </cell>
          <cell r="K268">
            <v>11</v>
          </cell>
          <cell r="L268" t="str">
            <v>018253/2016</v>
          </cell>
          <cell r="M268">
            <v>0</v>
          </cell>
          <cell r="N268">
            <v>0</v>
          </cell>
          <cell r="O268" t="str">
            <v>NOTA DNEF N° 162/2016</v>
          </cell>
          <cell r="P268">
            <v>42523</v>
          </cell>
          <cell r="Q268" t="str">
            <v>Contrataciones Artisticas</v>
          </cell>
          <cell r="R268" t="str">
            <v>JORGE BERGERO</v>
          </cell>
          <cell r="S268">
            <v>4600</v>
          </cell>
          <cell r="T268" t="str">
            <v>Requerimiento para contratación JORGE BERGERO</v>
          </cell>
          <cell r="U268" t="str">
            <v>Dirección Nacional de Expresiones Federales</v>
          </cell>
          <cell r="V268">
            <v>42406</v>
          </cell>
          <cell r="W268" t="str">
            <v>Dirección Nacional de Expresiones Federales</v>
          </cell>
          <cell r="X268">
            <v>42576</v>
          </cell>
          <cell r="Y268" t="str">
            <v>Mueble 9</v>
          </cell>
          <cell r="Z268" t="str">
            <v>Sebastian</v>
          </cell>
        </row>
        <row r="269">
          <cell r="F269" t="str">
            <v>229888/2016</v>
          </cell>
          <cell r="G269" t="e">
            <v>#N/A</v>
          </cell>
          <cell r="H269" t="str">
            <v>229888/2016</v>
          </cell>
          <cell r="I269">
            <v>0</v>
          </cell>
          <cell r="J269" t="str">
            <v>018254/2016</v>
          </cell>
          <cell r="K269">
            <v>11</v>
          </cell>
          <cell r="L269" t="str">
            <v>018254/2016</v>
          </cell>
          <cell r="M269">
            <v>0</v>
          </cell>
          <cell r="N269">
            <v>0</v>
          </cell>
          <cell r="O269" t="str">
            <v>NOTA DNEF N° 163/2016</v>
          </cell>
          <cell r="P269">
            <v>42523</v>
          </cell>
          <cell r="Q269" t="str">
            <v>Contrataciones Artisticas</v>
          </cell>
          <cell r="R269" t="str">
            <v>PATRICIA DA DALT</v>
          </cell>
          <cell r="S269">
            <v>2300</v>
          </cell>
          <cell r="T269" t="str">
            <v>Requerimiento para contratación PATRICIA DA DALT</v>
          </cell>
          <cell r="U269" t="str">
            <v>Dirección Nacional de Expresiones Federales</v>
          </cell>
          <cell r="V269">
            <v>42406</v>
          </cell>
          <cell r="W269" t="str">
            <v>Dirección Nacional de Expresiones Federales</v>
          </cell>
          <cell r="X269">
            <v>42555</v>
          </cell>
          <cell r="Y269" t="str">
            <v>Mueble 9</v>
          </cell>
          <cell r="Z269" t="str">
            <v>Sebastian</v>
          </cell>
        </row>
        <row r="270">
          <cell r="F270" t="str">
            <v>229915/2016</v>
          </cell>
          <cell r="G270" t="e">
            <v>#N/A</v>
          </cell>
          <cell r="H270" t="str">
            <v>229915/2016</v>
          </cell>
          <cell r="I270">
            <v>0</v>
          </cell>
          <cell r="J270" t="str">
            <v>018255/2016</v>
          </cell>
          <cell r="K270">
            <v>11</v>
          </cell>
          <cell r="L270" t="str">
            <v>018255/2016</v>
          </cell>
          <cell r="M270">
            <v>0</v>
          </cell>
          <cell r="N270">
            <v>0</v>
          </cell>
          <cell r="O270" t="str">
            <v>NOTA DNEF N° 164/2016</v>
          </cell>
          <cell r="P270">
            <v>42523</v>
          </cell>
          <cell r="Q270" t="str">
            <v>Contrataciones Artisticas</v>
          </cell>
          <cell r="R270" t="str">
            <v>HUGO CESAR ASRIN</v>
          </cell>
          <cell r="S270">
            <v>2300</v>
          </cell>
          <cell r="T270" t="str">
            <v>Requerimiento para contratación HUGO CESAR ASRIN</v>
          </cell>
          <cell r="U270" t="str">
            <v>Dirección Nacional de Expresiones Federales</v>
          </cell>
          <cell r="V270">
            <v>42406</v>
          </cell>
          <cell r="W270" t="str">
            <v>Dirección Nacional de Expresiones Federales</v>
          </cell>
          <cell r="X270">
            <v>42576</v>
          </cell>
          <cell r="Y270" t="str">
            <v>Mueble 9</v>
          </cell>
          <cell r="Z270" t="str">
            <v>Sebastian</v>
          </cell>
        </row>
        <row r="271">
          <cell r="F271" t="str">
            <v>229919/2016</v>
          </cell>
          <cell r="G271" t="e">
            <v>#N/A</v>
          </cell>
          <cell r="H271" t="str">
            <v>229919/2016</v>
          </cell>
          <cell r="I271">
            <v>0</v>
          </cell>
          <cell r="J271" t="str">
            <v>018256/2016</v>
          </cell>
          <cell r="K271">
            <v>11</v>
          </cell>
          <cell r="L271" t="str">
            <v>018256/2016</v>
          </cell>
          <cell r="M271">
            <v>0</v>
          </cell>
          <cell r="N271">
            <v>0</v>
          </cell>
          <cell r="O271" t="str">
            <v>NOTA DNEF N° 165/2016</v>
          </cell>
          <cell r="P271">
            <v>42523</v>
          </cell>
          <cell r="Q271" t="str">
            <v>Contrataciones Artisticas</v>
          </cell>
          <cell r="R271" t="str">
            <v>ALEJANDRO LAGO</v>
          </cell>
          <cell r="S271">
            <v>2300</v>
          </cell>
          <cell r="T271" t="str">
            <v>Requerimiento para contratación ALEJANDRO LAGO</v>
          </cell>
          <cell r="U271" t="str">
            <v>Dirección Nacional de Expresiones Federales</v>
          </cell>
          <cell r="V271">
            <v>42406</v>
          </cell>
          <cell r="W271" t="str">
            <v>Dirección Nacional de Expresiones Federales</v>
          </cell>
          <cell r="X271">
            <v>42555</v>
          </cell>
          <cell r="Y271" t="str">
            <v>Mueble 9</v>
          </cell>
          <cell r="Z271" t="str">
            <v>Sebastian</v>
          </cell>
        </row>
        <row r="272">
          <cell r="F272" t="str">
            <v>229938/2016</v>
          </cell>
          <cell r="G272" t="e">
            <v>#N/A</v>
          </cell>
          <cell r="H272" t="str">
            <v>229938/2016</v>
          </cell>
          <cell r="I272">
            <v>0</v>
          </cell>
          <cell r="J272" t="str">
            <v>018257/2016</v>
          </cell>
          <cell r="K272">
            <v>11</v>
          </cell>
          <cell r="L272" t="str">
            <v>018257/2016</v>
          </cell>
          <cell r="M272">
            <v>0</v>
          </cell>
          <cell r="N272">
            <v>0</v>
          </cell>
          <cell r="O272" t="str">
            <v>NOTA DNEF N° 166/2016</v>
          </cell>
          <cell r="P272">
            <v>42523</v>
          </cell>
          <cell r="Q272" t="str">
            <v>Contrataciones Artisticas</v>
          </cell>
          <cell r="R272" t="str">
            <v>SOLEDAD DE LA ROSA</v>
          </cell>
          <cell r="S272">
            <v>2300</v>
          </cell>
          <cell r="T272" t="str">
            <v>Requerimiento para contratación SOLEDAD DE LA ROSA</v>
          </cell>
          <cell r="U272" t="str">
            <v>Dirección Nacional de Expresiones Federales</v>
          </cell>
          <cell r="V272">
            <v>42406</v>
          </cell>
          <cell r="W272" t="str">
            <v>Dirección Nacional de Expresiones Federales</v>
          </cell>
          <cell r="X272">
            <v>42576</v>
          </cell>
          <cell r="Y272" t="str">
            <v>Mueble 9</v>
          </cell>
          <cell r="Z272" t="str">
            <v>Sebastian</v>
          </cell>
        </row>
        <row r="273">
          <cell r="F273" t="str">
            <v>229941/2016</v>
          </cell>
          <cell r="G273" t="e">
            <v>#N/A</v>
          </cell>
          <cell r="H273" t="str">
            <v>229941/2016</v>
          </cell>
          <cell r="I273">
            <v>0</v>
          </cell>
          <cell r="J273" t="str">
            <v>018258/2016</v>
          </cell>
          <cell r="K273">
            <v>11</v>
          </cell>
          <cell r="L273" t="str">
            <v>018258/2016</v>
          </cell>
          <cell r="M273">
            <v>0</v>
          </cell>
          <cell r="N273">
            <v>0</v>
          </cell>
          <cell r="O273" t="str">
            <v>NOTA DNEF N° 167/2016</v>
          </cell>
          <cell r="P273">
            <v>42523</v>
          </cell>
          <cell r="Q273" t="str">
            <v>Contrataciones Artisticas</v>
          </cell>
          <cell r="R273" t="str">
            <v>MARIA FLORENCIA MACHADO</v>
          </cell>
          <cell r="S273">
            <v>2300</v>
          </cell>
          <cell r="T273" t="str">
            <v>Requerimiento para contratación MARIA FLORENCIA MACHADO</v>
          </cell>
          <cell r="U273" t="str">
            <v>Dirección Nacional de Expresiones Federales</v>
          </cell>
          <cell r="V273">
            <v>42406</v>
          </cell>
          <cell r="W273" t="str">
            <v>Presupuesto</v>
          </cell>
          <cell r="X273">
            <v>42549</v>
          </cell>
          <cell r="Y273" t="str">
            <v>Mueble 9</v>
          </cell>
          <cell r="Z273" t="str">
            <v>Sebastian</v>
          </cell>
        </row>
        <row r="274">
          <cell r="F274" t="str">
            <v>229944/2016</v>
          </cell>
          <cell r="G274" t="e">
            <v>#N/A</v>
          </cell>
          <cell r="H274" t="str">
            <v>229944/2016</v>
          </cell>
          <cell r="I274">
            <v>0</v>
          </cell>
          <cell r="J274" t="str">
            <v>018259/2016</v>
          </cell>
          <cell r="K274">
            <v>11</v>
          </cell>
          <cell r="L274" t="str">
            <v>018259/2016</v>
          </cell>
          <cell r="M274">
            <v>0</v>
          </cell>
          <cell r="N274">
            <v>0</v>
          </cell>
          <cell r="O274" t="str">
            <v>NOTA DNEF N° 168/2016</v>
          </cell>
          <cell r="P274">
            <v>42523</v>
          </cell>
          <cell r="Q274" t="str">
            <v>Contrataciones Artisticas</v>
          </cell>
          <cell r="R274" t="str">
            <v>DUILIO SMIRIGLIA</v>
          </cell>
          <cell r="S274">
            <v>2300</v>
          </cell>
          <cell r="T274" t="str">
            <v>Requerimiento para contratación DUILIO SMIRIGLIA</v>
          </cell>
          <cell r="U274" t="str">
            <v>Dirección Nacional de Expresiones Federales</v>
          </cell>
          <cell r="V274">
            <v>42406</v>
          </cell>
          <cell r="W274" t="str">
            <v>Dirección Nacional de Expresiones Federales</v>
          </cell>
          <cell r="X274">
            <v>42555</v>
          </cell>
          <cell r="Y274" t="str">
            <v>Mueble 9</v>
          </cell>
          <cell r="Z274" t="str">
            <v>Sebastian</v>
          </cell>
        </row>
        <row r="275">
          <cell r="F275" t="str">
            <v>229945/2016</v>
          </cell>
          <cell r="G275" t="e">
            <v>#N/A</v>
          </cell>
          <cell r="H275" t="str">
            <v>229945/2016</v>
          </cell>
          <cell r="I275">
            <v>0</v>
          </cell>
          <cell r="J275" t="str">
            <v>018260/2016</v>
          </cell>
          <cell r="K275">
            <v>11</v>
          </cell>
          <cell r="L275" t="str">
            <v>018260/2016</v>
          </cell>
          <cell r="M275">
            <v>0</v>
          </cell>
          <cell r="N275">
            <v>0</v>
          </cell>
          <cell r="O275" t="str">
            <v>NOTA DNEF N° 169/2016</v>
          </cell>
          <cell r="P275">
            <v>42523</v>
          </cell>
          <cell r="Q275" t="str">
            <v>Contrataciones Artisticas</v>
          </cell>
          <cell r="R275" t="str">
            <v>FERNANDO GRASSI</v>
          </cell>
          <cell r="S275">
            <v>2300</v>
          </cell>
          <cell r="T275" t="str">
            <v>Requerimiento para contratación FERNANDO GRASSI</v>
          </cell>
          <cell r="U275" t="str">
            <v>Dirección Nacional de Expresiones Federales</v>
          </cell>
          <cell r="V275">
            <v>42406</v>
          </cell>
          <cell r="W275" t="str">
            <v>Dirección Nacional de Expresiones Federales</v>
          </cell>
          <cell r="X275">
            <v>42555</v>
          </cell>
          <cell r="Y275" t="str">
            <v>Mueble 9</v>
          </cell>
          <cell r="Z275" t="str">
            <v>Sebastian</v>
          </cell>
        </row>
        <row r="276">
          <cell r="F276" t="str">
            <v>129568/2016</v>
          </cell>
          <cell r="G276" t="e">
            <v>#N/A</v>
          </cell>
          <cell r="H276" t="str">
            <v>129568/2016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 t="str">
            <v>POLICIA FEDERAL ARGENTINA 673-0100667/2016</v>
          </cell>
          <cell r="P276">
            <v>42425</v>
          </cell>
          <cell r="Q276" t="str">
            <v>Seguridad</v>
          </cell>
          <cell r="R276" t="str">
            <v>Policia Federal Argentina</v>
          </cell>
          <cell r="S276">
            <v>0</v>
          </cell>
          <cell r="T276" t="str">
            <v>Adjunta presupuesto por los servicios que bajo regimen policia adicional, en contestación a nota de la Dirección Nacional de Expresiones Federales</v>
          </cell>
          <cell r="U276" t="str">
            <v>Dirección Nacional de Expresiones Federales</v>
          </cell>
          <cell r="V276">
            <v>0</v>
          </cell>
          <cell r="W276" t="str">
            <v>Coordinación Técnica Operativa</v>
          </cell>
          <cell r="X276">
            <v>42524</v>
          </cell>
          <cell r="Y276" t="str">
            <v>Mueble 19</v>
          </cell>
          <cell r="Z276" t="str">
            <v>Matías</v>
          </cell>
        </row>
        <row r="277">
          <cell r="F277" t="str">
            <v>196244/2016</v>
          </cell>
          <cell r="G277" t="e">
            <v>#N/A</v>
          </cell>
          <cell r="H277" t="str">
            <v>196244/2016</v>
          </cell>
          <cell r="I277">
            <v>0</v>
          </cell>
          <cell r="J277" t="str">
            <v>015323/2016</v>
          </cell>
          <cell r="K277">
            <v>11</v>
          </cell>
          <cell r="L277">
            <v>0</v>
          </cell>
          <cell r="M277">
            <v>0</v>
          </cell>
          <cell r="N277">
            <v>0</v>
          </cell>
          <cell r="O277" t="str">
            <v>Nota DNCT N° 74/2016</v>
          </cell>
          <cell r="P277">
            <v>42496</v>
          </cell>
          <cell r="Q277" t="str">
            <v>Contrataciones Artisticas</v>
          </cell>
          <cell r="R277" t="str">
            <v>Gabriel Gustavo La Rocca</v>
          </cell>
          <cell r="S277">
            <v>4000</v>
          </cell>
          <cell r="T277" t="str">
            <v>Requerimiento para la contratación artística de Gabriel Gustavo La Rocca</v>
          </cell>
          <cell r="U277" t="str">
            <v>Dirección Nacional de Expresiones Federales</v>
          </cell>
          <cell r="V277">
            <v>0</v>
          </cell>
          <cell r="W277" t="str">
            <v>Presupuesto</v>
          </cell>
          <cell r="X277">
            <v>42507</v>
          </cell>
          <cell r="Y277">
            <v>0</v>
          </cell>
          <cell r="Z277" t="str">
            <v>Sin Asignar</v>
          </cell>
        </row>
        <row r="278">
          <cell r="F278" t="str">
            <v>221299/2016</v>
          </cell>
          <cell r="G278" t="e">
            <v>#N/A</v>
          </cell>
          <cell r="H278" t="str">
            <v>221299/2016</v>
          </cell>
          <cell r="I278">
            <v>0</v>
          </cell>
          <cell r="J278" t="str">
            <v>023007/2016</v>
          </cell>
          <cell r="K278">
            <v>11</v>
          </cell>
          <cell r="L278" t="str">
            <v>023007/2016</v>
          </cell>
          <cell r="M278">
            <v>0</v>
          </cell>
          <cell r="N278">
            <v>0</v>
          </cell>
          <cell r="O278" t="str">
            <v>NO - 9609</v>
          </cell>
          <cell r="P278">
            <v>42520</v>
          </cell>
          <cell r="Q278" t="str">
            <v>Alquiler de Fotocopiadora</v>
          </cell>
          <cell r="R278" t="str">
            <v>TN GROUP</v>
          </cell>
          <cell r="S278">
            <v>0</v>
          </cell>
          <cell r="T278" t="str">
            <v>Contratación de Servicio de Alquiler de Impresoras y Fotocopiadoras con Soporte tecnico y mantenimiento preventivo y correctivo para CCK y Cabildo Nr 65</v>
          </cell>
          <cell r="U278" t="str">
            <v>Dirección de Compras y Contrataciones</v>
          </cell>
          <cell r="V278">
            <v>0</v>
          </cell>
          <cell r="W278" t="str">
            <v>Informatica</v>
          </cell>
          <cell r="X278">
            <v>42551</v>
          </cell>
          <cell r="Y278" t="str">
            <v>Mueble 8</v>
          </cell>
          <cell r="Z278" t="str">
            <v>Mariana</v>
          </cell>
        </row>
        <row r="279">
          <cell r="F279" t="str">
            <v>018367/2016</v>
          </cell>
          <cell r="G279" t="e">
            <v>#N/A</v>
          </cell>
          <cell r="H279">
            <v>0</v>
          </cell>
          <cell r="I279">
            <v>0</v>
          </cell>
          <cell r="J279" t="str">
            <v>018367/2016</v>
          </cell>
          <cell r="K279">
            <v>11</v>
          </cell>
          <cell r="L279" t="str">
            <v>018367/2016</v>
          </cell>
          <cell r="M279">
            <v>0</v>
          </cell>
          <cell r="N279">
            <v>0</v>
          </cell>
          <cell r="O279" t="str">
            <v>NOTA DNEF 170/2016</v>
          </cell>
          <cell r="P279">
            <v>42523</v>
          </cell>
          <cell r="Q279" t="str">
            <v>Refrigerio -Almuerzos</v>
          </cell>
          <cell r="R279">
            <v>0</v>
          </cell>
          <cell r="S279">
            <v>5904000</v>
          </cell>
          <cell r="T279" t="str">
            <v>Contratacion de Servicios de Catering para el CCk</v>
          </cell>
          <cell r="U279" t="str">
            <v>Dirección Nacional de Expresiones Federales</v>
          </cell>
          <cell r="V279">
            <v>0</v>
          </cell>
          <cell r="W279" t="str">
            <v>Dirección Nacional de Expresiones Federales</v>
          </cell>
          <cell r="X279">
            <v>42524</v>
          </cell>
          <cell r="Y279" t="str">
            <v>Mueble 11</v>
          </cell>
          <cell r="Z279" t="str">
            <v>Orlando</v>
          </cell>
        </row>
        <row r="280">
          <cell r="F280" t="str">
            <v>196266/2016</v>
          </cell>
          <cell r="G280" t="e">
            <v>#N/A</v>
          </cell>
          <cell r="H280" t="str">
            <v>196266/2016</v>
          </cell>
          <cell r="I280">
            <v>0</v>
          </cell>
          <cell r="J280" t="str">
            <v>015327/2016</v>
          </cell>
          <cell r="K280">
            <v>11</v>
          </cell>
          <cell r="L280" t="str">
            <v>015327/2016</v>
          </cell>
          <cell r="M280">
            <v>0</v>
          </cell>
          <cell r="N280">
            <v>0</v>
          </cell>
          <cell r="O280" t="str">
            <v>Nota DNCT N° 77/2016</v>
          </cell>
          <cell r="P280">
            <v>42496</v>
          </cell>
          <cell r="Q280" t="str">
            <v>Contrataciones Artisticas</v>
          </cell>
          <cell r="R280" t="str">
            <v>Nestor Jose Garrote</v>
          </cell>
          <cell r="S280">
            <v>4000</v>
          </cell>
          <cell r="T280" t="str">
            <v>Requerimiento para la contratación artística de Nestor Jose Garrote</v>
          </cell>
          <cell r="U280" t="str">
            <v>Dirección Nacional de Expresiones Federales</v>
          </cell>
          <cell r="V280">
            <v>0</v>
          </cell>
          <cell r="W280" t="str">
            <v>Area de presupuesto</v>
          </cell>
          <cell r="X280">
            <v>42507</v>
          </cell>
          <cell r="Y280">
            <v>0</v>
          </cell>
          <cell r="Z280" t="str">
            <v>Sin Asignar</v>
          </cell>
        </row>
        <row r="281">
          <cell r="F281" t="str">
            <v>252566/2016</v>
          </cell>
          <cell r="G281" t="e">
            <v>#N/A</v>
          </cell>
          <cell r="H281" t="str">
            <v>252566/2016</v>
          </cell>
          <cell r="I281">
            <v>0</v>
          </cell>
          <cell r="J281" t="str">
            <v>018202/2016</v>
          </cell>
          <cell r="K281">
            <v>11</v>
          </cell>
          <cell r="L281" t="str">
            <v>018202/2016</v>
          </cell>
          <cell r="M281">
            <v>0</v>
          </cell>
          <cell r="N281">
            <v>0</v>
          </cell>
          <cell r="O281" t="str">
            <v>NOTA CC 18202/2016</v>
          </cell>
          <cell r="P281">
            <v>42522</v>
          </cell>
          <cell r="Q281" t="str">
            <v>Equipamiento</v>
          </cell>
          <cell r="R281" t="str">
            <v>Angulo Ranurado</v>
          </cell>
          <cell r="S281">
            <v>0</v>
          </cell>
          <cell r="T281" t="str">
            <v>Adquisiciòn de Estanterias Metalicas</v>
          </cell>
          <cell r="U281" t="str">
            <v>Direccion General Técnica, Administrativa y Legal</v>
          </cell>
          <cell r="V281">
            <v>0</v>
          </cell>
          <cell r="W281" t="str">
            <v>Presupuesto</v>
          </cell>
          <cell r="X281">
            <v>42544</v>
          </cell>
          <cell r="Y281" t="str">
            <v>Mueble 3</v>
          </cell>
          <cell r="Z281" t="str">
            <v>Luis</v>
          </cell>
        </row>
        <row r="282">
          <cell r="F282" t="str">
            <v>196240/2016</v>
          </cell>
          <cell r="G282" t="e">
            <v>#N/A</v>
          </cell>
          <cell r="H282" t="str">
            <v>196240/2016</v>
          </cell>
          <cell r="I282">
            <v>0</v>
          </cell>
          <cell r="J282" t="str">
            <v>015325/2016</v>
          </cell>
          <cell r="K282">
            <v>11</v>
          </cell>
          <cell r="L282" t="str">
            <v>015325/2016</v>
          </cell>
          <cell r="M282">
            <v>0</v>
          </cell>
          <cell r="N282">
            <v>0</v>
          </cell>
          <cell r="O282" t="str">
            <v>Nota DNCT N° 75/2016</v>
          </cell>
          <cell r="P282">
            <v>42496</v>
          </cell>
          <cell r="Q282" t="str">
            <v>Contrataciones Artisticas</v>
          </cell>
          <cell r="R282" t="str">
            <v>Victor Torres</v>
          </cell>
          <cell r="S282">
            <v>10000</v>
          </cell>
          <cell r="T282" t="str">
            <v>Requerimiento para la contratación artística de Victor Torres</v>
          </cell>
          <cell r="U282" t="str">
            <v>Dirección Nacional de Expresiones Federales</v>
          </cell>
          <cell r="V282">
            <v>0</v>
          </cell>
          <cell r="W282" t="str">
            <v>Area de presupuesto</v>
          </cell>
          <cell r="X282">
            <v>42507</v>
          </cell>
          <cell r="Y282">
            <v>0</v>
          </cell>
          <cell r="Z282" t="str">
            <v>Sin Asignar</v>
          </cell>
        </row>
        <row r="283">
          <cell r="F283" t="str">
            <v>220674/2016</v>
          </cell>
          <cell r="G283" t="e">
            <v>#N/A</v>
          </cell>
          <cell r="H283" t="str">
            <v>220674/2016</v>
          </cell>
          <cell r="I283">
            <v>0</v>
          </cell>
          <cell r="J283" t="str">
            <v>015764/2016</v>
          </cell>
          <cell r="K283">
            <v>11</v>
          </cell>
          <cell r="L283" t="str">
            <v>015764/2016</v>
          </cell>
          <cell r="M283">
            <v>0</v>
          </cell>
          <cell r="N283">
            <v>0</v>
          </cell>
          <cell r="O283" t="str">
            <v>MEMO 5/2016</v>
          </cell>
          <cell r="P283">
            <v>42496</v>
          </cell>
          <cell r="Q283" t="str">
            <v>Servicios de Eventos</v>
          </cell>
          <cell r="R283" t="str">
            <v>BLACKHILL S.A.</v>
          </cell>
          <cell r="S283">
            <v>29511.9</v>
          </cell>
          <cell r="T283" t="str">
            <v>Pago Factura a favor de Blackhill SA</v>
          </cell>
          <cell r="U283" t="str">
            <v>Secretaria de Contenidos Publicos</v>
          </cell>
          <cell r="V283">
            <v>0</v>
          </cell>
          <cell r="W283" t="str">
            <v>Presupuesto</v>
          </cell>
          <cell r="X283">
            <v>42555</v>
          </cell>
          <cell r="Y283" t="str">
            <v>Mueble 7</v>
          </cell>
          <cell r="Z283" t="str">
            <v>Linda</v>
          </cell>
        </row>
        <row r="284">
          <cell r="F284" t="str">
            <v>232580/2016</v>
          </cell>
          <cell r="G284" t="e">
            <v>#N/A</v>
          </cell>
          <cell r="H284" t="str">
            <v>232580/2016</v>
          </cell>
          <cell r="I284">
            <v>0</v>
          </cell>
          <cell r="J284" t="str">
            <v>018421/2016</v>
          </cell>
          <cell r="K284">
            <v>11</v>
          </cell>
          <cell r="L284" t="str">
            <v>018421/2016</v>
          </cell>
          <cell r="M284">
            <v>0</v>
          </cell>
          <cell r="N284">
            <v>0</v>
          </cell>
          <cell r="O284" t="str">
            <v>NOTA DNEF 174/2016</v>
          </cell>
          <cell r="P284">
            <v>42524</v>
          </cell>
          <cell r="Q284" t="str">
            <v>Contrataciones Artisticas</v>
          </cell>
          <cell r="R284" t="str">
            <v>MARIANO SARDON</v>
          </cell>
          <cell r="S284">
            <v>39250</v>
          </cell>
          <cell r="T284" t="str">
            <v>Contratación de Mariano Sardon para el ciclo "MUESTRA BORGES"</v>
          </cell>
          <cell r="U284" t="str">
            <v>Dirección Nacional de Expresiones Federales</v>
          </cell>
          <cell r="V284">
            <v>42435</v>
          </cell>
          <cell r="W284" t="str">
            <v>Presupuesto</v>
          </cell>
          <cell r="X284">
            <v>42535</v>
          </cell>
          <cell r="Y284" t="str">
            <v>Mueble 9</v>
          </cell>
          <cell r="Z284" t="str">
            <v>Sebastian</v>
          </cell>
        </row>
        <row r="285">
          <cell r="F285" t="str">
            <v>180658/2016</v>
          </cell>
          <cell r="G285" t="e">
            <v>#N/A</v>
          </cell>
          <cell r="H285" t="str">
            <v>180658/2016</v>
          </cell>
          <cell r="I285">
            <v>0</v>
          </cell>
          <cell r="J285" t="str">
            <v>014734/2016</v>
          </cell>
          <cell r="K285">
            <v>11</v>
          </cell>
          <cell r="L285" t="str">
            <v>014734/2016</v>
          </cell>
          <cell r="M285">
            <v>0</v>
          </cell>
          <cell r="N285">
            <v>0</v>
          </cell>
          <cell r="O285" t="str">
            <v>Nota DNEF N° 57/2016</v>
          </cell>
          <cell r="P285">
            <v>42493</v>
          </cell>
          <cell r="Q285" t="str">
            <v>Viáticos y Alojamiento</v>
          </cell>
          <cell r="R285" t="str">
            <v>PBG TRAVEL AND EVENTS S.R.L.</v>
          </cell>
          <cell r="S285">
            <v>4000</v>
          </cell>
          <cell r="T285" t="str">
            <v>Tramite de trslado terreste de "NINI FLORES"</v>
          </cell>
          <cell r="U285" t="str">
            <v>Dirección Nacional de Expresiones Federales</v>
          </cell>
          <cell r="V285">
            <v>0</v>
          </cell>
          <cell r="W285" t="str">
            <v>Dirección Nacional de Expresiones Federales</v>
          </cell>
          <cell r="X285">
            <v>42509</v>
          </cell>
          <cell r="Y285">
            <v>0</v>
          </cell>
          <cell r="Z285" t="str">
            <v>Sin Asignar</v>
          </cell>
        </row>
        <row r="286">
          <cell r="F286" t="str">
            <v>018470/2016</v>
          </cell>
          <cell r="G286" t="e">
            <v>#N/A</v>
          </cell>
          <cell r="H286">
            <v>0</v>
          </cell>
          <cell r="I286">
            <v>0</v>
          </cell>
          <cell r="J286" t="str">
            <v>018470/2016</v>
          </cell>
          <cell r="K286">
            <v>11</v>
          </cell>
          <cell r="L286" t="str">
            <v>018470/2016</v>
          </cell>
          <cell r="M286">
            <v>0</v>
          </cell>
          <cell r="N286">
            <v>0</v>
          </cell>
          <cell r="O286" t="str">
            <v>NOTA DNCT 91/2016</v>
          </cell>
          <cell r="P286">
            <v>42521</v>
          </cell>
          <cell r="Q286" t="str">
            <v>Tecnopolis - Insumos Electronicos</v>
          </cell>
          <cell r="R286">
            <v>0</v>
          </cell>
          <cell r="S286">
            <v>0</v>
          </cell>
          <cell r="T286" t="str">
            <v>Contratación directa N° 46/2015, servicio de alquiler de equipamiento radio electrico con y sin asistencia técnica</v>
          </cell>
          <cell r="U286" t="str">
            <v>Dirección Nacional de Centros Tematicos</v>
          </cell>
          <cell r="V286" t="str">
            <v>5/31/2016</v>
          </cell>
          <cell r="W286" t="str">
            <v>Dirección Nacional de Centros Tematicos</v>
          </cell>
          <cell r="X286">
            <v>42521</v>
          </cell>
          <cell r="Y286" t="str">
            <v>Mueble 8</v>
          </cell>
          <cell r="Z286" t="str">
            <v>Mariana</v>
          </cell>
        </row>
        <row r="287">
          <cell r="F287" t="str">
            <v>236369/2016</v>
          </cell>
          <cell r="G287" t="e">
            <v>#N/A</v>
          </cell>
          <cell r="H287" t="str">
            <v>236369/2016</v>
          </cell>
          <cell r="I287">
            <v>0</v>
          </cell>
          <cell r="J287" t="str">
            <v>018409/2016</v>
          </cell>
          <cell r="K287">
            <v>11</v>
          </cell>
          <cell r="L287" t="str">
            <v>018409/2016</v>
          </cell>
          <cell r="M287">
            <v>0</v>
          </cell>
          <cell r="N287">
            <v>0</v>
          </cell>
          <cell r="O287" t="str">
            <v>NOTA SCP 110/2016</v>
          </cell>
          <cell r="P287">
            <v>42523</v>
          </cell>
          <cell r="Q287" t="str">
            <v>Contrataciones Artisticas</v>
          </cell>
          <cell r="R287" t="str">
            <v>PBG TRAVEL AND EVENTS S.R.L.</v>
          </cell>
          <cell r="S287">
            <v>10018.799999999999</v>
          </cell>
          <cell r="T287" t="str">
            <v>Requerimiento logístico proyecto SCP-A-3-2016 taller de investigación para artistas de circo</v>
          </cell>
          <cell r="U287" t="str">
            <v>Secretaria de Contenidos Publicos</v>
          </cell>
          <cell r="V287">
            <v>42406</v>
          </cell>
          <cell r="W287" t="str">
            <v>Direccion General Técnica, Administrativa y Legal</v>
          </cell>
          <cell r="X287">
            <v>42558</v>
          </cell>
          <cell r="Y287" t="str">
            <v>Mueble 9</v>
          </cell>
          <cell r="Z287" t="str">
            <v>Sebastian</v>
          </cell>
        </row>
        <row r="288">
          <cell r="F288" t="str">
            <v>195977/2016</v>
          </cell>
          <cell r="G288" t="e">
            <v>#N/A</v>
          </cell>
          <cell r="H288" t="str">
            <v>195977/2016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 t="str">
            <v>NOTA AP 86/2016</v>
          </cell>
          <cell r="P288">
            <v>42503</v>
          </cell>
          <cell r="Q288" t="str">
            <v>Viáticos</v>
          </cell>
          <cell r="R288" t="str">
            <v>OPTAR S.A</v>
          </cell>
          <cell r="S288">
            <v>0</v>
          </cell>
          <cell r="T288" t="str">
            <v>Proyecto de convenio con la firma OPTAR S.A</v>
          </cell>
          <cell r="U288" t="str">
            <v>Presupuesto</v>
          </cell>
          <cell r="V288" t="str">
            <v>5/13/2016</v>
          </cell>
          <cell r="W288" t="str">
            <v>Legales</v>
          </cell>
          <cell r="X288">
            <v>42507</v>
          </cell>
          <cell r="Y288" t="str">
            <v>Mueble 11</v>
          </cell>
          <cell r="Z288" t="str">
            <v>Orlando</v>
          </cell>
        </row>
        <row r="289">
          <cell r="F289" t="str">
            <v>236605/2016</v>
          </cell>
          <cell r="G289" t="e">
            <v>#N/A</v>
          </cell>
          <cell r="H289" t="str">
            <v>236605/2016</v>
          </cell>
          <cell r="I289">
            <v>0</v>
          </cell>
          <cell r="J289" t="str">
            <v>018400/2016</v>
          </cell>
          <cell r="K289">
            <v>11</v>
          </cell>
          <cell r="L289" t="str">
            <v>018400/2016</v>
          </cell>
          <cell r="M289">
            <v>0</v>
          </cell>
          <cell r="N289">
            <v>0</v>
          </cell>
          <cell r="O289" t="str">
            <v>NOTA SCP 111/2016</v>
          </cell>
          <cell r="P289">
            <v>42523</v>
          </cell>
          <cell r="Q289" t="str">
            <v>Contrataciones Artisticas</v>
          </cell>
          <cell r="R289" t="str">
            <v>Center Dramatique National de Normandie</v>
          </cell>
          <cell r="S289">
            <v>0</v>
          </cell>
          <cell r="T289" t="str">
            <v>Requerimiento artístico por especialidad La Comedie de Caen- Center Dramatique National de Normandie</v>
          </cell>
          <cell r="U289" t="str">
            <v>Secretaria de Contenidos Publicos</v>
          </cell>
          <cell r="V289">
            <v>42406</v>
          </cell>
          <cell r="W289" t="str">
            <v>Direccion General Técnica, Administrativa y Legal</v>
          </cell>
          <cell r="X289">
            <v>42524</v>
          </cell>
          <cell r="Y289" t="str">
            <v>Mueble 9</v>
          </cell>
          <cell r="Z289" t="str">
            <v>Sebastian</v>
          </cell>
        </row>
        <row r="290">
          <cell r="F290" t="str">
            <v>236603/2016</v>
          </cell>
          <cell r="G290" t="e">
            <v>#N/A</v>
          </cell>
          <cell r="H290" t="str">
            <v>236603/2016</v>
          </cell>
          <cell r="I290">
            <v>0</v>
          </cell>
          <cell r="J290" t="str">
            <v>018408/2016</v>
          </cell>
          <cell r="K290">
            <v>11</v>
          </cell>
          <cell r="L290" t="str">
            <v>018408/2016</v>
          </cell>
          <cell r="M290">
            <v>0</v>
          </cell>
          <cell r="N290">
            <v>0</v>
          </cell>
          <cell r="O290" t="str">
            <v>NOTA SCP 112/2016</v>
          </cell>
          <cell r="P290">
            <v>42523</v>
          </cell>
          <cell r="Q290" t="str">
            <v>Logistica</v>
          </cell>
          <cell r="R290" t="str">
            <v>PBG TRAVEL AND EVENTS S.R.L.</v>
          </cell>
          <cell r="S290">
            <v>0</v>
          </cell>
          <cell r="T290" t="str">
            <v>Proyecto SCP-A-7/2016. COPI. Requerimiento de servicios logísticos carácter uergente y pronto despacho</v>
          </cell>
          <cell r="U290" t="str">
            <v>Secretaria de Contenidos Publicos</v>
          </cell>
          <cell r="V290">
            <v>42406</v>
          </cell>
          <cell r="W290" t="str">
            <v>Direccion General Técnica, Administrativa y Legal</v>
          </cell>
          <cell r="X290">
            <v>42573</v>
          </cell>
          <cell r="Y290" t="str">
            <v>Mueble 9</v>
          </cell>
          <cell r="Z290" t="str">
            <v>Sebastian</v>
          </cell>
        </row>
        <row r="291">
          <cell r="F291" t="str">
            <v>236606/2016</v>
          </cell>
          <cell r="G291" t="e">
            <v>#N/A</v>
          </cell>
          <cell r="H291" t="str">
            <v>236606/2016</v>
          </cell>
          <cell r="I291">
            <v>0</v>
          </cell>
          <cell r="J291" t="str">
            <v>018398/2016</v>
          </cell>
          <cell r="K291">
            <v>11</v>
          </cell>
          <cell r="L291" t="str">
            <v>018398/2016</v>
          </cell>
          <cell r="M291">
            <v>0</v>
          </cell>
          <cell r="N291">
            <v>0</v>
          </cell>
          <cell r="O291" t="str">
            <v>NOTA SCP 109/2016</v>
          </cell>
          <cell r="P291">
            <v>42523</v>
          </cell>
          <cell r="Q291" t="str">
            <v>Contrataciones Artisticas</v>
          </cell>
          <cell r="R291" t="str">
            <v>Association La Grainerie</v>
          </cell>
          <cell r="S291">
            <v>10320</v>
          </cell>
          <cell r="T291" t="str">
            <v>Requerimiento artístico contratación por especialidad ASSOCIATIOEN LA GRAINEIRE</v>
          </cell>
          <cell r="U291" t="str">
            <v>Secretaria de Contenidos Publicos</v>
          </cell>
          <cell r="V291">
            <v>42406</v>
          </cell>
          <cell r="W291" t="str">
            <v>Direccion General Técnica, Administrativa y Legal</v>
          </cell>
          <cell r="X291">
            <v>42558</v>
          </cell>
          <cell r="Y291" t="str">
            <v>Mueble 9</v>
          </cell>
          <cell r="Z291" t="str">
            <v>Sebastian</v>
          </cell>
        </row>
        <row r="292">
          <cell r="F292" t="str">
            <v>239498/2016</v>
          </cell>
          <cell r="G292" t="e">
            <v>#N/A</v>
          </cell>
          <cell r="H292" t="str">
            <v>239498/2016</v>
          </cell>
          <cell r="I292">
            <v>0</v>
          </cell>
          <cell r="J292" t="str">
            <v>018705/2016</v>
          </cell>
          <cell r="K292">
            <v>11</v>
          </cell>
          <cell r="L292" t="str">
            <v>018705/2016</v>
          </cell>
          <cell r="M292">
            <v>0</v>
          </cell>
          <cell r="N292">
            <v>0</v>
          </cell>
          <cell r="O292">
            <v>0</v>
          </cell>
          <cell r="P292">
            <v>42520</v>
          </cell>
          <cell r="Q292" t="str">
            <v>Tecnopolis - Mantenimiento</v>
          </cell>
          <cell r="R292" t="str">
            <v>ENTROPIA S.R.L</v>
          </cell>
          <cell r="S292">
            <v>649034.57999999996</v>
          </cell>
          <cell r="T292" t="str">
            <v>OC 87/2015 - Conforme factura y certificado de servicios N°0002-00000023</v>
          </cell>
          <cell r="U292" t="str">
            <v>Dirección Nacional de Centros Tematicos</v>
          </cell>
          <cell r="V292" t="str">
            <v>5/30/2016</v>
          </cell>
          <cell r="W292" t="str">
            <v>Direccion General Técnica, Administrativa y Legal</v>
          </cell>
          <cell r="X292">
            <v>42556</v>
          </cell>
          <cell r="Y292" t="str">
            <v>Mueble 15</v>
          </cell>
          <cell r="Z292" t="str">
            <v>Mariana</v>
          </cell>
        </row>
        <row r="293">
          <cell r="F293" t="str">
            <v>239508/2016</v>
          </cell>
          <cell r="G293" t="e">
            <v>#N/A</v>
          </cell>
          <cell r="H293" t="str">
            <v>239508/2016</v>
          </cell>
          <cell r="I293">
            <v>0</v>
          </cell>
          <cell r="J293" t="str">
            <v>018403/2016</v>
          </cell>
          <cell r="K293">
            <v>11</v>
          </cell>
          <cell r="L293" t="str">
            <v>018403/2016</v>
          </cell>
          <cell r="M293">
            <v>0</v>
          </cell>
          <cell r="N293">
            <v>0</v>
          </cell>
          <cell r="O293">
            <v>0</v>
          </cell>
          <cell r="P293">
            <v>42520</v>
          </cell>
          <cell r="Q293" t="str">
            <v>Tecnopolis - Mantenimiento</v>
          </cell>
          <cell r="R293" t="str">
            <v>ENTROPIA S.R.L</v>
          </cell>
          <cell r="S293">
            <v>649034.57999999996</v>
          </cell>
          <cell r="T293" t="str">
            <v>OC 87/2015 - Conforme factura y certificado de servicios N°0002-00000024</v>
          </cell>
          <cell r="U293" t="str">
            <v>Dirección Nacional de Centros Tematicos</v>
          </cell>
          <cell r="V293" t="str">
            <v>5/30/2016</v>
          </cell>
          <cell r="W293" t="str">
            <v>Direccion General Técnica, Administrativa y Legal</v>
          </cell>
          <cell r="X293">
            <v>42527</v>
          </cell>
          <cell r="Y293" t="str">
            <v>Mueble 15</v>
          </cell>
          <cell r="Z293" t="str">
            <v>Mariana</v>
          </cell>
        </row>
        <row r="294">
          <cell r="F294" t="str">
            <v>015941/2016</v>
          </cell>
          <cell r="G294" t="e">
            <v>#N/A</v>
          </cell>
          <cell r="H294">
            <v>0</v>
          </cell>
          <cell r="I294">
            <v>0</v>
          </cell>
          <cell r="J294" t="str">
            <v>015941/2016</v>
          </cell>
          <cell r="K294">
            <v>11</v>
          </cell>
          <cell r="L294" t="str">
            <v>015941/2016</v>
          </cell>
          <cell r="M294">
            <v>0</v>
          </cell>
          <cell r="N294">
            <v>0</v>
          </cell>
          <cell r="O294" t="str">
            <v>NOTA DNEF N°93/2016</v>
          </cell>
          <cell r="P294">
            <v>42502</v>
          </cell>
          <cell r="Q294" t="str">
            <v>Contrataciones Artisticas</v>
          </cell>
          <cell r="R294" t="str">
            <v>ARNALDO ANTUNES</v>
          </cell>
          <cell r="S294">
            <v>0</v>
          </cell>
          <cell r="T294" t="str">
            <v>REQUIRIMIENTO PARA LA CONTRATACION ARTISTICA DE ARNALDO ANTUNES</v>
          </cell>
          <cell r="U294" t="str">
            <v>Dirección Nacional de Expresiones Federales</v>
          </cell>
          <cell r="V294">
            <v>0</v>
          </cell>
          <cell r="W294" t="str">
            <v>Dirección Nacional de Expresiones Federales</v>
          </cell>
          <cell r="X294">
            <v>42555</v>
          </cell>
          <cell r="Y294" t="str">
            <v>Mueble 9</v>
          </cell>
          <cell r="Z294" t="str">
            <v>Sebastian</v>
          </cell>
        </row>
        <row r="295">
          <cell r="F295" t="str">
            <v>238397/2016</v>
          </cell>
          <cell r="G295" t="e">
            <v>#N/A</v>
          </cell>
          <cell r="H295" t="str">
            <v>238397/2016</v>
          </cell>
          <cell r="I295">
            <v>0</v>
          </cell>
          <cell r="J295" t="str">
            <v>018701/2016</v>
          </cell>
          <cell r="K295">
            <v>11</v>
          </cell>
          <cell r="L295" t="str">
            <v>018701/2016</v>
          </cell>
          <cell r="M295">
            <v>0</v>
          </cell>
          <cell r="N295">
            <v>0</v>
          </cell>
          <cell r="O295" t="str">
            <v>NOTA DNEF 176/2016</v>
          </cell>
          <cell r="P295">
            <v>42527</v>
          </cell>
          <cell r="Q295" t="str">
            <v>Contrataciones Artisticas</v>
          </cell>
          <cell r="R295" t="str">
            <v>Asociación Civil SEA</v>
          </cell>
          <cell r="S295">
            <v>321410</v>
          </cell>
          <cell r="T295" t="str">
            <v>Contratación de la Sociedad de Escritoras y Escritores de la Argentina, Asociación Civil SEA en el marco del "Festival" Internacional de Poesía de Buenos Aires"</v>
          </cell>
          <cell r="U295" t="str">
            <v>Dirección Nacional de Expresiones Federales</v>
          </cell>
          <cell r="V295">
            <v>42527</v>
          </cell>
          <cell r="W295" t="str">
            <v>Dirección Nacional de Expresiones Federales</v>
          </cell>
          <cell r="X295">
            <v>42555</v>
          </cell>
          <cell r="Y295" t="str">
            <v>Mueble 9</v>
          </cell>
          <cell r="Z295" t="str">
            <v>Sebastian</v>
          </cell>
        </row>
        <row r="296">
          <cell r="F296" t="str">
            <v>015938/2016</v>
          </cell>
          <cell r="G296" t="e">
            <v>#N/A</v>
          </cell>
          <cell r="H296">
            <v>0</v>
          </cell>
          <cell r="I296">
            <v>0</v>
          </cell>
          <cell r="J296" t="str">
            <v>015938/2016</v>
          </cell>
          <cell r="K296">
            <v>11</v>
          </cell>
          <cell r="L296" t="str">
            <v>015938/2016</v>
          </cell>
          <cell r="M296">
            <v>0</v>
          </cell>
          <cell r="N296">
            <v>0</v>
          </cell>
          <cell r="O296" t="str">
            <v>NOTA DNEF N°91/2016</v>
          </cell>
          <cell r="P296">
            <v>42502</v>
          </cell>
          <cell r="Q296" t="str">
            <v>Contrataciones Artisticas</v>
          </cell>
          <cell r="R296" t="str">
            <v>MARIANO REY</v>
          </cell>
          <cell r="S296">
            <v>0</v>
          </cell>
          <cell r="T296" t="str">
            <v>REQUERIMIENTO PÁRA CONTRATACION ARTISTICA DE MARIANO REY</v>
          </cell>
          <cell r="U296" t="str">
            <v>Dirección Nacional de Expresiones Federales</v>
          </cell>
          <cell r="V296">
            <v>0</v>
          </cell>
          <cell r="W296" t="str">
            <v>Dirección Nacional de Expresiones Federales</v>
          </cell>
          <cell r="X296">
            <v>42502</v>
          </cell>
          <cell r="Y296">
            <v>0</v>
          </cell>
          <cell r="Z296" t="str">
            <v>Sin Asignar</v>
          </cell>
        </row>
        <row r="297">
          <cell r="F297" t="str">
            <v>230468/2016</v>
          </cell>
          <cell r="G297" t="e">
            <v>#N/A</v>
          </cell>
          <cell r="H297" t="str">
            <v>230468/2016</v>
          </cell>
          <cell r="I297">
            <v>0</v>
          </cell>
          <cell r="J297" t="str">
            <v>016798/2016</v>
          </cell>
          <cell r="K297">
            <v>11</v>
          </cell>
          <cell r="L297" t="str">
            <v>016798/2016</v>
          </cell>
          <cell r="M297">
            <v>0</v>
          </cell>
          <cell r="N297">
            <v>0</v>
          </cell>
          <cell r="O297" t="str">
            <v>NOTA DNCT 60/2016</v>
          </cell>
          <cell r="P297">
            <v>42508</v>
          </cell>
          <cell r="Q297" t="str">
            <v>Tecnopolis - Mantenimiento</v>
          </cell>
          <cell r="R297" t="str">
            <v>Emp sugeridas: MINIT TRATAMIENTOS IGNIFUGOS de PABLO MINOTTI; CAROLINA ITURRIAGA- TRATAMIENTOS IGNIFUGOS</v>
          </cell>
          <cell r="S297">
            <v>0</v>
          </cell>
          <cell r="T297" t="str">
            <v>Servio anual de agnifugado</v>
          </cell>
          <cell r="U297" t="str">
            <v>Dirección Nacional de Centros Tematicos</v>
          </cell>
          <cell r="V297" t="str">
            <v>5/18/2016</v>
          </cell>
          <cell r="W297" t="str">
            <v>Presupuesto</v>
          </cell>
          <cell r="X297">
            <v>42542</v>
          </cell>
          <cell r="Y297" t="str">
            <v>Mueble 8</v>
          </cell>
          <cell r="Z297" t="str">
            <v>Mariana</v>
          </cell>
        </row>
        <row r="298">
          <cell r="F298" t="str">
            <v>015937/2016</v>
          </cell>
          <cell r="G298" t="e">
            <v>#N/A</v>
          </cell>
          <cell r="H298">
            <v>0</v>
          </cell>
          <cell r="I298">
            <v>0</v>
          </cell>
          <cell r="J298" t="str">
            <v>015937/2016</v>
          </cell>
          <cell r="K298">
            <v>11</v>
          </cell>
          <cell r="L298" t="str">
            <v>015937/2016</v>
          </cell>
          <cell r="M298">
            <v>0</v>
          </cell>
          <cell r="N298">
            <v>0</v>
          </cell>
          <cell r="O298" t="str">
            <v>NOTA DNEF N°90/2016</v>
          </cell>
          <cell r="P298">
            <v>42502</v>
          </cell>
          <cell r="Q298" t="str">
            <v>Viáticos y Alojamiento</v>
          </cell>
          <cell r="R298" t="str">
            <v>PBG TRAVEL AND EVENTS S.R.L.</v>
          </cell>
          <cell r="S298">
            <v>0</v>
          </cell>
          <cell r="T298" t="str">
            <v>PEDIDO DEPASAJES AEREOS Y ALOJAMIENTO "ARNALDO ANTUNES TRIO- A CASA E SUA"</v>
          </cell>
          <cell r="U298" t="str">
            <v>Dirección Nacional de Expresiones Federales</v>
          </cell>
          <cell r="V298">
            <v>0</v>
          </cell>
          <cell r="W298" t="str">
            <v>Dirección Nacional de Expresiones Federales</v>
          </cell>
          <cell r="X298">
            <v>42502</v>
          </cell>
          <cell r="Y298">
            <v>0</v>
          </cell>
          <cell r="Z298" t="str">
            <v>Sin Asignar</v>
          </cell>
        </row>
        <row r="299">
          <cell r="F299" t="str">
            <v>230397/2016</v>
          </cell>
          <cell r="G299" t="e">
            <v>#N/A</v>
          </cell>
          <cell r="H299" t="str">
            <v>230397/2016</v>
          </cell>
          <cell r="I299">
            <v>0</v>
          </cell>
          <cell r="J299" t="str">
            <v>016811/2016</v>
          </cell>
          <cell r="K299">
            <v>11</v>
          </cell>
          <cell r="L299" t="str">
            <v>016811/2016</v>
          </cell>
          <cell r="M299">
            <v>0</v>
          </cell>
          <cell r="N299">
            <v>0</v>
          </cell>
          <cell r="O299" t="str">
            <v>NOTA DNCT 63/2016</v>
          </cell>
          <cell r="P299">
            <v>42501</v>
          </cell>
          <cell r="Q299" t="str">
            <v>Tecnopolis - Agua</v>
          </cell>
          <cell r="R299" t="str">
            <v>AKUA S.A</v>
          </cell>
          <cell r="S299">
            <v>12924</v>
          </cell>
          <cell r="T299" t="str">
            <v>Solicitud de pago factura N° 0006-00000662 - Enero</v>
          </cell>
          <cell r="U299" t="str">
            <v>Dirección Nacional de Centros Tematicos</v>
          </cell>
          <cell r="V299">
            <v>42679</v>
          </cell>
          <cell r="W299" t="str">
            <v>Direccion General Técnica, Administrativa y Legal</v>
          </cell>
          <cell r="X299">
            <v>42527</v>
          </cell>
          <cell r="Y299" t="str">
            <v>Mueble 14</v>
          </cell>
          <cell r="Z299" t="str">
            <v>Lorena</v>
          </cell>
        </row>
        <row r="300">
          <cell r="F300" t="str">
            <v>230234/2016</v>
          </cell>
          <cell r="G300" t="e">
            <v>#N/A</v>
          </cell>
          <cell r="H300" t="str">
            <v>230234/2016</v>
          </cell>
          <cell r="I300">
            <v>0</v>
          </cell>
          <cell r="J300" t="str">
            <v>016817/2016</v>
          </cell>
          <cell r="K300">
            <v>11</v>
          </cell>
          <cell r="L300" t="str">
            <v>016817/2016</v>
          </cell>
          <cell r="M300">
            <v>0</v>
          </cell>
          <cell r="N300">
            <v>0</v>
          </cell>
          <cell r="O300" t="str">
            <v>NOTA DNCT 65/2016</v>
          </cell>
          <cell r="P300">
            <v>42507</v>
          </cell>
          <cell r="Q300" t="str">
            <v>Tecnopolis - Insumos textiles</v>
          </cell>
          <cell r="R300">
            <v>0</v>
          </cell>
          <cell r="S300">
            <v>0</v>
          </cell>
          <cell r="T300" t="str">
            <v>Adquisición de textiles con destino el parque temáticos e interactivo tecnópilis de bisenteneario, ciencia, tecnología y arte.</v>
          </cell>
          <cell r="U300" t="str">
            <v>Dirección Nacional de Centros Tematicos</v>
          </cell>
          <cell r="V300" t="str">
            <v>5/17/2016</v>
          </cell>
          <cell r="W300" t="str">
            <v>Presupuesto</v>
          </cell>
          <cell r="X300">
            <v>42549</v>
          </cell>
          <cell r="Y300" t="str">
            <v>Mueble 11</v>
          </cell>
          <cell r="Z300" t="str">
            <v>Laura Siciliano</v>
          </cell>
        </row>
        <row r="301">
          <cell r="F301" t="str">
            <v>015932/2016</v>
          </cell>
          <cell r="G301" t="e">
            <v>#N/A</v>
          </cell>
          <cell r="H301">
            <v>0</v>
          </cell>
          <cell r="I301">
            <v>0</v>
          </cell>
          <cell r="J301" t="str">
            <v>015932/2016</v>
          </cell>
          <cell r="K301">
            <v>11</v>
          </cell>
          <cell r="L301" t="str">
            <v>015932/2016</v>
          </cell>
          <cell r="M301">
            <v>0</v>
          </cell>
          <cell r="N301">
            <v>0</v>
          </cell>
          <cell r="O301" t="str">
            <v>NOTA DNEF N°88/2016</v>
          </cell>
          <cell r="P301">
            <v>42502</v>
          </cell>
          <cell r="Q301" t="str">
            <v>Viáticos y Alojamiento</v>
          </cell>
          <cell r="R301" t="str">
            <v>PBG TRAVEL AND EVENTS S.R.L.</v>
          </cell>
          <cell r="S301">
            <v>0</v>
          </cell>
          <cell r="T301" t="str">
            <v>PEDIDO DE HOSPEDAJE Y COMIDAS "FATTORUSO HUGO ANTONIO"</v>
          </cell>
          <cell r="U301" t="str">
            <v>Dirección Nacional de Expresiones Federales</v>
          </cell>
          <cell r="V301">
            <v>0</v>
          </cell>
          <cell r="W301" t="str">
            <v>Dirección Nacional de Expresiones Federales</v>
          </cell>
          <cell r="X301">
            <v>42502</v>
          </cell>
          <cell r="Y301">
            <v>0</v>
          </cell>
          <cell r="Z301" t="str">
            <v>Sin Asignar</v>
          </cell>
        </row>
        <row r="302">
          <cell r="F302" t="str">
            <v>230402/2016</v>
          </cell>
          <cell r="G302" t="e">
            <v>#N/A</v>
          </cell>
          <cell r="H302" t="str">
            <v>230402/2016</v>
          </cell>
          <cell r="I302">
            <v>0</v>
          </cell>
          <cell r="J302" t="str">
            <v>016795/2016</v>
          </cell>
          <cell r="K302">
            <v>11</v>
          </cell>
          <cell r="L302" t="str">
            <v>016795/2016</v>
          </cell>
          <cell r="M302">
            <v>0</v>
          </cell>
          <cell r="N302">
            <v>0</v>
          </cell>
          <cell r="O302" t="str">
            <v>NOTA DNCT 59/2016</v>
          </cell>
          <cell r="P302">
            <v>42508</v>
          </cell>
          <cell r="Q302" t="str">
            <v>Tecnopolis - Insumos de Herreria</v>
          </cell>
          <cell r="R302">
            <v>0</v>
          </cell>
          <cell r="S302">
            <v>0</v>
          </cell>
          <cell r="T302" t="str">
            <v>Adquisición de carpinterías de aluminio con destino el parque temáticos e interactivo tecnópilis de bisenteneario, ciencia, tecnología y arte.</v>
          </cell>
          <cell r="U302" t="str">
            <v>Dirección Nacional de Centros Tematicos</v>
          </cell>
          <cell r="V302" t="str">
            <v>5/18/2016</v>
          </cell>
          <cell r="W302" t="str">
            <v>Presupuesto</v>
          </cell>
          <cell r="X302">
            <v>42549</v>
          </cell>
          <cell r="Y302" t="str">
            <v>Mueble 8</v>
          </cell>
          <cell r="Z302" t="str">
            <v>Laura</v>
          </cell>
        </row>
        <row r="303">
          <cell r="F303" t="str">
            <v>015931/2016</v>
          </cell>
          <cell r="G303" t="e">
            <v>#N/A</v>
          </cell>
          <cell r="H303">
            <v>0</v>
          </cell>
          <cell r="I303">
            <v>0</v>
          </cell>
          <cell r="J303" t="str">
            <v>015931/2016</v>
          </cell>
          <cell r="K303">
            <v>11</v>
          </cell>
          <cell r="L303" t="str">
            <v>015931/2016</v>
          </cell>
          <cell r="M303">
            <v>0</v>
          </cell>
          <cell r="N303">
            <v>0</v>
          </cell>
          <cell r="O303" t="str">
            <v>NOTA DNEF N° 87/2016</v>
          </cell>
          <cell r="P303">
            <v>42502</v>
          </cell>
          <cell r="Q303" t="str">
            <v>Contrataciones Artisticas</v>
          </cell>
          <cell r="R303" t="str">
            <v>Daniel Falasca</v>
          </cell>
          <cell r="S303">
            <v>11500</v>
          </cell>
          <cell r="T303" t="str">
            <v>Requerimiento para Contrataciones artistica de Daniel Falasca</v>
          </cell>
          <cell r="U303" t="str">
            <v>Dirección Nacional de Centros Tematicos</v>
          </cell>
          <cell r="V303">
            <v>0</v>
          </cell>
          <cell r="W303" t="str">
            <v>Dirección Nacional de Expresiones Federales</v>
          </cell>
          <cell r="X303">
            <v>0</v>
          </cell>
          <cell r="Y303" t="str">
            <v>Mueble 9</v>
          </cell>
          <cell r="Z303" t="str">
            <v>Sebastian</v>
          </cell>
        </row>
        <row r="304">
          <cell r="F304" t="str">
            <v>230622/2016</v>
          </cell>
          <cell r="G304" t="e">
            <v>#N/A</v>
          </cell>
          <cell r="H304" t="str">
            <v>230622/2016</v>
          </cell>
          <cell r="I304">
            <v>0</v>
          </cell>
          <cell r="J304" t="str">
            <v>016810/2016</v>
          </cell>
          <cell r="K304">
            <v>11</v>
          </cell>
          <cell r="L304" t="str">
            <v>016810/2016</v>
          </cell>
          <cell r="M304">
            <v>0</v>
          </cell>
          <cell r="N304">
            <v>0</v>
          </cell>
          <cell r="O304" t="str">
            <v>NOTA DNCT 62/2016</v>
          </cell>
          <cell r="P304">
            <v>42501</v>
          </cell>
          <cell r="Q304" t="str">
            <v>Tecnopolis - Agua</v>
          </cell>
          <cell r="R304" t="str">
            <v>AKUA S.A</v>
          </cell>
          <cell r="S304">
            <v>13248</v>
          </cell>
          <cell r="T304" t="str">
            <v>Solicitud de pago factura N° 0006-00000663</v>
          </cell>
          <cell r="U304" t="str">
            <v>Dirección Nacional de Centros Tematicos</v>
          </cell>
          <cell r="V304">
            <v>42679</v>
          </cell>
          <cell r="W304" t="str">
            <v>Dirección Nacional de Generacion de Contendios</v>
          </cell>
          <cell r="X304">
            <v>42527</v>
          </cell>
          <cell r="Y304" t="str">
            <v>Mueble 14</v>
          </cell>
          <cell r="Z304" t="str">
            <v>Lorena</v>
          </cell>
        </row>
        <row r="305">
          <cell r="F305" t="str">
            <v>015939/2016</v>
          </cell>
          <cell r="G305" t="e">
            <v>#N/A</v>
          </cell>
          <cell r="H305">
            <v>0</v>
          </cell>
          <cell r="I305">
            <v>0</v>
          </cell>
          <cell r="J305" t="str">
            <v>015939/2016</v>
          </cell>
          <cell r="K305">
            <v>11</v>
          </cell>
          <cell r="L305" t="str">
            <v>015939/2016</v>
          </cell>
          <cell r="M305">
            <v>0</v>
          </cell>
          <cell r="N305">
            <v>0</v>
          </cell>
          <cell r="O305" t="str">
            <v>NOTA DNEF N° 92/2016</v>
          </cell>
          <cell r="P305">
            <v>42502</v>
          </cell>
          <cell r="Q305" t="str">
            <v>Contrataciones Artisticas</v>
          </cell>
          <cell r="R305" t="str">
            <v>Boris Band</v>
          </cell>
          <cell r="S305">
            <v>0</v>
          </cell>
          <cell r="T305" t="str">
            <v>Requerimiento para Contrataciones artistica de Boris band</v>
          </cell>
          <cell r="U305" t="str">
            <v>Dirección Nacional de Centros Tematicos</v>
          </cell>
          <cell r="V305">
            <v>0</v>
          </cell>
          <cell r="W305" t="str">
            <v>Dirección Nacional de Expresiones Federales</v>
          </cell>
          <cell r="X305">
            <v>42529</v>
          </cell>
          <cell r="Y305">
            <v>0</v>
          </cell>
          <cell r="Z305" t="str">
            <v>Sin Asignar</v>
          </cell>
        </row>
        <row r="306">
          <cell r="F306" t="str">
            <v>230619/2016</v>
          </cell>
          <cell r="G306" t="e">
            <v>#N/A</v>
          </cell>
          <cell r="H306" t="str">
            <v>230619/2016</v>
          </cell>
          <cell r="I306">
            <v>0</v>
          </cell>
          <cell r="J306" t="str">
            <v>016802/2016</v>
          </cell>
          <cell r="K306">
            <v>11</v>
          </cell>
          <cell r="L306" t="str">
            <v>016802/2016</v>
          </cell>
          <cell r="M306">
            <v>0</v>
          </cell>
          <cell r="N306">
            <v>0</v>
          </cell>
          <cell r="O306" t="str">
            <v>NOTA DNCT 61/2016</v>
          </cell>
          <cell r="P306">
            <v>42501</v>
          </cell>
          <cell r="Q306" t="str">
            <v>Tecnopolis - Agua</v>
          </cell>
          <cell r="R306" t="str">
            <v>AKUA S.A</v>
          </cell>
          <cell r="S306">
            <v>12348</v>
          </cell>
          <cell r="T306" t="str">
            <v>Solicitud de pago factura N° 0006-00000664</v>
          </cell>
          <cell r="U306" t="str">
            <v>Dirección Nacional de Centros Tematicos</v>
          </cell>
          <cell r="V306">
            <v>42679</v>
          </cell>
          <cell r="W306" t="str">
            <v>Dirección Nacional de Generacion de Contendios</v>
          </cell>
          <cell r="X306">
            <v>42527</v>
          </cell>
          <cell r="Y306" t="str">
            <v>Mueble 14</v>
          </cell>
          <cell r="Z306" t="str">
            <v>Lorena</v>
          </cell>
        </row>
        <row r="307">
          <cell r="F307" t="str">
            <v>016265/2016</v>
          </cell>
          <cell r="G307" t="e">
            <v>#N/A</v>
          </cell>
          <cell r="H307">
            <v>0</v>
          </cell>
          <cell r="I307">
            <v>0</v>
          </cell>
          <cell r="J307" t="str">
            <v>016265/2016</v>
          </cell>
          <cell r="K307">
            <v>11</v>
          </cell>
          <cell r="L307" t="str">
            <v>016265/2016</v>
          </cell>
          <cell r="M307">
            <v>0</v>
          </cell>
          <cell r="N307">
            <v>0</v>
          </cell>
          <cell r="O307" t="str">
            <v>NOTA DGTAYL N° 195/2016</v>
          </cell>
          <cell r="P307">
            <v>42507</v>
          </cell>
          <cell r="Q307" t="str">
            <v>Equipamiento</v>
          </cell>
          <cell r="R307">
            <v>0</v>
          </cell>
          <cell r="S307">
            <v>0</v>
          </cell>
          <cell r="T307" t="str">
            <v>Requerimiento para compra de equipamiento para Tesoreria</v>
          </cell>
          <cell r="U307" t="str">
            <v>Direccion General Técnica, Administrativa y Legal</v>
          </cell>
          <cell r="V307">
            <v>0</v>
          </cell>
          <cell r="W307" t="str">
            <v>Direccion General Técnica, Administrativa y Legal</v>
          </cell>
          <cell r="X307">
            <v>42507</v>
          </cell>
          <cell r="Y307">
            <v>0</v>
          </cell>
          <cell r="Z307" t="str">
            <v>Sin Asignar</v>
          </cell>
        </row>
        <row r="308">
          <cell r="F308" t="str">
            <v>230776/2016</v>
          </cell>
          <cell r="G308" t="e">
            <v>#N/A</v>
          </cell>
          <cell r="H308" t="str">
            <v>230776/2016</v>
          </cell>
          <cell r="I308">
            <v>0</v>
          </cell>
          <cell r="J308" t="str">
            <v>016792/2016</v>
          </cell>
          <cell r="K308">
            <v>11</v>
          </cell>
          <cell r="L308" t="str">
            <v>016792/2016</v>
          </cell>
          <cell r="M308">
            <v>0</v>
          </cell>
          <cell r="N308">
            <v>0</v>
          </cell>
          <cell r="O308" t="str">
            <v>NOTA DNCT 58/2016</v>
          </cell>
          <cell r="P308">
            <v>42508</v>
          </cell>
          <cell r="Q308" t="str">
            <v>Tecnopolis - Alquiler de Andamios</v>
          </cell>
          <cell r="R308" t="str">
            <v>Emp. Sugeridas: ANDAMIOS NESTRADUÑOL SRL; ATENCIÓN URBANA SRL; CADAHIA SA.</v>
          </cell>
          <cell r="S308">
            <v>0</v>
          </cell>
          <cell r="T308" t="str">
            <v>Servicio de alquiler de andamios con destino el parque temáticos e interactivo tecnópilis de bisenteneario, ciencia, tecnología y arte.</v>
          </cell>
          <cell r="U308" t="str">
            <v>Dirección Nacional de Centros Tematicos</v>
          </cell>
          <cell r="V308" t="str">
            <v>5/18/2016</v>
          </cell>
          <cell r="W308" t="str">
            <v>Presupuesto</v>
          </cell>
          <cell r="X308">
            <v>42542</v>
          </cell>
          <cell r="Y308" t="str">
            <v>Mueble 8</v>
          </cell>
          <cell r="Z308" t="str">
            <v>Laura</v>
          </cell>
        </row>
        <row r="309">
          <cell r="F309" t="str">
            <v>016260/2016</v>
          </cell>
          <cell r="G309" t="e">
            <v>#N/A</v>
          </cell>
          <cell r="H309">
            <v>0</v>
          </cell>
          <cell r="I309">
            <v>0</v>
          </cell>
          <cell r="J309" t="str">
            <v>016260/2016</v>
          </cell>
          <cell r="K309">
            <v>11</v>
          </cell>
          <cell r="L309" t="str">
            <v>016260/2016</v>
          </cell>
          <cell r="M309">
            <v>0</v>
          </cell>
          <cell r="N309">
            <v>0</v>
          </cell>
          <cell r="O309" t="str">
            <v>NOTA DGTAYL N° 194/2016</v>
          </cell>
          <cell r="P309">
            <v>42507</v>
          </cell>
          <cell r="Q309" t="str">
            <v>Equipamiento</v>
          </cell>
          <cell r="R309">
            <v>0</v>
          </cell>
          <cell r="S309">
            <v>0</v>
          </cell>
          <cell r="T309" t="str">
            <v>Requerimiento para compra de equipamiento para Caja Chica</v>
          </cell>
          <cell r="U309" t="str">
            <v>Direccion General Técnica, Administrativa y Legal</v>
          </cell>
          <cell r="V309">
            <v>0</v>
          </cell>
          <cell r="W309" t="str">
            <v>Direccion General Técnica, Administrativa y Legal</v>
          </cell>
          <cell r="X309">
            <v>42507</v>
          </cell>
          <cell r="Y309">
            <v>0</v>
          </cell>
          <cell r="Z309" t="str">
            <v>Sin Asignar</v>
          </cell>
        </row>
        <row r="310">
          <cell r="F310" t="str">
            <v>237568/2016</v>
          </cell>
          <cell r="G310" t="e">
            <v>#N/A</v>
          </cell>
          <cell r="H310" t="str">
            <v>237568/2016</v>
          </cell>
          <cell r="I310">
            <v>0</v>
          </cell>
          <cell r="J310" t="str">
            <v>018679/2016</v>
          </cell>
          <cell r="K310">
            <v>11</v>
          </cell>
          <cell r="L310" t="str">
            <v>018679/2016</v>
          </cell>
          <cell r="M310">
            <v>0</v>
          </cell>
          <cell r="N310">
            <v>0</v>
          </cell>
          <cell r="O310" t="str">
            <v>NOTA DNGC 14/2016</v>
          </cell>
          <cell r="P310">
            <v>42527</v>
          </cell>
          <cell r="Q310" t="str">
            <v>Convenio Universidades</v>
          </cell>
          <cell r="R310" t="str">
            <v>EDUCAR.AR</v>
          </cell>
          <cell r="S310">
            <v>0</v>
          </cell>
          <cell r="T310" t="str">
            <v>Convenio de colaboración con EDUCAR.AR Sociedad del Estado</v>
          </cell>
          <cell r="U310" t="str">
            <v>Dirección de Generacion de Contendios</v>
          </cell>
          <cell r="V310">
            <v>42527</v>
          </cell>
          <cell r="W310" t="str">
            <v>Presupuesto</v>
          </cell>
          <cell r="X310">
            <v>42544</v>
          </cell>
          <cell r="Y310" t="str">
            <v>Mueble 11</v>
          </cell>
          <cell r="Z310" t="str">
            <v>Matías</v>
          </cell>
        </row>
        <row r="311">
          <cell r="F311" t="str">
            <v>196025/2016</v>
          </cell>
          <cell r="G311" t="e">
            <v>#N/A</v>
          </cell>
          <cell r="H311" t="str">
            <v>196025/2016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 t="str">
            <v>NOTA DNCT N° 48/2016</v>
          </cell>
          <cell r="P311">
            <v>42507</v>
          </cell>
          <cell r="Q311" t="str">
            <v>Tecnopolis - Servicio de Salud</v>
          </cell>
          <cell r="R311" t="str">
            <v>International Health Service Argentina S.A.</v>
          </cell>
          <cell r="S311">
            <v>9945</v>
          </cell>
          <cell r="T311" t="str">
            <v>Solicitud de pago de factura B N° 0601-04517210 - Cobertura Medica Asistencia</v>
          </cell>
          <cell r="U311" t="str">
            <v>Dirección Nacional de Centros Tematicos</v>
          </cell>
          <cell r="V311">
            <v>0</v>
          </cell>
          <cell r="W311" t="str">
            <v>Direccion General Técnica, Administrativa y Legal</v>
          </cell>
          <cell r="X311">
            <v>42507</v>
          </cell>
          <cell r="Y311">
            <v>0</v>
          </cell>
          <cell r="Z311" t="str">
            <v>Sin Asignar</v>
          </cell>
        </row>
        <row r="312">
          <cell r="F312" t="str">
            <v>242793/2016</v>
          </cell>
          <cell r="G312" t="e">
            <v>#N/A</v>
          </cell>
          <cell r="H312" t="str">
            <v>242793/2016</v>
          </cell>
          <cell r="I312">
            <v>0</v>
          </cell>
          <cell r="J312" t="str">
            <v>018971/2016</v>
          </cell>
          <cell r="K312">
            <v>11</v>
          </cell>
          <cell r="L312" t="str">
            <v>018971/2016</v>
          </cell>
          <cell r="M312">
            <v>0</v>
          </cell>
          <cell r="N312">
            <v>0</v>
          </cell>
          <cell r="O312" t="str">
            <v>NOTA SCP 123/2016</v>
          </cell>
          <cell r="P312">
            <v>0</v>
          </cell>
          <cell r="Q312" t="str">
            <v>Audiovisual</v>
          </cell>
          <cell r="R312" t="str">
            <v>MGG Producciones SRL</v>
          </cell>
          <cell r="S312">
            <v>700000</v>
          </cell>
          <cell r="T312" t="str">
            <v>Conmemoración del bicentenario de la independencia</v>
          </cell>
          <cell r="U312" t="str">
            <v>Secretaria de Contenidos Publicos</v>
          </cell>
          <cell r="V312">
            <v>0</v>
          </cell>
          <cell r="W312" t="str">
            <v>Direccion General Técnica, Administrativa y Legal</v>
          </cell>
          <cell r="X312">
            <v>42530</v>
          </cell>
          <cell r="Y312" t="str">
            <v>Mueble 11</v>
          </cell>
          <cell r="Z312" t="str">
            <v>Orlando</v>
          </cell>
        </row>
        <row r="313">
          <cell r="F313" t="str">
            <v>016416/2016</v>
          </cell>
          <cell r="G313" t="e">
            <v>#N/A</v>
          </cell>
          <cell r="H313">
            <v>0</v>
          </cell>
          <cell r="I313">
            <v>0</v>
          </cell>
          <cell r="J313" t="str">
            <v>016416/2016</v>
          </cell>
          <cell r="K313">
            <v>11</v>
          </cell>
          <cell r="L313" t="str">
            <v>016416/2016</v>
          </cell>
          <cell r="M313">
            <v>0</v>
          </cell>
          <cell r="N313">
            <v>0</v>
          </cell>
          <cell r="O313" t="str">
            <v>NOTA DNCT N° 53/2016</v>
          </cell>
          <cell r="P313">
            <v>42506</v>
          </cell>
          <cell r="Q313" t="str">
            <v>Tecnopolis - Limpieza</v>
          </cell>
          <cell r="R313">
            <v>0</v>
          </cell>
          <cell r="S313">
            <v>0</v>
          </cell>
          <cell r="T313">
            <v>0</v>
          </cell>
          <cell r="U313" t="str">
            <v>Dirección Nacional de Centros Tematicos</v>
          </cell>
          <cell r="V313">
            <v>0</v>
          </cell>
          <cell r="W313" t="str">
            <v>Dirección Nacional de Centros Temáticos</v>
          </cell>
          <cell r="X313">
            <v>42506</v>
          </cell>
          <cell r="Y313">
            <v>0</v>
          </cell>
          <cell r="Z313" t="str">
            <v>Sin Asignar</v>
          </cell>
        </row>
        <row r="314">
          <cell r="F314" t="str">
            <v>243864/2016</v>
          </cell>
          <cell r="G314" t="e">
            <v>#N/A</v>
          </cell>
          <cell r="H314" t="str">
            <v>243864/2016</v>
          </cell>
          <cell r="I314">
            <v>0</v>
          </cell>
          <cell r="J314" t="str">
            <v>019035/2016</v>
          </cell>
          <cell r="K314">
            <v>11</v>
          </cell>
          <cell r="L314" t="str">
            <v>019035/2016</v>
          </cell>
          <cell r="M314">
            <v>0</v>
          </cell>
          <cell r="N314">
            <v>0</v>
          </cell>
          <cell r="O314" t="str">
            <v>NOTA DNEF 189/2016</v>
          </cell>
          <cell r="P314">
            <v>42529</v>
          </cell>
          <cell r="Q314" t="str">
            <v>Contrataciones Artisticas</v>
          </cell>
          <cell r="R314" t="str">
            <v>AGUSTIN BRU PESCE</v>
          </cell>
          <cell r="S314">
            <v>3000</v>
          </cell>
          <cell r="T314" t="str">
            <v>Informe de reconocimiento de gastos "AGUSTIN BRU PESCE" - Homenajo a Mariano Mores</v>
          </cell>
          <cell r="U314" t="str">
            <v>Dirección Nacional de Expresiones Federales</v>
          </cell>
          <cell r="V314">
            <v>42588</v>
          </cell>
          <cell r="W314" t="str">
            <v>Presupuesto</v>
          </cell>
          <cell r="X314">
            <v>42543</v>
          </cell>
          <cell r="Y314" t="str">
            <v>Mueble 7</v>
          </cell>
          <cell r="Z314" t="str">
            <v>Linda</v>
          </cell>
        </row>
        <row r="315">
          <cell r="F315" t="str">
            <v>243861/2016</v>
          </cell>
          <cell r="G315" t="e">
            <v>#N/A</v>
          </cell>
          <cell r="H315" t="str">
            <v>243861/2016</v>
          </cell>
          <cell r="I315">
            <v>0</v>
          </cell>
          <cell r="J315" t="str">
            <v>019034/2016</v>
          </cell>
          <cell r="K315">
            <v>11</v>
          </cell>
          <cell r="L315" t="str">
            <v>019034/2016</v>
          </cell>
          <cell r="M315">
            <v>0</v>
          </cell>
          <cell r="N315">
            <v>0</v>
          </cell>
          <cell r="O315" t="str">
            <v>NOTA DNEF 188/2016</v>
          </cell>
          <cell r="P315">
            <v>42529</v>
          </cell>
          <cell r="Q315" t="str">
            <v>Contrataciones Artisticas</v>
          </cell>
          <cell r="R315" t="str">
            <v>COSATTINI CARLOS SERGIO</v>
          </cell>
          <cell r="S315">
            <v>7000</v>
          </cell>
          <cell r="T315" t="str">
            <v>Informe de reconociento de gasto "Carlos Cosattini"</v>
          </cell>
          <cell r="U315" t="str">
            <v>Dirección Nacional de Expresiones Federales</v>
          </cell>
          <cell r="V315">
            <v>42588</v>
          </cell>
          <cell r="W315" t="str">
            <v>Presupuesto</v>
          </cell>
          <cell r="X315">
            <v>42544</v>
          </cell>
          <cell r="Y315" t="str">
            <v>Mueble 7</v>
          </cell>
          <cell r="Z315" t="str">
            <v>Linda</v>
          </cell>
        </row>
        <row r="316">
          <cell r="F316" t="str">
            <v>016627/2016</v>
          </cell>
          <cell r="G316" t="e">
            <v>#N/A</v>
          </cell>
          <cell r="H316">
            <v>0</v>
          </cell>
          <cell r="I316">
            <v>0</v>
          </cell>
          <cell r="J316" t="str">
            <v>016627/2016</v>
          </cell>
          <cell r="K316">
            <v>11</v>
          </cell>
          <cell r="L316" t="str">
            <v>016627/2016</v>
          </cell>
          <cell r="M316">
            <v>0</v>
          </cell>
          <cell r="N316">
            <v>0</v>
          </cell>
          <cell r="O316" t="str">
            <v>NOTA DNEF N°101/2016</v>
          </cell>
          <cell r="P316">
            <v>42508</v>
          </cell>
          <cell r="Q316" t="str">
            <v>Contrataciones Artisticas</v>
          </cell>
          <cell r="R316" t="str">
            <v>DAVID JOSE LHERITIER</v>
          </cell>
          <cell r="S316">
            <v>0</v>
          </cell>
          <cell r="T316" t="str">
            <v>REQUERIMIENTO PARA CONTRATACION ARTISTICA DE DAVID JOSE LHERITIER</v>
          </cell>
          <cell r="U316" t="str">
            <v>Dirección Nacional de Expresiones Federales</v>
          </cell>
          <cell r="V316" t="str">
            <v>5/18/2016</v>
          </cell>
          <cell r="W316">
            <v>0</v>
          </cell>
          <cell r="X316">
            <v>0</v>
          </cell>
          <cell r="Y316">
            <v>0</v>
          </cell>
          <cell r="Z316" t="str">
            <v>Sin Asignar</v>
          </cell>
        </row>
        <row r="317">
          <cell r="F317" t="str">
            <v>243859/2016</v>
          </cell>
          <cell r="G317" t="e">
            <v>#N/A</v>
          </cell>
          <cell r="H317" t="str">
            <v>243859/2016</v>
          </cell>
          <cell r="I317">
            <v>0</v>
          </cell>
          <cell r="J317" t="str">
            <v>019033/2016</v>
          </cell>
          <cell r="K317">
            <v>11</v>
          </cell>
          <cell r="L317" t="str">
            <v>019033/2016</v>
          </cell>
          <cell r="M317">
            <v>0</v>
          </cell>
          <cell r="N317">
            <v>0</v>
          </cell>
          <cell r="O317" t="str">
            <v>NOTA DNEF 197/2016</v>
          </cell>
          <cell r="P317">
            <v>42529</v>
          </cell>
          <cell r="Q317" t="str">
            <v>Contrataciones Artisticas</v>
          </cell>
          <cell r="R317" t="str">
            <v>BENJAMIN BRU PESCE</v>
          </cell>
          <cell r="S317">
            <v>3500</v>
          </cell>
          <cell r="T317" t="str">
            <v>Informe de reconocimiento de gastos " Benjamin Bru Pesce"</v>
          </cell>
          <cell r="U317" t="str">
            <v>Dirección Nacional de Expresiones Federales</v>
          </cell>
          <cell r="V317">
            <v>42588</v>
          </cell>
          <cell r="W317" t="str">
            <v>Presupuesto</v>
          </cell>
          <cell r="X317">
            <v>42542</v>
          </cell>
          <cell r="Y317" t="str">
            <v>Mueble 7</v>
          </cell>
          <cell r="Z317" t="str">
            <v>Linda</v>
          </cell>
        </row>
        <row r="318">
          <cell r="F318" t="str">
            <v>280024/2016</v>
          </cell>
          <cell r="G318" t="e">
            <v>#N/A</v>
          </cell>
          <cell r="H318" t="str">
            <v>280024/2016</v>
          </cell>
          <cell r="I318">
            <v>0</v>
          </cell>
          <cell r="J318" t="str">
            <v>016628/2016</v>
          </cell>
          <cell r="K318">
            <v>11</v>
          </cell>
          <cell r="L318" t="str">
            <v>016628/2016</v>
          </cell>
          <cell r="M318">
            <v>0</v>
          </cell>
          <cell r="N318">
            <v>0</v>
          </cell>
          <cell r="O318" t="str">
            <v>NOTA DNEF N°100/2016</v>
          </cell>
          <cell r="P318">
            <v>42508</v>
          </cell>
          <cell r="Q318" t="str">
            <v>Contrataciones Artisticas</v>
          </cell>
          <cell r="R318" t="str">
            <v>LUIS GUERRERIRO</v>
          </cell>
          <cell r="S318" t="str">
            <v>E2000</v>
          </cell>
          <cell r="T318" t="str">
            <v>REQUERIMIENTO PARA CONTRATACION ARTISTICA DE LUIS GUERRERIRO</v>
          </cell>
          <cell r="U318" t="str">
            <v>Dirección Nacional de Expresiones Federales</v>
          </cell>
          <cell r="V318" t="str">
            <v>5/18/2016</v>
          </cell>
          <cell r="W318" t="str">
            <v>Dirección Nacional de Expresiones Federales</v>
          </cell>
          <cell r="X318">
            <v>42551</v>
          </cell>
          <cell r="Y318" t="str">
            <v>Mueble 9</v>
          </cell>
          <cell r="Z318" t="str">
            <v>Sebastian</v>
          </cell>
        </row>
        <row r="319">
          <cell r="F319" t="str">
            <v>243851/2016</v>
          </cell>
          <cell r="G319" t="e">
            <v>#N/A</v>
          </cell>
          <cell r="H319" t="str">
            <v>243851/2016</v>
          </cell>
          <cell r="I319">
            <v>0</v>
          </cell>
          <cell r="J319" t="str">
            <v>019031/2016</v>
          </cell>
          <cell r="K319">
            <v>11</v>
          </cell>
          <cell r="L319" t="str">
            <v>019031/2016</v>
          </cell>
          <cell r="M319">
            <v>0</v>
          </cell>
          <cell r="N319">
            <v>0</v>
          </cell>
          <cell r="O319" t="str">
            <v>NOTA DNEF 195/2016</v>
          </cell>
          <cell r="P319">
            <v>42529</v>
          </cell>
          <cell r="Q319" t="str">
            <v>Contrataciones Artisticas</v>
          </cell>
          <cell r="R319" t="str">
            <v>CAROLINA MABEL FOLGER</v>
          </cell>
          <cell r="S319">
            <v>3500</v>
          </cell>
          <cell r="T319" t="str">
            <v>Informe de reconociento de gastos " Carolina Mabel Folger"</v>
          </cell>
          <cell r="U319" t="str">
            <v>Dirección Nacional de Expresiones Federales</v>
          </cell>
          <cell r="V319">
            <v>42588</v>
          </cell>
          <cell r="W319" t="str">
            <v>Presupuesto</v>
          </cell>
          <cell r="X319">
            <v>42551</v>
          </cell>
          <cell r="Y319" t="str">
            <v>Mueble 7</v>
          </cell>
          <cell r="Z319" t="str">
            <v>Linda</v>
          </cell>
        </row>
        <row r="320">
          <cell r="F320" t="str">
            <v>280028/2016</v>
          </cell>
          <cell r="G320" t="e">
            <v>#N/A</v>
          </cell>
          <cell r="H320" t="str">
            <v>280028/2016</v>
          </cell>
          <cell r="I320">
            <v>0</v>
          </cell>
          <cell r="J320" t="str">
            <v>016624/2016</v>
          </cell>
          <cell r="K320">
            <v>11</v>
          </cell>
          <cell r="L320" t="str">
            <v>016624/2016</v>
          </cell>
          <cell r="M320">
            <v>0</v>
          </cell>
          <cell r="N320">
            <v>0</v>
          </cell>
          <cell r="O320" t="str">
            <v>NOTA DNEF N°104/2016</v>
          </cell>
          <cell r="P320">
            <v>42508</v>
          </cell>
          <cell r="Q320" t="str">
            <v>Contrataciones Artisticas</v>
          </cell>
          <cell r="R320" t="str">
            <v>CARMINHO</v>
          </cell>
          <cell r="S320" t="str">
            <v>E8000</v>
          </cell>
          <cell r="T320" t="str">
            <v>REQUERIMIENTO PARA CONTRATACION ARTISTICA DE CARMINHO</v>
          </cell>
          <cell r="U320" t="str">
            <v>Dirección Nacional de Expresiones Federales</v>
          </cell>
          <cell r="V320" t="str">
            <v>5/18/2016</v>
          </cell>
          <cell r="W320" t="str">
            <v>Dirección Nacional de Expresiones Federales</v>
          </cell>
          <cell r="X320">
            <v>42551</v>
          </cell>
          <cell r="Y320" t="str">
            <v>Mueble 9</v>
          </cell>
          <cell r="Z320" t="str">
            <v>Sebastian</v>
          </cell>
        </row>
        <row r="321">
          <cell r="F321" t="str">
            <v>243849/2016</v>
          </cell>
          <cell r="G321" t="e">
            <v>#N/A</v>
          </cell>
          <cell r="H321" t="str">
            <v>243849/2016</v>
          </cell>
          <cell r="I321">
            <v>0</v>
          </cell>
          <cell r="J321" t="str">
            <v>019030/2016</v>
          </cell>
          <cell r="K321">
            <v>11</v>
          </cell>
          <cell r="L321" t="str">
            <v>019030/2016</v>
          </cell>
          <cell r="M321">
            <v>0</v>
          </cell>
          <cell r="N321">
            <v>0</v>
          </cell>
          <cell r="O321" t="str">
            <v>NOTA DNEF 184/2016</v>
          </cell>
          <cell r="P321">
            <v>42529</v>
          </cell>
          <cell r="Q321" t="str">
            <v>Contrataciones Artisticas</v>
          </cell>
          <cell r="R321" t="str">
            <v>MATIAS PABLO GRANDE</v>
          </cell>
          <cell r="S321">
            <v>3500</v>
          </cell>
          <cell r="T321" t="str">
            <v>Informe de reconociento de gastos " Matias Pablo Grande"</v>
          </cell>
          <cell r="U321" t="str">
            <v>Dirección Nacional de Expresiones Federales</v>
          </cell>
          <cell r="V321">
            <v>42588</v>
          </cell>
          <cell r="W321" t="str">
            <v>Presupuesto</v>
          </cell>
          <cell r="X321">
            <v>42542</v>
          </cell>
          <cell r="Y321" t="str">
            <v>Mueble 7</v>
          </cell>
          <cell r="Z321" t="str">
            <v>Linda</v>
          </cell>
        </row>
        <row r="322">
          <cell r="F322" t="str">
            <v>016625/2016</v>
          </cell>
          <cell r="G322" t="e">
            <v>#N/A</v>
          </cell>
          <cell r="H322">
            <v>0</v>
          </cell>
          <cell r="I322">
            <v>0</v>
          </cell>
          <cell r="J322" t="str">
            <v>016625/2016</v>
          </cell>
          <cell r="K322">
            <v>11</v>
          </cell>
          <cell r="L322" t="str">
            <v>016625/2016</v>
          </cell>
          <cell r="M322">
            <v>0</v>
          </cell>
          <cell r="N322">
            <v>0</v>
          </cell>
          <cell r="O322" t="str">
            <v>NOTA DNEF N°103/2016</v>
          </cell>
          <cell r="P322">
            <v>42508</v>
          </cell>
          <cell r="Q322" t="str">
            <v>Contrataciones Artisticas</v>
          </cell>
          <cell r="R322" t="str">
            <v>MARCOS RODRIGUEZ</v>
          </cell>
          <cell r="S322" t="str">
            <v>E3000</v>
          </cell>
          <cell r="T322" t="str">
            <v>REQURIMIENTO PARA CONTRATACION ARTISTICA DE MARCOS RODRIGUEZ</v>
          </cell>
          <cell r="U322" t="str">
            <v>Dirección Nacional de Expresiones Federales</v>
          </cell>
          <cell r="V322" t="str">
            <v>5/18/2016</v>
          </cell>
          <cell r="W322" t="str">
            <v>Dirección Nacional de Expresiones Federales</v>
          </cell>
          <cell r="X322" t="str">
            <v>6/30/0216</v>
          </cell>
          <cell r="Y322" t="str">
            <v>Mueble 9</v>
          </cell>
          <cell r="Z322" t="str">
            <v>Sebastian</v>
          </cell>
        </row>
        <row r="323">
          <cell r="F323" t="str">
            <v>243214/2016</v>
          </cell>
          <cell r="G323" t="e">
            <v>#N/A</v>
          </cell>
          <cell r="H323" t="str">
            <v>243214/2016</v>
          </cell>
          <cell r="I323">
            <v>0</v>
          </cell>
          <cell r="J323" t="str">
            <v>018992/2016</v>
          </cell>
          <cell r="K323">
            <v>11</v>
          </cell>
          <cell r="L323" t="str">
            <v>018992/2016</v>
          </cell>
          <cell r="M323">
            <v>0</v>
          </cell>
          <cell r="N323">
            <v>0</v>
          </cell>
          <cell r="O323" t="str">
            <v>NOTA DNEF 179/2016</v>
          </cell>
          <cell r="P323">
            <v>42529</v>
          </cell>
          <cell r="Q323" t="str">
            <v>Contrataciones Artisticas</v>
          </cell>
          <cell r="R323" t="str">
            <v>ALBERTO MAXIMILIANO ALEJANDRO DE LA FUENTE</v>
          </cell>
          <cell r="S323">
            <v>3000</v>
          </cell>
          <cell r="T323" t="str">
            <v>Informe de reconocimiento de gastos "ALBERTO MAXIMILIANO ALEJANDRO DE LA FUENTE" - Homenajo a Mariano Mores</v>
          </cell>
          <cell r="U323" t="str">
            <v>Dirección Nacional de Expresiones Federales</v>
          </cell>
          <cell r="V323">
            <v>42588</v>
          </cell>
          <cell r="W323" t="str">
            <v>Legales</v>
          </cell>
          <cell r="X323">
            <v>42562</v>
          </cell>
          <cell r="Y323" t="str">
            <v>Mueble 7</v>
          </cell>
          <cell r="Z323" t="str">
            <v>Linda</v>
          </cell>
        </row>
        <row r="324">
          <cell r="F324" t="str">
            <v>16626/20161</v>
          </cell>
          <cell r="G324" t="e">
            <v>#N/A</v>
          </cell>
          <cell r="H324">
            <v>0</v>
          </cell>
          <cell r="I324">
            <v>0</v>
          </cell>
          <cell r="J324" t="str">
            <v>16626/20161</v>
          </cell>
          <cell r="K324">
            <v>11</v>
          </cell>
          <cell r="L324">
            <v>0</v>
          </cell>
          <cell r="M324">
            <v>0</v>
          </cell>
          <cell r="N324">
            <v>0</v>
          </cell>
          <cell r="O324" t="str">
            <v>NOTA DNEF N°102/2016</v>
          </cell>
          <cell r="P324">
            <v>0</v>
          </cell>
          <cell r="Q324" t="str">
            <v>Viáticos y Alojamiento</v>
          </cell>
          <cell r="R324" t="str">
            <v>PBG TRAVEL AND EVENTS S.R.L.</v>
          </cell>
          <cell r="S324">
            <v>0</v>
          </cell>
          <cell r="T324" t="str">
            <v>Solicitud de viáticos para "FESTIVAL DE FADO"</v>
          </cell>
          <cell r="U324" t="str">
            <v>Dirección Nacional de Expresiones Federales</v>
          </cell>
          <cell r="V324" t="str">
            <v>5/18/2016</v>
          </cell>
          <cell r="W324">
            <v>0</v>
          </cell>
          <cell r="X324">
            <v>0</v>
          </cell>
          <cell r="Y324">
            <v>0</v>
          </cell>
          <cell r="Z324" t="str">
            <v>Sin Asignar</v>
          </cell>
        </row>
        <row r="325">
          <cell r="F325" t="str">
            <v>243858/2016</v>
          </cell>
          <cell r="G325" t="e">
            <v>#N/A</v>
          </cell>
          <cell r="H325" t="str">
            <v>243858/2016</v>
          </cell>
          <cell r="I325">
            <v>0</v>
          </cell>
          <cell r="J325" t="str">
            <v>019032/2016</v>
          </cell>
          <cell r="K325">
            <v>11</v>
          </cell>
          <cell r="L325" t="str">
            <v>019032/2016</v>
          </cell>
          <cell r="M325">
            <v>0</v>
          </cell>
          <cell r="N325">
            <v>0</v>
          </cell>
          <cell r="O325" t="str">
            <v>NOTA DNEF 186/2016</v>
          </cell>
          <cell r="P325">
            <v>42529</v>
          </cell>
          <cell r="Q325" t="str">
            <v>Contrataciones Artisticas</v>
          </cell>
          <cell r="R325" t="str">
            <v>ROBERTO DANIEL COLOMARDE</v>
          </cell>
          <cell r="S325">
            <v>3500</v>
          </cell>
          <cell r="T325" t="str">
            <v>Informe reconocimiento de gastos "Roberto Daniel Calomarde"</v>
          </cell>
          <cell r="U325" t="str">
            <v>Dirección Nacional de Expresiones Federales</v>
          </cell>
          <cell r="V325">
            <v>42588</v>
          </cell>
          <cell r="W325" t="str">
            <v>Presupuesto</v>
          </cell>
          <cell r="X325">
            <v>42542</v>
          </cell>
          <cell r="Y325" t="str">
            <v>Mueble 7</v>
          </cell>
          <cell r="Z325" t="str">
            <v>Linda</v>
          </cell>
        </row>
        <row r="326">
          <cell r="F326" t="str">
            <v>243847/2016</v>
          </cell>
          <cell r="G326" t="e">
            <v>#N/A</v>
          </cell>
          <cell r="H326" t="str">
            <v>243847/2016</v>
          </cell>
          <cell r="I326">
            <v>0</v>
          </cell>
          <cell r="J326" t="str">
            <v>019029/2016</v>
          </cell>
          <cell r="K326">
            <v>11</v>
          </cell>
          <cell r="L326" t="str">
            <v>019029/2016</v>
          </cell>
          <cell r="M326">
            <v>0</v>
          </cell>
          <cell r="N326">
            <v>0</v>
          </cell>
          <cell r="O326" t="str">
            <v>NOTA DNEF 183/2016</v>
          </cell>
          <cell r="P326">
            <v>42529</v>
          </cell>
          <cell r="Q326" t="str">
            <v>Contrataciones Artisticas</v>
          </cell>
          <cell r="R326" t="str">
            <v>DANIEL ESTEBAN KOVACICH</v>
          </cell>
          <cell r="S326">
            <v>3000</v>
          </cell>
          <cell r="T326" t="str">
            <v>Informe de reconocimiento de gastos "DANIEL ESTEBAN KOVACICH" - Homenajo a Mariano Mores</v>
          </cell>
          <cell r="U326" t="str">
            <v>Dirección Nacional de Expresiones Federales</v>
          </cell>
          <cell r="V326">
            <v>42588</v>
          </cell>
          <cell r="W326" t="str">
            <v>Presupuesto</v>
          </cell>
          <cell r="X326">
            <v>42542</v>
          </cell>
          <cell r="Y326" t="str">
            <v>Mueble 7</v>
          </cell>
          <cell r="Z326" t="str">
            <v>Linda</v>
          </cell>
        </row>
        <row r="327">
          <cell r="F327" t="str">
            <v>243845/2016</v>
          </cell>
          <cell r="G327" t="e">
            <v>#N/A</v>
          </cell>
          <cell r="H327" t="str">
            <v>243845/2016</v>
          </cell>
          <cell r="I327">
            <v>0</v>
          </cell>
          <cell r="J327" t="str">
            <v>019028/2016</v>
          </cell>
          <cell r="K327">
            <v>11</v>
          </cell>
          <cell r="L327" t="str">
            <v>019028/2016</v>
          </cell>
          <cell r="M327">
            <v>0</v>
          </cell>
          <cell r="N327">
            <v>0</v>
          </cell>
          <cell r="O327" t="str">
            <v>NOTA DNEF 182/2016</v>
          </cell>
          <cell r="P327">
            <v>42529</v>
          </cell>
          <cell r="Q327" t="str">
            <v>Contrataciones Artisticas</v>
          </cell>
          <cell r="R327" t="str">
            <v>GLORIA PANKAEVA</v>
          </cell>
          <cell r="S327">
            <v>3000</v>
          </cell>
          <cell r="T327" t="str">
            <v>Informe de reconocimiento de gastos "GLORIA PANKAEVA" - Homenajo a Mariano Mores</v>
          </cell>
          <cell r="U327" t="str">
            <v>Dirección Nacional de Expresiones Federales</v>
          </cell>
          <cell r="V327">
            <v>42588</v>
          </cell>
          <cell r="W327" t="str">
            <v>Presupuesto</v>
          </cell>
          <cell r="X327">
            <v>42542</v>
          </cell>
          <cell r="Y327" t="str">
            <v>Mueble 7</v>
          </cell>
          <cell r="Z327" t="str">
            <v>Linda</v>
          </cell>
        </row>
        <row r="328">
          <cell r="F328" t="str">
            <v>243844/2016</v>
          </cell>
          <cell r="G328" t="e">
            <v>#N/A</v>
          </cell>
          <cell r="H328" t="str">
            <v>243844/2016</v>
          </cell>
          <cell r="I328">
            <v>0</v>
          </cell>
          <cell r="J328" t="str">
            <v>019027/2016</v>
          </cell>
          <cell r="K328">
            <v>11</v>
          </cell>
          <cell r="L328" t="str">
            <v>019027/2016</v>
          </cell>
          <cell r="M328">
            <v>0</v>
          </cell>
          <cell r="N328">
            <v>0</v>
          </cell>
          <cell r="O328" t="str">
            <v>NOTA DNEF 181/2016</v>
          </cell>
          <cell r="P328">
            <v>42529</v>
          </cell>
          <cell r="Q328" t="str">
            <v>Contrataciones Artisticas</v>
          </cell>
          <cell r="R328" t="str">
            <v>FELIZIA ADRIÁN MARTÍN</v>
          </cell>
          <cell r="S328">
            <v>3000</v>
          </cell>
          <cell r="T328" t="str">
            <v>Informe de reconocimiento de gastos "FELIZIA ADRIÁN MARTÍN " - Homenajo a Mariano Mores</v>
          </cell>
          <cell r="U328" t="str">
            <v>Dirección Nacional de Expresiones Federales</v>
          </cell>
          <cell r="V328">
            <v>42588</v>
          </cell>
          <cell r="W328" t="str">
            <v>Presupuesto</v>
          </cell>
          <cell r="X328">
            <v>42542</v>
          </cell>
          <cell r="Y328" t="str">
            <v>Mueble 7</v>
          </cell>
          <cell r="Z328" t="str">
            <v>Linda</v>
          </cell>
        </row>
        <row r="329">
          <cell r="F329" t="str">
            <v>243419/2016</v>
          </cell>
          <cell r="G329" t="e">
            <v>#N/A</v>
          </cell>
          <cell r="H329" t="str">
            <v>243419/2016</v>
          </cell>
          <cell r="I329">
            <v>0</v>
          </cell>
          <cell r="J329" t="str">
            <v>019004/2016</v>
          </cell>
          <cell r="K329">
            <v>11</v>
          </cell>
          <cell r="L329" t="str">
            <v>019004/2016</v>
          </cell>
          <cell r="M329">
            <v>0</v>
          </cell>
          <cell r="N329">
            <v>0</v>
          </cell>
          <cell r="O329" t="str">
            <v>NOTA DNEF 191/2016</v>
          </cell>
          <cell r="P329">
            <v>42529</v>
          </cell>
          <cell r="Q329" t="str">
            <v>Contrataciones Artisticas</v>
          </cell>
          <cell r="R329" t="str">
            <v>ENRIQUE DAVID MOGNI</v>
          </cell>
          <cell r="S329">
            <v>3000</v>
          </cell>
          <cell r="T329" t="str">
            <v>Informe de reconocimiento de gastos " ENRIQUE DAVID MOGNI " - Homenajo a Mariano Mores</v>
          </cell>
          <cell r="U329" t="str">
            <v>Dirección Nacional de Expresiones Federales</v>
          </cell>
          <cell r="V329">
            <v>42588</v>
          </cell>
          <cell r="W329" t="str">
            <v>Presupuesto</v>
          </cell>
          <cell r="X329">
            <v>42542</v>
          </cell>
          <cell r="Y329" t="str">
            <v>Mueble 7</v>
          </cell>
          <cell r="Z329" t="str">
            <v>Linda</v>
          </cell>
        </row>
        <row r="330">
          <cell r="F330" t="str">
            <v>016656/2016</v>
          </cell>
          <cell r="G330" t="e">
            <v>#N/A</v>
          </cell>
          <cell r="H330">
            <v>0</v>
          </cell>
          <cell r="I330">
            <v>0</v>
          </cell>
          <cell r="J330" t="str">
            <v>016656/2016</v>
          </cell>
          <cell r="K330">
            <v>11</v>
          </cell>
          <cell r="L330" t="str">
            <v>016656/2016</v>
          </cell>
          <cell r="M330">
            <v>0</v>
          </cell>
          <cell r="N330">
            <v>0</v>
          </cell>
          <cell r="O330" t="str">
            <v>NOTA DNEF N°107/2016</v>
          </cell>
          <cell r="P330">
            <v>42509</v>
          </cell>
          <cell r="Q330" t="str">
            <v>Alquiler de Equipamiento</v>
          </cell>
          <cell r="R330">
            <v>0</v>
          </cell>
          <cell r="S330">
            <v>0</v>
          </cell>
          <cell r="T330">
            <v>0</v>
          </cell>
          <cell r="U330" t="str">
            <v>Dirección Nacional de Expresiones Federales</v>
          </cell>
          <cell r="V330" t="str">
            <v>5/19/2016</v>
          </cell>
          <cell r="W330" t="str">
            <v>Dirección Nacional de Expresiones Federales</v>
          </cell>
          <cell r="X330">
            <v>42509</v>
          </cell>
          <cell r="Y330">
            <v>0</v>
          </cell>
          <cell r="Z330" t="str">
            <v>Sin Asignar</v>
          </cell>
        </row>
        <row r="331">
          <cell r="F331" t="str">
            <v>243455/2016</v>
          </cell>
          <cell r="G331" t="e">
            <v>#N/A</v>
          </cell>
          <cell r="H331" t="str">
            <v>243455/2016</v>
          </cell>
          <cell r="I331">
            <v>0</v>
          </cell>
          <cell r="J331" t="str">
            <v>019008/2016</v>
          </cell>
          <cell r="K331">
            <v>11</v>
          </cell>
          <cell r="L331" t="str">
            <v>019008/2016</v>
          </cell>
          <cell r="M331">
            <v>0</v>
          </cell>
          <cell r="N331">
            <v>0</v>
          </cell>
          <cell r="O331" t="str">
            <v>NOTA DNEF 193/2016</v>
          </cell>
          <cell r="P331">
            <v>42529</v>
          </cell>
          <cell r="Q331" t="str">
            <v>Contrataciones Artisticas</v>
          </cell>
          <cell r="R331" t="str">
            <v>MATIAS TCHICOUREL</v>
          </cell>
          <cell r="S331">
            <v>3000</v>
          </cell>
          <cell r="T331" t="str">
            <v>Informe de reconocimiento de gastos "MATIAS TCHICOUREL" - Homenajo a Mariano Mores</v>
          </cell>
          <cell r="U331" t="str">
            <v>Dirección Nacional de Expresiones Federales</v>
          </cell>
          <cell r="V331">
            <v>42588</v>
          </cell>
          <cell r="W331" t="str">
            <v>Presupuesto</v>
          </cell>
          <cell r="X331">
            <v>42542</v>
          </cell>
          <cell r="Y331" t="str">
            <v>Mueble 7</v>
          </cell>
          <cell r="Z331" t="str">
            <v>Linda</v>
          </cell>
        </row>
        <row r="332">
          <cell r="F332" t="str">
            <v>243504/2016</v>
          </cell>
          <cell r="G332" t="e">
            <v>#N/A</v>
          </cell>
          <cell r="H332" t="str">
            <v>243504/2016</v>
          </cell>
          <cell r="I332">
            <v>0</v>
          </cell>
          <cell r="J332" t="str">
            <v>019010/2016</v>
          </cell>
          <cell r="K332">
            <v>11</v>
          </cell>
          <cell r="L332" t="str">
            <v>019010/2016</v>
          </cell>
          <cell r="M332">
            <v>0</v>
          </cell>
          <cell r="N332">
            <v>0</v>
          </cell>
          <cell r="O332" t="str">
            <v>NOTA DNEF 194/2016</v>
          </cell>
          <cell r="P332">
            <v>42529</v>
          </cell>
          <cell r="Q332" t="str">
            <v>Contrataciones Artisticas</v>
          </cell>
          <cell r="R332" t="str">
            <v>ARTURO VERGARA CALDERÓN</v>
          </cell>
          <cell r="S332">
            <v>5800</v>
          </cell>
          <cell r="T332" t="str">
            <v>Informe de reconocimiento de gastos "ARTURO VERGARA CALDERÓN " - Homenajo a Mariano Mores</v>
          </cell>
          <cell r="U332" t="str">
            <v>Dirección Nacional de Expresiones Federales</v>
          </cell>
          <cell r="V332">
            <v>42588</v>
          </cell>
          <cell r="W332" t="str">
            <v>Dirección Nacional de Expresiones Federales</v>
          </cell>
          <cell r="X332">
            <v>42570</v>
          </cell>
          <cell r="Y332" t="str">
            <v>Mueble 7</v>
          </cell>
          <cell r="Z332" t="str">
            <v>Linda</v>
          </cell>
        </row>
        <row r="333">
          <cell r="F333" t="str">
            <v>203705/2016</v>
          </cell>
          <cell r="G333" t="e">
            <v>#N/A</v>
          </cell>
          <cell r="H333" t="str">
            <v>203705/2016</v>
          </cell>
          <cell r="I333">
            <v>0</v>
          </cell>
          <cell r="J333" t="str">
            <v>016408/2016</v>
          </cell>
          <cell r="K333">
            <v>11</v>
          </cell>
          <cell r="L333" t="str">
            <v>016408/2016</v>
          </cell>
          <cell r="M333">
            <v>0</v>
          </cell>
          <cell r="N333">
            <v>0</v>
          </cell>
          <cell r="O333" t="str">
            <v>MEMO N° 20/2016 DNCT</v>
          </cell>
          <cell r="P333">
            <v>42506</v>
          </cell>
          <cell r="Q333" t="str">
            <v>Tecnopolis - Servicio de Salud</v>
          </cell>
          <cell r="R333" t="str">
            <v>International Health Service Argentina S.A.</v>
          </cell>
          <cell r="S333">
            <v>206640.01</v>
          </cell>
          <cell r="T333" t="str">
            <v>Cancelación de factura "B" N°0601-04518107</v>
          </cell>
          <cell r="U333" t="str">
            <v>Direccion General Técnica, Administrativa y Legal</v>
          </cell>
          <cell r="V333" t="str">
            <v>5/19/2016</v>
          </cell>
          <cell r="W333" t="str">
            <v>Dirección Nacional de Centros Tematicos</v>
          </cell>
          <cell r="X333">
            <v>42510</v>
          </cell>
          <cell r="Y333">
            <v>0</v>
          </cell>
          <cell r="Z333" t="str">
            <v>Sin Asignar</v>
          </cell>
        </row>
        <row r="334">
          <cell r="F334" t="str">
            <v>243633/2016</v>
          </cell>
          <cell r="G334" t="e">
            <v>#N/A</v>
          </cell>
          <cell r="H334" t="str">
            <v>243633/2016</v>
          </cell>
          <cell r="I334">
            <v>0</v>
          </cell>
          <cell r="J334" t="str">
            <v>019017/2016</v>
          </cell>
          <cell r="K334">
            <v>11</v>
          </cell>
          <cell r="L334" t="str">
            <v>019017/2016</v>
          </cell>
          <cell r="M334">
            <v>0</v>
          </cell>
          <cell r="N334">
            <v>0</v>
          </cell>
          <cell r="O334" t="str">
            <v>NOTA DNEF 198/2016</v>
          </cell>
          <cell r="P334">
            <v>42529</v>
          </cell>
          <cell r="Q334" t="str">
            <v>Equipamiento</v>
          </cell>
          <cell r="R334" t="str">
            <v>FITNESAS de Polityco Valeria Paula</v>
          </cell>
          <cell r="S334">
            <v>30000</v>
          </cell>
          <cell r="T334" t="str">
            <v>Solicitud de pago de compra de colchoneta para clases de yoga</v>
          </cell>
          <cell r="U334" t="str">
            <v>Dirección Nacional de Expresiones Federales</v>
          </cell>
          <cell r="V334" t="str">
            <v>5/30/2016</v>
          </cell>
          <cell r="W334" t="str">
            <v>Dirección Nacional de Expresiones Federales</v>
          </cell>
          <cell r="X334">
            <v>42557</v>
          </cell>
          <cell r="Y334" t="str">
            <v>Mueble 10</v>
          </cell>
          <cell r="Z334" t="str">
            <v>Melina/Sebas</v>
          </cell>
        </row>
        <row r="335">
          <cell r="F335" t="str">
            <v>243508/2016</v>
          </cell>
          <cell r="G335" t="e">
            <v>#N/A</v>
          </cell>
          <cell r="H335" t="str">
            <v>243508/2016</v>
          </cell>
          <cell r="I335">
            <v>0</v>
          </cell>
          <cell r="J335" t="str">
            <v>019011/2016</v>
          </cell>
          <cell r="K335">
            <v>11</v>
          </cell>
          <cell r="L335" t="str">
            <v>019011/2016</v>
          </cell>
          <cell r="M335">
            <v>0</v>
          </cell>
          <cell r="N335">
            <v>0</v>
          </cell>
          <cell r="O335" t="str">
            <v>NOTA DNEF 195/2016</v>
          </cell>
          <cell r="P335">
            <v>42529</v>
          </cell>
          <cell r="Q335" t="str">
            <v>Contrataciones Artisticas</v>
          </cell>
          <cell r="R335" t="str">
            <v>GALLO ELIAS ANTONIO</v>
          </cell>
          <cell r="S335">
            <v>3500</v>
          </cell>
          <cell r="T335" t="str">
            <v>Informe de reconocimiento de gastos "GALLO ELIAS ANTONIO" - Homenajo a Mariano Mores</v>
          </cell>
          <cell r="U335" t="str">
            <v>Dirección Nacional de Expresiones Federales</v>
          </cell>
          <cell r="V335">
            <v>42588</v>
          </cell>
          <cell r="W335" t="str">
            <v>Presupuesto</v>
          </cell>
          <cell r="X335">
            <v>42549</v>
          </cell>
          <cell r="Y335" t="str">
            <v>Mueble 7</v>
          </cell>
          <cell r="Z335" t="str">
            <v>Linda</v>
          </cell>
        </row>
        <row r="336">
          <cell r="F336" t="str">
            <v>243611/2016</v>
          </cell>
          <cell r="G336" t="e">
            <v>#N/A</v>
          </cell>
          <cell r="H336" t="str">
            <v>243611/2016</v>
          </cell>
          <cell r="I336">
            <v>0</v>
          </cell>
          <cell r="J336" t="str">
            <v>019016/2016</v>
          </cell>
          <cell r="K336">
            <v>11</v>
          </cell>
          <cell r="L336" t="str">
            <v>019016/2016</v>
          </cell>
          <cell r="M336">
            <v>0</v>
          </cell>
          <cell r="N336">
            <v>0</v>
          </cell>
          <cell r="O336" t="str">
            <v>NOTA DNEF 197/2016</v>
          </cell>
          <cell r="P336">
            <v>42529</v>
          </cell>
          <cell r="Q336" t="str">
            <v>Instalacion Electrica</v>
          </cell>
          <cell r="R336" t="str">
            <v>FERRETERIA SAN TELMO S.R.L.</v>
          </cell>
          <cell r="S336">
            <v>6218</v>
          </cell>
          <cell r="T336" t="str">
            <v>Solicitud de pago de compra de insumos de audio</v>
          </cell>
          <cell r="U336" t="str">
            <v>Dirección Nacional de Expresiones Federales</v>
          </cell>
          <cell r="V336">
            <v>42588</v>
          </cell>
          <cell r="W336" t="str">
            <v>Dirección Nacional de Expresiones Federales</v>
          </cell>
          <cell r="X336">
            <v>42557</v>
          </cell>
          <cell r="Y336" t="str">
            <v>Mueble 10</v>
          </cell>
          <cell r="Z336" t="str">
            <v>Melina</v>
          </cell>
        </row>
        <row r="337">
          <cell r="F337" t="str">
            <v>243704/2016</v>
          </cell>
          <cell r="G337" t="e">
            <v>#N/A</v>
          </cell>
          <cell r="H337" t="str">
            <v>243704/2016</v>
          </cell>
          <cell r="I337">
            <v>0</v>
          </cell>
          <cell r="J337" t="str">
            <v>019018/2016</v>
          </cell>
          <cell r="K337">
            <v>11</v>
          </cell>
          <cell r="L337" t="str">
            <v>019018/2016</v>
          </cell>
          <cell r="M337">
            <v>0</v>
          </cell>
          <cell r="N337">
            <v>0</v>
          </cell>
          <cell r="O337" t="str">
            <v>NOTA DNEF 199/2016</v>
          </cell>
          <cell r="P337">
            <v>42529</v>
          </cell>
          <cell r="Q337" t="str">
            <v>Servicios de Eventos</v>
          </cell>
          <cell r="R337" t="str">
            <v>CATERING PORTEÑO S.R.L</v>
          </cell>
          <cell r="S337">
            <v>4900</v>
          </cell>
          <cell r="T337" t="str">
            <v>Presentación de la nueva programación del CCK</v>
          </cell>
          <cell r="U337" t="str">
            <v>Dirección Nacional de Expresiones Federales</v>
          </cell>
          <cell r="V337">
            <v>42588</v>
          </cell>
          <cell r="W337" t="str">
            <v>Dirección Nacional de Expresiones Federales</v>
          </cell>
          <cell r="X337">
            <v>42557</v>
          </cell>
          <cell r="Y337" t="str">
            <v>Mueble 10</v>
          </cell>
          <cell r="Z337" t="str">
            <v>Melina</v>
          </cell>
        </row>
        <row r="338">
          <cell r="F338" t="str">
            <v>243736/2016</v>
          </cell>
          <cell r="G338" t="e">
            <v>#N/A</v>
          </cell>
          <cell r="H338" t="str">
            <v>243736/2016</v>
          </cell>
          <cell r="I338">
            <v>0</v>
          </cell>
          <cell r="J338" t="str">
            <v>019022/2016</v>
          </cell>
          <cell r="K338">
            <v>11</v>
          </cell>
          <cell r="L338" t="str">
            <v>019022/2016</v>
          </cell>
          <cell r="M338">
            <v>0</v>
          </cell>
          <cell r="N338">
            <v>0</v>
          </cell>
          <cell r="O338" t="str">
            <v>NOTA DNEF 200/2016</v>
          </cell>
          <cell r="P338">
            <v>42529</v>
          </cell>
          <cell r="Q338" t="str">
            <v>Servicios de Eventos</v>
          </cell>
          <cell r="R338" t="str">
            <v>CATERING PORTEÑO S.R.L</v>
          </cell>
          <cell r="S338">
            <v>97500</v>
          </cell>
          <cell r="T338" t="str">
            <v>Presentación de la nueva programación del CCK</v>
          </cell>
          <cell r="U338" t="str">
            <v>Dirección Nacional de Expresiones Federales</v>
          </cell>
          <cell r="V338">
            <v>42588</v>
          </cell>
          <cell r="W338" t="str">
            <v>Dirección Nacional de Expresiones Federales</v>
          </cell>
          <cell r="X338">
            <v>42557</v>
          </cell>
          <cell r="Y338" t="str">
            <v>Mueble 10</v>
          </cell>
          <cell r="Z338" t="str">
            <v>Sebastian</v>
          </cell>
        </row>
        <row r="339">
          <cell r="F339" t="str">
            <v>239236/2016</v>
          </cell>
          <cell r="G339" t="e">
            <v>#N/A</v>
          </cell>
          <cell r="H339" t="str">
            <v>239236/2016</v>
          </cell>
          <cell r="I339">
            <v>0</v>
          </cell>
          <cell r="J339" t="str">
            <v>018483/2016</v>
          </cell>
          <cell r="K339">
            <v>11</v>
          </cell>
          <cell r="L339" t="str">
            <v>018483/2016</v>
          </cell>
          <cell r="M339">
            <v>0</v>
          </cell>
          <cell r="N339">
            <v>0</v>
          </cell>
          <cell r="O339" t="str">
            <v>NOTA DNCT 94/2016</v>
          </cell>
          <cell r="P339">
            <v>42521</v>
          </cell>
          <cell r="Q339" t="str">
            <v>Tecnopolis - Servicio de Salud</v>
          </cell>
          <cell r="R339" t="str">
            <v>Emp sugeridas: GRUPO PARAMEDIC; PATRICIOS SALUD; EMERGENCIAS-HEALTH SERVICE ARG; VITTAL; SEMEBA SRL.</v>
          </cell>
          <cell r="S339">
            <v>0</v>
          </cell>
          <cell r="T339" t="str">
            <v>Servico de areas protegidas para el parque temático e interactivo "tecnópolis del bicentenario, ciencia, tecnología y arte"</v>
          </cell>
          <cell r="U339" t="str">
            <v>Dirección Nacional de Centros Tematicos</v>
          </cell>
          <cell r="V339" t="str">
            <v>5/31/2016</v>
          </cell>
          <cell r="W339" t="str">
            <v>Presupuesto</v>
          </cell>
          <cell r="X339">
            <v>42542</v>
          </cell>
          <cell r="Y339" t="str">
            <v>Mueble 11</v>
          </cell>
          <cell r="Z339" t="str">
            <v>Griselda</v>
          </cell>
        </row>
        <row r="340">
          <cell r="F340" t="str">
            <v>239184/2016</v>
          </cell>
          <cell r="G340" t="e">
            <v>#N/A</v>
          </cell>
          <cell r="H340" t="str">
            <v>239184/2016</v>
          </cell>
          <cell r="I340">
            <v>0</v>
          </cell>
          <cell r="J340" t="str">
            <v>018481/2016</v>
          </cell>
          <cell r="K340">
            <v>11</v>
          </cell>
          <cell r="L340" t="str">
            <v>018481/2016</v>
          </cell>
          <cell r="M340">
            <v>0</v>
          </cell>
          <cell r="N340">
            <v>0</v>
          </cell>
          <cell r="O340" t="str">
            <v>NOTA DNCT 93/2016</v>
          </cell>
          <cell r="P340">
            <v>42521</v>
          </cell>
          <cell r="Q340" t="str">
            <v>Tecnopolis - Iluminacion</v>
          </cell>
          <cell r="R340">
            <v>0</v>
          </cell>
          <cell r="S340">
            <v>0</v>
          </cell>
          <cell r="T340" t="str">
            <v>Solicitud de insumos eléctricos</v>
          </cell>
          <cell r="U340" t="str">
            <v>Dirección Nacional de Centros Tematicos</v>
          </cell>
          <cell r="V340" t="str">
            <v>5/31/2016</v>
          </cell>
          <cell r="W340" t="str">
            <v>Presupuesto</v>
          </cell>
          <cell r="X340">
            <v>42549</v>
          </cell>
          <cell r="Y340" t="str">
            <v>Mueble 15</v>
          </cell>
          <cell r="Z340" t="str">
            <v>Laura Siciliano</v>
          </cell>
        </row>
        <row r="341">
          <cell r="F341" t="str">
            <v>182051/2016</v>
          </cell>
          <cell r="G341" t="e">
            <v>#N/A</v>
          </cell>
          <cell r="H341" t="str">
            <v>182051/2016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 t="str">
            <v>NOTA SCP N°84 /2016</v>
          </cell>
          <cell r="P341">
            <v>42501</v>
          </cell>
          <cell r="Q341" t="str">
            <v>Servicios de Eventos</v>
          </cell>
          <cell r="R341" t="str">
            <v>BLACKHILL S.A.</v>
          </cell>
          <cell r="S341">
            <v>29511.9</v>
          </cell>
          <cell r="T341" t="str">
            <v>Pago de factura tipo B 0002-00013921</v>
          </cell>
          <cell r="U341" t="str">
            <v>Secretaria de Contenidos Publicos</v>
          </cell>
          <cell r="V341">
            <v>42679</v>
          </cell>
          <cell r="W341">
            <v>0</v>
          </cell>
          <cell r="X341">
            <v>0</v>
          </cell>
          <cell r="Y341">
            <v>0</v>
          </cell>
          <cell r="Z341" t="str">
            <v>Sin Asignar</v>
          </cell>
        </row>
        <row r="342">
          <cell r="F342" t="str">
            <v>239230/2016</v>
          </cell>
          <cell r="G342" t="e">
            <v>#N/A</v>
          </cell>
          <cell r="H342" t="str">
            <v>239230/2016</v>
          </cell>
          <cell r="I342">
            <v>0</v>
          </cell>
          <cell r="J342" t="str">
            <v>018476/2016</v>
          </cell>
          <cell r="K342">
            <v>11</v>
          </cell>
          <cell r="L342" t="str">
            <v>018476/2016</v>
          </cell>
          <cell r="M342">
            <v>0</v>
          </cell>
          <cell r="N342">
            <v>0</v>
          </cell>
          <cell r="O342" t="str">
            <v>NOTA DNCT 92/2016</v>
          </cell>
          <cell r="P342">
            <v>42521</v>
          </cell>
          <cell r="Q342" t="str">
            <v>Alquiler de Maquinas</v>
          </cell>
          <cell r="R342" t="str">
            <v>Emp. Sugeridas: SAFE MOTION; RD CARS</v>
          </cell>
          <cell r="S342">
            <v>0</v>
          </cell>
          <cell r="T342" t="str">
            <v>Servicio de alquiler de vehiculos eléctricos</v>
          </cell>
          <cell r="U342" t="str">
            <v>Dirección Nacional de Centros Tematicos</v>
          </cell>
          <cell r="V342" t="str">
            <v>5/31/2016</v>
          </cell>
          <cell r="W342" t="str">
            <v>Presupuesto</v>
          </cell>
          <cell r="X342">
            <v>42542</v>
          </cell>
          <cell r="Y342" t="str">
            <v>Mueble 8</v>
          </cell>
          <cell r="Z342" t="str">
            <v>Mariana</v>
          </cell>
        </row>
        <row r="343">
          <cell r="F343" t="str">
            <v>239222/2016</v>
          </cell>
          <cell r="G343" t="e">
            <v>#N/A</v>
          </cell>
          <cell r="H343" t="str">
            <v>239222/2016</v>
          </cell>
          <cell r="I343">
            <v>0</v>
          </cell>
          <cell r="J343" t="str">
            <v>018465/2016</v>
          </cell>
          <cell r="K343">
            <v>11</v>
          </cell>
          <cell r="L343" t="str">
            <v>018465/2016</v>
          </cell>
          <cell r="M343">
            <v>0</v>
          </cell>
          <cell r="N343">
            <v>0</v>
          </cell>
          <cell r="O343" t="str">
            <v>NOTA DNCT 90/2016</v>
          </cell>
          <cell r="P343">
            <v>42521</v>
          </cell>
          <cell r="Q343" t="str">
            <v>Tecnopolis - Mantenimiento</v>
          </cell>
          <cell r="R343" t="str">
            <v>URBAN 360 S.A.</v>
          </cell>
          <cell r="S343">
            <v>10800</v>
          </cell>
          <cell r="T343" t="str">
            <v>Pago de factura N° 0002-00000074</v>
          </cell>
          <cell r="U343" t="str">
            <v>Dirección Nacional de Centros Tematicos</v>
          </cell>
          <cell r="V343" t="str">
            <v>5/31/2016</v>
          </cell>
          <cell r="W343" t="str">
            <v>Presupuesto</v>
          </cell>
          <cell r="X343">
            <v>42531</v>
          </cell>
          <cell r="Y343" t="str">
            <v>Mueble 8</v>
          </cell>
          <cell r="Z343" t="str">
            <v>Mariana</v>
          </cell>
        </row>
        <row r="344">
          <cell r="F344" t="str">
            <v>213081/2016</v>
          </cell>
          <cell r="G344" t="e">
            <v>#N/A</v>
          </cell>
          <cell r="H344" t="str">
            <v>213081/2016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 t="str">
            <v>Tecnopolis - Maquinas y Herramientas</v>
          </cell>
          <cell r="R344">
            <v>0</v>
          </cell>
          <cell r="S344">
            <v>0</v>
          </cell>
          <cell r="T344" t="str">
            <v>SERVICIO DE ALQUILER DE HERRAMIENTAS Y MAQUINARIAS VARIAS - SALTA INTINERANTE (TECNOPOLIS)</v>
          </cell>
          <cell r="U344" t="str">
            <v>Dirección Nacional de Centros Tematicos</v>
          </cell>
          <cell r="V344">
            <v>0</v>
          </cell>
          <cell r="W344" t="str">
            <v>Dirección Nacional de Centros Tematicos</v>
          </cell>
          <cell r="X344">
            <v>42514</v>
          </cell>
          <cell r="Y344">
            <v>0</v>
          </cell>
          <cell r="Z344" t="str">
            <v>Sin Asignar</v>
          </cell>
        </row>
        <row r="345">
          <cell r="F345" t="str">
            <v>246182/2016</v>
          </cell>
          <cell r="G345" t="e">
            <v>#N/A</v>
          </cell>
          <cell r="H345" t="str">
            <v>246182/2016</v>
          </cell>
          <cell r="I345">
            <v>0</v>
          </cell>
          <cell r="J345" t="str">
            <v>019174/2016</v>
          </cell>
          <cell r="K345">
            <v>11</v>
          </cell>
          <cell r="L345" t="str">
            <v>019174/2016</v>
          </cell>
          <cell r="M345">
            <v>0</v>
          </cell>
          <cell r="N345">
            <v>0</v>
          </cell>
          <cell r="O345" t="str">
            <v>NOTA DNCT 180/2016</v>
          </cell>
          <cell r="P345">
            <v>42529</v>
          </cell>
          <cell r="Q345" t="str">
            <v>Contrataciones Artisticas</v>
          </cell>
          <cell r="R345" t="str">
            <v>GERVINI VICTOR HUGO RAMON</v>
          </cell>
          <cell r="S345">
            <v>3000</v>
          </cell>
          <cell r="T345" t="str">
            <v>Informe de reconocimiento de gastos "GERVINI VICTOR HUGO RAMON" - Homenajo a Mariano Mores</v>
          </cell>
          <cell r="U345" t="str">
            <v>Dirección Nacional de Expresiones Federales</v>
          </cell>
          <cell r="V345">
            <v>42588</v>
          </cell>
          <cell r="W345" t="str">
            <v>Presupuesto</v>
          </cell>
          <cell r="X345">
            <v>42542</v>
          </cell>
          <cell r="Y345" t="str">
            <v>Mueble 9</v>
          </cell>
          <cell r="Z345" t="str">
            <v>Sebastian</v>
          </cell>
        </row>
        <row r="346">
          <cell r="F346" t="str">
            <v>212084/2016</v>
          </cell>
          <cell r="G346" t="e">
            <v>#N/A</v>
          </cell>
          <cell r="H346" t="str">
            <v>212084/2016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 t="str">
            <v>Tecnopolis - Servicio de sonido y video</v>
          </cell>
          <cell r="R346" t="str">
            <v>AV COMUNICACIÓN</v>
          </cell>
          <cell r="S346">
            <v>290000</v>
          </cell>
          <cell r="T346" t="str">
            <v>SALTA ITINERANTE: ALQUILER DE SERVICIO INTEGRAL DE SISTEMA VÍDEOS</v>
          </cell>
          <cell r="U346" t="str">
            <v>Dirección Nacional de Centros Tematicos</v>
          </cell>
          <cell r="V346">
            <v>0</v>
          </cell>
          <cell r="W346" t="str">
            <v>Dirección Nacional de Centros Tematicos</v>
          </cell>
          <cell r="X346">
            <v>42514</v>
          </cell>
          <cell r="Y346">
            <v>0</v>
          </cell>
          <cell r="Z346" t="str">
            <v>Sin Asignar</v>
          </cell>
        </row>
        <row r="347">
          <cell r="F347" t="str">
            <v>266530/2016</v>
          </cell>
          <cell r="G347" t="e">
            <v>#N/A</v>
          </cell>
          <cell r="H347" t="str">
            <v>266530/2016</v>
          </cell>
          <cell r="I347">
            <v>0</v>
          </cell>
          <cell r="J347" t="str">
            <v>018976/2016</v>
          </cell>
          <cell r="K347">
            <v>11</v>
          </cell>
          <cell r="L347" t="str">
            <v>018976/2016</v>
          </cell>
          <cell r="M347">
            <v>0</v>
          </cell>
          <cell r="N347">
            <v>0</v>
          </cell>
          <cell r="O347">
            <v>0</v>
          </cell>
          <cell r="P347">
            <v>42528</v>
          </cell>
          <cell r="Q347" t="str">
            <v>Tecnopolis - Servicio de Acreditaciones</v>
          </cell>
          <cell r="R347" t="str">
            <v>GONIX INTEGRAL S.R.L</v>
          </cell>
          <cell r="S347">
            <v>101966</v>
          </cell>
          <cell r="T347" t="str">
            <v>OC- 136/2015 - CONFORME FACTURA Y CERTIFICADO DE SERVICIOS, CANCELACIÓN FACTURA B N° 0002-00000049 DE LA FIRMA GONIX INTEGRAL S.R.L.</v>
          </cell>
          <cell r="U347" t="str">
            <v>Dirección Nacional de Centros Tematicos</v>
          </cell>
          <cell r="V347">
            <v>42557</v>
          </cell>
          <cell r="W347" t="str">
            <v>Direccion General Técnica, Administrativa y Legal</v>
          </cell>
          <cell r="X347">
            <v>42530</v>
          </cell>
          <cell r="Y347" t="str">
            <v>Mueble 15</v>
          </cell>
          <cell r="Z347" t="str">
            <v>Mariana</v>
          </cell>
        </row>
        <row r="348">
          <cell r="F348" t="str">
            <v>266530/2016</v>
          </cell>
          <cell r="G348" t="e">
            <v>#N/A</v>
          </cell>
          <cell r="H348" t="str">
            <v>266530/2016</v>
          </cell>
          <cell r="I348">
            <v>0</v>
          </cell>
          <cell r="J348" t="str">
            <v>018978/2016</v>
          </cell>
          <cell r="K348">
            <v>11</v>
          </cell>
          <cell r="L348" t="str">
            <v>018978/2016</v>
          </cell>
          <cell r="M348">
            <v>0</v>
          </cell>
          <cell r="N348">
            <v>0</v>
          </cell>
          <cell r="O348" t="str">
            <v>MEMO 48/2016</v>
          </cell>
          <cell r="P348">
            <v>42527</v>
          </cell>
          <cell r="Q348" t="str">
            <v>Tecnopolis -Servicio de Acreditaciones</v>
          </cell>
          <cell r="R348" t="str">
            <v>GONIX INTEGRAL S.R.L</v>
          </cell>
          <cell r="S348">
            <v>101966</v>
          </cell>
          <cell r="T348" t="str">
            <v>OC 136/2015- Factura B N° 0002-00000048</v>
          </cell>
          <cell r="U348" t="str">
            <v>Dirección Nacional de Centros Tematicos</v>
          </cell>
          <cell r="V348">
            <v>42527</v>
          </cell>
          <cell r="W348" t="str">
            <v>Direccion General Técnica, Administrativa y Legal</v>
          </cell>
          <cell r="X348">
            <v>42531</v>
          </cell>
          <cell r="Y348" t="str">
            <v>Mueble 15</v>
          </cell>
          <cell r="Z348" t="str">
            <v>Mariana</v>
          </cell>
        </row>
        <row r="349">
          <cell r="F349" t="str">
            <v>247777/2016</v>
          </cell>
          <cell r="G349" t="e">
            <v>#N/A</v>
          </cell>
          <cell r="H349" t="str">
            <v>247777/2016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 t="str">
            <v>NOTA DNEF N° 216/2016</v>
          </cell>
          <cell r="P349">
            <v>42531</v>
          </cell>
          <cell r="Q349" t="str">
            <v>Contrataciones Artisticas</v>
          </cell>
          <cell r="R349" t="str">
            <v>SEBASTIAN MASCI</v>
          </cell>
          <cell r="S349">
            <v>3000</v>
          </cell>
          <cell r="T349" t="str">
            <v>Informe de reconocimiento de gastos "Sebastian Masci - Homenaje a Mariano Mores"</v>
          </cell>
          <cell r="U349" t="str">
            <v>Dirección Nacional de Expresiones Federales</v>
          </cell>
          <cell r="V349">
            <v>42649</v>
          </cell>
          <cell r="W349" t="str">
            <v>Presupuesto</v>
          </cell>
          <cell r="X349">
            <v>42543</v>
          </cell>
          <cell r="Y349" t="str">
            <v>Mueble 9</v>
          </cell>
          <cell r="Z349" t="str">
            <v>Sebastian</v>
          </cell>
        </row>
        <row r="350">
          <cell r="F350" t="str">
            <v>247769/2016</v>
          </cell>
          <cell r="G350" t="e">
            <v>#N/A</v>
          </cell>
          <cell r="H350" t="str">
            <v>247769/2016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 t="str">
            <v>NOTA DNEF N° 214/2016</v>
          </cell>
          <cell r="P350">
            <v>42531</v>
          </cell>
          <cell r="Q350" t="str">
            <v>Contrataciones Artisticas</v>
          </cell>
          <cell r="R350" t="str">
            <v>Juan Manuel Castellanos</v>
          </cell>
          <cell r="S350">
            <v>6000</v>
          </cell>
          <cell r="T350" t="str">
            <v>Informe de reconocimiento de gastos "Juan Manuel Castellanos - Homenaje a Mariano Mores"</v>
          </cell>
          <cell r="U350" t="str">
            <v>Dirección Nacional de Expresiones Federales</v>
          </cell>
          <cell r="V350">
            <v>42649</v>
          </cell>
          <cell r="W350" t="str">
            <v>Legales</v>
          </cell>
          <cell r="X350">
            <v>42562</v>
          </cell>
          <cell r="Y350" t="str">
            <v>Mueble 9</v>
          </cell>
          <cell r="Z350" t="str">
            <v>Sebastian</v>
          </cell>
        </row>
        <row r="351">
          <cell r="F351" t="str">
            <v>247771/2016</v>
          </cell>
          <cell r="G351" t="e">
            <v>#N/A</v>
          </cell>
          <cell r="H351" t="str">
            <v>247771/2016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 t="str">
            <v>NOTA DNEF N° 215/2016</v>
          </cell>
          <cell r="P351">
            <v>42531</v>
          </cell>
          <cell r="Q351" t="str">
            <v>Contrataciones Artisticas</v>
          </cell>
          <cell r="R351" t="str">
            <v>Ahram kim</v>
          </cell>
          <cell r="S351">
            <v>3000</v>
          </cell>
          <cell r="T351" t="str">
            <v>Informe de reconocimiento de gastos "Ahram kim - Homenaje a Mariano Mores"</v>
          </cell>
          <cell r="U351" t="str">
            <v>Dirección Nacional de Expresiones Federales</v>
          </cell>
          <cell r="V351">
            <v>42649</v>
          </cell>
          <cell r="W351" t="str">
            <v>Presupuesto</v>
          </cell>
          <cell r="X351">
            <v>42544</v>
          </cell>
          <cell r="Y351" t="str">
            <v>Mueble 9</v>
          </cell>
          <cell r="Z351" t="str">
            <v>Sebastian</v>
          </cell>
        </row>
        <row r="352">
          <cell r="F352" t="str">
            <v>247748/2016</v>
          </cell>
          <cell r="G352" t="e">
            <v>#N/A</v>
          </cell>
          <cell r="H352" t="str">
            <v>247748/2016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 t="str">
            <v>NOTA S01:0019226/2016</v>
          </cell>
          <cell r="P352">
            <v>42531</v>
          </cell>
          <cell r="Q352" t="str">
            <v>Contrataciones Artisticas</v>
          </cell>
          <cell r="R352" t="str">
            <v>LETTERA EDUARDO HECTOR-</v>
          </cell>
          <cell r="S352">
            <v>3500</v>
          </cell>
          <cell r="T352" t="str">
            <v>INFORME RECONOCIMIENTO DE GASTOS "LETTERA EDUARDO HECTOR- HOMENAJE A MARIANO MORES</v>
          </cell>
          <cell r="U352" t="str">
            <v>Dirección Nacional de Expresiones Federales</v>
          </cell>
          <cell r="V352">
            <v>42649</v>
          </cell>
          <cell r="W352" t="str">
            <v>Presupuesto</v>
          </cell>
          <cell r="X352">
            <v>42544</v>
          </cell>
          <cell r="Y352" t="str">
            <v>Mueble 9</v>
          </cell>
          <cell r="Z352" t="str">
            <v>Sebastian</v>
          </cell>
        </row>
        <row r="353">
          <cell r="F353" t="str">
            <v>247737/2016</v>
          </cell>
          <cell r="G353" t="e">
            <v>#N/A</v>
          </cell>
          <cell r="H353" t="str">
            <v>247737/2016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 t="str">
            <v>NOTA S01:0019230/2016</v>
          </cell>
          <cell r="P353">
            <v>42531</v>
          </cell>
          <cell r="Q353" t="str">
            <v>Contrataciones Artisticas</v>
          </cell>
          <cell r="R353" t="str">
            <v>CARLOS JAVIER PORTERO- MARCONI</v>
          </cell>
          <cell r="S353">
            <v>3000</v>
          </cell>
          <cell r="T353" t="str">
            <v>INFORME RECONOCIMIENTO DE GASTOS "CARLOS JAVIER PORTERO- HOMENAJE A MARIANO MORES"</v>
          </cell>
          <cell r="U353" t="str">
            <v>Dirección Nacional de Expresiones Federales</v>
          </cell>
          <cell r="V353">
            <v>42649</v>
          </cell>
          <cell r="W353" t="str">
            <v>Legales</v>
          </cell>
          <cell r="X353">
            <v>42562</v>
          </cell>
          <cell r="Y353" t="str">
            <v>Mueble 9</v>
          </cell>
          <cell r="Z353" t="str">
            <v>Sebastian</v>
          </cell>
        </row>
        <row r="354">
          <cell r="F354" t="str">
            <v>213500/2016</v>
          </cell>
          <cell r="G354" t="e">
            <v>#N/A</v>
          </cell>
          <cell r="H354" t="str">
            <v>213500/2016</v>
          </cell>
          <cell r="I354">
            <v>0</v>
          </cell>
          <cell r="J354" t="str">
            <v>016982/2016</v>
          </cell>
          <cell r="K354">
            <v>11</v>
          </cell>
          <cell r="L354" t="str">
            <v>016982/2016</v>
          </cell>
          <cell r="M354">
            <v>0</v>
          </cell>
          <cell r="N354">
            <v>0</v>
          </cell>
          <cell r="O354" t="str">
            <v>NOTA DNEF N° 120/2016</v>
          </cell>
          <cell r="P354">
            <v>42513</v>
          </cell>
          <cell r="Q354" t="str">
            <v>Seguros</v>
          </cell>
          <cell r="R354" t="str">
            <v>NACIÓN SEGUROS S.A.</v>
          </cell>
          <cell r="S354">
            <v>0</v>
          </cell>
          <cell r="T354" t="str">
            <v>Seguros pianos y accesorios</v>
          </cell>
          <cell r="U354" t="str">
            <v>Dirección Nacional de Expresiones Federales</v>
          </cell>
          <cell r="V354" t="str">
            <v>5/23/2016</v>
          </cell>
          <cell r="W354" t="str">
            <v>Dirección Nacional de Expresiones Federales</v>
          </cell>
          <cell r="X354">
            <v>42513</v>
          </cell>
          <cell r="Y354" t="str">
            <v>Mueble 14</v>
          </cell>
          <cell r="Z354" t="str">
            <v>Analia</v>
          </cell>
        </row>
        <row r="355">
          <cell r="F355" t="str">
            <v>247745/2016</v>
          </cell>
          <cell r="G355" t="e">
            <v>#N/A</v>
          </cell>
          <cell r="H355" t="str">
            <v>247745/2016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 t="str">
            <v>NOTA S01:0019225/2016</v>
          </cell>
          <cell r="P355">
            <v>42531</v>
          </cell>
          <cell r="Q355" t="str">
            <v>Contrataciones Artisticas</v>
          </cell>
          <cell r="R355" t="str">
            <v>MATIAS PABLO GRANDE</v>
          </cell>
          <cell r="S355">
            <v>11000</v>
          </cell>
          <cell r="T355" t="str">
            <v>INFORME RECONOCIMIENTO DE GASTOS "MATIAS GRANDE" HOMENAJE MARIANO MORES</v>
          </cell>
          <cell r="U355" t="str">
            <v>Dirección Nacional de Expresiones Federales</v>
          </cell>
          <cell r="V355" t="str">
            <v>6/10/0216</v>
          </cell>
          <cell r="W355" t="str">
            <v>Presupuesto</v>
          </cell>
          <cell r="X355">
            <v>42544</v>
          </cell>
          <cell r="Y355" t="str">
            <v>Mueble 9</v>
          </cell>
          <cell r="Z355" t="str">
            <v>Sebastian</v>
          </cell>
        </row>
        <row r="356">
          <cell r="F356" t="str">
            <v>213369/2016</v>
          </cell>
          <cell r="G356" t="e">
            <v>#N/A</v>
          </cell>
          <cell r="H356" t="str">
            <v>213369/2016</v>
          </cell>
          <cell r="I356">
            <v>0</v>
          </cell>
          <cell r="J356" t="str">
            <v>016980/2016</v>
          </cell>
          <cell r="K356">
            <v>11</v>
          </cell>
          <cell r="L356" t="str">
            <v>016980/2016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 t="str">
            <v>Seguros</v>
          </cell>
          <cell r="R356" t="str">
            <v>NACIÓN SEGUROS S.A.</v>
          </cell>
          <cell r="S356">
            <v>0</v>
          </cell>
          <cell r="T356" t="str">
            <v>Seguro sobre obras en préstamo del Museo de Bellas Artes</v>
          </cell>
          <cell r="U356" t="str">
            <v>Dirección Nacional de Expresiones Federales</v>
          </cell>
          <cell r="V356" t="str">
            <v>5/23/2016</v>
          </cell>
          <cell r="W356" t="str">
            <v>Dirección Nacional de Expresiones Federales</v>
          </cell>
          <cell r="X356">
            <v>42578</v>
          </cell>
          <cell r="Y356" t="str">
            <v>Mueble 14</v>
          </cell>
          <cell r="Z356" t="str">
            <v>Analia</v>
          </cell>
        </row>
        <row r="357">
          <cell r="F357" t="str">
            <v>018794/2016</v>
          </cell>
          <cell r="G357" t="e">
            <v>#N/A</v>
          </cell>
          <cell r="H357">
            <v>0</v>
          </cell>
          <cell r="I357">
            <v>0</v>
          </cell>
          <cell r="J357" t="str">
            <v>018794/2016</v>
          </cell>
          <cell r="K357">
            <v>11</v>
          </cell>
          <cell r="L357" t="str">
            <v>018794/2016</v>
          </cell>
          <cell r="M357">
            <v>0</v>
          </cell>
          <cell r="N357">
            <v>0</v>
          </cell>
          <cell r="O357" t="str">
            <v>NOTA DNEF 177/2016</v>
          </cell>
          <cell r="P357">
            <v>43258</v>
          </cell>
          <cell r="Q357" t="str">
            <v>Seguros</v>
          </cell>
          <cell r="R357" t="str">
            <v>NACIÓN SEGUROS S.A.</v>
          </cell>
          <cell r="S357">
            <v>0</v>
          </cell>
          <cell r="T357" t="str">
            <v>Solicitud de convenio interadministrativo</v>
          </cell>
          <cell r="U357" t="str">
            <v>Dirección Nacional de Expresiones Federales</v>
          </cell>
          <cell r="V357">
            <v>42557</v>
          </cell>
          <cell r="W357" t="str">
            <v>Direccion General Técnica, Administrativa y Legal</v>
          </cell>
          <cell r="X357">
            <v>42580</v>
          </cell>
          <cell r="Y357" t="str">
            <v>Mueble 11</v>
          </cell>
          <cell r="Z357" t="str">
            <v>Orlando</v>
          </cell>
        </row>
        <row r="358">
          <cell r="F358" t="str">
            <v>263566/2016</v>
          </cell>
          <cell r="G358" t="e">
            <v>#N/A</v>
          </cell>
          <cell r="H358" t="str">
            <v>263566/2016</v>
          </cell>
          <cell r="I358">
            <v>0</v>
          </cell>
          <cell r="J358" t="str">
            <v>019231/2016</v>
          </cell>
          <cell r="K358">
            <v>11</v>
          </cell>
          <cell r="L358" t="str">
            <v>019231/2016</v>
          </cell>
          <cell r="M358">
            <v>0</v>
          </cell>
          <cell r="N358">
            <v>0</v>
          </cell>
          <cell r="O358" t="str">
            <v>NOTA DNEF N° 220/2016</v>
          </cell>
          <cell r="P358">
            <v>42531</v>
          </cell>
          <cell r="Q358" t="str">
            <v>Contrataciones Artisticas</v>
          </cell>
          <cell r="R358" t="str">
            <v>ESTEBAN PRENTKI</v>
          </cell>
          <cell r="S358">
            <v>3000</v>
          </cell>
          <cell r="T358" t="str">
            <v>INFORME RECONOCIMIENTO DE GASTOS "ESTEBAN PRENTKI - HOMENAJE A MARIANO MORES"</v>
          </cell>
          <cell r="U358" t="str">
            <v>Dirección Nacional de Expresiones Federales</v>
          </cell>
          <cell r="V358">
            <v>42649</v>
          </cell>
          <cell r="W358" t="str">
            <v>Presupuesto</v>
          </cell>
          <cell r="X358">
            <v>42544</v>
          </cell>
          <cell r="Y358" t="str">
            <v>Mueble 9</v>
          </cell>
          <cell r="Z358" t="str">
            <v>Sebastian</v>
          </cell>
        </row>
        <row r="359">
          <cell r="F359" t="str">
            <v>263552/2016</v>
          </cell>
          <cell r="G359" t="e">
            <v>#N/A</v>
          </cell>
          <cell r="H359" t="str">
            <v>263552/2016</v>
          </cell>
          <cell r="I359">
            <v>0</v>
          </cell>
          <cell r="J359" t="str">
            <v>019229/2016</v>
          </cell>
          <cell r="K359">
            <v>11</v>
          </cell>
          <cell r="L359" t="str">
            <v>019229/2016</v>
          </cell>
          <cell r="M359">
            <v>0</v>
          </cell>
          <cell r="N359">
            <v>0</v>
          </cell>
          <cell r="O359" t="str">
            <v>NOTA DNEF N° 221/2016</v>
          </cell>
          <cell r="P359">
            <v>42531</v>
          </cell>
          <cell r="Q359" t="str">
            <v>Contrataciones Artisticas</v>
          </cell>
          <cell r="R359" t="str">
            <v>SILVANA PATRICIA LEDESMA FARIA</v>
          </cell>
          <cell r="S359">
            <v>3000</v>
          </cell>
          <cell r="T359" t="str">
            <v>INFORME RECONOCIMIENTO DE GASTOS "SILVANA PATRICIA LEDESMA FARIAS - HOMENAJE A MARIANO MORES"</v>
          </cell>
          <cell r="U359" t="str">
            <v>Dirección Nacional de Expresiones Federales</v>
          </cell>
          <cell r="V359">
            <v>42649</v>
          </cell>
          <cell r="W359" t="str">
            <v>Presupuesto</v>
          </cell>
          <cell r="X359">
            <v>42543</v>
          </cell>
          <cell r="Y359" t="str">
            <v>Mueble 9</v>
          </cell>
          <cell r="Z359" t="str">
            <v>Sebastian</v>
          </cell>
        </row>
        <row r="360">
          <cell r="F360" t="str">
            <v>168516/2016</v>
          </cell>
          <cell r="G360" t="e">
            <v>#N/A</v>
          </cell>
          <cell r="H360" t="str">
            <v>168516/2016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42503</v>
          </cell>
          <cell r="Q360" t="str">
            <v>Telecomunicaciones</v>
          </cell>
          <cell r="R360">
            <v>0</v>
          </cell>
          <cell r="S360">
            <v>0</v>
          </cell>
          <cell r="T360" t="str">
            <v>Adquisición de equipos telefónicos IP, con lineas</v>
          </cell>
          <cell r="U360" t="str">
            <v>Dirección de Compras y Contrataciones</v>
          </cell>
          <cell r="V360" t="str">
            <v>4/13/2016</v>
          </cell>
          <cell r="W360" t="str">
            <v>Direccion General Técnica, Administrativa y Legal</v>
          </cell>
          <cell r="X360">
            <v>42516</v>
          </cell>
          <cell r="Y360">
            <v>0</v>
          </cell>
          <cell r="Z360" t="str">
            <v>Sin Asignar</v>
          </cell>
        </row>
        <row r="361">
          <cell r="F361" t="str">
            <v>263550/2016</v>
          </cell>
          <cell r="G361" t="e">
            <v>#N/A</v>
          </cell>
          <cell r="H361" t="str">
            <v>263550/2016</v>
          </cell>
          <cell r="I361">
            <v>0</v>
          </cell>
          <cell r="J361" t="str">
            <v>019228/2016</v>
          </cell>
          <cell r="K361">
            <v>11</v>
          </cell>
          <cell r="L361" t="str">
            <v>019228/2016</v>
          </cell>
          <cell r="M361">
            <v>0</v>
          </cell>
          <cell r="N361">
            <v>0</v>
          </cell>
          <cell r="O361" t="str">
            <v>NOTA DNEF N° 222/2016</v>
          </cell>
          <cell r="P361">
            <v>42531</v>
          </cell>
          <cell r="Q361" t="str">
            <v>Contrataciones Artisticas</v>
          </cell>
          <cell r="R361" t="str">
            <v>CRISTINA VIVIANA MONASTEROLO</v>
          </cell>
          <cell r="S361">
            <v>3000</v>
          </cell>
          <cell r="T361" t="str">
            <v>INFORME RECONOCIMIENTO DE GASTOS "CRISTINA VIVIANA MONASTEROLO - HOMENAJE A MARIANO MORES</v>
          </cell>
          <cell r="U361" t="str">
            <v>Dirección Nacional de Expresiones Federales</v>
          </cell>
          <cell r="V361">
            <v>42649</v>
          </cell>
          <cell r="W361" t="str">
            <v>Presupuesto</v>
          </cell>
          <cell r="X361">
            <v>42544</v>
          </cell>
          <cell r="Y361" t="str">
            <v>Mueble 9</v>
          </cell>
          <cell r="Z361" t="str">
            <v>Sebastian</v>
          </cell>
        </row>
        <row r="362">
          <cell r="F362" t="str">
            <v>263594/2016</v>
          </cell>
          <cell r="G362" t="e">
            <v>#N/A</v>
          </cell>
          <cell r="H362" t="str">
            <v>263594/2016</v>
          </cell>
          <cell r="I362">
            <v>0</v>
          </cell>
          <cell r="J362" t="str">
            <v>019237/2016</v>
          </cell>
          <cell r="K362">
            <v>11</v>
          </cell>
          <cell r="L362" t="str">
            <v>019237/2016</v>
          </cell>
          <cell r="M362">
            <v>0</v>
          </cell>
          <cell r="N362">
            <v>0</v>
          </cell>
          <cell r="O362" t="str">
            <v>NOTA DNEF N° 223/2016</v>
          </cell>
          <cell r="P362">
            <v>42531</v>
          </cell>
          <cell r="Q362" t="str">
            <v>Contrataciones Artisticas</v>
          </cell>
          <cell r="R362" t="str">
            <v>BRUNO CLEMENTE CAVALLARO</v>
          </cell>
          <cell r="S362">
            <v>6000</v>
          </cell>
          <cell r="T362" t="str">
            <v>INFORME DE RECONOCIMIENTO DE GASTOS BRUNO CLEMENTE CAVALLARO HOMENAJE A MARIANO MORES</v>
          </cell>
          <cell r="U362" t="str">
            <v>Dirección Nacional de Expresiones Federales</v>
          </cell>
          <cell r="V362">
            <v>42649</v>
          </cell>
          <cell r="W362" t="str">
            <v>Presupuesto</v>
          </cell>
          <cell r="X362">
            <v>42544</v>
          </cell>
          <cell r="Y362" t="str">
            <v>Mueble 9</v>
          </cell>
          <cell r="Z362" t="str">
            <v>Sebastian</v>
          </cell>
        </row>
        <row r="363">
          <cell r="F363" t="str">
            <v>263533/2016</v>
          </cell>
          <cell r="G363" t="e">
            <v>#N/A</v>
          </cell>
          <cell r="H363" t="str">
            <v>263533/2016</v>
          </cell>
          <cell r="I363">
            <v>0</v>
          </cell>
          <cell r="J363" t="str">
            <v>019238/2016</v>
          </cell>
          <cell r="K363">
            <v>11</v>
          </cell>
          <cell r="L363" t="str">
            <v>019238/2016</v>
          </cell>
          <cell r="M363">
            <v>0</v>
          </cell>
          <cell r="N363">
            <v>0</v>
          </cell>
          <cell r="O363" t="str">
            <v>NOTA DNEF N° 224/2016</v>
          </cell>
          <cell r="P363">
            <v>0</v>
          </cell>
          <cell r="Q363" t="str">
            <v>Contrataciones Artisticas</v>
          </cell>
          <cell r="R363" t="str">
            <v>CARLOS JAVIER PORTERO- MARCONI</v>
          </cell>
          <cell r="S363">
            <v>3500</v>
          </cell>
          <cell r="T363" t="str">
            <v>INFORME DE RECONOCIMIENTO DE CARLOS JAVIER PORTERO- MARCONI Y LA CAMERATA ARGENTINA</v>
          </cell>
          <cell r="U363" t="str">
            <v>Subsecretaría de Centros Temáticos y Expresiones Federales</v>
          </cell>
          <cell r="V363">
            <v>42649</v>
          </cell>
          <cell r="W363" t="str">
            <v>Dirección Nacional de Expresiones Federales</v>
          </cell>
          <cell r="X363">
            <v>42587</v>
          </cell>
          <cell r="Y363" t="str">
            <v>Mueble 9</v>
          </cell>
          <cell r="Z363" t="str">
            <v>Sebastian</v>
          </cell>
        </row>
        <row r="364">
          <cell r="F364" t="str">
            <v>330898/2016</v>
          </cell>
          <cell r="G364" t="e">
            <v>#N/A</v>
          </cell>
          <cell r="H364" t="str">
            <v>330898/2016</v>
          </cell>
          <cell r="I364">
            <v>0</v>
          </cell>
          <cell r="J364" t="str">
            <v>017631/2016</v>
          </cell>
          <cell r="K364">
            <v>11</v>
          </cell>
          <cell r="L364" t="str">
            <v>017631/2016</v>
          </cell>
          <cell r="M364">
            <v>0</v>
          </cell>
          <cell r="N364">
            <v>0</v>
          </cell>
          <cell r="O364" t="str">
            <v>Nota DNEF N° 145/2016</v>
          </cell>
          <cell r="P364">
            <v>42517</v>
          </cell>
          <cell r="Q364" t="str">
            <v>Contrataciones Artisticas</v>
          </cell>
          <cell r="R364" t="str">
            <v>Mariela Zyssholtz</v>
          </cell>
          <cell r="S364">
            <v>0</v>
          </cell>
          <cell r="T364" t="str">
            <v>Requerimiento para contratación artística de Mariela Zyssholtz</v>
          </cell>
          <cell r="U364" t="str">
            <v>Dirección Nacional de Expresiones Federales</v>
          </cell>
          <cell r="V364">
            <v>0</v>
          </cell>
          <cell r="W364" t="str">
            <v>Dirección Nacional de Expresiones Federales</v>
          </cell>
          <cell r="X364">
            <v>42577</v>
          </cell>
          <cell r="Y364">
            <v>0</v>
          </cell>
          <cell r="Z364" t="str">
            <v>Sebastian</v>
          </cell>
        </row>
        <row r="365">
          <cell r="F365" t="str">
            <v>263592/2016</v>
          </cell>
          <cell r="G365" t="e">
            <v>#N/A</v>
          </cell>
          <cell r="H365" t="str">
            <v>263592/2016</v>
          </cell>
          <cell r="I365">
            <v>0</v>
          </cell>
          <cell r="J365" t="str">
            <v>019204/2016</v>
          </cell>
          <cell r="K365">
            <v>11</v>
          </cell>
          <cell r="L365" t="str">
            <v>019204/2016</v>
          </cell>
          <cell r="M365">
            <v>0</v>
          </cell>
          <cell r="N365">
            <v>0</v>
          </cell>
          <cell r="O365" t="str">
            <v>NOTA DNEF 211/2016</v>
          </cell>
          <cell r="P365">
            <v>42531</v>
          </cell>
          <cell r="Q365" t="str">
            <v>Alquiler de Equipamiento</v>
          </cell>
          <cell r="R365" t="str">
            <v>BUSTO SEBASTIAN DARIO</v>
          </cell>
          <cell r="S365">
            <v>1970</v>
          </cell>
          <cell r="T365" t="str">
            <v>PAGO ALQUILER AMPLIFICADOR PARA FESTIVAL FADO</v>
          </cell>
          <cell r="U365" t="str">
            <v>Dirección Nacional de Expresiones Federales</v>
          </cell>
          <cell r="V365">
            <v>42649</v>
          </cell>
          <cell r="W365" t="str">
            <v>Dirección Nacional de Expresiones Federales</v>
          </cell>
          <cell r="X365">
            <v>42569</v>
          </cell>
          <cell r="Y365" t="str">
            <v>Mueble 10</v>
          </cell>
          <cell r="Z365" t="str">
            <v>Melina</v>
          </cell>
        </row>
        <row r="366">
          <cell r="F366" t="str">
            <v>321231/2016</v>
          </cell>
          <cell r="G366" t="e">
            <v>#N/A</v>
          </cell>
          <cell r="H366" t="str">
            <v>321231/2016</v>
          </cell>
          <cell r="I366">
            <v>0</v>
          </cell>
          <cell r="J366" t="str">
            <v>017628/2016</v>
          </cell>
          <cell r="K366">
            <v>11</v>
          </cell>
          <cell r="L366" t="str">
            <v>017628/2016</v>
          </cell>
          <cell r="M366">
            <v>0</v>
          </cell>
          <cell r="N366">
            <v>0</v>
          </cell>
          <cell r="O366" t="str">
            <v>Nota DNEF N° 144/2016</v>
          </cell>
          <cell r="P366">
            <v>42517</v>
          </cell>
          <cell r="Q366" t="str">
            <v>Contrataciones Artisticas</v>
          </cell>
          <cell r="R366" t="str">
            <v>Mariana Baggio</v>
          </cell>
          <cell r="S366">
            <v>5000</v>
          </cell>
          <cell r="T366" t="str">
            <v>Requerimiento para contratación artística de Mariana Baggio</v>
          </cell>
          <cell r="U366" t="str">
            <v>Dirección Nacional de Expresiones Federales</v>
          </cell>
          <cell r="V366">
            <v>0</v>
          </cell>
          <cell r="W366" t="str">
            <v>Presupuesto</v>
          </cell>
          <cell r="X366">
            <v>42563</v>
          </cell>
          <cell r="Y366" t="str">
            <v>Mueble 9</v>
          </cell>
          <cell r="Z366" t="str">
            <v>Sebastian</v>
          </cell>
        </row>
        <row r="367">
          <cell r="F367" t="str">
            <v>263595/2016</v>
          </cell>
          <cell r="G367" t="e">
            <v>#N/A</v>
          </cell>
          <cell r="H367" t="str">
            <v>263595/2016</v>
          </cell>
          <cell r="I367">
            <v>0</v>
          </cell>
          <cell r="J367" t="str">
            <v>019209/2016</v>
          </cell>
          <cell r="K367">
            <v>11</v>
          </cell>
          <cell r="L367" t="str">
            <v>019209/2016</v>
          </cell>
          <cell r="M367">
            <v>0</v>
          </cell>
          <cell r="N367">
            <v>0</v>
          </cell>
          <cell r="O367" t="str">
            <v>NOTA DNEF 208/2016</v>
          </cell>
          <cell r="P367">
            <v>42531</v>
          </cell>
          <cell r="Q367" t="str">
            <v>Equipamiento</v>
          </cell>
          <cell r="R367" t="str">
            <v>SOSA RAMIRO</v>
          </cell>
          <cell r="S367">
            <v>6720</v>
          </cell>
          <cell r="T367" t="str">
            <v>Pago compra piso de goma eva ciclo "ESPACIO PARA LA INFANCIA 2016"</v>
          </cell>
          <cell r="U367" t="str">
            <v>Dirección Nacional de Expresiones Federales</v>
          </cell>
          <cell r="V367">
            <v>42649</v>
          </cell>
          <cell r="W367" t="str">
            <v>Dirección Nacional de Expresiones Federales</v>
          </cell>
          <cell r="X367">
            <v>42557</v>
          </cell>
          <cell r="Y367" t="str">
            <v>Mueble 10</v>
          </cell>
          <cell r="Z367" t="str">
            <v>Melina</v>
          </cell>
        </row>
        <row r="368">
          <cell r="F368" t="str">
            <v>248859/2016</v>
          </cell>
          <cell r="G368" t="e">
            <v>#N/A</v>
          </cell>
          <cell r="H368" t="str">
            <v>248859/2016</v>
          </cell>
          <cell r="I368">
            <v>0</v>
          </cell>
          <cell r="J368" t="str">
            <v>019327/2016</v>
          </cell>
          <cell r="K368">
            <v>11</v>
          </cell>
          <cell r="L368" t="str">
            <v>019327/2016</v>
          </cell>
          <cell r="M368">
            <v>0</v>
          </cell>
          <cell r="N368">
            <v>0</v>
          </cell>
          <cell r="O368" t="str">
            <v>NOTA SCP 127/2016</v>
          </cell>
          <cell r="P368">
            <v>42531</v>
          </cell>
          <cell r="Q368" t="str">
            <v>Contrataciones Artisticas</v>
          </cell>
          <cell r="R368" t="str">
            <v>PBG TRAVEL AND EVENTS S.R.L.</v>
          </cell>
          <cell r="S368">
            <v>8523</v>
          </cell>
          <cell r="T368" t="str">
            <v>Espectaculo artístico en la provincia de Salta</v>
          </cell>
          <cell r="U368" t="str">
            <v>Secretaria de Contenidos Publicos</v>
          </cell>
          <cell r="V368">
            <v>42649</v>
          </cell>
          <cell r="W368" t="str">
            <v>Legales</v>
          </cell>
          <cell r="X368">
            <v>42573</v>
          </cell>
          <cell r="Y368" t="str">
            <v>Mueble 9</v>
          </cell>
          <cell r="Z368" t="str">
            <v>Sebastian</v>
          </cell>
        </row>
        <row r="369">
          <cell r="F369" t="str">
            <v>17621/20106</v>
          </cell>
          <cell r="G369" t="e">
            <v>#N/A</v>
          </cell>
          <cell r="H369">
            <v>0</v>
          </cell>
          <cell r="I369">
            <v>0</v>
          </cell>
          <cell r="J369" t="str">
            <v>17621/20106</v>
          </cell>
          <cell r="K369">
            <v>11</v>
          </cell>
          <cell r="L369">
            <v>0</v>
          </cell>
          <cell r="M369">
            <v>0</v>
          </cell>
          <cell r="N369">
            <v>0</v>
          </cell>
          <cell r="O369" t="str">
            <v>Nota DNEF N° 140/2016</v>
          </cell>
          <cell r="P369">
            <v>42517</v>
          </cell>
          <cell r="Q369" t="str">
            <v>Contrataciones Artisticas</v>
          </cell>
          <cell r="R369" t="str">
            <v>Tamara Mariel Chavez</v>
          </cell>
          <cell r="S369">
            <v>0</v>
          </cell>
          <cell r="T369" t="str">
            <v>Requerimiento para contratación artística de Tamara Mariel Chavez</v>
          </cell>
          <cell r="U369" t="str">
            <v>Dirección Nacional de Expresiones Federales</v>
          </cell>
          <cell r="V369">
            <v>0</v>
          </cell>
          <cell r="W369" t="str">
            <v>Dirección Nacional de Expresiones Federales</v>
          </cell>
          <cell r="X369">
            <v>42520</v>
          </cell>
          <cell r="Y369">
            <v>0</v>
          </cell>
          <cell r="Z369" t="str">
            <v>Sin Asignar</v>
          </cell>
        </row>
        <row r="370">
          <cell r="F370" t="str">
            <v>249196/2016</v>
          </cell>
          <cell r="G370" t="e">
            <v>#N/A</v>
          </cell>
          <cell r="H370" t="str">
            <v>249196/2016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42531</v>
          </cell>
          <cell r="Q370" t="str">
            <v>Servicio de Montaje</v>
          </cell>
          <cell r="R370" t="str">
            <v>M R CONSTRUCCIONES INDUSTRIALIZADAS S.R.L</v>
          </cell>
          <cell r="S370">
            <v>214702</v>
          </cell>
          <cell r="T370" t="str">
            <v>Pago de reacondicionamiento de salas</v>
          </cell>
          <cell r="U370" t="str">
            <v>Secretaria de Contenidos Publicos</v>
          </cell>
          <cell r="V370" t="str">
            <v>5/30/2016</v>
          </cell>
          <cell r="W370" t="str">
            <v>Dirección Nacional de Expresiones Federales</v>
          </cell>
          <cell r="X370">
            <v>42570</v>
          </cell>
          <cell r="Y370" t="str">
            <v>Mueble 9</v>
          </cell>
          <cell r="Z370" t="str">
            <v>Sebastian</v>
          </cell>
        </row>
        <row r="371">
          <cell r="F371" t="str">
            <v>250234/2016</v>
          </cell>
          <cell r="G371" t="e">
            <v>#N/A</v>
          </cell>
          <cell r="H371" t="str">
            <v>250234/2016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 t="str">
            <v>NOTA DNEF 231/2016</v>
          </cell>
          <cell r="P371">
            <v>42534</v>
          </cell>
          <cell r="Q371" t="str">
            <v>Contrataciones Artisticas</v>
          </cell>
          <cell r="R371" t="str">
            <v>CARLOS RENE BOLO</v>
          </cell>
          <cell r="S371">
            <v>3000</v>
          </cell>
          <cell r="T371" t="str">
            <v>INFORME RECONOCIMIENTO DE GASTOS "CARLOS RENE BOLO" HOMENAJE A MARIANO MORES</v>
          </cell>
          <cell r="U371" t="str">
            <v>Dirección Nacional de Expresiones Federales</v>
          </cell>
          <cell r="V371" t="str">
            <v>6/13/2016</v>
          </cell>
          <cell r="W371" t="str">
            <v>Presupuesto</v>
          </cell>
          <cell r="X371">
            <v>42544</v>
          </cell>
          <cell r="Y371" t="str">
            <v>Mueble 9</v>
          </cell>
          <cell r="Z371" t="str">
            <v>Sebastian</v>
          </cell>
        </row>
        <row r="372">
          <cell r="F372" t="str">
            <v>249225/2016</v>
          </cell>
          <cell r="G372" t="e">
            <v>#N/A</v>
          </cell>
          <cell r="H372" t="str">
            <v>249225/2016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 t="str">
            <v>Revestimiento</v>
          </cell>
          <cell r="R372" t="str">
            <v>KINOTO PRODUCCIONES SRL</v>
          </cell>
          <cell r="S372">
            <v>33880</v>
          </cell>
          <cell r="T372" t="str">
            <v>Pago para desmontaje de sala NK</v>
          </cell>
          <cell r="U372" t="str">
            <v>Secretaria de Contenidos Publicos</v>
          </cell>
          <cell r="V372" t="str">
            <v>5/30/2016</v>
          </cell>
          <cell r="W372" t="str">
            <v>Legales</v>
          </cell>
          <cell r="X372">
            <v>42562</v>
          </cell>
          <cell r="Y372" t="str">
            <v>Mueble 9</v>
          </cell>
          <cell r="Z372" t="str">
            <v>Sebastian</v>
          </cell>
        </row>
        <row r="373">
          <cell r="F373" t="str">
            <v>017620/2016</v>
          </cell>
          <cell r="G373" t="e">
            <v>#N/A</v>
          </cell>
          <cell r="H373">
            <v>0</v>
          </cell>
          <cell r="I373">
            <v>0</v>
          </cell>
          <cell r="J373" t="str">
            <v>017620/2016</v>
          </cell>
          <cell r="K373">
            <v>11</v>
          </cell>
          <cell r="L373" t="str">
            <v>017620/2016</v>
          </cell>
          <cell r="M373">
            <v>0</v>
          </cell>
          <cell r="N373">
            <v>0</v>
          </cell>
          <cell r="O373" t="str">
            <v>Nota DNEF N° 139/2016</v>
          </cell>
          <cell r="P373">
            <v>42517</v>
          </cell>
          <cell r="Q373" t="str">
            <v>Contrataciones Artisticas</v>
          </cell>
          <cell r="R373" t="str">
            <v>Daniel Bissio</v>
          </cell>
          <cell r="S373">
            <v>0</v>
          </cell>
          <cell r="T373" t="str">
            <v>Requerimiento para contratación artística de Daniel Bissio</v>
          </cell>
          <cell r="U373" t="str">
            <v>Dirección Nacional de Expresiones Federales</v>
          </cell>
          <cell r="V373">
            <v>0</v>
          </cell>
          <cell r="W373" t="str">
            <v>Dirección Nacional de Expresiones Federales</v>
          </cell>
          <cell r="X373">
            <v>42520</v>
          </cell>
          <cell r="Y373">
            <v>0</v>
          </cell>
          <cell r="Z373" t="str">
            <v>Sin Asignar</v>
          </cell>
        </row>
        <row r="374">
          <cell r="F374" t="str">
            <v>249218/2016</v>
          </cell>
          <cell r="G374" t="e">
            <v>#N/A</v>
          </cell>
          <cell r="H374" t="str">
            <v>249218/2016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 t="str">
            <v>Revestimiento</v>
          </cell>
          <cell r="R374" t="str">
            <v>URBANQUI S.A</v>
          </cell>
          <cell r="S374">
            <v>772638</v>
          </cell>
          <cell r="T374" t="str">
            <v>Pago de reacondicionamiento de salas.</v>
          </cell>
          <cell r="U374" t="str">
            <v>Secretaria de Contenidos Publicos</v>
          </cell>
          <cell r="V374" t="str">
            <v>5/30/2016</v>
          </cell>
          <cell r="W374" t="str">
            <v>Dirección Nacional de Expresiones Federales</v>
          </cell>
          <cell r="X374">
            <v>42569</v>
          </cell>
          <cell r="Y374" t="str">
            <v>Mueble 23</v>
          </cell>
          <cell r="Z374" t="str">
            <v>Sebastian</v>
          </cell>
        </row>
        <row r="375">
          <cell r="F375" t="str">
            <v>247603/2016</v>
          </cell>
          <cell r="G375" t="e">
            <v>#N/A</v>
          </cell>
          <cell r="H375" t="str">
            <v>247603/2016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42534</v>
          </cell>
          <cell r="Q375" t="str">
            <v>Informática</v>
          </cell>
          <cell r="R375" t="str">
            <v>Accountaxnet</v>
          </cell>
          <cell r="S375">
            <v>300000</v>
          </cell>
          <cell r="T375" t="str">
            <v>Compra de sistema ERP</v>
          </cell>
          <cell r="U375" t="str">
            <v>Dirección de Compras y Contrataciones</v>
          </cell>
          <cell r="V375" t="str">
            <v>6/13/2016</v>
          </cell>
          <cell r="W375" t="str">
            <v>Direccion General Técnica, Administrativa y Legal</v>
          </cell>
          <cell r="X375">
            <v>42556</v>
          </cell>
          <cell r="Y375">
            <v>0</v>
          </cell>
          <cell r="Z375" t="str">
            <v>Laura Soriano</v>
          </cell>
        </row>
        <row r="376">
          <cell r="F376" t="str">
            <v>017612/2016</v>
          </cell>
          <cell r="G376" t="e">
            <v>#N/A</v>
          </cell>
          <cell r="H376">
            <v>0</v>
          </cell>
          <cell r="I376">
            <v>0</v>
          </cell>
          <cell r="J376" t="str">
            <v>017612/2016</v>
          </cell>
          <cell r="K376">
            <v>11</v>
          </cell>
          <cell r="L376" t="str">
            <v>017612/2016</v>
          </cell>
          <cell r="M376">
            <v>0</v>
          </cell>
          <cell r="N376">
            <v>0</v>
          </cell>
          <cell r="O376" t="str">
            <v>Nota DNEF N° 137/2016</v>
          </cell>
          <cell r="P376">
            <v>42517</v>
          </cell>
          <cell r="Q376" t="str">
            <v>Contrataciones Artisticas</v>
          </cell>
          <cell r="R376" t="str">
            <v>Juan Zuberman</v>
          </cell>
          <cell r="S376">
            <v>0</v>
          </cell>
          <cell r="T376" t="str">
            <v>Requerimiento para contratación artística de Juan Zuberman</v>
          </cell>
          <cell r="U376" t="str">
            <v>Dirección Nacional de Expresiones Federales</v>
          </cell>
          <cell r="V376">
            <v>0</v>
          </cell>
          <cell r="W376" t="str">
            <v>Dirección Nacional de Expresiones Federales</v>
          </cell>
          <cell r="X376">
            <v>42520</v>
          </cell>
          <cell r="Y376">
            <v>0</v>
          </cell>
          <cell r="Z376" t="str">
            <v>Sin Asignar</v>
          </cell>
        </row>
        <row r="377">
          <cell r="F377" t="str">
            <v>263485/2016</v>
          </cell>
          <cell r="G377" t="e">
            <v>#N/A</v>
          </cell>
          <cell r="H377" t="str">
            <v>263485/2016</v>
          </cell>
          <cell r="I377">
            <v>0</v>
          </cell>
          <cell r="J377" t="str">
            <v>019604/2016</v>
          </cell>
          <cell r="K377">
            <v>11</v>
          </cell>
          <cell r="L377" t="str">
            <v>019604/2016</v>
          </cell>
          <cell r="M377">
            <v>0</v>
          </cell>
          <cell r="N377">
            <v>0</v>
          </cell>
          <cell r="O377">
            <v>0</v>
          </cell>
          <cell r="P377">
            <v>42524</v>
          </cell>
          <cell r="Q377" t="str">
            <v>Logistica</v>
          </cell>
          <cell r="R377" t="str">
            <v>LAJUD JULIAN MARTIN</v>
          </cell>
          <cell r="S377">
            <v>130499</v>
          </cell>
          <cell r="T377" t="str">
            <v>Pago por adquisición de reposeras</v>
          </cell>
          <cell r="U377" t="str">
            <v>Dirección Nacional de Expresiones Federales</v>
          </cell>
          <cell r="V377">
            <v>42435</v>
          </cell>
          <cell r="W377" t="str">
            <v>Dirección Nacional de Expresiones Federales</v>
          </cell>
          <cell r="X377">
            <v>42557</v>
          </cell>
          <cell r="Y377" t="str">
            <v>Mueble 10</v>
          </cell>
          <cell r="Z377" t="str">
            <v>Melina</v>
          </cell>
        </row>
        <row r="378">
          <cell r="F378" t="str">
            <v>017619/2016</v>
          </cell>
          <cell r="G378" t="e">
            <v>#N/A</v>
          </cell>
          <cell r="H378">
            <v>0</v>
          </cell>
          <cell r="I378">
            <v>0</v>
          </cell>
          <cell r="J378" t="str">
            <v>017619/2016</v>
          </cell>
          <cell r="K378">
            <v>11</v>
          </cell>
          <cell r="L378" t="str">
            <v>017619/2016</v>
          </cell>
          <cell r="M378">
            <v>0</v>
          </cell>
          <cell r="N378">
            <v>0</v>
          </cell>
          <cell r="O378" t="str">
            <v>Nota DNEF N° 136/2016</v>
          </cell>
          <cell r="P378">
            <v>42517</v>
          </cell>
          <cell r="Q378" t="str">
            <v>Contrataciones Artisticas</v>
          </cell>
          <cell r="R378" t="str">
            <v>Franco Trigo Pugliese</v>
          </cell>
          <cell r="S378">
            <v>0</v>
          </cell>
          <cell r="T378" t="str">
            <v>Requerimiento para contratación artística de Franco Trigo Pugliese</v>
          </cell>
          <cell r="U378" t="str">
            <v>Dirección Nacional de Expresiones Federales</v>
          </cell>
          <cell r="V378">
            <v>0</v>
          </cell>
          <cell r="W378" t="str">
            <v>Dirección Nacional de Expresiones Federales</v>
          </cell>
          <cell r="X378">
            <v>42520</v>
          </cell>
          <cell r="Y378">
            <v>0</v>
          </cell>
          <cell r="Z378" t="str">
            <v>Sin Asignar</v>
          </cell>
        </row>
        <row r="379">
          <cell r="F379" t="str">
            <v>263332/2016</v>
          </cell>
          <cell r="G379" t="e">
            <v>#N/A</v>
          </cell>
          <cell r="H379" t="str">
            <v>263332/2016</v>
          </cell>
          <cell r="I379">
            <v>0</v>
          </cell>
          <cell r="J379" t="str">
            <v>019606/2016</v>
          </cell>
          <cell r="K379">
            <v>11</v>
          </cell>
          <cell r="L379" t="str">
            <v>019606/2016</v>
          </cell>
          <cell r="M379">
            <v>0</v>
          </cell>
          <cell r="N379">
            <v>0</v>
          </cell>
          <cell r="O379" t="str">
            <v>NOTA DNEF 234/2016</v>
          </cell>
          <cell r="P379">
            <v>42535</v>
          </cell>
          <cell r="Q379" t="str">
            <v>Equipamiento</v>
          </cell>
          <cell r="R379" t="str">
            <v>DE POR AQUI S.R.L</v>
          </cell>
          <cell r="S379">
            <v>12259</v>
          </cell>
          <cell r="T379" t="str">
            <v>Pago por compras de juguetes blandos ciclo" espacio para la infancia 2016"</v>
          </cell>
          <cell r="U379" t="str">
            <v>Dirección Nacional de Expresiones Federales</v>
          </cell>
          <cell r="V379" t="str">
            <v>6/14/2016</v>
          </cell>
          <cell r="W379" t="str">
            <v>Dirección Nacional de Expresiones Federales</v>
          </cell>
          <cell r="X379">
            <v>42557</v>
          </cell>
          <cell r="Y379" t="str">
            <v>Mueble 10</v>
          </cell>
          <cell r="Z379" t="str">
            <v>Melina</v>
          </cell>
        </row>
        <row r="380">
          <cell r="F380" t="str">
            <v>017618/2016</v>
          </cell>
          <cell r="G380" t="e">
            <v>#N/A</v>
          </cell>
          <cell r="H380">
            <v>0</v>
          </cell>
          <cell r="I380">
            <v>0</v>
          </cell>
          <cell r="J380" t="str">
            <v>017618/2016</v>
          </cell>
          <cell r="K380">
            <v>11</v>
          </cell>
          <cell r="L380" t="str">
            <v>017618/2016</v>
          </cell>
          <cell r="M380">
            <v>0</v>
          </cell>
          <cell r="N380">
            <v>0</v>
          </cell>
          <cell r="O380" t="str">
            <v>Nota DNEF N° 135/2016</v>
          </cell>
          <cell r="P380">
            <v>42517</v>
          </cell>
          <cell r="Q380" t="str">
            <v>Contrataciones Artisticas</v>
          </cell>
          <cell r="R380" t="str">
            <v>María Laura Castrio</v>
          </cell>
          <cell r="S380">
            <v>0</v>
          </cell>
          <cell r="T380" t="str">
            <v>Requerimiento para contratación artística de María Laura Castro</v>
          </cell>
          <cell r="U380" t="str">
            <v>Dirección Nacional de Expresiones Federales</v>
          </cell>
          <cell r="V380">
            <v>0</v>
          </cell>
          <cell r="W380" t="str">
            <v>Dirección Nacional de Expresiones Federales</v>
          </cell>
          <cell r="X380">
            <v>42520</v>
          </cell>
          <cell r="Y380">
            <v>0</v>
          </cell>
          <cell r="Z380" t="str">
            <v>Sin Asignar</v>
          </cell>
        </row>
        <row r="381">
          <cell r="F381" t="str">
            <v>243971/2016</v>
          </cell>
          <cell r="G381" t="e">
            <v>#N/A</v>
          </cell>
          <cell r="H381" t="str">
            <v>243971/2016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 t="str">
            <v>NOTA DNCT</v>
          </cell>
          <cell r="P381">
            <v>42534</v>
          </cell>
          <cell r="Q381" t="str">
            <v>Tecnopolis - Servicio de producción</v>
          </cell>
          <cell r="R381">
            <v>0</v>
          </cell>
          <cell r="S381">
            <v>302500</v>
          </cell>
          <cell r="T381" t="str">
            <v>Servicio de Producción y Coordinación Artística para Tecnópolis</v>
          </cell>
          <cell r="U381" t="str">
            <v>Dirección Nacional de Centros Tematicos</v>
          </cell>
          <cell r="V381" t="str">
            <v>6/14/2016</v>
          </cell>
          <cell r="W381" t="str">
            <v>Presupuesto</v>
          </cell>
          <cell r="X381">
            <v>42542</v>
          </cell>
          <cell r="Y381" t="str">
            <v>Mueble 19</v>
          </cell>
          <cell r="Z381" t="str">
            <v>Matías</v>
          </cell>
        </row>
        <row r="382">
          <cell r="F382" t="str">
            <v>017610/2016</v>
          </cell>
          <cell r="G382" t="e">
            <v>#N/A</v>
          </cell>
          <cell r="H382">
            <v>0</v>
          </cell>
          <cell r="I382">
            <v>0</v>
          </cell>
          <cell r="J382" t="str">
            <v>017610/2016</v>
          </cell>
          <cell r="K382">
            <v>11</v>
          </cell>
          <cell r="L382" t="str">
            <v>017610/2016</v>
          </cell>
          <cell r="M382">
            <v>0</v>
          </cell>
          <cell r="N382">
            <v>0</v>
          </cell>
          <cell r="O382" t="str">
            <v>Nota DNEF N° 134/2016</v>
          </cell>
          <cell r="P382">
            <v>42517</v>
          </cell>
          <cell r="Q382" t="str">
            <v>Contrataciones Artisticas</v>
          </cell>
          <cell r="R382" t="str">
            <v>Marcela Figini</v>
          </cell>
          <cell r="S382">
            <v>0</v>
          </cell>
          <cell r="T382" t="str">
            <v>Requerimiento para contratación artística de Marcelo Figini</v>
          </cell>
          <cell r="U382" t="str">
            <v>Dirección Nacional de Expresiones Federales</v>
          </cell>
          <cell r="V382">
            <v>0</v>
          </cell>
          <cell r="W382" t="str">
            <v>Dirección Nacional de Expresiones Federales</v>
          </cell>
          <cell r="X382">
            <v>42520</v>
          </cell>
          <cell r="Y382">
            <v>0</v>
          </cell>
          <cell r="Z382" t="str">
            <v>Sin Asignar</v>
          </cell>
        </row>
        <row r="383">
          <cell r="F383" t="str">
            <v>019746/2016</v>
          </cell>
          <cell r="G383" t="e">
            <v>#N/A</v>
          </cell>
          <cell r="H383">
            <v>0</v>
          </cell>
          <cell r="I383">
            <v>0</v>
          </cell>
          <cell r="J383" t="str">
            <v>019746/2016</v>
          </cell>
          <cell r="K383">
            <v>11</v>
          </cell>
          <cell r="L383" t="str">
            <v>019746/2016</v>
          </cell>
          <cell r="M383">
            <v>0</v>
          </cell>
          <cell r="N383">
            <v>0</v>
          </cell>
          <cell r="O383" t="str">
            <v>NOTA DNEF 243/2016</v>
          </cell>
          <cell r="P383">
            <v>42535</v>
          </cell>
          <cell r="Q383" t="str">
            <v>Contrataciones Artisticas</v>
          </cell>
          <cell r="R383" t="str">
            <v>GONZALO PALLAS</v>
          </cell>
          <cell r="S383">
            <v>0</v>
          </cell>
          <cell r="T383" t="str">
            <v>Contratación artística de GONZALO PALLAS</v>
          </cell>
          <cell r="U383" t="str">
            <v>Dirección Nacional de Expresiones Federales</v>
          </cell>
          <cell r="V383" t="str">
            <v>6/14/2016</v>
          </cell>
          <cell r="W383" t="str">
            <v>Dirección Nacional de Expresiones Federales</v>
          </cell>
          <cell r="X383">
            <v>42535</v>
          </cell>
          <cell r="Y383" t="str">
            <v>Mueble 9</v>
          </cell>
          <cell r="Z383" t="str">
            <v>Sebastian</v>
          </cell>
        </row>
        <row r="384">
          <cell r="F384" t="str">
            <v>017609/2016</v>
          </cell>
          <cell r="G384" t="e">
            <v>#N/A</v>
          </cell>
          <cell r="H384">
            <v>0</v>
          </cell>
          <cell r="I384">
            <v>0</v>
          </cell>
          <cell r="J384" t="str">
            <v>017609/2016</v>
          </cell>
          <cell r="K384">
            <v>11</v>
          </cell>
          <cell r="L384" t="str">
            <v>017609/2016</v>
          </cell>
          <cell r="M384">
            <v>0</v>
          </cell>
          <cell r="N384">
            <v>0</v>
          </cell>
          <cell r="O384" t="str">
            <v>Nota DNEF N° 133/2016</v>
          </cell>
          <cell r="P384">
            <v>42517</v>
          </cell>
          <cell r="Q384" t="str">
            <v>Contrataciones Artisticas</v>
          </cell>
          <cell r="R384" t="str">
            <v>Fernanda Natalia Gomez</v>
          </cell>
          <cell r="S384">
            <v>0</v>
          </cell>
          <cell r="T384" t="str">
            <v>Requerimiento para contratación artística de Fernanda Natalia Gomez</v>
          </cell>
          <cell r="U384" t="str">
            <v>Dirección Nacional de Expresiones Federales</v>
          </cell>
          <cell r="V384">
            <v>0</v>
          </cell>
          <cell r="W384" t="str">
            <v>Dirección Nacional de Expresiones Federales</v>
          </cell>
          <cell r="X384">
            <v>42520</v>
          </cell>
          <cell r="Y384">
            <v>0</v>
          </cell>
          <cell r="Z384" t="str">
            <v>Sin Asignar</v>
          </cell>
        </row>
        <row r="385">
          <cell r="F385" t="str">
            <v>263998/2016</v>
          </cell>
          <cell r="G385" t="e">
            <v>#N/A</v>
          </cell>
          <cell r="H385" t="str">
            <v>263998/2016</v>
          </cell>
          <cell r="I385">
            <v>0</v>
          </cell>
          <cell r="J385" t="str">
            <v>019730/2016</v>
          </cell>
          <cell r="K385">
            <v>11</v>
          </cell>
          <cell r="L385" t="str">
            <v>019730/2016</v>
          </cell>
          <cell r="M385">
            <v>0</v>
          </cell>
          <cell r="N385">
            <v>0</v>
          </cell>
          <cell r="O385" t="str">
            <v>NOTA DNEF 246/2016</v>
          </cell>
          <cell r="P385">
            <v>42535</v>
          </cell>
          <cell r="Q385" t="str">
            <v>Contrataciones Artisticas</v>
          </cell>
          <cell r="R385" t="str">
            <v>JUAN MANUEL PAIRONE</v>
          </cell>
          <cell r="S385">
            <v>13800</v>
          </cell>
          <cell r="T385" t="str">
            <v>Contratación artística de JUAN MANUEL PAIRONE</v>
          </cell>
          <cell r="U385" t="str">
            <v>Dirección Nacional de Expresiones Federales</v>
          </cell>
          <cell r="V385" t="str">
            <v>6/14/2016</v>
          </cell>
          <cell r="W385" t="str">
            <v>Dirección Nacional de Expresiones Federales</v>
          </cell>
          <cell r="X385">
            <v>42578</v>
          </cell>
          <cell r="Y385" t="str">
            <v>Mueble 9</v>
          </cell>
          <cell r="Z385" t="str">
            <v>Sebastian</v>
          </cell>
        </row>
        <row r="386">
          <cell r="F386" t="str">
            <v>00176072016</v>
          </cell>
          <cell r="G386" t="e">
            <v>#N/A</v>
          </cell>
          <cell r="H386">
            <v>0</v>
          </cell>
          <cell r="I386">
            <v>0</v>
          </cell>
          <cell r="J386" t="str">
            <v>017607/2016</v>
          </cell>
          <cell r="K386">
            <v>11</v>
          </cell>
          <cell r="L386" t="str">
            <v>017607/2016</v>
          </cell>
          <cell r="M386">
            <v>0</v>
          </cell>
          <cell r="N386">
            <v>0</v>
          </cell>
          <cell r="O386" t="str">
            <v>Nota DNEF N° 132/2016</v>
          </cell>
          <cell r="P386">
            <v>42517</v>
          </cell>
          <cell r="Q386" t="str">
            <v>Contrataciones Artisticas</v>
          </cell>
          <cell r="R386" t="str">
            <v>Martin Nicolas Boffi</v>
          </cell>
          <cell r="S386">
            <v>0</v>
          </cell>
          <cell r="T386" t="str">
            <v>Requerimiento para contratación artística de Martin Nicolas Boffi</v>
          </cell>
          <cell r="U386" t="str">
            <v>Dirección Nacional de Expresiones Federales</v>
          </cell>
          <cell r="V386">
            <v>0</v>
          </cell>
          <cell r="W386" t="str">
            <v>Dirección Nacional de Expresiones Federales</v>
          </cell>
          <cell r="X386">
            <v>42520</v>
          </cell>
          <cell r="Y386">
            <v>0</v>
          </cell>
          <cell r="Z386" t="str">
            <v>Sin Asignar</v>
          </cell>
        </row>
        <row r="387">
          <cell r="F387" t="str">
            <v>264001/2016</v>
          </cell>
          <cell r="G387" t="e">
            <v>#N/A</v>
          </cell>
          <cell r="H387" t="str">
            <v>264001/2016</v>
          </cell>
          <cell r="I387">
            <v>0</v>
          </cell>
          <cell r="J387" t="str">
            <v>019733/2016</v>
          </cell>
          <cell r="K387">
            <v>11</v>
          </cell>
          <cell r="L387" t="str">
            <v>019733/2016</v>
          </cell>
          <cell r="M387">
            <v>0</v>
          </cell>
          <cell r="N387">
            <v>0</v>
          </cell>
          <cell r="O387" t="str">
            <v>NOTA DNEF 238/2016</v>
          </cell>
          <cell r="P387">
            <v>42535</v>
          </cell>
          <cell r="Q387" t="str">
            <v>Contrataciones Artisticas</v>
          </cell>
          <cell r="R387" t="str">
            <v>GUSTAVO KISINOVSKY RUDY</v>
          </cell>
          <cell r="S387">
            <v>4000</v>
          </cell>
          <cell r="T387" t="str">
            <v>Contratación artística de GUSTAVO KISINOVSKY RUDY</v>
          </cell>
          <cell r="U387" t="str">
            <v>Dirección Nacional de Expresiones Federales</v>
          </cell>
          <cell r="V387" t="str">
            <v>6/14/2016</v>
          </cell>
          <cell r="W387" t="str">
            <v>Dirección Nacional de Expresiones Federales</v>
          </cell>
          <cell r="X387">
            <v>42578</v>
          </cell>
          <cell r="Y387" t="str">
            <v>Mueble 9</v>
          </cell>
          <cell r="Z387" t="str">
            <v>Sebastian</v>
          </cell>
        </row>
        <row r="388">
          <cell r="F388" t="str">
            <v>289106/2016</v>
          </cell>
          <cell r="G388" t="e">
            <v>#N/A</v>
          </cell>
          <cell r="H388" t="str">
            <v>289106/2016</v>
          </cell>
          <cell r="I388">
            <v>0</v>
          </cell>
          <cell r="J388" t="str">
            <v>017606/2016</v>
          </cell>
          <cell r="K388">
            <v>11</v>
          </cell>
          <cell r="L388" t="str">
            <v>017606/2016</v>
          </cell>
          <cell r="M388">
            <v>0</v>
          </cell>
          <cell r="N388">
            <v>0</v>
          </cell>
          <cell r="O388" t="str">
            <v>Nota DNEF N° 131/2016</v>
          </cell>
          <cell r="P388">
            <v>42517</v>
          </cell>
          <cell r="Q388" t="str">
            <v>Contrataciones Artisticas</v>
          </cell>
          <cell r="R388" t="str">
            <v>Ben Goldberg</v>
          </cell>
          <cell r="S388" t="str">
            <v>U$ 1500</v>
          </cell>
          <cell r="T388" t="str">
            <v>Requerimiento para contratación artística de Ben Goldberg</v>
          </cell>
          <cell r="U388" t="str">
            <v>Dirección Nacional de Expresiones Federales</v>
          </cell>
          <cell r="V388">
            <v>0</v>
          </cell>
          <cell r="W388" t="str">
            <v>Dirección Nacional de Expresiones Federales</v>
          </cell>
          <cell r="X388">
            <v>42555</v>
          </cell>
          <cell r="Y388" t="str">
            <v>Mueble 9</v>
          </cell>
          <cell r="Z388" t="str">
            <v>Sebastian</v>
          </cell>
        </row>
        <row r="389">
          <cell r="F389" t="str">
            <v>019734/2016</v>
          </cell>
          <cell r="G389" t="e">
            <v>#N/A</v>
          </cell>
          <cell r="H389">
            <v>0</v>
          </cell>
          <cell r="I389">
            <v>0</v>
          </cell>
          <cell r="J389" t="str">
            <v>019734/2016</v>
          </cell>
          <cell r="K389">
            <v>11</v>
          </cell>
          <cell r="L389" t="str">
            <v>019734/2016</v>
          </cell>
          <cell r="M389">
            <v>0</v>
          </cell>
          <cell r="N389">
            <v>0</v>
          </cell>
          <cell r="O389" t="str">
            <v>NOTA DNEF 239/2016</v>
          </cell>
          <cell r="P389">
            <v>42535</v>
          </cell>
          <cell r="Q389" t="str">
            <v>Contrataciones Artisticas</v>
          </cell>
          <cell r="R389" t="str">
            <v>LEONARDO LUIS MARTINELLI</v>
          </cell>
          <cell r="S389">
            <v>0</v>
          </cell>
          <cell r="T389" t="str">
            <v>Contratación artística de LEONARDO LUIS MARTINELLI</v>
          </cell>
          <cell r="U389" t="str">
            <v>Dirección Nacional de Expresiones Federales</v>
          </cell>
          <cell r="V389" t="str">
            <v>6/14/2016</v>
          </cell>
          <cell r="W389" t="str">
            <v>Dirección Nacional de Expresiones Federales</v>
          </cell>
          <cell r="X389">
            <v>42535</v>
          </cell>
          <cell r="Y389" t="str">
            <v>Mueble 9</v>
          </cell>
          <cell r="Z389" t="str">
            <v>Sebastian</v>
          </cell>
        </row>
        <row r="390">
          <cell r="F390" t="str">
            <v>263456/2016</v>
          </cell>
          <cell r="G390" t="e">
            <v>#N/A</v>
          </cell>
          <cell r="H390" t="str">
            <v>263456/2016</v>
          </cell>
          <cell r="I390">
            <v>0</v>
          </cell>
          <cell r="J390" t="str">
            <v>019735/2016</v>
          </cell>
          <cell r="K390">
            <v>11</v>
          </cell>
          <cell r="L390" t="str">
            <v>019735/2016</v>
          </cell>
          <cell r="M390">
            <v>0</v>
          </cell>
          <cell r="N390">
            <v>0</v>
          </cell>
          <cell r="O390" t="str">
            <v>NOTA DNEF 240/2016</v>
          </cell>
          <cell r="P390">
            <v>42535</v>
          </cell>
          <cell r="Q390" t="str">
            <v>Contrataciones Artisticas</v>
          </cell>
          <cell r="R390" t="str">
            <v>GASTON EDUARDO PEREZ RIVERA</v>
          </cell>
          <cell r="S390">
            <v>0</v>
          </cell>
          <cell r="T390" t="str">
            <v>Contratación artística de GASTON EDUARDO PEREZ RIVERA</v>
          </cell>
          <cell r="U390" t="str">
            <v>Dirección Nacional de Expresiones Federales</v>
          </cell>
          <cell r="V390" t="str">
            <v>6/14/2016</v>
          </cell>
          <cell r="W390" t="str">
            <v>Dirección Nacional de Expresiones Federales</v>
          </cell>
          <cell r="X390">
            <v>42577</v>
          </cell>
          <cell r="Y390" t="str">
            <v>Mueble 9</v>
          </cell>
          <cell r="Z390" t="str">
            <v>Sebastian</v>
          </cell>
        </row>
        <row r="391">
          <cell r="F391" t="str">
            <v>219846/2016</v>
          </cell>
          <cell r="G391" t="e">
            <v>#N/A</v>
          </cell>
          <cell r="H391" t="str">
            <v>219846/2016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42510</v>
          </cell>
          <cell r="Q391" t="str">
            <v>Obra Publica</v>
          </cell>
          <cell r="R391">
            <v>0</v>
          </cell>
          <cell r="S391">
            <v>0</v>
          </cell>
          <cell r="T391" t="str">
            <v>Autorización de inicio de obra</v>
          </cell>
          <cell r="U391" t="str">
            <v>Direccion General Técnica, Administrativa y Legal</v>
          </cell>
          <cell r="V391" t="str">
            <v>5/27/2016</v>
          </cell>
          <cell r="W391">
            <v>0</v>
          </cell>
          <cell r="X391">
            <v>0</v>
          </cell>
          <cell r="Y391">
            <v>0</v>
          </cell>
          <cell r="Z391" t="str">
            <v>Sin Asignar</v>
          </cell>
        </row>
        <row r="392">
          <cell r="F392" t="str">
            <v>263999/2016</v>
          </cell>
          <cell r="G392" t="e">
            <v>#N/A</v>
          </cell>
          <cell r="H392" t="str">
            <v>263999/2016</v>
          </cell>
          <cell r="I392">
            <v>0</v>
          </cell>
          <cell r="J392" t="str">
            <v>019743/2016</v>
          </cell>
          <cell r="K392">
            <v>11</v>
          </cell>
          <cell r="L392" t="str">
            <v>019743/2016</v>
          </cell>
          <cell r="M392">
            <v>0</v>
          </cell>
          <cell r="N392">
            <v>0</v>
          </cell>
          <cell r="O392" t="str">
            <v>NOTA DNEF 241/2016</v>
          </cell>
          <cell r="P392">
            <v>42535</v>
          </cell>
          <cell r="Q392" t="str">
            <v>Contrataciones Artisticas</v>
          </cell>
          <cell r="R392" t="str">
            <v>JIMENA ELOISA LOPEZ</v>
          </cell>
          <cell r="S392">
            <v>0</v>
          </cell>
          <cell r="T392" t="str">
            <v>Requerimiento para contratación artística de JIMENA ELOISA LOPEZ</v>
          </cell>
          <cell r="U392" t="str">
            <v>Dirección Nacional de Expresiones Federales</v>
          </cell>
          <cell r="V392" t="str">
            <v>6/14/2016</v>
          </cell>
          <cell r="W392" t="str">
            <v>Dirección Nacional de Expresiones Federales</v>
          </cell>
          <cell r="X392">
            <v>42535</v>
          </cell>
          <cell r="Y392" t="str">
            <v>Mueble 9</v>
          </cell>
          <cell r="Z392" t="str">
            <v>Sebastian</v>
          </cell>
        </row>
        <row r="393">
          <cell r="F393" t="str">
            <v>224845/2016</v>
          </cell>
          <cell r="G393" t="e">
            <v>#N/A</v>
          </cell>
          <cell r="H393" t="str">
            <v>224845/2016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42521</v>
          </cell>
          <cell r="Q393" t="str">
            <v>Limpieza</v>
          </cell>
          <cell r="R393" t="str">
            <v>Impecable de Walter Perez</v>
          </cell>
          <cell r="S393">
            <v>29880560.940000001</v>
          </cell>
          <cell r="T393" t="str">
            <v>Factura N° 0004-00000695</v>
          </cell>
          <cell r="U393" t="str">
            <v>Dirección de Compras y Contrataciones</v>
          </cell>
          <cell r="V393" t="str">
            <v>5/31/2016</v>
          </cell>
          <cell r="W393" t="str">
            <v>Coordinación Técnica Operativa</v>
          </cell>
          <cell r="X393">
            <v>0</v>
          </cell>
          <cell r="Y393">
            <v>0</v>
          </cell>
          <cell r="Z393" t="str">
            <v>Sebastian</v>
          </cell>
        </row>
        <row r="394">
          <cell r="F394" t="str">
            <v>264002/2016</v>
          </cell>
          <cell r="G394" t="e">
            <v>#N/A</v>
          </cell>
          <cell r="H394" t="str">
            <v>264002/2016</v>
          </cell>
          <cell r="I394">
            <v>0</v>
          </cell>
          <cell r="J394" t="str">
            <v>019744/2016</v>
          </cell>
          <cell r="K394">
            <v>11</v>
          </cell>
          <cell r="L394" t="str">
            <v>019744/2016</v>
          </cell>
          <cell r="M394">
            <v>0</v>
          </cell>
          <cell r="N394">
            <v>0</v>
          </cell>
          <cell r="O394" t="str">
            <v>NOTA DNEF 242/2016</v>
          </cell>
          <cell r="P394">
            <v>42535</v>
          </cell>
          <cell r="Q394" t="str">
            <v>Contrataciones Artisticas</v>
          </cell>
          <cell r="R394" t="str">
            <v>SEBASTIAN MARCOS CARRIL</v>
          </cell>
          <cell r="S394">
            <v>0</v>
          </cell>
          <cell r="T394" t="str">
            <v>Contratación artística de SEBASTIAN MARCOS CARRIL</v>
          </cell>
          <cell r="U394" t="str">
            <v>Dirección Nacional de Expresiones Federales</v>
          </cell>
          <cell r="V394" t="str">
            <v>6/14/2016</v>
          </cell>
          <cell r="W394" t="str">
            <v>Dirección Nacional de Expresiones Federales</v>
          </cell>
          <cell r="X394">
            <v>42535</v>
          </cell>
          <cell r="Y394" t="str">
            <v>Mueble 9</v>
          </cell>
          <cell r="Z394" t="str">
            <v>Sebastian</v>
          </cell>
        </row>
        <row r="395">
          <cell r="F395" t="str">
            <v>225913/2016</v>
          </cell>
          <cell r="G395" t="e">
            <v>#N/A</v>
          </cell>
          <cell r="H395" t="str">
            <v>225913/2016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42520</v>
          </cell>
          <cell r="Q395" t="str">
            <v>Comunicaciones Oficiales y Generales</v>
          </cell>
          <cell r="R395">
            <v>0</v>
          </cell>
          <cell r="S395">
            <v>0</v>
          </cell>
          <cell r="T395" t="str">
            <v>Adquisición de diarios y revistas</v>
          </cell>
          <cell r="U395">
            <v>0</v>
          </cell>
          <cell r="V395" t="str">
            <v>5/30/2016</v>
          </cell>
          <cell r="W395" t="str">
            <v>Presupuesto</v>
          </cell>
          <cell r="X395">
            <v>42522</v>
          </cell>
          <cell r="Y395">
            <v>0</v>
          </cell>
          <cell r="Z395" t="str">
            <v>Sin Asignar</v>
          </cell>
        </row>
        <row r="396">
          <cell r="F396" t="str">
            <v>263465/2016</v>
          </cell>
          <cell r="G396" t="e">
            <v>#N/A</v>
          </cell>
          <cell r="H396" t="str">
            <v>263465/2016</v>
          </cell>
          <cell r="I396">
            <v>0</v>
          </cell>
          <cell r="J396" t="str">
            <v>019731/2016</v>
          </cell>
          <cell r="K396">
            <v>11</v>
          </cell>
          <cell r="L396" t="str">
            <v>019731/2016</v>
          </cell>
          <cell r="M396">
            <v>0</v>
          </cell>
          <cell r="N396">
            <v>0</v>
          </cell>
          <cell r="O396" t="str">
            <v>NOTA DNEF 237/2016</v>
          </cell>
          <cell r="P396">
            <v>42535</v>
          </cell>
          <cell r="Q396" t="str">
            <v>Contrataciones Artisticas</v>
          </cell>
          <cell r="R396" t="str">
            <v>ADO ROBERTO FALASCA</v>
          </cell>
          <cell r="S396">
            <v>3500</v>
          </cell>
          <cell r="T396" t="str">
            <v>Informe reconocimiento de gastos "ADO ROBERTO FALASCA" - HOMENAJE A MARIANO MORES</v>
          </cell>
          <cell r="U396" t="str">
            <v>Dirección Nacional de Expresiones Federales</v>
          </cell>
          <cell r="V396" t="str">
            <v>6/14/2016</v>
          </cell>
          <cell r="W396" t="str">
            <v>Presupuesto</v>
          </cell>
          <cell r="X396">
            <v>42544</v>
          </cell>
          <cell r="Y396" t="str">
            <v>Mueble 9</v>
          </cell>
          <cell r="Z396" t="str">
            <v>Sebastian</v>
          </cell>
        </row>
        <row r="397">
          <cell r="F397" t="str">
            <v>262335/2016</v>
          </cell>
          <cell r="G397" t="e">
            <v>#N/A</v>
          </cell>
          <cell r="H397" t="str">
            <v>262335/2016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 t="str">
            <v>MEMO 55/2016</v>
          </cell>
          <cell r="P397">
            <v>42535</v>
          </cell>
          <cell r="Q397" t="str">
            <v>Tecnopolis - Equipamiento</v>
          </cell>
          <cell r="R397">
            <v>0</v>
          </cell>
          <cell r="S397">
            <v>0</v>
          </cell>
          <cell r="T397" t="str">
            <v>Solicitud de máquinas fotocopiadoras multifunción</v>
          </cell>
          <cell r="U397" t="str">
            <v>Dirección Nacional de Centros Tematicos</v>
          </cell>
          <cell r="V397" t="str">
            <v>6/14/2016</v>
          </cell>
          <cell r="W397" t="str">
            <v>Direccion General Técnica, Administrativa y Legal</v>
          </cell>
          <cell r="X397">
            <v>42537</v>
          </cell>
          <cell r="Y397" t="str">
            <v>Mueble 8</v>
          </cell>
          <cell r="Z397" t="str">
            <v>Mariana</v>
          </cell>
        </row>
        <row r="398">
          <cell r="F398" t="str">
            <v>240257/2016</v>
          </cell>
          <cell r="G398" t="e">
            <v>#N/A</v>
          </cell>
          <cell r="H398" t="str">
            <v>240257/2016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 t="str">
            <v>MEMO COMISIÓN DE RECEPSIÓ DE B y S</v>
          </cell>
          <cell r="P398">
            <v>42314</v>
          </cell>
          <cell r="Q398" t="str">
            <v>Tecnopolis - Limpieza</v>
          </cell>
          <cell r="R398" t="str">
            <v>TRANSPORTE OLIVOS S.A.C.I. y F</v>
          </cell>
          <cell r="S398">
            <v>197121.12</v>
          </cell>
          <cell r="T398" t="str">
            <v>Pago de factura N° 0002- 00000069O/C: 102/2015 - E SIDIF 506 - LIQ. 2236</v>
          </cell>
          <cell r="U398" t="str">
            <v>Presidencia de la Nacion</v>
          </cell>
          <cell r="V398">
            <v>42166</v>
          </cell>
          <cell r="W398">
            <v>0</v>
          </cell>
          <cell r="X398">
            <v>0</v>
          </cell>
          <cell r="Y398">
            <v>0</v>
          </cell>
          <cell r="Z398" t="str">
            <v>Sin Asignar</v>
          </cell>
        </row>
        <row r="399">
          <cell r="F399" t="str">
            <v>018899/2016</v>
          </cell>
          <cell r="G399" t="e">
            <v>#N/A</v>
          </cell>
          <cell r="H399">
            <v>0</v>
          </cell>
          <cell r="I399">
            <v>0</v>
          </cell>
          <cell r="J399" t="str">
            <v>018899/2016</v>
          </cell>
          <cell r="K399">
            <v>11</v>
          </cell>
          <cell r="L399" t="str">
            <v>018899/2016</v>
          </cell>
          <cell r="M399">
            <v>0</v>
          </cell>
          <cell r="N399">
            <v>0</v>
          </cell>
          <cell r="O399" t="str">
            <v>NOTA DNCT N° 97/2016</v>
          </cell>
          <cell r="P399">
            <v>42529</v>
          </cell>
          <cell r="Q399">
            <v>0</v>
          </cell>
          <cell r="R399">
            <v>0</v>
          </cell>
          <cell r="S399">
            <v>0</v>
          </cell>
          <cell r="T399" t="str">
            <v>ESPACIOS GASTRONOMICOS PARQUE TECNOPOLIS</v>
          </cell>
          <cell r="U399" t="str">
            <v>Dirección Nacional de Centros Tematicos</v>
          </cell>
          <cell r="V399">
            <v>42588</v>
          </cell>
          <cell r="W399" t="str">
            <v>Direccion General Técnica, Administrativa y Legal</v>
          </cell>
          <cell r="X399">
            <v>42531</v>
          </cell>
          <cell r="Y399" t="str">
            <v>Mueble 8</v>
          </cell>
          <cell r="Z399" t="str">
            <v>Mariana</v>
          </cell>
        </row>
        <row r="400">
          <cell r="F400" t="str">
            <v>231342/2016</v>
          </cell>
          <cell r="G400" t="e">
            <v>#N/A</v>
          </cell>
          <cell r="H400" t="str">
            <v>231342/2016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42522</v>
          </cell>
          <cell r="Q400" t="str">
            <v>Tecnopolis - Insumos Graficos</v>
          </cell>
          <cell r="R400" t="str">
            <v>CARTOON INDUSTRIA GRÁFICA</v>
          </cell>
          <cell r="S400">
            <v>73353</v>
          </cell>
          <cell r="T400" t="str">
            <v>Impesión de folleteria - salta itinerante tecnópolis</v>
          </cell>
          <cell r="U400" t="str">
            <v>Dirección Nacional de Centros Tematicos</v>
          </cell>
          <cell r="V400">
            <v>42375</v>
          </cell>
          <cell r="W400" t="str">
            <v>Direccion General Técnica, Administrativa y Legal</v>
          </cell>
          <cell r="X400">
            <v>42558</v>
          </cell>
          <cell r="Y400" t="str">
            <v>Mueble 13</v>
          </cell>
          <cell r="Z400" t="str">
            <v>Miriam</v>
          </cell>
        </row>
        <row r="401">
          <cell r="F401" t="str">
            <v>267410/2016</v>
          </cell>
          <cell r="G401" t="e">
            <v>#N/A</v>
          </cell>
          <cell r="H401" t="str">
            <v>267410/2016</v>
          </cell>
          <cell r="I401">
            <v>0</v>
          </cell>
          <cell r="J401" t="str">
            <v>020683/2016</v>
          </cell>
          <cell r="K401">
            <v>11</v>
          </cell>
          <cell r="L401" t="str">
            <v>020683/2016</v>
          </cell>
          <cell r="M401">
            <v>0</v>
          </cell>
          <cell r="N401">
            <v>0</v>
          </cell>
          <cell r="O401" t="str">
            <v>NOTA DNCT 127/2016</v>
          </cell>
          <cell r="P401">
            <v>42536</v>
          </cell>
          <cell r="Q401" t="str">
            <v>Tecnopolis - Mantenimiento</v>
          </cell>
          <cell r="R401" t="str">
            <v>ENTROPIA S.R.L</v>
          </cell>
          <cell r="S401">
            <v>1298069</v>
          </cell>
          <cell r="T401" t="str">
            <v>Ampliación servicio de mantenimiento y operación eléctrica alumbrado, baja y media tensióm</v>
          </cell>
          <cell r="U401" t="str">
            <v>Dirección Nacional de Centros Tematicos</v>
          </cell>
          <cell r="V401" t="str">
            <v>6/15/2016</v>
          </cell>
          <cell r="W401" t="str">
            <v>Dirección Nacional de Centros Tematicos</v>
          </cell>
          <cell r="X401">
            <v>42536</v>
          </cell>
          <cell r="Y401" t="str">
            <v>Mueble 9</v>
          </cell>
          <cell r="Z401" t="str">
            <v>Sebastian</v>
          </cell>
        </row>
        <row r="402">
          <cell r="F402" t="str">
            <v>020713/2016</v>
          </cell>
          <cell r="G402" t="e">
            <v>#N/A</v>
          </cell>
          <cell r="H402">
            <v>0</v>
          </cell>
          <cell r="I402">
            <v>0</v>
          </cell>
          <cell r="J402" t="str">
            <v>020713/2016</v>
          </cell>
          <cell r="K402">
            <v>11</v>
          </cell>
          <cell r="L402" t="str">
            <v>020713/2016</v>
          </cell>
          <cell r="M402">
            <v>0</v>
          </cell>
          <cell r="N402">
            <v>0</v>
          </cell>
          <cell r="O402" t="str">
            <v>Externo</v>
          </cell>
          <cell r="P402">
            <v>42543</v>
          </cell>
          <cell r="Q402" t="str">
            <v>Limpieza</v>
          </cell>
          <cell r="R402">
            <v>0</v>
          </cell>
          <cell r="S402">
            <v>0</v>
          </cell>
          <cell r="T402" t="str">
            <v>La Montavana - Servicio integral de limpieza y mantenimiento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 t="str">
            <v>Mueble 11</v>
          </cell>
          <cell r="Z402" t="str">
            <v>Orlando</v>
          </cell>
        </row>
        <row r="403">
          <cell r="F403" t="str">
            <v>017592/2016</v>
          </cell>
          <cell r="G403" t="e">
            <v>#N/A</v>
          </cell>
          <cell r="H403">
            <v>0</v>
          </cell>
          <cell r="I403">
            <v>0</v>
          </cell>
          <cell r="J403" t="str">
            <v>017592/2016</v>
          </cell>
          <cell r="K403">
            <v>11</v>
          </cell>
          <cell r="L403" t="str">
            <v>017592/2016</v>
          </cell>
          <cell r="M403">
            <v>0</v>
          </cell>
          <cell r="N403">
            <v>0</v>
          </cell>
          <cell r="O403" t="str">
            <v>NOTA DNEF N° 128/2016</v>
          </cell>
          <cell r="P403" t="str">
            <v>########</v>
          </cell>
          <cell r="Q403" t="str">
            <v>Seguros</v>
          </cell>
          <cell r="R403" t="str">
            <v>NACIÓN SEGUROS S.A.</v>
          </cell>
          <cell r="S403">
            <v>22806</v>
          </cell>
          <cell r="T403" t="str">
            <v>Seguro de Responsabilidad Civil CCK</v>
          </cell>
          <cell r="U403" t="str">
            <v>Dirección Nacional de Expresiones Federales</v>
          </cell>
          <cell r="V403" t="str">
            <v>5/27/2016</v>
          </cell>
          <cell r="W403">
            <v>0</v>
          </cell>
          <cell r="X403">
            <v>0</v>
          </cell>
          <cell r="Y403" t="str">
            <v>Mueble 14</v>
          </cell>
          <cell r="Z403" t="str">
            <v>Analia</v>
          </cell>
        </row>
        <row r="404">
          <cell r="F404" t="str">
            <v>261558/2016</v>
          </cell>
          <cell r="G404" t="e">
            <v>#N/A</v>
          </cell>
          <cell r="H404" t="str">
            <v>261558/2016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42542</v>
          </cell>
          <cell r="Q404" t="str">
            <v>Tecnopolis - Servicio de producción</v>
          </cell>
          <cell r="R404" t="str">
            <v>PROMO VER S.A</v>
          </cell>
          <cell r="S404">
            <v>272250</v>
          </cell>
          <cell r="T404" t="str">
            <v>Tecnopólis experiemnto circo</v>
          </cell>
          <cell r="U404" t="str">
            <v>Dirección Nacional de Centros Tematicos</v>
          </cell>
          <cell r="V404" t="str">
            <v>6/21/2016</v>
          </cell>
          <cell r="W404">
            <v>0</v>
          </cell>
          <cell r="X404">
            <v>0</v>
          </cell>
          <cell r="Y404" t="str">
            <v>Mueble 13</v>
          </cell>
          <cell r="Z404" t="str">
            <v>Miriam</v>
          </cell>
        </row>
        <row r="405">
          <cell r="F405" t="str">
            <v>307482/2016</v>
          </cell>
          <cell r="G405" t="e">
            <v>#N/A</v>
          </cell>
          <cell r="H405" t="str">
            <v>307482/2016</v>
          </cell>
          <cell r="I405">
            <v>0</v>
          </cell>
          <cell r="J405" t="str">
            <v>020294/2016</v>
          </cell>
          <cell r="K405">
            <v>11</v>
          </cell>
          <cell r="L405" t="str">
            <v>020294/2016</v>
          </cell>
          <cell r="M405">
            <v>0</v>
          </cell>
          <cell r="N405">
            <v>0</v>
          </cell>
          <cell r="O405" t="str">
            <v>NOTA DNGC N°19/2016</v>
          </cell>
          <cell r="P405">
            <v>42542</v>
          </cell>
          <cell r="Q405" t="str">
            <v>Seguros</v>
          </cell>
          <cell r="R405" t="str">
            <v>BENEFICIO S.A.</v>
          </cell>
          <cell r="S405">
            <v>61710</v>
          </cell>
          <cell r="T405" t="str">
            <v>Requerimiento de contratación compañia de serguros de Accidentes Personales, para personal de Cabildo (camarógrafos, editores, ect)</v>
          </cell>
          <cell r="U405" t="str">
            <v>Dirección Nacional de Generacion de Contenidos</v>
          </cell>
          <cell r="V405" t="str">
            <v>6/21/2016</v>
          </cell>
          <cell r="W405" t="str">
            <v>Dirección Nacional de Generacion de Contenidos</v>
          </cell>
          <cell r="X405">
            <v>42542</v>
          </cell>
          <cell r="Y405" t="str">
            <v>Mueble 14</v>
          </cell>
          <cell r="Z405" t="str">
            <v>Matías</v>
          </cell>
        </row>
        <row r="406">
          <cell r="F406" t="str">
            <v>261558/2016</v>
          </cell>
          <cell r="G406" t="e">
            <v>#N/A</v>
          </cell>
          <cell r="H406" t="str">
            <v>261558/2016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 t="str">
            <v>PROMO VER S.A</v>
          </cell>
          <cell r="S406">
            <v>272250</v>
          </cell>
          <cell r="T406" t="str">
            <v>EXPERIMENTO CIRCO</v>
          </cell>
          <cell r="U406" t="str">
            <v>Dirección Nacional de Centros Tematicos</v>
          </cell>
          <cell r="V406" t="str">
            <v>6/21/2016</v>
          </cell>
          <cell r="W406" t="str">
            <v>Dirección Nacional de Centros Tematicos</v>
          </cell>
          <cell r="X406">
            <v>42542</v>
          </cell>
          <cell r="Y406" t="str">
            <v>Mueble 15</v>
          </cell>
          <cell r="Z406" t="str">
            <v>ZULMA</v>
          </cell>
        </row>
        <row r="407">
          <cell r="F407" t="str">
            <v>263305/2016</v>
          </cell>
          <cell r="G407" t="e">
            <v>#N/A</v>
          </cell>
          <cell r="H407" t="str">
            <v>263305/2016</v>
          </cell>
          <cell r="I407">
            <v>0</v>
          </cell>
          <cell r="J407" t="str">
            <v>017713/2016</v>
          </cell>
          <cell r="K407">
            <v>11</v>
          </cell>
          <cell r="L407" t="str">
            <v>017713/2016</v>
          </cell>
          <cell r="M407">
            <v>0</v>
          </cell>
          <cell r="N407">
            <v>0</v>
          </cell>
          <cell r="O407" t="str">
            <v>NOTA DNCT N°80/2016</v>
          </cell>
          <cell r="P407">
            <v>42517</v>
          </cell>
          <cell r="Q407" t="str">
            <v>Tecnopolis - Seguros</v>
          </cell>
          <cell r="R407" t="str">
            <v>NACIÓN SEGUROS S.A.</v>
          </cell>
          <cell r="S407">
            <v>30380</v>
          </cell>
          <cell r="T407" t="str">
            <v>Pago renovación póliza tecnópolis - seguro nación n°1240465</v>
          </cell>
          <cell r="U407" t="str">
            <v>Dirección Nacional de Centros Tematicos</v>
          </cell>
          <cell r="V407" t="str">
            <v>5/27/2016</v>
          </cell>
          <cell r="W407" t="str">
            <v>Presupuesto</v>
          </cell>
          <cell r="X407">
            <v>42539</v>
          </cell>
          <cell r="Y407" t="str">
            <v>Mueble 11</v>
          </cell>
          <cell r="Z407" t="str">
            <v>Orlando</v>
          </cell>
        </row>
        <row r="408">
          <cell r="F408" t="str">
            <v>274807/2016</v>
          </cell>
          <cell r="G408" t="e">
            <v>#N/A</v>
          </cell>
          <cell r="H408" t="str">
            <v>274807/2016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42549</v>
          </cell>
          <cell r="Q408" t="str">
            <v>Contrataciones Artisticas</v>
          </cell>
          <cell r="R408">
            <v>0</v>
          </cell>
          <cell r="S408">
            <v>0</v>
          </cell>
          <cell r="T408" t="str">
            <v>CICLO JUEVES DE MAYO EXPERIENCIA ACÚSTICA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 t="str">
            <v>Mueble 9</v>
          </cell>
          <cell r="Z408" t="str">
            <v>Sebastian</v>
          </cell>
        </row>
        <row r="409">
          <cell r="F409" t="str">
            <v>272505/2016</v>
          </cell>
          <cell r="G409" t="e">
            <v>#N/A</v>
          </cell>
          <cell r="H409" t="str">
            <v>272505/2016</v>
          </cell>
          <cell r="I409">
            <v>0</v>
          </cell>
          <cell r="J409" t="str">
            <v>020117/2016</v>
          </cell>
          <cell r="K409">
            <v>11</v>
          </cell>
          <cell r="L409" t="str">
            <v>020117/2016</v>
          </cell>
          <cell r="M409">
            <v>0</v>
          </cell>
          <cell r="N409">
            <v>0</v>
          </cell>
          <cell r="O409" t="str">
            <v>NOTA DNCT Nº 112/2016</v>
          </cell>
          <cell r="P409">
            <v>42524</v>
          </cell>
          <cell r="Q409" t="str">
            <v>Tecnopolis - Alquiler Fotocopiadoras</v>
          </cell>
          <cell r="R409" t="str">
            <v>QSC SOLUCIONES S.R.L.</v>
          </cell>
          <cell r="S409">
            <v>40699</v>
          </cell>
          <cell r="T409" t="str">
            <v>Solicitud pago de factura B Nº 0002-00007102/7193/7385</v>
          </cell>
          <cell r="U409" t="str">
            <v>Dirección Nacional de Centros Tematicos</v>
          </cell>
          <cell r="V409">
            <v>42435</v>
          </cell>
          <cell r="W409" t="str">
            <v>Legales</v>
          </cell>
          <cell r="X409">
            <v>42562</v>
          </cell>
          <cell r="Y409" t="str">
            <v>Mueble 8</v>
          </cell>
          <cell r="Z409" t="str">
            <v>Mariana</v>
          </cell>
        </row>
        <row r="410">
          <cell r="F410" t="str">
            <v>272425/2016</v>
          </cell>
          <cell r="G410" t="e">
            <v>#N/A</v>
          </cell>
          <cell r="H410" t="str">
            <v>272425/2016</v>
          </cell>
          <cell r="I410">
            <v>0</v>
          </cell>
          <cell r="J410" t="str">
            <v>001898/2016</v>
          </cell>
          <cell r="K410">
            <v>11</v>
          </cell>
          <cell r="L410" t="str">
            <v>001898/2016</v>
          </cell>
          <cell r="M410">
            <v>0</v>
          </cell>
          <cell r="N410">
            <v>0</v>
          </cell>
          <cell r="O410" t="str">
            <v>NOTA DNCT Nº 99/2016</v>
          </cell>
          <cell r="P410">
            <v>42523</v>
          </cell>
          <cell r="Q410" t="str">
            <v>Tecnopolis - Mantenimiento</v>
          </cell>
          <cell r="R410" t="str">
            <v>GRUAS SAN BLAS S.A.</v>
          </cell>
          <cell r="S410">
            <v>47325</v>
          </cell>
          <cell r="T410" t="str">
            <v>PAGO FACTURA B Nº 0035-00000553// 0035-00000554// 0035-00000560</v>
          </cell>
          <cell r="U410" t="str">
            <v>Dirección Nacional de Centros Tematicos</v>
          </cell>
          <cell r="V410">
            <v>42406</v>
          </cell>
          <cell r="W410" t="str">
            <v>Legales</v>
          </cell>
          <cell r="X410">
            <v>42562</v>
          </cell>
          <cell r="Y410" t="str">
            <v>Mueble 8</v>
          </cell>
          <cell r="Z410" t="str">
            <v>Mariana</v>
          </cell>
        </row>
        <row r="411">
          <cell r="F411" t="str">
            <v>272448/2016</v>
          </cell>
          <cell r="G411" t="e">
            <v>#N/A</v>
          </cell>
          <cell r="H411" t="str">
            <v>272448/2016</v>
          </cell>
          <cell r="I411">
            <v>0</v>
          </cell>
          <cell r="J411" t="str">
            <v>018990/2016</v>
          </cell>
          <cell r="K411">
            <v>11</v>
          </cell>
          <cell r="L411" t="str">
            <v>018990/2016</v>
          </cell>
          <cell r="M411">
            <v>0</v>
          </cell>
          <cell r="N411">
            <v>0</v>
          </cell>
          <cell r="O411" t="str">
            <v>NOTA DNCT Nº 100/2016</v>
          </cell>
          <cell r="P411">
            <v>42527</v>
          </cell>
          <cell r="Q411" t="str">
            <v>Tecnopolis - Limpieza</v>
          </cell>
          <cell r="R411" t="str">
            <v>DELTALCOM S.A.</v>
          </cell>
          <cell r="S411">
            <v>101092</v>
          </cell>
          <cell r="T411" t="str">
            <v>PAGO DE FACTURAS B Nº 0008-00000076/77/78/79 -Servicio de Roll Off Enero a Abril 2016</v>
          </cell>
          <cell r="U411" t="str">
            <v>Dirección Nacional de Centros Tematicos</v>
          </cell>
          <cell r="V411">
            <v>0</v>
          </cell>
          <cell r="W411" t="str">
            <v>Legales</v>
          </cell>
          <cell r="X411">
            <v>42562</v>
          </cell>
          <cell r="Y411" t="str">
            <v>Mueble 8</v>
          </cell>
          <cell r="Z411" t="str">
            <v>Mariana</v>
          </cell>
        </row>
        <row r="412">
          <cell r="F412" t="str">
            <v>259031/2016</v>
          </cell>
          <cell r="G412" t="e">
            <v>#N/A</v>
          </cell>
          <cell r="H412" t="str">
            <v>259031/2016</v>
          </cell>
          <cell r="I412">
            <v>0</v>
          </cell>
          <cell r="J412" t="str">
            <v>020133/2016</v>
          </cell>
          <cell r="K412">
            <v>11</v>
          </cell>
          <cell r="L412" t="str">
            <v>020133/2016</v>
          </cell>
          <cell r="M412">
            <v>0</v>
          </cell>
          <cell r="N412">
            <v>0</v>
          </cell>
          <cell r="O412" t="str">
            <v>NOTA DNCT N° 118/2016</v>
          </cell>
          <cell r="P412">
            <v>42536</v>
          </cell>
          <cell r="Q412" t="str">
            <v>Tecnopolis - Mantenimiento</v>
          </cell>
          <cell r="R412" t="str">
            <v>BERTA MARCOS SEBASTIAN / DARIO HERNAN SUAREZ</v>
          </cell>
          <cell r="S412">
            <v>82500</v>
          </cell>
          <cell r="T412" t="str">
            <v>Solicitud de pago espacio Galpon Joven de Pinturas Varias</v>
          </cell>
          <cell r="U412" t="str">
            <v>Secretaria de Contenidos Publicos</v>
          </cell>
          <cell r="V412" t="str">
            <v>6/15/2016</v>
          </cell>
          <cell r="W412" t="str">
            <v>Direccion General Técnica, Administrativa y Legal</v>
          </cell>
          <cell r="X412">
            <v>42549</v>
          </cell>
          <cell r="Y412" t="str">
            <v>Mueble 8</v>
          </cell>
          <cell r="Z412" t="str">
            <v>Mariana</v>
          </cell>
        </row>
        <row r="413">
          <cell r="F413" t="str">
            <v>258852/2016</v>
          </cell>
          <cell r="G413" t="e">
            <v>#N/A</v>
          </cell>
          <cell r="H413" t="str">
            <v>258852/2016</v>
          </cell>
          <cell r="I413">
            <v>0</v>
          </cell>
          <cell r="J413" t="str">
            <v>020121/2016</v>
          </cell>
          <cell r="K413">
            <v>11</v>
          </cell>
          <cell r="L413" t="str">
            <v>020121/2016</v>
          </cell>
          <cell r="M413">
            <v>0</v>
          </cell>
          <cell r="N413">
            <v>0</v>
          </cell>
          <cell r="O413" t="str">
            <v>NOTA DNCT N° 118/2016</v>
          </cell>
          <cell r="P413">
            <v>42530</v>
          </cell>
          <cell r="Q413" t="str">
            <v>Tecnopolis - Limpieza</v>
          </cell>
          <cell r="R413" t="str">
            <v>TRANSPORTE OLIVOS S.A.C.I. y F</v>
          </cell>
          <cell r="S413">
            <v>638488</v>
          </cell>
          <cell r="T413" t="str">
            <v>PAGO DE FACTURAS B Nº 0002-00000083/84/85/86/87/88/89</v>
          </cell>
          <cell r="U413" t="str">
            <v>Dirección Nacional de Centros Tematicos</v>
          </cell>
          <cell r="V413">
            <v>42619</v>
          </cell>
          <cell r="W413" t="str">
            <v>Presupuesto</v>
          </cell>
          <cell r="X413">
            <v>42566</v>
          </cell>
          <cell r="Y413" t="str">
            <v>Mueble 8</v>
          </cell>
          <cell r="Z413" t="str">
            <v>Mariana</v>
          </cell>
        </row>
        <row r="414">
          <cell r="F414" t="str">
            <v>272447/2016</v>
          </cell>
          <cell r="G414" t="e">
            <v>#N/A</v>
          </cell>
          <cell r="H414" t="str">
            <v>272447/2016</v>
          </cell>
          <cell r="I414">
            <v>0</v>
          </cell>
          <cell r="J414" t="str">
            <v>017519/2016</v>
          </cell>
          <cell r="K414">
            <v>11</v>
          </cell>
          <cell r="L414" t="str">
            <v>017519/2016</v>
          </cell>
          <cell r="M414">
            <v>0</v>
          </cell>
          <cell r="N414">
            <v>0</v>
          </cell>
          <cell r="O414" t="str">
            <v>NOTA DNCT N° 77/2016</v>
          </cell>
          <cell r="P414">
            <v>42513</v>
          </cell>
          <cell r="Q414" t="str">
            <v>Tecnopolis - Mantenimiento</v>
          </cell>
          <cell r="R414" t="str">
            <v>EMISOL S.A</v>
          </cell>
          <cell r="S414">
            <v>76355</v>
          </cell>
          <cell r="T414" t="str">
            <v>Solicitud de pago de factura B N° 0001-00006967 -Pinturas para el Galpon Joven</v>
          </cell>
          <cell r="U414" t="str">
            <v>Dirección Nacional de Centros Tematicos</v>
          </cell>
          <cell r="V414" t="str">
            <v>5/23/2016</v>
          </cell>
          <cell r="W414" t="str">
            <v>Direccion General Técnica, Administrativa y Legal</v>
          </cell>
          <cell r="X414">
            <v>42558</v>
          </cell>
          <cell r="Y414" t="str">
            <v>Mueble 18</v>
          </cell>
          <cell r="Z414" t="str">
            <v>Matías</v>
          </cell>
        </row>
        <row r="415">
          <cell r="F415" t="str">
            <v>272474/2016</v>
          </cell>
          <cell r="G415" t="e">
            <v>#N/A</v>
          </cell>
          <cell r="H415" t="str">
            <v>272474/2016</v>
          </cell>
          <cell r="I415">
            <v>0</v>
          </cell>
          <cell r="J415" t="str">
            <v>020469/2016</v>
          </cell>
          <cell r="K415">
            <v>11</v>
          </cell>
          <cell r="L415" t="str">
            <v>020469/2016</v>
          </cell>
          <cell r="M415">
            <v>0</v>
          </cell>
          <cell r="N415">
            <v>0</v>
          </cell>
          <cell r="O415" t="str">
            <v>NOTA DNCT N° 120/2016</v>
          </cell>
          <cell r="P415">
            <v>42542</v>
          </cell>
          <cell r="Q415" t="str">
            <v>Tecnopolis - Servicio de producción</v>
          </cell>
          <cell r="R415" t="str">
            <v>MATT SRL</v>
          </cell>
          <cell r="S415">
            <v>381200</v>
          </cell>
          <cell r="T415" t="str">
            <v>Solicitud de pago "Espacio Galpon Joven" Servicio exclusivo de diseño y realizacion Factura N° 0002-00000008</v>
          </cell>
          <cell r="U415" t="str">
            <v>Dirección Nacional de Centros Tematicos</v>
          </cell>
          <cell r="V415" t="str">
            <v>6/21/2016</v>
          </cell>
          <cell r="W415" t="str">
            <v>Direccion General Técnica, Administrativa y Legal</v>
          </cell>
          <cell r="X415">
            <v>42549</v>
          </cell>
          <cell r="Y415" t="str">
            <v>Mueble 15</v>
          </cell>
          <cell r="Z415" t="str">
            <v>Laura Siciliano</v>
          </cell>
        </row>
        <row r="416">
          <cell r="F416" t="str">
            <v>272424/2016</v>
          </cell>
          <cell r="G416" t="e">
            <v>#N/A</v>
          </cell>
          <cell r="H416" t="str">
            <v>272424/2016</v>
          </cell>
          <cell r="I416">
            <v>0</v>
          </cell>
          <cell r="J416" t="str">
            <v>017524/2016</v>
          </cell>
          <cell r="K416">
            <v>11</v>
          </cell>
          <cell r="L416" t="str">
            <v>017524/2016</v>
          </cell>
          <cell r="M416">
            <v>0</v>
          </cell>
          <cell r="N416">
            <v>0</v>
          </cell>
          <cell r="O416" t="str">
            <v>NOTA DNCT N° 75/2016</v>
          </cell>
          <cell r="P416">
            <v>42538</v>
          </cell>
          <cell r="Q416" t="str">
            <v>Tecnopolis - ???</v>
          </cell>
          <cell r="R416" t="str">
            <v>PACKAGING RIVADAVIA S.R.L</v>
          </cell>
          <cell r="S416">
            <v>51444</v>
          </cell>
          <cell r="T416" t="str">
            <v>Solicitud de pago Factura B N° 0001-00005061 - insumos descartables para gastronimia</v>
          </cell>
          <cell r="U416" t="str">
            <v>Dirección Nacional de Centros Tematicos</v>
          </cell>
          <cell r="V416" t="str">
            <v>5/17/2016</v>
          </cell>
          <cell r="W416" t="str">
            <v>Direccion General Técnica, Administrativa y Legal</v>
          </cell>
          <cell r="X416">
            <v>42573</v>
          </cell>
          <cell r="Y416" t="str">
            <v>Mueble 15</v>
          </cell>
          <cell r="Z416" t="str">
            <v>Mariana</v>
          </cell>
        </row>
        <row r="417">
          <cell r="F417" t="str">
            <v>258246/2016</v>
          </cell>
          <cell r="G417" t="e">
            <v>#N/A</v>
          </cell>
          <cell r="H417" t="str">
            <v>258246/2016</v>
          </cell>
          <cell r="I417">
            <v>0</v>
          </cell>
          <cell r="J417" t="str">
            <v>020084/2016</v>
          </cell>
          <cell r="K417">
            <v>11</v>
          </cell>
          <cell r="L417" t="str">
            <v>020084/2016</v>
          </cell>
          <cell r="M417">
            <v>0</v>
          </cell>
          <cell r="N417">
            <v>0</v>
          </cell>
          <cell r="O417" t="str">
            <v>NOTA DNCT N° 115/2016</v>
          </cell>
          <cell r="P417">
            <v>42535</v>
          </cell>
          <cell r="Q417" t="str">
            <v>Tecnopolis - Insumos Graficos</v>
          </cell>
          <cell r="R417" t="str">
            <v>SIGN PUBLICIDAD S.R.L</v>
          </cell>
          <cell r="S417">
            <v>172788</v>
          </cell>
          <cell r="T417" t="str">
            <v>PAGO DE FACTURA B N° 0004-00005978</v>
          </cell>
          <cell r="U417" t="str">
            <v>Dirección Nacional de Centros Tematicos</v>
          </cell>
          <cell r="V417" t="str">
            <v>6/14/2016</v>
          </cell>
          <cell r="W417" t="str">
            <v>Direccion General Técnica, Administrativa y Legal</v>
          </cell>
          <cell r="X417">
            <v>42557</v>
          </cell>
          <cell r="Y417" t="str">
            <v>Mueble 10</v>
          </cell>
          <cell r="Z417" t="str">
            <v>Melina</v>
          </cell>
        </row>
        <row r="418">
          <cell r="F418" t="str">
            <v>272444/2016</v>
          </cell>
          <cell r="G418" t="e">
            <v>#N/A</v>
          </cell>
          <cell r="H418" t="str">
            <v>272444/2016</v>
          </cell>
          <cell r="I418">
            <v>0</v>
          </cell>
          <cell r="J418" t="str">
            <v>019414/2016</v>
          </cell>
          <cell r="K418">
            <v>11</v>
          </cell>
          <cell r="L418" t="str">
            <v>019414/2016</v>
          </cell>
          <cell r="M418">
            <v>0</v>
          </cell>
          <cell r="N418">
            <v>0</v>
          </cell>
          <cell r="O418" t="str">
            <v>NOTA DNCT N° 108/2016</v>
          </cell>
          <cell r="P418">
            <v>42529</v>
          </cell>
          <cell r="Q418" t="str">
            <v>Tecnopolis - Mantenimiento</v>
          </cell>
          <cell r="R418" t="str">
            <v>MADERERA LAVALLOL S.A.</v>
          </cell>
          <cell r="S418">
            <v>74996</v>
          </cell>
          <cell r="T418" t="str">
            <v>PAGO DE FACTURA N° 0015-00002520 -Insumos para Construccion en Seco para el Paseo de Gastronomia</v>
          </cell>
          <cell r="U418" t="str">
            <v>Dirección Nacional de Centros Tematicos</v>
          </cell>
          <cell r="V418">
            <v>42588</v>
          </cell>
          <cell r="W418" t="str">
            <v>Direccion General Técnica, Administrativa y Legal</v>
          </cell>
          <cell r="X418">
            <v>42558</v>
          </cell>
          <cell r="Y418" t="str">
            <v>Mueble 8</v>
          </cell>
          <cell r="Z418" t="str">
            <v>Mariana</v>
          </cell>
        </row>
        <row r="419">
          <cell r="F419" t="str">
            <v>272319/2016</v>
          </cell>
          <cell r="G419" t="e">
            <v>#N/A</v>
          </cell>
          <cell r="H419" t="str">
            <v>272319/2016</v>
          </cell>
          <cell r="I419">
            <v>0</v>
          </cell>
          <cell r="J419" t="str">
            <v>019411/2016</v>
          </cell>
          <cell r="K419">
            <v>11</v>
          </cell>
          <cell r="L419" t="str">
            <v>019411/2016</v>
          </cell>
          <cell r="M419">
            <v>0</v>
          </cell>
          <cell r="N419">
            <v>0</v>
          </cell>
          <cell r="O419" t="str">
            <v>NOTA DNCT N° 104/2016</v>
          </cell>
          <cell r="P419">
            <v>42529</v>
          </cell>
          <cell r="Q419" t="str">
            <v>Tecnopolis - Insumos de Herreria</v>
          </cell>
          <cell r="R419" t="str">
            <v>ABC LATINOAMERICANA DE COMERCIALIZACIÓN S.R.L</v>
          </cell>
          <cell r="S419">
            <v>296561</v>
          </cell>
          <cell r="T419" t="str">
            <v>PAGODE FACTURA B N° 0001-00000001/02 -Insumos Herreria para Mantenimiento y Reapertura Parque</v>
          </cell>
          <cell r="U419" t="str">
            <v>Dirección Nacional de Centros Tematicos</v>
          </cell>
          <cell r="V419">
            <v>42588</v>
          </cell>
          <cell r="W419" t="str">
            <v>Presupuesto</v>
          </cell>
          <cell r="X419">
            <v>42577</v>
          </cell>
          <cell r="Y419" t="str">
            <v>Mueble 15</v>
          </cell>
          <cell r="Z419" t="str">
            <v>Luciano</v>
          </cell>
        </row>
        <row r="420">
          <cell r="F420" t="str">
            <v>272507/2016</v>
          </cell>
          <cell r="G420" t="e">
            <v>#N/A</v>
          </cell>
          <cell r="H420" t="str">
            <v>272507/2016</v>
          </cell>
          <cell r="I420">
            <v>0</v>
          </cell>
          <cell r="J420" t="str">
            <v>019408/2016</v>
          </cell>
          <cell r="K420">
            <v>11</v>
          </cell>
          <cell r="L420" t="str">
            <v>019408/2016</v>
          </cell>
          <cell r="M420">
            <v>0</v>
          </cell>
          <cell r="N420">
            <v>0</v>
          </cell>
          <cell r="O420" t="str">
            <v>NOTA DNCT N° 103/2016</v>
          </cell>
          <cell r="P420">
            <v>42530</v>
          </cell>
          <cell r="Q420" t="str">
            <v>Tecnopolis - Mantenimiento</v>
          </cell>
          <cell r="R420" t="str">
            <v>FERRETERÍA INDUSTRIAL SUR S.R.L</v>
          </cell>
          <cell r="S420">
            <v>241558</v>
          </cell>
          <cell r="T420" t="str">
            <v>PAGO DE FACTURA B N° 0001-00000051 - Elementos de Seguridad Personal</v>
          </cell>
          <cell r="U420" t="str">
            <v>Dirección Nacional de Centros Tematicos</v>
          </cell>
          <cell r="V420">
            <v>42619</v>
          </cell>
          <cell r="W420" t="str">
            <v>JEFATURA DE GABINETE DE MINISTROS</v>
          </cell>
          <cell r="X420">
            <v>42562</v>
          </cell>
          <cell r="Y420" t="str">
            <v>Mueble 11</v>
          </cell>
          <cell r="Z420" t="str">
            <v>Orlando</v>
          </cell>
        </row>
        <row r="421">
          <cell r="F421" t="str">
            <v>272443/2016</v>
          </cell>
          <cell r="G421" t="e">
            <v>#N/A</v>
          </cell>
          <cell r="H421" t="str">
            <v>272443/2016</v>
          </cell>
          <cell r="I421">
            <v>0</v>
          </cell>
          <cell r="J421" t="str">
            <v>018994/2016</v>
          </cell>
          <cell r="K421">
            <v>11</v>
          </cell>
          <cell r="L421" t="str">
            <v>018994/2016</v>
          </cell>
          <cell r="M421">
            <v>0</v>
          </cell>
          <cell r="N421">
            <v>0</v>
          </cell>
          <cell r="O421" t="str">
            <v>NOTA DNCT N° 101/2016</v>
          </cell>
          <cell r="P421">
            <v>42523</v>
          </cell>
          <cell r="Q421" t="str">
            <v>Tecnopolis - Mantenimiento</v>
          </cell>
          <cell r="R421" t="str">
            <v>ERNESTO A. ROSSI Y CIA S.A.</v>
          </cell>
          <cell r="S421">
            <v>298059</v>
          </cell>
          <cell r="T421" t="str">
            <v>PAGO DE FATURA B N° 0006-00017148 - Insumos Pintureria para Mantenimiento y Reapertura Parque</v>
          </cell>
          <cell r="U421" t="str">
            <v>Dirección Nacional de Centros Tematicos</v>
          </cell>
          <cell r="V421">
            <v>42406</v>
          </cell>
          <cell r="W421" t="str">
            <v>Direccion General Técnica, Administrativa y Legal</v>
          </cell>
          <cell r="X421">
            <v>42549</v>
          </cell>
          <cell r="Y421" t="str">
            <v>Mueble 12</v>
          </cell>
          <cell r="Z421" t="str">
            <v>Matías</v>
          </cell>
        </row>
        <row r="422">
          <cell r="F422" t="str">
            <v>272504/2016</v>
          </cell>
          <cell r="G422" t="e">
            <v>#N/A</v>
          </cell>
          <cell r="H422" t="str">
            <v>272504/2016</v>
          </cell>
          <cell r="I422">
            <v>0</v>
          </cell>
          <cell r="J422" t="str">
            <v>020115/2016</v>
          </cell>
          <cell r="K422">
            <v>11</v>
          </cell>
          <cell r="L422" t="str">
            <v>020115/2016</v>
          </cell>
          <cell r="M422">
            <v>0</v>
          </cell>
          <cell r="N422">
            <v>0</v>
          </cell>
          <cell r="O422" t="str">
            <v>NOTA DNCT N° 113/2016</v>
          </cell>
          <cell r="P422">
            <v>42531</v>
          </cell>
          <cell r="Q422" t="str">
            <v>Tecnopolis - Insumos de Herreria</v>
          </cell>
          <cell r="R422">
            <v>0</v>
          </cell>
          <cell r="S422">
            <v>0</v>
          </cell>
          <cell r="T422" t="str">
            <v>Adquisición de insumos de ferreteria</v>
          </cell>
          <cell r="U422" t="str">
            <v>Dirección Nacional de Centros Tematicos</v>
          </cell>
          <cell r="V422">
            <v>42649</v>
          </cell>
          <cell r="W422" t="str">
            <v>Direccion General Técnica, Administrativa y Legal</v>
          </cell>
          <cell r="X422">
            <v>42550</v>
          </cell>
          <cell r="Y422" t="str">
            <v>Mueble 8</v>
          </cell>
          <cell r="Z422" t="str">
            <v>Laura</v>
          </cell>
        </row>
        <row r="423">
          <cell r="F423" t="str">
            <v>272473/2016</v>
          </cell>
          <cell r="G423" t="e">
            <v>#N/A</v>
          </cell>
          <cell r="H423" t="str">
            <v>272473/2016</v>
          </cell>
          <cell r="I423">
            <v>0</v>
          </cell>
          <cell r="J423" t="str">
            <v>019419/2016</v>
          </cell>
          <cell r="K423">
            <v>11</v>
          </cell>
          <cell r="L423" t="str">
            <v>019419/2016</v>
          </cell>
          <cell r="M423">
            <v>0</v>
          </cell>
          <cell r="N423">
            <v>0</v>
          </cell>
          <cell r="O423" t="str">
            <v>NOTA DNCT N° 108/2016</v>
          </cell>
          <cell r="P423">
            <v>42530</v>
          </cell>
          <cell r="Q423" t="str">
            <v>Tecnopolis - Equipamiento</v>
          </cell>
          <cell r="R423">
            <v>0</v>
          </cell>
          <cell r="S423">
            <v>0</v>
          </cell>
          <cell r="T423" t="str">
            <v>Adquisición de transceptores portátiles (Handies), equipos de base, accesorios y baterias</v>
          </cell>
          <cell r="U423" t="str">
            <v>Dirección Nacional de Centros Tematicos</v>
          </cell>
          <cell r="V423">
            <v>42619</v>
          </cell>
          <cell r="W423" t="str">
            <v>Presupuesto</v>
          </cell>
          <cell r="X423">
            <v>42566</v>
          </cell>
          <cell r="Y423" t="str">
            <v>Mueble 13</v>
          </cell>
          <cell r="Z423" t="str">
            <v>Miriam</v>
          </cell>
        </row>
        <row r="424">
          <cell r="F424" t="str">
            <v>272391/2016</v>
          </cell>
          <cell r="G424" t="e">
            <v>#N/A</v>
          </cell>
          <cell r="H424" t="str">
            <v>272391/2016</v>
          </cell>
          <cell r="I424">
            <v>0</v>
          </cell>
          <cell r="J424" t="str">
            <v>019416/2016</v>
          </cell>
          <cell r="K424">
            <v>11</v>
          </cell>
          <cell r="L424" t="str">
            <v>019416/2016</v>
          </cell>
          <cell r="M424">
            <v>0</v>
          </cell>
          <cell r="N424">
            <v>0</v>
          </cell>
          <cell r="O424" t="str">
            <v>NOTA DNCT N° 107/2016</v>
          </cell>
          <cell r="P424">
            <v>42530</v>
          </cell>
          <cell r="Q424" t="str">
            <v>Tecnopolis - Mantenimiento</v>
          </cell>
          <cell r="R424">
            <v>0</v>
          </cell>
          <cell r="S424">
            <v>0</v>
          </cell>
          <cell r="T424" t="str">
            <v>Adquisicion de materiales de seguridad en el trabajo</v>
          </cell>
          <cell r="U424" t="str">
            <v>Dirección Nacional de Centros Tematicos</v>
          </cell>
          <cell r="V424">
            <v>42619</v>
          </cell>
          <cell r="W424" t="str">
            <v>Presupuesto</v>
          </cell>
          <cell r="X424">
            <v>42566</v>
          </cell>
          <cell r="Y424" t="str">
            <v>Mueble 6</v>
          </cell>
          <cell r="Z424" t="str">
            <v>Laura</v>
          </cell>
        </row>
        <row r="425">
          <cell r="F425" t="str">
            <v>272428/2016</v>
          </cell>
          <cell r="G425" t="e">
            <v>#N/A</v>
          </cell>
          <cell r="H425" t="str">
            <v>272428/2016</v>
          </cell>
          <cell r="I425">
            <v>0</v>
          </cell>
          <cell r="J425" t="str">
            <v>018931/2016</v>
          </cell>
          <cell r="K425">
            <v>11</v>
          </cell>
          <cell r="L425" t="str">
            <v>018931/2016</v>
          </cell>
          <cell r="M425">
            <v>0</v>
          </cell>
          <cell r="N425">
            <v>0</v>
          </cell>
          <cell r="O425" t="str">
            <v>NOTA DNCT N° 98/2016</v>
          </cell>
          <cell r="P425">
            <v>42528</v>
          </cell>
          <cell r="Q425" t="str">
            <v>Tecnopolis - Obra Publica</v>
          </cell>
          <cell r="R425">
            <v>0</v>
          </cell>
          <cell r="S425">
            <v>0</v>
          </cell>
          <cell r="T425" t="str">
            <v>Adecuacion de oficinas en edificio enexo al microestadio</v>
          </cell>
          <cell r="U425" t="str">
            <v>Dirección Nacional de Centros Tematicos</v>
          </cell>
          <cell r="V425">
            <v>42557</v>
          </cell>
          <cell r="W425" t="str">
            <v>Direccion General Técnica, Administrativa y Legal</v>
          </cell>
          <cell r="X425">
            <v>42550</v>
          </cell>
          <cell r="Y425" t="str">
            <v>Mueble 11</v>
          </cell>
          <cell r="Z425" t="str">
            <v>Orlando</v>
          </cell>
        </row>
        <row r="426">
          <cell r="F426" t="str">
            <v>272426/2016</v>
          </cell>
          <cell r="G426" t="e">
            <v>#N/A</v>
          </cell>
          <cell r="H426" t="str">
            <v>272426/2016</v>
          </cell>
          <cell r="I426">
            <v>0</v>
          </cell>
          <cell r="J426" t="str">
            <v>019415/2016</v>
          </cell>
          <cell r="K426">
            <v>11</v>
          </cell>
          <cell r="L426" t="str">
            <v>019415/2016</v>
          </cell>
          <cell r="M426">
            <v>0</v>
          </cell>
          <cell r="N426">
            <v>0</v>
          </cell>
          <cell r="O426" t="str">
            <v>NOTA DNCT N° 106/2016</v>
          </cell>
          <cell r="P426">
            <v>42529</v>
          </cell>
          <cell r="Q426" t="str">
            <v>Tecnopolis - Insumos Graficos</v>
          </cell>
          <cell r="R426" t="str">
            <v>SIGN PUBLICIDAD S.R.L</v>
          </cell>
          <cell r="S426">
            <v>606475</v>
          </cell>
          <cell r="T426" t="str">
            <v>Adquisición de insumos y materiales para trabajos de impresion grafica</v>
          </cell>
          <cell r="U426" t="str">
            <v>Dirección Nacional de Generacion de Contenidos</v>
          </cell>
          <cell r="V426">
            <v>42588</v>
          </cell>
          <cell r="W426" t="str">
            <v>Presupuesto</v>
          </cell>
          <cell r="X426">
            <v>42566</v>
          </cell>
          <cell r="Y426" t="str">
            <v>Mueble 13</v>
          </cell>
          <cell r="Z426" t="str">
            <v>Miriam</v>
          </cell>
        </row>
        <row r="427">
          <cell r="F427" t="str">
            <v>267187/2016</v>
          </cell>
          <cell r="G427" t="e">
            <v>#N/A</v>
          </cell>
          <cell r="H427" t="str">
            <v>267187/2016</v>
          </cell>
          <cell r="I427">
            <v>0</v>
          </cell>
          <cell r="J427" t="str">
            <v>020639/2016</v>
          </cell>
          <cell r="K427">
            <v>11</v>
          </cell>
          <cell r="L427" t="str">
            <v>020639/2016</v>
          </cell>
          <cell r="M427">
            <v>0</v>
          </cell>
          <cell r="N427">
            <v>0</v>
          </cell>
          <cell r="O427" t="str">
            <v>NOTA DNCT N° 125/2016</v>
          </cell>
          <cell r="P427">
            <v>42535</v>
          </cell>
          <cell r="Q427" t="str">
            <v>Tecnopolis - Equipamiento</v>
          </cell>
          <cell r="R427" t="str">
            <v>MOTORES PECINA</v>
          </cell>
          <cell r="S427">
            <v>19844</v>
          </cell>
          <cell r="T427" t="str">
            <v>Solicitud de pago de Factura B N° 0002-00000045 Motores Pecina-Motores-Electricos-Electrobombas-Ventilacion</v>
          </cell>
          <cell r="U427" t="str">
            <v>Dirección Nacional de Centros Tematicos</v>
          </cell>
          <cell r="V427" t="str">
            <v>6/14/2016</v>
          </cell>
          <cell r="W427" t="str">
            <v>Presupuesto</v>
          </cell>
          <cell r="X427">
            <v>42564</v>
          </cell>
          <cell r="Y427" t="str">
            <v>Mueble 8</v>
          </cell>
          <cell r="Z427" t="str">
            <v>Mariana</v>
          </cell>
        </row>
        <row r="428">
          <cell r="F428" t="str">
            <v>277013/2016</v>
          </cell>
          <cell r="G428" t="e">
            <v>#N/A</v>
          </cell>
          <cell r="H428" t="str">
            <v>277013/2016</v>
          </cell>
          <cell r="I428">
            <v>0</v>
          </cell>
          <cell r="J428" t="str">
            <v>020649/2016</v>
          </cell>
          <cell r="K428">
            <v>11</v>
          </cell>
          <cell r="L428" t="str">
            <v>020649/2016</v>
          </cell>
          <cell r="M428">
            <v>0</v>
          </cell>
          <cell r="N428">
            <v>0</v>
          </cell>
          <cell r="O428" t="str">
            <v>NOTA DNCT N° 124/2016</v>
          </cell>
          <cell r="P428">
            <v>42537</v>
          </cell>
          <cell r="Q428" t="str">
            <v>Tecnopolis - Servicio de Salud</v>
          </cell>
          <cell r="R428" t="str">
            <v>SEMEBA - SERVICIOS DE EMERGENCIAS MEDICAS S.R.L</v>
          </cell>
          <cell r="S428">
            <v>51800</v>
          </cell>
          <cell r="T428" t="str">
            <v>Solicitud de pago de Factura B N° 0002-00000027 Cobertura medica asistencial</v>
          </cell>
          <cell r="U428" t="str">
            <v>Dirección Nacional de Generacion de Contenidos</v>
          </cell>
          <cell r="V428" t="str">
            <v>6/16/2016</v>
          </cell>
          <cell r="W428" t="str">
            <v>Presupuesto</v>
          </cell>
          <cell r="X428">
            <v>42556</v>
          </cell>
          <cell r="Y428" t="str">
            <v>Mueble 16</v>
          </cell>
          <cell r="Z428" t="str">
            <v>Griselda</v>
          </cell>
        </row>
        <row r="429">
          <cell r="F429" t="str">
            <v>277039/2016</v>
          </cell>
          <cell r="G429" t="e">
            <v>#N/A</v>
          </cell>
          <cell r="H429" t="str">
            <v>277039/2016</v>
          </cell>
          <cell r="I429">
            <v>0</v>
          </cell>
          <cell r="J429" t="str">
            <v>020624/2016</v>
          </cell>
          <cell r="K429">
            <v>11</v>
          </cell>
          <cell r="L429" t="str">
            <v>020624/2016</v>
          </cell>
          <cell r="M429">
            <v>0</v>
          </cell>
          <cell r="N429">
            <v>0</v>
          </cell>
          <cell r="O429" t="str">
            <v>NOTA DNCT N° 126/2016</v>
          </cell>
          <cell r="P429">
            <v>42543</v>
          </cell>
          <cell r="Q429" t="str">
            <v>Tecnopolis - Equipamiento</v>
          </cell>
          <cell r="R429" t="str">
            <v>MADERERA LAVALLOL S.A.</v>
          </cell>
          <cell r="S429">
            <v>226674</v>
          </cell>
          <cell r="T429" t="str">
            <v>Solicitud de pago B N° 0015-00002540, 0015-00002557 y 0015-00002577 Insumos para la construcción en seco</v>
          </cell>
          <cell r="U429" t="str">
            <v>Dirección Nacional de Centros Tematicos</v>
          </cell>
          <cell r="V429" t="str">
            <v>6/22/2016</v>
          </cell>
          <cell r="W429" t="str">
            <v>Presupuesto</v>
          </cell>
          <cell r="X429">
            <v>42566</v>
          </cell>
          <cell r="Y429" t="str">
            <v>Mueble 8</v>
          </cell>
          <cell r="Z429" t="str">
            <v>Mariana</v>
          </cell>
        </row>
        <row r="430">
          <cell r="F430" t="str">
            <v>275550/2016</v>
          </cell>
          <cell r="G430" t="e">
            <v>#N/A</v>
          </cell>
          <cell r="H430" t="str">
            <v>275550/2016</v>
          </cell>
          <cell r="I430">
            <v>0</v>
          </cell>
          <cell r="J430" t="str">
            <v>021129/2016</v>
          </cell>
          <cell r="K430">
            <v>11</v>
          </cell>
          <cell r="L430" t="str">
            <v>021129/2016</v>
          </cell>
          <cell r="M430">
            <v>0</v>
          </cell>
          <cell r="N430">
            <v>0</v>
          </cell>
          <cell r="O430" t="str">
            <v>NOTA DNCT N° 130/2016</v>
          </cell>
          <cell r="P430">
            <v>42543</v>
          </cell>
          <cell r="Q430" t="str">
            <v>Tecnopolis - Insumos Electronicos</v>
          </cell>
          <cell r="R430" t="str">
            <v>ENTROPIA S.R.L</v>
          </cell>
          <cell r="S430">
            <v>337321</v>
          </cell>
          <cell r="T430" t="str">
            <v>Solicitud de pago de la Factura B N° 002-00000025 Materiales Electronicos</v>
          </cell>
          <cell r="U430" t="str">
            <v>Dirección Nacional de Centros Tematicos</v>
          </cell>
          <cell r="V430">
            <v>0</v>
          </cell>
          <cell r="W430" t="str">
            <v>Mesa de Entradas</v>
          </cell>
          <cell r="X430">
            <v>42570</v>
          </cell>
          <cell r="Y430" t="str">
            <v>Mueble 8</v>
          </cell>
          <cell r="Z430" t="str">
            <v>Mariana</v>
          </cell>
        </row>
        <row r="431">
          <cell r="F431" t="str">
            <v>275403/2016</v>
          </cell>
          <cell r="G431" t="e">
            <v>#N/A</v>
          </cell>
          <cell r="H431" t="str">
            <v>275403/2016</v>
          </cell>
          <cell r="I431">
            <v>0</v>
          </cell>
          <cell r="J431" t="str">
            <v>021124/2016</v>
          </cell>
          <cell r="K431">
            <v>11</v>
          </cell>
          <cell r="L431" t="str">
            <v>021124/2016</v>
          </cell>
          <cell r="M431">
            <v>0</v>
          </cell>
          <cell r="N431">
            <v>0</v>
          </cell>
          <cell r="O431" t="str">
            <v>NOTA DNCT N° 128/2016</v>
          </cell>
          <cell r="P431">
            <v>42543</v>
          </cell>
          <cell r="Q431" t="str">
            <v>Tecnopolis - Servicio de Acreditaciones</v>
          </cell>
          <cell r="R431">
            <v>0</v>
          </cell>
          <cell r="S431">
            <v>695645</v>
          </cell>
          <cell r="T431" t="str">
            <v>Servicio Integral de acreditaciones destinado al Parque Tematico e interactivo "Tecnopolis"</v>
          </cell>
          <cell r="U431" t="str">
            <v>Dirección Nacional de Generacion de Contenidos</v>
          </cell>
          <cell r="V431" t="str">
            <v>6/22/2016</v>
          </cell>
          <cell r="W431" t="str">
            <v>Presupuesto</v>
          </cell>
          <cell r="X431">
            <v>42556</v>
          </cell>
          <cell r="Y431" t="str">
            <v>Mueble 11</v>
          </cell>
          <cell r="Z431" t="str">
            <v>Orlando</v>
          </cell>
        </row>
        <row r="432">
          <cell r="F432" t="str">
            <v>275472/2016</v>
          </cell>
          <cell r="G432" t="e">
            <v>#N/A</v>
          </cell>
          <cell r="H432" t="str">
            <v>275472/2016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 t="str">
            <v>NOTA DNCT N° 129/2016</v>
          </cell>
          <cell r="P432">
            <v>42543</v>
          </cell>
          <cell r="Q432" t="str">
            <v>Tecnopolis - Mantenimiento</v>
          </cell>
          <cell r="R432">
            <v>0</v>
          </cell>
          <cell r="S432">
            <v>11465000</v>
          </cell>
          <cell r="T432" t="str">
            <v>Mantenimiento Infraestructura Vial</v>
          </cell>
          <cell r="U432" t="str">
            <v>Dirección Nacional de Centros Tematicos</v>
          </cell>
          <cell r="V432">
            <v>0</v>
          </cell>
          <cell r="W432" t="str">
            <v>Presupuesto</v>
          </cell>
          <cell r="X432">
            <v>42556</v>
          </cell>
          <cell r="Y432" t="str">
            <v>Mueble 11</v>
          </cell>
          <cell r="Z432" t="str">
            <v>Orlando</v>
          </cell>
        </row>
        <row r="433">
          <cell r="F433" t="str">
            <v>283316/2016</v>
          </cell>
          <cell r="G433" t="e">
            <v>#N/A</v>
          </cell>
          <cell r="H433" t="str">
            <v>283316/2016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 t="str">
            <v>Contrataciones Artisticas</v>
          </cell>
          <cell r="R433" t="str">
            <v>Javier Sanchez Producciones</v>
          </cell>
          <cell r="S433">
            <v>363000</v>
          </cell>
          <cell r="T433" t="str">
            <v>Pago de factura N° 0003-00000045</v>
          </cell>
          <cell r="U433" t="str">
            <v>Dirección de Compras y Contrataciones</v>
          </cell>
          <cell r="V433" t="str">
            <v>6/30/2016</v>
          </cell>
          <cell r="W433" t="str">
            <v>Mesa de Entradas</v>
          </cell>
          <cell r="X433">
            <v>42551</v>
          </cell>
          <cell r="Y433" t="str">
            <v>Mueble 15</v>
          </cell>
          <cell r="Z433" t="str">
            <v>ZULMA</v>
          </cell>
        </row>
        <row r="434">
          <cell r="F434" t="str">
            <v>282299/2016</v>
          </cell>
          <cell r="G434" t="e">
            <v>#N/A</v>
          </cell>
          <cell r="H434" t="str">
            <v>282299/2016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 t="str">
            <v>Equipamiento</v>
          </cell>
          <cell r="R434" t="str">
            <v>RELEX</v>
          </cell>
          <cell r="S434">
            <v>370000</v>
          </cell>
          <cell r="T434" t="str">
            <v>Compra de Lectoras de codigo de Barras, Impresoras de Etiquetas e Insumos para la Impresora</v>
          </cell>
          <cell r="U434" t="str">
            <v>Dirección de Compras y Contrataciones</v>
          </cell>
          <cell r="V434" t="str">
            <v>6/30/2016</v>
          </cell>
          <cell r="W434" t="str">
            <v>Mesa de Entradas</v>
          </cell>
          <cell r="X434">
            <v>42551</v>
          </cell>
          <cell r="Y434">
            <v>0</v>
          </cell>
          <cell r="Z434" t="str">
            <v>Laura Soriano</v>
          </cell>
        </row>
        <row r="435">
          <cell r="F435" t="str">
            <v>280001/2016</v>
          </cell>
          <cell r="G435" t="e">
            <v>#N/A</v>
          </cell>
          <cell r="H435" t="str">
            <v>280001/2016</v>
          </cell>
          <cell r="I435">
            <v>0</v>
          </cell>
          <cell r="J435" t="str">
            <v>021352/2016</v>
          </cell>
          <cell r="K435">
            <v>11</v>
          </cell>
          <cell r="L435" t="str">
            <v>021352/2016</v>
          </cell>
          <cell r="M435">
            <v>0</v>
          </cell>
          <cell r="N435">
            <v>0</v>
          </cell>
          <cell r="O435" t="str">
            <v>NOTA DNCT N° 131/2016</v>
          </cell>
          <cell r="P435">
            <v>42543</v>
          </cell>
          <cell r="Q435" t="str">
            <v>Tecnopolis - Mantenimiento</v>
          </cell>
          <cell r="R435" t="str">
            <v>GRUAS SAN BLAS S.A.</v>
          </cell>
          <cell r="S435">
            <v>456050</v>
          </cell>
          <cell r="T435" t="str">
            <v>Solicitud de pago de factura B N° 000038-00000092/93/94 - Alquiler de maquinarias</v>
          </cell>
          <cell r="U435" t="str">
            <v>Dirección Nacional de Centros Tematicos</v>
          </cell>
          <cell r="V435" t="str">
            <v>6/22/2016</v>
          </cell>
          <cell r="W435" t="str">
            <v>Dirección Nacional de Centros Tematicos</v>
          </cell>
          <cell r="X435">
            <v>42563</v>
          </cell>
          <cell r="Y435" t="str">
            <v>Mueble 8</v>
          </cell>
          <cell r="Z435" t="str">
            <v>Mariana</v>
          </cell>
        </row>
        <row r="436">
          <cell r="F436" t="str">
            <v>351137/2016</v>
          </cell>
          <cell r="G436" t="e">
            <v>#N/A</v>
          </cell>
          <cell r="H436" t="str">
            <v>351137/2016</v>
          </cell>
          <cell r="I436">
            <v>0</v>
          </cell>
          <cell r="J436" t="str">
            <v>021521/2016</v>
          </cell>
          <cell r="K436">
            <v>11</v>
          </cell>
          <cell r="L436" t="str">
            <v>021521/2016</v>
          </cell>
          <cell r="M436">
            <v>0</v>
          </cell>
          <cell r="N436">
            <v>0</v>
          </cell>
          <cell r="O436" t="str">
            <v>NOTA DNEF N° 256/2016</v>
          </cell>
          <cell r="P436">
            <v>0</v>
          </cell>
          <cell r="Q436" t="str">
            <v>Insumos de Herreria</v>
          </cell>
          <cell r="R436" t="str">
            <v>FERRETERIA SAN TELMO S.R.L.</v>
          </cell>
          <cell r="S436">
            <v>104066.13</v>
          </cell>
          <cell r="T436" t="str">
            <v>Solicitud de pago por Adquisicion de materiales para Técnica Fact B N° 7-1512, 7-1540, 7-1541, 7-1542</v>
          </cell>
          <cell r="U436" t="str">
            <v>Subsecretaría de Centros Temáticos y Expresiones Federales</v>
          </cell>
          <cell r="V436">
            <v>0</v>
          </cell>
          <cell r="W436" t="str">
            <v>Dirección Nacional de Expresiones Federales</v>
          </cell>
          <cell r="X436">
            <v>42555</v>
          </cell>
          <cell r="Y436" t="str">
            <v>Mueble 9</v>
          </cell>
          <cell r="Z436" t="str">
            <v>Sebastian</v>
          </cell>
        </row>
        <row r="437">
          <cell r="F437" t="str">
            <v>302598/2016</v>
          </cell>
          <cell r="G437" t="e">
            <v>#N/A</v>
          </cell>
          <cell r="H437" t="str">
            <v>302598/2016</v>
          </cell>
          <cell r="I437">
            <v>0</v>
          </cell>
          <cell r="J437" t="str">
            <v>021534/2016</v>
          </cell>
          <cell r="K437">
            <v>11</v>
          </cell>
          <cell r="L437" t="str">
            <v>021534/2016</v>
          </cell>
          <cell r="M437">
            <v>0</v>
          </cell>
          <cell r="N437">
            <v>0</v>
          </cell>
          <cell r="O437" t="str">
            <v>NOTA DNEF N° 257/2016</v>
          </cell>
          <cell r="P437">
            <v>42522</v>
          </cell>
          <cell r="Q437" t="str">
            <v>Servicios de Eventos</v>
          </cell>
          <cell r="R437" t="str">
            <v>CATERING PORTEÑO S.R.L</v>
          </cell>
          <cell r="S437">
            <v>8900</v>
          </cell>
          <cell r="T437" t="str">
            <v>Servicio de Catering. Arnaldo Antunes 18/6. Fact 0003-00000024</v>
          </cell>
          <cell r="U437" t="str">
            <v>Dirección Nacional de Expresiones Federales</v>
          </cell>
          <cell r="V437">
            <v>0</v>
          </cell>
          <cell r="W437" t="str">
            <v>Dirección Nacional de Expresiones Federales</v>
          </cell>
          <cell r="X437">
            <v>42555</v>
          </cell>
          <cell r="Y437" t="str">
            <v>Mueble 10</v>
          </cell>
          <cell r="Z437" t="str">
            <v>Melina</v>
          </cell>
        </row>
        <row r="438">
          <cell r="F438" t="str">
            <v>302378/2016</v>
          </cell>
          <cell r="G438" t="e">
            <v>#N/A</v>
          </cell>
          <cell r="H438" t="str">
            <v>302378/2016</v>
          </cell>
          <cell r="I438">
            <v>0</v>
          </cell>
          <cell r="J438" t="str">
            <v>021535/2016</v>
          </cell>
          <cell r="K438">
            <v>11</v>
          </cell>
          <cell r="L438" t="str">
            <v>021535/2016</v>
          </cell>
          <cell r="M438">
            <v>0</v>
          </cell>
          <cell r="N438">
            <v>0</v>
          </cell>
          <cell r="O438" t="str">
            <v>NOTA DNEF N° 258/2016</v>
          </cell>
          <cell r="P438">
            <v>42522</v>
          </cell>
          <cell r="Q438" t="str">
            <v>Servicios de Eventos</v>
          </cell>
          <cell r="R438" t="str">
            <v>CATERING PORTEÑO S.R.L</v>
          </cell>
          <cell r="S438">
            <v>6900</v>
          </cell>
          <cell r="T438" t="str">
            <v>Servicio de Catering. Jairo 19/6. Fact 0003-00000025</v>
          </cell>
          <cell r="U438" t="str">
            <v>Dirección Nacional de Expresiones Federales</v>
          </cell>
          <cell r="V438">
            <v>0</v>
          </cell>
          <cell r="W438" t="str">
            <v>Dirección Nacional de Expresiones Federales</v>
          </cell>
          <cell r="X438">
            <v>42555</v>
          </cell>
          <cell r="Y438" t="str">
            <v>Mueble 10</v>
          </cell>
          <cell r="Z438" t="str">
            <v>Melina</v>
          </cell>
        </row>
        <row r="439">
          <cell r="F439" t="str">
            <v>284183/2016</v>
          </cell>
          <cell r="G439" t="e">
            <v>#N/A</v>
          </cell>
          <cell r="H439" t="str">
            <v>284183/2016</v>
          </cell>
          <cell r="I439">
            <v>0</v>
          </cell>
          <cell r="J439" t="str">
            <v>021542/2016</v>
          </cell>
          <cell r="K439">
            <v>11</v>
          </cell>
          <cell r="L439" t="str">
            <v>021542/2016</v>
          </cell>
          <cell r="M439">
            <v>0</v>
          </cell>
          <cell r="N439">
            <v>0</v>
          </cell>
          <cell r="O439" t="str">
            <v>NOTA DNEF N° 259/2016</v>
          </cell>
          <cell r="P439">
            <v>42522</v>
          </cell>
          <cell r="Q439" t="str">
            <v>Equipamiento</v>
          </cell>
          <cell r="R439">
            <v>0</v>
          </cell>
          <cell r="S439">
            <v>0</v>
          </cell>
          <cell r="T439" t="str">
            <v>Compra de Moviliario y Accesorios para musica</v>
          </cell>
          <cell r="U439" t="str">
            <v>Dirección Nacional de Expresiones Federales</v>
          </cell>
          <cell r="V439">
            <v>0</v>
          </cell>
          <cell r="W439" t="str">
            <v>Dirección Nacional de Expresiones Federales</v>
          </cell>
          <cell r="X439">
            <v>42555</v>
          </cell>
          <cell r="Y439" t="str">
            <v>Mueble 16</v>
          </cell>
          <cell r="Z439" t="str">
            <v>Griselda</v>
          </cell>
        </row>
        <row r="440">
          <cell r="F440" t="str">
            <v>163789/2016</v>
          </cell>
          <cell r="G440" t="e">
            <v>#N/A</v>
          </cell>
          <cell r="H440" t="str">
            <v>163789/2016</v>
          </cell>
          <cell r="I440">
            <v>0</v>
          </cell>
          <cell r="J440" t="str">
            <v>013161/2016</v>
          </cell>
          <cell r="K440">
            <v>11</v>
          </cell>
          <cell r="L440">
            <v>0</v>
          </cell>
          <cell r="M440">
            <v>0</v>
          </cell>
          <cell r="N440">
            <v>0</v>
          </cell>
          <cell r="O440" t="str">
            <v>Nota DNCT N° 25/2016</v>
          </cell>
          <cell r="P440">
            <v>42488</v>
          </cell>
          <cell r="Q440" t="str">
            <v>Tecnopolis - Equipamiento</v>
          </cell>
          <cell r="R440" t="str">
            <v>Carlos De Martino</v>
          </cell>
          <cell r="S440">
            <v>458077.77</v>
          </cell>
          <cell r="T440" t="str">
            <v>OC N° N° 129/2015 Adquisión de insumos para paisajismo</v>
          </cell>
          <cell r="U440" t="str">
            <v>Coordinación Técnica Operativa</v>
          </cell>
          <cell r="V440">
            <v>0</v>
          </cell>
          <cell r="W440" t="str">
            <v>Direccion General Técnica, Administrativa y Legal</v>
          </cell>
          <cell r="X440">
            <v>42565</v>
          </cell>
          <cell r="Y440" t="str">
            <v>Mueble 9</v>
          </cell>
          <cell r="Z440" t="str">
            <v>Laura Siciliano</v>
          </cell>
        </row>
        <row r="441">
          <cell r="F441" t="str">
            <v>163644/2016</v>
          </cell>
          <cell r="G441" t="e">
            <v>#N/A</v>
          </cell>
          <cell r="H441" t="str">
            <v>163644/2016</v>
          </cell>
          <cell r="I441">
            <v>0</v>
          </cell>
          <cell r="J441" t="str">
            <v>013162/2016</v>
          </cell>
          <cell r="K441">
            <v>11</v>
          </cell>
          <cell r="L441">
            <v>0</v>
          </cell>
          <cell r="M441">
            <v>0</v>
          </cell>
          <cell r="N441">
            <v>0</v>
          </cell>
          <cell r="O441" t="str">
            <v>Nota DNCT N°26/2016</v>
          </cell>
          <cell r="P441">
            <v>42488</v>
          </cell>
          <cell r="Q441" t="str">
            <v>Insumos de Paisajismo</v>
          </cell>
          <cell r="R441" t="str">
            <v>Vivero cuculo S.R.L</v>
          </cell>
          <cell r="S441">
            <v>384000</v>
          </cell>
          <cell r="T441" t="str">
            <v>OC N°128/2015 Adquisición de insumos para paisajismo</v>
          </cell>
          <cell r="U441" t="str">
            <v>Dirección Nacional de Centros Tematicos</v>
          </cell>
          <cell r="V441">
            <v>0</v>
          </cell>
          <cell r="W441" t="str">
            <v>Direccion General Técnica, Administrativa y Legal</v>
          </cell>
          <cell r="X441">
            <v>42565</v>
          </cell>
          <cell r="Y441" t="str">
            <v>Mueble 9</v>
          </cell>
          <cell r="Z441" t="str">
            <v>Laura Siciliano</v>
          </cell>
        </row>
        <row r="442">
          <cell r="F442" t="str">
            <v>256768/2014</v>
          </cell>
          <cell r="G442" t="e">
            <v>#N/A</v>
          </cell>
          <cell r="H442" t="str">
            <v>256768/2014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 t="str">
            <v>OC N° 12/15</v>
          </cell>
          <cell r="P442">
            <v>42383</v>
          </cell>
          <cell r="Q442" t="str">
            <v>Policia</v>
          </cell>
          <cell r="R442" t="str">
            <v>Policia Federal Argentina</v>
          </cell>
          <cell r="S442">
            <v>3712500</v>
          </cell>
          <cell r="T442" t="str">
            <v>PRESTACIÓN DEL SERVICIO DE POLICÍA ADICIONAL ADDENDA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 t="str">
            <v>Sin Asignar</v>
          </cell>
        </row>
        <row r="443">
          <cell r="F443" t="str">
            <v>164562/2016</v>
          </cell>
          <cell r="G443" t="e">
            <v>#N/A</v>
          </cell>
          <cell r="H443" t="str">
            <v>164562/2016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42489</v>
          </cell>
          <cell r="Q443" t="str">
            <v>Tecnopolis - Iluminacion</v>
          </cell>
          <cell r="R443">
            <v>0</v>
          </cell>
          <cell r="S443">
            <v>61695.8</v>
          </cell>
          <cell r="T443">
            <v>0</v>
          </cell>
          <cell r="U443" t="str">
            <v>Dirección Nacional de Centros Tematicos</v>
          </cell>
          <cell r="V443">
            <v>0</v>
          </cell>
          <cell r="W443" t="str">
            <v>Direccion General Técnica, Administrativa y Legal</v>
          </cell>
          <cell r="X443">
            <v>42556</v>
          </cell>
          <cell r="Y443" t="str">
            <v>Mueble 14</v>
          </cell>
          <cell r="Z443" t="str">
            <v>Lorena</v>
          </cell>
        </row>
        <row r="444">
          <cell r="F444" t="str">
            <v>178186/2016</v>
          </cell>
          <cell r="G444" t="e">
            <v>#N/A</v>
          </cell>
          <cell r="H444" t="str">
            <v>178186/2016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 t="str">
            <v>Memo N°47/2016</v>
          </cell>
          <cell r="P444">
            <v>0</v>
          </cell>
          <cell r="Q444" t="str">
            <v>Tecnopolis - Alquiler Fotocopiadoras</v>
          </cell>
          <cell r="R444" t="str">
            <v>QSC SOLUCIONES S.R.L.</v>
          </cell>
          <cell r="S444">
            <v>13488.5</v>
          </cell>
          <cell r="T444" t="str">
            <v>Alquiler de equipos multifuncion</v>
          </cell>
          <cell r="U444" t="str">
            <v>Dirección Nacional de Centros Tematicos</v>
          </cell>
          <cell r="V444">
            <v>0</v>
          </cell>
          <cell r="W444" t="str">
            <v>Legales</v>
          </cell>
          <cell r="X444">
            <v>42562</v>
          </cell>
          <cell r="Y444" t="str">
            <v>Mueble 18</v>
          </cell>
          <cell r="Z444" t="str">
            <v>Luis</v>
          </cell>
        </row>
        <row r="445">
          <cell r="F445" t="str">
            <v>177928/2016</v>
          </cell>
          <cell r="G445" t="e">
            <v>#N/A</v>
          </cell>
          <cell r="H445" t="str">
            <v>177928/2016</v>
          </cell>
          <cell r="I445">
            <v>0</v>
          </cell>
          <cell r="J445" t="str">
            <v>014695/2016</v>
          </cell>
          <cell r="K445">
            <v>11</v>
          </cell>
          <cell r="L445" t="str">
            <v>014695/2016</v>
          </cell>
          <cell r="M445">
            <v>0</v>
          </cell>
          <cell r="N445">
            <v>0</v>
          </cell>
          <cell r="O445">
            <v>0</v>
          </cell>
          <cell r="P445">
            <v>42493</v>
          </cell>
          <cell r="Q445" t="str">
            <v>Mantenimiento</v>
          </cell>
          <cell r="R445" t="str">
            <v>Acces Group S.R.L.</v>
          </cell>
          <cell r="S445">
            <v>9560</v>
          </cell>
          <cell r="T445" t="str">
            <v>Solicitud de adquisición de material para restauración de obras del MNBA</v>
          </cell>
          <cell r="U445" t="str">
            <v>Dirección Nacional de Centros Tematicos</v>
          </cell>
          <cell r="V445">
            <v>0</v>
          </cell>
          <cell r="W445" t="str">
            <v>Presupuesto</v>
          </cell>
          <cell r="X445">
            <v>42549</v>
          </cell>
          <cell r="Y445" t="str">
            <v>Mueble 9</v>
          </cell>
          <cell r="Z445" t="str">
            <v>Sebastian</v>
          </cell>
        </row>
        <row r="446">
          <cell r="F446" t="str">
            <v>252561/2016</v>
          </cell>
          <cell r="G446" t="e">
            <v>#N/A</v>
          </cell>
          <cell r="H446" t="str">
            <v>252561/2016</v>
          </cell>
          <cell r="I446">
            <v>0</v>
          </cell>
          <cell r="J446" t="str">
            <v>018034/2016</v>
          </cell>
          <cell r="K446">
            <v>11</v>
          </cell>
          <cell r="L446" t="str">
            <v>018034/2016</v>
          </cell>
          <cell r="M446">
            <v>0</v>
          </cell>
          <cell r="N446">
            <v>0</v>
          </cell>
          <cell r="O446" t="str">
            <v>NOTA CC 260/2016</v>
          </cell>
          <cell r="P446">
            <v>42521</v>
          </cell>
          <cell r="Q446" t="str">
            <v>Comunicaciones Oficiales y Generales</v>
          </cell>
          <cell r="R446">
            <v>0</v>
          </cell>
          <cell r="S446">
            <v>7500</v>
          </cell>
          <cell r="T446" t="str">
            <v>Adquisición de cartelera</v>
          </cell>
          <cell r="U446" t="str">
            <v>Dirección de Compras y Contrataciones</v>
          </cell>
          <cell r="V446" t="str">
            <v>5/31/3016</v>
          </cell>
          <cell r="W446" t="str">
            <v>Presupuesto</v>
          </cell>
          <cell r="X446">
            <v>42549</v>
          </cell>
          <cell r="Y446" t="str">
            <v>Mueble 3</v>
          </cell>
          <cell r="Z446" t="str">
            <v>Luis</v>
          </cell>
        </row>
        <row r="447">
          <cell r="F447" t="str">
            <v>280426/2016</v>
          </cell>
          <cell r="G447" t="e">
            <v>#N/A</v>
          </cell>
          <cell r="H447" t="str">
            <v>280426/2016</v>
          </cell>
          <cell r="I447">
            <v>0</v>
          </cell>
          <cell r="J447" t="str">
            <v>015931/2016</v>
          </cell>
          <cell r="K447">
            <v>11</v>
          </cell>
          <cell r="L447" t="str">
            <v>015931/2016</v>
          </cell>
          <cell r="M447">
            <v>0</v>
          </cell>
          <cell r="N447">
            <v>0</v>
          </cell>
          <cell r="O447" t="str">
            <v>NOTA DNEF N° 87/2016</v>
          </cell>
          <cell r="P447">
            <v>42502</v>
          </cell>
          <cell r="Q447" t="str">
            <v>Contrataciones Artisticas</v>
          </cell>
          <cell r="R447" t="str">
            <v>Daniel Falasca</v>
          </cell>
          <cell r="S447">
            <v>11500</v>
          </cell>
          <cell r="T447" t="str">
            <v>Requerimiento para Contrataciones artistica de Daniel Falasca</v>
          </cell>
          <cell r="U447" t="str">
            <v>Dirección Nacional de Centros Tematicos</v>
          </cell>
          <cell r="V447">
            <v>0</v>
          </cell>
          <cell r="W447" t="str">
            <v>Dirección Nacional de Expresiones Federales</v>
          </cell>
          <cell r="X447">
            <v>0</v>
          </cell>
          <cell r="Y447" t="str">
            <v>Mueble 9</v>
          </cell>
          <cell r="Z447" t="str">
            <v>Sebastian</v>
          </cell>
        </row>
        <row r="448">
          <cell r="F448" t="str">
            <v>287488/2016</v>
          </cell>
          <cell r="G448" t="e">
            <v>#N/A</v>
          </cell>
          <cell r="H448" t="str">
            <v>287488/2016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 t="str">
            <v>MEMO N° 29/2016</v>
          </cell>
          <cell r="P448">
            <v>42555</v>
          </cell>
          <cell r="Q448" t="str">
            <v>Tecnopolis - Servicio de producción</v>
          </cell>
          <cell r="R448">
            <v>0</v>
          </cell>
          <cell r="S448">
            <v>0</v>
          </cell>
          <cell r="T448" t="str">
            <v>Servicio de Producción DXTV - TECNOPOLIS SALTA</v>
          </cell>
          <cell r="U448" t="str">
            <v>Dirección de Compras y Contrataciones</v>
          </cell>
          <cell r="V448">
            <v>0</v>
          </cell>
          <cell r="W448" t="str">
            <v>Mesa de Entradas</v>
          </cell>
          <cell r="X448">
            <v>42555</v>
          </cell>
          <cell r="Y448" t="str">
            <v>Mueble 15</v>
          </cell>
          <cell r="Z448" t="str">
            <v>Laura Siciliano</v>
          </cell>
        </row>
        <row r="449">
          <cell r="F449" t="str">
            <v>287958/2016</v>
          </cell>
          <cell r="G449" t="e">
            <v>#N/A</v>
          </cell>
          <cell r="H449" t="str">
            <v>287958/2016</v>
          </cell>
          <cell r="I449">
            <v>0</v>
          </cell>
          <cell r="J449" t="str">
            <v>021935/2016</v>
          </cell>
          <cell r="K449">
            <v>11</v>
          </cell>
          <cell r="L449" t="str">
            <v>021935/2016</v>
          </cell>
          <cell r="M449">
            <v>0</v>
          </cell>
          <cell r="N449">
            <v>0</v>
          </cell>
          <cell r="O449" t="str">
            <v>NOTA DNEF N° 261/2016</v>
          </cell>
          <cell r="P449">
            <v>42555</v>
          </cell>
          <cell r="Q449" t="str">
            <v>Alquiler de Equipamiento</v>
          </cell>
          <cell r="R449" t="str">
            <v>BUSTO SEBASTIAN DARIO</v>
          </cell>
          <cell r="S449">
            <v>2580</v>
          </cell>
          <cell r="T449" t="str">
            <v>Pago de alquiler amplificadores y pies de instrumentos para concierto Arnaldo Antunes Trio</v>
          </cell>
          <cell r="U449" t="str">
            <v>Dirección Nacional de Expresiones Federales</v>
          </cell>
          <cell r="V449">
            <v>0</v>
          </cell>
          <cell r="W449" t="str">
            <v>Presupuesto</v>
          </cell>
          <cell r="X449">
            <v>42564</v>
          </cell>
          <cell r="Y449" t="str">
            <v>Mueble 9</v>
          </cell>
          <cell r="Z449" t="str">
            <v>Sebastian</v>
          </cell>
        </row>
        <row r="450">
          <cell r="F450" t="str">
            <v>288099/2016</v>
          </cell>
          <cell r="G450" t="e">
            <v>#N/A</v>
          </cell>
          <cell r="H450" t="str">
            <v>288099/2016</v>
          </cell>
          <cell r="I450">
            <v>0</v>
          </cell>
          <cell r="J450" t="str">
            <v>021961/2016</v>
          </cell>
          <cell r="K450">
            <v>11</v>
          </cell>
          <cell r="L450" t="str">
            <v>021961/2016</v>
          </cell>
          <cell r="M450">
            <v>0</v>
          </cell>
          <cell r="N450">
            <v>0</v>
          </cell>
          <cell r="O450" t="str">
            <v>NOTA DNEF N° 269/2016</v>
          </cell>
          <cell r="P450">
            <v>42555</v>
          </cell>
          <cell r="Q450" t="str">
            <v>Contrataciones Artisticas</v>
          </cell>
          <cell r="R450" t="str">
            <v>DANKO BRIGITTA</v>
          </cell>
          <cell r="S450">
            <v>2500</v>
          </cell>
          <cell r="T450" t="str">
            <v>Reconocimiento de gastos danko brigita- EL TANGO DE PIAZZOLLA Y BORGES</v>
          </cell>
          <cell r="U450" t="str">
            <v>Dirección Nacional de Expresiones Federales</v>
          </cell>
          <cell r="V450">
            <v>0</v>
          </cell>
          <cell r="W450" t="str">
            <v>Dirección Nacional de Expresiones Federales</v>
          </cell>
          <cell r="X450">
            <v>42555</v>
          </cell>
          <cell r="Y450" t="str">
            <v>Mueble 9</v>
          </cell>
          <cell r="Z450" t="str">
            <v>Sebastian</v>
          </cell>
        </row>
        <row r="451">
          <cell r="F451" t="str">
            <v>288296/2016</v>
          </cell>
          <cell r="G451" t="e">
            <v>#N/A</v>
          </cell>
          <cell r="H451" t="str">
            <v>288296/2016</v>
          </cell>
          <cell r="I451">
            <v>0</v>
          </cell>
          <cell r="J451" t="str">
            <v>2198/4/2016</v>
          </cell>
          <cell r="K451">
            <v>11</v>
          </cell>
          <cell r="L451">
            <v>0</v>
          </cell>
          <cell r="M451">
            <v>0</v>
          </cell>
          <cell r="N451">
            <v>0</v>
          </cell>
          <cell r="O451" t="str">
            <v>NOTA DNEF N° 283/2016</v>
          </cell>
          <cell r="P451">
            <v>42555</v>
          </cell>
          <cell r="Q451" t="str">
            <v>Contrataciones Artisticas</v>
          </cell>
          <cell r="R451" t="str">
            <v>GERARDO JAVIER PACHILLA</v>
          </cell>
          <cell r="S451">
            <v>3000</v>
          </cell>
          <cell r="T451" t="str">
            <v>Reconocimiento de gasto Gerardo Pachilla</v>
          </cell>
          <cell r="U451" t="str">
            <v>Dirección Nacional de Expresiones Federales</v>
          </cell>
          <cell r="V451">
            <v>0</v>
          </cell>
          <cell r="W451" t="str">
            <v>Dirección Nacional de Expresiones Federales</v>
          </cell>
          <cell r="X451">
            <v>42576</v>
          </cell>
          <cell r="Y451" t="str">
            <v>Mueble 9</v>
          </cell>
          <cell r="Z451" t="str">
            <v>Sebastian</v>
          </cell>
        </row>
        <row r="452">
          <cell r="F452" t="str">
            <v>288292/2016</v>
          </cell>
          <cell r="G452" t="e">
            <v>#N/A</v>
          </cell>
          <cell r="H452" t="str">
            <v>288292/2016</v>
          </cell>
          <cell r="I452">
            <v>0</v>
          </cell>
          <cell r="J452" t="str">
            <v>021983/2016</v>
          </cell>
          <cell r="K452">
            <v>11</v>
          </cell>
          <cell r="L452" t="str">
            <v>021983/2016</v>
          </cell>
          <cell r="M452">
            <v>0</v>
          </cell>
          <cell r="N452">
            <v>0</v>
          </cell>
          <cell r="O452" t="str">
            <v>NOTA DNEF N° 282/2016</v>
          </cell>
          <cell r="P452">
            <v>42555</v>
          </cell>
          <cell r="Q452" t="str">
            <v>Contrataciones Artisticas</v>
          </cell>
          <cell r="R452" t="str">
            <v>PABLO LEONARDO SANGIORGIO</v>
          </cell>
          <cell r="S452">
            <v>3500</v>
          </cell>
          <cell r="T452" t="str">
            <v>Reconocimiento de gastos Pablo Sangiorgio</v>
          </cell>
          <cell r="U452" t="str">
            <v>Dirección Nacional de Expresiones Federales</v>
          </cell>
          <cell r="V452">
            <v>0</v>
          </cell>
          <cell r="W452" t="str">
            <v>Dirección Nacional de Expresiones Federales</v>
          </cell>
          <cell r="X452">
            <v>42555</v>
          </cell>
          <cell r="Y452" t="str">
            <v>Mueble 9</v>
          </cell>
          <cell r="Z452" t="str">
            <v>Sebastian</v>
          </cell>
        </row>
        <row r="453">
          <cell r="F453" t="str">
            <v>288280/2016</v>
          </cell>
          <cell r="G453" t="e">
            <v>#N/A</v>
          </cell>
          <cell r="H453" t="str">
            <v>288280/2016</v>
          </cell>
          <cell r="I453">
            <v>0</v>
          </cell>
          <cell r="J453" t="str">
            <v>021982/2016</v>
          </cell>
          <cell r="K453">
            <v>11</v>
          </cell>
          <cell r="L453" t="str">
            <v>021982/2016</v>
          </cell>
          <cell r="M453">
            <v>0</v>
          </cell>
          <cell r="N453">
            <v>0</v>
          </cell>
          <cell r="O453" t="str">
            <v>NOTA DNEF N° 281/2016</v>
          </cell>
          <cell r="P453">
            <v>42555</v>
          </cell>
          <cell r="Q453" t="str">
            <v>Contrataciones Artisticas</v>
          </cell>
          <cell r="R453" t="str">
            <v>GRACIA MEDINA</v>
          </cell>
          <cell r="S453">
            <v>3000</v>
          </cell>
          <cell r="T453" t="str">
            <v>Reconocimiento de gasto Gracia Medina - Homenajo a Mariano Mores -</v>
          </cell>
          <cell r="U453" t="str">
            <v>Dirección Nacional de Expresiones Federales</v>
          </cell>
          <cell r="V453">
            <v>0</v>
          </cell>
          <cell r="W453" t="str">
            <v>Dirección Nacional de Expresiones Federales</v>
          </cell>
          <cell r="X453">
            <v>42576</v>
          </cell>
          <cell r="Y453" t="str">
            <v>Mueble 9</v>
          </cell>
          <cell r="Z453" t="str">
            <v>Sebastian</v>
          </cell>
        </row>
        <row r="454">
          <cell r="F454" t="str">
            <v>288245/2016</v>
          </cell>
          <cell r="G454" t="e">
            <v>#N/A</v>
          </cell>
          <cell r="H454" t="str">
            <v>288245/2016</v>
          </cell>
          <cell r="I454">
            <v>0</v>
          </cell>
          <cell r="J454" t="str">
            <v>021981/2016</v>
          </cell>
          <cell r="K454">
            <v>11</v>
          </cell>
          <cell r="L454" t="str">
            <v>021981/2016</v>
          </cell>
          <cell r="M454">
            <v>0</v>
          </cell>
          <cell r="N454">
            <v>0</v>
          </cell>
          <cell r="O454" t="str">
            <v>NOTA DNEF N° 280/2016</v>
          </cell>
          <cell r="P454">
            <v>42555</v>
          </cell>
          <cell r="Q454" t="str">
            <v>Contrataciones Artisticas</v>
          </cell>
          <cell r="R454" t="str">
            <v>KARMEN RESNCSAR</v>
          </cell>
          <cell r="S454">
            <v>6000</v>
          </cell>
          <cell r="T454" t="str">
            <v>Reconocimiento de gasto Karmen Resncsar - Homenajo a Mariano Mores -</v>
          </cell>
          <cell r="U454" t="str">
            <v>Dirección Nacional de Expresiones Federales</v>
          </cell>
          <cell r="V454">
            <v>0</v>
          </cell>
          <cell r="W454" t="str">
            <v>Dirección Nacional de Expresiones Federales</v>
          </cell>
          <cell r="X454">
            <v>42555</v>
          </cell>
          <cell r="Y454" t="str">
            <v>Mueble 9</v>
          </cell>
          <cell r="Z454" t="str">
            <v>Sebastian</v>
          </cell>
        </row>
        <row r="455">
          <cell r="F455" t="str">
            <v>288237/2016</v>
          </cell>
          <cell r="G455" t="e">
            <v>#N/A</v>
          </cell>
          <cell r="H455" t="str">
            <v>288237/2016</v>
          </cell>
          <cell r="I455">
            <v>0</v>
          </cell>
          <cell r="J455" t="str">
            <v>021980/2016</v>
          </cell>
          <cell r="K455">
            <v>11</v>
          </cell>
          <cell r="L455" t="str">
            <v>021980/2016</v>
          </cell>
          <cell r="M455">
            <v>0</v>
          </cell>
          <cell r="N455">
            <v>0</v>
          </cell>
          <cell r="O455" t="str">
            <v>NOTA DNEF N° 279/2016</v>
          </cell>
          <cell r="P455">
            <v>42555</v>
          </cell>
          <cell r="Q455" t="str">
            <v>Contrataciones Artisticas</v>
          </cell>
          <cell r="R455" t="str">
            <v>DANIEL FALASCA</v>
          </cell>
          <cell r="S455">
            <v>3000</v>
          </cell>
          <cell r="T455" t="str">
            <v>Reconocimiento de gasto Daniel Falasca - Homenajo a Mariano Mores -</v>
          </cell>
          <cell r="U455" t="str">
            <v>Dirección Nacional de Expresiones Federales</v>
          </cell>
          <cell r="V455">
            <v>0</v>
          </cell>
          <cell r="W455" t="str">
            <v>Dirección Nacional de Expresiones Federales</v>
          </cell>
          <cell r="X455">
            <v>42555</v>
          </cell>
          <cell r="Y455" t="str">
            <v>Mueble 9</v>
          </cell>
          <cell r="Z455" t="str">
            <v>Sebastian</v>
          </cell>
        </row>
        <row r="456">
          <cell r="F456" t="str">
            <v>288206/2016</v>
          </cell>
          <cell r="G456" t="e">
            <v>#N/A</v>
          </cell>
          <cell r="H456" t="str">
            <v>288206/2016</v>
          </cell>
          <cell r="I456">
            <v>0</v>
          </cell>
          <cell r="J456" t="str">
            <v>021975/2016</v>
          </cell>
          <cell r="K456">
            <v>11</v>
          </cell>
          <cell r="L456" t="str">
            <v>021975/2016</v>
          </cell>
          <cell r="M456">
            <v>0</v>
          </cell>
          <cell r="N456">
            <v>0</v>
          </cell>
          <cell r="O456" t="str">
            <v>NOTA DNEF N° 278/2016</v>
          </cell>
          <cell r="P456">
            <v>42555</v>
          </cell>
          <cell r="Q456" t="str">
            <v>Contrataciones Artisticas</v>
          </cell>
          <cell r="R456" t="str">
            <v>CRISTIAN RENE MARTINELLI</v>
          </cell>
          <cell r="S456">
            <v>9000</v>
          </cell>
          <cell r="T456" t="str">
            <v>Reconocimiento de gasto Cristian Martinelli - Homenajo a Mariano Mores -</v>
          </cell>
          <cell r="U456" t="str">
            <v>Dirección Nacional de Expresiones Federales</v>
          </cell>
          <cell r="V456">
            <v>0</v>
          </cell>
          <cell r="W456" t="str">
            <v>Dirección Nacional de Expresiones Federales</v>
          </cell>
          <cell r="X456">
            <v>42555</v>
          </cell>
          <cell r="Y456" t="str">
            <v>Mueble 9</v>
          </cell>
          <cell r="Z456" t="str">
            <v>Sebastian</v>
          </cell>
        </row>
        <row r="457">
          <cell r="F457" t="str">
            <v>288174/2016</v>
          </cell>
          <cell r="G457" t="e">
            <v>#N/A</v>
          </cell>
          <cell r="H457" t="str">
            <v>288174/2016</v>
          </cell>
          <cell r="I457">
            <v>0</v>
          </cell>
          <cell r="J457" t="str">
            <v>021972/2016</v>
          </cell>
          <cell r="K457">
            <v>11</v>
          </cell>
          <cell r="L457" t="str">
            <v>021972/2016</v>
          </cell>
          <cell r="M457">
            <v>0</v>
          </cell>
          <cell r="N457">
            <v>0</v>
          </cell>
          <cell r="O457" t="str">
            <v>NOTA DNEF N° 276/2016</v>
          </cell>
          <cell r="P457">
            <v>42555</v>
          </cell>
          <cell r="Q457" t="str">
            <v>Contrataciones Artisticas</v>
          </cell>
          <cell r="R457" t="str">
            <v>MARTINEZ BAYO GABRIEL GUILLERMO</v>
          </cell>
          <cell r="S457">
            <v>19000</v>
          </cell>
          <cell r="T457" t="str">
            <v>Reconocimiento de gasto Martinez Bayo Gabriel Guillermo - Homenajo a Mariano Mores -</v>
          </cell>
          <cell r="U457" t="str">
            <v>Dirección Nacional de Expresiones Federales</v>
          </cell>
          <cell r="V457">
            <v>0</v>
          </cell>
          <cell r="W457" t="str">
            <v>Dirección Nacional de Expresiones Federales</v>
          </cell>
          <cell r="X457">
            <v>42587</v>
          </cell>
          <cell r="Y457" t="str">
            <v>Mueble 9</v>
          </cell>
          <cell r="Z457" t="str">
            <v>Sebastian</v>
          </cell>
        </row>
        <row r="458">
          <cell r="F458" t="str">
            <v>288177/2016</v>
          </cell>
          <cell r="G458" t="e">
            <v>#N/A</v>
          </cell>
          <cell r="H458" t="str">
            <v>288177/2016</v>
          </cell>
          <cell r="I458">
            <v>0</v>
          </cell>
          <cell r="J458" t="str">
            <v>021974/2016</v>
          </cell>
          <cell r="K458">
            <v>11</v>
          </cell>
          <cell r="L458" t="str">
            <v>021974/2016</v>
          </cell>
          <cell r="M458">
            <v>0</v>
          </cell>
          <cell r="N458">
            <v>0</v>
          </cell>
          <cell r="O458" t="str">
            <v>NOTA DNEF N° 277/2016</v>
          </cell>
          <cell r="P458">
            <v>42555</v>
          </cell>
          <cell r="Q458" t="str">
            <v>Contrataciones Artisticas</v>
          </cell>
          <cell r="R458" t="str">
            <v>FERNANDO JOSÉ HERNAN</v>
          </cell>
          <cell r="S458">
            <v>7000</v>
          </cell>
          <cell r="T458" t="str">
            <v>Reconocimiento de gastos Fernando José Hernan</v>
          </cell>
          <cell r="U458" t="str">
            <v>Dirección Nacional de Expresiones Federales</v>
          </cell>
          <cell r="V458">
            <v>0</v>
          </cell>
          <cell r="W458" t="str">
            <v>Dirección Nacional de Expresiones Federales</v>
          </cell>
          <cell r="X458">
            <v>42587</v>
          </cell>
          <cell r="Y458" t="str">
            <v>Mueble 9</v>
          </cell>
          <cell r="Z458" t="str">
            <v>Sebastian</v>
          </cell>
        </row>
        <row r="459">
          <cell r="F459" t="str">
            <v>288165/2016</v>
          </cell>
          <cell r="G459" t="e">
            <v>#N/A</v>
          </cell>
          <cell r="H459" t="str">
            <v>288165/2016</v>
          </cell>
          <cell r="I459">
            <v>0</v>
          </cell>
          <cell r="J459" t="str">
            <v>021971/2016</v>
          </cell>
          <cell r="K459">
            <v>11</v>
          </cell>
          <cell r="L459" t="str">
            <v>021971/2016</v>
          </cell>
          <cell r="M459">
            <v>0</v>
          </cell>
          <cell r="N459">
            <v>0</v>
          </cell>
          <cell r="O459" t="str">
            <v>NOTA DNEF N° 275/2016</v>
          </cell>
          <cell r="P459">
            <v>42555</v>
          </cell>
          <cell r="Q459" t="str">
            <v>Contrataciones Artisticas</v>
          </cell>
          <cell r="R459" t="str">
            <v>SANCHEZ DIEGO</v>
          </cell>
          <cell r="S459">
            <v>3500</v>
          </cell>
          <cell r="T459" t="str">
            <v>Reconocimiento de gastos Diego Sanchez</v>
          </cell>
          <cell r="U459" t="str">
            <v>Dirección Nacional de Expresiones Federales</v>
          </cell>
          <cell r="V459">
            <v>0</v>
          </cell>
          <cell r="W459" t="str">
            <v>Dirección Nacional de Expresiones Federales</v>
          </cell>
          <cell r="X459">
            <v>42555</v>
          </cell>
          <cell r="Y459" t="str">
            <v>Mueble 9</v>
          </cell>
          <cell r="Z459" t="str">
            <v>Sebastian</v>
          </cell>
        </row>
        <row r="460">
          <cell r="F460" t="str">
            <v>288163/2016</v>
          </cell>
          <cell r="G460" t="e">
            <v>#N/A</v>
          </cell>
          <cell r="H460" t="str">
            <v>288163/2016</v>
          </cell>
          <cell r="I460">
            <v>0</v>
          </cell>
          <cell r="J460" t="str">
            <v>021969/2016</v>
          </cell>
          <cell r="K460">
            <v>11</v>
          </cell>
          <cell r="L460" t="str">
            <v>021969/2016</v>
          </cell>
          <cell r="M460">
            <v>0</v>
          </cell>
          <cell r="N460">
            <v>0</v>
          </cell>
          <cell r="O460" t="str">
            <v>NOTA DNEF N° 274/2016</v>
          </cell>
          <cell r="P460">
            <v>42555</v>
          </cell>
          <cell r="Q460" t="str">
            <v>Contrataciones Artisticas</v>
          </cell>
          <cell r="R460" t="str">
            <v>CLAUDIO ALEJANDRO MELONE</v>
          </cell>
          <cell r="S460">
            <v>3000</v>
          </cell>
          <cell r="T460" t="str">
            <v>Reconocimiento de gasto Claudio Alejandro Melone - Homenajo a Mariano Mores -</v>
          </cell>
          <cell r="U460" t="str">
            <v>Dirección Nacional de Expresiones Federales</v>
          </cell>
          <cell r="V460">
            <v>0</v>
          </cell>
          <cell r="W460" t="str">
            <v>Dirección Nacional de Expresiones Federales</v>
          </cell>
          <cell r="X460">
            <v>42555</v>
          </cell>
          <cell r="Y460" t="str">
            <v>Mueble 9</v>
          </cell>
          <cell r="Z460" t="str">
            <v>Sebastian</v>
          </cell>
        </row>
        <row r="461">
          <cell r="F461" t="str">
            <v>288119/2016</v>
          </cell>
          <cell r="G461" t="e">
            <v>#N/A</v>
          </cell>
          <cell r="H461" t="str">
            <v>288119/2016</v>
          </cell>
          <cell r="I461">
            <v>0</v>
          </cell>
          <cell r="J461" t="str">
            <v>021966/2016</v>
          </cell>
          <cell r="K461">
            <v>11</v>
          </cell>
          <cell r="L461" t="str">
            <v>021966/2016</v>
          </cell>
          <cell r="M461">
            <v>0</v>
          </cell>
          <cell r="N461">
            <v>0</v>
          </cell>
          <cell r="O461" t="str">
            <v>NOTA DNEF N° 273/2016</v>
          </cell>
          <cell r="P461">
            <v>42555</v>
          </cell>
          <cell r="Q461" t="str">
            <v>Contrataciones Artisticas</v>
          </cell>
          <cell r="R461" t="str">
            <v>MARIA LAURA BERTERO</v>
          </cell>
          <cell r="S461">
            <v>3000</v>
          </cell>
          <cell r="T461" t="str">
            <v>Reconocimiento de gasto Maria Laura Bertero- Homenajo a Mariano Mores -</v>
          </cell>
          <cell r="U461" t="str">
            <v>Dirección Nacional de Expresiones Federales</v>
          </cell>
          <cell r="V461">
            <v>0</v>
          </cell>
          <cell r="W461" t="str">
            <v>Dirección Nacional de Expresiones Federales</v>
          </cell>
          <cell r="X461">
            <v>42555</v>
          </cell>
          <cell r="Y461" t="str">
            <v>Mueble 9</v>
          </cell>
          <cell r="Z461" t="str">
            <v>Sebastian</v>
          </cell>
        </row>
        <row r="462">
          <cell r="F462" t="str">
            <v>288114/2016</v>
          </cell>
          <cell r="G462" t="e">
            <v>#N/A</v>
          </cell>
          <cell r="H462" t="str">
            <v>288114/2016</v>
          </cell>
          <cell r="I462">
            <v>0</v>
          </cell>
          <cell r="J462" t="str">
            <v>021965/2016</v>
          </cell>
          <cell r="K462">
            <v>11</v>
          </cell>
          <cell r="L462" t="str">
            <v>021965/2016</v>
          </cell>
          <cell r="M462">
            <v>0</v>
          </cell>
          <cell r="N462">
            <v>0</v>
          </cell>
          <cell r="O462" t="str">
            <v>NOTA DNEF N° 272/2016</v>
          </cell>
          <cell r="P462">
            <v>42555</v>
          </cell>
          <cell r="Q462" t="str">
            <v>Contrataciones Artisticas</v>
          </cell>
          <cell r="R462" t="str">
            <v>JORGE LUIS MENDEZ</v>
          </cell>
          <cell r="S462">
            <v>4000</v>
          </cell>
          <cell r="T462" t="str">
            <v>Reconocimiento de gasto "Juguete Ruidoso" Jorge Luis Mnedez</v>
          </cell>
          <cell r="U462" t="str">
            <v>Dirección Nacional de Expresiones Federales</v>
          </cell>
          <cell r="V462">
            <v>0</v>
          </cell>
          <cell r="W462" t="str">
            <v>Dirección Nacional de Expresiones Federales</v>
          </cell>
          <cell r="X462">
            <v>42555</v>
          </cell>
          <cell r="Y462" t="str">
            <v>Mueble 9</v>
          </cell>
          <cell r="Z462" t="str">
            <v>Sebastian</v>
          </cell>
        </row>
        <row r="463">
          <cell r="F463" t="str">
            <v>288108/2016</v>
          </cell>
          <cell r="G463" t="e">
            <v>#N/A</v>
          </cell>
          <cell r="H463" t="str">
            <v>288108/2016</v>
          </cell>
          <cell r="I463">
            <v>0</v>
          </cell>
          <cell r="J463" t="str">
            <v>021963/2016</v>
          </cell>
          <cell r="K463">
            <v>11</v>
          </cell>
          <cell r="L463" t="str">
            <v>021963/2016</v>
          </cell>
          <cell r="M463">
            <v>0</v>
          </cell>
          <cell r="N463">
            <v>0</v>
          </cell>
          <cell r="O463" t="str">
            <v>NOTA DNEF N° 271/2016</v>
          </cell>
          <cell r="P463">
            <v>42555</v>
          </cell>
          <cell r="Q463" t="str">
            <v>Contrataciones Artisticas</v>
          </cell>
          <cell r="R463" t="str">
            <v>SOPHIE LUISSE</v>
          </cell>
          <cell r="S463">
            <v>3000</v>
          </cell>
          <cell r="T463" t="str">
            <v>Reconocimiento de gasto Sophie Luisse- Homenajo a Mariano Mores -</v>
          </cell>
          <cell r="U463" t="str">
            <v>Dirección Nacional de Expresiones Federales</v>
          </cell>
          <cell r="V463">
            <v>0</v>
          </cell>
          <cell r="W463" t="str">
            <v>Presupuesto</v>
          </cell>
          <cell r="X463">
            <v>42563</v>
          </cell>
          <cell r="Y463" t="str">
            <v>Mueble 9</v>
          </cell>
          <cell r="Z463" t="str">
            <v>Sebastian</v>
          </cell>
        </row>
        <row r="464">
          <cell r="F464" t="str">
            <v>288105/2016</v>
          </cell>
          <cell r="G464" t="e">
            <v>#N/A</v>
          </cell>
          <cell r="H464" t="str">
            <v>288105/2016</v>
          </cell>
          <cell r="I464">
            <v>0</v>
          </cell>
          <cell r="J464" t="str">
            <v>021962/2016</v>
          </cell>
          <cell r="K464">
            <v>11</v>
          </cell>
          <cell r="L464" t="str">
            <v>021962/2016</v>
          </cell>
          <cell r="M464">
            <v>0</v>
          </cell>
          <cell r="N464">
            <v>0</v>
          </cell>
          <cell r="O464" t="str">
            <v>NOTA DNEF N° 270/2016</v>
          </cell>
          <cell r="P464">
            <v>42555</v>
          </cell>
          <cell r="Q464" t="str">
            <v>Contrataciones Artisticas</v>
          </cell>
          <cell r="R464" t="str">
            <v>SOPHIE LUISSE</v>
          </cell>
          <cell r="S464">
            <v>6000</v>
          </cell>
          <cell r="T464" t="str">
            <v>Reconocimiento de gasto Sophie Luisse - jazz - salón de Honor</v>
          </cell>
          <cell r="U464" t="str">
            <v>Dirección Nacional de Expresiones Federales</v>
          </cell>
          <cell r="V464">
            <v>0</v>
          </cell>
          <cell r="W464" t="str">
            <v>Dirección Nacional de Expresiones Federales</v>
          </cell>
          <cell r="X464">
            <v>42555</v>
          </cell>
          <cell r="Y464" t="str">
            <v>Mueble 9</v>
          </cell>
          <cell r="Z464" t="str">
            <v>Sebastian</v>
          </cell>
        </row>
        <row r="465">
          <cell r="F465" t="str">
            <v>288026/2016</v>
          </cell>
          <cell r="G465" t="e">
            <v>#N/A</v>
          </cell>
          <cell r="H465" t="str">
            <v>288026/2016</v>
          </cell>
          <cell r="I465">
            <v>0</v>
          </cell>
          <cell r="J465" t="str">
            <v>021946/2016</v>
          </cell>
          <cell r="K465">
            <v>11</v>
          </cell>
          <cell r="L465" t="str">
            <v>021946/2016</v>
          </cell>
          <cell r="M465">
            <v>0</v>
          </cell>
          <cell r="N465">
            <v>0</v>
          </cell>
          <cell r="O465" t="str">
            <v>NOTA DNEF N° 266/2016</v>
          </cell>
          <cell r="P465">
            <v>42555</v>
          </cell>
          <cell r="Q465" t="str">
            <v>Contrataciones Artisticas</v>
          </cell>
          <cell r="R465" t="str">
            <v>TOZZOLA SEBASTIAN GUIDO</v>
          </cell>
          <cell r="S465">
            <v>3000</v>
          </cell>
          <cell r="T465" t="str">
            <v>Reconocimiento de gasto Tozzola Sebastian Guido- Homenajo a Mariano Mores -</v>
          </cell>
          <cell r="U465" t="str">
            <v>Dirección Nacional de Expresiones Federales</v>
          </cell>
          <cell r="V465">
            <v>0</v>
          </cell>
          <cell r="W465" t="str">
            <v>Dirección Nacional de Expresiones Federales</v>
          </cell>
          <cell r="X465">
            <v>42555</v>
          </cell>
          <cell r="Y465" t="str">
            <v>Mueble 9</v>
          </cell>
          <cell r="Z465" t="str">
            <v>Sebastian</v>
          </cell>
        </row>
        <row r="466">
          <cell r="F466" t="str">
            <v>288090/2016</v>
          </cell>
          <cell r="G466" t="e">
            <v>#N/A</v>
          </cell>
          <cell r="H466" t="str">
            <v>288090/2016</v>
          </cell>
          <cell r="I466">
            <v>0</v>
          </cell>
          <cell r="J466" t="str">
            <v>021954/2016</v>
          </cell>
          <cell r="K466">
            <v>11</v>
          </cell>
          <cell r="L466" t="str">
            <v>021954/2016</v>
          </cell>
          <cell r="M466">
            <v>0</v>
          </cell>
          <cell r="N466">
            <v>0</v>
          </cell>
          <cell r="O466" t="str">
            <v>NOTA DNEF N° 268/2016</v>
          </cell>
          <cell r="P466">
            <v>42555</v>
          </cell>
          <cell r="Q466" t="str">
            <v>Contrataciones Artisticas</v>
          </cell>
          <cell r="R466" t="str">
            <v>SOPHIE LUISSE</v>
          </cell>
          <cell r="S466">
            <v>2500</v>
          </cell>
          <cell r="T466" t="str">
            <v>Reconocimiento de gastos Sophie Luisse- EL TANGO DE PIAZZOLLA Y BORGES</v>
          </cell>
          <cell r="U466" t="str">
            <v>Dirección Nacional de Expresiones Federales</v>
          </cell>
          <cell r="V466">
            <v>0</v>
          </cell>
          <cell r="W466" t="str">
            <v>Presupuesto</v>
          </cell>
          <cell r="X466">
            <v>42563</v>
          </cell>
          <cell r="Y466" t="str">
            <v>Mueble 9</v>
          </cell>
          <cell r="Z466" t="str">
            <v>Sebastian</v>
          </cell>
        </row>
        <row r="467">
          <cell r="F467" t="str">
            <v>288031/2016</v>
          </cell>
          <cell r="G467" t="e">
            <v>#N/A</v>
          </cell>
          <cell r="H467" t="str">
            <v>288031/2016</v>
          </cell>
          <cell r="I467">
            <v>0</v>
          </cell>
          <cell r="J467" t="str">
            <v>021951/2016</v>
          </cell>
          <cell r="K467">
            <v>11</v>
          </cell>
          <cell r="L467" t="str">
            <v>021951/2016</v>
          </cell>
          <cell r="M467">
            <v>0</v>
          </cell>
          <cell r="N467">
            <v>0</v>
          </cell>
          <cell r="O467" t="str">
            <v>NOTA DNEF N° 267/2016</v>
          </cell>
          <cell r="P467">
            <v>42555</v>
          </cell>
          <cell r="Q467" t="str">
            <v>Contrataciones Artisticas</v>
          </cell>
          <cell r="R467" t="str">
            <v>LUIS ARIEL MARTINO</v>
          </cell>
          <cell r="S467">
            <v>3000</v>
          </cell>
          <cell r="T467" t="str">
            <v>Reconocimiento de gasto Luis Ariel Martino- Homenajo a Mariano Mores -</v>
          </cell>
          <cell r="U467" t="str">
            <v>Dirección Nacional de Expresiones Federales</v>
          </cell>
          <cell r="V467">
            <v>0</v>
          </cell>
          <cell r="W467" t="str">
            <v>Dirección Nacional de Expresiones Federales</v>
          </cell>
          <cell r="X467">
            <v>42555</v>
          </cell>
          <cell r="Y467" t="str">
            <v>Mueble 9</v>
          </cell>
          <cell r="Z467" t="str">
            <v>Sebastian</v>
          </cell>
        </row>
        <row r="468">
          <cell r="F468" t="str">
            <v>288008/2016</v>
          </cell>
          <cell r="G468" t="e">
            <v>#N/A</v>
          </cell>
          <cell r="H468" t="str">
            <v>288008/2016</v>
          </cell>
          <cell r="I468">
            <v>0</v>
          </cell>
          <cell r="J468" t="str">
            <v>021943/2016</v>
          </cell>
          <cell r="K468">
            <v>11</v>
          </cell>
          <cell r="L468" t="str">
            <v>021943/2016</v>
          </cell>
          <cell r="M468">
            <v>0</v>
          </cell>
          <cell r="N468">
            <v>0</v>
          </cell>
          <cell r="O468" t="str">
            <v>NOTA DNEF N° 265/2016</v>
          </cell>
          <cell r="P468">
            <v>42555</v>
          </cell>
          <cell r="Q468" t="str">
            <v>Contrataciones Artisticas</v>
          </cell>
          <cell r="R468" t="str">
            <v>Fabian Keoroglanian</v>
          </cell>
          <cell r="S468">
            <v>24000</v>
          </cell>
          <cell r="T468" t="str">
            <v>Requerimiento para la contratación de FABIAN D KEOROGLANIAN</v>
          </cell>
          <cell r="U468" t="str">
            <v>Dirección Nacional de Expresiones Federales</v>
          </cell>
          <cell r="V468">
            <v>0</v>
          </cell>
          <cell r="W468" t="str">
            <v>Dirección Nacional de Expresiones Federales</v>
          </cell>
          <cell r="X468">
            <v>42577</v>
          </cell>
          <cell r="Y468" t="str">
            <v>Mueble 9</v>
          </cell>
          <cell r="Z468" t="str">
            <v>Sebastian</v>
          </cell>
        </row>
        <row r="469">
          <cell r="F469" t="str">
            <v>288322/2016</v>
          </cell>
          <cell r="G469" t="e">
            <v>#N/A</v>
          </cell>
          <cell r="H469" t="str">
            <v>288322/2016</v>
          </cell>
          <cell r="I469">
            <v>0</v>
          </cell>
          <cell r="J469" t="str">
            <v>021985/2016</v>
          </cell>
          <cell r="K469">
            <v>11</v>
          </cell>
          <cell r="L469" t="str">
            <v>021985/2016</v>
          </cell>
          <cell r="M469">
            <v>0</v>
          </cell>
          <cell r="N469">
            <v>0</v>
          </cell>
          <cell r="O469" t="str">
            <v>NOTA DNEF N° 284/2016</v>
          </cell>
          <cell r="P469">
            <v>42555</v>
          </cell>
          <cell r="Q469" t="str">
            <v>Contrataciones Artisticas</v>
          </cell>
          <cell r="R469" t="str">
            <v>ALEJANDRO JOSÉ BRUSCHINI</v>
          </cell>
          <cell r="S469">
            <v>3500</v>
          </cell>
          <cell r="T469" t="str">
            <v>Reconocimiento de gastos Alejandro José Bruschini</v>
          </cell>
          <cell r="U469" t="str">
            <v>Dirección Nacional de Expresiones Federales</v>
          </cell>
          <cell r="V469">
            <v>0</v>
          </cell>
          <cell r="W469" t="str">
            <v>Dirección Nacional de Expresiones Federales</v>
          </cell>
          <cell r="X469">
            <v>42576</v>
          </cell>
          <cell r="Y469" t="str">
            <v>Mueble 9</v>
          </cell>
          <cell r="Z469" t="str">
            <v>Sebastian</v>
          </cell>
        </row>
        <row r="470">
          <cell r="F470" t="str">
            <v>288326/2016</v>
          </cell>
          <cell r="G470" t="e">
            <v>#N/A</v>
          </cell>
          <cell r="H470" t="str">
            <v>288326/2016</v>
          </cell>
          <cell r="I470">
            <v>0</v>
          </cell>
          <cell r="J470" t="str">
            <v>021986/2016</v>
          </cell>
          <cell r="K470">
            <v>11</v>
          </cell>
          <cell r="L470" t="str">
            <v>021986/2016</v>
          </cell>
          <cell r="M470">
            <v>0</v>
          </cell>
          <cell r="N470">
            <v>0</v>
          </cell>
          <cell r="O470" t="str">
            <v>NOTA DNEF N° 285/2016</v>
          </cell>
          <cell r="P470">
            <v>42555</v>
          </cell>
          <cell r="Q470" t="str">
            <v>Contrataciones Artisticas</v>
          </cell>
          <cell r="R470" t="str">
            <v>GERDING HERCTOR ALBERTO</v>
          </cell>
          <cell r="S470">
            <v>7000</v>
          </cell>
          <cell r="T470" t="str">
            <v>Reconocimiento de gasto Manuel Fraga - jazz - salón de Honor ( autoria a Gerding Hector para facturar en su nombre</v>
          </cell>
          <cell r="U470" t="str">
            <v>Dirección Nacional de Expresiones Federales</v>
          </cell>
          <cell r="V470">
            <v>0</v>
          </cell>
          <cell r="W470" t="str">
            <v>Dirección Nacional de Expresiones Federales</v>
          </cell>
          <cell r="X470">
            <v>42555</v>
          </cell>
          <cell r="Y470" t="str">
            <v>Mueble 9</v>
          </cell>
          <cell r="Z470" t="str">
            <v>Sebastian</v>
          </cell>
        </row>
        <row r="471">
          <cell r="F471" t="str">
            <v>287964/2016</v>
          </cell>
          <cell r="G471" t="e">
            <v>#N/A</v>
          </cell>
          <cell r="H471" t="str">
            <v>287964/2016</v>
          </cell>
          <cell r="I471">
            <v>0</v>
          </cell>
          <cell r="J471" t="str">
            <v>021936/2016</v>
          </cell>
          <cell r="K471">
            <v>11</v>
          </cell>
          <cell r="L471" t="str">
            <v>021936/2016</v>
          </cell>
          <cell r="M471">
            <v>0</v>
          </cell>
          <cell r="N471">
            <v>0</v>
          </cell>
          <cell r="O471" t="str">
            <v>NOTA DNEF N° 262/2016</v>
          </cell>
          <cell r="P471">
            <v>42555</v>
          </cell>
          <cell r="Q471" t="str">
            <v>Mantenimiento</v>
          </cell>
          <cell r="R471" t="str">
            <v>SAN TELMO SRL</v>
          </cell>
          <cell r="S471">
            <v>75158.78</v>
          </cell>
          <cell r="T471" t="str">
            <v>Pago de facturas B N° 0007-00001475/1491/1492/1487/1478</v>
          </cell>
          <cell r="U471" t="str">
            <v>Dirección Nacional de Expresiones Federales</v>
          </cell>
          <cell r="V471">
            <v>0</v>
          </cell>
          <cell r="W471" t="str">
            <v>Dirección Nacional de Expresiones Federales</v>
          </cell>
          <cell r="X471">
            <v>42576</v>
          </cell>
          <cell r="Y471" t="str">
            <v>Mueble 10</v>
          </cell>
          <cell r="Z471" t="str">
            <v>Melina</v>
          </cell>
        </row>
        <row r="472">
          <cell r="F472" t="str">
            <v>287993/2016</v>
          </cell>
          <cell r="G472" t="e">
            <v>#N/A</v>
          </cell>
          <cell r="H472" t="str">
            <v>287993/2016</v>
          </cell>
          <cell r="I472">
            <v>0</v>
          </cell>
          <cell r="J472" t="str">
            <v>021937/2016</v>
          </cell>
          <cell r="K472">
            <v>11</v>
          </cell>
          <cell r="L472" t="str">
            <v>021937/2016</v>
          </cell>
          <cell r="M472">
            <v>0</v>
          </cell>
          <cell r="N472">
            <v>0</v>
          </cell>
          <cell r="O472" t="str">
            <v>NOTA DNEF N° 263/2016</v>
          </cell>
          <cell r="P472">
            <v>42555</v>
          </cell>
          <cell r="Q472" t="str">
            <v>Equipamiento Musical</v>
          </cell>
          <cell r="R472" t="str">
            <v>VENZMER y CIA S.A.</v>
          </cell>
          <cell r="S472">
            <v>63549</v>
          </cell>
          <cell r="T472" t="str">
            <v>Pago de factura B N° 0004-00039617/39614/39616</v>
          </cell>
          <cell r="U472" t="str">
            <v>Dirección Nacional de Expresiones Federales</v>
          </cell>
          <cell r="V472">
            <v>0</v>
          </cell>
          <cell r="W472" t="str">
            <v>Presupuesto</v>
          </cell>
          <cell r="X472">
            <v>42597</v>
          </cell>
          <cell r="Y472" t="str">
            <v>Mueble 10</v>
          </cell>
          <cell r="Z472" t="str">
            <v>Melina</v>
          </cell>
        </row>
        <row r="473">
          <cell r="F473" t="str">
            <v>288434/2016</v>
          </cell>
          <cell r="G473" t="e">
            <v>#N/A</v>
          </cell>
          <cell r="H473" t="str">
            <v>288434/2016</v>
          </cell>
          <cell r="I473">
            <v>0</v>
          </cell>
          <cell r="J473" t="str">
            <v>021989/2016</v>
          </cell>
          <cell r="K473">
            <v>11</v>
          </cell>
          <cell r="L473" t="str">
            <v>021989/2016</v>
          </cell>
          <cell r="M473">
            <v>0</v>
          </cell>
          <cell r="N473">
            <v>0</v>
          </cell>
          <cell r="O473" t="str">
            <v>NOTA DNCT N° 137/2016</v>
          </cell>
          <cell r="P473">
            <v>42551</v>
          </cell>
          <cell r="Q473" t="str">
            <v>Tecnopolis - Mantenimiento</v>
          </cell>
          <cell r="R473" t="str">
            <v>RD CARS de MIKSIANO RUBEN ANTONIO DARÍO</v>
          </cell>
          <cell r="S473">
            <v>329470.77</v>
          </cell>
          <cell r="T473" t="str">
            <v>Fatura N° 0002-00000027/30 Servicio de mantenimiento correctivo de vehiculos eléctricos</v>
          </cell>
          <cell r="U473" t="str">
            <v>Secretaria de Contenidos Publicos</v>
          </cell>
          <cell r="V473">
            <v>0</v>
          </cell>
          <cell r="W473" t="str">
            <v>Direccion General Técnica, Administrativa y Legal</v>
          </cell>
          <cell r="X473">
            <v>42558</v>
          </cell>
          <cell r="Y473" t="str">
            <v>Mueble 8</v>
          </cell>
          <cell r="Z473" t="str">
            <v>Mariana</v>
          </cell>
        </row>
        <row r="474">
          <cell r="F474" t="str">
            <v>021993/2016</v>
          </cell>
          <cell r="G474" t="e">
            <v>#N/A</v>
          </cell>
          <cell r="H474">
            <v>0</v>
          </cell>
          <cell r="I474">
            <v>0</v>
          </cell>
          <cell r="J474" t="str">
            <v>021993/2016</v>
          </cell>
          <cell r="K474">
            <v>11</v>
          </cell>
          <cell r="L474" t="str">
            <v>021993/2016</v>
          </cell>
          <cell r="M474">
            <v>0</v>
          </cell>
          <cell r="N474">
            <v>0</v>
          </cell>
          <cell r="O474" t="str">
            <v>MEMO N° 72/2016</v>
          </cell>
          <cell r="P474">
            <v>42551</v>
          </cell>
          <cell r="Q474" t="str">
            <v>Tecnopolis - Mantenimiento</v>
          </cell>
          <cell r="R474" t="str">
            <v>ENTROPIA S.R.L</v>
          </cell>
          <cell r="S474">
            <v>649035</v>
          </cell>
          <cell r="T474" t="str">
            <v>Cancelación de factura B N° 0002-00000029</v>
          </cell>
          <cell r="U474" t="str">
            <v>Dirección Nacional de Centros Tematicos</v>
          </cell>
          <cell r="V474">
            <v>0</v>
          </cell>
          <cell r="W474" t="str">
            <v>Direccion General Técnica, Administrativa y Legal</v>
          </cell>
          <cell r="X474">
            <v>42557</v>
          </cell>
          <cell r="Y474" t="str">
            <v>Mueble 8</v>
          </cell>
          <cell r="Z474" t="str">
            <v>Mariana</v>
          </cell>
        </row>
        <row r="475">
          <cell r="F475" t="str">
            <v>287951/2016</v>
          </cell>
          <cell r="G475" t="e">
            <v>#N/A</v>
          </cell>
          <cell r="H475" t="str">
            <v>287951/2016</v>
          </cell>
          <cell r="I475">
            <v>0</v>
          </cell>
          <cell r="J475" t="str">
            <v>021933/2016</v>
          </cell>
          <cell r="K475">
            <v>11</v>
          </cell>
          <cell r="L475" t="str">
            <v>021933/2016</v>
          </cell>
          <cell r="M475">
            <v>0</v>
          </cell>
          <cell r="N475">
            <v>0</v>
          </cell>
          <cell r="O475" t="str">
            <v>NOTA DNCT N° 136/2016</v>
          </cell>
          <cell r="P475">
            <v>42551</v>
          </cell>
          <cell r="Q475" t="str">
            <v>Tecnopolis - Limpieza</v>
          </cell>
          <cell r="R475" t="str">
            <v>FEPROL SRL</v>
          </cell>
          <cell r="S475">
            <v>38476</v>
          </cell>
          <cell r="T475" t="str">
            <v>Factura N° 0003-00000928 Provision de materiales para limpieza e higiene personal</v>
          </cell>
          <cell r="U475" t="str">
            <v>Dirección Nacional de Generacion de Contenidos</v>
          </cell>
          <cell r="V475">
            <v>0</v>
          </cell>
          <cell r="W475" t="str">
            <v>Direccion General Técnica, Administrativa y Legal</v>
          </cell>
          <cell r="X475">
            <v>42558</v>
          </cell>
          <cell r="Y475" t="str">
            <v>Mueble 8</v>
          </cell>
          <cell r="Z475" t="str">
            <v>Mariana</v>
          </cell>
        </row>
        <row r="476">
          <cell r="F476" t="str">
            <v>288523/2016</v>
          </cell>
          <cell r="G476" t="e">
            <v>#N/A</v>
          </cell>
          <cell r="H476" t="str">
            <v>288523/2016</v>
          </cell>
          <cell r="I476">
            <v>0</v>
          </cell>
          <cell r="J476" t="str">
            <v>021990/2016</v>
          </cell>
          <cell r="K476">
            <v>11</v>
          </cell>
          <cell r="L476" t="str">
            <v>021990/2016</v>
          </cell>
          <cell r="M476">
            <v>0</v>
          </cell>
          <cell r="N476">
            <v>0</v>
          </cell>
          <cell r="O476" t="str">
            <v>NOTA DNCT N° 138/2016</v>
          </cell>
          <cell r="P476">
            <v>42549</v>
          </cell>
          <cell r="Q476" t="str">
            <v>Tecnopolis - Mantenimiento</v>
          </cell>
          <cell r="R476" t="str">
            <v>MARIANA KARINA PECINA " MOTORES PECINA"</v>
          </cell>
          <cell r="S476">
            <v>48400</v>
          </cell>
          <cell r="T476" t="str">
            <v>Pago de factura B N° 0002-00000050</v>
          </cell>
          <cell r="U476" t="str">
            <v>Dirección Nacional de Centros Tematicos</v>
          </cell>
          <cell r="V476">
            <v>0</v>
          </cell>
          <cell r="W476" t="str">
            <v>Presupuesto</v>
          </cell>
          <cell r="X476">
            <v>42578</v>
          </cell>
          <cell r="Y476" t="str">
            <v>Mueble 8</v>
          </cell>
          <cell r="Z476" t="str">
            <v>Mariana</v>
          </cell>
        </row>
        <row r="477">
          <cell r="F477" t="str">
            <v>287646/2016</v>
          </cell>
          <cell r="G477" t="e">
            <v>#N/A</v>
          </cell>
          <cell r="H477" t="str">
            <v>287646/2016</v>
          </cell>
          <cell r="I477">
            <v>0</v>
          </cell>
          <cell r="J477" t="str">
            <v>021907/2016</v>
          </cell>
          <cell r="K477">
            <v>11</v>
          </cell>
          <cell r="L477" t="str">
            <v>021907/2016</v>
          </cell>
          <cell r="M477">
            <v>0</v>
          </cell>
          <cell r="N477">
            <v>0</v>
          </cell>
          <cell r="O477" t="str">
            <v>NOTA DNCT N° 134/2016</v>
          </cell>
          <cell r="P477">
            <v>42550</v>
          </cell>
          <cell r="Q477" t="str">
            <v>Tecnopolis - Agua</v>
          </cell>
          <cell r="R477" t="str">
            <v>AKUA S.A</v>
          </cell>
          <cell r="S477">
            <v>93132</v>
          </cell>
          <cell r="T477" t="str">
            <v>Pago de factura B N° 0006-00000912/1314/15</v>
          </cell>
          <cell r="U477" t="str">
            <v>Dirección Nacional de Centros Tematicos</v>
          </cell>
          <cell r="V477">
            <v>0</v>
          </cell>
          <cell r="W477" t="str">
            <v>Direccion General Técnica, Administrativa y Legal</v>
          </cell>
          <cell r="X477">
            <v>42557</v>
          </cell>
          <cell r="Y477" t="str">
            <v>Mueble 8</v>
          </cell>
          <cell r="Z477" t="str">
            <v>Mariana</v>
          </cell>
        </row>
        <row r="478">
          <cell r="F478" t="str">
            <v>288587/2016</v>
          </cell>
          <cell r="G478" t="e">
            <v>#N/A</v>
          </cell>
          <cell r="H478" t="str">
            <v>288587/2016</v>
          </cell>
          <cell r="I478">
            <v>0</v>
          </cell>
          <cell r="J478" t="str">
            <v>021991/2016</v>
          </cell>
          <cell r="K478">
            <v>11</v>
          </cell>
          <cell r="L478" t="str">
            <v>021991/2016</v>
          </cell>
          <cell r="M478">
            <v>0</v>
          </cell>
          <cell r="N478">
            <v>0</v>
          </cell>
          <cell r="O478" t="str">
            <v>NOTA DNCT N° 139/2016</v>
          </cell>
          <cell r="P478">
            <v>42552</v>
          </cell>
          <cell r="Q478" t="str">
            <v>Tecnopolis - Mantenimiento</v>
          </cell>
          <cell r="R478" t="str">
            <v>ENTROPIA S.R.L</v>
          </cell>
          <cell r="S478">
            <v>71012.25</v>
          </cell>
          <cell r="T478" t="str">
            <v>Solicitud de pago de factura B N° 000038-00000092/93/94/96 - Alquiler de maquinarias. Nuevas facturas: 0038-00000110/109/111/112</v>
          </cell>
          <cell r="U478" t="str">
            <v>Dirección Nacional de Centros Tematicos</v>
          </cell>
          <cell r="V478">
            <v>0</v>
          </cell>
          <cell r="W478" t="str">
            <v>Direccion General Técnica, Administrativa y Legal</v>
          </cell>
          <cell r="X478">
            <v>42573</v>
          </cell>
          <cell r="Y478" t="str">
            <v>Mueble 8</v>
          </cell>
          <cell r="Z478" t="str">
            <v>Mariana</v>
          </cell>
        </row>
        <row r="479">
          <cell r="F479" t="str">
            <v>287697/2016</v>
          </cell>
          <cell r="G479" t="e">
            <v>#N/A</v>
          </cell>
          <cell r="H479" t="str">
            <v>287697/2016</v>
          </cell>
          <cell r="I479">
            <v>0</v>
          </cell>
          <cell r="J479" t="str">
            <v>021915/2016</v>
          </cell>
          <cell r="K479">
            <v>11</v>
          </cell>
          <cell r="L479" t="str">
            <v>021915/2016</v>
          </cell>
          <cell r="M479">
            <v>0</v>
          </cell>
          <cell r="N479">
            <v>0</v>
          </cell>
          <cell r="O479" t="str">
            <v>NOTA DNCT N° 135/2016</v>
          </cell>
          <cell r="P479">
            <v>42550</v>
          </cell>
          <cell r="Q479" t="str">
            <v>Tecnopolis - Agua</v>
          </cell>
          <cell r="R479" t="str">
            <v>AKUA S.A</v>
          </cell>
          <cell r="S479">
            <v>34020</v>
          </cell>
          <cell r="T479" t="str">
            <v>Pago de factura B N° 0006-00000761/908</v>
          </cell>
          <cell r="U479" t="str">
            <v>Dirección Nacional de Centros Tematicos</v>
          </cell>
          <cell r="V479">
            <v>0</v>
          </cell>
          <cell r="W479" t="str">
            <v>Direccion General Técnica, Administrativa y Legal</v>
          </cell>
          <cell r="X479">
            <v>42557</v>
          </cell>
          <cell r="Y479" t="str">
            <v>Mueble 8</v>
          </cell>
          <cell r="Z479" t="str">
            <v>Mariana</v>
          </cell>
        </row>
        <row r="480">
          <cell r="F480" t="str">
            <v>296368/2016</v>
          </cell>
          <cell r="G480" t="e">
            <v>#N/A</v>
          </cell>
          <cell r="H480" t="str">
            <v>296368/2016</v>
          </cell>
          <cell r="I480">
            <v>0</v>
          </cell>
          <cell r="J480" t="str">
            <v>022551/2016</v>
          </cell>
          <cell r="K480">
            <v>11</v>
          </cell>
          <cell r="L480" t="str">
            <v>022551/2016</v>
          </cell>
          <cell r="M480">
            <v>0</v>
          </cell>
          <cell r="N480">
            <v>0</v>
          </cell>
          <cell r="O480" t="str">
            <v>NOTA DNCT N° 145/2016</v>
          </cell>
          <cell r="P480">
            <v>42556</v>
          </cell>
          <cell r="Q480" t="str">
            <v>Tecnopolis - Insumos Graficos</v>
          </cell>
          <cell r="R480">
            <v>0</v>
          </cell>
          <cell r="S480">
            <v>0</v>
          </cell>
          <cell r="T480" t="str">
            <v>Sevicio de impresión de gran formato y marteriales para backlight</v>
          </cell>
          <cell r="U480" t="str">
            <v>Dirección Nacional de Centros Tematicos</v>
          </cell>
          <cell r="V480">
            <v>0</v>
          </cell>
          <cell r="W480" t="str">
            <v>Direccion General Técnica, Administrativa y Legal</v>
          </cell>
          <cell r="X480">
            <v>42558</v>
          </cell>
          <cell r="Y480" t="str">
            <v>Mueble 8</v>
          </cell>
          <cell r="Z480" t="str">
            <v>Laura</v>
          </cell>
        </row>
        <row r="481">
          <cell r="F481" t="str">
            <v>296214/2016</v>
          </cell>
          <cell r="G481" t="e">
            <v>#N/A</v>
          </cell>
          <cell r="H481" t="str">
            <v>296214/2016</v>
          </cell>
          <cell r="I481">
            <v>0</v>
          </cell>
          <cell r="J481" t="str">
            <v>022545/2016</v>
          </cell>
          <cell r="K481">
            <v>11</v>
          </cell>
          <cell r="L481" t="str">
            <v>022545/2016</v>
          </cell>
          <cell r="M481">
            <v>0</v>
          </cell>
          <cell r="N481">
            <v>0</v>
          </cell>
          <cell r="O481" t="str">
            <v>NOTA DNCT N° 144/2016</v>
          </cell>
          <cell r="P481">
            <v>42557</v>
          </cell>
          <cell r="Q481" t="str">
            <v>Tecnopolis - Mantenimiento</v>
          </cell>
          <cell r="R481" t="str">
            <v>BENEDETTI S.A.I.C.</v>
          </cell>
          <cell r="S481">
            <v>294100</v>
          </cell>
          <cell r="T481" t="str">
            <v>Pago de factura B N° 0002-00000560</v>
          </cell>
          <cell r="U481" t="str">
            <v>Dirección Nacional de Centros Tematicos</v>
          </cell>
          <cell r="V481">
            <v>0</v>
          </cell>
          <cell r="W481" t="str">
            <v>Direccion General Técnica, Administrativa y Legal</v>
          </cell>
          <cell r="X481">
            <v>42572</v>
          </cell>
          <cell r="Y481" t="str">
            <v>Mueble 8</v>
          </cell>
          <cell r="Z481" t="str">
            <v>Mariana</v>
          </cell>
        </row>
        <row r="482">
          <cell r="F482" t="str">
            <v>296252/2016</v>
          </cell>
          <cell r="G482" t="e">
            <v>#N/A</v>
          </cell>
          <cell r="H482" t="str">
            <v>296252/2016</v>
          </cell>
          <cell r="I482">
            <v>0</v>
          </cell>
          <cell r="J482" t="str">
            <v>022546/2016</v>
          </cell>
          <cell r="K482">
            <v>11</v>
          </cell>
          <cell r="L482" t="str">
            <v>022546/2016</v>
          </cell>
          <cell r="M482">
            <v>0</v>
          </cell>
          <cell r="N482">
            <v>0</v>
          </cell>
          <cell r="O482" t="str">
            <v>NOTA DNCT N° 143/2016</v>
          </cell>
          <cell r="P482">
            <v>42552</v>
          </cell>
          <cell r="Q482" t="str">
            <v>Tecnopolis - Iluminacion</v>
          </cell>
          <cell r="R482" t="str">
            <v>ENTROPIA S.R.L.</v>
          </cell>
          <cell r="S482">
            <v>60515</v>
          </cell>
          <cell r="T482" t="str">
            <v>Pago de factura B N° 0002-00000027</v>
          </cell>
          <cell r="U482" t="str">
            <v>Dirección Nacional de Centros Tematicos</v>
          </cell>
          <cell r="V482">
            <v>0</v>
          </cell>
          <cell r="W482" t="str">
            <v>Direccion General Técnica, Administrativa y Legal</v>
          </cell>
          <cell r="X482">
            <v>42573</v>
          </cell>
          <cell r="Y482" t="str">
            <v>Mueble 8</v>
          </cell>
          <cell r="Z482" t="str">
            <v>Mariana</v>
          </cell>
        </row>
        <row r="483">
          <cell r="F483" t="str">
            <v>296291/2016</v>
          </cell>
          <cell r="G483" t="e">
            <v>#N/A</v>
          </cell>
          <cell r="H483" t="str">
            <v>296291/2016</v>
          </cell>
          <cell r="I483">
            <v>0</v>
          </cell>
          <cell r="J483" t="str">
            <v>022549/2016</v>
          </cell>
          <cell r="K483">
            <v>11</v>
          </cell>
          <cell r="L483" t="str">
            <v>022549/2016</v>
          </cell>
          <cell r="M483">
            <v>0</v>
          </cell>
          <cell r="N483">
            <v>0</v>
          </cell>
          <cell r="O483" t="str">
            <v>NOTA DNCT N° 142/2016</v>
          </cell>
          <cell r="P483">
            <v>42556</v>
          </cell>
          <cell r="Q483" t="str">
            <v>Tecnopolis - Mantenimiento</v>
          </cell>
          <cell r="R483" t="str">
            <v>MADERERA LAVALLOL S.A.</v>
          </cell>
          <cell r="S483">
            <v>385437.83</v>
          </cell>
          <cell r="T483" t="str">
            <v>Pago de factura B N° 0016-00007201</v>
          </cell>
          <cell r="U483" t="str">
            <v>Dirección Nacional de Centros Tematicos</v>
          </cell>
          <cell r="V483">
            <v>0</v>
          </cell>
          <cell r="W483" t="str">
            <v>Direccion General Técnica, Administrativa y Legal</v>
          </cell>
          <cell r="X483">
            <v>42569</v>
          </cell>
          <cell r="Y483" t="str">
            <v>Mueble 8</v>
          </cell>
          <cell r="Z483" t="str">
            <v>Mariana</v>
          </cell>
        </row>
        <row r="484">
          <cell r="F484" t="str">
            <v>274819/2016</v>
          </cell>
          <cell r="G484" t="e">
            <v>#N/A</v>
          </cell>
          <cell r="H484" t="str">
            <v>274819/2016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 t="str">
            <v>MEMO 27/2016</v>
          </cell>
          <cell r="P484">
            <v>42549</v>
          </cell>
          <cell r="Q484" t="str">
            <v>Contrataciones Artisticas</v>
          </cell>
          <cell r="R484" t="str">
            <v>MARCONI Y LA CAMERATA ARGENTINA</v>
          </cell>
          <cell r="S484">
            <v>17500</v>
          </cell>
          <cell r="T484" t="str">
            <v>Contratacion de musica popular en grandes formatos, Marconi y La camerata ARgentina</v>
          </cell>
          <cell r="U484" t="str">
            <v>Dirección Nacional de Expresiones Federales</v>
          </cell>
          <cell r="V484">
            <v>0</v>
          </cell>
          <cell r="W484" t="str">
            <v>Direccion General Técnica, Administrativa y Legal</v>
          </cell>
          <cell r="X484">
            <v>42562</v>
          </cell>
          <cell r="Y484" t="str">
            <v>Mueble 9</v>
          </cell>
          <cell r="Z484" t="str">
            <v>Sebastian</v>
          </cell>
        </row>
        <row r="485">
          <cell r="F485" t="str">
            <v>282441/2016</v>
          </cell>
          <cell r="G485" t="e">
            <v>#N/A</v>
          </cell>
          <cell r="H485" t="str">
            <v>282441/2016</v>
          </cell>
          <cell r="I485">
            <v>0</v>
          </cell>
          <cell r="J485" t="str">
            <v>021453/2016</v>
          </cell>
          <cell r="K485">
            <v>11</v>
          </cell>
          <cell r="L485" t="str">
            <v>021453/2016</v>
          </cell>
          <cell r="M485">
            <v>0</v>
          </cell>
          <cell r="N485">
            <v>0</v>
          </cell>
          <cell r="O485" t="str">
            <v>NOTA DNCT N° 132/2016</v>
          </cell>
          <cell r="P485">
            <v>42549</v>
          </cell>
          <cell r="Q485" t="str">
            <v>Tecnopolis - Mantenimiento</v>
          </cell>
          <cell r="R485" t="str">
            <v>BELLI &amp; CIA S.A.</v>
          </cell>
          <cell r="S485">
            <v>49961.2</v>
          </cell>
          <cell r="T485" t="str">
            <v>Pago de factura N° 0002-00000705/706</v>
          </cell>
          <cell r="U485" t="str">
            <v>Dirección Nacional de Centros Tematicos</v>
          </cell>
          <cell r="V485">
            <v>0</v>
          </cell>
          <cell r="W485" t="str">
            <v>Legales</v>
          </cell>
          <cell r="X485">
            <v>42578</v>
          </cell>
          <cell r="Y485" t="str">
            <v>Mueble 8</v>
          </cell>
          <cell r="Z485" t="str">
            <v>Mariana</v>
          </cell>
        </row>
        <row r="486">
          <cell r="F486" t="str">
            <v>298826/2016</v>
          </cell>
          <cell r="G486" t="e">
            <v>#N/A</v>
          </cell>
          <cell r="H486" t="str">
            <v>298826/2016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 t="str">
            <v>NOTA SCP N° 203/2016</v>
          </cell>
          <cell r="P486">
            <v>42562</v>
          </cell>
          <cell r="Q486" t="str">
            <v>Servicios de Eventos</v>
          </cell>
          <cell r="R486" t="str">
            <v>DIARIO PERFIL</v>
          </cell>
          <cell r="S486">
            <v>701800</v>
          </cell>
          <cell r="T486" t="str">
            <v>Pago de factura N° 0002-00000146</v>
          </cell>
          <cell r="U486" t="str">
            <v>Secretaria de Contenidos Publicos</v>
          </cell>
          <cell r="V486">
            <v>0</v>
          </cell>
          <cell r="W486" t="str">
            <v>Direccion General Técnica, Administrativa y Legal</v>
          </cell>
          <cell r="X486">
            <v>42578</v>
          </cell>
          <cell r="Y486">
            <v>0</v>
          </cell>
          <cell r="Z486" t="str">
            <v>Matías</v>
          </cell>
        </row>
        <row r="487">
          <cell r="F487" t="str">
            <v>298820/2016</v>
          </cell>
          <cell r="G487" t="e">
            <v>#N/A</v>
          </cell>
          <cell r="H487" t="str">
            <v>298820/2016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 t="str">
            <v>NOTA SCP N°202/2016</v>
          </cell>
          <cell r="P487">
            <v>42562</v>
          </cell>
          <cell r="Q487" t="str">
            <v>Servicios de Eventos</v>
          </cell>
          <cell r="R487" t="str">
            <v>DIARIO PERFIL</v>
          </cell>
          <cell r="S487">
            <v>459800</v>
          </cell>
          <cell r="T487" t="str">
            <v>Pago de factura N° 0002-00000145</v>
          </cell>
          <cell r="U487" t="str">
            <v>Secretaria de Contenidos Publicos</v>
          </cell>
          <cell r="V487">
            <v>0</v>
          </cell>
          <cell r="W487" t="str">
            <v>Direccion General Técnica, Administrativa y Legal</v>
          </cell>
          <cell r="X487">
            <v>42578</v>
          </cell>
          <cell r="Y487" t="str">
            <v>Mueble 11</v>
          </cell>
          <cell r="Z487" t="str">
            <v>Orlando</v>
          </cell>
        </row>
        <row r="488">
          <cell r="F488" t="str">
            <v>300538/2016</v>
          </cell>
          <cell r="G488" t="e">
            <v>#N/A</v>
          </cell>
          <cell r="H488" t="str">
            <v>300538/2016</v>
          </cell>
          <cell r="I488">
            <v>0</v>
          </cell>
          <cell r="J488" t="str">
            <v>022725/2016</v>
          </cell>
          <cell r="K488">
            <v>11</v>
          </cell>
          <cell r="L488" t="str">
            <v>022725/2016</v>
          </cell>
          <cell r="M488">
            <v>0</v>
          </cell>
          <cell r="N488">
            <v>0</v>
          </cell>
          <cell r="O488" t="str">
            <v>MEMOP 06/2016</v>
          </cell>
          <cell r="P488">
            <v>42562</v>
          </cell>
          <cell r="Q488" t="str">
            <v>Servicios de Impresión de materiales en mano</v>
          </cell>
          <cell r="R488">
            <v>0</v>
          </cell>
          <cell r="S488">
            <v>0</v>
          </cell>
          <cell r="T488" t="str">
            <v>Requerimiento de contratacion de servicio de impresion de material en mano</v>
          </cell>
          <cell r="U488" t="str">
            <v>Secretaria de Contenidos Publicos</v>
          </cell>
          <cell r="V488">
            <v>0</v>
          </cell>
          <cell r="W488" t="str">
            <v>Direccion General Técnica, Administrativa y Legal</v>
          </cell>
          <cell r="X488">
            <v>42562</v>
          </cell>
          <cell r="Y488" t="str">
            <v>Mueble 11</v>
          </cell>
          <cell r="Z488" t="str">
            <v>Orlando</v>
          </cell>
        </row>
        <row r="489">
          <cell r="F489" t="str">
            <v>301758/2016</v>
          </cell>
          <cell r="G489" t="e">
            <v>#N/A</v>
          </cell>
          <cell r="H489" t="str">
            <v>301758/2016</v>
          </cell>
          <cell r="I489">
            <v>0</v>
          </cell>
          <cell r="J489" t="str">
            <v>022818/2016</v>
          </cell>
          <cell r="K489">
            <v>11</v>
          </cell>
          <cell r="L489" t="str">
            <v>022818/2016</v>
          </cell>
          <cell r="M489">
            <v>0</v>
          </cell>
          <cell r="N489">
            <v>0</v>
          </cell>
          <cell r="O489" t="str">
            <v>NOTA DNCT N°147/16</v>
          </cell>
          <cell r="P489">
            <v>42558</v>
          </cell>
          <cell r="Q489" t="str">
            <v>Tecnopolis - Materiales Electricos</v>
          </cell>
          <cell r="R489" t="str">
            <v>FERRETERIA DE LA AVENIDA TELLIREZ S.A.</v>
          </cell>
          <cell r="S489">
            <v>46995</v>
          </cell>
          <cell r="T489" t="str">
            <v>Solicitud de pago factura B N° 0001-00002901 a favor de la firma Ferreteria de la avenida telleriz S.A. por la provision de insumos de maquinas electricas</v>
          </cell>
          <cell r="U489" t="str">
            <v>Dirección Nacional de Centros Tematicos</v>
          </cell>
          <cell r="V489">
            <v>0</v>
          </cell>
          <cell r="W489" t="str">
            <v>Direccion General Técnica, Administrativa y Legal</v>
          </cell>
          <cell r="X489">
            <v>42563</v>
          </cell>
          <cell r="Y489" t="str">
            <v>Mueble 8</v>
          </cell>
          <cell r="Z489" t="str">
            <v>Mariana</v>
          </cell>
        </row>
        <row r="490">
          <cell r="F490" t="str">
            <v>301639/2016</v>
          </cell>
          <cell r="G490" t="e">
            <v>#N/A</v>
          </cell>
          <cell r="H490" t="str">
            <v>301639/2016</v>
          </cell>
          <cell r="I490">
            <v>0</v>
          </cell>
          <cell r="J490" t="str">
            <v>022804/2016</v>
          </cell>
          <cell r="K490">
            <v>11</v>
          </cell>
          <cell r="L490" t="str">
            <v>022804/2016</v>
          </cell>
          <cell r="M490">
            <v>0</v>
          </cell>
          <cell r="N490">
            <v>0</v>
          </cell>
          <cell r="O490" t="str">
            <v>NOTA DNCT N°148/16</v>
          </cell>
          <cell r="P490">
            <v>42557</v>
          </cell>
          <cell r="Q490" t="str">
            <v>Tecnopolis - Alquiler Fotocopiadoras</v>
          </cell>
          <cell r="R490" t="str">
            <v>QSC SOLUCIONES S.R.L.</v>
          </cell>
          <cell r="S490">
            <v>17534.900000000001</v>
          </cell>
          <cell r="T490" t="str">
            <v>Pago de factura N° 0002-00007605</v>
          </cell>
          <cell r="U490" t="str">
            <v>Dirección Nacional de Centros Tematicos</v>
          </cell>
          <cell r="V490">
            <v>0</v>
          </cell>
          <cell r="W490" t="str">
            <v>Direccion General Técnica, Administrativa y Legal</v>
          </cell>
          <cell r="X490">
            <v>42573</v>
          </cell>
          <cell r="Y490" t="str">
            <v>Mueble 8</v>
          </cell>
          <cell r="Z490" t="str">
            <v>Mariana</v>
          </cell>
        </row>
        <row r="491">
          <cell r="F491" t="str">
            <v>00301691/16</v>
          </cell>
          <cell r="G491" t="e">
            <v>#N/A</v>
          </cell>
          <cell r="H491" t="str">
            <v>301691/16</v>
          </cell>
          <cell r="I491">
            <v>0</v>
          </cell>
          <cell r="J491" t="str">
            <v>022806/2016</v>
          </cell>
          <cell r="K491">
            <v>11</v>
          </cell>
          <cell r="L491">
            <v>0</v>
          </cell>
          <cell r="M491">
            <v>0</v>
          </cell>
          <cell r="N491">
            <v>0</v>
          </cell>
          <cell r="O491" t="str">
            <v>NOTA DNCT N°146/16</v>
          </cell>
          <cell r="P491">
            <v>42562</v>
          </cell>
          <cell r="Q491" t="str">
            <v>Tecnopolis - Insumos Graficos</v>
          </cell>
          <cell r="R491">
            <v>0</v>
          </cell>
          <cell r="S491">
            <v>3634389.35</v>
          </cell>
          <cell r="T491" t="str">
            <v>Servicio de impresion materiales de mano</v>
          </cell>
          <cell r="U491" t="str">
            <v>Dirección Nacional de Centros Tematicos</v>
          </cell>
          <cell r="V491">
            <v>0</v>
          </cell>
          <cell r="W491" t="str">
            <v>Direccion General Técnica, Administrativa y Legal</v>
          </cell>
          <cell r="X491">
            <v>42563</v>
          </cell>
          <cell r="Y491" t="str">
            <v>Mueble 16</v>
          </cell>
          <cell r="Z491" t="str">
            <v>Griselda</v>
          </cell>
        </row>
        <row r="492">
          <cell r="F492" t="str">
            <v>00304557/16</v>
          </cell>
          <cell r="G492" t="e">
            <v>#N/A</v>
          </cell>
          <cell r="H492" t="str">
            <v>304557/16</v>
          </cell>
          <cell r="I492">
            <v>0</v>
          </cell>
          <cell r="J492" t="str">
            <v>022973/2016</v>
          </cell>
          <cell r="K492">
            <v>11</v>
          </cell>
          <cell r="L492">
            <v>0</v>
          </cell>
          <cell r="M492">
            <v>0</v>
          </cell>
          <cell r="N492">
            <v>0</v>
          </cell>
          <cell r="O492" t="str">
            <v>NOTA DNCT N°154/16</v>
          </cell>
          <cell r="P492">
            <v>42563</v>
          </cell>
          <cell r="Q492" t="str">
            <v>Tecnopolis - Servicio de sonido y video</v>
          </cell>
          <cell r="R492">
            <v>0</v>
          </cell>
          <cell r="S492">
            <v>1178200</v>
          </cell>
          <cell r="T492" t="str">
            <v>Ampliacion orden de compra 175/2015</v>
          </cell>
          <cell r="U492" t="str">
            <v>Dirección Nacional de Centros Tematicos</v>
          </cell>
          <cell r="V492">
            <v>0</v>
          </cell>
          <cell r="W492" t="str">
            <v>Dirección Nacional de Centros Tematicos</v>
          </cell>
          <cell r="X492">
            <v>42563</v>
          </cell>
          <cell r="Y492">
            <v>0</v>
          </cell>
          <cell r="Z492" t="str">
            <v>Sin Asignar</v>
          </cell>
        </row>
        <row r="493">
          <cell r="F493" t="str">
            <v>00304478/16</v>
          </cell>
          <cell r="G493" t="e">
            <v>#N/A</v>
          </cell>
          <cell r="H493" t="str">
            <v>304478/16</v>
          </cell>
          <cell r="I493">
            <v>0</v>
          </cell>
          <cell r="J493" t="str">
            <v>022956/2016</v>
          </cell>
          <cell r="K493">
            <v>11</v>
          </cell>
          <cell r="L493">
            <v>0</v>
          </cell>
          <cell r="M493">
            <v>0</v>
          </cell>
          <cell r="N493">
            <v>0</v>
          </cell>
          <cell r="O493" t="str">
            <v>NOTA DNCT N°155/16</v>
          </cell>
          <cell r="P493">
            <v>42563</v>
          </cell>
          <cell r="Q493" t="str">
            <v>Tecnopolis - Servicio de sonido y video</v>
          </cell>
          <cell r="R493">
            <v>0</v>
          </cell>
          <cell r="S493">
            <v>963160</v>
          </cell>
          <cell r="T493" t="str">
            <v>Ampliacion orden de compra 177/2015</v>
          </cell>
          <cell r="U493" t="str">
            <v>Dirección Nacional de Centros Tematicos</v>
          </cell>
          <cell r="V493">
            <v>0</v>
          </cell>
          <cell r="W493" t="str">
            <v>Dirección Nacional de Centros Tematicos</v>
          </cell>
          <cell r="X493">
            <v>42563</v>
          </cell>
          <cell r="Y493">
            <v>0</v>
          </cell>
          <cell r="Z493" t="str">
            <v>Sin Asignar</v>
          </cell>
        </row>
        <row r="494">
          <cell r="F494" t="str">
            <v>306927/2016</v>
          </cell>
          <cell r="G494" t="e">
            <v>#N/A</v>
          </cell>
          <cell r="H494" t="str">
            <v>306927/2016</v>
          </cell>
          <cell r="I494">
            <v>0</v>
          </cell>
          <cell r="J494" t="str">
            <v>022765/2016</v>
          </cell>
          <cell r="K494">
            <v>11</v>
          </cell>
          <cell r="L494" t="str">
            <v>022765/2016</v>
          </cell>
          <cell r="M494">
            <v>0</v>
          </cell>
          <cell r="N494">
            <v>0</v>
          </cell>
          <cell r="O494" t="str">
            <v>NOTA SCP N° 205/2016</v>
          </cell>
          <cell r="P494">
            <v>42715</v>
          </cell>
          <cell r="Q494" t="str">
            <v>Audiovisual</v>
          </cell>
          <cell r="R494" t="str">
            <v>POR TUTATIS S.R.L</v>
          </cell>
          <cell r="S494">
            <v>508200</v>
          </cell>
          <cell r="T494" t="str">
            <v>Servicios de producción para la realización de 45 micros del bicentenario</v>
          </cell>
          <cell r="U494" t="str">
            <v>Secretaria de Contenidos Publicos</v>
          </cell>
          <cell r="V494">
            <v>0</v>
          </cell>
          <cell r="W494" t="str">
            <v>Direccion General Técnica, Administrativa y Legal</v>
          </cell>
          <cell r="X494">
            <v>42564</v>
          </cell>
          <cell r="Y494" t="str">
            <v>Mueble 9</v>
          </cell>
          <cell r="Z494" t="str">
            <v>Sebastian</v>
          </cell>
        </row>
        <row r="495">
          <cell r="F495" t="str">
            <v>287817/2016</v>
          </cell>
          <cell r="G495" t="e">
            <v>#N/A</v>
          </cell>
          <cell r="H495" t="str">
            <v>287817/2016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 t="str">
            <v>Mantenimiento</v>
          </cell>
          <cell r="R495" t="str">
            <v>BEBATO S.A. - ZOLMACO S.A</v>
          </cell>
          <cell r="S495">
            <v>8992500</v>
          </cell>
          <cell r="T495" t="str">
            <v>Pago de facturas B N° 0003-0000003 / 04</v>
          </cell>
          <cell r="U495" t="str">
            <v>Coordinación Técnica Operativa</v>
          </cell>
          <cell r="V495">
            <v>0</v>
          </cell>
          <cell r="W495" t="str">
            <v>Direccion General Técnica, Administrativa y Legal</v>
          </cell>
          <cell r="X495">
            <v>42578</v>
          </cell>
          <cell r="Y495" t="str">
            <v>Mueble 9</v>
          </cell>
          <cell r="Z495" t="str">
            <v>Sebastian</v>
          </cell>
        </row>
        <row r="496">
          <cell r="F496" t="str">
            <v>310868/2016</v>
          </cell>
          <cell r="G496" t="e">
            <v>#N/A</v>
          </cell>
          <cell r="H496" t="str">
            <v>310868/2016</v>
          </cell>
          <cell r="I496">
            <v>0</v>
          </cell>
          <cell r="J496" t="str">
            <v>023434/2016</v>
          </cell>
          <cell r="K496">
            <v>11</v>
          </cell>
          <cell r="L496" t="str">
            <v>023434/2016</v>
          </cell>
          <cell r="M496">
            <v>0</v>
          </cell>
          <cell r="N496">
            <v>0</v>
          </cell>
          <cell r="O496" t="str">
            <v>ME-2016-00203008</v>
          </cell>
          <cell r="P496">
            <v>42566</v>
          </cell>
          <cell r="Q496" t="str">
            <v>Transporte</v>
          </cell>
          <cell r="R496" t="str">
            <v>PBG TRAVEL AND EVENTS S.R.L.</v>
          </cell>
          <cell r="S496">
            <v>28369.97</v>
          </cell>
          <cell r="T496" t="str">
            <v>Pago de factura B N° 0001-00000141</v>
          </cell>
          <cell r="U496" t="str">
            <v>Dirección Nacional de Expresiones Federales</v>
          </cell>
          <cell r="V496">
            <v>0</v>
          </cell>
          <cell r="W496" t="str">
            <v>Direccion General Técnica, Administrativa y Legal</v>
          </cell>
          <cell r="X496">
            <v>42569</v>
          </cell>
          <cell r="Y496" t="str">
            <v>Mueble 10</v>
          </cell>
          <cell r="Z496" t="str">
            <v>Melina</v>
          </cell>
        </row>
        <row r="497">
          <cell r="F497" t="str">
            <v>258041/2016</v>
          </cell>
          <cell r="G497" t="e">
            <v>#N/A</v>
          </cell>
          <cell r="H497" t="str">
            <v>258041/2016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 t="str">
            <v>MEMO 37/2016</v>
          </cell>
          <cell r="P497">
            <v>42550</v>
          </cell>
          <cell r="Q497" t="str">
            <v>Otros</v>
          </cell>
          <cell r="R497">
            <v>0</v>
          </cell>
          <cell r="S497">
            <v>0</v>
          </cell>
          <cell r="T497" t="str">
            <v>Creacion fondo rotatorio ejercicio 2016</v>
          </cell>
          <cell r="U497" t="str">
            <v>Direccion General Técnica, Administrativa y Legal</v>
          </cell>
          <cell r="V497">
            <v>0</v>
          </cell>
          <cell r="W497" t="str">
            <v>Direccion General Técnica, Administrativa y Legal</v>
          </cell>
          <cell r="X497">
            <v>42569</v>
          </cell>
          <cell r="Y497">
            <v>0</v>
          </cell>
          <cell r="Z497" t="str">
            <v>Sin Asignar</v>
          </cell>
        </row>
        <row r="498">
          <cell r="F498">
            <v>0</v>
          </cell>
          <cell r="G498" t="e">
            <v>#N/A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 t="str">
            <v>NOTA DNCT N° 168/2016</v>
          </cell>
          <cell r="P498">
            <v>42562</v>
          </cell>
          <cell r="Q498">
            <v>0</v>
          </cell>
          <cell r="R498" t="str">
            <v>ABC LATINOAMERICANA DE COMERCIALIZACION S.R.L.</v>
          </cell>
          <cell r="S498">
            <v>296561</v>
          </cell>
          <cell r="T498" t="str">
            <v>Refacturacion factura N° 0002-01 Y 02</v>
          </cell>
          <cell r="U498" t="str">
            <v>Dirección Nacional de Centros Tematicos</v>
          </cell>
          <cell r="V498">
            <v>0</v>
          </cell>
          <cell r="W498" t="str">
            <v>Dirección Nacional de Centros Tematicos</v>
          </cell>
          <cell r="X498">
            <v>42562</v>
          </cell>
          <cell r="Y498">
            <v>0</v>
          </cell>
          <cell r="Z498" t="str">
            <v>Mariana</v>
          </cell>
        </row>
        <row r="499">
          <cell r="F499" t="str">
            <v>301854/2016</v>
          </cell>
          <cell r="G499" t="e">
            <v>#N/A</v>
          </cell>
          <cell r="H499" t="str">
            <v>301854/2016</v>
          </cell>
          <cell r="I499">
            <v>0</v>
          </cell>
          <cell r="J499" t="str">
            <v>023508/2016</v>
          </cell>
          <cell r="K499">
            <v>11</v>
          </cell>
          <cell r="L499" t="str">
            <v>023508/2016</v>
          </cell>
          <cell r="M499">
            <v>0</v>
          </cell>
          <cell r="N499">
            <v>0</v>
          </cell>
          <cell r="O499" t="str">
            <v>NOTA DNCT N° 171/2016</v>
          </cell>
          <cell r="P499">
            <v>42565</v>
          </cell>
          <cell r="Q499" t="str">
            <v>Tecnopolis - Iluminacion</v>
          </cell>
          <cell r="R499" t="str">
            <v>TECBA GROUP S.A.</v>
          </cell>
          <cell r="S499">
            <v>499999.98</v>
          </cell>
          <cell r="T499" t="str">
            <v>Pago de Factura 0001-0000000001</v>
          </cell>
          <cell r="U499" t="str">
            <v>Dirección Nacional de Centros Tematicos</v>
          </cell>
          <cell r="V499">
            <v>0</v>
          </cell>
          <cell r="W499" t="str">
            <v>Sistema Federal de Medios y Contenidos Públicos</v>
          </cell>
          <cell r="X499">
            <v>42569</v>
          </cell>
          <cell r="Y499">
            <v>0</v>
          </cell>
          <cell r="Z499" t="str">
            <v>Mariana</v>
          </cell>
        </row>
        <row r="500">
          <cell r="F500" t="str">
            <v>314282/2016</v>
          </cell>
          <cell r="G500" t="e">
            <v>#N/A</v>
          </cell>
          <cell r="H500" t="str">
            <v>314282/2016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 t="str">
            <v>Me-2016-00310881</v>
          </cell>
          <cell r="P500">
            <v>42569</v>
          </cell>
          <cell r="Q500" t="str">
            <v>Tecnopolis - ???</v>
          </cell>
          <cell r="R500" t="str">
            <v>CRECER CONSULTORA GESTIÓN Y NEGOCIOS de Pablo ZENTENO Actuación perro ciego en Salta</v>
          </cell>
          <cell r="S500">
            <v>25000</v>
          </cell>
          <cell r="T500">
            <v>0</v>
          </cell>
          <cell r="U500" t="str">
            <v>Dirección Nacional de Centros Tematicos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 t="str">
            <v>Laura Siciliano</v>
          </cell>
        </row>
        <row r="501">
          <cell r="F501" t="str">
            <v>308711/2016</v>
          </cell>
          <cell r="G501" t="e">
            <v>#N/A</v>
          </cell>
          <cell r="H501" t="str">
            <v>308711/2016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 t="str">
            <v>Me-2016-00173170</v>
          </cell>
          <cell r="P501">
            <v>42565</v>
          </cell>
          <cell r="Q501" t="str">
            <v>Tecnopolis - ???</v>
          </cell>
          <cell r="R501" t="str">
            <v>TM CARGO S.A.</v>
          </cell>
          <cell r="S501">
            <v>71390</v>
          </cell>
          <cell r="T501" t="str">
            <v>Pago de Factura 0002-00000013</v>
          </cell>
          <cell r="U501" t="str">
            <v>Dirección Nacional de Centros Tematicos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 t="str">
            <v>ZULMA</v>
          </cell>
        </row>
        <row r="502">
          <cell r="F502" t="str">
            <v>314569/2016</v>
          </cell>
          <cell r="G502" t="e">
            <v>#N/A</v>
          </cell>
          <cell r="H502" t="str">
            <v>314569/2016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 t="str">
            <v>Me-2016-00314569</v>
          </cell>
          <cell r="P502">
            <v>42569</v>
          </cell>
          <cell r="Q502" t="str">
            <v>Tecnopolis - ???</v>
          </cell>
          <cell r="R502" t="str">
            <v>HEAVYSAURIOS</v>
          </cell>
          <cell r="S502">
            <v>0</v>
          </cell>
          <cell r="T502">
            <v>0</v>
          </cell>
          <cell r="U502" t="str">
            <v>Dirección Nacional de Centros Tematicos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 t="str">
            <v>Laura Siciliano</v>
          </cell>
        </row>
        <row r="503">
          <cell r="F503" t="str">
            <v>315162/2016</v>
          </cell>
          <cell r="G503" t="e">
            <v>#N/A</v>
          </cell>
          <cell r="H503" t="str">
            <v>315162/2016</v>
          </cell>
          <cell r="I503">
            <v>0</v>
          </cell>
          <cell r="J503" t="str">
            <v>023712/2016</v>
          </cell>
          <cell r="K503">
            <v>11</v>
          </cell>
          <cell r="L503" t="str">
            <v>023712/2016</v>
          </cell>
          <cell r="M503">
            <v>0</v>
          </cell>
          <cell r="N503">
            <v>0</v>
          </cell>
          <cell r="O503" t="str">
            <v>DNEF N° 323/2016</v>
          </cell>
          <cell r="P503">
            <v>42569</v>
          </cell>
          <cell r="Q503" t="str">
            <v>Alquiler de Equipamiento</v>
          </cell>
          <cell r="R503" t="str">
            <v>ABREU ROCA OSCAR EDMUNDO NICOLAS</v>
          </cell>
          <cell r="S503">
            <v>5000</v>
          </cell>
          <cell r="T503" t="str">
            <v>Pago de factura C N° 0001-00000487</v>
          </cell>
          <cell r="U503" t="str">
            <v>Dirección Nacional de Expresiones Federales</v>
          </cell>
          <cell r="V503">
            <v>0</v>
          </cell>
          <cell r="W503" t="str">
            <v>Dirección Nacional de Expresiones Federales</v>
          </cell>
          <cell r="X503">
            <v>42569</v>
          </cell>
          <cell r="Y503">
            <v>0</v>
          </cell>
          <cell r="Z503" t="str">
            <v>Sebastian</v>
          </cell>
        </row>
        <row r="504">
          <cell r="F504" t="str">
            <v>315167/2016</v>
          </cell>
          <cell r="G504" t="e">
            <v>#N/A</v>
          </cell>
          <cell r="H504" t="str">
            <v>315167/2016</v>
          </cell>
          <cell r="I504">
            <v>0</v>
          </cell>
          <cell r="J504" t="str">
            <v>023726/2016</v>
          </cell>
          <cell r="K504">
            <v>11</v>
          </cell>
          <cell r="L504" t="str">
            <v>023726/2016</v>
          </cell>
          <cell r="M504">
            <v>0</v>
          </cell>
          <cell r="N504">
            <v>0</v>
          </cell>
          <cell r="O504" t="str">
            <v>DNEF N° 320/2016</v>
          </cell>
          <cell r="P504">
            <v>42569</v>
          </cell>
          <cell r="Q504" t="str">
            <v>Alquiler de Equipamiento</v>
          </cell>
          <cell r="R504" t="str">
            <v>MARIO ALBERTO FERNANDEZ</v>
          </cell>
          <cell r="S504">
            <v>3500</v>
          </cell>
          <cell r="T504" t="str">
            <v>Pago de factura C N° 0002-00000021</v>
          </cell>
          <cell r="U504" t="str">
            <v>Dirección Nacional de Expresiones Federales</v>
          </cell>
          <cell r="V504">
            <v>0</v>
          </cell>
          <cell r="W504" t="str">
            <v>Dirección Nacional de Expresiones Federales</v>
          </cell>
          <cell r="X504">
            <v>42569</v>
          </cell>
          <cell r="Y504">
            <v>0</v>
          </cell>
          <cell r="Z504" t="str">
            <v>Sebastian</v>
          </cell>
        </row>
        <row r="505">
          <cell r="F505" t="str">
            <v>315165/2016</v>
          </cell>
          <cell r="G505" t="e">
            <v>#N/A</v>
          </cell>
          <cell r="H505" t="str">
            <v>315165/2016</v>
          </cell>
          <cell r="I505">
            <v>0</v>
          </cell>
          <cell r="J505" t="str">
            <v>023721/2016</v>
          </cell>
          <cell r="K505">
            <v>11</v>
          </cell>
          <cell r="L505" t="str">
            <v>023721/2016</v>
          </cell>
          <cell r="M505">
            <v>0</v>
          </cell>
          <cell r="N505">
            <v>0</v>
          </cell>
          <cell r="O505" t="str">
            <v>DNEF N° 321/2016</v>
          </cell>
          <cell r="P505">
            <v>42569</v>
          </cell>
          <cell r="Q505" t="str">
            <v>Alquiler de Equipamiento</v>
          </cell>
          <cell r="R505" t="str">
            <v>BUSTO SEBASTIAN DARIO</v>
          </cell>
          <cell r="S505">
            <v>2950</v>
          </cell>
          <cell r="T505" t="str">
            <v>Pago de facturas C N° 0002-00000090</v>
          </cell>
          <cell r="U505" t="str">
            <v>Dirección Nacional de Expresiones Federales</v>
          </cell>
          <cell r="V505">
            <v>0</v>
          </cell>
          <cell r="W505" t="str">
            <v>Dirección Nacional de Expresiones Federales</v>
          </cell>
          <cell r="X505">
            <v>42569</v>
          </cell>
          <cell r="Y505">
            <v>0</v>
          </cell>
          <cell r="Z505" t="str">
            <v>Sebastian</v>
          </cell>
        </row>
        <row r="506">
          <cell r="F506" t="str">
            <v>315164/2016</v>
          </cell>
          <cell r="G506" t="e">
            <v>#N/A</v>
          </cell>
          <cell r="H506" t="str">
            <v>315164/2016</v>
          </cell>
          <cell r="I506">
            <v>0</v>
          </cell>
          <cell r="J506" t="str">
            <v>023718/2016</v>
          </cell>
          <cell r="K506">
            <v>11</v>
          </cell>
          <cell r="L506" t="str">
            <v>023718/2016</v>
          </cell>
          <cell r="M506">
            <v>0</v>
          </cell>
          <cell r="N506">
            <v>0</v>
          </cell>
          <cell r="O506" t="str">
            <v>DNEF N° 322/2016</v>
          </cell>
          <cell r="P506">
            <v>42569</v>
          </cell>
          <cell r="Q506" t="str">
            <v>Alquiler de Equipamiento</v>
          </cell>
          <cell r="R506" t="str">
            <v>CONGRESS CITY S.R.L.</v>
          </cell>
          <cell r="S506">
            <v>277695</v>
          </cell>
          <cell r="T506" t="str">
            <v>Pago de facturas B N° 0003-00000156/54</v>
          </cell>
          <cell r="U506" t="str">
            <v>Dirección Nacional de Expresiones Federales</v>
          </cell>
          <cell r="V506">
            <v>0</v>
          </cell>
          <cell r="W506" t="str">
            <v>Dirección Nacional de Expresiones Federales</v>
          </cell>
          <cell r="X506">
            <v>42569</v>
          </cell>
          <cell r="Y506">
            <v>0</v>
          </cell>
          <cell r="Z506" t="str">
            <v>Sebastian</v>
          </cell>
        </row>
        <row r="507">
          <cell r="F507" t="str">
            <v>315171/2016</v>
          </cell>
          <cell r="G507" t="e">
            <v>#N/A</v>
          </cell>
          <cell r="H507" t="str">
            <v>315171/2016</v>
          </cell>
          <cell r="I507">
            <v>0</v>
          </cell>
          <cell r="J507" t="str">
            <v>237229/2016</v>
          </cell>
          <cell r="K507">
            <v>11</v>
          </cell>
          <cell r="L507">
            <v>0</v>
          </cell>
          <cell r="M507">
            <v>0</v>
          </cell>
          <cell r="N507">
            <v>0</v>
          </cell>
          <cell r="O507" t="str">
            <v>DNEF N° 312/2016</v>
          </cell>
          <cell r="P507">
            <v>42569</v>
          </cell>
          <cell r="Q507" t="str">
            <v>Mantenimiento</v>
          </cell>
          <cell r="R507" t="str">
            <v>SAN TELMO S.R.L.</v>
          </cell>
          <cell r="S507">
            <v>158680.85</v>
          </cell>
          <cell r="T507" t="str">
            <v>Pago de facturas B N° 0007-00001569/1570/1578/1579</v>
          </cell>
          <cell r="U507" t="str">
            <v>Dirección Nacional de Expresiones Federales</v>
          </cell>
          <cell r="V507">
            <v>0</v>
          </cell>
          <cell r="W507" t="str">
            <v>Dirección Nacional de Expresiones Federales</v>
          </cell>
          <cell r="X507">
            <v>42569</v>
          </cell>
          <cell r="Y507">
            <v>0</v>
          </cell>
          <cell r="Z507" t="str">
            <v>Sebastian</v>
          </cell>
        </row>
        <row r="508">
          <cell r="F508" t="str">
            <v>314344/2016</v>
          </cell>
          <cell r="G508" t="e">
            <v>#N/A</v>
          </cell>
          <cell r="H508" t="str">
            <v>314344/2016</v>
          </cell>
          <cell r="I508">
            <v>0</v>
          </cell>
          <cell r="J508" t="str">
            <v>023687/2016</v>
          </cell>
          <cell r="K508">
            <v>11</v>
          </cell>
          <cell r="L508" t="str">
            <v>023687/2016</v>
          </cell>
          <cell r="M508">
            <v>0</v>
          </cell>
          <cell r="N508">
            <v>0</v>
          </cell>
          <cell r="O508" t="str">
            <v>DNEF N° 313/2016</v>
          </cell>
          <cell r="P508">
            <v>42569</v>
          </cell>
          <cell r="Q508" t="str">
            <v>Servicios de Eventos</v>
          </cell>
          <cell r="R508">
            <v>0</v>
          </cell>
          <cell r="S508">
            <v>0</v>
          </cell>
          <cell r="T508" t="str">
            <v>Contratacióm de servicios de catering para el CCK</v>
          </cell>
          <cell r="U508" t="str">
            <v>Dirección Nacional de Expresiones Federales</v>
          </cell>
          <cell r="V508">
            <v>0</v>
          </cell>
          <cell r="W508" t="str">
            <v>Dirección Nacional de Expresiones Federales</v>
          </cell>
          <cell r="X508">
            <v>42569</v>
          </cell>
          <cell r="Y508">
            <v>0</v>
          </cell>
          <cell r="Z508" t="str">
            <v>Sebastian</v>
          </cell>
        </row>
        <row r="509">
          <cell r="F509" t="str">
            <v>315173/2016</v>
          </cell>
          <cell r="G509" t="e">
            <v>#N/A</v>
          </cell>
          <cell r="H509" t="str">
            <v>315173/2016</v>
          </cell>
          <cell r="I509">
            <v>0</v>
          </cell>
          <cell r="J509" t="str">
            <v>023732/2016</v>
          </cell>
          <cell r="K509">
            <v>11</v>
          </cell>
          <cell r="L509" t="str">
            <v>023732/2016</v>
          </cell>
          <cell r="M509">
            <v>0</v>
          </cell>
          <cell r="N509">
            <v>0</v>
          </cell>
          <cell r="O509" t="str">
            <v>DNEF N° 316/2016</v>
          </cell>
          <cell r="P509">
            <v>42569</v>
          </cell>
          <cell r="Q509" t="str">
            <v>Alquiler Equipamiento Radioelectrico</v>
          </cell>
          <cell r="R509" t="str">
            <v>BACIGALUPPI HNOS. S.A.</v>
          </cell>
          <cell r="S509">
            <v>81856.5</v>
          </cell>
          <cell r="T509" t="str">
            <v>Solicitud de pago por alquiler de handies</v>
          </cell>
          <cell r="U509" t="str">
            <v>Dirección Nacional de Expresiones Federales</v>
          </cell>
          <cell r="V509">
            <v>0</v>
          </cell>
          <cell r="W509" t="str">
            <v>Dirección Nacional de Expresiones Federales</v>
          </cell>
          <cell r="X509">
            <v>42569</v>
          </cell>
          <cell r="Y509">
            <v>0</v>
          </cell>
          <cell r="Z509" t="str">
            <v>Sebastian</v>
          </cell>
        </row>
        <row r="510">
          <cell r="F510" t="str">
            <v>315172/2016</v>
          </cell>
          <cell r="G510" t="e">
            <v>#N/A</v>
          </cell>
          <cell r="H510" t="str">
            <v>315172/2016</v>
          </cell>
          <cell r="I510">
            <v>0</v>
          </cell>
          <cell r="J510" t="str">
            <v>023731/2016</v>
          </cell>
          <cell r="K510">
            <v>11</v>
          </cell>
          <cell r="L510" t="str">
            <v>023731/2016</v>
          </cell>
          <cell r="M510">
            <v>0</v>
          </cell>
          <cell r="N510">
            <v>0</v>
          </cell>
          <cell r="O510" t="str">
            <v>DNEF N° 315/2016</v>
          </cell>
          <cell r="P510">
            <v>42569</v>
          </cell>
          <cell r="Q510" t="str">
            <v>Otros</v>
          </cell>
          <cell r="R510" t="str">
            <v>BUSTO SEBASTIAN DARIO</v>
          </cell>
          <cell r="S510">
            <v>5000</v>
          </cell>
          <cell r="T510" t="str">
            <v>Pago por alquiler de bateria</v>
          </cell>
          <cell r="U510" t="str">
            <v>Dirección Nacional de Expresiones Federales</v>
          </cell>
          <cell r="V510">
            <v>0</v>
          </cell>
          <cell r="W510" t="str">
            <v>Dirección Nacional de Expresiones Federales</v>
          </cell>
          <cell r="X510">
            <v>42569</v>
          </cell>
          <cell r="Y510">
            <v>0</v>
          </cell>
          <cell r="Z510" t="str">
            <v>Sebastian</v>
          </cell>
        </row>
        <row r="511">
          <cell r="F511" t="str">
            <v>023615/2016</v>
          </cell>
          <cell r="G511" t="e">
            <v>#N/A</v>
          </cell>
          <cell r="H511" t="str">
            <v>23615/2016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 t="str">
            <v>DNEF N° 309/2016</v>
          </cell>
          <cell r="P511">
            <v>42569</v>
          </cell>
          <cell r="Q511" t="str">
            <v>Otros</v>
          </cell>
          <cell r="R511" t="str">
            <v>BUSTO SEBASTIAN DARIO</v>
          </cell>
          <cell r="S511">
            <v>6660</v>
          </cell>
          <cell r="T511" t="str">
            <v>Pago por alquiler de amplificador y bateria</v>
          </cell>
          <cell r="U511" t="str">
            <v>Dirección Nacional de Expresiones Federales</v>
          </cell>
          <cell r="V511">
            <v>0</v>
          </cell>
          <cell r="W511" t="str">
            <v>Dirección Nacional de Expresiones Federales</v>
          </cell>
          <cell r="X511">
            <v>42569</v>
          </cell>
          <cell r="Y511">
            <v>0</v>
          </cell>
          <cell r="Z511" t="str">
            <v>Sebastian</v>
          </cell>
        </row>
        <row r="512">
          <cell r="F512" t="str">
            <v>222508/2016</v>
          </cell>
          <cell r="G512" t="e">
            <v>#N/A</v>
          </cell>
          <cell r="H512" t="str">
            <v>222508/2016</v>
          </cell>
          <cell r="I512">
            <v>0</v>
          </cell>
          <cell r="J512" t="str">
            <v>017798/2016</v>
          </cell>
          <cell r="K512">
            <v>11</v>
          </cell>
          <cell r="L512" t="str">
            <v>017798/2016</v>
          </cell>
          <cell r="M512">
            <v>0</v>
          </cell>
          <cell r="N512">
            <v>0</v>
          </cell>
          <cell r="O512">
            <v>0</v>
          </cell>
          <cell r="P512">
            <v>42520</v>
          </cell>
          <cell r="Q512">
            <v>0</v>
          </cell>
          <cell r="R512">
            <v>0</v>
          </cell>
          <cell r="S512">
            <v>35073.57</v>
          </cell>
          <cell r="T512" t="str">
            <v>anticipo de fondos con gastos a rendir</v>
          </cell>
          <cell r="U512" t="str">
            <v>Dirección Nacional de Expresiones Federales</v>
          </cell>
          <cell r="V512">
            <v>0</v>
          </cell>
          <cell r="W512" t="str">
            <v>Dirección Nacional de Expresiones Federales</v>
          </cell>
          <cell r="X512">
            <v>42569</v>
          </cell>
          <cell r="Y512">
            <v>0</v>
          </cell>
          <cell r="Z512" t="str">
            <v>Sin Asignar</v>
          </cell>
        </row>
        <row r="513">
          <cell r="F513" t="str">
            <v>267813/2016</v>
          </cell>
          <cell r="G513" t="e">
            <v>#N/A</v>
          </cell>
          <cell r="H513" t="str">
            <v>267813/2016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42544</v>
          </cell>
          <cell r="Q513" t="str">
            <v>Otros</v>
          </cell>
          <cell r="R513">
            <v>0</v>
          </cell>
          <cell r="S513">
            <v>0</v>
          </cell>
          <cell r="T513" t="str">
            <v>solicitud compra de ruedas</v>
          </cell>
          <cell r="U513" t="str">
            <v>Coordinación Técnica Operativa</v>
          </cell>
          <cell r="V513">
            <v>0</v>
          </cell>
          <cell r="W513" t="str">
            <v>Dirección Nacional de Expresiones Federales</v>
          </cell>
          <cell r="X513">
            <v>42569</v>
          </cell>
          <cell r="Y513">
            <v>0</v>
          </cell>
          <cell r="Z513" t="str">
            <v>Sebastian</v>
          </cell>
        </row>
        <row r="514">
          <cell r="F514" t="str">
            <v>315174/2016</v>
          </cell>
          <cell r="G514" t="e">
            <v>#N/A</v>
          </cell>
          <cell r="H514" t="str">
            <v>315174/2016</v>
          </cell>
          <cell r="I514">
            <v>0</v>
          </cell>
          <cell r="J514" t="str">
            <v>023733/2016</v>
          </cell>
          <cell r="K514">
            <v>11</v>
          </cell>
          <cell r="L514" t="str">
            <v>023733/2016</v>
          </cell>
          <cell r="M514">
            <v>0</v>
          </cell>
          <cell r="N514">
            <v>0</v>
          </cell>
          <cell r="O514" t="str">
            <v>DNEF N° 317/2016</v>
          </cell>
          <cell r="P514">
            <v>42569</v>
          </cell>
          <cell r="Q514" t="str">
            <v>Otros</v>
          </cell>
          <cell r="R514" t="str">
            <v>Cesatti Rodolfo</v>
          </cell>
          <cell r="S514">
            <v>177870</v>
          </cell>
          <cell r="T514" t="str">
            <v>pago por alquiler de camaras profesionales</v>
          </cell>
          <cell r="U514" t="str">
            <v>Dirección Nacional de Expresiones Federales</v>
          </cell>
          <cell r="V514">
            <v>0</v>
          </cell>
          <cell r="W514" t="str">
            <v>Dirección Nacional de Expresiones Federales</v>
          </cell>
          <cell r="X514">
            <v>42569</v>
          </cell>
          <cell r="Y514">
            <v>0</v>
          </cell>
          <cell r="Z514" t="str">
            <v>Sebastian</v>
          </cell>
        </row>
        <row r="515">
          <cell r="F515" t="str">
            <v>314956/2016</v>
          </cell>
          <cell r="G515" t="e">
            <v>#N/A</v>
          </cell>
          <cell r="H515" t="str">
            <v>314956/2016</v>
          </cell>
          <cell r="I515">
            <v>0</v>
          </cell>
          <cell r="J515" t="str">
            <v>023685/2016</v>
          </cell>
          <cell r="K515">
            <v>11</v>
          </cell>
          <cell r="L515" t="str">
            <v>023685/2016</v>
          </cell>
          <cell r="M515">
            <v>0</v>
          </cell>
          <cell r="N515">
            <v>0</v>
          </cell>
          <cell r="O515" t="str">
            <v>DNEF N° 324/2016</v>
          </cell>
          <cell r="P515">
            <v>42556</v>
          </cell>
          <cell r="Q515" t="str">
            <v>Otros</v>
          </cell>
          <cell r="R515" t="str">
            <v>MR CONSTRUCCIONES INDUSTRIALIZADAS S.R.L.</v>
          </cell>
          <cell r="S515">
            <v>494720.6</v>
          </cell>
          <cell r="T515" t="str">
            <v>Pago reacondicionamiento de salas 6 y 7 piso</v>
          </cell>
          <cell r="U515" t="str">
            <v>Sistema Federal de Medios y Contenidos Públicos</v>
          </cell>
          <cell r="V515">
            <v>0</v>
          </cell>
          <cell r="W515" t="str">
            <v>Dirección Nacional de Expresiones Federales</v>
          </cell>
          <cell r="X515">
            <v>42569</v>
          </cell>
          <cell r="Y515">
            <v>0</v>
          </cell>
          <cell r="Z515" t="str">
            <v>Sebastian</v>
          </cell>
        </row>
        <row r="516">
          <cell r="F516" t="str">
            <v>023616/2016</v>
          </cell>
          <cell r="G516" t="e">
            <v>#N/A</v>
          </cell>
          <cell r="H516">
            <v>0</v>
          </cell>
          <cell r="I516">
            <v>0</v>
          </cell>
          <cell r="J516" t="str">
            <v>023616/2016</v>
          </cell>
          <cell r="K516">
            <v>11</v>
          </cell>
          <cell r="L516" t="str">
            <v>023616/2016</v>
          </cell>
          <cell r="M516">
            <v>0</v>
          </cell>
          <cell r="N516">
            <v>0</v>
          </cell>
          <cell r="O516" t="str">
            <v>DNEF N° 310/2016</v>
          </cell>
          <cell r="P516">
            <v>42569</v>
          </cell>
          <cell r="Q516" t="str">
            <v>Servicios de Eventos</v>
          </cell>
          <cell r="R516" t="str">
            <v>CATERING PORTEÑO S.R.L</v>
          </cell>
          <cell r="S516">
            <v>6900</v>
          </cell>
          <cell r="T516" t="str">
            <v>solicitud de pago de catering para show morelenbaum</v>
          </cell>
          <cell r="U516" t="str">
            <v>Dirección Nacional de Expresiones Federales</v>
          </cell>
          <cell r="V516">
            <v>0</v>
          </cell>
          <cell r="W516" t="str">
            <v>Dirección Nacional de Expresiones Federales</v>
          </cell>
          <cell r="X516">
            <v>42569</v>
          </cell>
          <cell r="Y516">
            <v>0</v>
          </cell>
          <cell r="Z516" t="str">
            <v>Sebastian</v>
          </cell>
        </row>
        <row r="517">
          <cell r="F517" t="str">
            <v>316270/2016</v>
          </cell>
          <cell r="G517" t="e">
            <v>#N/A</v>
          </cell>
          <cell r="H517" t="str">
            <v>316270/2016</v>
          </cell>
          <cell r="I517">
            <v>0</v>
          </cell>
          <cell r="J517" t="str">
            <v>023825/2016</v>
          </cell>
          <cell r="K517">
            <v>11</v>
          </cell>
          <cell r="L517" t="str">
            <v>023825/2016</v>
          </cell>
          <cell r="M517">
            <v>0</v>
          </cell>
          <cell r="N517">
            <v>0</v>
          </cell>
          <cell r="O517" t="str">
            <v>DNEF N° 338/2016</v>
          </cell>
          <cell r="P517">
            <v>42570</v>
          </cell>
          <cell r="Q517" t="str">
            <v>Servicios de Eventos</v>
          </cell>
          <cell r="R517" t="str">
            <v>Emanuel Juan Ignacio Brusa</v>
          </cell>
          <cell r="S517">
            <v>8000</v>
          </cell>
          <cell r="T517" t="str">
            <v>Reconocimiento de gastos Emanuel Juan Ignacio Brusa</v>
          </cell>
          <cell r="U517" t="str">
            <v>Dirección Nacional de Expresiones Federales</v>
          </cell>
          <cell r="V517">
            <v>0</v>
          </cell>
          <cell r="W517" t="str">
            <v>Dirección Nacional de Expresiones Federales</v>
          </cell>
          <cell r="X517">
            <v>42570</v>
          </cell>
          <cell r="Y517">
            <v>0</v>
          </cell>
          <cell r="Z517" t="str">
            <v>Sebastian</v>
          </cell>
        </row>
        <row r="518">
          <cell r="F518" t="str">
            <v>316576/2016</v>
          </cell>
          <cell r="G518" t="e">
            <v>#N/A</v>
          </cell>
          <cell r="H518" t="str">
            <v>316576/2016</v>
          </cell>
          <cell r="I518">
            <v>0</v>
          </cell>
          <cell r="J518" t="str">
            <v>023834/2016</v>
          </cell>
          <cell r="K518">
            <v>11</v>
          </cell>
          <cell r="L518" t="str">
            <v>023834/2016</v>
          </cell>
          <cell r="M518">
            <v>0</v>
          </cell>
          <cell r="N518">
            <v>0</v>
          </cell>
          <cell r="O518" t="str">
            <v>DNEF N° 339/2016</v>
          </cell>
          <cell r="P518">
            <v>42570</v>
          </cell>
          <cell r="Q518" t="str">
            <v>Servicios de Eventos</v>
          </cell>
          <cell r="R518" t="str">
            <v>Gordon Mc Chesney</v>
          </cell>
          <cell r="S518" t="str">
            <v>USD 5,800</v>
          </cell>
          <cell r="T518" t="str">
            <v>Reconocimeinto de gastos Ches Smith</v>
          </cell>
          <cell r="U518" t="str">
            <v>Dirección Nacional de Expresiones Federales</v>
          </cell>
          <cell r="V518">
            <v>0</v>
          </cell>
          <cell r="W518" t="str">
            <v>Dirección Nacional de Expresiones Federales</v>
          </cell>
          <cell r="X518">
            <v>42570</v>
          </cell>
          <cell r="Y518">
            <v>0</v>
          </cell>
          <cell r="Z518" t="str">
            <v>Sebastian</v>
          </cell>
        </row>
        <row r="519">
          <cell r="F519" t="str">
            <v>310748/2016</v>
          </cell>
          <cell r="G519" t="e">
            <v>#N/A</v>
          </cell>
          <cell r="H519" t="str">
            <v>310748/2016</v>
          </cell>
          <cell r="I519">
            <v>0</v>
          </cell>
          <cell r="J519" t="str">
            <v>023411/2016</v>
          </cell>
          <cell r="K519">
            <v>11</v>
          </cell>
          <cell r="L519" t="str">
            <v>023411/2016</v>
          </cell>
          <cell r="M519">
            <v>0</v>
          </cell>
          <cell r="N519">
            <v>0</v>
          </cell>
          <cell r="O519" t="str">
            <v>DNEF N° 158/2016</v>
          </cell>
          <cell r="P519">
            <v>42564</v>
          </cell>
          <cell r="Q519" t="str">
            <v>Tecnopolis - ???</v>
          </cell>
          <cell r="R519" t="str">
            <v>CORPORACIÓN DEL MERCADO CENTRAL DE BUENOS AIRES</v>
          </cell>
          <cell r="S519">
            <v>376434.6</v>
          </cell>
          <cell r="T519" t="str">
            <v>pago de factura Nº 0000-0000292979</v>
          </cell>
          <cell r="U519" t="str">
            <v>Dirección Nacional de Centros Tematicos</v>
          </cell>
          <cell r="V519">
            <v>0</v>
          </cell>
          <cell r="W519" t="str">
            <v>Direccion General Técnica, Administrativa y Legal</v>
          </cell>
          <cell r="X519">
            <v>42569</v>
          </cell>
          <cell r="Y519">
            <v>0</v>
          </cell>
          <cell r="Z519" t="str">
            <v>Laura Siciliano</v>
          </cell>
        </row>
        <row r="520">
          <cell r="F520" t="str">
            <v>310785/2016</v>
          </cell>
          <cell r="G520" t="e">
            <v>#N/A</v>
          </cell>
          <cell r="H520" t="str">
            <v>310785/2016</v>
          </cell>
          <cell r="I520">
            <v>0</v>
          </cell>
          <cell r="J520" t="str">
            <v>023430/2016</v>
          </cell>
          <cell r="K520">
            <v>11</v>
          </cell>
          <cell r="L520" t="str">
            <v>023430/2016</v>
          </cell>
          <cell r="M520">
            <v>0</v>
          </cell>
          <cell r="N520">
            <v>0</v>
          </cell>
          <cell r="O520" t="str">
            <v>DNEF N° 159/2016</v>
          </cell>
          <cell r="P520">
            <v>42564</v>
          </cell>
          <cell r="Q520" t="str">
            <v>Tecnopolis - ???</v>
          </cell>
          <cell r="R520" t="str">
            <v>GRUPO FUTURO S.A.</v>
          </cell>
          <cell r="S520">
            <v>160930</v>
          </cell>
          <cell r="T520" t="str">
            <v>Pago de factura Nº 0004-00000034</v>
          </cell>
          <cell r="U520" t="str">
            <v>Dirección Nacional de Centros Tematicos</v>
          </cell>
          <cell r="V520">
            <v>0</v>
          </cell>
          <cell r="W520" t="str">
            <v>Direccion General Técnica, Administrativa y Legal</v>
          </cell>
          <cell r="X520">
            <v>42569</v>
          </cell>
          <cell r="Y520">
            <v>0</v>
          </cell>
          <cell r="Z520" t="str">
            <v>Mariana</v>
          </cell>
        </row>
        <row r="521">
          <cell r="F521" t="str">
            <v>316363/2016</v>
          </cell>
          <cell r="G521" t="e">
            <v>#N/A</v>
          </cell>
          <cell r="H521" t="str">
            <v>316363/2016</v>
          </cell>
          <cell r="I521">
            <v>0</v>
          </cell>
          <cell r="J521" t="str">
            <v>023814/2016</v>
          </cell>
          <cell r="K521">
            <v>11</v>
          </cell>
          <cell r="L521" t="str">
            <v>023814/2016</v>
          </cell>
          <cell r="M521">
            <v>0</v>
          </cell>
          <cell r="N521">
            <v>0</v>
          </cell>
          <cell r="O521" t="str">
            <v>DNEF N° 332/2016</v>
          </cell>
          <cell r="P521">
            <v>42570</v>
          </cell>
          <cell r="Q521" t="str">
            <v>Servicios de Eventos</v>
          </cell>
          <cell r="R521" t="str">
            <v>Mariano Malamud</v>
          </cell>
          <cell r="S521">
            <v>4000</v>
          </cell>
          <cell r="T521" t="str">
            <v>Reconocimiento de gastos Mariano Malamud</v>
          </cell>
          <cell r="U521" t="str">
            <v>Dirección Nacional de Expresiones Federales</v>
          </cell>
          <cell r="V521">
            <v>0</v>
          </cell>
          <cell r="W521" t="str">
            <v>Dirección Nacional de Expresiones Federales</v>
          </cell>
          <cell r="X521">
            <v>42570</v>
          </cell>
          <cell r="Y521">
            <v>0</v>
          </cell>
          <cell r="Z521" t="str">
            <v>Sebastian</v>
          </cell>
        </row>
        <row r="522">
          <cell r="F522" t="str">
            <v>316285/2016</v>
          </cell>
          <cell r="G522" t="e">
            <v>#N/A</v>
          </cell>
          <cell r="H522" t="str">
            <v>316285/2016</v>
          </cell>
          <cell r="I522">
            <v>0</v>
          </cell>
          <cell r="J522" t="str">
            <v>023812/2016</v>
          </cell>
          <cell r="K522">
            <v>11</v>
          </cell>
          <cell r="L522" t="str">
            <v>023812/2016</v>
          </cell>
          <cell r="M522">
            <v>0</v>
          </cell>
          <cell r="N522">
            <v>0</v>
          </cell>
          <cell r="O522" t="str">
            <v>DNEF N° 333/2016</v>
          </cell>
          <cell r="P522">
            <v>42570</v>
          </cell>
          <cell r="Q522" t="str">
            <v>Servicios de Eventos</v>
          </cell>
          <cell r="R522" t="str">
            <v>Horacio Mariano Hurtado de Mendoza</v>
          </cell>
          <cell r="S522">
            <v>4000</v>
          </cell>
          <cell r="T522" t="str">
            <v>reconocimiento de gastos Horacio Mariano Hurtado de Mendoza</v>
          </cell>
          <cell r="U522" t="str">
            <v>Dirección Nacional de Expresiones Federales</v>
          </cell>
          <cell r="V522">
            <v>0</v>
          </cell>
          <cell r="W522" t="str">
            <v>Dirección Nacional de Expresiones Federales</v>
          </cell>
          <cell r="X522">
            <v>42570</v>
          </cell>
          <cell r="Y522">
            <v>0</v>
          </cell>
          <cell r="Z522" t="str">
            <v>Sebastian</v>
          </cell>
        </row>
        <row r="523">
          <cell r="F523" t="str">
            <v>316252/2016</v>
          </cell>
          <cell r="G523" t="e">
            <v>#N/A</v>
          </cell>
          <cell r="H523" t="str">
            <v>316252/2016</v>
          </cell>
          <cell r="I523">
            <v>0</v>
          </cell>
          <cell r="J523" t="str">
            <v>023810/2016</v>
          </cell>
          <cell r="K523">
            <v>11</v>
          </cell>
          <cell r="L523" t="str">
            <v>023810/2016</v>
          </cell>
          <cell r="M523">
            <v>0</v>
          </cell>
          <cell r="N523">
            <v>0</v>
          </cell>
          <cell r="O523" t="str">
            <v>DNEF N° 331/2016</v>
          </cell>
          <cell r="P523">
            <v>42570</v>
          </cell>
          <cell r="Q523" t="str">
            <v>Servicios de Eventos</v>
          </cell>
          <cell r="R523" t="str">
            <v>Jaime Torres</v>
          </cell>
          <cell r="S523">
            <v>28000</v>
          </cell>
          <cell r="T523" t="str">
            <v>reconocimiento de gastos</v>
          </cell>
          <cell r="U523" t="str">
            <v>Dirección Nacional de Expresiones Federales</v>
          </cell>
          <cell r="V523">
            <v>0</v>
          </cell>
          <cell r="W523" t="str">
            <v>Dirección Nacional de Expresiones Federales</v>
          </cell>
          <cell r="X523">
            <v>42570</v>
          </cell>
          <cell r="Y523">
            <v>0</v>
          </cell>
          <cell r="Z523" t="str">
            <v>Sebastian</v>
          </cell>
        </row>
        <row r="524">
          <cell r="F524" t="str">
            <v>316001/2016</v>
          </cell>
          <cell r="G524" t="e">
            <v>#N/A</v>
          </cell>
          <cell r="H524" t="str">
            <v>316001/2016</v>
          </cell>
          <cell r="I524">
            <v>0</v>
          </cell>
          <cell r="J524" t="str">
            <v>023775/2016</v>
          </cell>
          <cell r="K524">
            <v>11</v>
          </cell>
          <cell r="L524" t="str">
            <v>023775/2016</v>
          </cell>
          <cell r="M524">
            <v>0</v>
          </cell>
          <cell r="N524">
            <v>0</v>
          </cell>
          <cell r="O524" t="str">
            <v>DNEF N° 337/2016</v>
          </cell>
          <cell r="P524">
            <v>42570</v>
          </cell>
          <cell r="Q524" t="str">
            <v>Servicios de Eventos</v>
          </cell>
          <cell r="R524" t="str">
            <v>GUSTAVO DANIEL SPATOCCO</v>
          </cell>
          <cell r="S524">
            <v>10000</v>
          </cell>
          <cell r="T524" t="str">
            <v>reconocimiento de gastos</v>
          </cell>
          <cell r="U524" t="str">
            <v>Dirección Nacional de Expresiones Federales</v>
          </cell>
          <cell r="V524">
            <v>0</v>
          </cell>
          <cell r="W524" t="str">
            <v>Dirección Nacional de Expresiones Federales</v>
          </cell>
          <cell r="X524">
            <v>42570</v>
          </cell>
          <cell r="Y524">
            <v>0</v>
          </cell>
          <cell r="Z524" t="str">
            <v>Sebastian</v>
          </cell>
        </row>
        <row r="525">
          <cell r="F525" t="str">
            <v>316040/2016</v>
          </cell>
          <cell r="G525" t="e">
            <v>#N/A</v>
          </cell>
          <cell r="H525" t="str">
            <v>316040/2016</v>
          </cell>
          <cell r="I525">
            <v>0</v>
          </cell>
          <cell r="J525" t="str">
            <v>023782/2016</v>
          </cell>
          <cell r="K525">
            <v>11</v>
          </cell>
          <cell r="L525" t="str">
            <v>023782/2016</v>
          </cell>
          <cell r="M525">
            <v>0</v>
          </cell>
          <cell r="N525">
            <v>0</v>
          </cell>
          <cell r="O525" t="str">
            <v>DNEF N° 328/2016</v>
          </cell>
          <cell r="P525">
            <v>42570</v>
          </cell>
          <cell r="Q525" t="str">
            <v>Servicios de Eventos</v>
          </cell>
          <cell r="R525" t="str">
            <v>MARIANO MALAMUD</v>
          </cell>
          <cell r="S525">
            <v>2500</v>
          </cell>
          <cell r="T525" t="str">
            <v>reconocimiento de gastos</v>
          </cell>
          <cell r="U525" t="str">
            <v>Dirección Nacional de Expresiones Federales</v>
          </cell>
          <cell r="V525">
            <v>0</v>
          </cell>
          <cell r="W525" t="str">
            <v>Dirección Nacional de Expresiones Federales</v>
          </cell>
          <cell r="X525">
            <v>42570</v>
          </cell>
          <cell r="Y525">
            <v>0</v>
          </cell>
          <cell r="Z525" t="str">
            <v>Sebastian</v>
          </cell>
        </row>
        <row r="526">
          <cell r="F526" t="str">
            <v>316231/2016</v>
          </cell>
          <cell r="G526" t="e">
            <v>#N/A</v>
          </cell>
          <cell r="H526" t="str">
            <v>316231/2016</v>
          </cell>
          <cell r="I526">
            <v>0</v>
          </cell>
          <cell r="J526" t="str">
            <v>023804/2016</v>
          </cell>
          <cell r="K526">
            <v>11</v>
          </cell>
          <cell r="L526" t="str">
            <v>023804/2016</v>
          </cell>
          <cell r="M526">
            <v>0</v>
          </cell>
          <cell r="N526">
            <v>0</v>
          </cell>
          <cell r="O526" t="str">
            <v>DNEF N° 334/2016</v>
          </cell>
          <cell r="P526">
            <v>42570</v>
          </cell>
          <cell r="Q526" t="str">
            <v>Servicios de Eventos</v>
          </cell>
          <cell r="R526" t="str">
            <v>LUIS PESCETTI</v>
          </cell>
          <cell r="S526">
            <v>0</v>
          </cell>
          <cell r="T526" t="str">
            <v>Requerimeinto para contratacion artistica de Luis PESCETTI</v>
          </cell>
          <cell r="U526" t="str">
            <v>Dirección Nacional de Expresiones Federales</v>
          </cell>
          <cell r="V526">
            <v>0</v>
          </cell>
          <cell r="W526" t="str">
            <v>Dirección Nacional de Expresiones Federales</v>
          </cell>
          <cell r="X526">
            <v>42570</v>
          </cell>
          <cell r="Y526">
            <v>0</v>
          </cell>
          <cell r="Z526" t="str">
            <v>Sebastian</v>
          </cell>
        </row>
        <row r="527">
          <cell r="F527" t="str">
            <v>316051/2016</v>
          </cell>
          <cell r="G527" t="e">
            <v>#N/A</v>
          </cell>
          <cell r="H527" t="str">
            <v>316051/2016</v>
          </cell>
          <cell r="I527">
            <v>0</v>
          </cell>
          <cell r="J527" t="str">
            <v>023787/2016</v>
          </cell>
          <cell r="K527">
            <v>11</v>
          </cell>
          <cell r="L527" t="str">
            <v>023787/2016</v>
          </cell>
          <cell r="M527">
            <v>0</v>
          </cell>
          <cell r="N527">
            <v>0</v>
          </cell>
          <cell r="O527" t="str">
            <v>DNEF N° 336/2016</v>
          </cell>
          <cell r="P527">
            <v>42570</v>
          </cell>
          <cell r="Q527" t="str">
            <v>Servicios de Eventos</v>
          </cell>
          <cell r="R527" t="str">
            <v>GUSTAVO MULE</v>
          </cell>
          <cell r="S527">
            <v>2500</v>
          </cell>
          <cell r="T527" t="str">
            <v>reconocimiento de gastos</v>
          </cell>
          <cell r="U527" t="str">
            <v>Dirección Nacional de Expresiones Federales</v>
          </cell>
          <cell r="V527">
            <v>0</v>
          </cell>
          <cell r="W527" t="str">
            <v>Dirección Nacional de Expresiones Federales</v>
          </cell>
          <cell r="X527">
            <v>42570</v>
          </cell>
          <cell r="Y527">
            <v>0</v>
          </cell>
          <cell r="Z527" t="str">
            <v>Sebastian</v>
          </cell>
        </row>
        <row r="528">
          <cell r="F528" t="str">
            <v>316157/2016</v>
          </cell>
          <cell r="G528" t="e">
            <v>#N/A</v>
          </cell>
          <cell r="H528" t="str">
            <v>316157/2016</v>
          </cell>
          <cell r="I528">
            <v>0</v>
          </cell>
          <cell r="J528" t="str">
            <v>023798/2016</v>
          </cell>
          <cell r="K528">
            <v>11</v>
          </cell>
          <cell r="L528" t="str">
            <v>023798/2016</v>
          </cell>
          <cell r="M528">
            <v>0</v>
          </cell>
          <cell r="N528">
            <v>0</v>
          </cell>
          <cell r="O528" t="str">
            <v>DNEF N° 329/2016</v>
          </cell>
          <cell r="P528">
            <v>42570</v>
          </cell>
          <cell r="Q528" t="str">
            <v>Contrataciones Artisticas</v>
          </cell>
          <cell r="R528" t="str">
            <v>GABRIEL FALCONI</v>
          </cell>
          <cell r="S528">
            <v>2500</v>
          </cell>
          <cell r="T528" t="str">
            <v>reconocimiento de gastos</v>
          </cell>
          <cell r="U528" t="str">
            <v>Dirección Nacional de Expresiones Federales</v>
          </cell>
          <cell r="V528">
            <v>0</v>
          </cell>
          <cell r="W528" t="str">
            <v>Dirección Nacional de Expresiones Federales</v>
          </cell>
          <cell r="X528">
            <v>42570</v>
          </cell>
          <cell r="Y528">
            <v>0</v>
          </cell>
          <cell r="Z528" t="str">
            <v>Sebastian</v>
          </cell>
        </row>
        <row r="529">
          <cell r="F529" t="str">
            <v>316160/2016</v>
          </cell>
          <cell r="G529" t="e">
            <v>#N/A</v>
          </cell>
          <cell r="H529" t="str">
            <v>316160/2016</v>
          </cell>
          <cell r="I529">
            <v>0</v>
          </cell>
          <cell r="J529" t="str">
            <v>023797/2016</v>
          </cell>
          <cell r="K529">
            <v>11</v>
          </cell>
          <cell r="L529" t="str">
            <v>023797/2016</v>
          </cell>
          <cell r="M529">
            <v>0</v>
          </cell>
          <cell r="N529">
            <v>0</v>
          </cell>
          <cell r="O529" t="str">
            <v>DNEF N° 335/2016</v>
          </cell>
          <cell r="P529">
            <v>42570</v>
          </cell>
          <cell r="Q529" t="str">
            <v>Contrataciones Artisticas</v>
          </cell>
          <cell r="R529" t="str">
            <v>ANGEL SUCHERAS</v>
          </cell>
          <cell r="S529">
            <v>6000</v>
          </cell>
          <cell r="T529" t="str">
            <v>reconocimiento de gastos</v>
          </cell>
          <cell r="U529" t="str">
            <v>Dirección Nacional de Expresiones Federales</v>
          </cell>
          <cell r="V529">
            <v>0</v>
          </cell>
          <cell r="W529" t="str">
            <v>Dirección Nacional de Expresiones Federales</v>
          </cell>
          <cell r="X529">
            <v>42570</v>
          </cell>
          <cell r="Y529">
            <v>0</v>
          </cell>
          <cell r="Z529" t="str">
            <v>Sebastian</v>
          </cell>
        </row>
        <row r="530">
          <cell r="F530" t="str">
            <v>317010/2016</v>
          </cell>
          <cell r="G530" t="e">
            <v>#N/A</v>
          </cell>
          <cell r="H530" t="str">
            <v>317010/2016</v>
          </cell>
          <cell r="I530">
            <v>0</v>
          </cell>
          <cell r="J530" t="str">
            <v>023808/2016</v>
          </cell>
          <cell r="K530">
            <v>11</v>
          </cell>
          <cell r="L530" t="str">
            <v>023808/2016</v>
          </cell>
          <cell r="M530">
            <v>0</v>
          </cell>
          <cell r="N530">
            <v>0</v>
          </cell>
          <cell r="O530">
            <v>0</v>
          </cell>
          <cell r="P530">
            <v>42570</v>
          </cell>
          <cell r="Q530" t="str">
            <v>Otros</v>
          </cell>
          <cell r="R530" t="str">
            <v>M G G PRODUCCIONES S.R.L.</v>
          </cell>
          <cell r="S530">
            <v>500000</v>
          </cell>
          <cell r="T530" t="str">
            <v>PAGO FACTURA Nº 0002-00000010</v>
          </cell>
          <cell r="U530" t="str">
            <v>Subsecretaría de Centros Temáticos y Expresiones Federales</v>
          </cell>
          <cell r="V530">
            <v>0</v>
          </cell>
          <cell r="W530" t="str">
            <v>Direccion General Técnica, Administrativa y Legal</v>
          </cell>
          <cell r="X530">
            <v>42570</v>
          </cell>
          <cell r="Y530">
            <v>0</v>
          </cell>
          <cell r="Z530" t="str">
            <v>Orlando</v>
          </cell>
        </row>
        <row r="531">
          <cell r="F531" t="str">
            <v>317016/2016</v>
          </cell>
          <cell r="G531" t="e">
            <v>#N/A</v>
          </cell>
          <cell r="H531" t="str">
            <v>317016/2016</v>
          </cell>
          <cell r="I531">
            <v>0</v>
          </cell>
          <cell r="J531" t="str">
            <v>023805/2016</v>
          </cell>
          <cell r="K531">
            <v>11</v>
          </cell>
          <cell r="L531" t="str">
            <v>023805/2016</v>
          </cell>
          <cell r="M531">
            <v>0</v>
          </cell>
          <cell r="N531">
            <v>0</v>
          </cell>
          <cell r="O531" t="str">
            <v>SSCTYEF Nº 260/2016</v>
          </cell>
          <cell r="P531">
            <v>42570</v>
          </cell>
          <cell r="Q531" t="str">
            <v>Otros</v>
          </cell>
          <cell r="R531" t="str">
            <v>M G G PRODUCCIONES S.R.L.</v>
          </cell>
          <cell r="S531">
            <v>500000</v>
          </cell>
          <cell r="T531" t="str">
            <v>PAGO FACTURA Nº 0002-00000009</v>
          </cell>
          <cell r="U531" t="str">
            <v>Subsecretaría de Centros Temáticos y Expresiones Federales</v>
          </cell>
          <cell r="V531">
            <v>0</v>
          </cell>
          <cell r="W531" t="str">
            <v>Direccion General Técnica, Administrativa y Legal</v>
          </cell>
          <cell r="X531">
            <v>42570</v>
          </cell>
          <cell r="Y531">
            <v>0</v>
          </cell>
          <cell r="Z531" t="str">
            <v>Orlando</v>
          </cell>
        </row>
        <row r="532">
          <cell r="F532" t="str">
            <v>315166/2016</v>
          </cell>
          <cell r="G532" t="e">
            <v>#N/A</v>
          </cell>
          <cell r="H532" t="str">
            <v>315166/2016</v>
          </cell>
          <cell r="I532">
            <v>0</v>
          </cell>
          <cell r="J532" t="str">
            <v>023720/2016</v>
          </cell>
          <cell r="K532">
            <v>11</v>
          </cell>
          <cell r="L532" t="str">
            <v>023720/2016</v>
          </cell>
          <cell r="M532">
            <v>0</v>
          </cell>
          <cell r="N532">
            <v>0</v>
          </cell>
          <cell r="O532" t="str">
            <v>DNEF N° 175/2016</v>
          </cell>
          <cell r="P532">
            <v>42562</v>
          </cell>
          <cell r="Q532" t="str">
            <v>Tecnopolis - Insumos textiles</v>
          </cell>
          <cell r="R532" t="str">
            <v>MR ALTER CORPORATION S.R.L.</v>
          </cell>
          <cell r="S532">
            <v>350015.01</v>
          </cell>
          <cell r="T532" t="str">
            <v>Pago factura Nº 0005-00000001</v>
          </cell>
          <cell r="U532" t="str">
            <v>Dirección Nacional de Centros Tematicos</v>
          </cell>
          <cell r="V532">
            <v>0</v>
          </cell>
          <cell r="W532" t="str">
            <v>Direccion General Técnica, Administrativa y Legal</v>
          </cell>
          <cell r="X532">
            <v>42570</v>
          </cell>
          <cell r="Y532">
            <v>0</v>
          </cell>
          <cell r="Z532" t="str">
            <v>Mariana</v>
          </cell>
        </row>
        <row r="533">
          <cell r="F533" t="str">
            <v>315342/2016</v>
          </cell>
          <cell r="G533" t="e">
            <v>#N/A</v>
          </cell>
          <cell r="H533" t="str">
            <v>315342/2016</v>
          </cell>
          <cell r="I533">
            <v>0</v>
          </cell>
          <cell r="J533" t="str">
            <v>023728/2016</v>
          </cell>
          <cell r="K533">
            <v>11</v>
          </cell>
          <cell r="L533" t="str">
            <v>023728/2016</v>
          </cell>
          <cell r="M533">
            <v>0</v>
          </cell>
          <cell r="N533">
            <v>0</v>
          </cell>
          <cell r="O533" t="str">
            <v>DNEF N° 177/2016</v>
          </cell>
          <cell r="P533">
            <v>42564</v>
          </cell>
          <cell r="Q533" t="str">
            <v>Tecnopolis - Mantenimiento</v>
          </cell>
          <cell r="R533" t="str">
            <v>CAUCHO COLOR COOPERATIVA DE TRABAJO ARCANGEL LIMITADA</v>
          </cell>
          <cell r="S533">
            <v>86500</v>
          </cell>
          <cell r="T533" t="str">
            <v>Pago de factura Nº 0002-00000052</v>
          </cell>
          <cell r="U533" t="str">
            <v>Dirección Nacional de Centros Tematicos</v>
          </cell>
          <cell r="V533">
            <v>0</v>
          </cell>
          <cell r="W533" t="str">
            <v>Direccion General Técnica, Administrativa y Legal</v>
          </cell>
          <cell r="X533">
            <v>42570</v>
          </cell>
          <cell r="Y533">
            <v>0</v>
          </cell>
          <cell r="Z533" t="str">
            <v>Mariana</v>
          </cell>
        </row>
        <row r="534">
          <cell r="F534" t="str">
            <v>315169/2016</v>
          </cell>
          <cell r="G534" t="e">
            <v>#N/A</v>
          </cell>
          <cell r="H534" t="str">
            <v>315169/2016</v>
          </cell>
          <cell r="I534">
            <v>0</v>
          </cell>
          <cell r="J534" t="str">
            <v>023727/2016</v>
          </cell>
          <cell r="K534">
            <v>11</v>
          </cell>
          <cell r="L534" t="str">
            <v>023727/2016</v>
          </cell>
          <cell r="M534">
            <v>0</v>
          </cell>
          <cell r="N534">
            <v>0</v>
          </cell>
          <cell r="O534" t="str">
            <v>DNEF N° 176/2016</v>
          </cell>
          <cell r="P534">
            <v>42564</v>
          </cell>
          <cell r="Q534" t="str">
            <v>Tecnopolis - Mantenimiento</v>
          </cell>
          <cell r="R534" t="str">
            <v>CAUCHO COLOR COOPERATIVA DE TRABAJO ARCANGEL LIMITADA</v>
          </cell>
          <cell r="S534">
            <v>128250</v>
          </cell>
          <cell r="T534" t="str">
            <v>Pago de factura Nº 0002-00000053</v>
          </cell>
          <cell r="U534" t="str">
            <v>Dirección Nacional de Centros Tematicos</v>
          </cell>
          <cell r="V534">
            <v>0</v>
          </cell>
          <cell r="W534" t="str">
            <v>Direccion General Técnica, Administrativa y Legal</v>
          </cell>
          <cell r="X534">
            <v>42570</v>
          </cell>
          <cell r="Y534">
            <v>0</v>
          </cell>
          <cell r="Z534" t="str">
            <v>Mariana</v>
          </cell>
        </row>
        <row r="535">
          <cell r="F535" t="str">
            <v>315397/2016</v>
          </cell>
          <cell r="G535" t="e">
            <v>#N/A</v>
          </cell>
          <cell r="H535" t="str">
            <v>315397/2016</v>
          </cell>
          <cell r="I535">
            <v>0</v>
          </cell>
          <cell r="J535" t="str">
            <v>023734/2016</v>
          </cell>
          <cell r="K535">
            <v>11</v>
          </cell>
          <cell r="L535" t="str">
            <v>023734/2016</v>
          </cell>
          <cell r="M535">
            <v>0</v>
          </cell>
          <cell r="N535">
            <v>0</v>
          </cell>
          <cell r="O535" t="str">
            <v>DNEF N° 174/2016</v>
          </cell>
          <cell r="P535">
            <v>42564</v>
          </cell>
          <cell r="Q535" t="str">
            <v>Tecnopolis - Internet</v>
          </cell>
          <cell r="R535" t="str">
            <v>SZ STUDIOS DE SZTABZYB NICOLAS</v>
          </cell>
          <cell r="S535">
            <v>112530</v>
          </cell>
          <cell r="T535" t="str">
            <v>Pago de factura Nº 0002-00000007</v>
          </cell>
          <cell r="U535" t="str">
            <v>Dirección Nacional de Centros Tematicos</v>
          </cell>
          <cell r="V535">
            <v>0</v>
          </cell>
          <cell r="W535" t="str">
            <v>Direccion General Técnica, Administrativa y Legal</v>
          </cell>
          <cell r="X535">
            <v>42570</v>
          </cell>
          <cell r="Y535">
            <v>0</v>
          </cell>
          <cell r="Z535" t="str">
            <v>Mariana</v>
          </cell>
        </row>
        <row r="536">
          <cell r="F536" t="str">
            <v>061074/2016</v>
          </cell>
          <cell r="G536" t="e">
            <v>#N/A</v>
          </cell>
          <cell r="H536" t="str">
            <v>61074/2016</v>
          </cell>
          <cell r="I536">
            <v>0</v>
          </cell>
          <cell r="J536" t="str">
            <v>242007/2016</v>
          </cell>
          <cell r="K536">
            <v>11</v>
          </cell>
          <cell r="L536">
            <v>0</v>
          </cell>
          <cell r="M536">
            <v>0</v>
          </cell>
          <cell r="N536">
            <v>0</v>
          </cell>
          <cell r="O536" t="str">
            <v>DNEF N° 342/2016</v>
          </cell>
          <cell r="P536">
            <v>42571</v>
          </cell>
          <cell r="Q536" t="str">
            <v>Otros</v>
          </cell>
          <cell r="R536">
            <v>0</v>
          </cell>
          <cell r="S536">
            <v>0</v>
          </cell>
          <cell r="T536" t="str">
            <v>Intimación de pago por derechos de autor</v>
          </cell>
          <cell r="U536" t="str">
            <v>Dirección Nacional de Expresiones Federales</v>
          </cell>
          <cell r="V536">
            <v>0</v>
          </cell>
          <cell r="W536" t="str">
            <v>Dirección Nacional de Expresiones Federales</v>
          </cell>
          <cell r="X536">
            <v>42571</v>
          </cell>
          <cell r="Y536">
            <v>0</v>
          </cell>
          <cell r="Z536" t="str">
            <v>Sebastian</v>
          </cell>
        </row>
        <row r="537">
          <cell r="F537" t="str">
            <v>024175/2016</v>
          </cell>
          <cell r="G537" t="e">
            <v>#N/A</v>
          </cell>
          <cell r="H537">
            <v>0</v>
          </cell>
          <cell r="I537">
            <v>0</v>
          </cell>
          <cell r="J537" t="str">
            <v>024175/2016</v>
          </cell>
          <cell r="K537">
            <v>11</v>
          </cell>
          <cell r="L537" t="str">
            <v>024175/2016</v>
          </cell>
          <cell r="M537">
            <v>0</v>
          </cell>
          <cell r="N537">
            <v>0</v>
          </cell>
          <cell r="O537" t="str">
            <v>DNCT N° 192/2016</v>
          </cell>
          <cell r="P537">
            <v>42569</v>
          </cell>
          <cell r="Q537" t="str">
            <v>Tecnopolis - Alquiler Fotocopiadoras</v>
          </cell>
          <cell r="R537" t="str">
            <v>QSC SOLUCIONES S.R.L.</v>
          </cell>
          <cell r="S537">
            <v>13488.5</v>
          </cell>
          <cell r="T537" t="str">
            <v>Pago de factura B N° 0002-00007688</v>
          </cell>
          <cell r="U537" t="str">
            <v>Dirección Nacional de Centros Tematicos</v>
          </cell>
          <cell r="V537">
            <v>0</v>
          </cell>
          <cell r="W537" t="str">
            <v>Dirección Nacional de Centros Tematicos</v>
          </cell>
          <cell r="X537">
            <v>42569</v>
          </cell>
          <cell r="Y537">
            <v>0</v>
          </cell>
          <cell r="Z537" t="str">
            <v>Mariana</v>
          </cell>
        </row>
        <row r="538">
          <cell r="F538" t="str">
            <v>024173/2016</v>
          </cell>
          <cell r="G538" t="e">
            <v>#N/A</v>
          </cell>
          <cell r="H538">
            <v>0</v>
          </cell>
          <cell r="I538">
            <v>0</v>
          </cell>
          <cell r="J538" t="str">
            <v>024173/2016</v>
          </cell>
          <cell r="K538">
            <v>11</v>
          </cell>
          <cell r="L538" t="str">
            <v>024173/2016</v>
          </cell>
          <cell r="M538">
            <v>0</v>
          </cell>
          <cell r="N538">
            <v>0</v>
          </cell>
          <cell r="O538" t="str">
            <v>DNCT N° 194/2016</v>
          </cell>
          <cell r="P538">
            <v>42569</v>
          </cell>
          <cell r="Q538" t="str">
            <v>Tecnopolis - Alquiler Fotocopiadoras</v>
          </cell>
          <cell r="R538" t="str">
            <v>QSC SOLUCIONES S.R.L.</v>
          </cell>
          <cell r="S538">
            <v>13488.5</v>
          </cell>
          <cell r="T538" t="str">
            <v>Pago de factura B N° 0002-00007687</v>
          </cell>
          <cell r="U538" t="str">
            <v>Dirección Nacional de Centros Tematicos</v>
          </cell>
          <cell r="V538">
            <v>0</v>
          </cell>
          <cell r="W538" t="str">
            <v>Dirección Nacional de Centros Tematicos</v>
          </cell>
          <cell r="X538">
            <v>42569</v>
          </cell>
          <cell r="Y538">
            <v>0</v>
          </cell>
          <cell r="Z538" t="str">
            <v>Mariana</v>
          </cell>
        </row>
        <row r="539">
          <cell r="F539" t="str">
            <v>024182/2016</v>
          </cell>
          <cell r="G539" t="e">
            <v>#N/A</v>
          </cell>
          <cell r="H539">
            <v>0</v>
          </cell>
          <cell r="I539">
            <v>0</v>
          </cell>
          <cell r="J539" t="str">
            <v>024182/2016</v>
          </cell>
          <cell r="K539">
            <v>11</v>
          </cell>
          <cell r="L539" t="str">
            <v>024182/2016</v>
          </cell>
          <cell r="M539">
            <v>0</v>
          </cell>
          <cell r="N539">
            <v>0</v>
          </cell>
          <cell r="O539" t="str">
            <v>DNCT N° 193/2016</v>
          </cell>
          <cell r="P539">
            <v>42569</v>
          </cell>
          <cell r="Q539" t="str">
            <v>Tecnopolis - Alquiler Fotocopiadoras</v>
          </cell>
          <cell r="R539" t="str">
            <v>QSC SOLUCIONES S.R.L.</v>
          </cell>
          <cell r="S539">
            <v>40698.9</v>
          </cell>
          <cell r="T539" t="str">
            <v>Pago de facturas B N° 0002-00007689/7690/7691/</v>
          </cell>
          <cell r="U539" t="str">
            <v>Dirección Nacional de Centros Tematicos</v>
          </cell>
          <cell r="V539">
            <v>0</v>
          </cell>
          <cell r="W539" t="str">
            <v>Dirección Nacional de Centros Tematicos</v>
          </cell>
          <cell r="X539">
            <v>42569</v>
          </cell>
          <cell r="Y539">
            <v>0</v>
          </cell>
          <cell r="Z539" t="str">
            <v>Mariana</v>
          </cell>
        </row>
        <row r="540">
          <cell r="F540" t="str">
            <v>320635/2016</v>
          </cell>
          <cell r="G540" t="e">
            <v>#N/A</v>
          </cell>
          <cell r="H540" t="str">
            <v>320635/2016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 t="str">
            <v>Tecnopolis - Equipamiento</v>
          </cell>
          <cell r="R540" t="str">
            <v>AV COMUNICACION</v>
          </cell>
          <cell r="S540">
            <v>0</v>
          </cell>
          <cell r="T540" t="str">
            <v>Alquiler de servicio integral de sistema de video - salta itinerante 2° etapa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 t="str">
            <v>Laura Siciliano</v>
          </cell>
        </row>
        <row r="541">
          <cell r="F541" t="str">
            <v>321127/2016</v>
          </cell>
          <cell r="G541" t="e">
            <v>#N/A</v>
          </cell>
          <cell r="H541" t="str">
            <v>321127/2016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 t="str">
            <v>Alquiler de Fotocopiadora</v>
          </cell>
          <cell r="R541" t="str">
            <v>TN GROUP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 t="str">
            <v>Mariana</v>
          </cell>
        </row>
        <row r="542">
          <cell r="F542" t="str">
            <v>320260/2016</v>
          </cell>
          <cell r="G542" t="e">
            <v>#N/A</v>
          </cell>
          <cell r="H542" t="str">
            <v>320260/2016</v>
          </cell>
          <cell r="I542">
            <v>0</v>
          </cell>
          <cell r="J542" t="str">
            <v>024189/2016</v>
          </cell>
          <cell r="K542">
            <v>11</v>
          </cell>
          <cell r="L542" t="str">
            <v>024189/2016</v>
          </cell>
          <cell r="M542">
            <v>0</v>
          </cell>
          <cell r="N542">
            <v>0</v>
          </cell>
          <cell r="O542" t="str">
            <v>DNCT N° 190/2016</v>
          </cell>
          <cell r="P542">
            <v>42569</v>
          </cell>
          <cell r="Q542" t="str">
            <v>Tecnopolis - Refrigerio</v>
          </cell>
          <cell r="R542" t="str">
            <v>CORPORACIÓN DEL MERCADO CENTRAL DE BUENOS AIRES</v>
          </cell>
          <cell r="S542">
            <v>335871.98</v>
          </cell>
          <cell r="T542" t="str">
            <v>Pago de factura B N° 0000-0000292981</v>
          </cell>
          <cell r="U542" t="str">
            <v>Dirección Nacional de Centros Tematicos</v>
          </cell>
          <cell r="V542">
            <v>0</v>
          </cell>
          <cell r="W542" t="str">
            <v>Dirección Nacional de Centros Tematicos</v>
          </cell>
          <cell r="X542">
            <v>42569</v>
          </cell>
          <cell r="Y542">
            <v>0</v>
          </cell>
          <cell r="Z542" t="str">
            <v>Mariana</v>
          </cell>
        </row>
        <row r="543">
          <cell r="F543" t="str">
            <v>320178/2016</v>
          </cell>
          <cell r="G543" t="e">
            <v>#N/A</v>
          </cell>
          <cell r="H543" t="str">
            <v>320178/2016</v>
          </cell>
          <cell r="I543">
            <v>0</v>
          </cell>
          <cell r="J543" t="str">
            <v>024183/2016</v>
          </cell>
          <cell r="K543">
            <v>11</v>
          </cell>
          <cell r="L543" t="str">
            <v>024183/2016</v>
          </cell>
          <cell r="M543">
            <v>0</v>
          </cell>
          <cell r="N543">
            <v>0</v>
          </cell>
          <cell r="O543" t="str">
            <v>DNCT N° 191/2016</v>
          </cell>
          <cell r="P543">
            <v>42565</v>
          </cell>
          <cell r="Q543" t="str">
            <v>Tecnopolis - Refrigerio</v>
          </cell>
          <cell r="R543" t="str">
            <v>CORPORACIÓN DEL MERCADO CENTRAL DE BUENOS AIRES</v>
          </cell>
          <cell r="S543">
            <v>382397.9</v>
          </cell>
          <cell r="T543" t="str">
            <v>Pago de factura B N° 0000-0000292980</v>
          </cell>
          <cell r="U543" t="str">
            <v>Dirección Nacional de Centros Tematicos</v>
          </cell>
          <cell r="V543">
            <v>0</v>
          </cell>
          <cell r="W543" t="str">
            <v>Dirección Nacional de Centros Tematicos</v>
          </cell>
          <cell r="X543">
            <v>42565</v>
          </cell>
          <cell r="Y543">
            <v>0</v>
          </cell>
          <cell r="Z543" t="str">
            <v>Mariana</v>
          </cell>
        </row>
        <row r="544">
          <cell r="F544" t="str">
            <v>318558/2016</v>
          </cell>
          <cell r="G544" t="e">
            <v>#N/A</v>
          </cell>
          <cell r="H544" t="str">
            <v>318558/2016</v>
          </cell>
          <cell r="I544">
            <v>0</v>
          </cell>
          <cell r="J544" t="str">
            <v>024171/2016</v>
          </cell>
          <cell r="K544">
            <v>11</v>
          </cell>
          <cell r="L544" t="str">
            <v>024171/2016</v>
          </cell>
          <cell r="M544">
            <v>0</v>
          </cell>
          <cell r="N544">
            <v>0</v>
          </cell>
          <cell r="O544" t="str">
            <v>DNCT N° 195/2016</v>
          </cell>
          <cell r="P544">
            <v>42571</v>
          </cell>
          <cell r="Q544" t="str">
            <v>Viáticos y Alojamiento</v>
          </cell>
          <cell r="R544" t="str">
            <v>PBG TRAVEL AND EVENTS S.R.L.</v>
          </cell>
          <cell r="S544">
            <v>118506</v>
          </cell>
          <cell r="T544" t="str">
            <v>Pago de vuelo, hospedajes y comidad " TECNÓPOLIS ITINERANTE"</v>
          </cell>
          <cell r="U544" t="str">
            <v>Dirección Nacional de Centros Tematicos</v>
          </cell>
          <cell r="V544">
            <v>0</v>
          </cell>
          <cell r="W544" t="str">
            <v>Dirección Nacional de Centros Tematicos</v>
          </cell>
          <cell r="X544">
            <v>42571</v>
          </cell>
          <cell r="Y544" t="str">
            <v>Mueble 9</v>
          </cell>
          <cell r="Z544" t="str">
            <v>Sebastian</v>
          </cell>
        </row>
        <row r="545">
          <cell r="F545" t="str">
            <v>164634/2016</v>
          </cell>
          <cell r="G545" t="e">
            <v>#N/A</v>
          </cell>
          <cell r="H545" t="str">
            <v>164634/2016</v>
          </cell>
          <cell r="I545">
            <v>0</v>
          </cell>
          <cell r="J545" t="str">
            <v>012983/2016</v>
          </cell>
          <cell r="K545">
            <v>11</v>
          </cell>
          <cell r="L545" t="str">
            <v>012983/2016</v>
          </cell>
          <cell r="M545">
            <v>0</v>
          </cell>
          <cell r="N545">
            <v>0</v>
          </cell>
          <cell r="O545">
            <v>0</v>
          </cell>
          <cell r="P545">
            <v>42481</v>
          </cell>
          <cell r="Q545" t="str">
            <v>Tecnopolis - ???</v>
          </cell>
          <cell r="R545" t="str">
            <v>DE Martino Carlos Eduardo</v>
          </cell>
          <cell r="S545">
            <v>4126193</v>
          </cell>
          <cell r="T545" t="str">
            <v>Adquisición de insumos para parquizacion</v>
          </cell>
          <cell r="U545" t="str">
            <v>Dirección Nacional de Centros Tematicos</v>
          </cell>
          <cell r="V545">
            <v>0</v>
          </cell>
          <cell r="W545" t="str">
            <v>Direccion General Técnica, Administrativa y Legal</v>
          </cell>
          <cell r="X545">
            <v>42522</v>
          </cell>
          <cell r="Y545">
            <v>0</v>
          </cell>
          <cell r="Z545" t="str">
            <v>Laura</v>
          </cell>
        </row>
        <row r="546">
          <cell r="F546" t="str">
            <v>324023/2016</v>
          </cell>
          <cell r="G546" t="e">
            <v>#N/A</v>
          </cell>
          <cell r="H546" t="str">
            <v>324023/2016</v>
          </cell>
          <cell r="I546">
            <v>0</v>
          </cell>
          <cell r="J546" t="str">
            <v>024348/2016</v>
          </cell>
          <cell r="K546">
            <v>11</v>
          </cell>
          <cell r="L546" t="str">
            <v>024348/2016</v>
          </cell>
          <cell r="M546">
            <v>0</v>
          </cell>
          <cell r="N546">
            <v>0</v>
          </cell>
          <cell r="O546" t="str">
            <v>DNCT N° 197/2016</v>
          </cell>
          <cell r="P546">
            <v>42572</v>
          </cell>
          <cell r="Q546" t="str">
            <v>Tecnopolis - Servicio de sonido y video</v>
          </cell>
          <cell r="R546" t="str">
            <v>JONS SILVERSTEIN S.R.L.</v>
          </cell>
          <cell r="S546">
            <v>906000</v>
          </cell>
          <cell r="T546" t="str">
            <v>Pago factura B N° 0002-00000092</v>
          </cell>
          <cell r="U546" t="str">
            <v>Dirección Nacional de Centros Tematicos</v>
          </cell>
          <cell r="V546">
            <v>0</v>
          </cell>
          <cell r="W546" t="str">
            <v>Legales</v>
          </cell>
          <cell r="X546">
            <v>42590</v>
          </cell>
          <cell r="Y546">
            <v>0</v>
          </cell>
          <cell r="Z546" t="str">
            <v>Mariana</v>
          </cell>
        </row>
        <row r="547">
          <cell r="F547" t="str">
            <v>024353/2016</v>
          </cell>
          <cell r="G547" t="e">
            <v>#N/A</v>
          </cell>
          <cell r="H547">
            <v>0</v>
          </cell>
          <cell r="I547">
            <v>0</v>
          </cell>
          <cell r="J547" t="str">
            <v>024353/2016</v>
          </cell>
          <cell r="K547">
            <v>11</v>
          </cell>
          <cell r="L547" t="str">
            <v>024353/2016</v>
          </cell>
          <cell r="M547">
            <v>0</v>
          </cell>
          <cell r="N547">
            <v>0</v>
          </cell>
          <cell r="O547" t="str">
            <v>DNCT N° 198/2016</v>
          </cell>
          <cell r="P547">
            <v>42563</v>
          </cell>
          <cell r="Q547" t="str">
            <v>Tecnopolis - Limpieza</v>
          </cell>
          <cell r="R547" t="str">
            <v>FEPROL S.R.L.</v>
          </cell>
          <cell r="S547">
            <v>38476</v>
          </cell>
          <cell r="T547" t="str">
            <v>Pago de factura B N° 0003-00001108</v>
          </cell>
          <cell r="U547" t="str">
            <v>Dirección Nacional de Centros Tematicos</v>
          </cell>
          <cell r="V547">
            <v>0</v>
          </cell>
          <cell r="W547" t="str">
            <v>Dirección Nacional de Centros Tematicos</v>
          </cell>
          <cell r="X547">
            <v>42563</v>
          </cell>
          <cell r="Y547">
            <v>0</v>
          </cell>
          <cell r="Z547" t="str">
            <v>Mariana</v>
          </cell>
        </row>
        <row r="548">
          <cell r="F548" t="str">
            <v>321553/2016</v>
          </cell>
          <cell r="G548" t="e">
            <v>#N/A</v>
          </cell>
          <cell r="H548" t="str">
            <v>321553/2016</v>
          </cell>
          <cell r="I548">
            <v>0</v>
          </cell>
          <cell r="J548" t="str">
            <v>024237/2016</v>
          </cell>
          <cell r="K548">
            <v>11</v>
          </cell>
          <cell r="L548" t="str">
            <v>024237/2016</v>
          </cell>
          <cell r="M548">
            <v>0</v>
          </cell>
          <cell r="N548">
            <v>0</v>
          </cell>
          <cell r="O548" t="str">
            <v>DNCT N° 196/2016</v>
          </cell>
          <cell r="P548">
            <v>42570</v>
          </cell>
          <cell r="Q548" t="str">
            <v>Tecnopolis - Insumos textiles</v>
          </cell>
          <cell r="R548" t="str">
            <v>GABRIEL MATIAS CHERES</v>
          </cell>
          <cell r="S548">
            <v>46000</v>
          </cell>
          <cell r="T548" t="str">
            <v>Pago de facturas C N° 0001-00000054/55</v>
          </cell>
          <cell r="U548" t="str">
            <v>Dirección Nacional de Centros Tematicos</v>
          </cell>
          <cell r="V548">
            <v>0</v>
          </cell>
          <cell r="W548" t="str">
            <v>Dirección Nacional de Centros Tematicos</v>
          </cell>
          <cell r="X548">
            <v>42570</v>
          </cell>
          <cell r="Y548">
            <v>0</v>
          </cell>
          <cell r="Z548" t="str">
            <v>Sin Asignar</v>
          </cell>
        </row>
        <row r="549">
          <cell r="F549" t="str">
            <v>324095/2016</v>
          </cell>
          <cell r="G549" t="e">
            <v>#N/A</v>
          </cell>
          <cell r="H549" t="str">
            <v>324095/2016</v>
          </cell>
          <cell r="I549">
            <v>0</v>
          </cell>
          <cell r="J549" t="str">
            <v>024355/2016</v>
          </cell>
          <cell r="K549">
            <v>11</v>
          </cell>
          <cell r="L549" t="str">
            <v>024355/2016</v>
          </cell>
          <cell r="M549">
            <v>0</v>
          </cell>
          <cell r="N549">
            <v>0</v>
          </cell>
          <cell r="O549" t="str">
            <v>DNCT N° 199/2016</v>
          </cell>
          <cell r="P549">
            <v>42572</v>
          </cell>
          <cell r="Q549" t="str">
            <v>Tecnopolis - Mantenimiento</v>
          </cell>
          <cell r="R549" t="str">
            <v>MADERERA LAVALLOL S.A.</v>
          </cell>
          <cell r="S549">
            <v>81561.33</v>
          </cell>
          <cell r="T549" t="str">
            <v>Pago de facturas B N° 0016-00007320 / 22</v>
          </cell>
          <cell r="U549" t="str">
            <v>Dirección Nacional de Centros Tematicos</v>
          </cell>
          <cell r="V549">
            <v>0</v>
          </cell>
          <cell r="W549" t="str">
            <v>Dirección Nacional de Centros Tematicos</v>
          </cell>
          <cell r="X549">
            <v>42572</v>
          </cell>
          <cell r="Y549">
            <v>0</v>
          </cell>
          <cell r="Z549" t="str">
            <v>Mariana</v>
          </cell>
        </row>
        <row r="550">
          <cell r="F550" t="str">
            <v>327021/2016</v>
          </cell>
          <cell r="G550" t="e">
            <v>#N/A</v>
          </cell>
          <cell r="H550" t="str">
            <v>327021/2016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 t="str">
            <v>Pago de factura a favor de PROPOWER S.R.L.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 t="str">
            <v>Laura Siciliano</v>
          </cell>
        </row>
        <row r="551">
          <cell r="F551" t="str">
            <v>327532/2016</v>
          </cell>
          <cell r="G551" t="e">
            <v>#N/A</v>
          </cell>
          <cell r="H551" t="str">
            <v>327532/2016</v>
          </cell>
          <cell r="I551">
            <v>0</v>
          </cell>
          <cell r="J551" t="str">
            <v>024563/2016</v>
          </cell>
          <cell r="K551">
            <v>11</v>
          </cell>
          <cell r="L551" t="str">
            <v>024563/2016</v>
          </cell>
          <cell r="M551">
            <v>0</v>
          </cell>
          <cell r="N551">
            <v>0</v>
          </cell>
          <cell r="O551" t="str">
            <v>DNEF N° 347/2016</v>
          </cell>
          <cell r="P551">
            <v>42576</v>
          </cell>
          <cell r="Q551" t="str">
            <v>Seguros</v>
          </cell>
          <cell r="R551" t="str">
            <v>NACIÓN SEGUROS S.A.</v>
          </cell>
          <cell r="S551">
            <v>0</v>
          </cell>
          <cell r="T551">
            <v>0</v>
          </cell>
          <cell r="U551" t="str">
            <v>Dirección Nacional de Expresiones Federales</v>
          </cell>
          <cell r="V551">
            <v>0</v>
          </cell>
          <cell r="W551" t="str">
            <v>Dirección Nacional de Expresiones Federales</v>
          </cell>
          <cell r="X551">
            <v>42576</v>
          </cell>
          <cell r="Y551">
            <v>0</v>
          </cell>
          <cell r="Z551" t="str">
            <v>Sin Asignar</v>
          </cell>
        </row>
        <row r="552">
          <cell r="F552" t="str">
            <v>327644/2016</v>
          </cell>
          <cell r="G552" t="e">
            <v>#N/A</v>
          </cell>
          <cell r="H552" t="str">
            <v>327644/2016</v>
          </cell>
          <cell r="I552">
            <v>0</v>
          </cell>
          <cell r="J552" t="str">
            <v>025470/2016</v>
          </cell>
          <cell r="K552">
            <v>11</v>
          </cell>
          <cell r="L552" t="str">
            <v>025470/2016</v>
          </cell>
          <cell r="M552">
            <v>0</v>
          </cell>
          <cell r="N552">
            <v>0</v>
          </cell>
          <cell r="O552" t="str">
            <v>DNEF N° 348/2016</v>
          </cell>
          <cell r="P552">
            <v>42576</v>
          </cell>
          <cell r="Q552" t="str">
            <v>Mantenimiento</v>
          </cell>
          <cell r="R552" t="str">
            <v>SAN TELMO S.R.L.</v>
          </cell>
          <cell r="S552">
            <v>121679.49</v>
          </cell>
          <cell r="T552" t="str">
            <v>Pago de facturas B N° 0007-00001640/1654/1600</v>
          </cell>
          <cell r="U552" t="str">
            <v>Dirección Nacional de Expresiones Federales</v>
          </cell>
          <cell r="V552">
            <v>0</v>
          </cell>
          <cell r="W552" t="str">
            <v>Dirección Nacional de Expresiones Federales</v>
          </cell>
          <cell r="X552">
            <v>42576</v>
          </cell>
          <cell r="Y552">
            <v>0</v>
          </cell>
          <cell r="Z552" t="str">
            <v>Sin Asignar</v>
          </cell>
        </row>
        <row r="553">
          <cell r="F553" t="str">
            <v>324066/2016</v>
          </cell>
          <cell r="G553" t="e">
            <v>#N/A</v>
          </cell>
          <cell r="H553" t="str">
            <v>324066/2016</v>
          </cell>
          <cell r="I553">
            <v>0</v>
          </cell>
          <cell r="J553" t="str">
            <v>024537/2016</v>
          </cell>
          <cell r="K553">
            <v>11</v>
          </cell>
          <cell r="L553" t="str">
            <v>024537/2016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 t="str">
            <v>Tecnopolis - Servicio de producción</v>
          </cell>
          <cell r="R553">
            <v>0</v>
          </cell>
          <cell r="S553">
            <v>0</v>
          </cell>
          <cell r="T553" t="str">
            <v>Solicitud de contratación de servicio de producción integral para el proyecto "EL ESTADO EN TU BARRIO"</v>
          </cell>
          <cell r="U553">
            <v>0</v>
          </cell>
          <cell r="V553">
            <v>0</v>
          </cell>
          <cell r="W553" t="str">
            <v>Direccion General Técnica, Administrativa y Legal</v>
          </cell>
          <cell r="X553">
            <v>42556</v>
          </cell>
          <cell r="Y553">
            <v>0</v>
          </cell>
          <cell r="Z553" t="str">
            <v>Sin Asignar</v>
          </cell>
        </row>
        <row r="554">
          <cell r="F554" t="str">
            <v>328417/2016</v>
          </cell>
          <cell r="G554" t="e">
            <v>#N/A</v>
          </cell>
          <cell r="H554" t="str">
            <v>328417/2016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42576</v>
          </cell>
          <cell r="Q554" t="str">
            <v>Hospedaje y Comida</v>
          </cell>
          <cell r="R554">
            <v>0</v>
          </cell>
          <cell r="S554">
            <v>0</v>
          </cell>
          <cell r="T554" t="str">
            <v>Servicio de provisión de pasajes, hospedaje, gastronómico y traslados para el SFMyCP</v>
          </cell>
          <cell r="U554">
            <v>0</v>
          </cell>
          <cell r="V554">
            <v>0</v>
          </cell>
          <cell r="W554" t="str">
            <v>Direccion General Técnica, Administrativa y Legal</v>
          </cell>
          <cell r="X554">
            <v>42577</v>
          </cell>
          <cell r="Y554">
            <v>0</v>
          </cell>
          <cell r="Z554" t="str">
            <v>Orlando</v>
          </cell>
        </row>
        <row r="555">
          <cell r="F555" t="str">
            <v>330900/2016</v>
          </cell>
          <cell r="G555" t="e">
            <v>#N/A</v>
          </cell>
          <cell r="H555" t="str">
            <v>330900/2016</v>
          </cell>
          <cell r="I555">
            <v>0</v>
          </cell>
          <cell r="J555" t="str">
            <v>024840/2016</v>
          </cell>
          <cell r="K555">
            <v>11</v>
          </cell>
          <cell r="L555" t="str">
            <v>024840/2016</v>
          </cell>
          <cell r="M555">
            <v>0</v>
          </cell>
          <cell r="N555">
            <v>0</v>
          </cell>
          <cell r="O555" t="str">
            <v>NOTA DNEF N° 385/2016</v>
          </cell>
          <cell r="P555">
            <v>42577</v>
          </cell>
          <cell r="Q555" t="str">
            <v>Contrataciones Artisticas</v>
          </cell>
          <cell r="R555" t="str">
            <v>GRACIELA ODDONE</v>
          </cell>
          <cell r="S555">
            <v>10000</v>
          </cell>
          <cell r="T555" t="str">
            <v>Informe de reconocimiento de gastos " Graciela Oddne"</v>
          </cell>
          <cell r="U555" t="str">
            <v>Dirección Nacional de Expresiones Federales</v>
          </cell>
          <cell r="V555">
            <v>0</v>
          </cell>
          <cell r="W555" t="str">
            <v>Dirección Nacional de Expresiones Federales</v>
          </cell>
          <cell r="X555">
            <v>42577</v>
          </cell>
          <cell r="Y555">
            <v>0</v>
          </cell>
          <cell r="Z555" t="str">
            <v>Sebastian</v>
          </cell>
        </row>
        <row r="556">
          <cell r="F556" t="str">
            <v>330184/2016</v>
          </cell>
          <cell r="G556" t="e">
            <v>#N/A</v>
          </cell>
          <cell r="H556" t="str">
            <v>330184/2016</v>
          </cell>
          <cell r="I556">
            <v>0</v>
          </cell>
          <cell r="J556" t="str">
            <v>024743/2016</v>
          </cell>
          <cell r="K556">
            <v>11</v>
          </cell>
          <cell r="L556" t="str">
            <v>024743/2016</v>
          </cell>
          <cell r="M556">
            <v>0</v>
          </cell>
          <cell r="N556">
            <v>0</v>
          </cell>
          <cell r="O556" t="str">
            <v>NOTA DNEF N° 362/2016</v>
          </cell>
          <cell r="P556">
            <v>42577</v>
          </cell>
          <cell r="Q556" t="str">
            <v>Contrataciones Artisticas</v>
          </cell>
          <cell r="R556" t="str">
            <v>HORACIO MARIANO HUERTADO DE MENDOZA</v>
          </cell>
          <cell r="S556">
            <v>6000</v>
          </cell>
          <cell r="T556" t="str">
            <v>Informe de reconocimiento de gastos HORACIO MARIANO HUERTADO DE MENDOZA -- Jazz en salon de honor junio</v>
          </cell>
          <cell r="U556" t="str">
            <v>Dirección Nacional de Expresiones Federales</v>
          </cell>
          <cell r="V556">
            <v>0</v>
          </cell>
          <cell r="W556" t="str">
            <v>Dirección Nacional de Expresiones Federales</v>
          </cell>
          <cell r="X556">
            <v>42577</v>
          </cell>
          <cell r="Y556">
            <v>0</v>
          </cell>
          <cell r="Z556" t="str">
            <v>Sebastian</v>
          </cell>
        </row>
        <row r="557">
          <cell r="F557" t="str">
            <v>330181/2016</v>
          </cell>
          <cell r="G557" t="e">
            <v>#N/A</v>
          </cell>
          <cell r="H557" t="str">
            <v>330181/2016</v>
          </cell>
          <cell r="I557">
            <v>0</v>
          </cell>
          <cell r="J557" t="str">
            <v>024739/2016</v>
          </cell>
          <cell r="K557">
            <v>11</v>
          </cell>
          <cell r="L557" t="str">
            <v>024739/2016</v>
          </cell>
          <cell r="M557">
            <v>0</v>
          </cell>
          <cell r="N557">
            <v>0</v>
          </cell>
          <cell r="O557" t="str">
            <v>NOTA DNEF N° 361/2016</v>
          </cell>
          <cell r="P557">
            <v>42577</v>
          </cell>
          <cell r="Q557" t="str">
            <v>Contrataciones Artisticas</v>
          </cell>
          <cell r="R557" t="str">
            <v>MARTA ROCA ALONSO</v>
          </cell>
          <cell r="S557">
            <v>2500</v>
          </cell>
          <cell r="T557" t="str">
            <v>Informe reconociemiento de gastos MARTA ROCA ALONSO - " El tango de Piazzola y Borges"</v>
          </cell>
          <cell r="U557" t="str">
            <v>Dirección Nacional de Expresiones Federales</v>
          </cell>
          <cell r="V557">
            <v>0</v>
          </cell>
          <cell r="W557" t="str">
            <v>Dirección Nacional de Expresiones Federales</v>
          </cell>
          <cell r="X557">
            <v>42577</v>
          </cell>
          <cell r="Y557">
            <v>0</v>
          </cell>
          <cell r="Z557" t="str">
            <v>Sebastian</v>
          </cell>
        </row>
        <row r="558">
          <cell r="F558" t="str">
            <v>330195/2016</v>
          </cell>
          <cell r="G558" t="e">
            <v>#N/A</v>
          </cell>
          <cell r="H558" t="str">
            <v>330195/2016</v>
          </cell>
          <cell r="I558">
            <v>0</v>
          </cell>
          <cell r="J558" t="str">
            <v>024745/2016</v>
          </cell>
          <cell r="K558">
            <v>11</v>
          </cell>
          <cell r="L558" t="str">
            <v>024745/2016</v>
          </cell>
          <cell r="M558">
            <v>0</v>
          </cell>
          <cell r="N558">
            <v>0</v>
          </cell>
          <cell r="O558" t="str">
            <v>NOTA DNEF N° 371/2016</v>
          </cell>
          <cell r="P558">
            <v>42577</v>
          </cell>
          <cell r="Q558" t="str">
            <v>Contrataciones Artisticas</v>
          </cell>
          <cell r="R558" t="str">
            <v>WALTER SEBASTIAN PRUSAK</v>
          </cell>
          <cell r="S558">
            <v>3500</v>
          </cell>
          <cell r="T558" t="str">
            <v>Informe de reconocimiento de gastos WALTER SEBASTIAN PRUSAK</v>
          </cell>
          <cell r="U558" t="str">
            <v>Dirección Nacional de Expresiones Federales</v>
          </cell>
          <cell r="V558">
            <v>0</v>
          </cell>
          <cell r="W558" t="str">
            <v>Dirección Nacional de Expresiones Federales</v>
          </cell>
          <cell r="X558">
            <v>42577</v>
          </cell>
          <cell r="Y558">
            <v>0</v>
          </cell>
          <cell r="Z558" t="str">
            <v>Sebastian</v>
          </cell>
        </row>
        <row r="559">
          <cell r="F559" t="str">
            <v>330212/2016</v>
          </cell>
          <cell r="G559" t="e">
            <v>#N/A</v>
          </cell>
          <cell r="H559" t="str">
            <v>330212/2016</v>
          </cell>
          <cell r="I559">
            <v>0</v>
          </cell>
          <cell r="J559" t="str">
            <v>024756/2016</v>
          </cell>
          <cell r="K559">
            <v>11</v>
          </cell>
          <cell r="L559" t="str">
            <v>024756/2016</v>
          </cell>
          <cell r="M559">
            <v>0</v>
          </cell>
          <cell r="N559">
            <v>0</v>
          </cell>
          <cell r="O559" t="str">
            <v>NOTA DNEF N° 364/2016</v>
          </cell>
          <cell r="P559">
            <v>42577</v>
          </cell>
          <cell r="Q559" t="str">
            <v>Contrataciones Artisticas</v>
          </cell>
          <cell r="R559" t="str">
            <v>JUAN CRUZ TORRES</v>
          </cell>
          <cell r="S559">
            <v>10000</v>
          </cell>
          <cell r="T559" t="str">
            <v>Informe de reconocimiento de gastos JUAN CRUZ TORRES "DUO GORDILLO"</v>
          </cell>
          <cell r="U559" t="str">
            <v>Dirección Nacional de Expresiones Federales</v>
          </cell>
          <cell r="V559">
            <v>0</v>
          </cell>
          <cell r="W559" t="str">
            <v>Dirección Nacional de Expresiones Federales</v>
          </cell>
          <cell r="X559">
            <v>42577</v>
          </cell>
          <cell r="Y559">
            <v>0</v>
          </cell>
          <cell r="Z559" t="str">
            <v>Sebastian</v>
          </cell>
        </row>
        <row r="560">
          <cell r="F560" t="str">
            <v>330186/2016</v>
          </cell>
          <cell r="G560" t="e">
            <v>#N/A</v>
          </cell>
          <cell r="H560" t="str">
            <v>330186/2016</v>
          </cell>
          <cell r="I560">
            <v>0</v>
          </cell>
          <cell r="J560" t="str">
            <v>024744/2016</v>
          </cell>
          <cell r="K560">
            <v>11</v>
          </cell>
          <cell r="L560" t="str">
            <v>024744/2016</v>
          </cell>
          <cell r="M560">
            <v>0</v>
          </cell>
          <cell r="N560">
            <v>0</v>
          </cell>
          <cell r="O560" t="str">
            <v>NOTA DNEF N° 363/2016</v>
          </cell>
          <cell r="P560">
            <v>42577</v>
          </cell>
          <cell r="Q560" t="str">
            <v>Contrataciones Artisticas</v>
          </cell>
          <cell r="R560" t="str">
            <v>TOMAS RIOS</v>
          </cell>
          <cell r="S560">
            <v>56000</v>
          </cell>
          <cell r="T560" t="str">
            <v>Informe de reconocimiento de gastos "QUEBRADEÑOS" Tomas Rios</v>
          </cell>
          <cell r="U560" t="str">
            <v>Dirección Nacional de Expresiones Federales</v>
          </cell>
          <cell r="V560">
            <v>0</v>
          </cell>
          <cell r="W560" t="str">
            <v>Dirección Nacional de Expresiones Federales</v>
          </cell>
          <cell r="X560">
            <v>42577</v>
          </cell>
          <cell r="Y560">
            <v>0</v>
          </cell>
          <cell r="Z560" t="str">
            <v>Sebastian</v>
          </cell>
        </row>
        <row r="561">
          <cell r="F561" t="str">
            <v>330254/2016</v>
          </cell>
          <cell r="G561" t="e">
            <v>#N/A</v>
          </cell>
          <cell r="H561" t="str">
            <v>330254/2016</v>
          </cell>
          <cell r="I561">
            <v>0</v>
          </cell>
          <cell r="J561" t="str">
            <v>024773/2016</v>
          </cell>
          <cell r="K561">
            <v>11</v>
          </cell>
          <cell r="L561" t="str">
            <v>024773/2016</v>
          </cell>
          <cell r="M561">
            <v>0</v>
          </cell>
          <cell r="N561">
            <v>0</v>
          </cell>
          <cell r="O561" t="str">
            <v>NOTA DNEF N° 374/2016</v>
          </cell>
          <cell r="P561">
            <v>42577</v>
          </cell>
          <cell r="Q561" t="str">
            <v>Contrataciones Artisticas</v>
          </cell>
          <cell r="R561" t="str">
            <v>CESAR ENRIQUE LERNER</v>
          </cell>
          <cell r="S561">
            <v>20000</v>
          </cell>
          <cell r="T561" t="str">
            <v>Informe de reconocimiento de gastos CESAR ENRIQUE LERNER</v>
          </cell>
          <cell r="U561" t="str">
            <v>Dirección Nacional de Expresiones Federales</v>
          </cell>
          <cell r="V561">
            <v>0</v>
          </cell>
          <cell r="W561" t="str">
            <v>Dirección Nacional de Expresiones Federales</v>
          </cell>
          <cell r="X561">
            <v>42577</v>
          </cell>
          <cell r="Y561">
            <v>0</v>
          </cell>
          <cell r="Z561" t="str">
            <v>Sebastian</v>
          </cell>
        </row>
        <row r="562">
          <cell r="F562" t="str">
            <v>330200/2016</v>
          </cell>
          <cell r="G562" t="e">
            <v>#N/A</v>
          </cell>
          <cell r="H562" t="str">
            <v>330200/2016</v>
          </cell>
          <cell r="I562">
            <v>0</v>
          </cell>
          <cell r="J562" t="str">
            <v>024748/2016</v>
          </cell>
          <cell r="K562">
            <v>11</v>
          </cell>
          <cell r="L562" t="str">
            <v>024748/2016</v>
          </cell>
          <cell r="M562">
            <v>0</v>
          </cell>
          <cell r="N562">
            <v>0</v>
          </cell>
          <cell r="O562" t="str">
            <v>NOTA DNEF N° 376/2016</v>
          </cell>
          <cell r="P562">
            <v>42577</v>
          </cell>
          <cell r="Q562" t="str">
            <v>Contrataciones Artisticas</v>
          </cell>
          <cell r="R562" t="str">
            <v>RAÚL JESUS COLOMBO</v>
          </cell>
          <cell r="S562">
            <v>12000</v>
          </cell>
          <cell r="T562" t="str">
            <v>Informe de reconocimiento de gastos RAÚL JESUS COLOMBO</v>
          </cell>
          <cell r="U562" t="str">
            <v>Dirección Nacional de Expresiones Federales</v>
          </cell>
          <cell r="V562">
            <v>0</v>
          </cell>
          <cell r="W562" t="str">
            <v>Dirección Nacional de Expresiones Federales</v>
          </cell>
          <cell r="X562">
            <v>42577</v>
          </cell>
          <cell r="Y562">
            <v>0</v>
          </cell>
          <cell r="Z562" t="str">
            <v>Sebastian</v>
          </cell>
        </row>
        <row r="563">
          <cell r="F563" t="str">
            <v>330899/2016</v>
          </cell>
          <cell r="G563" t="e">
            <v>#N/A</v>
          </cell>
          <cell r="H563" t="str">
            <v>330899/2016</v>
          </cell>
          <cell r="I563">
            <v>0</v>
          </cell>
          <cell r="J563" t="str">
            <v>024839/2016</v>
          </cell>
          <cell r="K563">
            <v>11</v>
          </cell>
          <cell r="L563" t="str">
            <v>024839/2016</v>
          </cell>
          <cell r="M563">
            <v>0</v>
          </cell>
          <cell r="N563">
            <v>0</v>
          </cell>
          <cell r="O563" t="str">
            <v>NOTA DNEF N° 384/2016</v>
          </cell>
          <cell r="P563">
            <v>42577</v>
          </cell>
          <cell r="Q563" t="str">
            <v>Contrataciones Artisticas</v>
          </cell>
          <cell r="R563" t="str">
            <v>MARTA ROCA ALONSO</v>
          </cell>
          <cell r="S563">
            <v>5000</v>
          </cell>
          <cell r="T563" t="str">
            <v>Informe de reconocimiento de gastos MARTA ROCA ALONSO</v>
          </cell>
          <cell r="U563" t="str">
            <v>Dirección Nacional de Expresiones Federales</v>
          </cell>
          <cell r="V563">
            <v>0</v>
          </cell>
          <cell r="W563" t="str">
            <v>Dirección Nacional de Expresiones Federales</v>
          </cell>
          <cell r="X563">
            <v>42577</v>
          </cell>
          <cell r="Y563">
            <v>0</v>
          </cell>
          <cell r="Z563" t="str">
            <v>Sebastian</v>
          </cell>
        </row>
        <row r="564">
          <cell r="F564" t="str">
            <v>330522/2016</v>
          </cell>
          <cell r="G564" t="e">
            <v>#N/A</v>
          </cell>
          <cell r="H564" t="str">
            <v>330522/2016</v>
          </cell>
          <cell r="I564">
            <v>0</v>
          </cell>
          <cell r="J564" t="str">
            <v>024807/2016</v>
          </cell>
          <cell r="K564">
            <v>11</v>
          </cell>
          <cell r="L564" t="str">
            <v>024807/2016</v>
          </cell>
          <cell r="M564">
            <v>0</v>
          </cell>
          <cell r="N564">
            <v>0</v>
          </cell>
          <cell r="O564" t="str">
            <v>NOTA DNEF N° 382/2016</v>
          </cell>
          <cell r="P564">
            <v>42577</v>
          </cell>
          <cell r="Q564" t="str">
            <v>Contrataciones Artisticas</v>
          </cell>
          <cell r="R564" t="str">
            <v>MARTIN JOSÉ BONADEO</v>
          </cell>
          <cell r="S564">
            <v>9000</v>
          </cell>
          <cell r="T564" t="str">
            <v>Requerimiento para contratación de MARTIN BONADEO</v>
          </cell>
          <cell r="U564" t="str">
            <v>Dirección Nacional de Expresiones Federales</v>
          </cell>
          <cell r="V564">
            <v>0</v>
          </cell>
          <cell r="W564" t="str">
            <v>Dirección Nacional de Expresiones Federales</v>
          </cell>
          <cell r="X564">
            <v>42577</v>
          </cell>
          <cell r="Y564">
            <v>0</v>
          </cell>
          <cell r="Z564" t="str">
            <v>Sebastian</v>
          </cell>
        </row>
        <row r="565">
          <cell r="F565" t="str">
            <v>330485/2016</v>
          </cell>
          <cell r="G565" t="e">
            <v>#N/A</v>
          </cell>
          <cell r="H565" t="str">
            <v>330485/2016</v>
          </cell>
          <cell r="I565">
            <v>0</v>
          </cell>
          <cell r="J565" t="str">
            <v>024796/2016</v>
          </cell>
          <cell r="K565">
            <v>11</v>
          </cell>
          <cell r="L565" t="str">
            <v>024796/2016</v>
          </cell>
          <cell r="M565">
            <v>0</v>
          </cell>
          <cell r="N565">
            <v>0</v>
          </cell>
          <cell r="O565" t="str">
            <v>NOTA DNEF N° 381/2016</v>
          </cell>
          <cell r="P565">
            <v>42577</v>
          </cell>
          <cell r="Q565" t="str">
            <v>Contrataciones Artisticas</v>
          </cell>
          <cell r="R565" t="str">
            <v>NAHUEL BARBERO</v>
          </cell>
          <cell r="S565">
            <v>12400</v>
          </cell>
          <cell r="T565" t="str">
            <v>Informe de reconocimiento de gastos NAHUEL BARBERO</v>
          </cell>
          <cell r="U565" t="str">
            <v>Dirección Nacional de Expresiones Federales</v>
          </cell>
          <cell r="V565">
            <v>0</v>
          </cell>
          <cell r="W565" t="str">
            <v>Dirección Nacional de Expresiones Federales</v>
          </cell>
          <cell r="X565">
            <v>42577</v>
          </cell>
          <cell r="Y565">
            <v>0</v>
          </cell>
          <cell r="Z565" t="str">
            <v>Sebastian</v>
          </cell>
        </row>
        <row r="566">
          <cell r="F566" t="str">
            <v>330896/2016</v>
          </cell>
          <cell r="G566" t="e">
            <v>#N/A</v>
          </cell>
          <cell r="H566" t="str">
            <v>330896/2016</v>
          </cell>
          <cell r="I566">
            <v>0</v>
          </cell>
          <cell r="J566" t="str">
            <v>024791/2016</v>
          </cell>
          <cell r="K566">
            <v>11</v>
          </cell>
          <cell r="L566" t="str">
            <v>024791/2016</v>
          </cell>
          <cell r="M566">
            <v>0</v>
          </cell>
          <cell r="N566">
            <v>0</v>
          </cell>
          <cell r="O566" t="str">
            <v>NOTA DNEF N° 368/2016</v>
          </cell>
          <cell r="P566">
            <v>42577</v>
          </cell>
          <cell r="Q566" t="str">
            <v>Contrataciones Artisticas</v>
          </cell>
          <cell r="R566" t="str">
            <v>FEDERICO OSVALDO SICILIANO</v>
          </cell>
          <cell r="S566">
            <v>4000</v>
          </cell>
          <cell r="T566" t="str">
            <v>Informe de reconocimiento de gastos FEDERICO OSVALDO SICILIANO</v>
          </cell>
          <cell r="U566" t="str">
            <v>Dirección Nacional de Expresiones Federales</v>
          </cell>
          <cell r="V566">
            <v>0</v>
          </cell>
          <cell r="W566" t="str">
            <v>Dirección Nacional de Expresiones Federales</v>
          </cell>
          <cell r="X566">
            <v>42577</v>
          </cell>
          <cell r="Y566">
            <v>0</v>
          </cell>
          <cell r="Z566" t="str">
            <v>Sebastian</v>
          </cell>
        </row>
        <row r="567">
          <cell r="F567" t="str">
            <v>330216/2016</v>
          </cell>
          <cell r="G567" t="e">
            <v>#N/A</v>
          </cell>
          <cell r="H567" t="str">
            <v>330216/2016</v>
          </cell>
          <cell r="I567">
            <v>0</v>
          </cell>
          <cell r="J567" t="str">
            <v>024761/2016</v>
          </cell>
          <cell r="K567">
            <v>11</v>
          </cell>
          <cell r="L567" t="str">
            <v>024761/2016</v>
          </cell>
          <cell r="M567">
            <v>0</v>
          </cell>
          <cell r="N567">
            <v>0</v>
          </cell>
          <cell r="O567" t="str">
            <v>NOTA DNEF N° 365/2016</v>
          </cell>
          <cell r="P567">
            <v>42577</v>
          </cell>
          <cell r="Q567" t="str">
            <v>Contrataciones Artisticas</v>
          </cell>
          <cell r="R567" t="str">
            <v>NATALIA ANALIA CABELLO</v>
          </cell>
          <cell r="S567">
            <v>2500</v>
          </cell>
          <cell r="T567" t="str">
            <v>Informe de reconocimiento de gastos NATALIA ANALIA CABELLO - El tango de Piazzola y Borges -</v>
          </cell>
          <cell r="U567" t="str">
            <v>Dirección Nacional de Expresiones Federales</v>
          </cell>
          <cell r="V567">
            <v>0</v>
          </cell>
          <cell r="W567" t="str">
            <v>Dirección Nacional de Expresiones Federales</v>
          </cell>
          <cell r="X567">
            <v>42577</v>
          </cell>
          <cell r="Y567">
            <v>0</v>
          </cell>
          <cell r="Z567" t="str">
            <v>Sebastian</v>
          </cell>
        </row>
        <row r="568">
          <cell r="F568" t="str">
            <v>033089/2016</v>
          </cell>
          <cell r="G568" t="e">
            <v>#N/A</v>
          </cell>
          <cell r="H568" t="str">
            <v>33089/2016</v>
          </cell>
          <cell r="I568">
            <v>0</v>
          </cell>
          <cell r="J568" t="str">
            <v>024783/2016</v>
          </cell>
          <cell r="K568">
            <v>11</v>
          </cell>
          <cell r="L568" t="str">
            <v>024783/2016</v>
          </cell>
          <cell r="M568">
            <v>0</v>
          </cell>
          <cell r="N568">
            <v>0</v>
          </cell>
          <cell r="O568" t="str">
            <v>NOTA DNEF N° 367/2016</v>
          </cell>
          <cell r="P568">
            <v>42577</v>
          </cell>
          <cell r="Q568" t="str">
            <v>Contrataciones Artisticas</v>
          </cell>
          <cell r="R568" t="str">
            <v>GUSTAVO ROBERTO MULE</v>
          </cell>
          <cell r="S568">
            <v>5000</v>
          </cell>
          <cell r="T568" t="str">
            <v>Informe de reconocimiento de gastos GUSTAVO ROBERTO MULE - Música de cámara en salón de Honor -</v>
          </cell>
          <cell r="U568" t="str">
            <v>Dirección Nacional de Expresiones Federales</v>
          </cell>
          <cell r="V568">
            <v>0</v>
          </cell>
          <cell r="W568" t="str">
            <v>Dirección Nacional de Expresiones Federales</v>
          </cell>
          <cell r="X568">
            <v>42577</v>
          </cell>
          <cell r="Y568">
            <v>0</v>
          </cell>
          <cell r="Z568" t="str">
            <v>Sebastian</v>
          </cell>
        </row>
        <row r="569">
          <cell r="F569" t="str">
            <v>330220/2016</v>
          </cell>
          <cell r="G569" t="e">
            <v>#N/A</v>
          </cell>
          <cell r="H569" t="str">
            <v>330220/2016</v>
          </cell>
          <cell r="I569">
            <v>0</v>
          </cell>
          <cell r="J569" t="str">
            <v>024759/2016</v>
          </cell>
          <cell r="K569">
            <v>11</v>
          </cell>
          <cell r="L569" t="str">
            <v>024759/2016</v>
          </cell>
          <cell r="M569">
            <v>0</v>
          </cell>
          <cell r="N569">
            <v>0</v>
          </cell>
          <cell r="O569" t="str">
            <v>NOTA DNEF N° 372/2016</v>
          </cell>
          <cell r="P569">
            <v>42577</v>
          </cell>
          <cell r="Q569" t="str">
            <v>Contrataciones Artisticas</v>
          </cell>
          <cell r="R569" t="str">
            <v>GLORIA PANKAEVA</v>
          </cell>
          <cell r="S569">
            <v>12000</v>
          </cell>
          <cell r="T569" t="str">
            <v>Informe reconocimiento de gastos GLORIA PANKAEVA - Música de cámara en salón de Honor -</v>
          </cell>
          <cell r="U569" t="str">
            <v>Dirección Nacional de Expresiones Federales</v>
          </cell>
          <cell r="V569">
            <v>0</v>
          </cell>
          <cell r="W569" t="str">
            <v>Dirección Nacional de Expresiones Federales</v>
          </cell>
          <cell r="X569">
            <v>42577</v>
          </cell>
          <cell r="Y569">
            <v>0</v>
          </cell>
          <cell r="Z569" t="str">
            <v>Sebastian</v>
          </cell>
        </row>
        <row r="570">
          <cell r="F570" t="str">
            <v>331090/2016</v>
          </cell>
          <cell r="G570" t="e">
            <v>#N/A</v>
          </cell>
          <cell r="H570" t="str">
            <v>331090/2016</v>
          </cell>
          <cell r="I570">
            <v>0</v>
          </cell>
          <cell r="J570" t="str">
            <v>024841/2016</v>
          </cell>
          <cell r="K570">
            <v>11</v>
          </cell>
          <cell r="L570" t="str">
            <v>024841/2016</v>
          </cell>
          <cell r="M570">
            <v>0</v>
          </cell>
          <cell r="N570">
            <v>0</v>
          </cell>
          <cell r="O570" t="str">
            <v>NOTA DNEF N° 369/2016</v>
          </cell>
          <cell r="P570">
            <v>42577</v>
          </cell>
          <cell r="Q570" t="str">
            <v>Contrataciones Artisticas</v>
          </cell>
          <cell r="R570" t="str">
            <v>PAULA AMALIA PELUSO</v>
          </cell>
          <cell r="S570">
            <v>5000</v>
          </cell>
          <cell r="T570" t="str">
            <v>Informe reconocimiento de gastos PAULA AMALIA PELUSO - Música de cámara en salón de Honor -</v>
          </cell>
          <cell r="U570" t="str">
            <v>Dirección Nacional de Expresiones Federales</v>
          </cell>
          <cell r="V570">
            <v>0</v>
          </cell>
          <cell r="W570" t="str">
            <v>Dirección Nacional de Expresiones Federales</v>
          </cell>
          <cell r="X570">
            <v>42577</v>
          </cell>
          <cell r="Y570">
            <v>0</v>
          </cell>
          <cell r="Z570" t="str">
            <v>Sebastian</v>
          </cell>
        </row>
        <row r="571">
          <cell r="F571" t="str">
            <v>330211/2016</v>
          </cell>
          <cell r="G571" t="e">
            <v>#N/A</v>
          </cell>
          <cell r="H571" t="str">
            <v>330211/2016</v>
          </cell>
          <cell r="I571">
            <v>0</v>
          </cell>
          <cell r="J571" t="str">
            <v>024754/2016</v>
          </cell>
          <cell r="K571">
            <v>11</v>
          </cell>
          <cell r="L571" t="str">
            <v>024754/2016</v>
          </cell>
          <cell r="M571">
            <v>0</v>
          </cell>
          <cell r="N571">
            <v>0</v>
          </cell>
          <cell r="O571" t="str">
            <v>NOTA DNEF N° 378/2016</v>
          </cell>
          <cell r="P571">
            <v>42577</v>
          </cell>
          <cell r="Q571" t="str">
            <v>Contrataciones Artisticas</v>
          </cell>
          <cell r="R571" t="str">
            <v>WALTER SEBASTIAN PRUSAK</v>
          </cell>
          <cell r="S571">
            <v>3000</v>
          </cell>
          <cell r="T571" t="str">
            <v>Informe reconocimiento de gastos WALTER SEBASTIAN PRUSAK - Homenaje a Mariano Mores -</v>
          </cell>
          <cell r="U571" t="str">
            <v>Dirección Nacional de Expresiones Federales</v>
          </cell>
          <cell r="V571">
            <v>0</v>
          </cell>
          <cell r="W571" t="str">
            <v>Dirección Nacional de Expresiones Federales</v>
          </cell>
          <cell r="X571">
            <v>42577</v>
          </cell>
          <cell r="Y571">
            <v>0</v>
          </cell>
          <cell r="Z571" t="str">
            <v>Sebastian</v>
          </cell>
        </row>
        <row r="572">
          <cell r="F572" t="str">
            <v>024763/2016</v>
          </cell>
          <cell r="G572" t="e">
            <v>#N/A</v>
          </cell>
          <cell r="H572">
            <v>0</v>
          </cell>
          <cell r="I572">
            <v>0</v>
          </cell>
          <cell r="J572" t="str">
            <v>024763/2016</v>
          </cell>
          <cell r="K572">
            <v>11</v>
          </cell>
          <cell r="L572" t="str">
            <v>024763/2016</v>
          </cell>
          <cell r="M572">
            <v>0</v>
          </cell>
          <cell r="N572">
            <v>0</v>
          </cell>
          <cell r="O572" t="str">
            <v>NOTA DNEF N° 380/2016</v>
          </cell>
          <cell r="P572">
            <v>42577</v>
          </cell>
          <cell r="Q572" t="str">
            <v>Contrataciones Artisticas</v>
          </cell>
          <cell r="R572" t="str">
            <v>GUILLERMO OSCAR CARDOZO</v>
          </cell>
          <cell r="S572">
            <v>20000</v>
          </cell>
          <cell r="T572" t="str">
            <v>Informe reconocimiento de gastos GUILLERMO OSCAR CARDOZO - Jairo canta a Borges -</v>
          </cell>
          <cell r="U572" t="str">
            <v>Dirección Nacional de Expresiones Federales</v>
          </cell>
          <cell r="V572">
            <v>0</v>
          </cell>
          <cell r="W572" t="str">
            <v>Dirección Nacional de Expresiones Federales</v>
          </cell>
          <cell r="X572">
            <v>42577</v>
          </cell>
          <cell r="Y572">
            <v>0</v>
          </cell>
          <cell r="Z572" t="str">
            <v>Sebastian</v>
          </cell>
        </row>
        <row r="573">
          <cell r="F573" t="str">
            <v>330283/2016</v>
          </cell>
          <cell r="G573" t="e">
            <v>#N/A</v>
          </cell>
          <cell r="H573" t="str">
            <v>330283/2016</v>
          </cell>
          <cell r="I573">
            <v>0</v>
          </cell>
          <cell r="J573" t="str">
            <v>024779/2016</v>
          </cell>
          <cell r="K573">
            <v>11</v>
          </cell>
          <cell r="L573" t="str">
            <v>024779/2016</v>
          </cell>
          <cell r="M573">
            <v>0</v>
          </cell>
          <cell r="N573">
            <v>0</v>
          </cell>
          <cell r="O573" t="str">
            <v>NOTA DNEF N° 375/2016</v>
          </cell>
          <cell r="P573">
            <v>42577</v>
          </cell>
          <cell r="Q573" t="str">
            <v>Contrataciones Artisticas</v>
          </cell>
          <cell r="R573" t="str">
            <v>JOSE MARIA TAVEIRA</v>
          </cell>
          <cell r="S573">
            <v>8000</v>
          </cell>
          <cell r="T573" t="str">
            <v>Informe reconocimiento de gastos JOSE MARIA TAVEIRA - Jazz argentino diferentes miradas -</v>
          </cell>
          <cell r="U573" t="str">
            <v>Dirección Nacional de Expresiones Federales</v>
          </cell>
          <cell r="V573">
            <v>0</v>
          </cell>
          <cell r="W573" t="str">
            <v>Dirección Nacional de Expresiones Federales</v>
          </cell>
          <cell r="X573">
            <v>42577</v>
          </cell>
          <cell r="Y573">
            <v>0</v>
          </cell>
          <cell r="Z573" t="str">
            <v>Sebastian</v>
          </cell>
        </row>
        <row r="574">
          <cell r="F574" t="str">
            <v>330214/2016</v>
          </cell>
          <cell r="G574" t="e">
            <v>#N/A</v>
          </cell>
          <cell r="H574" t="str">
            <v>330214/2016</v>
          </cell>
          <cell r="I574">
            <v>0</v>
          </cell>
          <cell r="J574" t="str">
            <v>024757/2016</v>
          </cell>
          <cell r="K574">
            <v>11</v>
          </cell>
          <cell r="L574" t="str">
            <v>024757/2016</v>
          </cell>
          <cell r="M574">
            <v>0</v>
          </cell>
          <cell r="N574">
            <v>0</v>
          </cell>
          <cell r="O574" t="str">
            <v>NOTA DNEF N° 379/2016</v>
          </cell>
          <cell r="P574">
            <v>42577</v>
          </cell>
          <cell r="Q574" t="str">
            <v>Contrataciones Artisticas</v>
          </cell>
          <cell r="R574" t="str">
            <v>RICARDO GUILLERMO PELLICAN</v>
          </cell>
          <cell r="S574">
            <v>6000</v>
          </cell>
          <cell r="T574" t="str">
            <v>Informe reconocimiento de gastos RICARDO GUILLERMO PELLICAN - Ciclo de jazz en salón de Honor -</v>
          </cell>
          <cell r="U574" t="str">
            <v>Dirección Nacional de Expresiones Federales</v>
          </cell>
          <cell r="V574">
            <v>0</v>
          </cell>
          <cell r="W574" t="str">
            <v>Dirección Nacional de Expresiones Federales</v>
          </cell>
          <cell r="X574">
            <v>42577</v>
          </cell>
          <cell r="Y574">
            <v>0</v>
          </cell>
          <cell r="Z574" t="str">
            <v>Sebastian</v>
          </cell>
        </row>
        <row r="575">
          <cell r="F575" t="str">
            <v>330893/2016</v>
          </cell>
          <cell r="G575" t="e">
            <v>#N/A</v>
          </cell>
          <cell r="H575" t="str">
            <v>330893/2016</v>
          </cell>
          <cell r="I575">
            <v>0</v>
          </cell>
          <cell r="J575" t="str">
            <v>024762/2016</v>
          </cell>
          <cell r="K575">
            <v>11</v>
          </cell>
          <cell r="L575" t="str">
            <v>024762/2016</v>
          </cell>
          <cell r="M575">
            <v>0</v>
          </cell>
          <cell r="N575">
            <v>0</v>
          </cell>
          <cell r="O575" t="str">
            <v>NOTA DNEF N° 366/2016</v>
          </cell>
          <cell r="P575">
            <v>42577</v>
          </cell>
          <cell r="Q575" t="str">
            <v>Contrataciones Artisticas</v>
          </cell>
          <cell r="R575" t="str">
            <v>ESTEBAN SEHIKMAN</v>
          </cell>
          <cell r="S575">
            <v>6000</v>
          </cell>
          <cell r="T575" t="str">
            <v>Informe reconocimiento de gastos ESTEBAN SEHIKMAN - Ciclo de jazz en salón de Honor -</v>
          </cell>
          <cell r="U575" t="str">
            <v>Dirección Nacional de Expresiones Federales</v>
          </cell>
          <cell r="V575">
            <v>0</v>
          </cell>
          <cell r="W575" t="str">
            <v>Dirección Nacional de Expresiones Federales</v>
          </cell>
          <cell r="X575">
            <v>42577</v>
          </cell>
          <cell r="Y575">
            <v>0</v>
          </cell>
          <cell r="Z575" t="str">
            <v>Sebastian</v>
          </cell>
        </row>
        <row r="576">
          <cell r="F576" t="str">
            <v>331175/2016</v>
          </cell>
          <cell r="G576" t="e">
            <v>#N/A</v>
          </cell>
          <cell r="H576" t="str">
            <v>331175/2016</v>
          </cell>
          <cell r="I576">
            <v>0</v>
          </cell>
          <cell r="J576" t="str">
            <v>024842/2016</v>
          </cell>
          <cell r="K576">
            <v>11</v>
          </cell>
          <cell r="L576" t="str">
            <v>024842/2016</v>
          </cell>
          <cell r="M576">
            <v>0</v>
          </cell>
          <cell r="N576">
            <v>0</v>
          </cell>
          <cell r="O576" t="str">
            <v>NOTA DNEF N° 370/2016</v>
          </cell>
          <cell r="P576">
            <v>42577</v>
          </cell>
          <cell r="Q576" t="str">
            <v>Hospedaje y Comida</v>
          </cell>
          <cell r="R576" t="str">
            <v>PBG &amp; EVENTS S.R.L.</v>
          </cell>
          <cell r="S576">
            <v>20872.5</v>
          </cell>
          <cell r="T576" t="str">
            <v>Informe reconocimiento de gastos "hospedaje y comida CHES SMITH TRI</v>
          </cell>
          <cell r="U576" t="str">
            <v>Dirección Nacional de Expresiones Federales</v>
          </cell>
          <cell r="V576">
            <v>0</v>
          </cell>
          <cell r="W576" t="str">
            <v>Dirección Nacional de Expresiones Federales</v>
          </cell>
          <cell r="X576">
            <v>42577</v>
          </cell>
          <cell r="Y576">
            <v>0</v>
          </cell>
          <cell r="Z576" t="str">
            <v>Sebastian</v>
          </cell>
        </row>
        <row r="577">
          <cell r="F577" t="str">
            <v>329460/2016</v>
          </cell>
          <cell r="G577" t="e">
            <v>#N/A</v>
          </cell>
          <cell r="H577" t="str">
            <v>329460/2016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 t="str">
            <v>EXP ORIGINAL 43923/2015</v>
          </cell>
          <cell r="P577">
            <v>42088</v>
          </cell>
          <cell r="Q577" t="str">
            <v>Tecnopolis - Servicio de sonido y video</v>
          </cell>
          <cell r="R577" t="str">
            <v>JONS SILBERSTEIN S.R.L.</v>
          </cell>
          <cell r="S577">
            <v>136000</v>
          </cell>
          <cell r="T577" t="str">
            <v>Alquiler de sonido OC 175/2015</v>
          </cell>
          <cell r="U577" t="str">
            <v>Presidencia de la Nacion</v>
          </cell>
          <cell r="V577">
            <v>0</v>
          </cell>
          <cell r="W577" t="str">
            <v>Direccion General Técnica, Administrativa y Legal</v>
          </cell>
          <cell r="X577">
            <v>42577</v>
          </cell>
          <cell r="Y577">
            <v>0</v>
          </cell>
          <cell r="Z577" t="str">
            <v>Mariana</v>
          </cell>
        </row>
        <row r="578">
          <cell r="F578" t="str">
            <v>329359/2016</v>
          </cell>
          <cell r="G578" t="e">
            <v>#N/A</v>
          </cell>
          <cell r="H578" t="str">
            <v>329359/2016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 t="str">
            <v>EXP ORIGINAL 43485/2015</v>
          </cell>
          <cell r="P578">
            <v>42024</v>
          </cell>
          <cell r="Q578" t="str">
            <v>Tecnopolis - Mantenimiento</v>
          </cell>
          <cell r="R578" t="str">
            <v>ENTROPIA S.R.L.</v>
          </cell>
          <cell r="S578">
            <v>349034.58</v>
          </cell>
          <cell r="T578" t="str">
            <v>Servicio de mantenimiento eléctrica de alimbrado, baja y media tensión - Factura B N° 0002-00000010</v>
          </cell>
          <cell r="U578" t="str">
            <v>Presidencia de la Nacion</v>
          </cell>
          <cell r="V578">
            <v>0</v>
          </cell>
          <cell r="W578" t="str">
            <v>Direccion General Técnica, Administrativa y Legal</v>
          </cell>
          <cell r="X578">
            <v>42577</v>
          </cell>
          <cell r="Y578">
            <v>0</v>
          </cell>
          <cell r="Z578" t="str">
            <v>Lorena</v>
          </cell>
        </row>
        <row r="579">
          <cell r="F579" t="str">
            <v>024884/2016</v>
          </cell>
          <cell r="G579" t="e">
            <v>#N/A</v>
          </cell>
          <cell r="H579">
            <v>0</v>
          </cell>
          <cell r="I579">
            <v>0</v>
          </cell>
          <cell r="J579" t="str">
            <v>024884/2016</v>
          </cell>
          <cell r="K579">
            <v>11</v>
          </cell>
          <cell r="L579" t="str">
            <v>024884/2016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 t="str">
            <v>Seguros</v>
          </cell>
          <cell r="R579" t="str">
            <v>DAXA ARGENTINA S.A.</v>
          </cell>
          <cell r="S579">
            <v>0</v>
          </cell>
          <cell r="T579" t="str">
            <v>Solicitud de devolución de póliza 519.338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 t="str">
            <v>Sebastian</v>
          </cell>
        </row>
        <row r="580">
          <cell r="F580" t="str">
            <v>331572/2016</v>
          </cell>
          <cell r="G580" t="e">
            <v>#N/A</v>
          </cell>
          <cell r="H580" t="str">
            <v>331572/2016</v>
          </cell>
          <cell r="I580">
            <v>0</v>
          </cell>
          <cell r="J580" t="str">
            <v>024866/2016</v>
          </cell>
          <cell r="K580">
            <v>11</v>
          </cell>
          <cell r="L580" t="str">
            <v>024866/2016</v>
          </cell>
          <cell r="M580">
            <v>0</v>
          </cell>
          <cell r="N580">
            <v>0</v>
          </cell>
          <cell r="O580" t="str">
            <v>NOTA DNEF N° 387/2016</v>
          </cell>
          <cell r="P580">
            <v>42578</v>
          </cell>
          <cell r="Q580" t="str">
            <v>Contrataciones Artisticas</v>
          </cell>
          <cell r="R580" t="str">
            <v>MARIANO LOIÁCONO</v>
          </cell>
          <cell r="S580">
            <v>10000</v>
          </cell>
          <cell r="T580" t="str">
            <v>Reconocimiento de gastos de MARIANO LOIÁCONOMARIANO LOIÁCONO</v>
          </cell>
          <cell r="U580" t="str">
            <v>Dirección Nacional de Expresiones Federales</v>
          </cell>
          <cell r="V580">
            <v>0</v>
          </cell>
          <cell r="W580" t="str">
            <v>Dirección Nacional de Expresiones Federales</v>
          </cell>
          <cell r="X580">
            <v>42578</v>
          </cell>
          <cell r="Y580">
            <v>0</v>
          </cell>
          <cell r="Z580" t="str">
            <v>Sebastian</v>
          </cell>
        </row>
        <row r="581">
          <cell r="F581" t="str">
            <v>332162/2016</v>
          </cell>
          <cell r="G581" t="e">
            <v>#N/A</v>
          </cell>
          <cell r="H581" t="str">
            <v>332162/2016</v>
          </cell>
          <cell r="I581">
            <v>0</v>
          </cell>
          <cell r="J581" t="str">
            <v>024915/2016</v>
          </cell>
          <cell r="K581">
            <v>11</v>
          </cell>
          <cell r="L581" t="str">
            <v>024915/2016</v>
          </cell>
          <cell r="M581">
            <v>0</v>
          </cell>
          <cell r="N581">
            <v>0</v>
          </cell>
          <cell r="O581" t="str">
            <v>NOTA DNEF N° 410/2016</v>
          </cell>
          <cell r="P581">
            <v>42578</v>
          </cell>
          <cell r="Q581" t="str">
            <v>Contrataciones Artisticas</v>
          </cell>
          <cell r="R581" t="str">
            <v>PAULA SILVANA POMERANICC</v>
          </cell>
          <cell r="S581">
            <v>2500</v>
          </cell>
          <cell r="T581" t="str">
            <v>Informe reconocimiento de gastos PAULA SILVANA POMERANICC - El tango de Piazzola y Borges -</v>
          </cell>
          <cell r="U581" t="str">
            <v>Dirección Nacional de Expresiones Federales</v>
          </cell>
          <cell r="V581">
            <v>0</v>
          </cell>
          <cell r="W581" t="str">
            <v>Dirección Nacional de Expresiones Federales</v>
          </cell>
          <cell r="X581">
            <v>42578</v>
          </cell>
          <cell r="Y581">
            <v>0</v>
          </cell>
          <cell r="Z581" t="str">
            <v>Sebastian</v>
          </cell>
        </row>
        <row r="582">
          <cell r="F582" t="str">
            <v>332236/2016</v>
          </cell>
          <cell r="G582" t="e">
            <v>#N/A</v>
          </cell>
          <cell r="H582" t="str">
            <v>332236/2016</v>
          </cell>
          <cell r="I582">
            <v>0</v>
          </cell>
          <cell r="J582" t="str">
            <v>024938/2016</v>
          </cell>
          <cell r="K582">
            <v>11</v>
          </cell>
          <cell r="L582" t="str">
            <v>024938/2016</v>
          </cell>
          <cell r="M582">
            <v>0</v>
          </cell>
          <cell r="N582">
            <v>0</v>
          </cell>
          <cell r="O582" t="str">
            <v>NOTA DNEF N° 403/2016</v>
          </cell>
          <cell r="P582">
            <v>42578</v>
          </cell>
          <cell r="Q582" t="str">
            <v>Contrataciones Artisticas</v>
          </cell>
          <cell r="R582" t="str">
            <v>CESAR ENRIQUE PRADINES</v>
          </cell>
          <cell r="S582">
            <v>16000</v>
          </cell>
          <cell r="T582" t="str">
            <v>Informe reconocimiento de gastos CESAR ENRIQUE PRADINES</v>
          </cell>
          <cell r="U582" t="str">
            <v>Dirección Nacional de Expresiones Federales</v>
          </cell>
          <cell r="V582">
            <v>0</v>
          </cell>
          <cell r="W582" t="str">
            <v>Dirección Nacional de Expresiones Federales</v>
          </cell>
          <cell r="X582">
            <v>42578</v>
          </cell>
          <cell r="Y582">
            <v>0</v>
          </cell>
          <cell r="Z582" t="str">
            <v>Sebastian</v>
          </cell>
        </row>
        <row r="583">
          <cell r="F583" t="str">
            <v>331699/2016</v>
          </cell>
          <cell r="G583" t="e">
            <v>#N/A</v>
          </cell>
          <cell r="H583" t="str">
            <v>331699/2016</v>
          </cell>
          <cell r="I583">
            <v>0</v>
          </cell>
          <cell r="J583" t="str">
            <v>024874/2016</v>
          </cell>
          <cell r="K583">
            <v>11</v>
          </cell>
          <cell r="L583" t="str">
            <v>024874/2016</v>
          </cell>
          <cell r="M583">
            <v>0</v>
          </cell>
          <cell r="N583">
            <v>0</v>
          </cell>
          <cell r="O583" t="str">
            <v>NOTA DNEF N° 391/2016</v>
          </cell>
          <cell r="P583">
            <v>42578</v>
          </cell>
          <cell r="Q583" t="str">
            <v>Contrataciones Artisticas</v>
          </cell>
          <cell r="R583" t="str">
            <v>CARLOS ALBERTO NOZZI</v>
          </cell>
          <cell r="S583">
            <v>16000</v>
          </cell>
          <cell r="T583" t="str">
            <v>Informe reconocimiento de gastos CARLOS ALBERTO NOZZI - Música de camara en salón de Honor -</v>
          </cell>
          <cell r="U583" t="str">
            <v>Dirección Nacional de Expresiones Federales</v>
          </cell>
          <cell r="V583">
            <v>0</v>
          </cell>
          <cell r="W583" t="str">
            <v>Dirección Nacional de Expresiones Federales</v>
          </cell>
          <cell r="X583">
            <v>42578</v>
          </cell>
          <cell r="Y583">
            <v>0</v>
          </cell>
          <cell r="Z583" t="str">
            <v>Sebastian</v>
          </cell>
        </row>
        <row r="584">
          <cell r="F584" t="str">
            <v>331703/2016</v>
          </cell>
          <cell r="G584" t="e">
            <v>#N/A</v>
          </cell>
          <cell r="H584" t="str">
            <v>331703/2016</v>
          </cell>
          <cell r="I584">
            <v>0</v>
          </cell>
          <cell r="J584" t="str">
            <v>024875/2016</v>
          </cell>
          <cell r="K584">
            <v>11</v>
          </cell>
          <cell r="L584" t="str">
            <v>024875/2016</v>
          </cell>
          <cell r="M584">
            <v>0</v>
          </cell>
          <cell r="N584">
            <v>0</v>
          </cell>
          <cell r="O584" t="str">
            <v>NOTA DNEF N° 392/2016</v>
          </cell>
          <cell r="P584">
            <v>42578</v>
          </cell>
          <cell r="Q584" t="str">
            <v>Contrataciones Artisticas</v>
          </cell>
          <cell r="R584" t="str">
            <v>NICOLAS GUERSCHBERG</v>
          </cell>
          <cell r="S584">
            <v>22000</v>
          </cell>
          <cell r="T584" t="str">
            <v>Informe reconocimiento de gastos NICOLAS GUERSCHBERG - El tango de Piazzola y Borges -</v>
          </cell>
          <cell r="U584" t="str">
            <v>Dirección Nacional de Expresiones Federales</v>
          </cell>
          <cell r="V584">
            <v>0</v>
          </cell>
          <cell r="W584" t="str">
            <v>Dirección Nacional de Expresiones Federales</v>
          </cell>
          <cell r="X584">
            <v>42578</v>
          </cell>
          <cell r="Y584">
            <v>0</v>
          </cell>
          <cell r="Z584" t="str">
            <v>Sebastian</v>
          </cell>
        </row>
        <row r="585">
          <cell r="F585" t="str">
            <v>331705/2016</v>
          </cell>
          <cell r="G585" t="e">
            <v>#N/A</v>
          </cell>
          <cell r="H585" t="str">
            <v>331705/2016</v>
          </cell>
          <cell r="I585">
            <v>0</v>
          </cell>
          <cell r="J585" t="str">
            <v>024876/2016</v>
          </cell>
          <cell r="K585">
            <v>11</v>
          </cell>
          <cell r="L585" t="str">
            <v>024876/2016</v>
          </cell>
          <cell r="M585">
            <v>0</v>
          </cell>
          <cell r="N585">
            <v>0</v>
          </cell>
          <cell r="O585" t="str">
            <v>NOTA DNEF N° 393/2016</v>
          </cell>
          <cell r="P585">
            <v>42578</v>
          </cell>
          <cell r="Q585" t="str">
            <v>Contrataciones Artisticas</v>
          </cell>
          <cell r="R585" t="str">
            <v>MIGUEL DE OLASO</v>
          </cell>
          <cell r="S585">
            <v>6500</v>
          </cell>
          <cell r="T585" t="str">
            <v>Informe reconocimiento de gastos MIGUEL DE OLASO - Tardes líricas -</v>
          </cell>
          <cell r="U585" t="str">
            <v>Dirección Nacional de Expresiones Federales</v>
          </cell>
          <cell r="V585">
            <v>0</v>
          </cell>
          <cell r="W585" t="str">
            <v>Dirección Nacional de Expresiones Federales</v>
          </cell>
          <cell r="X585">
            <v>42578</v>
          </cell>
          <cell r="Y585">
            <v>0</v>
          </cell>
          <cell r="Z585" t="str">
            <v>Sebastian</v>
          </cell>
        </row>
        <row r="586">
          <cell r="F586" t="str">
            <v>331711/2016</v>
          </cell>
          <cell r="G586" t="e">
            <v>#N/A</v>
          </cell>
          <cell r="H586" t="str">
            <v>331711/2016</v>
          </cell>
          <cell r="I586">
            <v>0</v>
          </cell>
          <cell r="J586" t="str">
            <v>024878/2016</v>
          </cell>
          <cell r="K586">
            <v>11</v>
          </cell>
          <cell r="L586" t="str">
            <v>024878/2016</v>
          </cell>
          <cell r="M586">
            <v>0</v>
          </cell>
          <cell r="N586">
            <v>0</v>
          </cell>
          <cell r="O586" t="str">
            <v>NOTA DNEF N° 394/2016</v>
          </cell>
          <cell r="P586">
            <v>42578</v>
          </cell>
          <cell r="Q586" t="str">
            <v>Contrataciones Artisticas</v>
          </cell>
          <cell r="R586" t="str">
            <v>ADRIANA MASTRÁNGELO BOROWSKI</v>
          </cell>
          <cell r="S586">
            <v>6500</v>
          </cell>
          <cell r="T586" t="str">
            <v>Informe reconocimiento de gastos ADRIANA MASTRÁNGELO BOROWSKI - Tardes líricas -</v>
          </cell>
          <cell r="U586" t="str">
            <v>Dirección Nacional de Expresiones Federales</v>
          </cell>
          <cell r="V586">
            <v>0</v>
          </cell>
          <cell r="W586" t="str">
            <v>Dirección Nacional de Expresiones Federales</v>
          </cell>
          <cell r="X586">
            <v>42578</v>
          </cell>
          <cell r="Y586">
            <v>0</v>
          </cell>
          <cell r="Z586" t="str">
            <v>Sebastian</v>
          </cell>
        </row>
        <row r="587">
          <cell r="F587" t="str">
            <v>332281/2016</v>
          </cell>
          <cell r="G587" t="e">
            <v>#N/A</v>
          </cell>
          <cell r="H587" t="str">
            <v>332281/2016</v>
          </cell>
          <cell r="I587">
            <v>0</v>
          </cell>
          <cell r="J587" t="str">
            <v>024957/2016</v>
          </cell>
          <cell r="K587">
            <v>11</v>
          </cell>
          <cell r="L587" t="str">
            <v>024957/2016</v>
          </cell>
          <cell r="M587">
            <v>0</v>
          </cell>
          <cell r="N587">
            <v>0</v>
          </cell>
          <cell r="O587" t="str">
            <v>NOTA DNEF N° 419/2016</v>
          </cell>
          <cell r="P587">
            <v>42578</v>
          </cell>
          <cell r="Q587" t="str">
            <v>Seguros</v>
          </cell>
          <cell r="R587" t="str">
            <v>NACIÓN SEGUROS S.A.</v>
          </cell>
          <cell r="S587" t="str">
            <v>USS 18.454</v>
          </cell>
          <cell r="T587" t="str">
            <v>Pago políza de SEGURO POR OBRAS MUESTRA BORGES</v>
          </cell>
          <cell r="U587" t="str">
            <v>Dirección Nacional de Expresiones Federales</v>
          </cell>
          <cell r="V587">
            <v>0</v>
          </cell>
          <cell r="W587" t="str">
            <v>Dirección Nacional de Expresiones Federales</v>
          </cell>
          <cell r="X587">
            <v>42578</v>
          </cell>
          <cell r="Y587">
            <v>0</v>
          </cell>
          <cell r="Z587" t="str">
            <v>Sebastian</v>
          </cell>
        </row>
        <row r="588">
          <cell r="F588" t="str">
            <v>332321/2016</v>
          </cell>
          <cell r="G588" t="e">
            <v>#N/A</v>
          </cell>
          <cell r="H588" t="str">
            <v>332321/2016</v>
          </cell>
          <cell r="I588">
            <v>0</v>
          </cell>
          <cell r="J588" t="str">
            <v>024965/2016</v>
          </cell>
          <cell r="K588">
            <v>11</v>
          </cell>
          <cell r="L588" t="str">
            <v>024965/2016</v>
          </cell>
          <cell r="M588">
            <v>0</v>
          </cell>
          <cell r="N588">
            <v>0</v>
          </cell>
          <cell r="O588" t="str">
            <v>NOTA DNEF N° 420/2016</v>
          </cell>
          <cell r="P588">
            <v>42578</v>
          </cell>
          <cell r="Q588" t="str">
            <v>Seguros</v>
          </cell>
          <cell r="R588" t="str">
            <v>NACIÓN SEGUROS S.A.</v>
          </cell>
          <cell r="S588">
            <v>2059.42</v>
          </cell>
          <cell r="T588" t="str">
            <v>Pago políza de SEGURO POR OBRAS COLECCIONES PRIVADAS MUESTRA 200 AÑOS</v>
          </cell>
          <cell r="U588" t="str">
            <v>Dirección Nacional de Expresiones Federales</v>
          </cell>
          <cell r="V588">
            <v>0</v>
          </cell>
          <cell r="W588" t="str">
            <v>Dirección Nacional de Expresiones Federales</v>
          </cell>
          <cell r="X588">
            <v>42578</v>
          </cell>
          <cell r="Y588">
            <v>0</v>
          </cell>
          <cell r="Z588" t="str">
            <v>Sebastian</v>
          </cell>
        </row>
        <row r="589">
          <cell r="F589" t="str">
            <v>332355/2016</v>
          </cell>
          <cell r="G589" t="e">
            <v>#N/A</v>
          </cell>
          <cell r="H589" t="str">
            <v>332355/2016</v>
          </cell>
          <cell r="I589">
            <v>0</v>
          </cell>
          <cell r="J589" t="str">
            <v>024971/2016</v>
          </cell>
          <cell r="K589">
            <v>11</v>
          </cell>
          <cell r="L589" t="str">
            <v>024971/2016</v>
          </cell>
          <cell r="M589">
            <v>0</v>
          </cell>
          <cell r="N589">
            <v>0</v>
          </cell>
          <cell r="O589" t="str">
            <v>NOTA DNEF N° 423/2016</v>
          </cell>
          <cell r="P589">
            <v>42578</v>
          </cell>
          <cell r="Q589" t="str">
            <v>Seguros</v>
          </cell>
          <cell r="R589" t="str">
            <v>NACIÓN SEGUROS S.A.</v>
          </cell>
          <cell r="S589" t="str">
            <v>USS 188</v>
          </cell>
          <cell r="T589" t="str">
            <v>Pago políza de SEGURO POR OBRAS COLECCIONES PRIVADAS MUESTRA 200 AÑOS</v>
          </cell>
          <cell r="U589" t="str">
            <v>Dirección Nacional de Expresiones Federales</v>
          </cell>
          <cell r="V589">
            <v>0</v>
          </cell>
          <cell r="W589" t="str">
            <v>Dirección Nacional de Expresiones Federales</v>
          </cell>
          <cell r="X589">
            <v>42578</v>
          </cell>
          <cell r="Y589">
            <v>0</v>
          </cell>
          <cell r="Z589" t="str">
            <v>Sebastian</v>
          </cell>
        </row>
        <row r="590">
          <cell r="F590" t="str">
            <v>332376/2016</v>
          </cell>
          <cell r="G590" t="e">
            <v>#N/A</v>
          </cell>
          <cell r="H590" t="str">
            <v>332376/2016</v>
          </cell>
          <cell r="I590">
            <v>0</v>
          </cell>
          <cell r="J590" t="str">
            <v>024978/2016</v>
          </cell>
          <cell r="K590">
            <v>11</v>
          </cell>
          <cell r="L590" t="str">
            <v>024978/2016</v>
          </cell>
          <cell r="M590">
            <v>0</v>
          </cell>
          <cell r="N590">
            <v>0</v>
          </cell>
          <cell r="O590" t="str">
            <v>NOTA DNEF N° 422/2016</v>
          </cell>
          <cell r="P590">
            <v>42578</v>
          </cell>
          <cell r="Q590" t="str">
            <v>Seguros</v>
          </cell>
          <cell r="R590" t="str">
            <v>NACIÓN SEGUROS S.A.</v>
          </cell>
          <cell r="S590" t="str">
            <v>USS 4003,92</v>
          </cell>
          <cell r="T590" t="str">
            <v>Pago políza de SEGURO POR OBRAS COLECCIONES PRIVADAS MUESTRA 200 AÑOS</v>
          </cell>
          <cell r="U590" t="str">
            <v>Dirección Nacional de Expresiones Federales</v>
          </cell>
          <cell r="V590">
            <v>0</v>
          </cell>
          <cell r="W590" t="str">
            <v>Dirección Nacional de Expresiones Federales</v>
          </cell>
          <cell r="X590">
            <v>42578</v>
          </cell>
          <cell r="Y590">
            <v>0</v>
          </cell>
          <cell r="Z590" t="str">
            <v>Sebastian</v>
          </cell>
        </row>
        <row r="591">
          <cell r="F591" t="str">
            <v>333284/2016</v>
          </cell>
          <cell r="G591" t="e">
            <v>#N/A</v>
          </cell>
          <cell r="H591" t="str">
            <v>333284/2016</v>
          </cell>
          <cell r="I591">
            <v>0</v>
          </cell>
          <cell r="J591" t="str">
            <v>024976/2016</v>
          </cell>
          <cell r="K591">
            <v>11</v>
          </cell>
          <cell r="L591" t="str">
            <v>024976/2016</v>
          </cell>
          <cell r="M591">
            <v>0</v>
          </cell>
          <cell r="N591">
            <v>0</v>
          </cell>
          <cell r="O591" t="str">
            <v>NOTA DNEF N° 421/2016</v>
          </cell>
          <cell r="P591">
            <v>42578</v>
          </cell>
          <cell r="Q591" t="str">
            <v>Seguros</v>
          </cell>
          <cell r="R591" t="str">
            <v>NACIÓN SEGUROS S.A.</v>
          </cell>
          <cell r="S591">
            <v>370.01</v>
          </cell>
          <cell r="T591" t="str">
            <v>Pago políza de SEGURO POR OBRAS COLECCIONES PRIVADAS MUESTRA 200 AÑOS</v>
          </cell>
          <cell r="U591" t="str">
            <v>Dirección Nacional de Expresiones Federales</v>
          </cell>
          <cell r="V591">
            <v>0</v>
          </cell>
          <cell r="W591" t="str">
            <v>Dirección Nacional de Expresiones Federales</v>
          </cell>
          <cell r="X591">
            <v>42578</v>
          </cell>
          <cell r="Y591">
            <v>0</v>
          </cell>
          <cell r="Z591" t="str">
            <v>Sebastian</v>
          </cell>
        </row>
        <row r="592">
          <cell r="F592" t="str">
            <v>328410/2016</v>
          </cell>
          <cell r="G592" t="e">
            <v>#N/A</v>
          </cell>
          <cell r="H592" t="str">
            <v>328410/2016</v>
          </cell>
          <cell r="I592">
            <v>0</v>
          </cell>
          <cell r="J592" t="str">
            <v>024950/2016</v>
          </cell>
          <cell r="K592">
            <v>11</v>
          </cell>
          <cell r="L592" t="str">
            <v>024950/2016</v>
          </cell>
          <cell r="M592">
            <v>0</v>
          </cell>
          <cell r="N592">
            <v>0</v>
          </cell>
          <cell r="O592" t="str">
            <v>NOTA DNEF N° 417/2016</v>
          </cell>
          <cell r="P592">
            <v>42578</v>
          </cell>
          <cell r="Q592" t="str">
            <v>Seguros</v>
          </cell>
          <cell r="R592" t="str">
            <v>NACIÓN SEGUROS S.A.</v>
          </cell>
          <cell r="S592">
            <v>48430.36</v>
          </cell>
          <cell r="T592" t="str">
            <v>Pago de póliza de seguro por obras MUSEO ISAAC FERNADEZ BLANCO</v>
          </cell>
          <cell r="U592" t="str">
            <v>Dirección Nacional de Expresiones Federales</v>
          </cell>
          <cell r="V592">
            <v>0</v>
          </cell>
          <cell r="W592" t="str">
            <v>Dirección Nacional de Expresiones Federales</v>
          </cell>
          <cell r="X592">
            <v>42578</v>
          </cell>
          <cell r="Y592">
            <v>0</v>
          </cell>
          <cell r="Z592" t="str">
            <v>Sebastian</v>
          </cell>
        </row>
        <row r="593">
          <cell r="F593" t="str">
            <v>327953/2016</v>
          </cell>
          <cell r="G593" t="e">
            <v>#N/A</v>
          </cell>
          <cell r="H593" t="str">
            <v>327953/2016</v>
          </cell>
          <cell r="I593">
            <v>0</v>
          </cell>
          <cell r="J593" t="str">
            <v>024949/2016</v>
          </cell>
          <cell r="K593">
            <v>11</v>
          </cell>
          <cell r="L593" t="str">
            <v>024949/2016</v>
          </cell>
          <cell r="M593">
            <v>0</v>
          </cell>
          <cell r="N593">
            <v>0</v>
          </cell>
          <cell r="O593" t="str">
            <v>NOTA DNEF N° 416/2016</v>
          </cell>
          <cell r="P593">
            <v>42578</v>
          </cell>
          <cell r="Q593" t="str">
            <v>Seguros</v>
          </cell>
          <cell r="R593" t="str">
            <v>NACIÓN SEGUROS S.A.</v>
          </cell>
          <cell r="S593">
            <v>22806</v>
          </cell>
          <cell r="T593" t="str">
            <v>Pago seguor responsabilidad civil</v>
          </cell>
          <cell r="U593" t="str">
            <v>Dirección Nacional de Expresiones Federales</v>
          </cell>
          <cell r="V593">
            <v>0</v>
          </cell>
          <cell r="W593" t="str">
            <v>Dirección Nacional de Expresiones Federales</v>
          </cell>
          <cell r="X593">
            <v>42578</v>
          </cell>
          <cell r="Y593">
            <v>0</v>
          </cell>
          <cell r="Z593" t="str">
            <v>Sebastian</v>
          </cell>
        </row>
        <row r="594">
          <cell r="F594" t="str">
            <v>332338/2016</v>
          </cell>
          <cell r="G594" t="e">
            <v>#N/A</v>
          </cell>
          <cell r="H594" t="str">
            <v>332338/2016</v>
          </cell>
          <cell r="I594">
            <v>0</v>
          </cell>
          <cell r="J594" t="str">
            <v>024877/2016</v>
          </cell>
          <cell r="K594">
            <v>11</v>
          </cell>
          <cell r="L594" t="str">
            <v>024877/2016</v>
          </cell>
          <cell r="M594">
            <v>0</v>
          </cell>
          <cell r="N594">
            <v>0</v>
          </cell>
          <cell r="O594" t="str">
            <v>NOTA DNEF N° 416/2016</v>
          </cell>
          <cell r="P594">
            <v>42578</v>
          </cell>
          <cell r="Q594" t="str">
            <v>Contrataciones Artisticas</v>
          </cell>
          <cell r="R594" t="str">
            <v>FABIAN MARCELO KEOROGLANIAN</v>
          </cell>
          <cell r="S594">
            <v>3000</v>
          </cell>
          <cell r="T594" t="str">
            <v>Informe reconocimiento de gastos FABIAN MARCELO KEOROGLANIAN- El tango de Piazzola y Borges -</v>
          </cell>
          <cell r="U594" t="str">
            <v>Dirección Nacional de Expresiones Federales</v>
          </cell>
          <cell r="V594">
            <v>0</v>
          </cell>
          <cell r="W594" t="str">
            <v>Dirección Nacional de Expresiones Federales</v>
          </cell>
          <cell r="X594">
            <v>42578</v>
          </cell>
          <cell r="Y594">
            <v>0</v>
          </cell>
          <cell r="Z594" t="str">
            <v>Sebastian</v>
          </cell>
        </row>
        <row r="595">
          <cell r="F595" t="str">
            <v>332338/2016</v>
          </cell>
          <cell r="G595" t="e">
            <v>#N/A</v>
          </cell>
          <cell r="H595" t="str">
            <v>332338/2016</v>
          </cell>
          <cell r="I595">
            <v>0</v>
          </cell>
          <cell r="J595" t="str">
            <v>024946/2016</v>
          </cell>
          <cell r="K595">
            <v>11</v>
          </cell>
          <cell r="L595" t="str">
            <v>024946/2016</v>
          </cell>
          <cell r="M595">
            <v>0</v>
          </cell>
          <cell r="N595">
            <v>0</v>
          </cell>
          <cell r="O595" t="str">
            <v>NOTA DNEF N° 412/2016</v>
          </cell>
          <cell r="P595">
            <v>42578</v>
          </cell>
          <cell r="Q595" t="str">
            <v>Contrataciones Artisticas</v>
          </cell>
          <cell r="R595" t="str">
            <v>MARIANA LAURA REWERSKI</v>
          </cell>
          <cell r="S595">
            <v>6500</v>
          </cell>
          <cell r="T595" t="str">
            <v>Informe reconocimiento de gastos - MARIANA LAURA REWERSKI - Trdes líricas</v>
          </cell>
          <cell r="U595" t="str">
            <v>Dirección Nacional de Expresiones Federales</v>
          </cell>
          <cell r="V595">
            <v>0</v>
          </cell>
          <cell r="W595" t="str">
            <v>Dirección Nacional de Expresiones Federales</v>
          </cell>
          <cell r="X595">
            <v>42578</v>
          </cell>
          <cell r="Y595">
            <v>0</v>
          </cell>
          <cell r="Z595" t="str">
            <v>Sebastian</v>
          </cell>
        </row>
        <row r="596">
          <cell r="F596" t="str">
            <v>332332/2016</v>
          </cell>
          <cell r="G596" t="e">
            <v>#N/A</v>
          </cell>
          <cell r="H596" t="str">
            <v>332332/2016</v>
          </cell>
          <cell r="I596">
            <v>0</v>
          </cell>
          <cell r="J596" t="str">
            <v>024945/2016</v>
          </cell>
          <cell r="K596">
            <v>11</v>
          </cell>
          <cell r="L596" t="str">
            <v>024945/2016</v>
          </cell>
          <cell r="M596">
            <v>0</v>
          </cell>
          <cell r="N596">
            <v>0</v>
          </cell>
          <cell r="O596" t="str">
            <v>NOTA DNEF N° 411/2016</v>
          </cell>
          <cell r="P596">
            <v>42578</v>
          </cell>
          <cell r="Q596" t="str">
            <v>Contrataciones Artisticas</v>
          </cell>
          <cell r="R596" t="str">
            <v>PAULA SILVANA POMERANICC</v>
          </cell>
          <cell r="S596">
            <v>6000</v>
          </cell>
          <cell r="T596" t="str">
            <v>Informe reconocimiento de gastos PAULA SILVANA POMERANICC - 100 AÑOS SALGAN -</v>
          </cell>
          <cell r="U596" t="str">
            <v>Dirección Nacional de Expresiones Federales</v>
          </cell>
          <cell r="V596">
            <v>0</v>
          </cell>
          <cell r="W596" t="str">
            <v>Dirección Nacional de Expresiones Federales</v>
          </cell>
          <cell r="X596">
            <v>42578</v>
          </cell>
          <cell r="Y596">
            <v>0</v>
          </cell>
          <cell r="Z596" t="str">
            <v>Sebastian</v>
          </cell>
        </row>
        <row r="597">
          <cell r="F597" t="str">
            <v>332474/2016</v>
          </cell>
          <cell r="G597" t="e">
            <v>#N/A</v>
          </cell>
          <cell r="H597" t="str">
            <v>332474/2016</v>
          </cell>
          <cell r="I597">
            <v>0</v>
          </cell>
          <cell r="J597" t="str">
            <v>024954/2016</v>
          </cell>
          <cell r="K597">
            <v>11</v>
          </cell>
          <cell r="L597" t="str">
            <v>024954/2016</v>
          </cell>
          <cell r="M597">
            <v>0</v>
          </cell>
          <cell r="N597">
            <v>0</v>
          </cell>
          <cell r="O597" t="str">
            <v>NOTA DNEF N° 413/2016</v>
          </cell>
          <cell r="P597">
            <v>42578</v>
          </cell>
          <cell r="Q597" t="str">
            <v>Contrataciones Artisticas</v>
          </cell>
          <cell r="R597" t="str">
            <v>ACADEMIA BACH</v>
          </cell>
          <cell r="S597">
            <v>35000</v>
          </cell>
          <cell r="T597" t="str">
            <v>Informe reconocimiento de gastos ACADEMIA BACH - CONCIERTO DE ORGANO</v>
          </cell>
          <cell r="U597" t="str">
            <v>Dirección Nacional de Expresiones Federales</v>
          </cell>
          <cell r="V597">
            <v>0</v>
          </cell>
          <cell r="W597" t="str">
            <v>Dirección Nacional de Expresiones Federales</v>
          </cell>
          <cell r="X597">
            <v>42578</v>
          </cell>
          <cell r="Y597">
            <v>0</v>
          </cell>
          <cell r="Z597" t="str">
            <v>Sebastian</v>
          </cell>
        </row>
        <row r="598">
          <cell r="F598" t="str">
            <v>331753/2016</v>
          </cell>
          <cell r="G598" t="e">
            <v>#N/A</v>
          </cell>
          <cell r="H598" t="str">
            <v>331753/2016</v>
          </cell>
          <cell r="I598">
            <v>0</v>
          </cell>
          <cell r="J598" t="str">
            <v>024881/2016</v>
          </cell>
          <cell r="K598">
            <v>11</v>
          </cell>
          <cell r="L598" t="str">
            <v>024881/2016</v>
          </cell>
          <cell r="M598">
            <v>0</v>
          </cell>
          <cell r="N598">
            <v>0</v>
          </cell>
          <cell r="O598" t="str">
            <v>NOTA DNEF N° 399/2016</v>
          </cell>
          <cell r="P598">
            <v>42578</v>
          </cell>
          <cell r="Q598" t="str">
            <v>Contrataciones Artisticas</v>
          </cell>
          <cell r="R598" t="str">
            <v>LUCIA AMALIA HERRERA</v>
          </cell>
          <cell r="S598">
            <v>7500</v>
          </cell>
          <cell r="T598" t="str">
            <v>Informe reconocimiento de gastos LUCIA AMALIA HERRERA</v>
          </cell>
          <cell r="U598" t="str">
            <v>Dirección Nacional de Expresiones Federales</v>
          </cell>
          <cell r="V598">
            <v>0</v>
          </cell>
          <cell r="W598" t="str">
            <v>Dirección Nacional de Expresiones Federales</v>
          </cell>
          <cell r="X598">
            <v>42578</v>
          </cell>
          <cell r="Y598">
            <v>0</v>
          </cell>
          <cell r="Z598" t="str">
            <v>Sebastian</v>
          </cell>
        </row>
        <row r="599">
          <cell r="F599" t="str">
            <v>332348/2016</v>
          </cell>
          <cell r="G599" t="e">
            <v>#N/A</v>
          </cell>
          <cell r="H599" t="str">
            <v>332348/2016</v>
          </cell>
          <cell r="I599">
            <v>0</v>
          </cell>
          <cell r="J599" t="str">
            <v>024948/2016</v>
          </cell>
          <cell r="K599">
            <v>11</v>
          </cell>
          <cell r="L599" t="str">
            <v>024948/2016</v>
          </cell>
          <cell r="M599">
            <v>0</v>
          </cell>
          <cell r="N599">
            <v>0</v>
          </cell>
          <cell r="O599" t="str">
            <v>NOTA DNEF N° 406/2016</v>
          </cell>
          <cell r="P599">
            <v>42578</v>
          </cell>
          <cell r="Q599" t="str">
            <v>Contrataciones Artisticas</v>
          </cell>
          <cell r="R599" t="str">
            <v>ELENA ROXANA BUCHBINDER</v>
          </cell>
          <cell r="S599">
            <v>20000</v>
          </cell>
          <cell r="T599" t="str">
            <v>Informe reconocimiento de gastos ELENA ROXANA BUCHBINDER - QUIEN LE TEME A LA MÚSICA</v>
          </cell>
          <cell r="U599" t="str">
            <v>Dirección Nacional de Expresiones Federales</v>
          </cell>
          <cell r="V599">
            <v>0</v>
          </cell>
          <cell r="W599" t="str">
            <v>Dirección Nacional de Expresiones Federales</v>
          </cell>
          <cell r="X599">
            <v>42578</v>
          </cell>
          <cell r="Y599">
            <v>0</v>
          </cell>
          <cell r="Z599" t="str">
            <v>Sebastian</v>
          </cell>
        </row>
        <row r="600">
          <cell r="F600" t="str">
            <v>331987/2016</v>
          </cell>
          <cell r="G600" t="e">
            <v>#N/A</v>
          </cell>
          <cell r="H600" t="str">
            <v>331987/2016</v>
          </cell>
          <cell r="I600">
            <v>0</v>
          </cell>
          <cell r="J600" t="str">
            <v>024904/2016</v>
          </cell>
          <cell r="K600">
            <v>11</v>
          </cell>
          <cell r="L600" t="str">
            <v>024904/2016</v>
          </cell>
          <cell r="M600">
            <v>0</v>
          </cell>
          <cell r="N600">
            <v>0</v>
          </cell>
          <cell r="O600" t="str">
            <v>NOTA DNEF N° 401/2016</v>
          </cell>
          <cell r="P600">
            <v>42578</v>
          </cell>
          <cell r="Q600" t="str">
            <v>Contrataciones Artisticas</v>
          </cell>
          <cell r="R600" t="str">
            <v>PATRICIA DA DALT</v>
          </cell>
          <cell r="S600">
            <v>12000</v>
          </cell>
          <cell r="T600" t="str">
            <v>Informe reconocimiento de gastos PATRICIA DA DALT</v>
          </cell>
          <cell r="U600" t="str">
            <v>Dirección Nacional de Expresiones Federales</v>
          </cell>
          <cell r="V600">
            <v>0</v>
          </cell>
          <cell r="W600" t="str">
            <v>Dirección Nacional de Expresiones Federales</v>
          </cell>
          <cell r="X600">
            <v>42578</v>
          </cell>
          <cell r="Y600">
            <v>0</v>
          </cell>
          <cell r="Z600" t="str">
            <v>Sebastian</v>
          </cell>
        </row>
        <row r="601">
          <cell r="F601" t="str">
            <v>332069/2016</v>
          </cell>
          <cell r="G601" t="e">
            <v>#N/A</v>
          </cell>
          <cell r="H601" t="str">
            <v>332069/2016</v>
          </cell>
          <cell r="I601">
            <v>0</v>
          </cell>
          <cell r="J601" t="str">
            <v>024911/2016</v>
          </cell>
          <cell r="K601">
            <v>11</v>
          </cell>
          <cell r="L601" t="str">
            <v>024911/2016</v>
          </cell>
          <cell r="M601">
            <v>0</v>
          </cell>
          <cell r="N601">
            <v>0</v>
          </cell>
          <cell r="O601" t="str">
            <v>NOTA DNEF N° 404/2016</v>
          </cell>
          <cell r="P601">
            <v>42578</v>
          </cell>
          <cell r="Q601" t="str">
            <v>Contrataciones Artisticas</v>
          </cell>
          <cell r="R601" t="str">
            <v>FABIAN ANDRES GONZALEZ</v>
          </cell>
          <cell r="S601">
            <v>24000</v>
          </cell>
          <cell r="T601" t="str">
            <v>Informe reconocimiento de gastos FABIAN ANDRES GONZALEZ - TWEETY GONZALEZ -</v>
          </cell>
          <cell r="U601" t="str">
            <v>Dirección Nacional de Expresiones Federales</v>
          </cell>
          <cell r="V601">
            <v>0</v>
          </cell>
          <cell r="W601" t="str">
            <v>Dirección Nacional de Expresiones Federales</v>
          </cell>
          <cell r="X601">
            <v>42578</v>
          </cell>
          <cell r="Y601">
            <v>0</v>
          </cell>
          <cell r="Z601" t="str">
            <v>Sebastian</v>
          </cell>
        </row>
        <row r="602">
          <cell r="F602" t="str">
            <v>331596/2016</v>
          </cell>
          <cell r="G602" t="e">
            <v>#N/A</v>
          </cell>
          <cell r="H602" t="str">
            <v>331596/2016</v>
          </cell>
          <cell r="I602">
            <v>0</v>
          </cell>
          <cell r="J602" t="str">
            <v>024868/2016</v>
          </cell>
          <cell r="K602">
            <v>11</v>
          </cell>
          <cell r="L602" t="str">
            <v>024868/2016</v>
          </cell>
          <cell r="M602">
            <v>0</v>
          </cell>
          <cell r="N602">
            <v>0</v>
          </cell>
          <cell r="O602" t="str">
            <v>NOTA DNEF N° 389/2016</v>
          </cell>
          <cell r="P602">
            <v>42578</v>
          </cell>
          <cell r="Q602" t="str">
            <v>Hospedaje y Comida</v>
          </cell>
          <cell r="R602" t="str">
            <v>PBG &amp; EVENTS S.R.L.</v>
          </cell>
          <cell r="S602">
            <v>7187.4</v>
          </cell>
          <cell r="T602" t="str">
            <v>Reconocimiento de gastos de Dominic Yves Norman Taylor</v>
          </cell>
          <cell r="U602" t="str">
            <v>Dirección Nacional de Expresiones Federales</v>
          </cell>
          <cell r="V602">
            <v>0</v>
          </cell>
          <cell r="W602" t="str">
            <v>Dirección Nacional de Expresiones Federales</v>
          </cell>
          <cell r="X602">
            <v>42578</v>
          </cell>
          <cell r="Y602">
            <v>0</v>
          </cell>
          <cell r="Z602" t="str">
            <v>Sebastian</v>
          </cell>
        </row>
        <row r="603">
          <cell r="F603" t="str">
            <v>332276/2016</v>
          </cell>
          <cell r="G603" t="e">
            <v>#N/A</v>
          </cell>
          <cell r="H603" t="str">
            <v>332276/2016</v>
          </cell>
          <cell r="I603">
            <v>0</v>
          </cell>
          <cell r="J603" t="str">
            <v>024939/2016</v>
          </cell>
          <cell r="K603">
            <v>11</v>
          </cell>
          <cell r="L603" t="str">
            <v>024939/2016</v>
          </cell>
          <cell r="M603">
            <v>0</v>
          </cell>
          <cell r="N603">
            <v>0</v>
          </cell>
          <cell r="O603" t="str">
            <v>NOTA DNEF N° 408/2016</v>
          </cell>
          <cell r="P603">
            <v>42578</v>
          </cell>
          <cell r="Q603" t="str">
            <v>Hospedaje y Comida</v>
          </cell>
          <cell r="R603" t="str">
            <v>PBG &amp; EVENTS S.R.L.</v>
          </cell>
          <cell r="S603">
            <v>36368.81</v>
          </cell>
          <cell r="T603" t="str">
            <v>Informe reconocimiento de gastos traslados y alojamiento Gabriela Rangel Matilla</v>
          </cell>
          <cell r="U603" t="str">
            <v>Dirección Nacional de Expresiones Federales</v>
          </cell>
          <cell r="V603">
            <v>0</v>
          </cell>
          <cell r="W603" t="str">
            <v>Dirección Nacional de Expresiones Federales</v>
          </cell>
          <cell r="X603">
            <v>42578</v>
          </cell>
          <cell r="Y603">
            <v>0</v>
          </cell>
          <cell r="Z603" t="str">
            <v>Sebastian</v>
          </cell>
        </row>
        <row r="604">
          <cell r="F604" t="str">
            <v>314497/2016</v>
          </cell>
          <cell r="G604" t="e">
            <v>#N/A</v>
          </cell>
          <cell r="H604" t="str">
            <v>314497/2016</v>
          </cell>
          <cell r="I604">
            <v>0</v>
          </cell>
          <cell r="J604" t="str">
            <v>023651/2016</v>
          </cell>
          <cell r="K604">
            <v>11</v>
          </cell>
          <cell r="L604" t="str">
            <v>023651/2016</v>
          </cell>
          <cell r="M604">
            <v>0</v>
          </cell>
          <cell r="N604">
            <v>0</v>
          </cell>
          <cell r="O604" t="str">
            <v>NOTA DNEF N° 314/2016</v>
          </cell>
          <cell r="P604">
            <v>0</v>
          </cell>
          <cell r="Q604" t="str">
            <v>Equipamiento</v>
          </cell>
          <cell r="R604">
            <v>0</v>
          </cell>
          <cell r="S604">
            <v>0</v>
          </cell>
          <cell r="T604" t="str">
            <v>Contratación de servicio de emisión, entrega/venta de localidades para funciones, muestra y eventos organizados en el CCK</v>
          </cell>
          <cell r="U604" t="str">
            <v>Dirección Nacional de Expresiones Federales</v>
          </cell>
          <cell r="V604">
            <v>0</v>
          </cell>
          <cell r="W604" t="str">
            <v>Dirección Nacional de Expresiones Federales</v>
          </cell>
          <cell r="X604">
            <v>42578</v>
          </cell>
          <cell r="Y604">
            <v>0</v>
          </cell>
          <cell r="Z604" t="str">
            <v>Sin Asignar</v>
          </cell>
        </row>
        <row r="605">
          <cell r="F605" t="str">
            <v>332323/2016</v>
          </cell>
          <cell r="G605" t="e">
            <v>#N/A</v>
          </cell>
          <cell r="H605" t="str">
            <v>332323/2016</v>
          </cell>
          <cell r="I605">
            <v>0</v>
          </cell>
          <cell r="J605" t="str">
            <v>024944/2016</v>
          </cell>
          <cell r="K605">
            <v>11</v>
          </cell>
          <cell r="L605" t="str">
            <v>024944/2016</v>
          </cell>
          <cell r="M605">
            <v>0</v>
          </cell>
          <cell r="N605">
            <v>0</v>
          </cell>
          <cell r="O605" t="str">
            <v>NOTA DNEF N° 407/2016</v>
          </cell>
          <cell r="P605">
            <v>42578</v>
          </cell>
          <cell r="Q605" t="str">
            <v>Hospedaje y Comida</v>
          </cell>
          <cell r="R605" t="str">
            <v>PBG &amp; EVENTS S.R.L.</v>
          </cell>
          <cell r="S605">
            <v>46791.18</v>
          </cell>
          <cell r="T605" t="str">
            <v>Informe reconocimiento de gastos traslados y alojamiento</v>
          </cell>
          <cell r="U605" t="str">
            <v>Dirección Nacional de Expresiones Federales</v>
          </cell>
          <cell r="V605">
            <v>0</v>
          </cell>
          <cell r="W605" t="str">
            <v>Dirección Nacional de Expresiones Federales</v>
          </cell>
          <cell r="X605">
            <v>42578</v>
          </cell>
          <cell r="Y605">
            <v>0</v>
          </cell>
          <cell r="Z605" t="str">
            <v>Sebastian</v>
          </cell>
        </row>
        <row r="606">
          <cell r="F606" t="str">
            <v>331603/2016</v>
          </cell>
          <cell r="G606" t="e">
            <v>#N/A</v>
          </cell>
          <cell r="H606" t="str">
            <v>331603/2016</v>
          </cell>
          <cell r="I606">
            <v>0</v>
          </cell>
          <cell r="J606" t="str">
            <v>024869/2016</v>
          </cell>
          <cell r="K606">
            <v>11</v>
          </cell>
          <cell r="L606" t="str">
            <v>024869/2016</v>
          </cell>
          <cell r="M606">
            <v>0</v>
          </cell>
          <cell r="N606">
            <v>0</v>
          </cell>
          <cell r="O606" t="str">
            <v>NOTA DNEF N° 390/2016</v>
          </cell>
          <cell r="P606">
            <v>42578</v>
          </cell>
          <cell r="Q606" t="str">
            <v>Contrataciones Artisticas</v>
          </cell>
          <cell r="R606" t="str">
            <v>MARIA ELISA PERRET</v>
          </cell>
          <cell r="S606">
            <v>17800</v>
          </cell>
          <cell r="T606" t="str">
            <v>Reconocimiento de gasto de MARIA ELISA PERRET</v>
          </cell>
          <cell r="U606" t="str">
            <v>Dirección Nacional de Expresiones Federales</v>
          </cell>
          <cell r="V606">
            <v>0</v>
          </cell>
          <cell r="W606" t="str">
            <v>Dirección Nacional de Expresiones Federales</v>
          </cell>
          <cell r="X606">
            <v>42578</v>
          </cell>
          <cell r="Y606">
            <v>0</v>
          </cell>
          <cell r="Z606" t="str">
            <v>Sebastian</v>
          </cell>
        </row>
        <row r="607">
          <cell r="F607" t="str">
            <v>331501/2016</v>
          </cell>
          <cell r="G607" t="e">
            <v>#N/A</v>
          </cell>
          <cell r="H607" t="str">
            <v>331501/2016</v>
          </cell>
          <cell r="I607">
            <v>0</v>
          </cell>
          <cell r="J607" t="str">
            <v>024863/2016</v>
          </cell>
          <cell r="K607">
            <v>11</v>
          </cell>
          <cell r="L607" t="str">
            <v>024863/2016</v>
          </cell>
          <cell r="M607">
            <v>0</v>
          </cell>
          <cell r="N607">
            <v>0</v>
          </cell>
          <cell r="O607" t="str">
            <v>NOTA DNEF N° 386/2016</v>
          </cell>
          <cell r="P607">
            <v>42578</v>
          </cell>
          <cell r="Q607" t="str">
            <v>Contrataciones Artisticas</v>
          </cell>
          <cell r="R607" t="str">
            <v>MARCELO ANDRES MOGUILEVSKY</v>
          </cell>
          <cell r="S607">
            <v>20000</v>
          </cell>
          <cell r="T607" t="str">
            <v>Reconocimiento de gasto de MARCELO ANDRES MOGUILEVSKY</v>
          </cell>
          <cell r="U607" t="str">
            <v>Dirección Nacional de Expresiones Federales</v>
          </cell>
          <cell r="V607">
            <v>0</v>
          </cell>
          <cell r="W607" t="str">
            <v>Dirección Nacional de Expresiones Federales</v>
          </cell>
          <cell r="X607">
            <v>42578</v>
          </cell>
          <cell r="Y607">
            <v>0</v>
          </cell>
          <cell r="Z607" t="str">
            <v>Sebastian</v>
          </cell>
        </row>
        <row r="608">
          <cell r="F608" t="str">
            <v>331581/2016</v>
          </cell>
          <cell r="G608" t="e">
            <v>#N/A</v>
          </cell>
          <cell r="H608" t="str">
            <v>331581/2016</v>
          </cell>
          <cell r="I608">
            <v>0</v>
          </cell>
          <cell r="J608" t="str">
            <v>024867/2016</v>
          </cell>
          <cell r="K608">
            <v>11</v>
          </cell>
          <cell r="L608" t="str">
            <v>024867/2016</v>
          </cell>
          <cell r="M608">
            <v>0</v>
          </cell>
          <cell r="N608">
            <v>0</v>
          </cell>
          <cell r="O608" t="str">
            <v>NOTA DNEF N° 388/2016</v>
          </cell>
          <cell r="P608">
            <v>42578</v>
          </cell>
          <cell r="Q608" t="str">
            <v>Contrataciones Artisticas</v>
          </cell>
          <cell r="R608" t="str">
            <v>FICHERMAN DIEGO ENRIQUE</v>
          </cell>
          <cell r="S608">
            <v>20000</v>
          </cell>
          <cell r="T608" t="str">
            <v>Reconocimiento de gasto de FICHERMAN DIEGO ENRIQUE</v>
          </cell>
          <cell r="U608" t="str">
            <v>Dirección Nacional de Expresiones Federales</v>
          </cell>
          <cell r="V608">
            <v>0</v>
          </cell>
          <cell r="W608" t="str">
            <v>Dirección Nacional de Expresiones Federales</v>
          </cell>
          <cell r="X608">
            <v>42578</v>
          </cell>
          <cell r="Y608">
            <v>0</v>
          </cell>
          <cell r="Z608" t="str">
            <v>Sebastian</v>
          </cell>
        </row>
        <row r="609">
          <cell r="F609" t="str">
            <v>331735/2016</v>
          </cell>
          <cell r="G609" t="e">
            <v>#N/A</v>
          </cell>
          <cell r="H609" t="str">
            <v>331735/2016</v>
          </cell>
          <cell r="I609">
            <v>0</v>
          </cell>
          <cell r="J609" t="str">
            <v>024880/2016</v>
          </cell>
          <cell r="K609">
            <v>11</v>
          </cell>
          <cell r="L609" t="str">
            <v>024880/2016</v>
          </cell>
          <cell r="M609">
            <v>0</v>
          </cell>
          <cell r="N609">
            <v>0</v>
          </cell>
          <cell r="O609" t="str">
            <v>NOTA DNEF N° 398/2016</v>
          </cell>
          <cell r="P609">
            <v>42578</v>
          </cell>
          <cell r="Q609" t="str">
            <v>Contrataciones Artisticas</v>
          </cell>
          <cell r="R609" t="str">
            <v>SANTIAGO EZEQUIEL KOVADLOFF</v>
          </cell>
          <cell r="S609">
            <v>24200</v>
          </cell>
          <cell r="T609" t="str">
            <v>Informe reconocimiento de gastos SANTIAGO EZEQUIEL KOVADLOFF</v>
          </cell>
          <cell r="U609" t="str">
            <v>Dirección Nacional de Expresiones Federales</v>
          </cell>
          <cell r="V609">
            <v>0</v>
          </cell>
          <cell r="W609" t="str">
            <v>Dirección Nacional de Expresiones Federales</v>
          </cell>
          <cell r="X609">
            <v>42578</v>
          </cell>
          <cell r="Y609">
            <v>0</v>
          </cell>
          <cell r="Z609" t="str">
            <v>Sebastian</v>
          </cell>
        </row>
        <row r="610">
          <cell r="F610" t="str">
            <v>331764/2016</v>
          </cell>
          <cell r="G610" t="e">
            <v>#N/A</v>
          </cell>
          <cell r="H610" t="str">
            <v>331764/2016</v>
          </cell>
          <cell r="I610">
            <v>0</v>
          </cell>
          <cell r="J610" t="str">
            <v>024882/2016</v>
          </cell>
          <cell r="K610">
            <v>11</v>
          </cell>
          <cell r="L610" t="str">
            <v>024882/2016</v>
          </cell>
          <cell r="M610">
            <v>0</v>
          </cell>
          <cell r="N610">
            <v>0</v>
          </cell>
          <cell r="O610" t="str">
            <v>NOTA DNEF N° 400/2016</v>
          </cell>
          <cell r="P610">
            <v>42578</v>
          </cell>
          <cell r="Q610" t="str">
            <v>Contrataciones Artisticas</v>
          </cell>
          <cell r="R610" t="str">
            <v>PABLO JOSÉ RAPOSO</v>
          </cell>
          <cell r="S610">
            <v>6000</v>
          </cell>
          <cell r="T610" t="str">
            <v>Informe reconocimiento de gastos PABLO JOSÉ RAPOSO</v>
          </cell>
          <cell r="U610" t="str">
            <v>Dirección Nacional de Expresiones Federales</v>
          </cell>
          <cell r="V610">
            <v>0</v>
          </cell>
          <cell r="W610" t="str">
            <v>Dirección Nacional de Expresiones Federales</v>
          </cell>
          <cell r="X610">
            <v>42578</v>
          </cell>
          <cell r="Y610">
            <v>0</v>
          </cell>
          <cell r="Z610" t="str">
            <v>Sebastian</v>
          </cell>
        </row>
        <row r="611">
          <cell r="F611" t="str">
            <v>332064/2016</v>
          </cell>
          <cell r="G611" t="e">
            <v>#N/A</v>
          </cell>
          <cell r="H611" t="str">
            <v>332064/2016</v>
          </cell>
          <cell r="I611">
            <v>0</v>
          </cell>
          <cell r="J611" t="str">
            <v>024910/2016</v>
          </cell>
          <cell r="K611">
            <v>11</v>
          </cell>
          <cell r="L611" t="str">
            <v>024910/2016</v>
          </cell>
          <cell r="M611">
            <v>0</v>
          </cell>
          <cell r="N611">
            <v>0</v>
          </cell>
          <cell r="O611" t="str">
            <v>NOTA DNEF N° 403/2016</v>
          </cell>
          <cell r="P611">
            <v>42578</v>
          </cell>
          <cell r="Q611" t="str">
            <v>Contrataciones Artisticas</v>
          </cell>
          <cell r="R611" t="str">
            <v>DIEGO SCHISSI</v>
          </cell>
          <cell r="S611">
            <v>7000</v>
          </cell>
          <cell r="T611" t="str">
            <v>Reconocimiento de gasto de DIEGO SCHISSI</v>
          </cell>
          <cell r="U611" t="str">
            <v>Dirección Nacional de Expresiones Federales</v>
          </cell>
          <cell r="V611">
            <v>0</v>
          </cell>
          <cell r="W611" t="str">
            <v>Dirección Nacional de Expresiones Federales</v>
          </cell>
          <cell r="X611">
            <v>42578</v>
          </cell>
          <cell r="Y611">
            <v>0</v>
          </cell>
          <cell r="Z611" t="str">
            <v>Sebastian</v>
          </cell>
        </row>
        <row r="612">
          <cell r="F612" t="str">
            <v>331640/2016</v>
          </cell>
          <cell r="G612" t="e">
            <v>#N/A</v>
          </cell>
          <cell r="H612" t="str">
            <v>331640/2016</v>
          </cell>
          <cell r="I612">
            <v>0</v>
          </cell>
          <cell r="J612" t="str">
            <v>024871/2016</v>
          </cell>
          <cell r="K612">
            <v>11</v>
          </cell>
          <cell r="L612" t="str">
            <v>024871/2016</v>
          </cell>
          <cell r="M612">
            <v>0</v>
          </cell>
          <cell r="N612">
            <v>0</v>
          </cell>
          <cell r="O612" t="str">
            <v>NOTA DNEF N° 396/2016</v>
          </cell>
          <cell r="P612">
            <v>42578</v>
          </cell>
          <cell r="Q612" t="str">
            <v>Contrataciones Artisticas</v>
          </cell>
          <cell r="R612" t="str">
            <v>VÍCTOR NICOLÁS TORRES</v>
          </cell>
          <cell r="S612">
            <v>10000</v>
          </cell>
          <cell r="T612" t="str">
            <v>Informe reconocimiento de gastos VÍCTOR NICOLÁS TORRES</v>
          </cell>
          <cell r="U612" t="str">
            <v>Dirección Nacional de Expresiones Federales</v>
          </cell>
          <cell r="V612">
            <v>0</v>
          </cell>
          <cell r="W612" t="str">
            <v>Dirección Nacional de Expresiones Federales</v>
          </cell>
          <cell r="X612">
            <v>42578</v>
          </cell>
          <cell r="Y612">
            <v>0</v>
          </cell>
          <cell r="Z612" t="str">
            <v>Sebastian</v>
          </cell>
        </row>
        <row r="613">
          <cell r="F613" t="str">
            <v>327358/2016</v>
          </cell>
          <cell r="G613" t="e">
            <v>#N/A</v>
          </cell>
          <cell r="H613" t="str">
            <v>327358/2016</v>
          </cell>
          <cell r="I613">
            <v>0</v>
          </cell>
          <cell r="J613" t="str">
            <v>024461/2016</v>
          </cell>
          <cell r="K613">
            <v>11</v>
          </cell>
          <cell r="L613" t="str">
            <v>024461/2016</v>
          </cell>
          <cell r="M613">
            <v>0</v>
          </cell>
          <cell r="N613">
            <v>0</v>
          </cell>
          <cell r="O613" t="str">
            <v>NOTA SSCTyEF N° 264/2016</v>
          </cell>
          <cell r="P613">
            <v>42573</v>
          </cell>
          <cell r="Q613">
            <v>0</v>
          </cell>
          <cell r="R613">
            <v>0</v>
          </cell>
          <cell r="S613">
            <v>0</v>
          </cell>
          <cell r="T613" t="str">
            <v>Transferencia de fondos para el desarrollo del proyecto- EL MENTOR BAJO LA MIRADA DEL MAESTRO -</v>
          </cell>
          <cell r="U613" t="str">
            <v>Subsecretaría de Centros Temáticos y Expresiones Federales</v>
          </cell>
          <cell r="V613">
            <v>0</v>
          </cell>
          <cell r="W613" t="str">
            <v>Presupuesto</v>
          </cell>
          <cell r="X613">
            <v>42579</v>
          </cell>
          <cell r="Y613">
            <v>0</v>
          </cell>
          <cell r="Z613" t="str">
            <v>Matías</v>
          </cell>
        </row>
        <row r="614">
          <cell r="F614" t="str">
            <v>322997/2016</v>
          </cell>
          <cell r="G614" t="e">
            <v>#N/A</v>
          </cell>
          <cell r="H614" t="str">
            <v>322997/2016</v>
          </cell>
          <cell r="I614">
            <v>0</v>
          </cell>
          <cell r="J614" t="str">
            <v>025102/2016</v>
          </cell>
          <cell r="K614">
            <v>11</v>
          </cell>
          <cell r="L614" t="str">
            <v>025102/2016</v>
          </cell>
          <cell r="M614">
            <v>0</v>
          </cell>
          <cell r="N614">
            <v>0</v>
          </cell>
          <cell r="O614">
            <v>0</v>
          </cell>
          <cell r="P614">
            <v>42572</v>
          </cell>
          <cell r="Q614" t="str">
            <v>Desfibiladores</v>
          </cell>
          <cell r="R614" t="str">
            <v>FILOBIOSIS S.A.</v>
          </cell>
          <cell r="S614">
            <v>0</v>
          </cell>
          <cell r="T614" t="str">
            <v>Adquisición de equipamiento para desfibriladores</v>
          </cell>
          <cell r="U614" t="str">
            <v>Coordinación Técnica Operativa</v>
          </cell>
          <cell r="V614">
            <v>0</v>
          </cell>
          <cell r="W614" t="str">
            <v>Dirección Nacional de Expresiones Federales</v>
          </cell>
          <cell r="X614">
            <v>42579</v>
          </cell>
          <cell r="Y614">
            <v>0</v>
          </cell>
          <cell r="Z614" t="str">
            <v>Sin Asignar</v>
          </cell>
        </row>
        <row r="615">
          <cell r="F615" t="str">
            <v>025006/2016</v>
          </cell>
          <cell r="G615" t="e">
            <v>#N/A</v>
          </cell>
          <cell r="H615">
            <v>0</v>
          </cell>
          <cell r="I615">
            <v>0</v>
          </cell>
          <cell r="J615" t="str">
            <v>025006/2016</v>
          </cell>
          <cell r="K615">
            <v>11</v>
          </cell>
          <cell r="L615" t="str">
            <v>025006/2016</v>
          </cell>
          <cell r="M615">
            <v>0</v>
          </cell>
          <cell r="N615">
            <v>0</v>
          </cell>
          <cell r="O615" t="str">
            <v>NOTA DNCT N° 208/2016</v>
          </cell>
          <cell r="P615">
            <v>42573</v>
          </cell>
          <cell r="Q615" t="str">
            <v>Tecnopolis - Limpieza</v>
          </cell>
          <cell r="R615" t="str">
            <v>RAIMUNDO JORGE HERNANDEZ</v>
          </cell>
          <cell r="S615">
            <v>42822.7</v>
          </cell>
          <cell r="T615" t="str">
            <v>Pago de factura B N° 0003-00000330</v>
          </cell>
          <cell r="U615" t="str">
            <v>Dirección Nacional de Centros Tematicos</v>
          </cell>
          <cell r="V615">
            <v>0</v>
          </cell>
          <cell r="W615" t="str">
            <v>Dirección Nacional de Centros Tematicos</v>
          </cell>
          <cell r="X615">
            <v>42573</v>
          </cell>
          <cell r="Y615">
            <v>0</v>
          </cell>
          <cell r="Z615" t="str">
            <v>Mariana</v>
          </cell>
        </row>
        <row r="616">
          <cell r="F616" t="str">
            <v>025097/2016</v>
          </cell>
          <cell r="G616" t="e">
            <v>#N/A</v>
          </cell>
          <cell r="H616">
            <v>0</v>
          </cell>
          <cell r="I616">
            <v>0</v>
          </cell>
          <cell r="J616" t="str">
            <v>025097/2016</v>
          </cell>
          <cell r="K616">
            <v>11</v>
          </cell>
          <cell r="L616" t="str">
            <v>025097/2016</v>
          </cell>
          <cell r="M616">
            <v>0</v>
          </cell>
          <cell r="N616">
            <v>0</v>
          </cell>
          <cell r="O616" t="str">
            <v>NOTA DNCT N° 215/2016</v>
          </cell>
          <cell r="P616">
            <v>42577</v>
          </cell>
          <cell r="Q616" t="str">
            <v>Tecnopolis - Agua</v>
          </cell>
          <cell r="R616" t="str">
            <v>AKUA S.A.</v>
          </cell>
          <cell r="S616">
            <v>110790</v>
          </cell>
          <cell r="T616" t="str">
            <v>Pago de factura B N° 0006-00000140</v>
          </cell>
          <cell r="U616" t="str">
            <v>Dirección Nacional de Centros Tematicos</v>
          </cell>
          <cell r="V616">
            <v>0</v>
          </cell>
          <cell r="W616" t="str">
            <v>Dirección Nacional de Centros Tematicos</v>
          </cell>
          <cell r="X616">
            <v>42577</v>
          </cell>
          <cell r="Y616">
            <v>0</v>
          </cell>
          <cell r="Z616" t="str">
            <v>Mariana</v>
          </cell>
        </row>
        <row r="617">
          <cell r="F617" t="str">
            <v>025096/2016</v>
          </cell>
          <cell r="G617" t="e">
            <v>#N/A</v>
          </cell>
          <cell r="H617">
            <v>0</v>
          </cell>
          <cell r="I617">
            <v>0</v>
          </cell>
          <cell r="J617" t="str">
            <v>025096/2016</v>
          </cell>
          <cell r="K617">
            <v>11</v>
          </cell>
          <cell r="L617" t="str">
            <v>025096/2016</v>
          </cell>
          <cell r="M617">
            <v>0</v>
          </cell>
          <cell r="N617">
            <v>0</v>
          </cell>
          <cell r="O617" t="str">
            <v>NOTA DNCT N° 216/2016</v>
          </cell>
          <cell r="P617">
            <v>42577</v>
          </cell>
          <cell r="Q617" t="str">
            <v>Tecnopolis - Agua</v>
          </cell>
          <cell r="R617" t="str">
            <v>AKUA S.A.</v>
          </cell>
          <cell r="S617">
            <v>93132</v>
          </cell>
          <cell r="T617" t="str">
            <v>Pago de facturas B N° 0006-00000912/913/914/915</v>
          </cell>
          <cell r="U617" t="str">
            <v>Dirección Nacional de Centros Tematicos</v>
          </cell>
          <cell r="V617">
            <v>0</v>
          </cell>
          <cell r="W617" t="str">
            <v>Dirección Nacional de Centros Tematicos</v>
          </cell>
          <cell r="X617">
            <v>42577</v>
          </cell>
          <cell r="Y617">
            <v>0</v>
          </cell>
          <cell r="Z617" t="str">
            <v>Mariana</v>
          </cell>
        </row>
        <row r="618">
          <cell r="F618" t="str">
            <v>335331/2016</v>
          </cell>
          <cell r="G618" t="e">
            <v>#N/A</v>
          </cell>
          <cell r="H618" t="str">
            <v>335331/2016</v>
          </cell>
          <cell r="I618">
            <v>0</v>
          </cell>
          <cell r="J618" t="str">
            <v>025103/2016</v>
          </cell>
          <cell r="K618">
            <v>11</v>
          </cell>
          <cell r="L618" t="str">
            <v>025103/2016</v>
          </cell>
          <cell r="M618">
            <v>0</v>
          </cell>
          <cell r="N618">
            <v>0</v>
          </cell>
          <cell r="O618" t="str">
            <v>NOTA DNCT N° 211/2016</v>
          </cell>
          <cell r="P618">
            <v>42576</v>
          </cell>
          <cell r="Q618" t="str">
            <v>Tecnopolis - Refrigerio</v>
          </cell>
          <cell r="R618" t="str">
            <v>CORPORACIÓN DEL MERCADO CENTRAL DE BUENOS AIRES</v>
          </cell>
          <cell r="S618">
            <v>325770.95</v>
          </cell>
          <cell r="T618" t="str">
            <v>Pago de facturas C N° 0000-0000292983/0364</v>
          </cell>
          <cell r="U618" t="str">
            <v>Dirección Nacional de Centros Tematicos</v>
          </cell>
          <cell r="V618">
            <v>0</v>
          </cell>
          <cell r="W618" t="str">
            <v>Dirección Nacional de Centros Tematicos</v>
          </cell>
          <cell r="X618">
            <v>42576</v>
          </cell>
          <cell r="Y618">
            <v>0</v>
          </cell>
          <cell r="Z618" t="str">
            <v>Mariana</v>
          </cell>
        </row>
        <row r="619">
          <cell r="F619" t="str">
            <v>333505/2016</v>
          </cell>
          <cell r="G619" t="e">
            <v>#N/A</v>
          </cell>
          <cell r="H619" t="str">
            <v>333505/2016</v>
          </cell>
          <cell r="I619">
            <v>0</v>
          </cell>
          <cell r="J619" t="str">
            <v>025001/2016</v>
          </cell>
          <cell r="K619">
            <v>11</v>
          </cell>
          <cell r="L619" t="str">
            <v>025001/2016</v>
          </cell>
          <cell r="M619">
            <v>0</v>
          </cell>
          <cell r="N619">
            <v>0</v>
          </cell>
          <cell r="O619" t="str">
            <v>NOTA DNCT N° 205/2016</v>
          </cell>
          <cell r="P619">
            <v>42573</v>
          </cell>
          <cell r="Q619" t="str">
            <v>Tecnopolis - Refrigerio</v>
          </cell>
          <cell r="R619" t="str">
            <v>CORPORACIÓN DEL MERCADO CENTRAL DE BUENOS AIRES</v>
          </cell>
          <cell r="S619">
            <v>344490.54</v>
          </cell>
          <cell r="T619" t="str">
            <v>Pago de factura C N° 0000-0000292982</v>
          </cell>
          <cell r="U619" t="str">
            <v>Dirección Nacional de Centros Tematicos</v>
          </cell>
          <cell r="V619">
            <v>0</v>
          </cell>
          <cell r="W619" t="str">
            <v>Dirección Nacional de Centros Tematicos</v>
          </cell>
          <cell r="X619">
            <v>42573</v>
          </cell>
          <cell r="Y619">
            <v>0</v>
          </cell>
          <cell r="Z619" t="str">
            <v>Mariana</v>
          </cell>
        </row>
        <row r="620">
          <cell r="F620" t="str">
            <v>333624/2016</v>
          </cell>
          <cell r="G620" t="e">
            <v>#N/A</v>
          </cell>
          <cell r="H620" t="str">
            <v>333624/2016</v>
          </cell>
          <cell r="I620">
            <v>0</v>
          </cell>
          <cell r="J620" t="str">
            <v>025004/2016</v>
          </cell>
          <cell r="K620">
            <v>11</v>
          </cell>
          <cell r="L620" t="str">
            <v>025004/2016</v>
          </cell>
          <cell r="M620">
            <v>0</v>
          </cell>
          <cell r="N620">
            <v>0</v>
          </cell>
          <cell r="O620" t="str">
            <v>NOTA DNCT N° 206/2016</v>
          </cell>
          <cell r="P620">
            <v>42572</v>
          </cell>
          <cell r="Q620" t="str">
            <v>Tecnopolis - Mantenimiento</v>
          </cell>
          <cell r="R620" t="str">
            <v>LOPEZ, DA FONSECA GOMES y ALVAREZ S.H.</v>
          </cell>
          <cell r="S620">
            <v>53240</v>
          </cell>
          <cell r="T620" t="str">
            <v>Pago de factura B N° 0002-00000180</v>
          </cell>
          <cell r="U620" t="str">
            <v>Dirección Nacional de Centros Tematicos</v>
          </cell>
          <cell r="V620">
            <v>0</v>
          </cell>
          <cell r="W620" t="str">
            <v>Dirección Nacional de Centros Tematicos</v>
          </cell>
          <cell r="X620">
            <v>42572</v>
          </cell>
          <cell r="Y620">
            <v>0</v>
          </cell>
          <cell r="Z620" t="str">
            <v>Mariana</v>
          </cell>
        </row>
        <row r="621">
          <cell r="F621" t="str">
            <v>335179/2016</v>
          </cell>
          <cell r="G621" t="e">
            <v>#N/A</v>
          </cell>
          <cell r="H621" t="str">
            <v>335179/2016</v>
          </cell>
          <cell r="I621">
            <v>0</v>
          </cell>
          <cell r="J621" t="str">
            <v>025098/2016</v>
          </cell>
          <cell r="K621">
            <v>11</v>
          </cell>
          <cell r="L621" t="str">
            <v>025098/2016</v>
          </cell>
          <cell r="M621">
            <v>0</v>
          </cell>
          <cell r="N621">
            <v>0</v>
          </cell>
          <cell r="O621" t="str">
            <v>NOTA DNCT N° 214/2016</v>
          </cell>
          <cell r="P621">
            <v>42576</v>
          </cell>
          <cell r="Q621" t="str">
            <v>Tecnopolis - Mantenimiento</v>
          </cell>
          <cell r="R621" t="str">
            <v>COOPERATIVA DE TRABAJO ARCANGEL LIMITADA</v>
          </cell>
          <cell r="S621">
            <v>32000</v>
          </cell>
          <cell r="T621" t="str">
            <v>Pago de factura B N° 0002-00000055</v>
          </cell>
          <cell r="U621" t="str">
            <v>Dirección Nacional de Centros Tematicos</v>
          </cell>
          <cell r="V621">
            <v>0</v>
          </cell>
          <cell r="W621" t="str">
            <v>Dirección Nacional de Centros Tematicos</v>
          </cell>
          <cell r="X621">
            <v>42576</v>
          </cell>
          <cell r="Y621">
            <v>0</v>
          </cell>
          <cell r="Z621" t="str">
            <v>Mariana</v>
          </cell>
        </row>
        <row r="622">
          <cell r="F622" t="str">
            <v>335294/2016</v>
          </cell>
          <cell r="G622" t="e">
            <v>#N/A</v>
          </cell>
          <cell r="H622" t="str">
            <v>335294/2016</v>
          </cell>
          <cell r="I622">
            <v>0</v>
          </cell>
          <cell r="J622" t="str">
            <v>025100/2016</v>
          </cell>
          <cell r="K622">
            <v>11</v>
          </cell>
          <cell r="L622" t="str">
            <v>025100/2016</v>
          </cell>
          <cell r="M622">
            <v>0</v>
          </cell>
          <cell r="N622">
            <v>0</v>
          </cell>
          <cell r="O622" t="str">
            <v>NOTA DNCT N° 212/2016</v>
          </cell>
          <cell r="P622">
            <v>42573</v>
          </cell>
          <cell r="Q622" t="str">
            <v>Tecnopolis - Mantenimiento</v>
          </cell>
          <cell r="R622" t="str">
            <v>ACRILICOS MESCH S.A.</v>
          </cell>
          <cell r="S622">
            <v>445280</v>
          </cell>
          <cell r="T622" t="str">
            <v>Pago de factura B N° 0003-00000253</v>
          </cell>
          <cell r="U622" t="str">
            <v>Dirección Nacional de Centros Tematicos</v>
          </cell>
          <cell r="V622">
            <v>0</v>
          </cell>
          <cell r="W622" t="str">
            <v>Dirección Nacional de Centros Tematicos</v>
          </cell>
          <cell r="X622">
            <v>42573</v>
          </cell>
          <cell r="Y622">
            <v>0</v>
          </cell>
          <cell r="Z622" t="str">
            <v>Mariana</v>
          </cell>
        </row>
        <row r="623">
          <cell r="F623" t="str">
            <v>335248/2016</v>
          </cell>
          <cell r="G623" t="e">
            <v>#N/A</v>
          </cell>
          <cell r="H623" t="str">
            <v>335248/2016</v>
          </cell>
          <cell r="I623">
            <v>0</v>
          </cell>
          <cell r="J623" t="str">
            <v>025099/2016</v>
          </cell>
          <cell r="K623">
            <v>11</v>
          </cell>
          <cell r="L623" t="str">
            <v>025099/2016</v>
          </cell>
          <cell r="M623">
            <v>0</v>
          </cell>
          <cell r="N623">
            <v>0</v>
          </cell>
          <cell r="O623" t="str">
            <v>NOTA DNCT N° 213/2016</v>
          </cell>
          <cell r="P623">
            <v>42577</v>
          </cell>
          <cell r="Q623" t="str">
            <v>Tecnopolis - ???</v>
          </cell>
          <cell r="R623" t="str">
            <v>NISTICO JOSE BLAS</v>
          </cell>
          <cell r="S623">
            <v>11226.36</v>
          </cell>
          <cell r="T623" t="str">
            <v>Pago de factura B N° 0003-00007857</v>
          </cell>
          <cell r="U623" t="str">
            <v>Dirección Nacional de Centros Tematicos</v>
          </cell>
          <cell r="V623">
            <v>0</v>
          </cell>
          <cell r="W623" t="str">
            <v>Dirección Nacional de Centros Tematicos</v>
          </cell>
          <cell r="X623">
            <v>42577</v>
          </cell>
          <cell r="Y623">
            <v>0</v>
          </cell>
          <cell r="Z623" t="str">
            <v>Mariana</v>
          </cell>
        </row>
        <row r="624">
          <cell r="F624" t="str">
            <v>333697/2016</v>
          </cell>
          <cell r="G624" t="e">
            <v>#N/A</v>
          </cell>
          <cell r="H624" t="str">
            <v>333697/2016</v>
          </cell>
          <cell r="I624">
            <v>0</v>
          </cell>
          <cell r="J624" t="str">
            <v>025005/2016</v>
          </cell>
          <cell r="K624">
            <v>11</v>
          </cell>
          <cell r="L624" t="str">
            <v>025005/2016</v>
          </cell>
          <cell r="M624">
            <v>0</v>
          </cell>
          <cell r="N624">
            <v>0</v>
          </cell>
          <cell r="O624" t="str">
            <v>NOTA DNCT N° 207/2016</v>
          </cell>
          <cell r="P624">
            <v>42570</v>
          </cell>
          <cell r="Q624" t="str">
            <v>Tecnopolis - Mantenimiento</v>
          </cell>
          <cell r="R624" t="str">
            <v>COOPERATIVA DE TRABAJO ARCANGEL LIMITADA</v>
          </cell>
          <cell r="S624">
            <v>25000</v>
          </cell>
          <cell r="T624" t="str">
            <v>Pago de factura B N° 0002-00000054</v>
          </cell>
          <cell r="U624" t="str">
            <v>Dirección Nacional de Centros Tematicos</v>
          </cell>
          <cell r="V624">
            <v>0</v>
          </cell>
          <cell r="W624" t="str">
            <v>Dirección Nacional de Centros Tematicos</v>
          </cell>
          <cell r="X624">
            <v>42570</v>
          </cell>
          <cell r="Y624">
            <v>0</v>
          </cell>
          <cell r="Z624" t="str">
            <v>Mariana</v>
          </cell>
        </row>
        <row r="625">
          <cell r="F625" t="str">
            <v>340886/2016</v>
          </cell>
          <cell r="G625" t="e">
            <v>#N/A</v>
          </cell>
          <cell r="H625" t="str">
            <v>340886/2016</v>
          </cell>
          <cell r="I625">
            <v>0</v>
          </cell>
          <cell r="J625" t="str">
            <v>025377/2016</v>
          </cell>
          <cell r="K625">
            <v>11</v>
          </cell>
          <cell r="L625" t="str">
            <v>025377/2016</v>
          </cell>
          <cell r="M625">
            <v>0</v>
          </cell>
          <cell r="N625">
            <v>0</v>
          </cell>
          <cell r="O625" t="str">
            <v>NOTA DNEF N° 428/2016</v>
          </cell>
          <cell r="P625">
            <v>42583</v>
          </cell>
          <cell r="Q625" t="str">
            <v>Revestimiento</v>
          </cell>
          <cell r="R625" t="str">
            <v>MADERERA Y ARTISTICA WALTANA S.R.L.</v>
          </cell>
          <cell r="S625">
            <v>30000</v>
          </cell>
          <cell r="T625" t="str">
            <v>Pago de ticket factura B N° 0002-00021454/55</v>
          </cell>
          <cell r="U625" t="str">
            <v>Dirección Nacional de Expresiones Federales</v>
          </cell>
          <cell r="V625">
            <v>0</v>
          </cell>
          <cell r="W625" t="str">
            <v>Dirección Nacional de Expresiones Federales</v>
          </cell>
          <cell r="X625">
            <v>42583</v>
          </cell>
          <cell r="Y625">
            <v>0</v>
          </cell>
          <cell r="Z625" t="str">
            <v>Sebastian</v>
          </cell>
        </row>
        <row r="626">
          <cell r="F626" t="str">
            <v>340832/2016</v>
          </cell>
          <cell r="G626" t="e">
            <v>#N/A</v>
          </cell>
          <cell r="H626" t="str">
            <v>340832/2016</v>
          </cell>
          <cell r="I626">
            <v>0</v>
          </cell>
          <cell r="J626" t="str">
            <v>025372/2016</v>
          </cell>
          <cell r="K626">
            <v>11</v>
          </cell>
          <cell r="L626" t="str">
            <v>025372/2016</v>
          </cell>
          <cell r="M626">
            <v>0</v>
          </cell>
          <cell r="N626">
            <v>0</v>
          </cell>
          <cell r="O626" t="str">
            <v>NOTA DNEF N° 432/2016</v>
          </cell>
          <cell r="P626">
            <v>42583</v>
          </cell>
          <cell r="Q626" t="str">
            <v>Mantenimiento</v>
          </cell>
          <cell r="R626" t="str">
            <v>SAN TELMO S.R.L.</v>
          </cell>
          <cell r="S626">
            <v>22451</v>
          </cell>
          <cell r="T626" t="str">
            <v>Pago de facturas N° 0007-00001660/1669</v>
          </cell>
          <cell r="U626" t="str">
            <v>Dirección Nacional de Expresiones Federales</v>
          </cell>
          <cell r="V626">
            <v>0</v>
          </cell>
          <cell r="W626" t="str">
            <v>Dirección Nacional de Expresiones Federales</v>
          </cell>
          <cell r="X626">
            <v>42583</v>
          </cell>
          <cell r="Y626">
            <v>0</v>
          </cell>
          <cell r="Z626" t="str">
            <v>Sebastian</v>
          </cell>
        </row>
        <row r="627">
          <cell r="F627" t="str">
            <v>330074/2016</v>
          </cell>
          <cell r="G627" t="e">
            <v>#N/A</v>
          </cell>
          <cell r="H627" t="str">
            <v>330074/2016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 t="str">
            <v>NOTA DNCT N°</v>
          </cell>
          <cell r="P627">
            <v>42577</v>
          </cell>
          <cell r="Q627" t="str">
            <v>Tecnopolis - Servicio de producción</v>
          </cell>
          <cell r="R627" t="str">
            <v>TANGO GODOY S.R.L</v>
          </cell>
          <cell r="S627">
            <v>200000</v>
          </cell>
          <cell r="T627" t="str">
            <v>Pago de factura N° 0002-00000008</v>
          </cell>
          <cell r="U627" t="str">
            <v>Dirección Nacional de Centros Tematicos</v>
          </cell>
          <cell r="V627">
            <v>0</v>
          </cell>
          <cell r="W627" t="str">
            <v>Dirección Nacional de Centros Tematicos</v>
          </cell>
          <cell r="X627">
            <v>42577</v>
          </cell>
          <cell r="Y627">
            <v>0</v>
          </cell>
          <cell r="Z627" t="str">
            <v>Laura Siciliano</v>
          </cell>
        </row>
        <row r="628">
          <cell r="F628" t="str">
            <v>330701/2016</v>
          </cell>
          <cell r="G628" t="e">
            <v>#N/A</v>
          </cell>
          <cell r="H628" t="str">
            <v>330701/2016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 t="str">
            <v>NOTA DNCT N°</v>
          </cell>
          <cell r="P628">
            <v>42564</v>
          </cell>
          <cell r="Q628" t="str">
            <v>Tecnopolis - Equipamiento</v>
          </cell>
          <cell r="R628" t="str">
            <v>MASOTROS S.R.L.</v>
          </cell>
          <cell r="S628">
            <v>565950</v>
          </cell>
          <cell r="T628" t="str">
            <v>Pago de factura N° 0002-00000019</v>
          </cell>
          <cell r="U628" t="str">
            <v>Dirección Nacional de Centros Tematicos</v>
          </cell>
          <cell r="V628">
            <v>0</v>
          </cell>
          <cell r="W628" t="str">
            <v>Dirección Nacional de Centros Tematicos</v>
          </cell>
          <cell r="X628">
            <v>42564</v>
          </cell>
          <cell r="Y628">
            <v>0</v>
          </cell>
          <cell r="Z628" t="str">
            <v>Laura Siciliano</v>
          </cell>
        </row>
        <row r="629">
          <cell r="F629" t="str">
            <v>341442/2016</v>
          </cell>
          <cell r="G629" t="e">
            <v>#N/A</v>
          </cell>
          <cell r="H629" t="str">
            <v>341442/2016</v>
          </cell>
          <cell r="I629">
            <v>0</v>
          </cell>
          <cell r="J629" t="str">
            <v>025405/2016</v>
          </cell>
          <cell r="K629">
            <v>11</v>
          </cell>
          <cell r="L629" t="str">
            <v>025405/2016</v>
          </cell>
          <cell r="M629">
            <v>0</v>
          </cell>
          <cell r="N629">
            <v>0</v>
          </cell>
          <cell r="O629" t="str">
            <v>NOTA DNCT N° 223/2016</v>
          </cell>
          <cell r="P629">
            <v>42579</v>
          </cell>
          <cell r="Q629" t="str">
            <v>Tecnopolis - Maquinas y Herramientas</v>
          </cell>
          <cell r="R629" t="str">
            <v>SZELIGA NORMAN NESTOR</v>
          </cell>
          <cell r="S629">
            <v>319682</v>
          </cell>
          <cell r="T629" t="str">
            <v>Pago de factura B N° 0002-00000003</v>
          </cell>
          <cell r="U629" t="str">
            <v>Dirección Nacional de Centros Tematicos</v>
          </cell>
          <cell r="V629">
            <v>0</v>
          </cell>
          <cell r="W629" t="str">
            <v>Dirección Nacional de Centros Tematicos</v>
          </cell>
          <cell r="X629">
            <v>42585</v>
          </cell>
          <cell r="Y629">
            <v>0</v>
          </cell>
          <cell r="Z629" t="str">
            <v>Mariana</v>
          </cell>
        </row>
        <row r="630">
          <cell r="F630" t="str">
            <v>341477/2016</v>
          </cell>
          <cell r="G630" t="e">
            <v>#N/A</v>
          </cell>
          <cell r="H630" t="str">
            <v>341477/2016</v>
          </cell>
          <cell r="I630">
            <v>0</v>
          </cell>
          <cell r="J630" t="str">
            <v>025413/2016</v>
          </cell>
          <cell r="K630">
            <v>11</v>
          </cell>
          <cell r="L630" t="str">
            <v>025413/2016</v>
          </cell>
          <cell r="M630">
            <v>0</v>
          </cell>
          <cell r="N630">
            <v>0</v>
          </cell>
          <cell r="O630" t="str">
            <v>NOTA DNCT N° 222/2016</v>
          </cell>
          <cell r="P630">
            <v>42579</v>
          </cell>
          <cell r="Q630" t="str">
            <v>Tecnopolis - Insumos Graficos</v>
          </cell>
          <cell r="R630" t="str">
            <v>DITOSA CONSTRUCCIONE SRL</v>
          </cell>
          <cell r="S630">
            <v>68123</v>
          </cell>
          <cell r="T630" t="str">
            <v>Pago de factura B N° 0002-00000001</v>
          </cell>
          <cell r="U630" t="str">
            <v>Dirección Nacional de Centros Tematicos</v>
          </cell>
          <cell r="V630">
            <v>0</v>
          </cell>
          <cell r="W630" t="str">
            <v>Dirección Nacional de Centros Tematicos</v>
          </cell>
          <cell r="X630">
            <v>42585</v>
          </cell>
          <cell r="Y630">
            <v>0</v>
          </cell>
          <cell r="Z630" t="str">
            <v>Mariana</v>
          </cell>
        </row>
        <row r="631">
          <cell r="F631" t="str">
            <v>341386/2016</v>
          </cell>
          <cell r="G631" t="e">
            <v>#N/A</v>
          </cell>
          <cell r="H631" t="str">
            <v>341386/2016</v>
          </cell>
          <cell r="I631">
            <v>0</v>
          </cell>
          <cell r="J631" t="str">
            <v>025404/2016</v>
          </cell>
          <cell r="K631">
            <v>11</v>
          </cell>
          <cell r="L631" t="str">
            <v>025404/2016</v>
          </cell>
          <cell r="M631">
            <v>0</v>
          </cell>
          <cell r="N631">
            <v>0</v>
          </cell>
          <cell r="O631" t="str">
            <v>NOTA DNCT N° 228/2016</v>
          </cell>
          <cell r="P631">
            <v>42580</v>
          </cell>
          <cell r="Q631" t="str">
            <v>Tecnopolis - Limpieza</v>
          </cell>
          <cell r="R631" t="str">
            <v>DELTACOM S.A.</v>
          </cell>
          <cell r="S631">
            <v>160622</v>
          </cell>
          <cell r="T631" t="str">
            <v>Pago de facturas B N° 0002-00000105 y N° 0002-00000106</v>
          </cell>
          <cell r="U631" t="str">
            <v>Dirección Nacional de Centros Tematicos</v>
          </cell>
          <cell r="V631">
            <v>0</v>
          </cell>
          <cell r="W631" t="str">
            <v>Dirección Nacional de Centros Tematicos</v>
          </cell>
          <cell r="X631">
            <v>42585</v>
          </cell>
          <cell r="Y631">
            <v>0</v>
          </cell>
          <cell r="Z631" t="str">
            <v>Mariana</v>
          </cell>
        </row>
        <row r="632">
          <cell r="F632" t="str">
            <v>341330/2016</v>
          </cell>
          <cell r="G632" t="e">
            <v>#N/A</v>
          </cell>
          <cell r="H632" t="str">
            <v>341330/2016</v>
          </cell>
          <cell r="I632">
            <v>0</v>
          </cell>
          <cell r="J632" t="str">
            <v>025403/2016</v>
          </cell>
          <cell r="K632">
            <v>11</v>
          </cell>
          <cell r="L632" t="str">
            <v>025403/2016</v>
          </cell>
          <cell r="M632">
            <v>0</v>
          </cell>
          <cell r="N632">
            <v>0</v>
          </cell>
          <cell r="O632" t="str">
            <v>NOTA DNCT N° 227/2016</v>
          </cell>
          <cell r="P632">
            <v>42573</v>
          </cell>
          <cell r="Q632" t="str">
            <v>Tecnopolis - Alquiler de Andamios</v>
          </cell>
          <cell r="R632" t="str">
            <v>ATENCION URBANA SRL</v>
          </cell>
          <cell r="S632">
            <v>36000</v>
          </cell>
          <cell r="T632" t="str">
            <v>Pago de facturas B N° 0002-00000005 y N° 0002-00000006</v>
          </cell>
          <cell r="U632" t="str">
            <v>Dirección Nacional de Centros Tematicos</v>
          </cell>
          <cell r="V632">
            <v>0</v>
          </cell>
          <cell r="W632" t="str">
            <v>Dirección Nacional de Centros Tematicos</v>
          </cell>
          <cell r="X632">
            <v>42585</v>
          </cell>
          <cell r="Y632">
            <v>0</v>
          </cell>
          <cell r="Z632" t="str">
            <v>Laura</v>
          </cell>
        </row>
        <row r="633">
          <cell r="F633" t="str">
            <v>341472/2016</v>
          </cell>
          <cell r="G633" t="e">
            <v>#N/A</v>
          </cell>
          <cell r="H633" t="str">
            <v>341472/2016</v>
          </cell>
          <cell r="I633">
            <v>0</v>
          </cell>
          <cell r="J633" t="str">
            <v>025410/2016</v>
          </cell>
          <cell r="K633">
            <v>11</v>
          </cell>
          <cell r="L633" t="str">
            <v>025410/2016</v>
          </cell>
          <cell r="M633">
            <v>0</v>
          </cell>
          <cell r="N633">
            <v>0</v>
          </cell>
          <cell r="O633" t="str">
            <v>NOTA DNCT N° 224/2016</v>
          </cell>
          <cell r="P633">
            <v>42578</v>
          </cell>
          <cell r="Q633" t="str">
            <v>Tecnopolis - Refrigerio</v>
          </cell>
          <cell r="R633" t="str">
            <v>CORPORACION DEL MERCADO CENTRAL DE BUENOS AIRES</v>
          </cell>
          <cell r="S633">
            <v>228421</v>
          </cell>
          <cell r="T633" t="str">
            <v>Pago de facturas C N° 0000-0000293063, N° 0000-0000293073, N° 0000-0000293061.</v>
          </cell>
          <cell r="U633" t="str">
            <v>Dirección Nacional de Centros Tematicos</v>
          </cell>
          <cell r="V633">
            <v>0</v>
          </cell>
          <cell r="W633" t="str">
            <v>Dirección Nacional de Centros Tematicos</v>
          </cell>
          <cell r="X633">
            <v>42585</v>
          </cell>
          <cell r="Y633">
            <v>0</v>
          </cell>
          <cell r="Z633" t="str">
            <v>Mariana</v>
          </cell>
        </row>
        <row r="634">
          <cell r="F634" t="str">
            <v>341265/2016</v>
          </cell>
          <cell r="G634" t="e">
            <v>#N/A</v>
          </cell>
          <cell r="H634" t="str">
            <v>341265/2016</v>
          </cell>
          <cell r="I634">
            <v>0</v>
          </cell>
          <cell r="J634" t="str">
            <v>025401/2016</v>
          </cell>
          <cell r="K634">
            <v>11</v>
          </cell>
          <cell r="L634" t="str">
            <v>025401/2016</v>
          </cell>
          <cell r="M634">
            <v>0</v>
          </cell>
          <cell r="N634">
            <v>0</v>
          </cell>
          <cell r="O634" t="str">
            <v>NOTA DNCT N° 225/2016</v>
          </cell>
          <cell r="P634">
            <v>42580</v>
          </cell>
          <cell r="Q634" t="str">
            <v>Tecnopolis - Obra Publica</v>
          </cell>
          <cell r="R634" t="str">
            <v>BELLI &amp; CIA SA</v>
          </cell>
          <cell r="S634">
            <v>17134</v>
          </cell>
          <cell r="T634" t="str">
            <v>Pago de factura B N° 0002-00000741</v>
          </cell>
          <cell r="U634" t="str">
            <v>Dirección Nacional de Centros Tematicos</v>
          </cell>
          <cell r="V634">
            <v>0</v>
          </cell>
          <cell r="W634" t="str">
            <v>Dirección Nacional de Centros Tematicos</v>
          </cell>
          <cell r="X634">
            <v>42585</v>
          </cell>
          <cell r="Y634">
            <v>0</v>
          </cell>
          <cell r="Z634" t="str">
            <v>Mariana</v>
          </cell>
        </row>
        <row r="635">
          <cell r="F635" t="str">
            <v>341308/2016</v>
          </cell>
          <cell r="G635" t="e">
            <v>#N/A</v>
          </cell>
          <cell r="H635" t="str">
            <v>341308/2016</v>
          </cell>
          <cell r="I635">
            <v>0</v>
          </cell>
          <cell r="J635" t="str">
            <v>025402/2016</v>
          </cell>
          <cell r="K635">
            <v>11</v>
          </cell>
          <cell r="L635" t="str">
            <v>025402/2016</v>
          </cell>
          <cell r="M635">
            <v>0</v>
          </cell>
          <cell r="N635">
            <v>0</v>
          </cell>
          <cell r="O635" t="str">
            <v>NOTA DNCT N° 226/2016</v>
          </cell>
          <cell r="P635">
            <v>42583</v>
          </cell>
          <cell r="Q635" t="str">
            <v>Tecnopolis - Mantenimiento</v>
          </cell>
          <cell r="R635" t="str">
            <v>MINOTTI PABLO DAVID</v>
          </cell>
          <cell r="S635">
            <v>12120</v>
          </cell>
          <cell r="T635" t="str">
            <v>Pago de factura B N° 0002-00000061</v>
          </cell>
          <cell r="U635" t="str">
            <v>Dirección Nacional de Centros Tematicos</v>
          </cell>
          <cell r="V635">
            <v>0</v>
          </cell>
          <cell r="W635" t="str">
            <v>Dirección Nacional de Centros Tematicos</v>
          </cell>
          <cell r="X635">
            <v>42585</v>
          </cell>
          <cell r="Y635">
            <v>0</v>
          </cell>
          <cell r="Z635" t="str">
            <v>Mariana</v>
          </cell>
        </row>
        <row r="636">
          <cell r="F636" t="str">
            <v>341252/2016</v>
          </cell>
          <cell r="G636" t="e">
            <v>#N/A</v>
          </cell>
          <cell r="H636" t="str">
            <v>341252/2016</v>
          </cell>
          <cell r="I636">
            <v>0</v>
          </cell>
          <cell r="J636" t="str">
            <v>023599/2016</v>
          </cell>
          <cell r="K636">
            <v>11</v>
          </cell>
          <cell r="L636" t="str">
            <v>023599/2016</v>
          </cell>
          <cell r="M636">
            <v>0</v>
          </cell>
          <cell r="N636">
            <v>0</v>
          </cell>
          <cell r="O636" t="str">
            <v>NOTA DNCT N° 221/2016</v>
          </cell>
          <cell r="P636">
            <v>42580</v>
          </cell>
          <cell r="Q636" t="str">
            <v>Tecnopolis - Servicio de sonido y video</v>
          </cell>
          <cell r="R636" t="str">
            <v>JONS SILVERSTEIN SRL</v>
          </cell>
          <cell r="S636">
            <v>500000</v>
          </cell>
          <cell r="T636" t="str">
            <v>Pago de factura B N° 0002-00000093</v>
          </cell>
          <cell r="U636" t="str">
            <v>Dirección Nacional de Centros Tematicos</v>
          </cell>
          <cell r="V636">
            <v>0</v>
          </cell>
          <cell r="W636" t="str">
            <v>Dirección Nacional de Centros Tematicos</v>
          </cell>
          <cell r="X636">
            <v>42585</v>
          </cell>
          <cell r="Y636">
            <v>0</v>
          </cell>
          <cell r="Z636" t="str">
            <v>Mariana</v>
          </cell>
        </row>
        <row r="637">
          <cell r="F637" t="str">
            <v>025415/2016</v>
          </cell>
          <cell r="G637" t="e">
            <v>#N/A</v>
          </cell>
          <cell r="H637">
            <v>0</v>
          </cell>
          <cell r="I637">
            <v>0</v>
          </cell>
          <cell r="J637" t="str">
            <v>025415/2016</v>
          </cell>
          <cell r="K637">
            <v>11</v>
          </cell>
          <cell r="L637" t="str">
            <v>025415/2016</v>
          </cell>
          <cell r="M637">
            <v>0</v>
          </cell>
          <cell r="N637">
            <v>0</v>
          </cell>
          <cell r="O637">
            <v>0</v>
          </cell>
          <cell r="P637">
            <v>42578</v>
          </cell>
          <cell r="Q637" t="str">
            <v>Tecnopolis - Mantenimiento</v>
          </cell>
          <cell r="R637" t="str">
            <v>RODRIGUEZ HERNAN GABRIEL</v>
          </cell>
          <cell r="S637">
            <v>11000</v>
          </cell>
          <cell r="T637" t="str">
            <v>Pago de factura B N° 0002-00000078</v>
          </cell>
          <cell r="U637" t="str">
            <v>Dirección Nacional de Centros Tematicos</v>
          </cell>
          <cell r="V637">
            <v>0</v>
          </cell>
          <cell r="W637" t="str">
            <v>Dirección Nacional de Centros Tematicos</v>
          </cell>
          <cell r="X637">
            <v>42587</v>
          </cell>
          <cell r="Y637">
            <v>0</v>
          </cell>
          <cell r="Z637" t="str">
            <v>Mariana</v>
          </cell>
        </row>
        <row r="638">
          <cell r="F638" t="str">
            <v>348624/2016</v>
          </cell>
          <cell r="G638" t="e">
            <v>#N/A</v>
          </cell>
          <cell r="H638" t="str">
            <v>348624/2016</v>
          </cell>
          <cell r="I638">
            <v>0</v>
          </cell>
          <cell r="J638" t="str">
            <v>025746/2016</v>
          </cell>
          <cell r="K638">
            <v>11</v>
          </cell>
          <cell r="L638" t="str">
            <v>025746/2016</v>
          </cell>
          <cell r="M638">
            <v>0</v>
          </cell>
          <cell r="N638">
            <v>0</v>
          </cell>
          <cell r="O638" t="str">
            <v>NOTA DNCT N° 437/2016</v>
          </cell>
          <cell r="P638">
            <v>42555</v>
          </cell>
          <cell r="Q638" t="str">
            <v>Contrataciones Artisticas</v>
          </cell>
          <cell r="R638" t="str">
            <v>NATALIA MENDEZ</v>
          </cell>
          <cell r="S638">
            <v>4000</v>
          </cell>
          <cell r="T638" t="str">
            <v>Pago de factura B N° 0001-00000006</v>
          </cell>
          <cell r="U638" t="str">
            <v>Dirección Nacional de Centros Tematicos</v>
          </cell>
          <cell r="V638">
            <v>0</v>
          </cell>
          <cell r="W638" t="str">
            <v>Dirección Nacional de Centros Tematicos</v>
          </cell>
          <cell r="X638">
            <v>42587</v>
          </cell>
          <cell r="Y638">
            <v>0</v>
          </cell>
          <cell r="Z638" t="str">
            <v>Sebastian</v>
          </cell>
        </row>
        <row r="639">
          <cell r="F639" t="str">
            <v>345151/2016</v>
          </cell>
          <cell r="G639" t="e">
            <v>#N/A</v>
          </cell>
          <cell r="H639" t="str">
            <v>345151/2016</v>
          </cell>
          <cell r="I639">
            <v>0</v>
          </cell>
          <cell r="J639" t="str">
            <v>025586/2016</v>
          </cell>
          <cell r="K639">
            <v>11</v>
          </cell>
          <cell r="L639" t="str">
            <v>025586/2016</v>
          </cell>
          <cell r="M639">
            <v>0</v>
          </cell>
          <cell r="N639">
            <v>0</v>
          </cell>
          <cell r="O639" t="str">
            <v>NOTA DNCT N° 234/2016</v>
          </cell>
          <cell r="P639">
            <v>42584</v>
          </cell>
          <cell r="Q639" t="str">
            <v>Tecnopolis - Alquiler Fotocopiadoras</v>
          </cell>
          <cell r="R639" t="str">
            <v>QSC SOLUCIONES S.R.L.</v>
          </cell>
          <cell r="S639">
            <v>19711</v>
          </cell>
          <cell r="T639" t="str">
            <v>Pago de factura B N° 0002-00004459</v>
          </cell>
          <cell r="U639" t="str">
            <v>Dirección Nacional de Centros Tematicos</v>
          </cell>
          <cell r="V639">
            <v>0</v>
          </cell>
          <cell r="W639" t="str">
            <v>Direccion General Técnica, Administrativa y Legal</v>
          </cell>
          <cell r="X639">
            <v>42586</v>
          </cell>
          <cell r="Y639">
            <v>0</v>
          </cell>
          <cell r="Z639" t="str">
            <v>Mariana</v>
          </cell>
        </row>
        <row r="640">
          <cell r="F640" t="str">
            <v>348595/2016</v>
          </cell>
          <cell r="G640" t="e">
            <v>#N/A</v>
          </cell>
          <cell r="H640" t="str">
            <v>348595/2016</v>
          </cell>
          <cell r="I640">
            <v>0</v>
          </cell>
          <cell r="J640" t="str">
            <v>025741/2016</v>
          </cell>
          <cell r="K640">
            <v>11</v>
          </cell>
          <cell r="L640" t="str">
            <v>025741/2016</v>
          </cell>
          <cell r="M640">
            <v>0</v>
          </cell>
          <cell r="N640">
            <v>0</v>
          </cell>
          <cell r="O640" t="str">
            <v>NOTA DNCT N° 436/2016</v>
          </cell>
          <cell r="P640">
            <v>42584</v>
          </cell>
          <cell r="Q640" t="str">
            <v>Contrataciones Artisticas</v>
          </cell>
          <cell r="R640" t="str">
            <v>NIEVES LAURA</v>
          </cell>
          <cell r="S640">
            <v>40500</v>
          </cell>
          <cell r="T640" t="str">
            <v>Pago de factura C N° 0003-00000096</v>
          </cell>
          <cell r="U640" t="str">
            <v>Dirección Nacional de Centros Tematicos</v>
          </cell>
          <cell r="V640">
            <v>0</v>
          </cell>
          <cell r="W640" t="str">
            <v>Direccion General Técnica, Administrativa y Legal</v>
          </cell>
          <cell r="X640">
            <v>42587</v>
          </cell>
          <cell r="Y640">
            <v>0</v>
          </cell>
          <cell r="Z640" t="str">
            <v>Sebastian</v>
          </cell>
        </row>
        <row r="641">
          <cell r="F641" t="str">
            <v>345172/2016</v>
          </cell>
          <cell r="G641" t="e">
            <v>#N/A</v>
          </cell>
          <cell r="H641" t="str">
            <v>345172/2016</v>
          </cell>
          <cell r="I641">
            <v>0</v>
          </cell>
          <cell r="J641" t="str">
            <v>025588/2016</v>
          </cell>
          <cell r="K641">
            <v>11</v>
          </cell>
          <cell r="L641" t="str">
            <v>025588/2016</v>
          </cell>
          <cell r="M641">
            <v>0</v>
          </cell>
          <cell r="N641">
            <v>0</v>
          </cell>
          <cell r="O641" t="str">
            <v>NOTA DNCT N° 235/2016</v>
          </cell>
          <cell r="P641">
            <v>42580</v>
          </cell>
          <cell r="Q641" t="str">
            <v>Tecnopolis - Limpieza</v>
          </cell>
          <cell r="R641" t="str">
            <v>SERVICIOS PARA LA HIGIENE S.A.</v>
          </cell>
          <cell r="S641">
            <v>498032.73</v>
          </cell>
          <cell r="T641" t="str">
            <v>Pago de facturas B N° 0004-00001492/1451</v>
          </cell>
          <cell r="U641" t="str">
            <v>Dirección Nacional de Centros Tematicos</v>
          </cell>
          <cell r="V641">
            <v>0</v>
          </cell>
          <cell r="W641" t="str">
            <v>Direccion General Técnica, Administrativa y Legal</v>
          </cell>
          <cell r="X641">
            <v>42586</v>
          </cell>
          <cell r="Y641">
            <v>0</v>
          </cell>
          <cell r="Z641" t="str">
            <v>Mariana</v>
          </cell>
        </row>
        <row r="642">
          <cell r="F642" t="str">
            <v>348664/2016</v>
          </cell>
          <cell r="G642" t="e">
            <v>#N/A</v>
          </cell>
          <cell r="H642" t="str">
            <v>348664/2016</v>
          </cell>
          <cell r="I642">
            <v>0</v>
          </cell>
          <cell r="J642" t="str">
            <v>025749/2016</v>
          </cell>
          <cell r="K642">
            <v>11</v>
          </cell>
          <cell r="L642" t="str">
            <v>025749/2016</v>
          </cell>
          <cell r="M642">
            <v>0</v>
          </cell>
          <cell r="N642">
            <v>0</v>
          </cell>
          <cell r="O642" t="str">
            <v>NOTA DNCT N° 438/2016</v>
          </cell>
          <cell r="P642">
            <v>42586</v>
          </cell>
          <cell r="Q642" t="str">
            <v>Contrataciones Artisticas</v>
          </cell>
          <cell r="R642" t="str">
            <v>JUDITH WEISZ</v>
          </cell>
          <cell r="S642">
            <v>22500</v>
          </cell>
          <cell r="T642" t="str">
            <v>Pago de factura C N° 0002-00000129</v>
          </cell>
          <cell r="U642" t="str">
            <v>Dirección Nacional de Centros Tematicos</v>
          </cell>
          <cell r="V642">
            <v>0</v>
          </cell>
          <cell r="W642" t="str">
            <v>Dirección Nacional de Centros Tematicos</v>
          </cell>
          <cell r="X642">
            <v>42587</v>
          </cell>
          <cell r="Y642">
            <v>0</v>
          </cell>
          <cell r="Z642" t="str">
            <v>Sebastian</v>
          </cell>
        </row>
        <row r="643">
          <cell r="F643" t="str">
            <v>344960/2016</v>
          </cell>
          <cell r="G643" t="e">
            <v>#N/A</v>
          </cell>
          <cell r="H643" t="str">
            <v>344960/2016</v>
          </cell>
          <cell r="I643">
            <v>0</v>
          </cell>
          <cell r="J643" t="str">
            <v>025572/2016</v>
          </cell>
          <cell r="K643">
            <v>11</v>
          </cell>
          <cell r="L643" t="str">
            <v>025572/2016</v>
          </cell>
          <cell r="M643">
            <v>0</v>
          </cell>
          <cell r="N643">
            <v>0</v>
          </cell>
          <cell r="O643" t="str">
            <v>NOTA DNCT N° 230/2016</v>
          </cell>
          <cell r="P643">
            <v>42583</v>
          </cell>
          <cell r="Q643" t="str">
            <v>Tecnopolis - Servicio de sonido y video</v>
          </cell>
          <cell r="R643" t="str">
            <v>RENKET S.A.</v>
          </cell>
          <cell r="S643">
            <v>500000</v>
          </cell>
          <cell r="T643" t="str">
            <v>Pago de factura B N° 0004-00000001</v>
          </cell>
          <cell r="U643" t="str">
            <v>Dirección Nacional de Centros Tematicos</v>
          </cell>
          <cell r="V643">
            <v>0</v>
          </cell>
          <cell r="W643" t="str">
            <v>Direccion General Técnica, Administrativa y Legal</v>
          </cell>
          <cell r="X643">
            <v>42586</v>
          </cell>
          <cell r="Y643">
            <v>0</v>
          </cell>
          <cell r="Z643" t="str">
            <v>Mariana</v>
          </cell>
        </row>
        <row r="644">
          <cell r="F644" t="str">
            <v>345068/2016</v>
          </cell>
          <cell r="G644" t="e">
            <v>#N/A</v>
          </cell>
          <cell r="H644" t="str">
            <v>345068/2016</v>
          </cell>
          <cell r="I644">
            <v>0</v>
          </cell>
          <cell r="J644" t="str">
            <v>025578/2016</v>
          </cell>
          <cell r="K644">
            <v>11</v>
          </cell>
          <cell r="L644" t="str">
            <v>025578/2016</v>
          </cell>
          <cell r="M644">
            <v>0</v>
          </cell>
          <cell r="N644">
            <v>0</v>
          </cell>
          <cell r="O644" t="str">
            <v>NOTA DNCT N° 231/2016</v>
          </cell>
          <cell r="P644">
            <v>42583</v>
          </cell>
          <cell r="Q644" t="str">
            <v>Tecnopolis - Servicio de sonido y video</v>
          </cell>
          <cell r="R644" t="str">
            <v>TROY PRODUCCIONES S.R.L.</v>
          </cell>
          <cell r="S644">
            <v>500000</v>
          </cell>
          <cell r="T644" t="str">
            <v>Pago de factura B N° 0002-00000074</v>
          </cell>
          <cell r="U644" t="str">
            <v>Dirección Nacional de Centros Tematicos</v>
          </cell>
          <cell r="V644">
            <v>0</v>
          </cell>
          <cell r="W644" t="str">
            <v>Direccion General Técnica, Administrativa y Legal</v>
          </cell>
          <cell r="X644">
            <v>42586</v>
          </cell>
          <cell r="Y644">
            <v>0</v>
          </cell>
          <cell r="Z644" t="str">
            <v>Mariana</v>
          </cell>
        </row>
        <row r="645">
          <cell r="F645" t="str">
            <v>345125/2016</v>
          </cell>
          <cell r="G645" t="e">
            <v>#N/A</v>
          </cell>
          <cell r="H645" t="str">
            <v>345125/2016</v>
          </cell>
          <cell r="I645">
            <v>0</v>
          </cell>
          <cell r="J645" t="str">
            <v>025584/2016</v>
          </cell>
          <cell r="K645">
            <v>11</v>
          </cell>
          <cell r="L645" t="str">
            <v>025584/2016</v>
          </cell>
          <cell r="M645">
            <v>0</v>
          </cell>
          <cell r="N645">
            <v>0</v>
          </cell>
          <cell r="O645" t="str">
            <v>NOTA DNCT N° 233/2016</v>
          </cell>
          <cell r="P645">
            <v>42577</v>
          </cell>
          <cell r="Q645" t="str">
            <v>Tecnopolis - ???</v>
          </cell>
          <cell r="R645" t="str">
            <v>MR ALTER CORPORATION S.R.L</v>
          </cell>
          <cell r="S645">
            <v>11084</v>
          </cell>
          <cell r="T645" t="str">
            <v>Pago de factura N° 0005-00000003</v>
          </cell>
          <cell r="U645" t="str">
            <v>Dirección Nacional de Centros Tematicos</v>
          </cell>
          <cell r="V645">
            <v>0</v>
          </cell>
          <cell r="W645" t="str">
            <v>Direccion General Técnica, Administrativa y Legal</v>
          </cell>
          <cell r="X645">
            <v>42586</v>
          </cell>
          <cell r="Y645">
            <v>0</v>
          </cell>
          <cell r="Z645" t="str">
            <v>Mariana</v>
          </cell>
        </row>
        <row r="646">
          <cell r="F646" t="str">
            <v>348705/2016</v>
          </cell>
          <cell r="G646" t="e">
            <v>#N/A</v>
          </cell>
          <cell r="H646" t="str">
            <v>348705/2016</v>
          </cell>
          <cell r="I646">
            <v>0</v>
          </cell>
          <cell r="J646" t="str">
            <v>025752/2016</v>
          </cell>
          <cell r="K646">
            <v>11</v>
          </cell>
          <cell r="L646" t="str">
            <v>025752/2016</v>
          </cell>
          <cell r="M646">
            <v>0</v>
          </cell>
          <cell r="N646">
            <v>0</v>
          </cell>
          <cell r="O646" t="str">
            <v>NOTA DNEF N° 447/2016</v>
          </cell>
          <cell r="P646">
            <v>42586</v>
          </cell>
          <cell r="Q646" t="str">
            <v>Contrataciones Artisticas</v>
          </cell>
          <cell r="R646" t="str">
            <v>GAGGINO EMANUEL</v>
          </cell>
          <cell r="S646">
            <v>2000</v>
          </cell>
          <cell r="T646" t="str">
            <v>Pago de factura C N° 0001-00000002</v>
          </cell>
          <cell r="U646" t="str">
            <v>Dirección Nacional de Expresiones Federales</v>
          </cell>
          <cell r="V646">
            <v>0</v>
          </cell>
          <cell r="W646" t="str">
            <v>Direccion General Técnica, Administrativa y Legal</v>
          </cell>
          <cell r="X646">
            <v>42587</v>
          </cell>
          <cell r="Y646">
            <v>0</v>
          </cell>
          <cell r="Z646" t="str">
            <v>Sebastian</v>
          </cell>
        </row>
        <row r="647">
          <cell r="F647" t="str">
            <v>345092/2016</v>
          </cell>
          <cell r="G647" t="e">
            <v>#N/A</v>
          </cell>
          <cell r="H647" t="str">
            <v>345092/2016</v>
          </cell>
          <cell r="I647">
            <v>0</v>
          </cell>
          <cell r="J647" t="str">
            <v>025581/2016</v>
          </cell>
          <cell r="K647">
            <v>11</v>
          </cell>
          <cell r="L647" t="str">
            <v>025581/2016</v>
          </cell>
          <cell r="M647">
            <v>0</v>
          </cell>
          <cell r="N647">
            <v>0</v>
          </cell>
          <cell r="O647" t="str">
            <v>NOTA DNCT N° 233/2016</v>
          </cell>
          <cell r="P647">
            <v>42583</v>
          </cell>
          <cell r="Q647" t="str">
            <v>Tecnopolis - Limpieza</v>
          </cell>
          <cell r="R647" t="str">
            <v>CLEAN TOWER S.A.</v>
          </cell>
          <cell r="S647">
            <v>419658</v>
          </cell>
          <cell r="T647" t="str">
            <v>Pago de factura N° 0010-00001155</v>
          </cell>
          <cell r="U647" t="str">
            <v>Dirección Nacional de Centros Tematicos</v>
          </cell>
          <cell r="V647">
            <v>0</v>
          </cell>
          <cell r="W647" t="str">
            <v>Direccion General Técnica, Administrativa y Legal</v>
          </cell>
          <cell r="X647">
            <v>42586</v>
          </cell>
          <cell r="Y647">
            <v>0</v>
          </cell>
          <cell r="Z647" t="str">
            <v>Sin Asignar</v>
          </cell>
        </row>
        <row r="648">
          <cell r="F648" t="str">
            <v>348717/2016</v>
          </cell>
          <cell r="G648" t="e">
            <v>#N/A</v>
          </cell>
          <cell r="H648" t="str">
            <v>348717/2016</v>
          </cell>
          <cell r="I648">
            <v>0</v>
          </cell>
          <cell r="J648" t="str">
            <v>025755/2016</v>
          </cell>
          <cell r="K648">
            <v>11</v>
          </cell>
          <cell r="L648" t="str">
            <v>025755/2016</v>
          </cell>
          <cell r="M648">
            <v>0</v>
          </cell>
          <cell r="N648">
            <v>0</v>
          </cell>
          <cell r="O648" t="str">
            <v>NOTA DNEF N° 448/2016</v>
          </cell>
          <cell r="P648">
            <v>42586</v>
          </cell>
          <cell r="Q648" t="str">
            <v>Contrataciones Artisticas</v>
          </cell>
          <cell r="R648" t="str">
            <v>GABRIELA OLCESE</v>
          </cell>
          <cell r="S648">
            <v>2300</v>
          </cell>
          <cell r="T648" t="str">
            <v>Pago de factura C N° 0001-00000156</v>
          </cell>
          <cell r="U648" t="str">
            <v>Dirección Nacional de Expresiones Federales</v>
          </cell>
          <cell r="V648">
            <v>0</v>
          </cell>
          <cell r="W648" t="str">
            <v>Direccion General Técnica, Administrativa y Legal</v>
          </cell>
          <cell r="X648">
            <v>42587</v>
          </cell>
          <cell r="Y648">
            <v>0</v>
          </cell>
          <cell r="Z648" t="str">
            <v>Sebastian</v>
          </cell>
        </row>
        <row r="649">
          <cell r="F649" t="str">
            <v>330284/2016</v>
          </cell>
          <cell r="G649" t="e">
            <v>#N/A</v>
          </cell>
          <cell r="H649" t="str">
            <v>330284/2016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42577</v>
          </cell>
          <cell r="Q649" t="str">
            <v>Seguridad</v>
          </cell>
          <cell r="R649" t="str">
            <v>MURATA S.A.</v>
          </cell>
          <cell r="S649">
            <v>11567064</v>
          </cell>
          <cell r="T649" t="str">
            <v>Pago de facturas B N° 0002-00002242/2243/2244/2286</v>
          </cell>
          <cell r="U649" t="str">
            <v>Coordinación Técnica Operativa</v>
          </cell>
          <cell r="V649">
            <v>0</v>
          </cell>
          <cell r="W649" t="str">
            <v>Dirección Nacional de Expresiones Federales</v>
          </cell>
          <cell r="X649">
            <v>42586</v>
          </cell>
          <cell r="Y649" t="str">
            <v>Mueble 9</v>
          </cell>
          <cell r="Z649" t="str">
            <v>Sebastian</v>
          </cell>
        </row>
        <row r="650">
          <cell r="F650" t="str">
            <v>348556/2016</v>
          </cell>
          <cell r="G650" t="e">
            <v>#N/A</v>
          </cell>
          <cell r="H650" t="str">
            <v>348556/2016</v>
          </cell>
          <cell r="I650">
            <v>0</v>
          </cell>
          <cell r="J650" t="str">
            <v>025740/2016</v>
          </cell>
          <cell r="K650">
            <v>11</v>
          </cell>
          <cell r="L650" t="str">
            <v>025740/2016</v>
          </cell>
          <cell r="M650">
            <v>0</v>
          </cell>
          <cell r="N650">
            <v>0</v>
          </cell>
          <cell r="O650" t="str">
            <v>NOTA DNEF N° 446/2016</v>
          </cell>
          <cell r="P650">
            <v>42586</v>
          </cell>
          <cell r="Q650" t="str">
            <v>Contrataciones Artisticas</v>
          </cell>
          <cell r="R650" t="str">
            <v>NIEVES LAURA</v>
          </cell>
          <cell r="S650">
            <v>19000</v>
          </cell>
          <cell r="T650" t="str">
            <v>Pago de factura C N° 0003-00000097</v>
          </cell>
          <cell r="U650" t="str">
            <v>Dirección Nacional de Expresiones Federales</v>
          </cell>
          <cell r="V650">
            <v>0</v>
          </cell>
          <cell r="W650" t="str">
            <v>Direccion General Técnica, Administrativa y Legal</v>
          </cell>
          <cell r="X650">
            <v>42587</v>
          </cell>
          <cell r="Y650">
            <v>0</v>
          </cell>
          <cell r="Z650" t="str">
            <v>Sebastian</v>
          </cell>
        </row>
        <row r="651">
          <cell r="F651" t="str">
            <v>350934/2016</v>
          </cell>
          <cell r="G651" t="e">
            <v>#N/A</v>
          </cell>
          <cell r="H651" t="str">
            <v>350934/2016</v>
          </cell>
          <cell r="I651">
            <v>0</v>
          </cell>
          <cell r="J651" t="str">
            <v>025858/2016</v>
          </cell>
          <cell r="K651">
            <v>11</v>
          </cell>
          <cell r="L651" t="str">
            <v>025858/2016</v>
          </cell>
          <cell r="M651">
            <v>0</v>
          </cell>
          <cell r="N651">
            <v>0</v>
          </cell>
          <cell r="O651" t="str">
            <v>NOTA DNEF N° 457/2016</v>
          </cell>
          <cell r="P651">
            <v>42587</v>
          </cell>
          <cell r="Q651" t="str">
            <v>Alquiler de Equipamiento</v>
          </cell>
          <cell r="R651" t="str">
            <v>JAVIER ALEJANDRO GAMALERO</v>
          </cell>
          <cell r="S651">
            <v>8500</v>
          </cell>
          <cell r="T651" t="str">
            <v>Pago de factura C N° 0001-00000001</v>
          </cell>
          <cell r="U651" t="str">
            <v>Dirección Nacional de Expresiones Federales</v>
          </cell>
          <cell r="V651">
            <v>0</v>
          </cell>
          <cell r="W651" t="str">
            <v>Dirección Nacional de Expresiones Federales</v>
          </cell>
          <cell r="X651">
            <v>42587</v>
          </cell>
          <cell r="Y651">
            <v>0</v>
          </cell>
          <cell r="Z651" t="str">
            <v>Sebastian</v>
          </cell>
        </row>
        <row r="652">
          <cell r="F652" t="str">
            <v>348686/2016</v>
          </cell>
          <cell r="G652" t="e">
            <v>#N/A</v>
          </cell>
          <cell r="H652" t="str">
            <v>348686/2016</v>
          </cell>
          <cell r="I652">
            <v>0</v>
          </cell>
          <cell r="J652" t="str">
            <v>025750/2016</v>
          </cell>
          <cell r="K652">
            <v>11</v>
          </cell>
          <cell r="L652" t="str">
            <v>025750/2016</v>
          </cell>
          <cell r="M652">
            <v>0</v>
          </cell>
          <cell r="N652">
            <v>0</v>
          </cell>
          <cell r="O652" t="str">
            <v>NOTA DNEF N° 442/2016</v>
          </cell>
          <cell r="P652">
            <v>42586</v>
          </cell>
          <cell r="Q652" t="str">
            <v>Contrataciones Artisticas</v>
          </cell>
          <cell r="R652" t="str">
            <v>MARCELA FIGINI</v>
          </cell>
          <cell r="S652">
            <v>33000</v>
          </cell>
          <cell r="T652" t="str">
            <v>Informe de reconocimiento de gastos de MARCELA FIGINI - factura C N° 0001-00000001</v>
          </cell>
          <cell r="U652" t="str">
            <v>Dirección Nacional de Expresiones Federales</v>
          </cell>
          <cell r="V652">
            <v>0</v>
          </cell>
          <cell r="W652" t="str">
            <v>Dirección Nacional de Expresiones Federales</v>
          </cell>
          <cell r="X652">
            <v>42586</v>
          </cell>
          <cell r="Y652">
            <v>0</v>
          </cell>
          <cell r="Z652" t="str">
            <v>Sebastian</v>
          </cell>
        </row>
        <row r="653">
          <cell r="F653" t="str">
            <v>348701/2016</v>
          </cell>
          <cell r="G653" t="e">
            <v>#N/A</v>
          </cell>
          <cell r="H653" t="str">
            <v>348701/2016</v>
          </cell>
          <cell r="I653">
            <v>0</v>
          </cell>
          <cell r="J653" t="str">
            <v>025751/2016</v>
          </cell>
          <cell r="K653">
            <v>11</v>
          </cell>
          <cell r="L653" t="str">
            <v>025751/2016</v>
          </cell>
          <cell r="M653">
            <v>0</v>
          </cell>
          <cell r="N653">
            <v>0</v>
          </cell>
          <cell r="O653" t="str">
            <v>NOTA DNEF N° 443/2016</v>
          </cell>
          <cell r="P653">
            <v>42586</v>
          </cell>
          <cell r="Q653" t="str">
            <v>Contrataciones Artisticas</v>
          </cell>
          <cell r="R653" t="str">
            <v>TRIGO PUGLIESE FRANCO SEBASTIAN</v>
          </cell>
          <cell r="S653">
            <v>33000</v>
          </cell>
          <cell r="T653" t="str">
            <v>Informe de reconocimiento de gastos de TRIGO PUGLIESE FRANCO SEBASTIAN - factura C N° 0001-00000001</v>
          </cell>
          <cell r="U653" t="str">
            <v>Dirección Nacional de Expresiones Federales</v>
          </cell>
          <cell r="V653">
            <v>0</v>
          </cell>
          <cell r="W653" t="str">
            <v>Dirección Nacional de Expresiones Federales</v>
          </cell>
          <cell r="X653">
            <v>42586</v>
          </cell>
          <cell r="Y653">
            <v>0</v>
          </cell>
          <cell r="Z653" t="str">
            <v>Sebastian</v>
          </cell>
        </row>
        <row r="654">
          <cell r="F654" t="str">
            <v>348710/2016</v>
          </cell>
          <cell r="G654" t="e">
            <v>#N/A</v>
          </cell>
          <cell r="H654" t="str">
            <v>348710/2016</v>
          </cell>
          <cell r="I654">
            <v>0</v>
          </cell>
          <cell r="J654" t="str">
            <v>025753/2016</v>
          </cell>
          <cell r="K654">
            <v>11</v>
          </cell>
          <cell r="L654" t="str">
            <v>025753/2016</v>
          </cell>
          <cell r="M654">
            <v>0</v>
          </cell>
          <cell r="N654">
            <v>0</v>
          </cell>
          <cell r="O654" t="str">
            <v>NOTA DNEF N° 444/2016</v>
          </cell>
          <cell r="P654">
            <v>42586</v>
          </cell>
          <cell r="Q654" t="str">
            <v>Contrataciones Artisticas</v>
          </cell>
          <cell r="R654" t="str">
            <v>JUAN ZUBERMAN</v>
          </cell>
          <cell r="S654">
            <v>33000</v>
          </cell>
          <cell r="T654" t="str">
            <v>Informe de reconocimiento de gastos de JUAN ZUBERMAN - factura C N° 0001-00000002</v>
          </cell>
          <cell r="U654" t="str">
            <v>Dirección Nacional de Expresiones Federales</v>
          </cell>
          <cell r="V654">
            <v>0</v>
          </cell>
          <cell r="W654" t="str">
            <v>Dirección Nacional de Expresiones Federales</v>
          </cell>
          <cell r="X654">
            <v>42586</v>
          </cell>
          <cell r="Y654">
            <v>0</v>
          </cell>
          <cell r="Z654" t="str">
            <v>Sebastian</v>
          </cell>
        </row>
        <row r="655">
          <cell r="F655" t="str">
            <v>348718/2016</v>
          </cell>
          <cell r="G655" t="e">
            <v>#N/A</v>
          </cell>
          <cell r="H655" t="str">
            <v>348718/2016</v>
          </cell>
          <cell r="I655">
            <v>0</v>
          </cell>
          <cell r="J655" t="str">
            <v>025756/2016</v>
          </cell>
          <cell r="K655">
            <v>11</v>
          </cell>
          <cell r="L655" t="str">
            <v>025756/2016</v>
          </cell>
          <cell r="M655">
            <v>0</v>
          </cell>
          <cell r="N655">
            <v>0</v>
          </cell>
          <cell r="O655" t="str">
            <v>NOTA DNEF N° 445/2016</v>
          </cell>
          <cell r="P655">
            <v>42586</v>
          </cell>
          <cell r="Q655" t="str">
            <v>Contrataciones Artisticas</v>
          </cell>
          <cell r="R655" t="str">
            <v>GIGLIOTI RAMIRO ARIEL</v>
          </cell>
          <cell r="S655">
            <v>4000</v>
          </cell>
          <cell r="T655" t="str">
            <v>Informe de reconocimiento de gastos de GIGLIOTI RAMIRO ARIEL- factura C N° 0003-00000010</v>
          </cell>
          <cell r="U655" t="str">
            <v>Dirección Nacional de Expresiones Federales</v>
          </cell>
          <cell r="V655">
            <v>0</v>
          </cell>
          <cell r="W655" t="str">
            <v>Dirección Nacional de Expresiones Federales</v>
          </cell>
          <cell r="X655">
            <v>42586</v>
          </cell>
          <cell r="Y655">
            <v>0</v>
          </cell>
          <cell r="Z655" t="str">
            <v>Sebastian</v>
          </cell>
        </row>
        <row r="656">
          <cell r="F656" t="str">
            <v>350323/2016</v>
          </cell>
          <cell r="G656" t="e">
            <v>#N/A</v>
          </cell>
          <cell r="H656" t="str">
            <v>350323/2016</v>
          </cell>
          <cell r="I656">
            <v>0</v>
          </cell>
          <cell r="J656" t="str">
            <v>025819/2016</v>
          </cell>
          <cell r="K656">
            <v>11</v>
          </cell>
          <cell r="L656" t="str">
            <v>025819/2016</v>
          </cell>
          <cell r="M656">
            <v>0</v>
          </cell>
          <cell r="N656">
            <v>0</v>
          </cell>
          <cell r="O656" t="str">
            <v>NOTA DNEF N° 446/2016</v>
          </cell>
          <cell r="P656">
            <v>42587</v>
          </cell>
          <cell r="Q656" t="str">
            <v>Mantenimiento</v>
          </cell>
          <cell r="R656" t="str">
            <v>SAN TELMO S.R.L.</v>
          </cell>
          <cell r="S656">
            <v>7936</v>
          </cell>
          <cell r="T656" t="str">
            <v>Pago de factura B N° 0007-00001719</v>
          </cell>
          <cell r="U656" t="str">
            <v>Dirección Nacional de Expresiones Federales</v>
          </cell>
          <cell r="V656">
            <v>0</v>
          </cell>
          <cell r="W656" t="str">
            <v>Dirección Nacional de Expresiones Federales</v>
          </cell>
          <cell r="X656">
            <v>42587</v>
          </cell>
          <cell r="Y656">
            <v>0</v>
          </cell>
          <cell r="Z656" t="str">
            <v>Sebastian</v>
          </cell>
        </row>
        <row r="657">
          <cell r="F657" t="str">
            <v>348616/2016</v>
          </cell>
          <cell r="G657" t="e">
            <v>#N/A</v>
          </cell>
          <cell r="H657" t="str">
            <v>348616/2016</v>
          </cell>
          <cell r="I657">
            <v>0</v>
          </cell>
          <cell r="J657" t="str">
            <v>025747/2016</v>
          </cell>
          <cell r="K657">
            <v>11</v>
          </cell>
          <cell r="L657" t="str">
            <v>025747/2016</v>
          </cell>
          <cell r="M657">
            <v>0</v>
          </cell>
          <cell r="N657">
            <v>0</v>
          </cell>
          <cell r="O657" t="str">
            <v>NOTA DNEF N° 441/2016</v>
          </cell>
          <cell r="P657">
            <v>42586</v>
          </cell>
          <cell r="Q657" t="str">
            <v>Contrataciones Artisticas</v>
          </cell>
          <cell r="R657" t="str">
            <v>CASTRO MARIA LUJAN</v>
          </cell>
          <cell r="S657">
            <v>33000</v>
          </cell>
          <cell r="T657" t="str">
            <v>Informe reconocimiento de gastos CASTRO MARIA LUJAN</v>
          </cell>
          <cell r="U657" t="str">
            <v>Dirección Nacional de Expresiones Federales</v>
          </cell>
          <cell r="V657">
            <v>0</v>
          </cell>
          <cell r="W657" t="str">
            <v>Dirección Nacional de Expresiones Federales</v>
          </cell>
          <cell r="X657">
            <v>42586</v>
          </cell>
          <cell r="Y657">
            <v>0</v>
          </cell>
          <cell r="Z657" t="str">
            <v>Sebastian</v>
          </cell>
        </row>
        <row r="658">
          <cell r="F658" t="str">
            <v>348610/2016</v>
          </cell>
          <cell r="G658" t="e">
            <v>#N/A</v>
          </cell>
          <cell r="H658" t="str">
            <v>348610/2016</v>
          </cell>
          <cell r="I658">
            <v>0</v>
          </cell>
          <cell r="J658" t="str">
            <v>025744/2016</v>
          </cell>
          <cell r="K658">
            <v>11</v>
          </cell>
          <cell r="L658" t="str">
            <v>025744/2016</v>
          </cell>
          <cell r="M658">
            <v>0</v>
          </cell>
          <cell r="N658">
            <v>0</v>
          </cell>
          <cell r="O658" t="str">
            <v>NOTA DNEF N° 440/2016</v>
          </cell>
          <cell r="P658">
            <v>42586</v>
          </cell>
          <cell r="Q658" t="str">
            <v>Contrataciones Artisticas</v>
          </cell>
          <cell r="R658" t="str">
            <v>ANDRES GUERBEROFF</v>
          </cell>
          <cell r="S658">
            <v>35000</v>
          </cell>
          <cell r="T658" t="str">
            <v>Informe reconocimiento de gastos ANDRES GUERBEROFF - 2espacio para la infancia"</v>
          </cell>
          <cell r="U658" t="str">
            <v>Dirección Nacional de Expresiones Federales</v>
          </cell>
          <cell r="V658">
            <v>0</v>
          </cell>
          <cell r="W658" t="str">
            <v>Dirección Nacional de Expresiones Federales</v>
          </cell>
          <cell r="X658">
            <v>42586</v>
          </cell>
          <cell r="Y658">
            <v>0</v>
          </cell>
          <cell r="Z658" t="str">
            <v>Sebastian</v>
          </cell>
        </row>
        <row r="659">
          <cell r="F659" t="str">
            <v>348601/2016</v>
          </cell>
          <cell r="G659" t="e">
            <v>#N/A</v>
          </cell>
          <cell r="H659" t="str">
            <v>348601/2016</v>
          </cell>
          <cell r="I659">
            <v>0</v>
          </cell>
          <cell r="J659" t="str">
            <v>025743/2016</v>
          </cell>
          <cell r="K659">
            <v>11</v>
          </cell>
          <cell r="L659" t="str">
            <v>025743/2016</v>
          </cell>
          <cell r="M659">
            <v>0</v>
          </cell>
          <cell r="N659">
            <v>0</v>
          </cell>
          <cell r="O659" t="str">
            <v>NOTA DNEF N° 440/2016</v>
          </cell>
          <cell r="P659">
            <v>42586</v>
          </cell>
          <cell r="Q659" t="str">
            <v>Contrataciones Artisticas</v>
          </cell>
          <cell r="R659" t="str">
            <v>GAGGINO EMANUEL</v>
          </cell>
          <cell r="S659">
            <v>7500</v>
          </cell>
          <cell r="T659" t="str">
            <v>Informe reconocimiento de gastos GAGGINO EMANUEL - 2espacio para la infancia"</v>
          </cell>
          <cell r="U659" t="str">
            <v>Dirección Nacional de Expresiones Federales</v>
          </cell>
          <cell r="V659">
            <v>0</v>
          </cell>
          <cell r="W659" t="str">
            <v>Dirección Nacional de Expresiones Federales</v>
          </cell>
          <cell r="X659">
            <v>42586</v>
          </cell>
          <cell r="Y659">
            <v>0</v>
          </cell>
          <cell r="Z659" t="str">
            <v>Sebastian</v>
          </cell>
        </row>
        <row r="660">
          <cell r="F660" t="str">
            <v>351019/2016</v>
          </cell>
          <cell r="G660" t="e">
            <v>#N/A</v>
          </cell>
          <cell r="H660" t="str">
            <v>351019/2016</v>
          </cell>
          <cell r="I660">
            <v>0</v>
          </cell>
          <cell r="J660" t="str">
            <v>025867/2016</v>
          </cell>
          <cell r="K660">
            <v>11</v>
          </cell>
          <cell r="L660" t="str">
            <v>025867/2016</v>
          </cell>
          <cell r="M660">
            <v>0</v>
          </cell>
          <cell r="N660">
            <v>0</v>
          </cell>
          <cell r="O660" t="str">
            <v>NOTA DNEF N° 452/2016</v>
          </cell>
          <cell r="P660">
            <v>42587</v>
          </cell>
          <cell r="Q660" t="str">
            <v>Contrataciones Artisticas</v>
          </cell>
          <cell r="R660" t="str">
            <v>JAVIER ALEJANDRO GAMALERO</v>
          </cell>
          <cell r="S660">
            <v>8500</v>
          </cell>
          <cell r="T660" t="str">
            <v>Pago de factura C N° 0001-00000002</v>
          </cell>
          <cell r="U660" t="str">
            <v>Dirección Nacional de Expresiones Federales</v>
          </cell>
          <cell r="V660">
            <v>0</v>
          </cell>
          <cell r="W660" t="str">
            <v>Dirección Nacional de Expresiones Federales</v>
          </cell>
          <cell r="X660">
            <v>42587</v>
          </cell>
          <cell r="Y660">
            <v>0</v>
          </cell>
          <cell r="Z660" t="str">
            <v>Sebastian</v>
          </cell>
        </row>
        <row r="661">
          <cell r="F661" t="str">
            <v>350957/2016</v>
          </cell>
          <cell r="G661" t="e">
            <v>#N/A</v>
          </cell>
          <cell r="H661" t="str">
            <v>350957/2016</v>
          </cell>
          <cell r="I661">
            <v>0</v>
          </cell>
          <cell r="J661" t="str">
            <v>025859/2016</v>
          </cell>
          <cell r="K661">
            <v>11</v>
          </cell>
          <cell r="L661" t="str">
            <v>025859/2016</v>
          </cell>
          <cell r="M661">
            <v>0</v>
          </cell>
          <cell r="N661">
            <v>0</v>
          </cell>
          <cell r="O661" t="str">
            <v>NOTA DNEF N° 453/2016</v>
          </cell>
          <cell r="P661">
            <v>42587</v>
          </cell>
          <cell r="Q661" t="str">
            <v>Servicios de Eventos</v>
          </cell>
          <cell r="R661" t="str">
            <v>CATERING PORTEÑO S.R.L.</v>
          </cell>
          <cell r="S661">
            <v>6900</v>
          </cell>
          <cell r="T661" t="str">
            <v>Pago de factura B N° 0003-00000034</v>
          </cell>
          <cell r="U661" t="str">
            <v>Dirección Nacional de Expresiones Federales</v>
          </cell>
          <cell r="V661">
            <v>0</v>
          </cell>
          <cell r="W661" t="str">
            <v>Dirección Nacional de Expresiones Federales</v>
          </cell>
          <cell r="X661">
            <v>42587</v>
          </cell>
          <cell r="Y661">
            <v>0</v>
          </cell>
          <cell r="Z661" t="str">
            <v>Sebastian</v>
          </cell>
        </row>
        <row r="662">
          <cell r="F662" t="str">
            <v>351163/2016</v>
          </cell>
          <cell r="G662" t="e">
            <v>#N/A</v>
          </cell>
          <cell r="H662" t="str">
            <v>351163/2016</v>
          </cell>
          <cell r="I662">
            <v>0</v>
          </cell>
          <cell r="J662" t="str">
            <v>025901/2016</v>
          </cell>
          <cell r="K662">
            <v>11</v>
          </cell>
          <cell r="L662" t="str">
            <v>025901/2016</v>
          </cell>
          <cell r="M662">
            <v>0</v>
          </cell>
          <cell r="N662">
            <v>0</v>
          </cell>
          <cell r="O662" t="str">
            <v>NOTA DNEF N° 454/2016</v>
          </cell>
          <cell r="P662">
            <v>42587</v>
          </cell>
          <cell r="Q662" t="str">
            <v>Servicios de Eventos</v>
          </cell>
          <cell r="R662" t="str">
            <v>CATERING PORTEÑO S.R.L.</v>
          </cell>
          <cell r="S662">
            <v>6900</v>
          </cell>
          <cell r="T662" t="str">
            <v>Pago de factura B N° 0003-00000035</v>
          </cell>
          <cell r="U662" t="str">
            <v>Dirección Nacional de Expresiones Federales</v>
          </cell>
          <cell r="V662">
            <v>0</v>
          </cell>
          <cell r="W662" t="str">
            <v>Dirección Nacional de Expresiones Federales</v>
          </cell>
          <cell r="X662">
            <v>42587</v>
          </cell>
          <cell r="Y662">
            <v>0</v>
          </cell>
          <cell r="Z662" t="str">
            <v>Sebastian</v>
          </cell>
        </row>
        <row r="663">
          <cell r="F663" t="str">
            <v>351187/2016</v>
          </cell>
          <cell r="G663" t="e">
            <v>#N/A</v>
          </cell>
          <cell r="H663" t="str">
            <v>351187/2016</v>
          </cell>
          <cell r="I663">
            <v>0</v>
          </cell>
          <cell r="J663" t="str">
            <v>025899/2016</v>
          </cell>
          <cell r="K663">
            <v>11</v>
          </cell>
          <cell r="L663" t="str">
            <v>025899/2016</v>
          </cell>
          <cell r="M663">
            <v>0</v>
          </cell>
          <cell r="N663">
            <v>0</v>
          </cell>
          <cell r="O663" t="str">
            <v>NOTA DNEF N° 455/2016</v>
          </cell>
          <cell r="P663">
            <v>42587</v>
          </cell>
          <cell r="Q663" t="str">
            <v>Alquiler de Equipamiento</v>
          </cell>
          <cell r="R663" t="str">
            <v>BACIGALUPPI HERMANOS S.A.</v>
          </cell>
          <cell r="S663">
            <v>12445</v>
          </cell>
          <cell r="T663" t="str">
            <v>Pago de factura B N° 0061-00000066</v>
          </cell>
          <cell r="U663" t="str">
            <v>Dirección Nacional de Expresiones Federales</v>
          </cell>
          <cell r="V663">
            <v>0</v>
          </cell>
          <cell r="W663" t="str">
            <v>Dirección Nacional de Expresiones Federales</v>
          </cell>
          <cell r="X663">
            <v>42587</v>
          </cell>
          <cell r="Y663">
            <v>0</v>
          </cell>
          <cell r="Z663" t="str">
            <v>Sebastian</v>
          </cell>
        </row>
        <row r="664">
          <cell r="F664" t="str">
            <v>351265/2016</v>
          </cell>
          <cell r="G664" t="e">
            <v>#N/A</v>
          </cell>
          <cell r="H664" t="str">
            <v>351265/2016</v>
          </cell>
          <cell r="I664">
            <v>0</v>
          </cell>
          <cell r="J664" t="str">
            <v>025909/2016</v>
          </cell>
          <cell r="K664">
            <v>11</v>
          </cell>
          <cell r="L664" t="str">
            <v>025909/2016</v>
          </cell>
          <cell r="M664">
            <v>0</v>
          </cell>
          <cell r="N664">
            <v>0</v>
          </cell>
          <cell r="O664" t="str">
            <v>NOTA DNEF N° 463/2016</v>
          </cell>
          <cell r="P664">
            <v>42587</v>
          </cell>
          <cell r="Q664" t="str">
            <v>Viáticos y Alojamiento</v>
          </cell>
          <cell r="R664" t="str">
            <v>PBG TRAVEL AND EVENTS S.R.L.</v>
          </cell>
          <cell r="S664">
            <v>252494</v>
          </cell>
          <cell r="T664" t="str">
            <v>Pago de facturas B N° 0001-00000066/65/67/68</v>
          </cell>
          <cell r="U664" t="str">
            <v>Dirección Nacional de Expresiones Federales</v>
          </cell>
          <cell r="V664">
            <v>0</v>
          </cell>
          <cell r="W664" t="str">
            <v>Dirección Nacional de Expresiones Federales</v>
          </cell>
          <cell r="X664">
            <v>42587</v>
          </cell>
          <cell r="Y664">
            <v>0</v>
          </cell>
          <cell r="Z664" t="str">
            <v>Sebastian</v>
          </cell>
        </row>
        <row r="665">
          <cell r="F665" t="str">
            <v>350145/2016</v>
          </cell>
          <cell r="G665" t="e">
            <v>#N/A</v>
          </cell>
          <cell r="H665" t="str">
            <v>350145/2016</v>
          </cell>
          <cell r="I665">
            <v>0</v>
          </cell>
          <cell r="J665" t="str">
            <v>025529/2016</v>
          </cell>
          <cell r="K665">
            <v>11</v>
          </cell>
          <cell r="L665" t="str">
            <v>025529/2016</v>
          </cell>
          <cell r="M665">
            <v>0</v>
          </cell>
          <cell r="N665">
            <v>0</v>
          </cell>
          <cell r="O665" t="str">
            <v>NOTA SCP N° 220/2016</v>
          </cell>
          <cell r="P665">
            <v>42584</v>
          </cell>
          <cell r="Q665" t="str">
            <v>Alquiler de Fotocopiadora</v>
          </cell>
          <cell r="R665">
            <v>0</v>
          </cell>
          <cell r="S665">
            <v>0</v>
          </cell>
          <cell r="T665" t="str">
            <v>Adquisición de impresora/fotocopiadora para oficina 401</v>
          </cell>
          <cell r="U665" t="str">
            <v>Secretaria de Contenidos Publicos</v>
          </cell>
          <cell r="V665">
            <v>0</v>
          </cell>
          <cell r="W665" t="str">
            <v>Direccion General Técnica, Administrativa y Legal</v>
          </cell>
          <cell r="X665">
            <v>42586</v>
          </cell>
          <cell r="Y665">
            <v>0</v>
          </cell>
          <cell r="Z665" t="str">
            <v>Mariana</v>
          </cell>
        </row>
        <row r="666">
          <cell r="F666" t="str">
            <v>351222/2016</v>
          </cell>
          <cell r="G666" t="e">
            <v>#N/A</v>
          </cell>
          <cell r="H666" t="str">
            <v>351222/2016</v>
          </cell>
          <cell r="I666">
            <v>0</v>
          </cell>
          <cell r="J666" t="str">
            <v>025903/2016</v>
          </cell>
          <cell r="K666">
            <v>11</v>
          </cell>
          <cell r="L666" t="str">
            <v>025903/2016</v>
          </cell>
          <cell r="M666">
            <v>0</v>
          </cell>
          <cell r="N666">
            <v>0</v>
          </cell>
          <cell r="O666" t="str">
            <v>NOTA DNEF N° 458/2016</v>
          </cell>
          <cell r="P666">
            <v>42587</v>
          </cell>
          <cell r="Q666" t="str">
            <v>Contrataciones Artisticas</v>
          </cell>
          <cell r="R666" t="str">
            <v>ALMA QUIROGA</v>
          </cell>
          <cell r="S666">
            <v>2500</v>
          </cell>
          <cell r="T666" t="str">
            <v>Pago de factura C N° 0001-00000056</v>
          </cell>
          <cell r="U666" t="str">
            <v>Dirección Nacional de Expresiones Federales</v>
          </cell>
          <cell r="V666">
            <v>0</v>
          </cell>
          <cell r="W666" t="str">
            <v>Dirección Nacional de Expresiones Federales</v>
          </cell>
          <cell r="X666">
            <v>42587</v>
          </cell>
          <cell r="Y666">
            <v>0</v>
          </cell>
          <cell r="Z666" t="str">
            <v>Sebastian</v>
          </cell>
        </row>
        <row r="667">
          <cell r="F667" t="str">
            <v>320729/2016</v>
          </cell>
          <cell r="G667" t="e">
            <v>#N/A</v>
          </cell>
          <cell r="H667" t="str">
            <v>320729/2016</v>
          </cell>
          <cell r="I667">
            <v>0</v>
          </cell>
          <cell r="J667" t="str">
            <v>024218/2016</v>
          </cell>
          <cell r="K667">
            <v>11</v>
          </cell>
          <cell r="L667" t="str">
            <v>024218/2016</v>
          </cell>
          <cell r="M667">
            <v>0</v>
          </cell>
          <cell r="N667">
            <v>0</v>
          </cell>
          <cell r="O667" t="str">
            <v>NOTA SCP N° 211/2016</v>
          </cell>
          <cell r="P667">
            <v>42571</v>
          </cell>
          <cell r="Q667" t="str">
            <v>Servicios de Eventos</v>
          </cell>
          <cell r="R667" t="str">
            <v>GUIDO HERNAN BICK</v>
          </cell>
          <cell r="S667">
            <v>60500</v>
          </cell>
          <cell r="T667" t="str">
            <v>Pago de factura B N° 0001-00000003</v>
          </cell>
          <cell r="U667" t="str">
            <v>Secretaria de Contenidos Publicos</v>
          </cell>
          <cell r="V667">
            <v>0</v>
          </cell>
          <cell r="W667" t="str">
            <v>Direccion General Técnica, Administrativa y Legal</v>
          </cell>
          <cell r="X667">
            <v>42587</v>
          </cell>
          <cell r="Y667">
            <v>0</v>
          </cell>
          <cell r="Z667" t="str">
            <v>Sebastian</v>
          </cell>
        </row>
        <row r="668">
          <cell r="F668" t="str">
            <v>349362/2016</v>
          </cell>
          <cell r="G668" t="e">
            <v>#N/A</v>
          </cell>
          <cell r="H668" t="str">
            <v>349362/2016</v>
          </cell>
          <cell r="I668">
            <v>0</v>
          </cell>
          <cell r="J668" t="str">
            <v>025770/2016</v>
          </cell>
          <cell r="K668">
            <v>11</v>
          </cell>
          <cell r="L668" t="str">
            <v>025770/2016</v>
          </cell>
          <cell r="M668">
            <v>0</v>
          </cell>
          <cell r="N668">
            <v>0</v>
          </cell>
          <cell r="O668" t="str">
            <v>DNCT N° 236/2016</v>
          </cell>
          <cell r="P668">
            <v>42577</v>
          </cell>
          <cell r="Q668" t="str">
            <v>Tecnopolis - Insumos textiles</v>
          </cell>
          <cell r="R668" t="str">
            <v>MR ALTER CORPORATION S.R.L</v>
          </cell>
          <cell r="S668">
            <v>69575</v>
          </cell>
          <cell r="T668" t="str">
            <v>Pago de factura B N° 0005-00000002</v>
          </cell>
          <cell r="U668" t="str">
            <v>Secretaria de Contenidos Publicos</v>
          </cell>
          <cell r="V668">
            <v>0</v>
          </cell>
          <cell r="W668" t="str">
            <v>Direccion General Técnica, Administrativa y Legal</v>
          </cell>
          <cell r="X668">
            <v>42590</v>
          </cell>
          <cell r="Y668">
            <v>0</v>
          </cell>
          <cell r="Z668" t="str">
            <v>Mariana</v>
          </cell>
        </row>
        <row r="669">
          <cell r="F669" t="str">
            <v>354656/2016</v>
          </cell>
          <cell r="G669" t="e">
            <v>#N/A</v>
          </cell>
          <cell r="H669" t="str">
            <v>354656/2016</v>
          </cell>
          <cell r="I669">
            <v>0</v>
          </cell>
          <cell r="J669" t="str">
            <v>025853/2016</v>
          </cell>
          <cell r="K669">
            <v>11</v>
          </cell>
          <cell r="L669" t="str">
            <v>025853/2016</v>
          </cell>
          <cell r="M669">
            <v>0</v>
          </cell>
          <cell r="N669">
            <v>0</v>
          </cell>
          <cell r="O669" t="str">
            <v>DNCT N° 241/2016</v>
          </cell>
          <cell r="P669">
            <v>42583</v>
          </cell>
          <cell r="Q669" t="str">
            <v>Tecnopolis - ???</v>
          </cell>
          <cell r="R669" t="str">
            <v>PACKAGING RIVADAVIA S.R.L</v>
          </cell>
          <cell r="S669">
            <v>51444</v>
          </cell>
          <cell r="T669" t="str">
            <v>Pago de ticket factura B N° 0001-00006539</v>
          </cell>
          <cell r="U669" t="str">
            <v>Dirección Nacional de Centros Tematicos</v>
          </cell>
          <cell r="V669">
            <v>0</v>
          </cell>
          <cell r="W669" t="str">
            <v>Direccion General Técnica, Administrativa y Legal</v>
          </cell>
          <cell r="X669">
            <v>42468</v>
          </cell>
          <cell r="Y669">
            <v>0</v>
          </cell>
          <cell r="Z669" t="str">
            <v>Mariana</v>
          </cell>
        </row>
        <row r="670">
          <cell r="F670" t="str">
            <v>350676/2016</v>
          </cell>
          <cell r="G670" t="e">
            <v>#N/A</v>
          </cell>
          <cell r="H670" t="str">
            <v>350676/2016</v>
          </cell>
          <cell r="I670">
            <v>0</v>
          </cell>
          <cell r="J670" t="str">
            <v>025847/2016</v>
          </cell>
          <cell r="K670">
            <v>11</v>
          </cell>
          <cell r="L670" t="str">
            <v>025847/2016</v>
          </cell>
          <cell r="M670">
            <v>0</v>
          </cell>
          <cell r="N670">
            <v>0</v>
          </cell>
          <cell r="O670" t="str">
            <v>DNCT N° 240/2016</v>
          </cell>
          <cell r="P670">
            <v>42586</v>
          </cell>
          <cell r="Q670" t="str">
            <v>Tecnopolis - Equipamiento</v>
          </cell>
          <cell r="R670" t="str">
            <v>CHUQUICHAICO FAICHIN ALBERTO</v>
          </cell>
          <cell r="S670">
            <v>31800</v>
          </cell>
          <cell r="T670" t="str">
            <v>Pago de factura C N° 0001-00000080</v>
          </cell>
          <cell r="U670" t="str">
            <v>Dirección Nacional de Centros Tematicos</v>
          </cell>
          <cell r="V670">
            <v>0</v>
          </cell>
          <cell r="W670" t="str">
            <v>Direccion General Técnica, Administrativa y Legal</v>
          </cell>
          <cell r="X670">
            <v>42468</v>
          </cell>
          <cell r="Y670">
            <v>0</v>
          </cell>
          <cell r="Z670" t="str">
            <v>Mariana</v>
          </cell>
        </row>
        <row r="671">
          <cell r="F671" t="str">
            <v>350631/2016</v>
          </cell>
          <cell r="G671" t="e">
            <v>#N/A</v>
          </cell>
          <cell r="H671" t="str">
            <v>350631/2016</v>
          </cell>
          <cell r="I671">
            <v>0</v>
          </cell>
          <cell r="J671" t="str">
            <v>025843/2016</v>
          </cell>
          <cell r="K671">
            <v>11</v>
          </cell>
          <cell r="L671" t="str">
            <v>025843/2016</v>
          </cell>
          <cell r="M671">
            <v>0</v>
          </cell>
          <cell r="N671">
            <v>0</v>
          </cell>
          <cell r="O671" t="str">
            <v>DNCT N° 293/2016</v>
          </cell>
          <cell r="P671">
            <v>42586</v>
          </cell>
          <cell r="Q671" t="str">
            <v>Tecnopolis - Insumos Graficos</v>
          </cell>
          <cell r="R671" t="str">
            <v>GRAFICA SAO PAULO</v>
          </cell>
          <cell r="S671">
            <v>375100</v>
          </cell>
          <cell r="T671" t="str">
            <v>Pago de facturas B N° 0002-00000018/19</v>
          </cell>
          <cell r="U671" t="str">
            <v>Dirección Nacional de Centros Tematicos</v>
          </cell>
          <cell r="V671">
            <v>0</v>
          </cell>
          <cell r="W671" t="str">
            <v>Direccion General Técnica, Administrativa y Legal</v>
          </cell>
          <cell r="X671">
            <v>42468</v>
          </cell>
          <cell r="Y671">
            <v>0</v>
          </cell>
          <cell r="Z671" t="str">
            <v>Mariana</v>
          </cell>
        </row>
        <row r="672">
          <cell r="F672" t="str">
            <v>352798/2016</v>
          </cell>
          <cell r="G672" t="e">
            <v>#N/A</v>
          </cell>
          <cell r="H672" t="str">
            <v>352798/2016</v>
          </cell>
          <cell r="I672">
            <v>0</v>
          </cell>
          <cell r="J672" t="str">
            <v>025773/2016</v>
          </cell>
          <cell r="K672">
            <v>11</v>
          </cell>
          <cell r="L672" t="str">
            <v>025773/2016</v>
          </cell>
          <cell r="M672">
            <v>0</v>
          </cell>
          <cell r="N672">
            <v>0</v>
          </cell>
          <cell r="O672" t="str">
            <v>DNCT N° 237/2016</v>
          </cell>
          <cell r="P672">
            <v>42586</v>
          </cell>
          <cell r="Q672" t="str">
            <v>Tecnopolis - Iluminacion</v>
          </cell>
          <cell r="R672" t="str">
            <v>TECBA GROUP S.A.</v>
          </cell>
          <cell r="S672">
            <v>500000</v>
          </cell>
          <cell r="T672" t="str">
            <v>Pago de factura B N° 0001-00000002</v>
          </cell>
          <cell r="U672" t="str">
            <v>Dirección Nacional de Centros Tematicos</v>
          </cell>
          <cell r="V672">
            <v>0</v>
          </cell>
          <cell r="W672" t="str">
            <v>Direccion General Técnica, Administrativa y Legal</v>
          </cell>
          <cell r="X672">
            <v>42468</v>
          </cell>
          <cell r="Y672">
            <v>0</v>
          </cell>
          <cell r="Z672" t="str">
            <v>Mariana</v>
          </cell>
        </row>
        <row r="673">
          <cell r="F673">
            <v>0</v>
          </cell>
          <cell r="G673" t="e">
            <v>#N/A</v>
          </cell>
          <cell r="H673">
            <v>0</v>
          </cell>
          <cell r="I673">
            <v>0</v>
          </cell>
          <cell r="J673" t="str">
            <v>260029/2016</v>
          </cell>
          <cell r="K673">
            <v>11</v>
          </cell>
          <cell r="L673">
            <v>0</v>
          </cell>
          <cell r="M673">
            <v>0</v>
          </cell>
          <cell r="N673">
            <v>0</v>
          </cell>
          <cell r="O673" t="str">
            <v>SCP N° 223/2016</v>
          </cell>
          <cell r="P673">
            <v>42591</v>
          </cell>
          <cell r="Q673" t="str">
            <v>Tecnopolis - ???</v>
          </cell>
          <cell r="R673" t="str">
            <v>BREA GUILLERMO ANDRES</v>
          </cell>
          <cell r="S673">
            <v>601370</v>
          </cell>
          <cell r="T673" t="str">
            <v>Pago de factura B N° 0002-00000025</v>
          </cell>
          <cell r="U673" t="str">
            <v>Secretaria de Contenidos Publicos</v>
          </cell>
          <cell r="V673">
            <v>0</v>
          </cell>
          <cell r="W673" t="str">
            <v>Direccion General Técnica, Administrativa y Legal</v>
          </cell>
          <cell r="X673">
            <v>42592</v>
          </cell>
          <cell r="Y673">
            <v>0</v>
          </cell>
          <cell r="Z673" t="str">
            <v>Mariana</v>
          </cell>
        </row>
        <row r="674">
          <cell r="F674">
            <v>0</v>
          </cell>
          <cell r="G674" t="e">
            <v>#N/A</v>
          </cell>
          <cell r="H674">
            <v>0</v>
          </cell>
          <cell r="I674">
            <v>0</v>
          </cell>
          <cell r="J674" t="str">
            <v>26027/2016</v>
          </cell>
          <cell r="K674">
            <v>10</v>
          </cell>
          <cell r="L674">
            <v>0</v>
          </cell>
          <cell r="M674">
            <v>0</v>
          </cell>
          <cell r="N674">
            <v>0</v>
          </cell>
          <cell r="O674" t="str">
            <v>SCP N° 222/2016</v>
          </cell>
          <cell r="P674">
            <v>42591</v>
          </cell>
          <cell r="Q674" t="str">
            <v>Logistica</v>
          </cell>
          <cell r="R674" t="str">
            <v>BREA GUILLERMO ANDRES</v>
          </cell>
          <cell r="S674">
            <v>285560</v>
          </cell>
          <cell r="T674" t="str">
            <v>Pago de factura B N° 0002-00000024</v>
          </cell>
          <cell r="U674" t="str">
            <v>Secretaria de Contenidos Publicos</v>
          </cell>
          <cell r="V674">
            <v>0</v>
          </cell>
          <cell r="W674" t="str">
            <v>Direccion General Técnica, Administrativa y Legal</v>
          </cell>
          <cell r="X674">
            <v>42592</v>
          </cell>
          <cell r="Y674">
            <v>0</v>
          </cell>
          <cell r="Z674">
            <v>0</v>
          </cell>
        </row>
        <row r="675">
          <cell r="F675">
            <v>0</v>
          </cell>
          <cell r="G675" t="e">
            <v>#N/A</v>
          </cell>
          <cell r="H675" t="str">
            <v>355889/2016</v>
          </cell>
          <cell r="I675">
            <v>0</v>
          </cell>
          <cell r="J675" t="str">
            <v>26068/2016</v>
          </cell>
          <cell r="K675">
            <v>10</v>
          </cell>
          <cell r="L675">
            <v>0</v>
          </cell>
          <cell r="M675">
            <v>0</v>
          </cell>
          <cell r="N675">
            <v>0</v>
          </cell>
          <cell r="O675" t="str">
            <v>DNCT N° 243/2016</v>
          </cell>
          <cell r="P675">
            <v>42590</v>
          </cell>
          <cell r="Q675" t="str">
            <v>Tecnopolis - ???</v>
          </cell>
          <cell r="R675" t="str">
            <v>MEKANO S.R.L.</v>
          </cell>
          <cell r="S675">
            <v>400000</v>
          </cell>
          <cell r="T675" t="str">
            <v>Pago de factura B N° 0003-00000274</v>
          </cell>
          <cell r="U675" t="str">
            <v>Dirección Nacional de Centros Tematicos</v>
          </cell>
          <cell r="V675">
            <v>0</v>
          </cell>
          <cell r="W675" t="str">
            <v>Direccion General Técnica, Administrativa y Legal</v>
          </cell>
          <cell r="X675">
            <v>42592</v>
          </cell>
          <cell r="Y675">
            <v>0</v>
          </cell>
          <cell r="Z675" t="str">
            <v>Mariana</v>
          </cell>
        </row>
        <row r="676">
          <cell r="F676">
            <v>0</v>
          </cell>
          <cell r="G676" t="e">
            <v>#N/A</v>
          </cell>
          <cell r="H676" t="str">
            <v>357620/2016</v>
          </cell>
          <cell r="I676">
            <v>0</v>
          </cell>
          <cell r="J676" t="str">
            <v>26070/2016</v>
          </cell>
          <cell r="K676">
            <v>10</v>
          </cell>
          <cell r="L676">
            <v>0</v>
          </cell>
          <cell r="M676">
            <v>0</v>
          </cell>
          <cell r="N676">
            <v>0</v>
          </cell>
          <cell r="O676" t="str">
            <v>DNCT N° 242/2016</v>
          </cell>
          <cell r="P676">
            <v>42590</v>
          </cell>
          <cell r="Q676" t="str">
            <v>Tecnopolis - Servicio de sonido y video</v>
          </cell>
          <cell r="R676" t="str">
            <v>TROY PRODUCCIONES S.R.L.</v>
          </cell>
          <cell r="S676">
            <v>500000</v>
          </cell>
          <cell r="T676" t="str">
            <v>Pago de factura B N° 0002-00000077</v>
          </cell>
          <cell r="U676" t="str">
            <v>Dirección Nacional de Centros Tematicos</v>
          </cell>
          <cell r="V676">
            <v>0</v>
          </cell>
          <cell r="W676" t="str">
            <v>Direccion General Técnica, Administrativa y Legal</v>
          </cell>
          <cell r="X676">
            <v>42592</v>
          </cell>
          <cell r="Y676">
            <v>0</v>
          </cell>
          <cell r="Z676" t="str">
            <v>Mariana</v>
          </cell>
        </row>
        <row r="677">
          <cell r="F677">
            <v>0</v>
          </cell>
          <cell r="G677" t="e">
            <v>#N/A</v>
          </cell>
          <cell r="H677" t="str">
            <v>317947/2016</v>
          </cell>
          <cell r="I677">
            <v>0</v>
          </cell>
          <cell r="J677" t="str">
            <v>024013/2016</v>
          </cell>
          <cell r="K677">
            <v>11</v>
          </cell>
          <cell r="L677">
            <v>0</v>
          </cell>
          <cell r="M677">
            <v>0</v>
          </cell>
          <cell r="N677">
            <v>0</v>
          </cell>
          <cell r="O677" t="str">
            <v>SFMyCP N° 118/2016</v>
          </cell>
          <cell r="P677">
            <v>42570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</row>
        <row r="678">
          <cell r="F678">
            <v>0</v>
          </cell>
          <cell r="G678" t="e">
            <v>#N/A</v>
          </cell>
          <cell r="H678" t="str">
            <v>325936/2016</v>
          </cell>
          <cell r="I678">
            <v>0</v>
          </cell>
          <cell r="J678" t="str">
            <v>024210/2016</v>
          </cell>
          <cell r="K678">
            <v>11</v>
          </cell>
          <cell r="L678">
            <v>0</v>
          </cell>
          <cell r="M678">
            <v>0</v>
          </cell>
          <cell r="N678">
            <v>0</v>
          </cell>
          <cell r="O678" t="str">
            <v>DNEF N° 343/2016</v>
          </cell>
          <cell r="P678">
            <v>42571</v>
          </cell>
          <cell r="Q678" t="str">
            <v>Equipamiento</v>
          </cell>
          <cell r="R678">
            <v>0</v>
          </cell>
          <cell r="S678">
            <v>0</v>
          </cell>
          <cell r="T678">
            <v>0</v>
          </cell>
          <cell r="U678" t="str">
            <v>Dirección Nacional de Expresiones Federales</v>
          </cell>
          <cell r="V678">
            <v>0</v>
          </cell>
          <cell r="W678" t="str">
            <v>Dirección Nacional de Expresiones Federales</v>
          </cell>
          <cell r="X678">
            <v>42593</v>
          </cell>
          <cell r="Y678">
            <v>0</v>
          </cell>
          <cell r="Z678">
            <v>0</v>
          </cell>
        </row>
        <row r="679">
          <cell r="F679">
            <v>0</v>
          </cell>
          <cell r="G679" t="e">
            <v>#N/A</v>
          </cell>
          <cell r="H679" t="str">
            <v>258208/2016</v>
          </cell>
          <cell r="I679">
            <v>0</v>
          </cell>
          <cell r="J679" t="str">
            <v>020082/2016</v>
          </cell>
          <cell r="K679">
            <v>11</v>
          </cell>
          <cell r="L679">
            <v>0</v>
          </cell>
          <cell r="M679">
            <v>0</v>
          </cell>
          <cell r="N679">
            <v>0</v>
          </cell>
          <cell r="O679" t="str">
            <v>DNCT N° 117/2016</v>
          </cell>
          <cell r="P679">
            <v>42537</v>
          </cell>
          <cell r="Q679" t="str">
            <v>Tecnopolis - ???</v>
          </cell>
          <cell r="R679" t="str">
            <v>MAXISEGURIDAD INDUSTRIAL S.A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</row>
        <row r="680">
          <cell r="F680">
            <v>0</v>
          </cell>
          <cell r="G680" t="e">
            <v>#N/A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</row>
        <row r="681">
          <cell r="F681">
            <v>0</v>
          </cell>
          <cell r="G681" t="e">
            <v>#N/A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</row>
        <row r="682">
          <cell r="F682">
            <v>0</v>
          </cell>
          <cell r="G682" t="e">
            <v>#N/A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</row>
        <row r="683">
          <cell r="F683">
            <v>0</v>
          </cell>
          <cell r="G683" t="e">
            <v>#N/A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</row>
        <row r="684">
          <cell r="F684">
            <v>0</v>
          </cell>
          <cell r="G684" t="e">
            <v>#N/A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</row>
        <row r="685">
          <cell r="F685">
            <v>0</v>
          </cell>
          <cell r="G685" t="e">
            <v>#N/A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</row>
        <row r="686">
          <cell r="F686">
            <v>0</v>
          </cell>
          <cell r="G686" t="e">
            <v>#N/A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</row>
        <row r="687">
          <cell r="F687">
            <v>0</v>
          </cell>
          <cell r="G687" t="e">
            <v>#N/A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</row>
        <row r="688">
          <cell r="F688">
            <v>0</v>
          </cell>
          <cell r="G688" t="e">
            <v>#N/A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</row>
        <row r="689">
          <cell r="F689">
            <v>0</v>
          </cell>
          <cell r="G689" t="e">
            <v>#N/A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</row>
        <row r="690">
          <cell r="F690">
            <v>0</v>
          </cell>
          <cell r="G690" t="e">
            <v>#N/A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</row>
        <row r="691">
          <cell r="F691">
            <v>0</v>
          </cell>
          <cell r="G691" t="e">
            <v>#N/A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</row>
        <row r="692">
          <cell r="F692">
            <v>0</v>
          </cell>
          <cell r="G692" t="e">
            <v>#N/A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</row>
        <row r="693">
          <cell r="F693">
            <v>0</v>
          </cell>
          <cell r="G693" t="e">
            <v>#N/A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</row>
        <row r="694">
          <cell r="F694">
            <v>0</v>
          </cell>
          <cell r="G694" t="e">
            <v>#N/A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</row>
        <row r="695">
          <cell r="F695">
            <v>0</v>
          </cell>
          <cell r="G695" t="e">
            <v>#N/A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</row>
        <row r="696">
          <cell r="F696">
            <v>0</v>
          </cell>
          <cell r="G696" t="e">
            <v>#N/A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</row>
        <row r="697">
          <cell r="F697">
            <v>0</v>
          </cell>
          <cell r="G697" t="e">
            <v>#N/A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</row>
        <row r="698">
          <cell r="F698">
            <v>0</v>
          </cell>
          <cell r="G698" t="e">
            <v>#N/A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</row>
        <row r="699">
          <cell r="F699">
            <v>0</v>
          </cell>
          <cell r="G699" t="e">
            <v>#N/A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</row>
        <row r="700">
          <cell r="F700">
            <v>0</v>
          </cell>
          <cell r="G700" t="e">
            <v>#N/A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</row>
        <row r="701">
          <cell r="F701">
            <v>0</v>
          </cell>
          <cell r="G701" t="e">
            <v>#N/A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</row>
        <row r="702">
          <cell r="F702">
            <v>0</v>
          </cell>
          <cell r="G702" t="e">
            <v>#N/A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</row>
        <row r="703">
          <cell r="F703">
            <v>0</v>
          </cell>
          <cell r="G703" t="e">
            <v>#N/A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</row>
        <row r="704">
          <cell r="F704">
            <v>0</v>
          </cell>
          <cell r="G704" t="e">
            <v>#N/A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</row>
        <row r="705">
          <cell r="F705">
            <v>0</v>
          </cell>
          <cell r="G705" t="e">
            <v>#N/A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</row>
        <row r="706">
          <cell r="F706">
            <v>0</v>
          </cell>
          <cell r="G706" t="e">
            <v>#N/A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</row>
        <row r="707">
          <cell r="F707">
            <v>0</v>
          </cell>
          <cell r="G707" t="e">
            <v>#N/A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</row>
        <row r="708">
          <cell r="F708">
            <v>0</v>
          </cell>
          <cell r="G708" t="e">
            <v>#N/A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</row>
        <row r="709">
          <cell r="F709">
            <v>0</v>
          </cell>
          <cell r="G709" t="e">
            <v>#N/A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</row>
        <row r="710">
          <cell r="F710">
            <v>0</v>
          </cell>
          <cell r="G710" t="e">
            <v>#N/A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</row>
        <row r="711">
          <cell r="F711">
            <v>0</v>
          </cell>
          <cell r="G711" t="e">
            <v>#N/A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</row>
        <row r="712">
          <cell r="F712">
            <v>0</v>
          </cell>
          <cell r="G712" t="e">
            <v>#N/A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</row>
        <row r="713">
          <cell r="F713">
            <v>0</v>
          </cell>
          <cell r="G713" t="e">
            <v>#N/A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</row>
        <row r="714">
          <cell r="F714">
            <v>0</v>
          </cell>
          <cell r="G714" t="e">
            <v>#N/A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</row>
        <row r="715">
          <cell r="F715">
            <v>0</v>
          </cell>
          <cell r="G715" t="e">
            <v>#N/A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</row>
        <row r="716">
          <cell r="F716">
            <v>0</v>
          </cell>
          <cell r="G716" t="e">
            <v>#N/A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</row>
        <row r="717">
          <cell r="F717">
            <v>0</v>
          </cell>
          <cell r="G717" t="e">
            <v>#N/A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</row>
        <row r="718">
          <cell r="F718">
            <v>0</v>
          </cell>
          <cell r="G718" t="e">
            <v>#N/A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</row>
        <row r="719">
          <cell r="F719">
            <v>0</v>
          </cell>
          <cell r="G719" t="e">
            <v>#N/A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</row>
        <row r="720">
          <cell r="F720">
            <v>0</v>
          </cell>
          <cell r="G720" t="e">
            <v>#N/A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</row>
        <row r="721">
          <cell r="F721">
            <v>0</v>
          </cell>
          <cell r="G721" t="e">
            <v>#N/A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</row>
        <row r="722">
          <cell r="F722">
            <v>0</v>
          </cell>
          <cell r="G722" t="e">
            <v>#N/A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3">
          <cell r="F723">
            <v>0</v>
          </cell>
          <cell r="G723" t="e">
            <v>#N/A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</row>
        <row r="724">
          <cell r="F724">
            <v>0</v>
          </cell>
          <cell r="G724" t="e">
            <v>#N/A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</row>
        <row r="725">
          <cell r="F725">
            <v>0</v>
          </cell>
          <cell r="G725" t="e">
            <v>#N/A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</row>
        <row r="726"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</row>
        <row r="727"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</row>
        <row r="728"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</row>
        <row r="729"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</row>
        <row r="730"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</row>
        <row r="731"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</row>
        <row r="732"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</row>
        <row r="733"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</row>
        <row r="734"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</row>
        <row r="735"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</row>
        <row r="736"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</row>
        <row r="737"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</row>
        <row r="738"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</row>
        <row r="739"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</row>
        <row r="740"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</row>
        <row r="741"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</row>
        <row r="742"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</row>
        <row r="743"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</row>
        <row r="744"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</row>
        <row r="745"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</row>
        <row r="746"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</row>
        <row r="747"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</row>
        <row r="748"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</row>
        <row r="749"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</row>
        <row r="750"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</row>
        <row r="751"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</row>
        <row r="752"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</row>
        <row r="753"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</row>
        <row r="754"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</row>
        <row r="755"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</row>
        <row r="756"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</row>
        <row r="757"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</row>
        <row r="758"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</row>
        <row r="759"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</row>
        <row r="760"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</row>
        <row r="761"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</row>
        <row r="762"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</row>
        <row r="763"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</row>
        <row r="764"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</row>
        <row r="765"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</row>
        <row r="766"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</row>
        <row r="767"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</row>
        <row r="768"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</row>
        <row r="769"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</row>
        <row r="770"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</row>
        <row r="771"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</row>
        <row r="772"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</row>
        <row r="773"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</row>
        <row r="774"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</row>
        <row r="775"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</row>
        <row r="776"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</row>
        <row r="777"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</row>
        <row r="778"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</row>
        <row r="779"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</row>
        <row r="780"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</row>
        <row r="781"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</row>
        <row r="782"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</row>
        <row r="783"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</row>
        <row r="784"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</row>
        <row r="785"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</row>
        <row r="786"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</row>
        <row r="787"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</row>
        <row r="788"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</row>
        <row r="789"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</row>
        <row r="790"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</row>
        <row r="791"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</row>
        <row r="792"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</row>
        <row r="793"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</row>
        <row r="794"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</row>
        <row r="795"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</row>
        <row r="796"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</row>
        <row r="797"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</row>
        <row r="798"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</row>
        <row r="799"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</row>
        <row r="800"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</row>
        <row r="801"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</row>
        <row r="802"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</row>
        <row r="803"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</row>
        <row r="804"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</row>
        <row r="805"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</row>
        <row r="806"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</row>
        <row r="807"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</row>
        <row r="808"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</row>
        <row r="809"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</row>
        <row r="810"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</row>
        <row r="811"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</row>
        <row r="812"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</row>
        <row r="813"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</row>
        <row r="814"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</row>
        <row r="815"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</row>
        <row r="816"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</row>
        <row r="817"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</row>
        <row r="818"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</row>
        <row r="819"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</row>
        <row r="820"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</row>
        <row r="821"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</row>
        <row r="822"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</row>
        <row r="823"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</row>
        <row r="824"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</row>
        <row r="825"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</row>
        <row r="826"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</row>
        <row r="827"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</row>
        <row r="828"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</row>
        <row r="829"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</row>
        <row r="830"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</row>
        <row r="831"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</row>
        <row r="832"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</row>
        <row r="833"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</row>
        <row r="834"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</row>
        <row r="835"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</row>
        <row r="836"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</row>
        <row r="837"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</row>
        <row r="838"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</row>
        <row r="839"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</row>
        <row r="840"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</row>
        <row r="841"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</row>
        <row r="842"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</row>
        <row r="843"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</row>
        <row r="844"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</row>
        <row r="845"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</row>
        <row r="846"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</row>
        <row r="847"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</row>
        <row r="848"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</row>
        <row r="849"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</row>
        <row r="850"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</row>
        <row r="851"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</row>
        <row r="852"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 t="str">
            <v>ç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</row>
        <row r="853"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</row>
        <row r="854"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</row>
        <row r="855"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</row>
        <row r="856"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</row>
        <row r="857"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</row>
        <row r="858"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</row>
        <row r="859"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</row>
        <row r="860"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</row>
        <row r="861"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</row>
        <row r="862"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</row>
        <row r="863"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</row>
        <row r="864"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</row>
        <row r="865"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</row>
        <row r="866"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</row>
        <row r="867"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</row>
        <row r="868"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</row>
        <row r="869"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</row>
        <row r="870"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</row>
        <row r="871"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</row>
        <row r="872"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</row>
      </sheetData>
      <sheetData sheetId="2"/>
      <sheetData sheetId="3">
        <row r="2">
          <cell r="A2" t="str">
            <v>ACU-S01:0001975/2015</v>
          </cell>
          <cell r="B2">
            <v>0</v>
          </cell>
          <cell r="C2">
            <v>0</v>
          </cell>
          <cell r="D2">
            <v>0</v>
          </cell>
          <cell r="E2" t="str">
            <v>001975/2015</v>
          </cell>
        </row>
        <row r="3">
          <cell r="A3" t="str">
            <v>EXP-S01:0016749/2016</v>
          </cell>
          <cell r="B3">
            <v>0</v>
          </cell>
          <cell r="C3">
            <v>0</v>
          </cell>
          <cell r="D3">
            <v>0</v>
          </cell>
          <cell r="E3" t="str">
            <v>016749/2016</v>
          </cell>
        </row>
        <row r="4">
          <cell r="A4" t="str">
            <v>EXP-S01:0028506/2014</v>
          </cell>
          <cell r="B4">
            <v>0</v>
          </cell>
          <cell r="C4">
            <v>0</v>
          </cell>
          <cell r="D4">
            <v>0</v>
          </cell>
          <cell r="E4" t="str">
            <v>028506/2014</v>
          </cell>
        </row>
        <row r="5">
          <cell r="A5" t="str">
            <v>EXP-S01:0061074/2016</v>
          </cell>
          <cell r="B5">
            <v>0</v>
          </cell>
          <cell r="C5">
            <v>0</v>
          </cell>
          <cell r="D5">
            <v>0</v>
          </cell>
          <cell r="E5" t="str">
            <v>061074/2016</v>
          </cell>
        </row>
        <row r="6">
          <cell r="A6" t="str">
            <v>EXP-S01:0101566/2016</v>
          </cell>
          <cell r="B6">
            <v>0</v>
          </cell>
          <cell r="C6">
            <v>0</v>
          </cell>
          <cell r="D6">
            <v>0</v>
          </cell>
          <cell r="E6" t="str">
            <v>101566/2016</v>
          </cell>
        </row>
        <row r="7">
          <cell r="A7" t="str">
            <v>EXP-S01:0109495/2014</v>
          </cell>
          <cell r="B7">
            <v>0</v>
          </cell>
          <cell r="C7">
            <v>0</v>
          </cell>
          <cell r="D7">
            <v>0</v>
          </cell>
          <cell r="E7" t="str">
            <v>109495/2014</v>
          </cell>
        </row>
        <row r="8">
          <cell r="A8" t="str">
            <v>EXP-S01:0121911/2016</v>
          </cell>
          <cell r="B8">
            <v>0</v>
          </cell>
          <cell r="C8">
            <v>0</v>
          </cell>
          <cell r="D8">
            <v>0</v>
          </cell>
          <cell r="E8" t="str">
            <v>121911/2016</v>
          </cell>
        </row>
        <row r="9">
          <cell r="A9" t="str">
            <v>EXP-S01:0127581/2016</v>
          </cell>
          <cell r="B9">
            <v>0</v>
          </cell>
          <cell r="C9">
            <v>0</v>
          </cell>
          <cell r="D9">
            <v>0</v>
          </cell>
          <cell r="E9" t="str">
            <v>127581/2016</v>
          </cell>
        </row>
        <row r="10">
          <cell r="A10" t="str">
            <v>EXP-S01:0129568/2016</v>
          </cell>
          <cell r="B10">
            <v>0</v>
          </cell>
          <cell r="C10">
            <v>0</v>
          </cell>
          <cell r="D10">
            <v>0</v>
          </cell>
          <cell r="E10" t="str">
            <v>129568/2016</v>
          </cell>
        </row>
        <row r="11">
          <cell r="A11" t="str">
            <v>EXP-S01:0132434/2016</v>
          </cell>
          <cell r="B11">
            <v>0</v>
          </cell>
          <cell r="C11">
            <v>0</v>
          </cell>
          <cell r="D11">
            <v>0</v>
          </cell>
          <cell r="E11" t="str">
            <v>132434/2016</v>
          </cell>
        </row>
        <row r="12">
          <cell r="A12" t="str">
            <v>EXP-S01:0156197/2016</v>
          </cell>
          <cell r="B12">
            <v>0</v>
          </cell>
          <cell r="C12">
            <v>0</v>
          </cell>
          <cell r="D12">
            <v>0</v>
          </cell>
          <cell r="E12" t="str">
            <v>156197/2016</v>
          </cell>
        </row>
        <row r="13">
          <cell r="A13" t="str">
            <v>EXP-S01:0163644/2016</v>
          </cell>
          <cell r="B13">
            <v>0</v>
          </cell>
          <cell r="C13">
            <v>0</v>
          </cell>
          <cell r="D13">
            <v>0</v>
          </cell>
          <cell r="E13" t="str">
            <v>163644/2016</v>
          </cell>
        </row>
        <row r="14">
          <cell r="A14" t="str">
            <v>EXP-S01:0163785/2016</v>
          </cell>
          <cell r="B14">
            <v>0</v>
          </cell>
          <cell r="C14">
            <v>0</v>
          </cell>
          <cell r="D14">
            <v>0</v>
          </cell>
          <cell r="E14" t="str">
            <v>163785/2016</v>
          </cell>
        </row>
        <row r="15">
          <cell r="A15" t="str">
            <v>EXP-S01:0163789/2016</v>
          </cell>
          <cell r="B15">
            <v>0</v>
          </cell>
          <cell r="C15">
            <v>0</v>
          </cell>
          <cell r="D15">
            <v>0</v>
          </cell>
          <cell r="E15" t="str">
            <v>163789/2016</v>
          </cell>
        </row>
        <row r="16">
          <cell r="A16" t="str">
            <v>EXP-S01:0164405/2016</v>
          </cell>
          <cell r="B16">
            <v>0</v>
          </cell>
          <cell r="C16">
            <v>0</v>
          </cell>
          <cell r="D16">
            <v>0</v>
          </cell>
          <cell r="E16" t="str">
            <v>164405/2016</v>
          </cell>
        </row>
        <row r="17">
          <cell r="A17" t="str">
            <v>EXP-S01:0164530/2016</v>
          </cell>
          <cell r="B17">
            <v>0</v>
          </cell>
          <cell r="C17">
            <v>0</v>
          </cell>
          <cell r="D17">
            <v>0</v>
          </cell>
          <cell r="E17" t="str">
            <v>164530/2016</v>
          </cell>
        </row>
        <row r="18">
          <cell r="A18" t="str">
            <v>EXP-S01:0164562/2016</v>
          </cell>
          <cell r="B18">
            <v>0</v>
          </cell>
          <cell r="C18">
            <v>0</v>
          </cell>
          <cell r="D18">
            <v>0</v>
          </cell>
          <cell r="E18" t="str">
            <v>164562/2016</v>
          </cell>
        </row>
        <row r="19">
          <cell r="A19" t="str">
            <v>EXP-S01:0164634/2016</v>
          </cell>
          <cell r="B19">
            <v>0</v>
          </cell>
          <cell r="C19">
            <v>0</v>
          </cell>
          <cell r="D19">
            <v>0</v>
          </cell>
          <cell r="E19" t="str">
            <v>164634/2016</v>
          </cell>
        </row>
        <row r="20">
          <cell r="A20" t="str">
            <v>EXP-S01:0164692/2016</v>
          </cell>
          <cell r="B20">
            <v>0</v>
          </cell>
          <cell r="C20">
            <v>0</v>
          </cell>
          <cell r="D20">
            <v>0</v>
          </cell>
          <cell r="E20" t="str">
            <v>164692/2016</v>
          </cell>
        </row>
        <row r="21">
          <cell r="A21" t="str">
            <v>EXP-S01:0166535/2016</v>
          </cell>
          <cell r="B21">
            <v>0</v>
          </cell>
          <cell r="C21">
            <v>0</v>
          </cell>
          <cell r="D21">
            <v>0</v>
          </cell>
          <cell r="E21" t="str">
            <v>166535/2016</v>
          </cell>
        </row>
        <row r="22">
          <cell r="A22" t="str">
            <v>EXP-S01:0171420/2016</v>
          </cell>
          <cell r="B22">
            <v>0</v>
          </cell>
          <cell r="C22">
            <v>0</v>
          </cell>
          <cell r="D22">
            <v>0</v>
          </cell>
          <cell r="E22" t="str">
            <v>171420/2016</v>
          </cell>
        </row>
        <row r="23">
          <cell r="A23" t="str">
            <v>EXP-S01:0174169/2016</v>
          </cell>
          <cell r="B23">
            <v>0</v>
          </cell>
          <cell r="C23">
            <v>0</v>
          </cell>
          <cell r="D23">
            <v>0</v>
          </cell>
          <cell r="E23" t="str">
            <v>174169/2016</v>
          </cell>
        </row>
        <row r="24">
          <cell r="A24" t="str">
            <v>EXP-S01:0174298/2016</v>
          </cell>
          <cell r="B24">
            <v>0</v>
          </cell>
          <cell r="C24">
            <v>0</v>
          </cell>
          <cell r="D24">
            <v>0</v>
          </cell>
          <cell r="E24" t="str">
            <v>174298/2016</v>
          </cell>
        </row>
        <row r="25">
          <cell r="A25" t="str">
            <v>EXP-S01:0176765/2016</v>
          </cell>
          <cell r="B25">
            <v>0</v>
          </cell>
          <cell r="C25">
            <v>0</v>
          </cell>
          <cell r="D25">
            <v>0</v>
          </cell>
          <cell r="E25" t="str">
            <v>176765/2016</v>
          </cell>
        </row>
        <row r="26">
          <cell r="A26" t="str">
            <v>EXP-S01:0176788/2016</v>
          </cell>
          <cell r="B26">
            <v>0</v>
          </cell>
          <cell r="C26">
            <v>0</v>
          </cell>
          <cell r="D26">
            <v>0</v>
          </cell>
          <cell r="E26" t="str">
            <v>176788/2016</v>
          </cell>
        </row>
        <row r="27">
          <cell r="A27" t="str">
            <v>EXP-S01:0177088/2016</v>
          </cell>
          <cell r="B27">
            <v>0</v>
          </cell>
          <cell r="C27">
            <v>0</v>
          </cell>
          <cell r="D27">
            <v>0</v>
          </cell>
          <cell r="E27" t="str">
            <v>177088/2016</v>
          </cell>
        </row>
        <row r="28">
          <cell r="A28" t="str">
            <v>EXP-S01:0177217/2016</v>
          </cell>
          <cell r="B28">
            <v>0</v>
          </cell>
          <cell r="C28">
            <v>0</v>
          </cell>
          <cell r="D28">
            <v>0</v>
          </cell>
          <cell r="E28" t="str">
            <v>177217/2016</v>
          </cell>
        </row>
        <row r="29">
          <cell r="A29" t="str">
            <v>EXP-S01:0182051/2016</v>
          </cell>
          <cell r="B29">
            <v>0</v>
          </cell>
          <cell r="C29">
            <v>0</v>
          </cell>
          <cell r="D29">
            <v>0</v>
          </cell>
          <cell r="E29" t="str">
            <v>182051/2016</v>
          </cell>
        </row>
        <row r="30">
          <cell r="A30" t="str">
            <v>EXP-S01:0188482/2016</v>
          </cell>
          <cell r="B30">
            <v>0</v>
          </cell>
          <cell r="C30">
            <v>0</v>
          </cell>
          <cell r="D30">
            <v>0</v>
          </cell>
          <cell r="E30" t="str">
            <v>188482/2016</v>
          </cell>
        </row>
        <row r="31">
          <cell r="A31" t="str">
            <v>EXP-S01:0188519/2016</v>
          </cell>
          <cell r="B31">
            <v>0</v>
          </cell>
          <cell r="C31">
            <v>0</v>
          </cell>
          <cell r="D31">
            <v>0</v>
          </cell>
          <cell r="E31" t="str">
            <v>188519/2016</v>
          </cell>
        </row>
        <row r="32">
          <cell r="A32" t="str">
            <v>EXP-S01:0188555/2016</v>
          </cell>
          <cell r="B32">
            <v>0</v>
          </cell>
          <cell r="C32">
            <v>0</v>
          </cell>
          <cell r="D32">
            <v>0</v>
          </cell>
          <cell r="E32" t="str">
            <v>188555/2016</v>
          </cell>
        </row>
        <row r="33">
          <cell r="A33" t="str">
            <v>EXP-S01:0188729/2016</v>
          </cell>
          <cell r="B33">
            <v>0</v>
          </cell>
          <cell r="C33">
            <v>0</v>
          </cell>
          <cell r="D33">
            <v>0</v>
          </cell>
          <cell r="E33" t="str">
            <v>188729/2016</v>
          </cell>
        </row>
        <row r="34">
          <cell r="A34" t="str">
            <v>EXP-S01:0196037/2016</v>
          </cell>
          <cell r="B34">
            <v>0</v>
          </cell>
          <cell r="C34">
            <v>0</v>
          </cell>
          <cell r="D34">
            <v>0</v>
          </cell>
          <cell r="E34" t="str">
            <v>196037/2016</v>
          </cell>
        </row>
        <row r="35">
          <cell r="A35" t="str">
            <v>EXP-S01:0196038/2016</v>
          </cell>
          <cell r="B35">
            <v>0</v>
          </cell>
          <cell r="C35">
            <v>0</v>
          </cell>
          <cell r="D35">
            <v>0</v>
          </cell>
          <cell r="E35" t="str">
            <v>196038/2016</v>
          </cell>
        </row>
        <row r="36">
          <cell r="A36" t="str">
            <v>EXP-S01:0196039/2016</v>
          </cell>
          <cell r="B36">
            <v>0</v>
          </cell>
          <cell r="C36">
            <v>0</v>
          </cell>
          <cell r="D36">
            <v>0</v>
          </cell>
          <cell r="E36" t="str">
            <v>196039/2016</v>
          </cell>
        </row>
        <row r="37">
          <cell r="A37" t="str">
            <v>EXP-S01:0196235/2016</v>
          </cell>
          <cell r="B37">
            <v>0</v>
          </cell>
          <cell r="C37">
            <v>0</v>
          </cell>
          <cell r="D37">
            <v>0</v>
          </cell>
          <cell r="E37" t="str">
            <v>196235/2016</v>
          </cell>
        </row>
        <row r="38">
          <cell r="A38" t="str">
            <v>EXP-S01:0196274/2016</v>
          </cell>
          <cell r="B38">
            <v>0</v>
          </cell>
          <cell r="C38">
            <v>0</v>
          </cell>
          <cell r="D38">
            <v>0</v>
          </cell>
          <cell r="E38" t="str">
            <v>196274/2016</v>
          </cell>
        </row>
        <row r="39">
          <cell r="A39" t="str">
            <v>EXP-S01:0198065/2016</v>
          </cell>
          <cell r="B39">
            <v>0</v>
          </cell>
          <cell r="C39">
            <v>0</v>
          </cell>
          <cell r="D39">
            <v>0</v>
          </cell>
          <cell r="E39" t="str">
            <v>198065/2016</v>
          </cell>
        </row>
        <row r="40">
          <cell r="A40" t="str">
            <v>EXP-S01:0203361/2016</v>
          </cell>
          <cell r="B40">
            <v>0</v>
          </cell>
          <cell r="C40">
            <v>0</v>
          </cell>
          <cell r="D40">
            <v>0</v>
          </cell>
          <cell r="E40" t="str">
            <v>203361/2016</v>
          </cell>
        </row>
        <row r="41">
          <cell r="A41" t="str">
            <v>EXP-S01:0207947/2016</v>
          </cell>
          <cell r="B41">
            <v>0</v>
          </cell>
          <cell r="C41">
            <v>0</v>
          </cell>
          <cell r="D41">
            <v>0</v>
          </cell>
          <cell r="E41" t="str">
            <v>207947/2016</v>
          </cell>
        </row>
        <row r="42">
          <cell r="A42" t="str">
            <v>EXP-S01:0211989/2016</v>
          </cell>
          <cell r="B42">
            <v>0</v>
          </cell>
          <cell r="C42">
            <v>0</v>
          </cell>
          <cell r="D42">
            <v>0</v>
          </cell>
          <cell r="E42" t="str">
            <v>211989/2016</v>
          </cell>
        </row>
        <row r="43">
          <cell r="A43" t="str">
            <v>EXP-S01:0213081/2016</v>
          </cell>
          <cell r="B43">
            <v>0</v>
          </cell>
          <cell r="C43">
            <v>0</v>
          </cell>
          <cell r="D43">
            <v>0</v>
          </cell>
          <cell r="E43" t="str">
            <v>213081/2016</v>
          </cell>
        </row>
        <row r="44">
          <cell r="A44" t="str">
            <v>EXP-S01:0213094/2016</v>
          </cell>
          <cell r="B44">
            <v>0</v>
          </cell>
          <cell r="C44">
            <v>0</v>
          </cell>
          <cell r="D44">
            <v>0</v>
          </cell>
          <cell r="E44" t="str">
            <v>213094/2016</v>
          </cell>
        </row>
        <row r="45">
          <cell r="A45" t="str">
            <v>EXP-S01:0213175/2016</v>
          </cell>
          <cell r="B45">
            <v>0</v>
          </cell>
          <cell r="C45">
            <v>0</v>
          </cell>
          <cell r="D45">
            <v>0</v>
          </cell>
          <cell r="E45" t="str">
            <v>213175/2016</v>
          </cell>
        </row>
        <row r="46">
          <cell r="A46" t="str">
            <v>EXP-S01:0213947/2016</v>
          </cell>
          <cell r="B46">
            <v>0</v>
          </cell>
          <cell r="C46">
            <v>0</v>
          </cell>
          <cell r="D46">
            <v>0</v>
          </cell>
          <cell r="E46" t="str">
            <v>213947/2016</v>
          </cell>
        </row>
        <row r="47">
          <cell r="A47" t="str">
            <v>EXP-S01:0219846/2016</v>
          </cell>
          <cell r="B47">
            <v>0</v>
          </cell>
          <cell r="C47">
            <v>0</v>
          </cell>
          <cell r="D47">
            <v>0</v>
          </cell>
          <cell r="E47" t="str">
            <v>219846/2016</v>
          </cell>
        </row>
        <row r="48">
          <cell r="A48" t="str">
            <v>EXP-S01:0222365/2016</v>
          </cell>
          <cell r="B48">
            <v>0</v>
          </cell>
          <cell r="C48">
            <v>0</v>
          </cell>
          <cell r="D48">
            <v>0</v>
          </cell>
          <cell r="E48" t="str">
            <v>222365/2016</v>
          </cell>
        </row>
        <row r="49">
          <cell r="A49" t="str">
            <v>EXP-S01:0222508/2016</v>
          </cell>
          <cell r="B49">
            <v>0</v>
          </cell>
          <cell r="C49">
            <v>0</v>
          </cell>
          <cell r="D49">
            <v>0</v>
          </cell>
          <cell r="E49" t="str">
            <v>222508/2016</v>
          </cell>
        </row>
        <row r="50">
          <cell r="A50" t="str">
            <v>EXP-S01:0224845/2016</v>
          </cell>
          <cell r="B50">
            <v>0</v>
          </cell>
          <cell r="C50">
            <v>0</v>
          </cell>
          <cell r="D50">
            <v>0</v>
          </cell>
          <cell r="E50" t="str">
            <v>224845/2016</v>
          </cell>
        </row>
        <row r="51">
          <cell r="A51" t="str">
            <v>EXP-S01:0225913/2016</v>
          </cell>
          <cell r="B51">
            <v>0</v>
          </cell>
          <cell r="C51">
            <v>0</v>
          </cell>
          <cell r="D51">
            <v>0</v>
          </cell>
          <cell r="E51" t="str">
            <v>225913/2016</v>
          </cell>
        </row>
        <row r="52">
          <cell r="A52" t="str">
            <v>EXP-S01:0229314/2016</v>
          </cell>
          <cell r="B52">
            <v>0</v>
          </cell>
          <cell r="C52">
            <v>0</v>
          </cell>
          <cell r="D52">
            <v>0</v>
          </cell>
          <cell r="E52" t="str">
            <v>229314/2016</v>
          </cell>
        </row>
        <row r="53">
          <cell r="A53" t="str">
            <v>EXP-S01:0229862/2016</v>
          </cell>
          <cell r="B53">
            <v>0</v>
          </cell>
          <cell r="C53">
            <v>0</v>
          </cell>
          <cell r="D53">
            <v>0</v>
          </cell>
          <cell r="E53" t="str">
            <v>229862/2016</v>
          </cell>
        </row>
        <row r="54">
          <cell r="A54" t="str">
            <v>EXP-S01:0229938/2016</v>
          </cell>
          <cell r="B54">
            <v>0</v>
          </cell>
          <cell r="C54">
            <v>0</v>
          </cell>
          <cell r="D54">
            <v>0</v>
          </cell>
          <cell r="E54" t="str">
            <v>229938/2016</v>
          </cell>
        </row>
        <row r="55">
          <cell r="A55" t="str">
            <v>EXP-S01:0230234/2016</v>
          </cell>
          <cell r="B55">
            <v>0</v>
          </cell>
          <cell r="C55">
            <v>0</v>
          </cell>
          <cell r="D55">
            <v>0</v>
          </cell>
          <cell r="E55" t="str">
            <v>230234/2016</v>
          </cell>
        </row>
        <row r="56">
          <cell r="A56" t="str">
            <v>EXP-S01:0230402/2016</v>
          </cell>
          <cell r="B56">
            <v>0</v>
          </cell>
          <cell r="C56">
            <v>0</v>
          </cell>
          <cell r="D56">
            <v>0</v>
          </cell>
          <cell r="E56" t="str">
            <v>230402/2016</v>
          </cell>
        </row>
        <row r="57">
          <cell r="A57" t="str">
            <v>EXP-S01:0230468/2016</v>
          </cell>
          <cell r="B57">
            <v>0</v>
          </cell>
          <cell r="C57">
            <v>0</v>
          </cell>
          <cell r="D57">
            <v>0</v>
          </cell>
          <cell r="E57" t="str">
            <v>230468/2016</v>
          </cell>
        </row>
        <row r="58">
          <cell r="A58" t="str">
            <v>EXP-S01:0230776/2016</v>
          </cell>
          <cell r="B58">
            <v>0</v>
          </cell>
          <cell r="C58">
            <v>0</v>
          </cell>
          <cell r="D58">
            <v>0</v>
          </cell>
          <cell r="E58" t="str">
            <v>230776/2016</v>
          </cell>
        </row>
        <row r="59">
          <cell r="A59" t="str">
            <v>EXP-S01:0232567/2016</v>
          </cell>
          <cell r="B59">
            <v>0</v>
          </cell>
          <cell r="C59">
            <v>0</v>
          </cell>
          <cell r="D59">
            <v>0</v>
          </cell>
          <cell r="E59" t="str">
            <v>232567/2016</v>
          </cell>
        </row>
        <row r="60">
          <cell r="A60" t="str">
            <v>EXP-S01:0238397/2016</v>
          </cell>
          <cell r="B60">
            <v>0</v>
          </cell>
          <cell r="C60">
            <v>0</v>
          </cell>
          <cell r="D60">
            <v>0</v>
          </cell>
          <cell r="E60" t="str">
            <v>238397/2016</v>
          </cell>
        </row>
        <row r="61">
          <cell r="A61" t="str">
            <v>EXP-S01:0239184/2016</v>
          </cell>
          <cell r="B61">
            <v>0</v>
          </cell>
          <cell r="C61">
            <v>0</v>
          </cell>
          <cell r="D61">
            <v>0</v>
          </cell>
          <cell r="E61" t="str">
            <v>239184/2016</v>
          </cell>
        </row>
        <row r="62">
          <cell r="A62" t="str">
            <v>EXP-S01:0239218/2016</v>
          </cell>
          <cell r="B62">
            <v>0</v>
          </cell>
          <cell r="C62">
            <v>0</v>
          </cell>
          <cell r="D62">
            <v>0</v>
          </cell>
          <cell r="E62" t="str">
            <v>239218/2016</v>
          </cell>
        </row>
        <row r="63">
          <cell r="A63" t="str">
            <v>EXP-S01:0239230/2016</v>
          </cell>
          <cell r="B63">
            <v>0</v>
          </cell>
          <cell r="C63">
            <v>0</v>
          </cell>
          <cell r="D63">
            <v>0</v>
          </cell>
          <cell r="E63" t="str">
            <v>239230/2016</v>
          </cell>
        </row>
        <row r="64">
          <cell r="A64" t="str">
            <v>EXP-S01:0239508/2016</v>
          </cell>
          <cell r="B64">
            <v>0</v>
          </cell>
          <cell r="C64">
            <v>0</v>
          </cell>
          <cell r="D64">
            <v>0</v>
          </cell>
          <cell r="E64" t="str">
            <v>239508/2016</v>
          </cell>
        </row>
        <row r="65">
          <cell r="A65" t="str">
            <v>EXP-S01:0240257/2016</v>
          </cell>
          <cell r="B65">
            <v>0</v>
          </cell>
          <cell r="C65">
            <v>0</v>
          </cell>
          <cell r="D65">
            <v>0</v>
          </cell>
          <cell r="E65" t="str">
            <v>240257/2016</v>
          </cell>
        </row>
        <row r="66">
          <cell r="A66" t="str">
            <v>EXP-S01:0240681/2016</v>
          </cell>
          <cell r="B66">
            <v>0</v>
          </cell>
          <cell r="C66">
            <v>0</v>
          </cell>
          <cell r="D66">
            <v>0</v>
          </cell>
          <cell r="E66" t="str">
            <v>240681/2016</v>
          </cell>
        </row>
        <row r="67">
          <cell r="A67" t="str">
            <v>EXP-S01:0240702/2016</v>
          </cell>
          <cell r="B67">
            <v>0</v>
          </cell>
          <cell r="C67">
            <v>0</v>
          </cell>
          <cell r="D67">
            <v>0</v>
          </cell>
          <cell r="E67" t="str">
            <v>240702/2016</v>
          </cell>
        </row>
        <row r="68">
          <cell r="A68" t="str">
            <v>EXP-S01:0242595/2016</v>
          </cell>
          <cell r="B68">
            <v>0</v>
          </cell>
          <cell r="C68">
            <v>0</v>
          </cell>
          <cell r="D68">
            <v>0</v>
          </cell>
          <cell r="E68" t="str">
            <v>242595/2016</v>
          </cell>
        </row>
        <row r="69">
          <cell r="A69" t="str">
            <v>EXP-S01:0243214/2016</v>
          </cell>
          <cell r="B69">
            <v>0</v>
          </cell>
          <cell r="C69">
            <v>0</v>
          </cell>
          <cell r="D69">
            <v>0</v>
          </cell>
          <cell r="E69" t="str">
            <v>243214/2016</v>
          </cell>
        </row>
        <row r="70">
          <cell r="A70" t="str">
            <v>EXP-S01:0247737/2016</v>
          </cell>
          <cell r="B70">
            <v>0</v>
          </cell>
          <cell r="C70">
            <v>0</v>
          </cell>
          <cell r="D70">
            <v>0</v>
          </cell>
          <cell r="E70" t="str">
            <v>247737/2016</v>
          </cell>
        </row>
        <row r="71">
          <cell r="A71" t="str">
            <v>EXP-S01:0247769/2016</v>
          </cell>
          <cell r="B71">
            <v>0</v>
          </cell>
          <cell r="C71">
            <v>0</v>
          </cell>
          <cell r="D71">
            <v>0</v>
          </cell>
          <cell r="E71" t="str">
            <v>247769/2016</v>
          </cell>
        </row>
        <row r="72">
          <cell r="A72" t="str">
            <v>EXP-S01:0249225/2016</v>
          </cell>
          <cell r="B72">
            <v>0</v>
          </cell>
          <cell r="C72">
            <v>0</v>
          </cell>
          <cell r="D72">
            <v>0</v>
          </cell>
          <cell r="E72" t="str">
            <v>249225/2016</v>
          </cell>
        </row>
        <row r="73">
          <cell r="A73" t="str">
            <v>EXP-S01:0249839/2015</v>
          </cell>
          <cell r="B73">
            <v>0</v>
          </cell>
          <cell r="C73">
            <v>0</v>
          </cell>
          <cell r="D73">
            <v>0</v>
          </cell>
          <cell r="E73" t="str">
            <v>249839/2015</v>
          </cell>
        </row>
        <row r="74">
          <cell r="A74" t="str">
            <v>EXP-S01:0252062/2015</v>
          </cell>
          <cell r="B74">
            <v>0</v>
          </cell>
          <cell r="C74">
            <v>0</v>
          </cell>
          <cell r="D74">
            <v>0</v>
          </cell>
          <cell r="E74" t="str">
            <v>252062/2015</v>
          </cell>
        </row>
        <row r="75">
          <cell r="A75" t="str">
            <v>EXP-S01:0252471/2015</v>
          </cell>
          <cell r="B75">
            <v>0</v>
          </cell>
          <cell r="C75">
            <v>0</v>
          </cell>
          <cell r="D75">
            <v>0</v>
          </cell>
          <cell r="E75" t="str">
            <v>252471/2015</v>
          </cell>
        </row>
        <row r="76">
          <cell r="A76" t="str">
            <v>EXP-S01:0252566/2016</v>
          </cell>
          <cell r="B76">
            <v>0</v>
          </cell>
          <cell r="C76">
            <v>0</v>
          </cell>
          <cell r="D76">
            <v>0</v>
          </cell>
          <cell r="E76" t="str">
            <v>252566/2016</v>
          </cell>
        </row>
        <row r="77">
          <cell r="A77" t="str">
            <v>EXP-S01:0252624/2016</v>
          </cell>
          <cell r="B77">
            <v>0</v>
          </cell>
          <cell r="C77">
            <v>0</v>
          </cell>
          <cell r="D77">
            <v>0</v>
          </cell>
          <cell r="E77" t="str">
            <v>252624/2016</v>
          </cell>
        </row>
        <row r="78">
          <cell r="A78" t="str">
            <v>EXP-S01:0254392/2015</v>
          </cell>
          <cell r="B78">
            <v>0</v>
          </cell>
          <cell r="C78">
            <v>0</v>
          </cell>
          <cell r="D78">
            <v>0</v>
          </cell>
          <cell r="E78" t="str">
            <v>254392/2015</v>
          </cell>
        </row>
        <row r="79">
          <cell r="A79" t="str">
            <v>EXP-S01:0258208/2016</v>
          </cell>
          <cell r="B79">
            <v>0</v>
          </cell>
          <cell r="C79">
            <v>0</v>
          </cell>
          <cell r="D79">
            <v>0</v>
          </cell>
          <cell r="E79" t="str">
            <v>258208/2016</v>
          </cell>
        </row>
        <row r="80">
          <cell r="A80" t="str">
            <v>EXP-S01:0258246/2016</v>
          </cell>
          <cell r="B80">
            <v>0</v>
          </cell>
          <cell r="C80">
            <v>0</v>
          </cell>
          <cell r="D80">
            <v>0</v>
          </cell>
          <cell r="E80" t="str">
            <v>258246/2016</v>
          </cell>
        </row>
        <row r="81">
          <cell r="A81" t="str">
            <v>EXP-S01:0259031/2016</v>
          </cell>
          <cell r="B81">
            <v>0</v>
          </cell>
          <cell r="C81">
            <v>0</v>
          </cell>
          <cell r="D81">
            <v>0</v>
          </cell>
          <cell r="E81" t="str">
            <v>259031/2016</v>
          </cell>
        </row>
        <row r="82">
          <cell r="A82" t="str">
            <v>EXP-S01:0262335/2016</v>
          </cell>
          <cell r="B82">
            <v>0</v>
          </cell>
          <cell r="C82">
            <v>0</v>
          </cell>
          <cell r="D82">
            <v>0</v>
          </cell>
          <cell r="E82" t="str">
            <v>262335/2016</v>
          </cell>
        </row>
        <row r="83">
          <cell r="A83" t="str">
            <v>EXP-S01:0263305/2016</v>
          </cell>
          <cell r="B83">
            <v>0</v>
          </cell>
          <cell r="C83">
            <v>0</v>
          </cell>
          <cell r="D83">
            <v>0</v>
          </cell>
          <cell r="E83" t="str">
            <v>263305/2016</v>
          </cell>
        </row>
        <row r="84">
          <cell r="A84" t="str">
            <v>EXP-S01:0263456/2016</v>
          </cell>
          <cell r="B84">
            <v>0</v>
          </cell>
          <cell r="C84">
            <v>0</v>
          </cell>
          <cell r="D84">
            <v>0</v>
          </cell>
          <cell r="E84" t="str">
            <v>263456/2016</v>
          </cell>
        </row>
        <row r="85">
          <cell r="A85" t="str">
            <v>EXP-S01:0263998/2016</v>
          </cell>
          <cell r="B85">
            <v>0</v>
          </cell>
          <cell r="C85">
            <v>0</v>
          </cell>
          <cell r="D85">
            <v>0</v>
          </cell>
          <cell r="E85" t="str">
            <v>263998/2016</v>
          </cell>
        </row>
        <row r="86">
          <cell r="A86" t="str">
            <v>EXP-S01:0264001/2016</v>
          </cell>
          <cell r="B86">
            <v>0</v>
          </cell>
          <cell r="C86">
            <v>0</v>
          </cell>
          <cell r="D86">
            <v>0</v>
          </cell>
          <cell r="E86" t="str">
            <v>264001/2016</v>
          </cell>
        </row>
        <row r="87">
          <cell r="A87" t="str">
            <v>EXP-S01:0264002/2016</v>
          </cell>
          <cell r="B87">
            <v>0</v>
          </cell>
          <cell r="C87">
            <v>0</v>
          </cell>
          <cell r="D87">
            <v>0</v>
          </cell>
          <cell r="E87" t="str">
            <v>264002/2016</v>
          </cell>
        </row>
        <row r="88">
          <cell r="A88" t="str">
            <v>EXP-S01:0266530/2016</v>
          </cell>
          <cell r="B88">
            <v>0</v>
          </cell>
          <cell r="C88">
            <v>0</v>
          </cell>
          <cell r="D88">
            <v>0</v>
          </cell>
          <cell r="E88" t="str">
            <v>266530/2016</v>
          </cell>
        </row>
        <row r="89">
          <cell r="A89" t="str">
            <v>EXP-S01:0267410/2016</v>
          </cell>
          <cell r="B89">
            <v>0</v>
          </cell>
          <cell r="C89">
            <v>0</v>
          </cell>
          <cell r="D89">
            <v>0</v>
          </cell>
          <cell r="E89" t="str">
            <v>267410/2016</v>
          </cell>
        </row>
        <row r="90">
          <cell r="A90" t="str">
            <v>EXP-S01:0267813/2016</v>
          </cell>
          <cell r="B90">
            <v>0</v>
          </cell>
          <cell r="C90">
            <v>0</v>
          </cell>
          <cell r="D90">
            <v>0</v>
          </cell>
          <cell r="E90" t="str">
            <v>267813/2016</v>
          </cell>
        </row>
        <row r="91">
          <cell r="A91" t="str">
            <v>EXP-S01:0272391/2016</v>
          </cell>
          <cell r="B91">
            <v>0</v>
          </cell>
          <cell r="C91">
            <v>0</v>
          </cell>
          <cell r="D91">
            <v>0</v>
          </cell>
          <cell r="E91" t="str">
            <v>272391/2016</v>
          </cell>
        </row>
        <row r="92">
          <cell r="A92" t="str">
            <v>EXP-S01:0272425/2016</v>
          </cell>
          <cell r="B92">
            <v>0</v>
          </cell>
          <cell r="C92">
            <v>0</v>
          </cell>
          <cell r="D92">
            <v>0</v>
          </cell>
          <cell r="E92" t="str">
            <v>272425/2016</v>
          </cell>
        </row>
        <row r="93">
          <cell r="A93" t="str">
            <v>EXP-S01:0272443/2016</v>
          </cell>
          <cell r="B93">
            <v>0</v>
          </cell>
          <cell r="C93">
            <v>0</v>
          </cell>
          <cell r="D93">
            <v>0</v>
          </cell>
          <cell r="E93" t="str">
            <v>272443/2016</v>
          </cell>
        </row>
        <row r="94">
          <cell r="A94" t="str">
            <v>EXP-S01:0272449/2016</v>
          </cell>
          <cell r="B94">
            <v>0</v>
          </cell>
          <cell r="C94">
            <v>0</v>
          </cell>
          <cell r="D94">
            <v>0</v>
          </cell>
          <cell r="E94" t="str">
            <v>272449/2016</v>
          </cell>
        </row>
        <row r="95">
          <cell r="A95" t="str">
            <v>EXP-S01:0272504/2016</v>
          </cell>
          <cell r="B95">
            <v>0</v>
          </cell>
          <cell r="C95">
            <v>0</v>
          </cell>
          <cell r="D95">
            <v>0</v>
          </cell>
          <cell r="E95" t="str">
            <v>272504/2016</v>
          </cell>
        </row>
        <row r="96">
          <cell r="A96" t="str">
            <v>EXP-S01:0272505/2016</v>
          </cell>
          <cell r="B96">
            <v>0</v>
          </cell>
          <cell r="C96">
            <v>0</v>
          </cell>
          <cell r="D96">
            <v>0</v>
          </cell>
          <cell r="E96" t="str">
            <v>272505/2016</v>
          </cell>
        </row>
        <row r="97">
          <cell r="A97" t="str">
            <v>EXP-S01:0272507/2016</v>
          </cell>
          <cell r="B97">
            <v>0</v>
          </cell>
          <cell r="C97">
            <v>0</v>
          </cell>
          <cell r="D97">
            <v>0</v>
          </cell>
          <cell r="E97" t="str">
            <v>272507/2016</v>
          </cell>
        </row>
        <row r="98">
          <cell r="A98" t="str">
            <v>EXP-S01:0272509/2016</v>
          </cell>
          <cell r="B98">
            <v>0</v>
          </cell>
          <cell r="C98">
            <v>0</v>
          </cell>
          <cell r="D98">
            <v>0</v>
          </cell>
          <cell r="E98" t="str">
            <v>272509/2016</v>
          </cell>
        </row>
        <row r="99">
          <cell r="A99" t="str">
            <v>EXP-S01:0274819/2016</v>
          </cell>
          <cell r="B99">
            <v>0</v>
          </cell>
          <cell r="C99">
            <v>0</v>
          </cell>
          <cell r="D99">
            <v>0</v>
          </cell>
          <cell r="E99" t="str">
            <v>274819/2016</v>
          </cell>
        </row>
        <row r="100">
          <cell r="A100" t="str">
            <v>EXP-S01:0275403/2016</v>
          </cell>
          <cell r="B100">
            <v>0</v>
          </cell>
          <cell r="C100">
            <v>0</v>
          </cell>
          <cell r="D100">
            <v>0</v>
          </cell>
          <cell r="E100" t="str">
            <v>275403/2016</v>
          </cell>
        </row>
        <row r="101">
          <cell r="A101" t="str">
            <v>EXP-S01:0275472/2016</v>
          </cell>
          <cell r="B101">
            <v>0</v>
          </cell>
          <cell r="C101">
            <v>0</v>
          </cell>
          <cell r="D101">
            <v>0</v>
          </cell>
          <cell r="E101" t="str">
            <v>275472/2016</v>
          </cell>
        </row>
        <row r="102">
          <cell r="A102" t="str">
            <v>EXP-S01:0276978/2016</v>
          </cell>
          <cell r="B102">
            <v>0</v>
          </cell>
          <cell r="C102">
            <v>0</v>
          </cell>
          <cell r="D102">
            <v>0</v>
          </cell>
          <cell r="E102" t="str">
            <v>276978/2016</v>
          </cell>
        </row>
        <row r="103">
          <cell r="A103" t="str">
            <v>EXP-S01:0277039/2016</v>
          </cell>
          <cell r="B103">
            <v>0</v>
          </cell>
          <cell r="C103">
            <v>0</v>
          </cell>
          <cell r="D103">
            <v>0</v>
          </cell>
          <cell r="E103" t="str">
            <v>277039/2016</v>
          </cell>
        </row>
        <row r="104">
          <cell r="A104" t="str">
            <v>EXP-S01:0280001/2016</v>
          </cell>
          <cell r="B104">
            <v>0</v>
          </cell>
          <cell r="C104">
            <v>0</v>
          </cell>
          <cell r="D104">
            <v>0</v>
          </cell>
          <cell r="E104" t="str">
            <v>280001/2016</v>
          </cell>
        </row>
        <row r="105">
          <cell r="A105" t="str">
            <v>EXP-S01:0280024/2016</v>
          </cell>
          <cell r="B105">
            <v>0</v>
          </cell>
          <cell r="C105">
            <v>0</v>
          </cell>
          <cell r="D105">
            <v>0</v>
          </cell>
          <cell r="E105" t="str">
            <v>280024/2016</v>
          </cell>
        </row>
        <row r="106">
          <cell r="A106" t="str">
            <v>EXP-S01:0280028/2016</v>
          </cell>
          <cell r="B106">
            <v>0</v>
          </cell>
          <cell r="C106">
            <v>0</v>
          </cell>
          <cell r="D106">
            <v>0</v>
          </cell>
          <cell r="E106" t="str">
            <v>280028/2016</v>
          </cell>
        </row>
        <row r="107">
          <cell r="A107" t="str">
            <v>EXP-S01:0282299/2016</v>
          </cell>
          <cell r="B107">
            <v>0</v>
          </cell>
          <cell r="C107">
            <v>0</v>
          </cell>
          <cell r="D107">
            <v>0</v>
          </cell>
          <cell r="E107" t="str">
            <v>282299/2016</v>
          </cell>
        </row>
        <row r="108">
          <cell r="A108" t="str">
            <v>EXP-S01:0283025/2015</v>
          </cell>
          <cell r="B108">
            <v>0</v>
          </cell>
          <cell r="C108">
            <v>0</v>
          </cell>
          <cell r="D108">
            <v>0</v>
          </cell>
          <cell r="E108" t="str">
            <v>283025/2015</v>
          </cell>
        </row>
        <row r="109">
          <cell r="A109" t="str">
            <v>EXP-S01:0283316/2016</v>
          </cell>
          <cell r="B109">
            <v>0</v>
          </cell>
          <cell r="C109">
            <v>0</v>
          </cell>
          <cell r="D109">
            <v>0</v>
          </cell>
          <cell r="E109" t="str">
            <v>283316/2016</v>
          </cell>
        </row>
        <row r="110">
          <cell r="A110" t="str">
            <v>EXP-S01:0287595/2015</v>
          </cell>
          <cell r="B110">
            <v>0</v>
          </cell>
          <cell r="C110">
            <v>0</v>
          </cell>
          <cell r="D110">
            <v>0</v>
          </cell>
          <cell r="E110" t="str">
            <v>287595/2015</v>
          </cell>
        </row>
        <row r="111">
          <cell r="A111" t="str">
            <v>EXP-S01:0287597/2015</v>
          </cell>
          <cell r="B111">
            <v>0</v>
          </cell>
          <cell r="C111">
            <v>0</v>
          </cell>
          <cell r="D111">
            <v>0</v>
          </cell>
          <cell r="E111" t="str">
            <v>287597/2015</v>
          </cell>
        </row>
        <row r="112">
          <cell r="A112" t="str">
            <v>EXP-S01:0287646/2016</v>
          </cell>
          <cell r="B112">
            <v>0</v>
          </cell>
          <cell r="C112">
            <v>0</v>
          </cell>
          <cell r="D112">
            <v>0</v>
          </cell>
          <cell r="E112" t="str">
            <v>287646/2016</v>
          </cell>
        </row>
        <row r="113">
          <cell r="A113" t="str">
            <v>EXP-S01:0287958/2016</v>
          </cell>
          <cell r="B113">
            <v>0</v>
          </cell>
          <cell r="C113">
            <v>0</v>
          </cell>
          <cell r="D113">
            <v>0</v>
          </cell>
          <cell r="E113" t="str">
            <v>287958/2016</v>
          </cell>
        </row>
        <row r="114">
          <cell r="A114" t="str">
            <v>EXP-S01:0287964/2016</v>
          </cell>
          <cell r="B114">
            <v>0</v>
          </cell>
          <cell r="C114">
            <v>0</v>
          </cell>
          <cell r="D114">
            <v>0</v>
          </cell>
          <cell r="E114" t="str">
            <v>287964/2016</v>
          </cell>
        </row>
        <row r="115">
          <cell r="A115" t="str">
            <v>EXP-S01:0287993/2016</v>
          </cell>
          <cell r="B115">
            <v>0</v>
          </cell>
          <cell r="C115">
            <v>0</v>
          </cell>
          <cell r="D115">
            <v>0</v>
          </cell>
          <cell r="E115" t="str">
            <v>287993/2016</v>
          </cell>
        </row>
        <row r="116">
          <cell r="A116" t="str">
            <v>EXP-S01:0288008/2016</v>
          </cell>
          <cell r="B116">
            <v>0</v>
          </cell>
          <cell r="C116">
            <v>0</v>
          </cell>
          <cell r="D116">
            <v>0</v>
          </cell>
          <cell r="E116" t="str">
            <v>288008/2016</v>
          </cell>
        </row>
        <row r="117">
          <cell r="A117" t="str">
            <v>EXP-S01:0288090/2016</v>
          </cell>
          <cell r="B117">
            <v>0</v>
          </cell>
          <cell r="C117">
            <v>0</v>
          </cell>
          <cell r="D117">
            <v>0</v>
          </cell>
          <cell r="E117" t="str">
            <v>288090/2016</v>
          </cell>
        </row>
        <row r="118">
          <cell r="A118" t="str">
            <v>EXP-S01:0288105/2016</v>
          </cell>
          <cell r="B118">
            <v>0</v>
          </cell>
          <cell r="C118">
            <v>0</v>
          </cell>
          <cell r="D118">
            <v>0</v>
          </cell>
          <cell r="E118" t="str">
            <v>288105/2016</v>
          </cell>
        </row>
        <row r="119">
          <cell r="A119" t="str">
            <v>EXP-S01:0288237/2016</v>
          </cell>
          <cell r="B119">
            <v>0</v>
          </cell>
          <cell r="C119">
            <v>0</v>
          </cell>
          <cell r="D119">
            <v>0</v>
          </cell>
          <cell r="E119" t="str">
            <v>288237/2016</v>
          </cell>
        </row>
        <row r="120">
          <cell r="A120" t="str">
            <v>EXP-S01:0288280/2016</v>
          </cell>
          <cell r="B120">
            <v>0</v>
          </cell>
          <cell r="C120">
            <v>0</v>
          </cell>
          <cell r="D120">
            <v>0</v>
          </cell>
          <cell r="E120" t="str">
            <v>288280/2016</v>
          </cell>
        </row>
        <row r="121">
          <cell r="A121" t="str">
            <v>EXP-S01:0288296/2016</v>
          </cell>
          <cell r="B121">
            <v>0</v>
          </cell>
          <cell r="C121">
            <v>0</v>
          </cell>
          <cell r="D121">
            <v>0</v>
          </cell>
          <cell r="E121" t="str">
            <v>288296/2016</v>
          </cell>
        </row>
        <row r="122">
          <cell r="A122" t="str">
            <v>EXP-S01:0288322/2016</v>
          </cell>
          <cell r="B122">
            <v>0</v>
          </cell>
          <cell r="C122">
            <v>0</v>
          </cell>
          <cell r="D122">
            <v>0</v>
          </cell>
          <cell r="E122" t="str">
            <v>288322/2016</v>
          </cell>
        </row>
        <row r="123">
          <cell r="A123" t="str">
            <v>EXP-S01:0288326/2016</v>
          </cell>
          <cell r="B123">
            <v>0</v>
          </cell>
          <cell r="C123">
            <v>0</v>
          </cell>
          <cell r="D123">
            <v>0</v>
          </cell>
          <cell r="E123" t="str">
            <v>288326/2016</v>
          </cell>
        </row>
        <row r="124">
          <cell r="A124" t="str">
            <v>EXP-S01:0296368/2016</v>
          </cell>
          <cell r="B124">
            <v>0</v>
          </cell>
          <cell r="C124">
            <v>0</v>
          </cell>
          <cell r="D124">
            <v>0</v>
          </cell>
          <cell r="E124" t="str">
            <v>296368/2016</v>
          </cell>
        </row>
        <row r="125">
          <cell r="A125" t="str">
            <v>EXP-S01:0300538/2016</v>
          </cell>
          <cell r="B125">
            <v>0</v>
          </cell>
          <cell r="C125">
            <v>0</v>
          </cell>
          <cell r="D125">
            <v>0</v>
          </cell>
          <cell r="E125" t="str">
            <v>300538/2016</v>
          </cell>
        </row>
        <row r="126">
          <cell r="A126" t="str">
            <v>EXP-S01:0301691/2016</v>
          </cell>
          <cell r="B126">
            <v>0</v>
          </cell>
          <cell r="C126">
            <v>0</v>
          </cell>
          <cell r="D126">
            <v>0</v>
          </cell>
          <cell r="E126" t="str">
            <v>301691/2016</v>
          </cell>
        </row>
        <row r="127">
          <cell r="A127" t="str">
            <v>EXP-S01:0301758/2016</v>
          </cell>
          <cell r="B127">
            <v>0</v>
          </cell>
          <cell r="C127">
            <v>0</v>
          </cell>
          <cell r="D127">
            <v>0</v>
          </cell>
          <cell r="E127" t="str">
            <v>301758/2016</v>
          </cell>
        </row>
        <row r="128">
          <cell r="A128" t="str">
            <v>EXP-S01:0301854/2016</v>
          </cell>
          <cell r="B128">
            <v>0</v>
          </cell>
          <cell r="C128">
            <v>0</v>
          </cell>
          <cell r="D128">
            <v>0</v>
          </cell>
          <cell r="E128" t="str">
            <v>301854/2016</v>
          </cell>
        </row>
        <row r="129">
          <cell r="A129" t="str">
            <v>EXP-S01:0304478/2016</v>
          </cell>
          <cell r="B129">
            <v>0</v>
          </cell>
          <cell r="C129">
            <v>0</v>
          </cell>
          <cell r="D129">
            <v>0</v>
          </cell>
          <cell r="E129" t="str">
            <v>304478/2016</v>
          </cell>
        </row>
        <row r="130">
          <cell r="A130" t="str">
            <v>EXP-S01:0304557/2016</v>
          </cell>
          <cell r="B130">
            <v>0</v>
          </cell>
          <cell r="C130">
            <v>0</v>
          </cell>
          <cell r="D130">
            <v>0</v>
          </cell>
          <cell r="E130" t="str">
            <v>304557/2016</v>
          </cell>
        </row>
        <row r="131">
          <cell r="A131" t="str">
            <v>EXP-S01:0310785/2016</v>
          </cell>
          <cell r="B131">
            <v>0</v>
          </cell>
          <cell r="C131">
            <v>0</v>
          </cell>
          <cell r="D131">
            <v>0</v>
          </cell>
          <cell r="E131" t="str">
            <v>310785/2016</v>
          </cell>
        </row>
        <row r="132">
          <cell r="A132" t="str">
            <v>EXP-S01:0313218/2016</v>
          </cell>
          <cell r="B132">
            <v>0</v>
          </cell>
          <cell r="C132">
            <v>0</v>
          </cell>
          <cell r="D132">
            <v>0</v>
          </cell>
          <cell r="E132" t="str">
            <v>313218/2016</v>
          </cell>
        </row>
        <row r="133">
          <cell r="A133" t="str">
            <v>EXP-S01:0314344/2016</v>
          </cell>
          <cell r="B133">
            <v>0</v>
          </cell>
          <cell r="C133">
            <v>0</v>
          </cell>
          <cell r="D133">
            <v>0</v>
          </cell>
          <cell r="E133" t="str">
            <v>314344/2016</v>
          </cell>
        </row>
        <row r="134">
          <cell r="A134" t="str">
            <v>EXP-S01:0314956/2016</v>
          </cell>
          <cell r="B134">
            <v>0</v>
          </cell>
          <cell r="C134">
            <v>0</v>
          </cell>
          <cell r="D134">
            <v>0</v>
          </cell>
          <cell r="E134" t="str">
            <v>314956/2016</v>
          </cell>
        </row>
        <row r="135">
          <cell r="A135" t="str">
            <v>EXP-S01:0315162/2016</v>
          </cell>
          <cell r="B135">
            <v>0</v>
          </cell>
          <cell r="C135">
            <v>0</v>
          </cell>
          <cell r="D135">
            <v>0</v>
          </cell>
          <cell r="E135" t="str">
            <v>315162/2016</v>
          </cell>
        </row>
        <row r="136">
          <cell r="A136" t="str">
            <v>EXP-S01:0315164/2016</v>
          </cell>
          <cell r="B136">
            <v>0</v>
          </cell>
          <cell r="C136">
            <v>0</v>
          </cell>
          <cell r="D136">
            <v>0</v>
          </cell>
          <cell r="E136" t="str">
            <v>315164/2016</v>
          </cell>
        </row>
        <row r="137">
          <cell r="A137" t="str">
            <v>EXP-S01:0315165/2016</v>
          </cell>
          <cell r="B137">
            <v>0</v>
          </cell>
          <cell r="C137">
            <v>0</v>
          </cell>
          <cell r="D137">
            <v>0</v>
          </cell>
          <cell r="E137" t="str">
            <v>315165/2016</v>
          </cell>
        </row>
        <row r="138">
          <cell r="A138" t="str">
            <v>EXP-S01:0315166/2016</v>
          </cell>
          <cell r="B138">
            <v>0</v>
          </cell>
          <cell r="C138">
            <v>0</v>
          </cell>
          <cell r="D138">
            <v>0</v>
          </cell>
          <cell r="E138" t="str">
            <v>315166/2016</v>
          </cell>
        </row>
        <row r="139">
          <cell r="A139" t="str">
            <v>EXP-S01:0315167/2016</v>
          </cell>
          <cell r="B139">
            <v>0</v>
          </cell>
          <cell r="C139">
            <v>0</v>
          </cell>
          <cell r="D139">
            <v>0</v>
          </cell>
          <cell r="E139" t="str">
            <v>315167/2016</v>
          </cell>
        </row>
        <row r="140">
          <cell r="A140" t="str">
            <v>EXP-S01:0315171/2016</v>
          </cell>
          <cell r="B140">
            <v>0</v>
          </cell>
          <cell r="C140">
            <v>0</v>
          </cell>
          <cell r="D140">
            <v>0</v>
          </cell>
          <cell r="E140" t="str">
            <v>315171/2016</v>
          </cell>
        </row>
        <row r="141">
          <cell r="A141" t="str">
            <v>EXP-S01:0315172/2016</v>
          </cell>
          <cell r="B141">
            <v>0</v>
          </cell>
          <cell r="C141">
            <v>0</v>
          </cell>
          <cell r="D141">
            <v>0</v>
          </cell>
          <cell r="E141" t="str">
            <v>315172/2016</v>
          </cell>
        </row>
        <row r="142">
          <cell r="A142" t="str">
            <v>EXP-S01:0315173/2016</v>
          </cell>
          <cell r="B142">
            <v>0</v>
          </cell>
          <cell r="C142">
            <v>0</v>
          </cell>
          <cell r="D142">
            <v>0</v>
          </cell>
          <cell r="E142" t="str">
            <v>315173/2016</v>
          </cell>
        </row>
        <row r="143">
          <cell r="A143" t="str">
            <v>EXP-S01:0315174/2016</v>
          </cell>
          <cell r="B143">
            <v>0</v>
          </cell>
          <cell r="C143">
            <v>0</v>
          </cell>
          <cell r="D143">
            <v>0</v>
          </cell>
          <cell r="E143" t="str">
            <v>315174/2016</v>
          </cell>
        </row>
        <row r="144">
          <cell r="A144" t="str">
            <v>EXP-S01:0316001/2016</v>
          </cell>
          <cell r="B144">
            <v>0</v>
          </cell>
          <cell r="C144">
            <v>0</v>
          </cell>
          <cell r="D144">
            <v>0</v>
          </cell>
          <cell r="E144" t="str">
            <v>316001/2016</v>
          </cell>
        </row>
        <row r="145">
          <cell r="A145" t="str">
            <v>EXP-S01:0316040/2016</v>
          </cell>
          <cell r="B145">
            <v>0</v>
          </cell>
          <cell r="C145">
            <v>0</v>
          </cell>
          <cell r="D145">
            <v>0</v>
          </cell>
          <cell r="E145" t="str">
            <v>316040/2016</v>
          </cell>
        </row>
        <row r="146">
          <cell r="A146" t="str">
            <v>EXP-S01:0316051/2016</v>
          </cell>
          <cell r="B146">
            <v>0</v>
          </cell>
          <cell r="C146">
            <v>0</v>
          </cell>
          <cell r="D146">
            <v>0</v>
          </cell>
          <cell r="E146" t="str">
            <v>316051/2016</v>
          </cell>
        </row>
        <row r="147">
          <cell r="A147" t="str">
            <v>EXP-S01:0316157/2016</v>
          </cell>
          <cell r="B147">
            <v>0</v>
          </cell>
          <cell r="C147">
            <v>0</v>
          </cell>
          <cell r="D147">
            <v>0</v>
          </cell>
          <cell r="E147" t="str">
            <v>316157/2016</v>
          </cell>
        </row>
        <row r="148">
          <cell r="A148" t="str">
            <v>EXP-S01:0316160/2016</v>
          </cell>
          <cell r="B148">
            <v>0</v>
          </cell>
          <cell r="C148">
            <v>0</v>
          </cell>
          <cell r="D148">
            <v>0</v>
          </cell>
          <cell r="E148" t="str">
            <v>316160/2016</v>
          </cell>
        </row>
        <row r="149">
          <cell r="A149" t="str">
            <v>EXP-S01:0316231/2016</v>
          </cell>
          <cell r="B149">
            <v>0</v>
          </cell>
          <cell r="C149">
            <v>0</v>
          </cell>
          <cell r="D149">
            <v>0</v>
          </cell>
          <cell r="E149" t="str">
            <v>316231/2016</v>
          </cell>
        </row>
        <row r="150">
          <cell r="A150" t="str">
            <v>EXP-S01:0316252/2016</v>
          </cell>
          <cell r="B150">
            <v>0</v>
          </cell>
          <cell r="C150">
            <v>0</v>
          </cell>
          <cell r="D150">
            <v>0</v>
          </cell>
          <cell r="E150" t="str">
            <v>316252/2016</v>
          </cell>
        </row>
        <row r="151">
          <cell r="A151" t="str">
            <v>EXP-S01:0316270/2016</v>
          </cell>
          <cell r="B151">
            <v>0</v>
          </cell>
          <cell r="C151">
            <v>0</v>
          </cell>
          <cell r="D151">
            <v>0</v>
          </cell>
          <cell r="E151" t="str">
            <v>316270/2016</v>
          </cell>
        </row>
        <row r="152">
          <cell r="A152" t="str">
            <v>EXP-S01:0316285/2016</v>
          </cell>
          <cell r="B152">
            <v>0</v>
          </cell>
          <cell r="C152">
            <v>0</v>
          </cell>
          <cell r="D152">
            <v>0</v>
          </cell>
          <cell r="E152" t="str">
            <v>316285/2016</v>
          </cell>
        </row>
        <row r="153">
          <cell r="A153" t="str">
            <v>EXP-S01:0316363/2016</v>
          </cell>
          <cell r="B153">
            <v>0</v>
          </cell>
          <cell r="C153">
            <v>0</v>
          </cell>
          <cell r="D153">
            <v>0</v>
          </cell>
          <cell r="E153" t="str">
            <v>316363/2016</v>
          </cell>
        </row>
        <row r="154">
          <cell r="A154" t="str">
            <v>EXP-S01:0317016/2016</v>
          </cell>
          <cell r="B154">
            <v>0</v>
          </cell>
          <cell r="C154">
            <v>0</v>
          </cell>
          <cell r="D154">
            <v>0</v>
          </cell>
          <cell r="E154" t="str">
            <v>317016/2016</v>
          </cell>
        </row>
        <row r="155">
          <cell r="A155" t="str">
            <v>EXP-S01:0320178/2016</v>
          </cell>
          <cell r="B155">
            <v>0</v>
          </cell>
          <cell r="C155">
            <v>0</v>
          </cell>
          <cell r="D155">
            <v>0</v>
          </cell>
          <cell r="E155" t="str">
            <v>320178/2016</v>
          </cell>
        </row>
        <row r="156">
          <cell r="A156" t="str">
            <v>EXP-S01:0321127/2016</v>
          </cell>
          <cell r="B156">
            <v>0</v>
          </cell>
          <cell r="C156">
            <v>0</v>
          </cell>
          <cell r="D156">
            <v>0</v>
          </cell>
          <cell r="E156" t="str">
            <v>321127/2016</v>
          </cell>
        </row>
        <row r="157">
          <cell r="A157" t="str">
            <v>EXP-S01:0321231/2016</v>
          </cell>
          <cell r="B157">
            <v>0</v>
          </cell>
          <cell r="C157">
            <v>0</v>
          </cell>
          <cell r="D157">
            <v>0</v>
          </cell>
          <cell r="E157" t="str">
            <v>321231/2016</v>
          </cell>
        </row>
        <row r="158">
          <cell r="A158" t="str">
            <v>EXP-S01:0321553/2016</v>
          </cell>
          <cell r="B158">
            <v>0</v>
          </cell>
          <cell r="C158">
            <v>0</v>
          </cell>
          <cell r="D158">
            <v>0</v>
          </cell>
          <cell r="E158" t="str">
            <v>321553/2016</v>
          </cell>
        </row>
        <row r="159">
          <cell r="A159" t="str">
            <v>EXP-S01:0324023/2016</v>
          </cell>
          <cell r="B159">
            <v>0</v>
          </cell>
          <cell r="C159">
            <v>0</v>
          </cell>
          <cell r="D159">
            <v>0</v>
          </cell>
          <cell r="E159" t="str">
            <v>324023/2016</v>
          </cell>
        </row>
        <row r="160">
          <cell r="A160" t="str">
            <v>EXP-S01:0324066/2016</v>
          </cell>
          <cell r="B160">
            <v>0</v>
          </cell>
          <cell r="C160">
            <v>0</v>
          </cell>
          <cell r="D160">
            <v>0</v>
          </cell>
          <cell r="E160" t="str">
            <v>324066/2016</v>
          </cell>
        </row>
        <row r="161">
          <cell r="A161" t="str">
            <v>EXP-S01:0327532/2016</v>
          </cell>
          <cell r="B161">
            <v>0</v>
          </cell>
          <cell r="C161">
            <v>0</v>
          </cell>
          <cell r="D161">
            <v>0</v>
          </cell>
          <cell r="E161" t="str">
            <v>327532/2016</v>
          </cell>
        </row>
        <row r="162">
          <cell r="A162" t="str">
            <v>EXP-S01:0327644/2016</v>
          </cell>
          <cell r="B162">
            <v>0</v>
          </cell>
          <cell r="C162">
            <v>0</v>
          </cell>
          <cell r="D162">
            <v>0</v>
          </cell>
          <cell r="E162" t="str">
            <v>327644/2016</v>
          </cell>
        </row>
        <row r="163">
          <cell r="A163" t="str">
            <v>EXP-S01:0328410/2016</v>
          </cell>
          <cell r="B163">
            <v>0</v>
          </cell>
          <cell r="C163">
            <v>0</v>
          </cell>
          <cell r="D163">
            <v>0</v>
          </cell>
          <cell r="E163" t="str">
            <v>328410/2016</v>
          </cell>
        </row>
        <row r="164">
          <cell r="A164" t="str">
            <v>EXP-S01:0328417/2016</v>
          </cell>
          <cell r="B164">
            <v>0</v>
          </cell>
          <cell r="C164">
            <v>0</v>
          </cell>
          <cell r="D164">
            <v>0</v>
          </cell>
          <cell r="E164" t="str">
            <v>328417/2016</v>
          </cell>
        </row>
        <row r="165">
          <cell r="A165" t="str">
            <v>EXP-S01:0329359/2016</v>
          </cell>
          <cell r="B165">
            <v>0</v>
          </cell>
          <cell r="C165">
            <v>0</v>
          </cell>
          <cell r="D165">
            <v>0</v>
          </cell>
          <cell r="E165" t="str">
            <v>329359/2016</v>
          </cell>
        </row>
        <row r="166">
          <cell r="A166" t="str">
            <v>EXP-S01:0329460/2016</v>
          </cell>
          <cell r="B166">
            <v>0</v>
          </cell>
          <cell r="C166">
            <v>0</v>
          </cell>
          <cell r="D166">
            <v>0</v>
          </cell>
          <cell r="E166" t="str">
            <v>329460/2016</v>
          </cell>
        </row>
        <row r="167">
          <cell r="A167" t="str">
            <v>EXP-S01:0330181/2016</v>
          </cell>
          <cell r="B167">
            <v>0</v>
          </cell>
          <cell r="C167">
            <v>0</v>
          </cell>
          <cell r="D167">
            <v>0</v>
          </cell>
          <cell r="E167" t="str">
            <v>330181/2016</v>
          </cell>
        </row>
        <row r="168">
          <cell r="A168" t="str">
            <v>EXP-S01:0330184/2016</v>
          </cell>
          <cell r="B168">
            <v>0</v>
          </cell>
          <cell r="C168">
            <v>0</v>
          </cell>
          <cell r="D168">
            <v>0</v>
          </cell>
          <cell r="E168" t="str">
            <v>330184/2016</v>
          </cell>
        </row>
        <row r="169">
          <cell r="A169" t="str">
            <v>EXP-S01:0330186/2016</v>
          </cell>
          <cell r="B169">
            <v>0</v>
          </cell>
          <cell r="C169">
            <v>0</v>
          </cell>
          <cell r="D169">
            <v>0</v>
          </cell>
          <cell r="E169" t="str">
            <v>330186/2016</v>
          </cell>
        </row>
        <row r="170">
          <cell r="A170" t="str">
            <v>EXP-S01:0330195/2016</v>
          </cell>
          <cell r="B170">
            <v>0</v>
          </cell>
          <cell r="C170">
            <v>0</v>
          </cell>
          <cell r="D170">
            <v>0</v>
          </cell>
          <cell r="E170" t="str">
            <v>330195/2016</v>
          </cell>
        </row>
        <row r="171">
          <cell r="A171" t="str">
            <v>EXP-S01:0330200/2016</v>
          </cell>
          <cell r="B171">
            <v>0</v>
          </cell>
          <cell r="C171">
            <v>0</v>
          </cell>
          <cell r="D171">
            <v>0</v>
          </cell>
          <cell r="E171" t="str">
            <v>330200/2016</v>
          </cell>
        </row>
        <row r="172">
          <cell r="A172" t="str">
            <v>EXP-S01:0330211/2016</v>
          </cell>
          <cell r="B172">
            <v>0</v>
          </cell>
          <cell r="C172">
            <v>0</v>
          </cell>
          <cell r="D172">
            <v>0</v>
          </cell>
          <cell r="E172" t="str">
            <v>330211/2016</v>
          </cell>
        </row>
        <row r="173">
          <cell r="A173" t="str">
            <v>EXP-S01:0330212/2016</v>
          </cell>
          <cell r="B173">
            <v>0</v>
          </cell>
          <cell r="C173">
            <v>0</v>
          </cell>
          <cell r="D173">
            <v>0</v>
          </cell>
          <cell r="E173" t="str">
            <v>330212/2016</v>
          </cell>
        </row>
        <row r="174">
          <cell r="A174" t="str">
            <v>EXP-S01:0330214/2016</v>
          </cell>
          <cell r="B174">
            <v>0</v>
          </cell>
          <cell r="C174">
            <v>0</v>
          </cell>
          <cell r="D174">
            <v>0</v>
          </cell>
          <cell r="E174" t="str">
            <v>330214/2016</v>
          </cell>
        </row>
        <row r="175">
          <cell r="A175" t="str">
            <v>EXP-S01:0330216/2016</v>
          </cell>
          <cell r="B175">
            <v>0</v>
          </cell>
          <cell r="C175">
            <v>0</v>
          </cell>
          <cell r="D175">
            <v>0</v>
          </cell>
          <cell r="E175" t="str">
            <v>330216/2016</v>
          </cell>
        </row>
        <row r="176">
          <cell r="A176" t="str">
            <v>EXP-S01:0330217/2016</v>
          </cell>
          <cell r="B176">
            <v>0</v>
          </cell>
          <cell r="C176">
            <v>0</v>
          </cell>
          <cell r="D176">
            <v>0</v>
          </cell>
          <cell r="E176" t="str">
            <v>330217/2016</v>
          </cell>
        </row>
        <row r="177">
          <cell r="A177" t="str">
            <v>EXP-S01:0330220/2016</v>
          </cell>
          <cell r="B177">
            <v>0</v>
          </cell>
          <cell r="C177">
            <v>0</v>
          </cell>
          <cell r="D177">
            <v>0</v>
          </cell>
          <cell r="E177" t="str">
            <v>330220/2016</v>
          </cell>
        </row>
        <row r="178">
          <cell r="A178" t="str">
            <v>EXP-S01:0330254/2016</v>
          </cell>
          <cell r="B178">
            <v>0</v>
          </cell>
          <cell r="C178">
            <v>0</v>
          </cell>
          <cell r="D178">
            <v>0</v>
          </cell>
          <cell r="E178" t="str">
            <v>330254/2016</v>
          </cell>
        </row>
        <row r="179">
          <cell r="A179" t="str">
            <v>EXP-S01:0330283/2016</v>
          </cell>
          <cell r="B179">
            <v>0</v>
          </cell>
          <cell r="C179">
            <v>0</v>
          </cell>
          <cell r="D179">
            <v>0</v>
          </cell>
          <cell r="E179" t="str">
            <v>330283/2016</v>
          </cell>
        </row>
        <row r="180">
          <cell r="A180" t="str">
            <v>EXP-S01:0330485/2016</v>
          </cell>
          <cell r="B180">
            <v>0</v>
          </cell>
          <cell r="C180">
            <v>0</v>
          </cell>
          <cell r="D180">
            <v>0</v>
          </cell>
          <cell r="E180" t="str">
            <v>330485/2016</v>
          </cell>
        </row>
        <row r="181">
          <cell r="A181" t="str">
            <v>EXP-S01:0330522/2016</v>
          </cell>
          <cell r="B181">
            <v>0</v>
          </cell>
          <cell r="C181">
            <v>0</v>
          </cell>
          <cell r="D181">
            <v>0</v>
          </cell>
          <cell r="E181" t="str">
            <v>330522/2016</v>
          </cell>
        </row>
        <row r="182">
          <cell r="A182" t="str">
            <v>EXP-S01:0330893/2016</v>
          </cell>
          <cell r="B182">
            <v>0</v>
          </cell>
          <cell r="C182">
            <v>0</v>
          </cell>
          <cell r="D182">
            <v>0</v>
          </cell>
          <cell r="E182" t="str">
            <v>330893/2016</v>
          </cell>
        </row>
        <row r="183">
          <cell r="A183" t="str">
            <v>EXP-S01:0330896/2016</v>
          </cell>
          <cell r="B183">
            <v>0</v>
          </cell>
          <cell r="C183">
            <v>0</v>
          </cell>
          <cell r="D183">
            <v>0</v>
          </cell>
          <cell r="E183" t="str">
            <v>330896/2016</v>
          </cell>
        </row>
        <row r="184">
          <cell r="A184" t="str">
            <v>EXP-S01:0330897/2016</v>
          </cell>
          <cell r="B184">
            <v>0</v>
          </cell>
          <cell r="C184">
            <v>0</v>
          </cell>
          <cell r="D184">
            <v>0</v>
          </cell>
          <cell r="E184" t="str">
            <v>330897/2016</v>
          </cell>
        </row>
        <row r="185">
          <cell r="A185" t="str">
            <v>EXP-S01:0330898/2016</v>
          </cell>
          <cell r="B185">
            <v>0</v>
          </cell>
          <cell r="C185">
            <v>0</v>
          </cell>
          <cell r="D185">
            <v>0</v>
          </cell>
          <cell r="E185" t="str">
            <v>330898/2016</v>
          </cell>
        </row>
        <row r="186">
          <cell r="A186" t="str">
            <v>EXP-S01:0330899/2016</v>
          </cell>
          <cell r="B186">
            <v>0</v>
          </cell>
          <cell r="C186">
            <v>0</v>
          </cell>
          <cell r="D186">
            <v>0</v>
          </cell>
          <cell r="E186" t="str">
            <v>330899/2016</v>
          </cell>
        </row>
        <row r="187">
          <cell r="A187" t="str">
            <v>EXP-S01:0330900/2016</v>
          </cell>
          <cell r="B187">
            <v>0</v>
          </cell>
          <cell r="C187">
            <v>0</v>
          </cell>
          <cell r="D187">
            <v>0</v>
          </cell>
          <cell r="E187" t="str">
            <v>330900/2016</v>
          </cell>
        </row>
        <row r="188">
          <cell r="A188" t="str">
            <v>EXP-S01:0331090/2016</v>
          </cell>
          <cell r="B188">
            <v>0</v>
          </cell>
          <cell r="C188">
            <v>0</v>
          </cell>
          <cell r="D188">
            <v>0</v>
          </cell>
          <cell r="E188" t="str">
            <v>331090/2016</v>
          </cell>
        </row>
        <row r="189">
          <cell r="A189" t="str">
            <v>EXP-S01:0331175/2016</v>
          </cell>
          <cell r="B189">
            <v>0</v>
          </cell>
          <cell r="C189">
            <v>0</v>
          </cell>
          <cell r="D189">
            <v>0</v>
          </cell>
          <cell r="E189" t="str">
            <v>331175/2016</v>
          </cell>
        </row>
        <row r="190">
          <cell r="A190" t="str">
            <v>EXP-S01:0331501/2016</v>
          </cell>
          <cell r="B190">
            <v>0</v>
          </cell>
          <cell r="C190">
            <v>0</v>
          </cell>
          <cell r="D190">
            <v>0</v>
          </cell>
          <cell r="E190" t="str">
            <v>331501/2016</v>
          </cell>
        </row>
        <row r="191">
          <cell r="A191" t="str">
            <v>EXP-S01:0331572/2016</v>
          </cell>
          <cell r="B191">
            <v>0</v>
          </cell>
          <cell r="C191">
            <v>0</v>
          </cell>
          <cell r="D191">
            <v>0</v>
          </cell>
          <cell r="E191" t="str">
            <v>331572/2016</v>
          </cell>
        </row>
        <row r="192">
          <cell r="A192" t="str">
            <v>EXP-S01:0331581/2016</v>
          </cell>
          <cell r="B192">
            <v>0</v>
          </cell>
          <cell r="C192">
            <v>0</v>
          </cell>
          <cell r="D192">
            <v>0</v>
          </cell>
          <cell r="E192" t="str">
            <v>331581/2016</v>
          </cell>
        </row>
        <row r="193">
          <cell r="A193" t="str">
            <v>EXP-S01:0331596/2016</v>
          </cell>
          <cell r="B193">
            <v>0</v>
          </cell>
          <cell r="C193">
            <v>0</v>
          </cell>
          <cell r="D193">
            <v>0</v>
          </cell>
          <cell r="E193" t="str">
            <v>331596/2016</v>
          </cell>
        </row>
        <row r="194">
          <cell r="A194" t="str">
            <v>EXP-S01:0331603/2016</v>
          </cell>
          <cell r="B194">
            <v>0</v>
          </cell>
          <cell r="C194">
            <v>0</v>
          </cell>
          <cell r="D194">
            <v>0</v>
          </cell>
          <cell r="E194" t="str">
            <v>331603/2016</v>
          </cell>
        </row>
        <row r="195">
          <cell r="A195" t="str">
            <v>EXP-S01:0331640/2016</v>
          </cell>
          <cell r="B195">
            <v>0</v>
          </cell>
          <cell r="C195">
            <v>0</v>
          </cell>
          <cell r="D195">
            <v>0</v>
          </cell>
          <cell r="E195" t="str">
            <v>331640/2016</v>
          </cell>
        </row>
        <row r="196">
          <cell r="A196" t="str">
            <v>EXP-S01:0331699/2016</v>
          </cell>
          <cell r="B196">
            <v>0</v>
          </cell>
          <cell r="C196">
            <v>0</v>
          </cell>
          <cell r="D196">
            <v>0</v>
          </cell>
          <cell r="E196" t="str">
            <v>331699/2016</v>
          </cell>
        </row>
        <row r="197">
          <cell r="A197" t="str">
            <v>EXP-S01:0331703/2016</v>
          </cell>
          <cell r="B197">
            <v>0</v>
          </cell>
          <cell r="C197">
            <v>0</v>
          </cell>
          <cell r="D197">
            <v>0</v>
          </cell>
          <cell r="E197" t="str">
            <v>331703/2016</v>
          </cell>
        </row>
        <row r="198">
          <cell r="A198" t="str">
            <v>EXP-S01:0331705/2016</v>
          </cell>
          <cell r="B198">
            <v>0</v>
          </cell>
          <cell r="C198">
            <v>0</v>
          </cell>
          <cell r="D198">
            <v>0</v>
          </cell>
          <cell r="E198" t="str">
            <v>331705/2016</v>
          </cell>
        </row>
        <row r="199">
          <cell r="A199" t="str">
            <v>EXP-S01:0331709/2016</v>
          </cell>
          <cell r="B199">
            <v>0</v>
          </cell>
          <cell r="C199">
            <v>0</v>
          </cell>
          <cell r="D199">
            <v>0</v>
          </cell>
          <cell r="E199" t="str">
            <v>331709/2016</v>
          </cell>
        </row>
        <row r="200">
          <cell r="A200" t="str">
            <v>EXP-S01:0331711/2016</v>
          </cell>
          <cell r="B200">
            <v>0</v>
          </cell>
          <cell r="C200">
            <v>0</v>
          </cell>
          <cell r="D200">
            <v>0</v>
          </cell>
          <cell r="E200" t="str">
            <v>331711/2016</v>
          </cell>
        </row>
        <row r="201">
          <cell r="A201" t="str">
            <v>EXP-S01:0331735/2016</v>
          </cell>
          <cell r="B201">
            <v>0</v>
          </cell>
          <cell r="C201">
            <v>0</v>
          </cell>
          <cell r="D201">
            <v>0</v>
          </cell>
          <cell r="E201" t="str">
            <v>331735/2016</v>
          </cell>
        </row>
        <row r="202">
          <cell r="A202" t="str">
            <v>EXP-S01:0331753/2016</v>
          </cell>
          <cell r="B202">
            <v>0</v>
          </cell>
          <cell r="C202">
            <v>0</v>
          </cell>
          <cell r="D202">
            <v>0</v>
          </cell>
          <cell r="E202" t="str">
            <v>331753/2016</v>
          </cell>
        </row>
        <row r="203">
          <cell r="A203" t="str">
            <v>EXP-S01:0331764/2016</v>
          </cell>
          <cell r="B203">
            <v>0</v>
          </cell>
          <cell r="C203">
            <v>0</v>
          </cell>
          <cell r="D203">
            <v>0</v>
          </cell>
          <cell r="E203" t="str">
            <v>331764/2016</v>
          </cell>
        </row>
        <row r="204">
          <cell r="A204" t="str">
            <v>EXP-S01:0331987/2016</v>
          </cell>
          <cell r="B204">
            <v>0</v>
          </cell>
          <cell r="C204">
            <v>0</v>
          </cell>
          <cell r="D204">
            <v>0</v>
          </cell>
          <cell r="E204" t="str">
            <v>331987/2016</v>
          </cell>
        </row>
        <row r="205">
          <cell r="A205" t="str">
            <v>EXP-S01:0332064/2016</v>
          </cell>
          <cell r="B205">
            <v>0</v>
          </cell>
          <cell r="C205">
            <v>0</v>
          </cell>
          <cell r="D205">
            <v>0</v>
          </cell>
          <cell r="E205" t="str">
            <v>332064/2016</v>
          </cell>
        </row>
        <row r="206">
          <cell r="A206" t="str">
            <v>EXP-S01:0332069/2016</v>
          </cell>
          <cell r="B206">
            <v>0</v>
          </cell>
          <cell r="C206">
            <v>0</v>
          </cell>
          <cell r="D206">
            <v>0</v>
          </cell>
          <cell r="E206" t="str">
            <v>332069/2016</v>
          </cell>
        </row>
        <row r="207">
          <cell r="A207" t="str">
            <v>EXP-S01:0332162/2016</v>
          </cell>
          <cell r="B207">
            <v>0</v>
          </cell>
          <cell r="C207">
            <v>0</v>
          </cell>
          <cell r="D207">
            <v>0</v>
          </cell>
          <cell r="E207" t="str">
            <v>332162/2016</v>
          </cell>
        </row>
        <row r="208">
          <cell r="A208" t="str">
            <v>EXP-S01:0332236/2016</v>
          </cell>
          <cell r="B208">
            <v>0</v>
          </cell>
          <cell r="C208">
            <v>0</v>
          </cell>
          <cell r="D208">
            <v>0</v>
          </cell>
          <cell r="E208" t="str">
            <v>332236/2016</v>
          </cell>
        </row>
        <row r="209">
          <cell r="A209" t="str">
            <v>EXP-S01:0332276/2016</v>
          </cell>
          <cell r="B209">
            <v>0</v>
          </cell>
          <cell r="C209">
            <v>0</v>
          </cell>
          <cell r="D209">
            <v>0</v>
          </cell>
          <cell r="E209" t="str">
            <v>332276/2016</v>
          </cell>
        </row>
        <row r="210">
          <cell r="A210" t="str">
            <v>EXP-S01:0332281/2016</v>
          </cell>
          <cell r="B210">
            <v>0</v>
          </cell>
          <cell r="C210">
            <v>0</v>
          </cell>
          <cell r="D210">
            <v>0</v>
          </cell>
          <cell r="E210" t="str">
            <v>332281/2016</v>
          </cell>
        </row>
        <row r="211">
          <cell r="A211" t="str">
            <v>EXP-S01:0332321/2016</v>
          </cell>
          <cell r="B211">
            <v>0</v>
          </cell>
          <cell r="C211">
            <v>0</v>
          </cell>
          <cell r="D211">
            <v>0</v>
          </cell>
          <cell r="E211" t="str">
            <v>332321/2016</v>
          </cell>
        </row>
        <row r="212">
          <cell r="A212" t="str">
            <v>EXP-S01:0332323/2016</v>
          </cell>
          <cell r="B212">
            <v>0</v>
          </cell>
          <cell r="C212">
            <v>0</v>
          </cell>
          <cell r="D212">
            <v>0</v>
          </cell>
          <cell r="E212" t="str">
            <v>332323/2016</v>
          </cell>
        </row>
        <row r="213">
          <cell r="A213" t="str">
            <v>EXP-S01:0332332/2016</v>
          </cell>
          <cell r="B213">
            <v>0</v>
          </cell>
          <cell r="C213">
            <v>0</v>
          </cell>
          <cell r="D213">
            <v>0</v>
          </cell>
          <cell r="E213" t="str">
            <v>332332/2016</v>
          </cell>
        </row>
        <row r="214">
          <cell r="A214" t="str">
            <v>EXP-S01:0332338/2016</v>
          </cell>
          <cell r="B214">
            <v>0</v>
          </cell>
          <cell r="C214">
            <v>0</v>
          </cell>
          <cell r="D214">
            <v>0</v>
          </cell>
          <cell r="E214" t="str">
            <v>332338/2016</v>
          </cell>
        </row>
        <row r="215">
          <cell r="A215" t="str">
            <v>EXP-S01:0332348/2016</v>
          </cell>
          <cell r="B215">
            <v>0</v>
          </cell>
          <cell r="C215">
            <v>0</v>
          </cell>
          <cell r="D215">
            <v>0</v>
          </cell>
          <cell r="E215" t="str">
            <v>332348/2016</v>
          </cell>
        </row>
        <row r="216">
          <cell r="A216" t="str">
            <v>EXP-S01:0332376/2016</v>
          </cell>
          <cell r="B216">
            <v>0</v>
          </cell>
          <cell r="C216">
            <v>0</v>
          </cell>
          <cell r="D216">
            <v>0</v>
          </cell>
          <cell r="E216" t="str">
            <v>332376/2016</v>
          </cell>
        </row>
        <row r="217">
          <cell r="A217" t="str">
            <v>EXP-S01:0332384/2016</v>
          </cell>
          <cell r="B217">
            <v>0</v>
          </cell>
          <cell r="C217">
            <v>0</v>
          </cell>
          <cell r="D217">
            <v>0</v>
          </cell>
          <cell r="E217" t="str">
            <v>332384/2016</v>
          </cell>
        </row>
        <row r="218">
          <cell r="A218" t="str">
            <v>EXP-S01:0332474/2016</v>
          </cell>
          <cell r="B218">
            <v>0</v>
          </cell>
          <cell r="C218">
            <v>0</v>
          </cell>
          <cell r="D218">
            <v>0</v>
          </cell>
          <cell r="E218" t="str">
            <v>332474/2016</v>
          </cell>
        </row>
        <row r="219">
          <cell r="A219" t="str">
            <v>EXP-S01:0333624/2016</v>
          </cell>
          <cell r="B219">
            <v>0</v>
          </cell>
          <cell r="C219">
            <v>0</v>
          </cell>
          <cell r="D219">
            <v>0</v>
          </cell>
          <cell r="E219" t="str">
            <v>333624/2016</v>
          </cell>
        </row>
        <row r="220">
          <cell r="A220" t="str">
            <v>EXP-S01:0335179/2016</v>
          </cell>
          <cell r="B220">
            <v>0</v>
          </cell>
          <cell r="C220">
            <v>0</v>
          </cell>
          <cell r="D220">
            <v>0</v>
          </cell>
          <cell r="E220" t="str">
            <v>335179/2016</v>
          </cell>
        </row>
        <row r="221">
          <cell r="A221" t="str">
            <v>EXP-S01:0335248/2016</v>
          </cell>
          <cell r="B221">
            <v>0</v>
          </cell>
          <cell r="C221">
            <v>0</v>
          </cell>
          <cell r="D221">
            <v>0</v>
          </cell>
          <cell r="E221" t="str">
            <v>335248/2016</v>
          </cell>
        </row>
        <row r="222">
          <cell r="A222" t="str">
            <v>EXP-S01:0335294/2016</v>
          </cell>
          <cell r="B222">
            <v>0</v>
          </cell>
          <cell r="C222">
            <v>0</v>
          </cell>
          <cell r="D222">
            <v>0</v>
          </cell>
          <cell r="E222" t="str">
            <v>335294/2016</v>
          </cell>
        </row>
        <row r="223">
          <cell r="A223" t="str">
            <v>EXP-S01:0337171/2015</v>
          </cell>
          <cell r="B223">
            <v>0</v>
          </cell>
          <cell r="C223">
            <v>0</v>
          </cell>
          <cell r="D223">
            <v>0</v>
          </cell>
          <cell r="E223" t="str">
            <v>337171/2015</v>
          </cell>
        </row>
        <row r="224">
          <cell r="A224" t="str">
            <v>EXP-S01:0340056/2015</v>
          </cell>
          <cell r="B224">
            <v>0</v>
          </cell>
          <cell r="C224">
            <v>0</v>
          </cell>
          <cell r="D224">
            <v>0</v>
          </cell>
          <cell r="E224" t="str">
            <v>340056/2015</v>
          </cell>
        </row>
        <row r="225">
          <cell r="A225" t="str">
            <v>EXP-S01:0340832/2016</v>
          </cell>
          <cell r="B225">
            <v>0</v>
          </cell>
          <cell r="C225">
            <v>0</v>
          </cell>
          <cell r="D225">
            <v>0</v>
          </cell>
          <cell r="E225" t="str">
            <v>340832/2016</v>
          </cell>
        </row>
        <row r="226">
          <cell r="A226" t="str">
            <v>EXP-S01:0340886/2016</v>
          </cell>
          <cell r="B226">
            <v>0</v>
          </cell>
          <cell r="C226">
            <v>0</v>
          </cell>
          <cell r="D226">
            <v>0</v>
          </cell>
          <cell r="E226" t="str">
            <v>340886/2016</v>
          </cell>
        </row>
        <row r="227">
          <cell r="A227" t="str">
            <v>EXP-S01:0341252/2016</v>
          </cell>
          <cell r="B227">
            <v>0</v>
          </cell>
          <cell r="C227">
            <v>0</v>
          </cell>
          <cell r="D227">
            <v>0</v>
          </cell>
          <cell r="E227" t="str">
            <v>341252/2016</v>
          </cell>
        </row>
        <row r="228">
          <cell r="A228" t="str">
            <v>EXP-S01:0341265/2016</v>
          </cell>
          <cell r="B228">
            <v>0</v>
          </cell>
          <cell r="C228">
            <v>0</v>
          </cell>
          <cell r="D228">
            <v>0</v>
          </cell>
          <cell r="E228" t="str">
            <v>341265/2016</v>
          </cell>
        </row>
        <row r="229">
          <cell r="A229" t="str">
            <v>EXP-S01:0341308/2016</v>
          </cell>
          <cell r="B229">
            <v>0</v>
          </cell>
          <cell r="C229">
            <v>0</v>
          </cell>
          <cell r="D229">
            <v>0</v>
          </cell>
          <cell r="E229" t="str">
            <v>341308/2016</v>
          </cell>
        </row>
        <row r="230">
          <cell r="A230" t="str">
            <v>EXP-S01:0341330/2016</v>
          </cell>
          <cell r="B230">
            <v>0</v>
          </cell>
          <cell r="C230">
            <v>0</v>
          </cell>
          <cell r="D230">
            <v>0</v>
          </cell>
          <cell r="E230" t="str">
            <v>341330/2016</v>
          </cell>
        </row>
        <row r="231">
          <cell r="A231" t="str">
            <v>EXP-S01:0341386/2016</v>
          </cell>
          <cell r="B231">
            <v>0</v>
          </cell>
          <cell r="C231">
            <v>0</v>
          </cell>
          <cell r="D231">
            <v>0</v>
          </cell>
          <cell r="E231" t="str">
            <v>341386/2016</v>
          </cell>
        </row>
        <row r="232">
          <cell r="A232" t="str">
            <v>EXP-S01:0341442/2016</v>
          </cell>
          <cell r="B232">
            <v>0</v>
          </cell>
          <cell r="C232">
            <v>0</v>
          </cell>
          <cell r="D232">
            <v>0</v>
          </cell>
          <cell r="E232" t="str">
            <v>341442/2016</v>
          </cell>
        </row>
        <row r="233">
          <cell r="A233" t="str">
            <v>EXP-S01:0341477/2016</v>
          </cell>
          <cell r="B233">
            <v>0</v>
          </cell>
          <cell r="C233">
            <v>0</v>
          </cell>
          <cell r="D233">
            <v>0</v>
          </cell>
          <cell r="E233" t="str">
            <v>341477/2016</v>
          </cell>
        </row>
        <row r="234">
          <cell r="A234" t="str">
            <v>EXP-S01:0343979/2016</v>
          </cell>
          <cell r="B234">
            <v>0</v>
          </cell>
          <cell r="C234">
            <v>0</v>
          </cell>
          <cell r="D234">
            <v>0</v>
          </cell>
          <cell r="E234" t="str">
            <v>343979/2016</v>
          </cell>
        </row>
        <row r="235">
          <cell r="A235" t="str">
            <v>EXP-S01:0348595/2016</v>
          </cell>
          <cell r="B235">
            <v>0</v>
          </cell>
          <cell r="C235">
            <v>0</v>
          </cell>
          <cell r="D235">
            <v>0</v>
          </cell>
          <cell r="E235" t="str">
            <v>348595/2016</v>
          </cell>
        </row>
        <row r="236">
          <cell r="A236" t="str">
            <v>EXP-S01:0348601/2016</v>
          </cell>
          <cell r="B236">
            <v>0</v>
          </cell>
          <cell r="C236">
            <v>0</v>
          </cell>
          <cell r="D236">
            <v>0</v>
          </cell>
          <cell r="E236" t="str">
            <v>348601/2016</v>
          </cell>
        </row>
        <row r="237">
          <cell r="A237" t="str">
            <v>EXP-S01:0348610/2016</v>
          </cell>
          <cell r="B237">
            <v>0</v>
          </cell>
          <cell r="C237">
            <v>0</v>
          </cell>
          <cell r="D237">
            <v>0</v>
          </cell>
          <cell r="E237" t="str">
            <v>348610/2016</v>
          </cell>
        </row>
        <row r="238">
          <cell r="A238" t="str">
            <v>EXP-S01:0348616/2016</v>
          </cell>
          <cell r="B238">
            <v>0</v>
          </cell>
          <cell r="C238">
            <v>0</v>
          </cell>
          <cell r="D238">
            <v>0</v>
          </cell>
          <cell r="E238" t="str">
            <v>348616/2016</v>
          </cell>
        </row>
        <row r="239">
          <cell r="A239" t="str">
            <v>EXP-S01:0348624/2016</v>
          </cell>
          <cell r="B239">
            <v>0</v>
          </cell>
          <cell r="C239">
            <v>0</v>
          </cell>
          <cell r="D239">
            <v>0</v>
          </cell>
          <cell r="E239" t="str">
            <v>348624/2016</v>
          </cell>
        </row>
        <row r="240">
          <cell r="A240" t="str">
            <v>EXP-S01:0348664/2016</v>
          </cell>
          <cell r="B240">
            <v>0</v>
          </cell>
          <cell r="C240">
            <v>0</v>
          </cell>
          <cell r="D240">
            <v>0</v>
          </cell>
          <cell r="E240" t="str">
            <v>348664/2016</v>
          </cell>
        </row>
        <row r="241">
          <cell r="A241" t="str">
            <v>EXP-S01:0348686/2016</v>
          </cell>
          <cell r="B241">
            <v>0</v>
          </cell>
          <cell r="C241">
            <v>0</v>
          </cell>
          <cell r="D241">
            <v>0</v>
          </cell>
          <cell r="E241" t="str">
            <v>348686/2016</v>
          </cell>
        </row>
        <row r="242">
          <cell r="A242" t="str">
            <v>EXP-S01:0348701/2016</v>
          </cell>
          <cell r="B242">
            <v>0</v>
          </cell>
          <cell r="C242">
            <v>0</v>
          </cell>
          <cell r="D242">
            <v>0</v>
          </cell>
          <cell r="E242" t="str">
            <v>348701/2016</v>
          </cell>
        </row>
        <row r="243">
          <cell r="A243" t="str">
            <v>EXP-S01:0348710/2016</v>
          </cell>
          <cell r="B243">
            <v>0</v>
          </cell>
          <cell r="C243">
            <v>0</v>
          </cell>
          <cell r="D243">
            <v>0</v>
          </cell>
          <cell r="E243" t="str">
            <v>348710/2016</v>
          </cell>
        </row>
        <row r="244">
          <cell r="A244" t="str">
            <v>EXP-S01:0348718/2016</v>
          </cell>
          <cell r="B244">
            <v>0</v>
          </cell>
          <cell r="C244">
            <v>0</v>
          </cell>
          <cell r="D244">
            <v>0</v>
          </cell>
          <cell r="E244" t="str">
            <v>348718/2016</v>
          </cell>
        </row>
        <row r="245">
          <cell r="A245" t="str">
            <v>EXP-S01:0350323/2016</v>
          </cell>
          <cell r="B245">
            <v>0</v>
          </cell>
          <cell r="C245">
            <v>0</v>
          </cell>
          <cell r="D245">
            <v>0</v>
          </cell>
          <cell r="E245" t="str">
            <v>350323/2016</v>
          </cell>
        </row>
        <row r="246">
          <cell r="A246" t="str">
            <v>EXP-S01:0350631/2016</v>
          </cell>
          <cell r="B246">
            <v>0</v>
          </cell>
          <cell r="C246">
            <v>0</v>
          </cell>
          <cell r="D246">
            <v>0</v>
          </cell>
          <cell r="E246" t="str">
            <v>350631/2016</v>
          </cell>
        </row>
        <row r="247">
          <cell r="A247" t="str">
            <v>EXP-S01:0350676/2016</v>
          </cell>
          <cell r="B247">
            <v>0</v>
          </cell>
          <cell r="C247">
            <v>0</v>
          </cell>
          <cell r="D247">
            <v>0</v>
          </cell>
          <cell r="E247" t="str">
            <v>350676/2016</v>
          </cell>
        </row>
        <row r="248">
          <cell r="A248" t="str">
            <v>EXP-S01:0350934/2016</v>
          </cell>
          <cell r="B248">
            <v>0</v>
          </cell>
          <cell r="C248">
            <v>0</v>
          </cell>
          <cell r="D248">
            <v>0</v>
          </cell>
          <cell r="E248" t="str">
            <v>350934/2016</v>
          </cell>
        </row>
        <row r="249">
          <cell r="A249" t="str">
            <v>EXP-S01:0350957/2016</v>
          </cell>
          <cell r="B249">
            <v>0</v>
          </cell>
          <cell r="C249">
            <v>0</v>
          </cell>
          <cell r="D249">
            <v>0</v>
          </cell>
          <cell r="E249" t="str">
            <v>350957/2016</v>
          </cell>
        </row>
        <row r="250">
          <cell r="A250" t="str">
            <v>EXP-S01:0351019/2016</v>
          </cell>
          <cell r="B250">
            <v>0</v>
          </cell>
          <cell r="C250">
            <v>0</v>
          </cell>
          <cell r="D250">
            <v>0</v>
          </cell>
          <cell r="E250" t="str">
            <v>351019/2016</v>
          </cell>
        </row>
        <row r="251">
          <cell r="A251" t="str">
            <v>EXP-S01:0352798/2016</v>
          </cell>
          <cell r="B251">
            <v>0</v>
          </cell>
          <cell r="C251">
            <v>0</v>
          </cell>
          <cell r="D251">
            <v>0</v>
          </cell>
          <cell r="E251" t="str">
            <v>352798/2016</v>
          </cell>
        </row>
        <row r="252">
          <cell r="A252" t="str">
            <v>EXP-S01:0354741/2016</v>
          </cell>
          <cell r="B252">
            <v>0</v>
          </cell>
          <cell r="C252">
            <v>0</v>
          </cell>
          <cell r="D252">
            <v>0</v>
          </cell>
          <cell r="E252" t="str">
            <v>354741/2016</v>
          </cell>
        </row>
        <row r="253">
          <cell r="A253" t="str">
            <v>NOTA-S01:0015932/2016</v>
          </cell>
          <cell r="B253">
            <v>0</v>
          </cell>
          <cell r="C253">
            <v>0</v>
          </cell>
          <cell r="D253">
            <v>0</v>
          </cell>
          <cell r="E253" t="str">
            <v>015932/2016</v>
          </cell>
        </row>
        <row r="254">
          <cell r="A254" t="str">
            <v>NOTA-S01:0015937/2016</v>
          </cell>
          <cell r="B254">
            <v>0</v>
          </cell>
          <cell r="C254">
            <v>0</v>
          </cell>
          <cell r="D254">
            <v>0</v>
          </cell>
          <cell r="E254" t="str">
            <v>015937/2016</v>
          </cell>
        </row>
        <row r="255">
          <cell r="A255" t="str">
            <v>NOTA-S01:0015941/2016</v>
          </cell>
          <cell r="B255">
            <v>0</v>
          </cell>
          <cell r="C255">
            <v>0</v>
          </cell>
          <cell r="D255">
            <v>0</v>
          </cell>
          <cell r="E255" t="str">
            <v>015941/2016</v>
          </cell>
        </row>
        <row r="256">
          <cell r="A256" t="str">
            <v>NOTA-S01:0016260/2016</v>
          </cell>
          <cell r="B256">
            <v>0</v>
          </cell>
          <cell r="C256">
            <v>0</v>
          </cell>
          <cell r="D256">
            <v>0</v>
          </cell>
          <cell r="E256" t="str">
            <v>016260/2016</v>
          </cell>
        </row>
        <row r="257">
          <cell r="A257" t="str">
            <v>NOTA-S01:0016265/2016</v>
          </cell>
          <cell r="B257">
            <v>0</v>
          </cell>
          <cell r="C257">
            <v>0</v>
          </cell>
          <cell r="D257">
            <v>0</v>
          </cell>
          <cell r="E257" t="str">
            <v>016265/2016</v>
          </cell>
        </row>
        <row r="258">
          <cell r="A258" t="str">
            <v>NOTA-S01:0016412/2016</v>
          </cell>
          <cell r="B258">
            <v>0</v>
          </cell>
          <cell r="C258">
            <v>0</v>
          </cell>
          <cell r="D258">
            <v>0</v>
          </cell>
          <cell r="E258" t="str">
            <v>016412/2016</v>
          </cell>
        </row>
        <row r="259">
          <cell r="A259" t="str">
            <v>NOTA-S01:0016625/2016</v>
          </cell>
          <cell r="B259">
            <v>0</v>
          </cell>
          <cell r="C259">
            <v>0</v>
          </cell>
          <cell r="D259">
            <v>0</v>
          </cell>
          <cell r="E259" t="str">
            <v>016625/2016</v>
          </cell>
        </row>
        <row r="260">
          <cell r="A260" t="str">
            <v>NOTA-S01:0016626/2016</v>
          </cell>
          <cell r="B260">
            <v>0</v>
          </cell>
          <cell r="C260">
            <v>0</v>
          </cell>
          <cell r="D260">
            <v>0</v>
          </cell>
          <cell r="E260" t="str">
            <v>016626/2016</v>
          </cell>
        </row>
        <row r="261">
          <cell r="A261" t="str">
            <v>NOTA-S01:0016646/2016</v>
          </cell>
          <cell r="B261">
            <v>0</v>
          </cell>
          <cell r="C261">
            <v>0</v>
          </cell>
          <cell r="D261">
            <v>0</v>
          </cell>
          <cell r="E261" t="str">
            <v>016646/2016</v>
          </cell>
        </row>
        <row r="262">
          <cell r="A262" t="str">
            <v>NOTA-S01:0017165/2016</v>
          </cell>
          <cell r="B262">
            <v>0</v>
          </cell>
          <cell r="C262">
            <v>0</v>
          </cell>
          <cell r="D262">
            <v>0</v>
          </cell>
          <cell r="E262" t="str">
            <v>017165/2016</v>
          </cell>
        </row>
        <row r="263">
          <cell r="A263" t="str">
            <v>NOTA-S01:0017592/2016</v>
          </cell>
          <cell r="B263">
            <v>0</v>
          </cell>
          <cell r="C263">
            <v>0</v>
          </cell>
          <cell r="D263">
            <v>0</v>
          </cell>
          <cell r="E263" t="str">
            <v>017592/2016</v>
          </cell>
        </row>
        <row r="264">
          <cell r="A264" t="str">
            <v>NOTA-S01:0017607/2016</v>
          </cell>
          <cell r="B264">
            <v>0</v>
          </cell>
          <cell r="C264">
            <v>0</v>
          </cell>
          <cell r="D264">
            <v>0</v>
          </cell>
          <cell r="E264" t="str">
            <v>017607/2016</v>
          </cell>
        </row>
        <row r="265">
          <cell r="A265" t="str">
            <v>NOTA-S01:0017609/2016</v>
          </cell>
          <cell r="B265">
            <v>0</v>
          </cell>
          <cell r="C265">
            <v>0</v>
          </cell>
          <cell r="D265">
            <v>0</v>
          </cell>
          <cell r="E265" t="str">
            <v>017609/2016</v>
          </cell>
        </row>
        <row r="266">
          <cell r="A266" t="str">
            <v>NOTA-S01:0017610/2016</v>
          </cell>
          <cell r="B266">
            <v>0</v>
          </cell>
          <cell r="C266">
            <v>0</v>
          </cell>
          <cell r="D266">
            <v>0</v>
          </cell>
          <cell r="E266" t="str">
            <v>017610/2016</v>
          </cell>
        </row>
        <row r="267">
          <cell r="A267" t="str">
            <v>NOTA-S01:0017612/2016</v>
          </cell>
          <cell r="B267">
            <v>0</v>
          </cell>
          <cell r="C267">
            <v>0</v>
          </cell>
          <cell r="D267">
            <v>0</v>
          </cell>
          <cell r="E267" t="str">
            <v>017612/2016</v>
          </cell>
        </row>
        <row r="268">
          <cell r="A268" t="str">
            <v>NOTA-S01:0017614/2016</v>
          </cell>
          <cell r="B268">
            <v>0</v>
          </cell>
          <cell r="C268">
            <v>0</v>
          </cell>
          <cell r="D268">
            <v>0</v>
          </cell>
          <cell r="E268" t="str">
            <v>017614/2016</v>
          </cell>
        </row>
        <row r="269">
          <cell r="A269" t="str">
            <v>NOTA-S01:0017618/2016</v>
          </cell>
          <cell r="B269">
            <v>0</v>
          </cell>
          <cell r="C269">
            <v>0</v>
          </cell>
          <cell r="D269">
            <v>0</v>
          </cell>
          <cell r="E269" t="str">
            <v>017618/2016</v>
          </cell>
        </row>
        <row r="270">
          <cell r="A270" t="str">
            <v>NOTA-S01:0017619/2016</v>
          </cell>
          <cell r="B270">
            <v>0</v>
          </cell>
          <cell r="C270">
            <v>0</v>
          </cell>
          <cell r="D270">
            <v>0</v>
          </cell>
          <cell r="E270" t="str">
            <v>017619/2016</v>
          </cell>
        </row>
        <row r="271">
          <cell r="A271" t="str">
            <v>NOTA-S01:0017621/2016</v>
          </cell>
          <cell r="B271">
            <v>0</v>
          </cell>
          <cell r="C271">
            <v>0</v>
          </cell>
          <cell r="D271">
            <v>0</v>
          </cell>
          <cell r="E271" t="str">
            <v>017621/2016</v>
          </cell>
        </row>
        <row r="272">
          <cell r="A272" t="str">
            <v>NOTA-S01:0019734/2016</v>
          </cell>
          <cell r="B272">
            <v>0</v>
          </cell>
          <cell r="C272">
            <v>0</v>
          </cell>
          <cell r="D272">
            <v>0</v>
          </cell>
          <cell r="E272" t="str">
            <v>019734/2016</v>
          </cell>
        </row>
        <row r="273">
          <cell r="A273" t="str">
            <v>NOTA-S01:0020379/2016</v>
          </cell>
          <cell r="B273">
            <v>0</v>
          </cell>
          <cell r="C273">
            <v>0</v>
          </cell>
          <cell r="D273">
            <v>0</v>
          </cell>
          <cell r="E273" t="str">
            <v>020379/2016</v>
          </cell>
        </row>
        <row r="274">
          <cell r="A274" t="str">
            <v>NOTA-S01:0020380/2016</v>
          </cell>
          <cell r="B274">
            <v>0</v>
          </cell>
          <cell r="C274">
            <v>0</v>
          </cell>
          <cell r="D274">
            <v>0</v>
          </cell>
          <cell r="E274" t="str">
            <v>020380/2016</v>
          </cell>
        </row>
        <row r="275">
          <cell r="A275" t="str">
            <v>NOTA-S01:0021993/2016</v>
          </cell>
          <cell r="B275">
            <v>0</v>
          </cell>
          <cell r="C275">
            <v>0</v>
          </cell>
          <cell r="D275">
            <v>0</v>
          </cell>
          <cell r="E275" t="str">
            <v>021993/2016</v>
          </cell>
        </row>
        <row r="276">
          <cell r="A276" t="str">
            <v>NOTA-S01:0022983/2016</v>
          </cell>
          <cell r="B276">
            <v>0</v>
          </cell>
          <cell r="C276">
            <v>0</v>
          </cell>
          <cell r="D276">
            <v>0</v>
          </cell>
          <cell r="E276" t="str">
            <v>022983/2016</v>
          </cell>
        </row>
        <row r="277">
          <cell r="A277" t="str">
            <v>NOTA-S01:0022996/2016</v>
          </cell>
          <cell r="B277">
            <v>0</v>
          </cell>
          <cell r="C277">
            <v>0</v>
          </cell>
          <cell r="D277">
            <v>0</v>
          </cell>
          <cell r="E277" t="str">
            <v>022996/2016</v>
          </cell>
        </row>
        <row r="278">
          <cell r="A278" t="str">
            <v>NOTA-S01:0022998/2016</v>
          </cell>
          <cell r="B278">
            <v>0</v>
          </cell>
          <cell r="C278">
            <v>0</v>
          </cell>
          <cell r="D278">
            <v>0</v>
          </cell>
          <cell r="E278" t="str">
            <v>022998/2016</v>
          </cell>
        </row>
        <row r="279">
          <cell r="A279" t="str">
            <v>NOTA-S01:0023218/2016</v>
          </cell>
          <cell r="B279">
            <v>0</v>
          </cell>
          <cell r="C279">
            <v>0</v>
          </cell>
          <cell r="D279">
            <v>0</v>
          </cell>
          <cell r="E279" t="str">
            <v>023218/2016</v>
          </cell>
        </row>
        <row r="280">
          <cell r="A280" t="str">
            <v>NOTA-S01:0023450/2016</v>
          </cell>
          <cell r="B280">
            <v>0</v>
          </cell>
          <cell r="C280">
            <v>0</v>
          </cell>
          <cell r="D280">
            <v>0</v>
          </cell>
          <cell r="E280" t="str">
            <v>023450/2016</v>
          </cell>
        </row>
        <row r="281">
          <cell r="A281" t="str">
            <v>NOTA-S01:0023454/2016</v>
          </cell>
          <cell r="B281">
            <v>0</v>
          </cell>
          <cell r="C281">
            <v>0</v>
          </cell>
          <cell r="D281">
            <v>0</v>
          </cell>
          <cell r="E281" t="str">
            <v>023454/2016</v>
          </cell>
        </row>
        <row r="282">
          <cell r="A282" t="str">
            <v>NOTA-S01:0023488/2016</v>
          </cell>
          <cell r="B282">
            <v>0</v>
          </cell>
          <cell r="C282">
            <v>0</v>
          </cell>
          <cell r="D282">
            <v>0</v>
          </cell>
          <cell r="E282" t="str">
            <v>023488/2016</v>
          </cell>
        </row>
        <row r="283">
          <cell r="A283" t="str">
            <v>NOTA-S01:0023490/2016</v>
          </cell>
          <cell r="B283">
            <v>0</v>
          </cell>
          <cell r="C283">
            <v>0</v>
          </cell>
          <cell r="D283">
            <v>0</v>
          </cell>
          <cell r="E283" t="str">
            <v>023490/2016</v>
          </cell>
        </row>
        <row r="284">
          <cell r="A284" t="str">
            <v>NOTA-S01:0023615/2016</v>
          </cell>
          <cell r="B284">
            <v>0</v>
          </cell>
          <cell r="C284">
            <v>0</v>
          </cell>
          <cell r="D284">
            <v>0</v>
          </cell>
          <cell r="E284" t="str">
            <v>023615/2016</v>
          </cell>
        </row>
        <row r="285">
          <cell r="A285" t="str">
            <v>NOTA-S01:0023616/2016</v>
          </cell>
          <cell r="B285">
            <v>0</v>
          </cell>
          <cell r="C285">
            <v>0</v>
          </cell>
          <cell r="D285">
            <v>0</v>
          </cell>
          <cell r="E285" t="str">
            <v>023616/2016</v>
          </cell>
        </row>
        <row r="286">
          <cell r="A286" t="str">
            <v>NOTA-S01:0023735/2016</v>
          </cell>
          <cell r="B286">
            <v>0</v>
          </cell>
          <cell r="C286">
            <v>0</v>
          </cell>
          <cell r="D286">
            <v>0</v>
          </cell>
          <cell r="E286" t="str">
            <v>023735/2016</v>
          </cell>
        </row>
        <row r="287">
          <cell r="A287" t="str">
            <v>NOTA-S01:0023738/2016</v>
          </cell>
          <cell r="B287">
            <v>0</v>
          </cell>
          <cell r="C287">
            <v>0</v>
          </cell>
          <cell r="D287">
            <v>0</v>
          </cell>
          <cell r="E287" t="str">
            <v>023738/2016</v>
          </cell>
        </row>
        <row r="288">
          <cell r="A288" t="str">
            <v>NOTA-S01:0023739/2016</v>
          </cell>
          <cell r="B288">
            <v>0</v>
          </cell>
          <cell r="C288">
            <v>0</v>
          </cell>
          <cell r="D288">
            <v>0</v>
          </cell>
          <cell r="E288" t="str">
            <v>023739/2016</v>
          </cell>
        </row>
        <row r="289">
          <cell r="A289" t="str">
            <v>NOTA-S01:0023740/2016</v>
          </cell>
          <cell r="B289">
            <v>0</v>
          </cell>
          <cell r="C289">
            <v>0</v>
          </cell>
          <cell r="D289">
            <v>0</v>
          </cell>
          <cell r="E289" t="str">
            <v>023740/2016</v>
          </cell>
        </row>
        <row r="290">
          <cell r="A290" t="str">
            <v>NOTA-S01:0023743/2016</v>
          </cell>
          <cell r="B290">
            <v>0</v>
          </cell>
          <cell r="C290">
            <v>0</v>
          </cell>
          <cell r="D290">
            <v>0</v>
          </cell>
          <cell r="E290" t="str">
            <v>023743/2016</v>
          </cell>
        </row>
        <row r="291">
          <cell r="A291" t="str">
            <v>NOTA-S01:0023745/2016</v>
          </cell>
          <cell r="B291">
            <v>0</v>
          </cell>
          <cell r="C291">
            <v>0</v>
          </cell>
          <cell r="D291">
            <v>0</v>
          </cell>
          <cell r="E291" t="str">
            <v>023745/2016</v>
          </cell>
        </row>
        <row r="292">
          <cell r="A292" t="str">
            <v>NOTA-S01:0024014/2016</v>
          </cell>
          <cell r="B292">
            <v>0</v>
          </cell>
          <cell r="C292">
            <v>0</v>
          </cell>
          <cell r="D292">
            <v>0</v>
          </cell>
          <cell r="E292" t="str">
            <v>024014/2016</v>
          </cell>
        </row>
        <row r="293">
          <cell r="A293" t="str">
            <v>NOTA-S01:0024377/2016</v>
          </cell>
          <cell r="B293">
            <v>0</v>
          </cell>
          <cell r="C293">
            <v>0</v>
          </cell>
          <cell r="D293">
            <v>0</v>
          </cell>
          <cell r="E293" t="str">
            <v>024377/2016</v>
          </cell>
        </row>
        <row r="294">
          <cell r="A294" t="str">
            <v>NOTA-S01:0024884/2016</v>
          </cell>
          <cell r="B294">
            <v>0</v>
          </cell>
          <cell r="C294">
            <v>0</v>
          </cell>
          <cell r="D294">
            <v>0</v>
          </cell>
          <cell r="E294" t="str">
            <v>024884/2016</v>
          </cell>
        </row>
        <row r="295">
          <cell r="A295" t="str">
            <v>NOTA-S01:0024983/2016</v>
          </cell>
          <cell r="B295">
            <v>0</v>
          </cell>
          <cell r="C295">
            <v>0</v>
          </cell>
          <cell r="D295">
            <v>0</v>
          </cell>
          <cell r="E295" t="str">
            <v>024983/2016</v>
          </cell>
        </row>
        <row r="296">
          <cell r="A296" t="str">
            <v>NOTA-S01:0025006/2016</v>
          </cell>
          <cell r="B296">
            <v>0</v>
          </cell>
          <cell r="C296">
            <v>0</v>
          </cell>
          <cell r="D296">
            <v>0</v>
          </cell>
          <cell r="E296" t="str">
            <v>025006/2016</v>
          </cell>
        </row>
        <row r="297">
          <cell r="A297" t="str">
            <v>NOTA-S01:0025415/2016</v>
          </cell>
          <cell r="B297">
            <v>0</v>
          </cell>
          <cell r="C297">
            <v>0</v>
          </cell>
          <cell r="D297">
            <v>0</v>
          </cell>
          <cell r="E297" t="str">
            <v>025415/2016</v>
          </cell>
        </row>
        <row r="298">
          <cell r="A298" t="str">
            <v>PROY-S01:0012678/2015</v>
          </cell>
          <cell r="B298">
            <v>0</v>
          </cell>
          <cell r="C298">
            <v>0</v>
          </cell>
          <cell r="D298">
            <v>0</v>
          </cell>
          <cell r="E298" t="str">
            <v>012678/2015</v>
          </cell>
        </row>
        <row r="299">
          <cell r="A299" t="str">
            <v>PROY-S01:0014778/2015</v>
          </cell>
          <cell r="B299">
            <v>0</v>
          </cell>
          <cell r="C299">
            <v>0</v>
          </cell>
          <cell r="D299">
            <v>0</v>
          </cell>
          <cell r="E299" t="str">
            <v>014778/2015</v>
          </cell>
        </row>
        <row r="300">
          <cell r="A300" t="str">
            <v>TRI-S01:0112001/2015</v>
          </cell>
          <cell r="B300">
            <v>0</v>
          </cell>
          <cell r="C300">
            <v>0</v>
          </cell>
          <cell r="D300">
            <v>0</v>
          </cell>
          <cell r="E300" t="str">
            <v>112001/2015</v>
          </cell>
        </row>
      </sheetData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.CCNK-D144/AppData/Local/Microsoft/Windows/Temporary%20Internet%20Files/Content.Outlook/EOAE0FI0/Maestro/Bajada%20COMDOC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uario.CCNK-D144/AppData/Local/Microsoft/Windows/Temporary%20Internet%20Files/Content.Outlook/EOAE0FI0/Informe%20de%20CONCEPTOS%20MODIFICADO%2031-08.xlsx" TargetMode="External"/><Relationship Id="rId1" Type="http://schemas.openxmlformats.org/officeDocument/2006/relationships/pivotCacheRecords" Target="pivotCacheRecords5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" refreshedDate="42587.622272800923" createdVersion="4" refreshedVersion="4" minRefreshableVersion="3" recordCount="1008">
  <cacheSource type="worksheet">
    <worksheetSource ref="B1:AM4827" sheet="Maestro"/>
  </cacheSource>
  <cacheFields count="38">
    <cacheField name="N° Exp" numFmtId="0">
      <sharedItems containsBlank="1"/>
    </cacheField>
    <cacheField name="N° TRI" numFmtId="0">
      <sharedItems containsBlank="1"/>
    </cacheField>
    <cacheField name="N° Nota" numFmtId="0">
      <sharedItems containsBlank="1" containsMixedTypes="1" containsNumber="1" containsInteger="1" minValue="176072016" maxValue="176072016"/>
    </cacheField>
    <cacheField name="N°ACU" numFmtId="0">
      <sharedItems containsBlank="1" containsMixedTypes="1" containsNumber="1" containsInteger="1" minValue="197613" maxValue="252062"/>
    </cacheField>
    <cacheField name="N°PROY" numFmtId="0">
      <sharedItems containsBlank="1"/>
    </cacheField>
    <cacheField name="Otros" numFmtId="0">
      <sharedItems containsBlank="1"/>
    </cacheField>
    <cacheField name="Origen Fecha" numFmtId="0">
      <sharedItems containsDate="1" containsBlank="1" containsMixedTypes="1" minDate="2014-02-13T00:00:00" maxDate="2018-06-08T00:00:00"/>
    </cacheField>
    <cacheField name="Concepto" numFmtId="0">
      <sharedItems containsBlank="1"/>
    </cacheField>
    <cacheField name="Proveedor" numFmtId="0">
      <sharedItems containsBlank="1"/>
    </cacheField>
    <cacheField name="Monto" numFmtId="0">
      <sharedItems containsBlank="1" containsMixedTypes="1" containsNumber="1" minValue="1350" maxValue="437717417.01999998"/>
    </cacheField>
    <cacheField name="Detalle" numFmtId="0">
      <sharedItems containsBlank="1" longText="1"/>
    </cacheField>
    <cacheField name="Origen" numFmtId="0">
      <sharedItems containsBlank="1"/>
    </cacheField>
    <cacheField name="Ejecucion Fecha" numFmtId="0">
      <sharedItems containsDate="1" containsBlank="1" containsMixedTypes="1" minDate="2015-11-06T00:00:00" maxDate="3016-06-01T00:00:00"/>
    </cacheField>
    <cacheField name="REC Desde" numFmtId="0">
      <sharedItems containsBlank="1"/>
    </cacheField>
    <cacheField name="REC fecha" numFmtId="0">
      <sharedItems containsDate="1" containsBlank="1" containsMixedTypes="1" minDate="2016-05-09T00:00:00" maxDate="2016-08-16T00:00:00"/>
    </cacheField>
    <cacheField name="Ubicación Interna" numFmtId="0">
      <sharedItems containsBlank="1"/>
    </cacheField>
    <cacheField name="Responsable" numFmtId="0">
      <sharedItems containsBlank="1"/>
    </cacheField>
    <cacheField name="Responsable fecha" numFmtId="0">
      <sharedItems containsDate="1" containsBlank="1" containsMixedTypes="1" minDate="2016-05-17T00:00:00" maxDate="2016-08-04T00:00:00"/>
    </cacheField>
    <cacheField name="Detalle de proceso de trabajo" numFmtId="0">
      <sharedItems containsBlank="1" longText="1"/>
    </cacheField>
    <cacheField name="ENVIO Hacia" numFmtId="0">
      <sharedItems containsBlank="1"/>
    </cacheField>
    <cacheField name="ENVIO Fecha" numFmtId="0">
      <sharedItems containsNonDate="0" containsDate="1" containsString="0" containsBlank="1" minDate="2015-07-19T00:00:00" maxDate="2016-08-04T00:00:00"/>
    </cacheField>
    <cacheField name="ENVIO Documentacion" numFmtId="0">
      <sharedItems containsBlank="1"/>
    </cacheField>
    <cacheField name="ENVIO Motivo" numFmtId="0">
      <sharedItems containsBlank="1"/>
    </cacheField>
    <cacheField name="Depositario Actual" numFmtId="0">
      <sharedItems containsBlank="1"/>
    </cacheField>
    <cacheField name="Fecha" numFmtId="0">
      <sharedItems containsNonDate="0" containsDate="1" containsString="0" containsBlank="1" minDate="2016-03-09T00:00:00" maxDate="2016-08-04T00:00:00"/>
    </cacheField>
    <cacheField name="Env A Presup" numFmtId="0">
      <sharedItems containsDate="1" containsBlank="1" containsMixedTypes="1" minDate="2016-06-13T00:00:00" maxDate="2016-06-14T00:00:00"/>
    </cacheField>
    <cacheField name="Tipo de Contratación" numFmtId="0">
      <sharedItems containsBlank="1"/>
    </cacheField>
    <cacheField name="Detalle contratacion" numFmtId="0">
      <sharedItems containsBlank="1"/>
    </cacheField>
    <cacheField name="OC (Abierta/Cerrrada +Nro)" numFmtId="0">
      <sharedItems containsBlank="1"/>
    </cacheField>
    <cacheField name="CUIT" numFmtId="0">
      <sharedItems containsBlank="1" containsMixedTypes="1" containsNumber="1" containsInteger="1" minValue="20134804085" maxValue="30715191896"/>
    </cacheField>
    <cacheField name="Nro Beneficiario" numFmtId="0">
      <sharedItems containsBlank="1" containsMixedTypes="1" containsNumber="1" containsInteger="1" minValue="1651" maxValue="360794"/>
    </cacheField>
    <cacheField name="Nro de Facturas" numFmtId="0">
      <sharedItems containsDate="1" containsBlank="1" containsMixedTypes="1" minDate="1899-12-31T01:00:04" maxDate="2002-09-02T00:00:00"/>
    </cacheField>
    <cacheField name="Orden de Pago" numFmtId="0">
      <sharedItems containsBlank="1" containsMixedTypes="1" containsNumber="1" containsInteger="1" minValue="142665" maxValue="148668"/>
    </cacheField>
    <cacheField name="Monto PAGADO" numFmtId="0">
      <sharedItems containsBlank="1" containsMixedTypes="1" containsNumber="1" minValue="1350" maxValue="5647750"/>
    </cacheField>
    <cacheField name="Estado" numFmtId="0">
      <sharedItems containsBlank="1"/>
    </cacheField>
    <cacheField name="Observaciones" numFmtId="0">
      <sharedItems containsBlank="1"/>
    </cacheField>
    <cacheField name="MES" numFmtId="0">
      <sharedItems containsString="0" containsBlank="1" containsNumber="1" containsInteger="1" minValue="1" maxValue="8"/>
    </cacheField>
    <cacheField name="Carpeta" numFmtId="0">
      <sharedItems containsBlank="1" count="3">
        <s v="NO"/>
        <s v="S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invalid="1" refreshedBy="usuario" refreshedDate="42592.524488773146" createdVersion="4" refreshedVersion="4" minRefreshableVersion="3" recordCount="782">
  <cacheSource type="worksheet">
    <worksheetSource ref="A1:D783" sheet="Base Dinámica" r:id="rId1"/>
  </cacheSource>
  <cacheFields count="4">
    <cacheField name="CUDAP" numFmtId="0">
      <sharedItems count="479">
        <s v="ACU-S01:0001975/2015"/>
        <s v="EXP-S01:0165975/2016"/>
        <s v="EXP-S01:0182055/2016"/>
        <s v="EXP-S01:0188729/2016"/>
        <s v="EXP-S01:0194967/2016"/>
        <s v="EXP-S01:0174220/2016"/>
        <s v="EXP-S01:0179893/2016"/>
        <s v="EXP-S01:0177153/2016"/>
        <s v="EXP-S01:0164562/2016"/>
        <s v="EXP-S01:0016749/2016"/>
        <s v="EXP-S01:0174169/2016"/>
        <s v="EXP-S01:0196038/2016"/>
        <s v="EXP-S01:0203492/2016"/>
        <s v="EXP-S01:0109495/2014"/>
        <s v="EXP-S01:0203980/2016"/>
        <s v="EXP-S01:0064668/2016"/>
        <s v="EXP-S01:0204287/2016"/>
        <s v="EXP-S01:0204234/2016"/>
        <s v="EXP-S01:0204243/2016"/>
        <s v="EXP-S01:0204556/2016"/>
        <s v="EXP-S01:0196037/2016"/>
        <s v="EXP-S01:0176765/2016"/>
        <s v="EXP-S01:0176788/2016"/>
        <s v="EXP-S01:0203361/2016"/>
        <s v="EXP-S01:0196026/2016"/>
        <s v="EXP-S01:0196274/2016"/>
        <s v="EXP-S01:0196266/2016"/>
        <s v="EXP-S01:0196252/2016"/>
        <s v="EXP-S01:0196244/2016"/>
        <s v="EXP-S01:0196240/2016"/>
        <s v="EXP-S01:0196039/2016"/>
        <s v="EXP-S01:0196054/2016"/>
        <s v="EXP-S01:0196055/2016"/>
        <s v="EXP-S01:0196235/2016"/>
        <s v="EXP-S01:0196056/2016"/>
        <s v="EXP-S01:0174298/2016"/>
        <s v="EXP-S01:0176792/2016"/>
        <s v="EXP-S01:0163785/2016"/>
        <s v="EXP-S01:0164692/2016"/>
        <s v="EXP-S01:0127581/2016"/>
        <s v="EXP-S01:0156197/2016"/>
        <s v="EXP-S01:0163788/2016"/>
        <s v="EXP-S01:0252471/2015"/>
        <s v="EXP-S01:0213500/2016"/>
        <s v="EXP-S01:0127195/2016"/>
        <s v="EXP-S01:0207947/2016"/>
        <s v="EXP-S01:0213175/2016"/>
        <s v="EXP-S01:0164016/2016"/>
        <s v="EXP-S01:0211971/2016"/>
        <s v="EXP-S01:0212071/2016"/>
        <s v="EXP-S01:0212084/2016"/>
        <s v="EXP-S01:0213090/2016"/>
        <s v="EXP-S01:0213103/2016"/>
        <s v="EXP-S01:0213094/2016"/>
        <s v="EXP-S01:0213081/2016"/>
        <s v="EXP-S01:0212075/2016"/>
        <s v="EXP-S01:0211989/2016"/>
        <s v="EXP-S01:0211976/2016"/>
        <s v="EXP-S01:0211981/2016"/>
        <s v="EXP-S01:0182051/2016"/>
        <s v="EXP-S01:0213881/2016"/>
        <s v="EXP-S01:0213947/2016"/>
        <s v="EXP-S01:0213873/2016"/>
        <s v="EXP-S01:0252062/2015"/>
        <s v="EXP-S01:0254405/2015"/>
        <s v="EXP-S01:0215291/2016"/>
        <s v="EXP-S01:0275951/2015"/>
        <s v="EXP-S01:0164634/2016"/>
        <s v="EXP-S01:0218546/2016"/>
        <s v="EXP-S01:0168516/2016"/>
        <s v="EXP-S01:0219694/2016"/>
        <s v="EXP-S01:0224845/2016"/>
        <s v="EXP-S01:0222365/2016"/>
        <s v="EXP-S01:0228170/2016"/>
        <s v="EXP-S01:0225913/2016"/>
        <s v="EXP-S01:0227842/2016"/>
        <s v="EXP-S01:0337171/2015"/>
        <s v="EXP-S01:0232567/2016"/>
        <s v="EXP-S01:0220674/2016"/>
        <s v="EXP-S01:0177088/2016"/>
        <s v="EXP-S01:0167646/2016"/>
        <s v="EXP-S01:0236293/2016"/>
        <s v="EXP-S01:0231342/2016"/>
        <s v="EXP-S01:0219846/2016"/>
        <s v="EXP-S01:0249839/2015"/>
        <s v="EXP-S01:0198065/2016"/>
        <s v="EXP-S01:0187035/2016"/>
        <s v="EXP-S01:0177217/2016"/>
        <s v="EXP-S01:0129568/2016"/>
        <s v="EXP-S01:0240257/2016"/>
        <s v="EXP-S01:0239498/2016"/>
        <s v="EXP-S01:0239508/2016"/>
        <s v="EXP-S01:0229314/2016"/>
        <s v="EXP-S01:0230776/2016"/>
        <s v="EXP-S01:0238397/2016"/>
        <s v="EXP-S01:0230543/2016"/>
        <s v="EXP-S01:0230234/2016"/>
        <s v="EXP-S01:0230402/2016"/>
        <s v="EXP-S01:0230468/2016"/>
        <s v="EXP-S01:0164530/2016"/>
        <s v="EXP-S01:0236603/2016"/>
        <s v="EXP-S01:0236605/2016"/>
        <s v="EXP-S01:0240681/2016"/>
        <s v="EXP-S01:0240702/2016"/>
        <s v="EXP-S01:0240731/2016"/>
        <s v="EXP-S01:0237568/2016"/>
        <s v="EXP-S01:0238413/2016"/>
        <s v="EXP-S01:0101566/2016"/>
        <s v="EXP-S01:0243611/2016"/>
        <s v="EXP-S01:0243851/2016"/>
        <s v="EXP-S01:0243825/2016"/>
        <s v="EXP-S01:0243736/2016"/>
        <s v="EXP-S01:0243704/2016"/>
        <s v="EXP-S01:0243561/2016"/>
        <s v="EXP-S01:0143809/2016"/>
        <s v="EXP-S01:0243214/2016"/>
        <s v="EXP-S01:0243444/2016"/>
        <s v="EXP-S01:0243504/2016"/>
        <s v="EXP-S01:0242793/2016"/>
        <s v="EXP-S01:0121911/2016"/>
        <s v="EXP-S01:0164405/2016"/>
        <s v="EXP-S01:0236369/2016"/>
        <s v="EXP-S01:0195977/2016"/>
        <s v="EXP-S01:0263963/2014"/>
        <s v="EXP-S01:0247603/2016"/>
        <s v="EXP-S01:0252561/2016"/>
        <s v="EXP-S01:0252566/2016"/>
        <s v="EXP-S01:0188519/2016"/>
        <s v="EXP-S01:0188482/2016"/>
        <s v="EXP-S01:0188555/2016"/>
        <s v="EXP-S01:0249225/2016"/>
        <s v="EXP-S01:0247769/2016"/>
        <s v="EXP-S01:0242595/2016"/>
        <s v="EXP-S01:0247737/2016"/>
        <s v="EXP-S01:0239222/2016"/>
        <s v="EXP-S01:0239218/2016"/>
        <s v="EXP-S01:0252624/2016"/>
        <s v="EXP-S01:0248859/2016"/>
        <s v="EXP-S01:0239162/2016"/>
        <s v="EXP-S01:0239189/2016"/>
        <s v="EXP-S01:0239236/2016"/>
        <s v="EXP-S01:0239230/2016"/>
        <s v="EXP-S01:0239184/2016"/>
        <s v="EXP-S01:0229864/2016"/>
        <s v="EXP-S01:0229938/2016"/>
        <s v="EXP-S01:0229886/2016"/>
        <s v="EXP-S01:0229941/2016"/>
        <s v="EXP-S01:0258208/2016"/>
        <s v="EXP-S01:0261558/2016"/>
        <s v="EXP-S01:0171420/2016"/>
        <s v="EXP-S01:0262335/2016"/>
        <s v="EXP-S01:0293573/2015"/>
        <s v="EXP-S01:0229862/2016"/>
        <s v="EXP-S01:0263595/2016"/>
        <s v="EXP-S01:0283025/2015"/>
        <s v="EXP-S01:0263485/2016"/>
        <s v="EXP-S01:0263456/2016"/>
        <s v="EXP-S01:0267621/2016"/>
        <s v="EXP-S01:0263592/2016"/>
        <s v="EXP-S01:0266530/2016"/>
        <s v="EXP-S01:0254392/2015"/>
        <s v="EXP-S01:0243971/2016"/>
        <s v="EXP-S01:0178016/2016"/>
        <s v="EXP-S01:0263305/2016"/>
        <s v="EXP-S01:0274807/2016"/>
        <s v="EXP-S01:0274819/2016"/>
        <s v="EXP-S01:0263332/2016"/>
        <s v="EXP-S01:0267410/2016"/>
        <s v="EXP-S01:0258852/2016"/>
        <s v="EXP-S01:0272425/2016"/>
        <s v="EXP-S01:0272505/2016"/>
        <s v="EXP-S01:0258086/2016"/>
        <s v="EXP-S01:0258340/2016"/>
        <s v="EXP-S01:0272319/2016"/>
        <s v="EXP-S01:0272444/2016"/>
        <s v="EXP-S01:0272449/2016"/>
        <s v="EXP-S01:0272507/2016"/>
        <s v="EXP-S01:0272509/2016"/>
        <s v="EXP-S01:0272474/2016"/>
        <s v="EXP-S01:0272447/2016"/>
        <s v="EXP-S01:0272443/2016"/>
        <s v="EXP-S01:0259031/2016"/>
        <s v="EXP-S01:0258246/2016"/>
        <s v="EXP-S01:0272391/2016"/>
        <s v="EXP-S01:0272426/2016"/>
        <s v="EXP-S01:0272473/2016"/>
        <s v="EXP-S01:0272504/2016"/>
        <s v="EXP-S01:0272428/2016"/>
        <s v="EXP-S01:0283316/2016"/>
        <s v="EXP-S01:0275403/2016"/>
        <s v="EXP-S01:0275550/2016"/>
        <s v="EXP-S01:0277013/2016"/>
        <s v="EXP-S01:0277039/2016"/>
        <s v="EXP-S01:0276978/2016"/>
        <s v="EXP-S01:0275472/2016"/>
        <s v="EXP-S01:0267187/2016"/>
        <s v="EXP-S01:0282299/2016"/>
        <s v="EXP-S01:0133349/2016"/>
        <s v="EXP-S01:0280426/2016"/>
        <s v="EXP-S01:0280001/2016"/>
        <s v="EXP-S01:0280024/2016"/>
        <s v="EXP-S01:0280028/2016"/>
        <s v="EXP-S01:0287488/2016"/>
        <s v="EXP-S01:0287964/2016"/>
        <s v="EXP-S01:0288031/2016"/>
        <s v="EXP-S01:0288099/2016"/>
        <s v="EXP-S01:0288280/2016"/>
        <s v="EXP-S01:0288245/2016"/>
        <s v="EXP-S01:0288237/2016"/>
        <s v="EXP-S01:0288206/2016"/>
        <s v="EXP-S01:0288165/2016"/>
        <s v="EXP-S01:0288163/2016"/>
        <s v="EXP-S01:0288119/2016"/>
        <s v="EXP-S01:0288108/2016"/>
        <s v="EXP-S01:0288105/2016"/>
        <s v="EXP-S01:0288326/2016"/>
        <s v="EXP-S01:0288322/2016"/>
        <s v="EXP-S01:0288296/2016"/>
        <s v="EXP-S01:0288292/2016"/>
        <s v="EXP-S01:0288090/2016"/>
        <s v="EXP-S01:0288026/2016"/>
        <s v="EXP-S01:0287993/2016"/>
        <s v="EXP-S01:0287996/2016"/>
        <s v="EXP-S01:0288008/2016"/>
        <s v="EXP-S01:0229867/2016"/>
        <s v="EXP-S01:0229888/2016"/>
        <s v="EXP-S01:0229919/2016"/>
        <s v="EXP-S01:0229945/2016"/>
        <s v="EXP-S01:0287958/2016"/>
        <s v="EXP-S01:0229944/2016"/>
        <s v="EXP-S01:0229915/2016"/>
        <s v="EXP-S01:0229885/2016"/>
        <s v="EXP-S01:0289106/2016"/>
        <s v="EXP-S01:0163644/2016"/>
        <s v="EXP-S01:0163789/2016"/>
        <s v="EXP-S01:0284183/2016"/>
        <s v="EXP-S01:0028506/2014"/>
        <s v="EXP-S01:0287646/2016"/>
        <s v="EXP-S01:0287951/2016"/>
        <s v="EXP-S01:0288434/2016"/>
        <s v="EXP-S01:0288523/2016"/>
        <s v="EXP-S01:0288587/2016"/>
        <s v="EXP-S01:0296214/2016"/>
        <s v="EXP-S01:0296368/2016"/>
        <s v="EXP-S01:0178186/2016"/>
        <s v="EXP-S01:0282441/2016"/>
        <s v="EXP-S01:0300272/2016"/>
        <s v="EXP-S01:0166535/2016"/>
        <s v="EXP-S01:0300538/2016"/>
        <s v="EXP-S01:0301639/2016"/>
        <s v="EXP-S01:0301758/2016"/>
        <s v="EXP-S01:0301691/2016"/>
        <s v="EXP-S01:0302378/2016"/>
        <s v="EXP-S01:0302598/2016"/>
        <s v="EXP-S01:0287595/2015"/>
        <s v="EXP-S01:0287597/2015"/>
        <s v="EXP-S01:0296291/2016"/>
        <s v="EXP-S01:0304478/2016"/>
        <s v="EXP-S01:0304557/2016"/>
        <s v="EXP-S01:0307482/2016"/>
        <s v="EXP-S01:0307668/2016"/>
        <s v="EXP-S01:0310868/2016"/>
        <s v="EXP-S01:0258041/2016"/>
        <s v="EXP-S01:0308711/2016"/>
        <s v="EXP-S01:0301854/2016"/>
        <s v="EXP-S01:0313218/2016"/>
        <s v="EXP-S01:0314282/2016"/>
        <s v="EXP-S01:0314301/2016"/>
        <s v="EXP-S01:0314569/2016"/>
        <s v="EXP-S01:0296252/2016"/>
        <s v="EXP-S01:0151295/2014"/>
        <s v="EXP-S01:0267813/2016"/>
        <s v="EXP-S01:0314956/2016"/>
        <s v="EXP-S01:0315172/2016"/>
        <s v="EXP-S01:0315174/2016"/>
        <s v="EXP-S01:0315173/2016"/>
        <s v="EXP-S01:0315171/2016"/>
        <s v="EXP-S01:0314344/2016"/>
        <s v="EXP-S01:0222508/2016"/>
        <s v="EXP-S01:0315162/2016"/>
        <s v="EXP-S01:0315164/2016"/>
        <s v="EXP-S01:0315165/2016"/>
        <s v="EXP-S01:0315167/2016"/>
        <s v="EXP-S01:0310785/2016"/>
        <s v="EXP-S01:0264002/2016"/>
        <s v="EXP-S01:0316270/2016"/>
        <s v="EXP-S01:0316001/2016"/>
        <s v="EXP-S01:0316051/2016"/>
        <s v="EXP-S01:0316160/2016"/>
        <s v="EXP-S01:0316252/2016"/>
        <s v="EXP-S01:0316363/2016"/>
        <s v="EXP-S01:0316285/2016"/>
        <s v="EXP-S01:0316231/2016"/>
        <s v="EXP-S01:0316157/2016"/>
        <s v="EXP-S01:0316040/2016"/>
        <s v="EXP-S01:0317010/2016"/>
        <s v="EXP-S01:0317016/2016"/>
        <s v="EXP-S01:0315166/2016"/>
        <s v="EXP-S01:0315397/2016"/>
        <s v="EXP-S01:0318558/2016"/>
        <s v="EXP-S01:0061074/2016"/>
        <s v="EXP-S01:0321231/2016"/>
        <s v="EXP-S01:0321127/2016"/>
        <s v="EXP-S01:0320178/2016"/>
        <s v="EXP-S01:0324023/2016"/>
        <s v="EXP-S01:0321553/2016"/>
        <s v="EXP-S01:0327644/2016"/>
        <s v="EXP-S01:0327532/2016"/>
        <s v="EXP-S01:0132434/2016"/>
        <s v="EXP-S01:0327021/2016"/>
        <s v="EXP-S01:0320635/2016"/>
        <s v="EXP-S01:0329359/2016"/>
        <s v="EXP-S01:0329460/2016"/>
        <s v="EXP-S01:0328417/2016"/>
        <s v="EXP-S01:0330074/2016"/>
        <s v="EXP-S01:0324066/2016"/>
        <s v="EXP-S01:0330181/2016"/>
        <s v="EXP-S01:0330186/2016"/>
        <s v="EXP-S01:0330200/2016"/>
        <s v="EXP-S01:0330212/2016"/>
        <s v="EXP-S01:0330216/2016"/>
        <s v="EXP-S01:0330220/2016"/>
        <s v="EXP-S01:0331175/2016"/>
        <s v="EXP-S01:0331090/2016"/>
        <s v="EXP-S01:0330900/2016"/>
        <s v="EXP-S01:0330899/2016"/>
        <s v="EXP-S01:0330898/2016"/>
        <s v="EXP-S01:0330897/2016"/>
        <s v="EXP-S01:0330896/2016"/>
        <s v="EXP-S01:0330893/2016"/>
        <s v="EXP-S01:0330522/2016"/>
        <s v="EXP-S01:0330485/2016"/>
        <s v="EXP-S01:0330283/2016"/>
        <s v="EXP-S01:0330254/2016"/>
        <s v="EXP-S01:0330217/2016"/>
        <s v="EXP-S01:0330214/2016"/>
        <s v="EXP-S01:0330211/2016"/>
        <s v="EXP-S01:0330195/2016"/>
        <s v="EXP-S01:0330184/2016"/>
        <s v="EXP-S01:0331703/2016"/>
        <s v="EXP-S01:0331709/2016"/>
        <s v="EXP-S01:0332348/2016"/>
        <s v="EXP-S01:0332323/2016"/>
        <s v="EXP-S01:0332276/2016"/>
        <s v="EXP-S01:0332236/2016"/>
        <s v="EXP-S01:0332162/2016"/>
        <s v="EXP-S01:0332069/2016"/>
        <s v="EXP-S01:0332064/2016"/>
        <s v="EXP-S01:0331987/2016"/>
        <s v="EXP-S01:0331764/2016"/>
        <s v="EXP-S01:0331753/2016"/>
        <s v="EXP-S01:0331735/2016"/>
        <s v="EXP-S01:0331711/2016"/>
        <s v="EXP-S01:0331705/2016"/>
        <s v="EXP-S01:0331699/2016"/>
        <s v="EXP-S01:0263998/2016"/>
        <s v="EXP-S01:0264001/2016"/>
        <s v="EXP-S01:0331640/2016"/>
        <s v="EXP-S01:0331501/2016"/>
        <s v="EXP-S01:0331603/2016"/>
        <s v="EXP-S01:0331572/2016"/>
        <s v="EXP-S01:0331581/2016"/>
        <s v="EXP-S01:0331596/2016"/>
        <s v="EXP-S01:0332281/2016"/>
        <s v="EXP-S01:0332384/2016"/>
        <s v="EXP-S01:0332321/2016"/>
        <s v="EXP-S01:0332376/2016"/>
        <s v="EXP-S01:0327953/2016"/>
        <s v="EXP-S01:0332332/2016"/>
        <s v="EXP-S01:0332474/2016"/>
        <s v="EXP-S01:0332338/2016"/>
        <s v="EXP-S01:0328410/2016"/>
        <s v="EXP-S01:0340056/2015"/>
        <s v="EXP-S01:0340886/2016"/>
        <s v="EXP-S01:0340832/2016"/>
        <s v="EXP-S01:0333505/2016"/>
        <s v="EXP-S01:0335294/2016"/>
        <s v="EXP-S01:0333624/2016"/>
        <s v="EXP-S01:0335179/2016"/>
        <s v="EXP-S01:0335248/2016"/>
        <s v="EXP-S01:0330701/2016"/>
        <s v="EXP-S01:0341252/2016"/>
        <s v="EXP-S01:0341330/2016"/>
        <s v="EXP-S01:0341442/2016"/>
        <s v="EXP-S01:0341477/2016"/>
        <s v="EXP-S01:0341386/2016"/>
        <s v="EXP-S01:0341308/2016"/>
        <s v="EXP-S01:0341265/2016"/>
        <s v="EXP-S01:0343979/2016"/>
        <s v="EXP-S01:0325936/2016"/>
        <s v="EXP-S01:0348710/2016"/>
        <s v="EXP-S01:0351019/2016"/>
        <s v="EXP-S01:0350957/2016"/>
        <s v="EXP-S01:0350934/2016"/>
        <s v="EXP-S01:0350323/2016"/>
        <s v="EXP-S01:0348718/2016"/>
        <s v="EXP-S01:0348701/2016"/>
        <s v="EXP-S01:0348601/2016"/>
        <s v="EXP-S01:0348610/2016"/>
        <s v="EXP-S01:0348616/2016"/>
        <s v="EXP-S01:0348686/2016"/>
        <s v="EXP-S01:0350631/2016"/>
        <s v="EXP-S01:0350676/2016"/>
        <s v="EXP-S01:0352798/2016"/>
        <s v="EXP-S01:0354741/2016"/>
        <s v="EXP-S01:0348595/2016"/>
        <s v="EXP-S01:0348664/2016"/>
        <s v="EXP-S01:0348624/2016"/>
        <s v="NOTA-S01:0015932/2016"/>
        <s v="NOTA-S01:0015937/2016"/>
        <s v="NOTA-S01:0015938/2016"/>
        <s v="NOTA-S01:0015941/2016"/>
        <s v="NOTA-S01:0016646/2016"/>
        <s v="NOTA-S01:0016627/2016"/>
        <s v="NOTA-S01:0016624/2016"/>
        <s v="NOTA-S01:0016625/2016"/>
        <s v="NOTA-S01:0016626/2016"/>
        <s v="NOTA-S01:0016628/2016"/>
        <s v="NOTA-S01:0016723/2016"/>
        <s v="NOTA-S01:0016412/2016"/>
        <s v="NOTA-S01:0016416/2016"/>
        <s v="NOTA-S01:0014735/2016"/>
        <s v="NOTA-S01:0014752/2016"/>
        <s v="NOTA-S01:0016260/2016"/>
        <s v="NOTA-S01:0016265/2016"/>
        <s v="NOTA-S01:0016640/2016"/>
        <s v="NOTA-S01:0017607/2016"/>
        <s v="NOTA-S01:0017612/2016"/>
        <s v="NOTA-S01:0017614/2016"/>
        <s v="NOTA-S01:0017619/2016"/>
        <s v="NOTA-S01:0017621/2016"/>
        <s v="NOTA-S01:0017620/2016"/>
        <s v="NOTA-S01:0017618/2016"/>
        <s v="NOTA-S01:0017609/2016"/>
        <s v="NOTA-S01:0017610/2016"/>
        <s v="NOTA-S01:0017165/2016"/>
        <s v="NOTA-S01:0017592/2016"/>
        <s v="NOTA-S01:0019026/2016"/>
        <s v="NOTA-S01:0019169/2016"/>
        <s v="NOTA-S01:0018741/2016"/>
        <s v="NOTA-S01:0019734/2016"/>
        <s v="NOTA-S01:0018899/2016"/>
        <s v="NOTA-S01:0019597/2016"/>
        <s v="NOTA-S01:0020294/2016"/>
        <s v="NOTA-S01:0020379/2016"/>
        <s v="NOTA-S01:0020380/2016"/>
        <s v="NOTA-S01:0021534/2016"/>
        <s v="NOTA-S01:0003350/2016"/>
        <s v="NOTA-S01:0021993/2016"/>
        <s v="NOTA-S01:0022983/2016"/>
        <s v="NOTA-S01:0022998/2016"/>
        <s v="NOTA-S01:0022996/2016"/>
        <s v="NOTA-S01:0023218/2016"/>
        <s v="NOTA-S01:0023450/2016"/>
        <s v="NOTA-S01:0023490/2016"/>
        <s v="NOTA-S01:0023454/2016"/>
        <s v="NOTA-S01:0023488/2016"/>
        <s v="NOTA-S01:0023615/2016"/>
        <s v="NOTA-S01:0023616/2016"/>
        <s v="NOTA-S01:0023735/2016"/>
        <s v="NOTA-S01:0023740/2016"/>
        <s v="NOTA-S01:0023743/2016"/>
        <s v="NOTA-S01:0023745/2016"/>
        <s v="NOTA-S01:0023738/2016"/>
        <s v="NOTA-S01:0023739/2016"/>
        <s v="NOTA-S01:0024014/2016"/>
        <s v="NOTA-S01:0024377/2016"/>
        <s v="NOTA-S01:0024983/2016"/>
        <s v="NOTA-S01:0025006/2016"/>
        <s v="NOTA-S01:0024884/2016"/>
        <s v="NOTA-S01:0025415/2016"/>
        <s v="PROY-S01:0012678/2015"/>
        <s v="PROY-S01:0014331/2015"/>
        <s v="PROY-S01:0014215/2015"/>
        <s v="PROY-S01:0014778/2015"/>
        <s v="PROY-S01:0006518/2015"/>
        <s v="TRI-S01:0112001/2015"/>
        <s v="NOTA - Nota" u="1"/>
        <s v="Total Expediente: 696" u="1"/>
      </sharedItems>
    </cacheField>
    <cacheField name="Título" numFmtId="0">
      <sharedItems/>
    </cacheField>
    <cacheField name="Ingreso" numFmtId="0">
      <sharedItems containsDate="1" containsString="0" containsBlank="1" containsMixedTypes="1" minDate="2016-05-13T21:15:14" maxDate="1900-01-08T14:49:04" count="344">
        <d v="2016-05-27T13:21:46"/>
        <d v="2016-06-24T13:42:21"/>
        <d v="2016-05-13T21:15:14"/>
        <d v="2016-05-13T21:18:23"/>
        <d v="2016-05-16T12:49:27"/>
        <d v="2016-05-16T14:01:33"/>
        <d v="2016-05-16T19:01:39"/>
        <d v="2016-05-17T18:35:51"/>
        <d v="2016-05-17T19:35:18"/>
        <d v="2016-05-18T12:22:40"/>
        <d v="2016-05-19T08:23:17"/>
        <d v="2016-05-19T09:33:49"/>
        <d v="2016-05-19T09:36:49"/>
        <d v="2016-05-19T10:03:13"/>
        <d v="2016-05-19T15:05:04"/>
        <d v="2016-05-19T15:06:26"/>
        <d v="2016-05-19T17:08:49"/>
        <d v="2016-05-19T17:09:38"/>
        <d v="2016-05-19T17:10:22"/>
        <d v="2016-05-19T17:10:57"/>
        <d v="2016-05-19T17:11:53"/>
        <d v="2016-05-20T10:33:33"/>
        <d v="2016-05-20T11:00:20"/>
        <d v="2016-05-20T11:51:57"/>
        <d v="2016-05-20T13:01:15"/>
        <d v="2016-05-20T18:19:38"/>
        <d v="2016-05-20T18:35:52"/>
        <d v="2016-05-23T13:30:09"/>
        <d v="2016-05-23T13:41:18"/>
        <d v="2016-05-23T13:52:36"/>
        <d v="2016-05-23T13:53:06"/>
        <d v="2016-05-23T13:53:27"/>
        <d v="2016-05-23T13:53:53"/>
        <d v="2016-05-23T14:34:01"/>
        <d v="2016-05-24T13:59:36"/>
        <d v="2016-05-24T14:00:09"/>
        <d v="2016-05-24T14:00:46"/>
        <d v="2016-05-24T14:01:19"/>
        <d v="2016-05-24T14:02:55"/>
        <d v="2016-05-24T14:03:51"/>
        <d v="2016-05-24T14:08:00"/>
        <d v="2016-05-24T17:41:34"/>
        <d v="2016-05-24T17:42:15"/>
        <d v="2016-05-24T17:49:49"/>
        <d v="2016-05-26T13:12:06"/>
        <d v="2016-05-26T13:14:14"/>
        <d v="2016-05-26T13:19:33"/>
        <d v="2016-05-27T13:15:20"/>
        <d v="2016-05-27T13:19:47"/>
        <d v="2016-05-27T13:29:00"/>
        <d v="2016-05-27T13:33:22"/>
        <d v="2016-05-27T15:31:15"/>
        <d v="2016-05-31T15:15:29"/>
        <d v="2016-05-31T16:36:16"/>
        <d v="2016-05-31T19:36:14"/>
        <d v="2016-06-01T12:55:49"/>
        <d v="2016-06-01T15:14:32"/>
        <d v="2016-06-01T15:55:52"/>
        <d v="2016-06-01T16:33:17"/>
        <d v="2016-06-02T09:05:34"/>
        <d v="2016-06-02T13:48:00"/>
        <d v="2016-06-03T12:04:43"/>
        <d v="2016-06-03T12:05:54"/>
        <d v="2016-06-03T12:06:25"/>
        <d v="2016-06-03T12:07:00"/>
        <d v="2016-06-03T12:08:12"/>
        <d v="2016-06-03T12:13:52"/>
        <d v="2016-06-03T12:14:28"/>
        <d v="2016-06-03T12:15:00"/>
        <d v="2016-06-03T12:51:09"/>
        <d v="2016-06-03T12:58:42"/>
        <d v="2016-06-03T12:59:46"/>
        <d v="2016-06-06T13:44:32"/>
        <d v="2016-06-06T13:45:42"/>
        <d v="2016-06-06T13:53:05"/>
        <d v="2016-06-06T14:49:43"/>
        <d v="2016-06-06T14:50:22"/>
        <d v="2016-06-06T14:52:26"/>
        <d v="2016-06-06T14:53:28"/>
        <d v="2016-06-06T14:59:03"/>
        <d v="2016-06-06T14:59:28"/>
        <d v="2016-06-06T15:07:35"/>
        <d v="2016-06-07T18:31:41"/>
        <d v="2016-06-07T19:00:16"/>
        <d v="2016-06-07T19:03:51"/>
        <d v="2016-06-07T19:41:35"/>
        <d v="2016-06-08T16:38:15"/>
        <d v="2016-06-08T16:41:46"/>
        <d v="2016-06-08T16:43:02"/>
        <d v="2016-06-09T13:40:25"/>
        <d v="2016-06-09T16:17:05"/>
        <d v="2016-06-09T16:25:05"/>
        <d v="2016-06-09T17:28:03"/>
        <d v="2016-06-09T19:29:02"/>
        <d v="2016-06-10T19:00:41"/>
        <d v="2016-06-13T08:41:14"/>
        <d v="2016-06-13T18:11:51"/>
        <d v="2016-06-14T12:06:35"/>
        <d v="2016-06-14T15:40:41"/>
        <d v="2016-06-14T15:47:18"/>
        <d v="2016-06-14T16:27:14"/>
        <d v="2016-06-14T18:53:54"/>
        <d v="2016-06-14T19:07:39"/>
        <d v="2016-06-14T19:09:49"/>
        <d v="2016-06-14T19:44:28"/>
        <d v="2016-06-14T19:46:11"/>
        <d v="2016-06-14T19:48:14"/>
        <d v="2016-06-15T12:23:40"/>
        <d v="2016-06-15T12:24:57"/>
        <d v="2016-06-21T12:35:52"/>
        <d v="2016-06-21T16:38:29"/>
        <d v="2016-06-21T16:58:32"/>
        <d v="2016-06-21T19:04:39"/>
        <d v="2016-06-22T16:52:42"/>
        <d v="2016-06-22T17:15:56"/>
        <d v="2016-06-22T17:32:03"/>
        <d v="2016-06-23T13:11:49"/>
        <d v="2016-06-23T16:55:55"/>
        <d v="2016-06-24T09:40:30"/>
        <d v="2016-06-24T14:02:12"/>
        <d v="2016-06-24T14:24:32"/>
        <d v="2016-06-24T14:46:32"/>
        <d v="2016-06-24T14:55:13"/>
        <d v="2016-06-24T14:57:03"/>
        <d v="2016-06-24T17:49:46"/>
        <d v="2016-06-25T18:37:24"/>
        <d v="2016-06-28T12:52:21"/>
        <d v="2016-06-28T12:53:02"/>
        <d v="2016-06-28T12:55:08"/>
        <d v="2016-06-28T14:50:27"/>
        <d v="2016-06-28T14:54:40"/>
        <d v="2016-06-28T14:55:15"/>
        <d v="2016-06-28T15:20:40"/>
        <d v="2016-06-28T15:21:22"/>
        <d v="2016-06-28T15:39:22"/>
        <d v="2016-06-28T15:40:14"/>
        <d v="2016-06-28T15:44:52"/>
        <d v="2016-06-28T20:12:38"/>
        <d v="2016-06-29T11:36:14"/>
        <d v="2016-06-29T15:11:10"/>
        <d v="2016-06-30T13:13:25"/>
        <d v="2016-06-30T17:50:01"/>
        <d v="2016-07-01T11:16:19"/>
        <d v="2016-07-01T12:17:04"/>
        <d v="2016-07-01T12:17:58"/>
        <d v="2016-07-01T12:20:01"/>
        <d v="2016-07-01T12:21:26"/>
        <d v="2016-07-01T12:44:18"/>
        <d v="2016-07-01T12:51:58"/>
        <d v="2016-07-04T14:44:25"/>
        <d v="2016-07-05T12:49:28"/>
        <d v="2016-07-05T13:03:00"/>
        <d v="2016-07-05T13:04:55"/>
        <d v="2016-07-05T13:30:53"/>
        <d v="2016-07-05T13:31:33"/>
        <d v="2016-07-05T13:32:40"/>
        <d v="2016-07-05T13:33:48"/>
        <d v="2016-07-05T15:54:49"/>
        <d v="2016-07-05T16:24:34"/>
        <d v="2016-07-06T13:15:08"/>
        <d v="2016-07-07T09:46:18"/>
        <d v="2016-07-07T13:00:09"/>
        <d v="2016-07-07T13:01:47"/>
        <d v="2016-07-07T15:02:07"/>
        <d v="2016-07-07T17:47:14"/>
        <d v="2016-07-08T11:18:02"/>
        <d v="2016-07-11T11:58:37"/>
        <d v="2016-07-11T12:00:20"/>
        <d v="2016-07-11T16:51:38"/>
        <d v="2016-07-11T16:52:21"/>
        <d v="2016-07-12T11:16:18"/>
        <d v="2016-07-12T11:52:34"/>
        <d v="2016-07-12T12:10:31"/>
        <d v="2016-07-12T12:30:12"/>
        <d v="2016-07-12T13:22:44"/>
        <d v="2016-07-12T14:06:43"/>
        <d v="2016-07-13T10:29:35"/>
        <d v="2016-07-13T12:00:39"/>
        <d v="2016-07-13T12:43:20"/>
        <d v="2016-07-13T16:01:14"/>
        <d v="2016-07-13T16:02:29"/>
        <d v="2016-07-13T16:10:46"/>
        <d v="2016-07-13T17:07:04"/>
        <d v="2016-07-13T17:31:33"/>
        <d v="2016-07-14T15:57:17"/>
        <d v="2016-07-14T16:04:24"/>
        <d v="2016-07-14T16:46:36"/>
        <d v="2016-07-15T09:18:01"/>
        <d v="2016-07-15T10:41:28"/>
        <d v="2016-07-15T10:45:54"/>
        <d v="2016-07-15T11:01:27"/>
        <d v="2016-07-15T12:23:06"/>
        <d v="2016-07-15T12:43:55"/>
        <d v="2016-07-15T13:19:49"/>
        <d v="2016-07-15T13:48:59"/>
        <d v="2016-07-15T15:35:04"/>
        <d v="2016-07-15T15:41:03"/>
        <d v="2016-07-15T17:29:14"/>
        <d v="2016-07-15T17:29:40"/>
        <d v="2016-07-18T10:55:41"/>
        <d v="2016-07-18T11:40:54"/>
        <d v="2016-07-18T11:42:10"/>
        <d v="2016-07-18T11:49:57"/>
        <d v="2016-07-18T15:19:56"/>
        <d v="2016-07-18T15:23:26"/>
        <d v="2016-07-18T16:06:03"/>
        <d v="2016-07-18T16:19:03"/>
        <d v="2016-07-18T16:54:54"/>
        <d v="2016-07-18T17:45:39"/>
        <d v="2016-07-18T17:47:01"/>
        <d v="2016-07-18T17:55:04"/>
        <d v="2016-07-19T10:59:27"/>
        <d v="2016-07-19T11:02:44"/>
        <d v="2016-07-19T11:10:28"/>
        <d v="2016-07-19T11:10:52"/>
        <d v="2016-07-19T12:19:05"/>
        <d v="2016-07-19T14:52:06"/>
        <d v="2016-07-19T14:52:24"/>
        <d v="2016-07-19T14:52:48"/>
        <d v="2016-07-19T14:53:20"/>
        <d v="2016-07-19T15:57:50"/>
        <d v="2016-07-19T18:03:47"/>
        <d v="2016-07-19T18:09:02"/>
        <d v="2016-07-20T10:46:32"/>
        <d v="2016-07-20T12:49:22"/>
        <d v="2016-07-20T15:16:42"/>
        <d v="2016-07-20T18:55:19"/>
        <d v="2016-07-21T08:37:13"/>
        <d v="2016-07-21T08:41:02"/>
        <d v="2016-07-21T11:23:56"/>
        <d v="2016-07-21T11:24:34"/>
        <d v="2016-07-21T13:19:39"/>
        <d v="2016-07-21T15:25:32"/>
        <d v="2016-07-21T18:22:55"/>
        <d v="2016-07-22T13:09:18"/>
        <d v="2016-07-22T15:43:26"/>
        <d v="2016-07-22T16:36:25"/>
        <d v="2016-07-22T18:09:19"/>
        <d v="2016-07-22T18:47:53"/>
        <d v="2016-07-22T18:51:46"/>
        <d v="2016-07-22T18:54:26"/>
        <d v="2016-07-25T15:51:15"/>
        <d v="2016-07-25T15:52:04"/>
        <d v="2016-07-25T15:56:23"/>
        <d v="2016-07-25T15:57:54"/>
        <d v="2016-07-25T15:59:04"/>
        <d v="2016-07-25T17:46:16"/>
        <d v="2016-07-26T11:23:28"/>
        <d v="2016-07-26T11:52:08"/>
        <d v="2016-07-26T13:16:53"/>
        <d v="2016-07-26T13:35:59"/>
        <d v="2016-07-26T16:05:14"/>
        <d v="2016-07-26T16:09:55"/>
        <d v="2016-07-26T16:20:33"/>
        <d v="2016-07-26T16:22:59"/>
        <d v="2016-07-26T16:23:26"/>
        <d v="2016-07-26T16:25:27"/>
        <d v="2016-07-26T16:27:22"/>
        <d v="2016-07-26T16:44:25"/>
        <d v="2016-07-27T17:33:29"/>
        <d v="2016-07-27T17:50:12"/>
        <d v="2016-07-27T17:52:41"/>
        <d v="2016-07-27T18:24:44"/>
        <d v="2016-07-28T12:02:02"/>
        <d v="2016-07-28T12:23:35"/>
        <d v="2016-07-28T12:24:54"/>
        <d v="2016-07-28T12:25:28"/>
        <d v="2016-07-28T15:36:51"/>
        <d v="2016-07-29T16:10:55"/>
        <d v="2016-08-01T18:15:47"/>
        <d v="2016-08-02T11:04:41"/>
        <d v="2016-08-02T12:14:05"/>
        <d v="2016-08-02T12:39:30"/>
        <d v="2016-08-02T12:58:22"/>
        <d v="2016-08-02T13:03:59"/>
        <d v="2016-08-02T13:09:50"/>
        <d v="2016-08-02T14:36:50"/>
        <d v="2016-08-02T14:37:38"/>
        <d v="2016-08-03T10:43:44"/>
        <d v="2016-08-03T16:44:54"/>
        <d v="2016-08-04T10:02:59"/>
        <d v="2016-08-04T10:03:46"/>
        <d v="2016-08-05T16:27:16"/>
        <d v="2016-08-05T19:44:34"/>
        <d v="2016-08-08T13:07:52"/>
        <d v="2016-08-08T16:22:54"/>
        <d v="2016-08-09T12:30:21"/>
        <d v="2016-08-09T13:05:20"/>
        <d v="2016-08-09T13:09:41"/>
        <n v="42503.88721064815"/>
        <n v="42509.396064814813"/>
        <n v="42509.413877314815"/>
        <n v="42509.414467592593"/>
        <n v="42510.437280092592"/>
        <n v="42510.458935185183"/>
        <n v="42510.542534722219"/>
        <n v="42510.788136574076"/>
        <n v="42510.792962962965"/>
        <n v="42513.606956018521"/>
        <n v="42522.649918981479"/>
        <n v="42522.667986111112"/>
        <n v="42524.510416666664"/>
        <n v="42524.535520833335"/>
        <n v="42527.621793981481"/>
        <n v="42527.623356481483"/>
        <n v="42530.678530092591"/>
        <n v="42535.653252314813"/>
        <n v="42535.825162037036"/>
        <n v="42536.51185185185"/>
        <n v="42536.518125000002"/>
        <n v="42542.707314814812"/>
        <n v="42543.761620370373"/>
        <n v="42545.650023148148"/>
        <n v="42549.654074074075"/>
        <n v="42552.535312499997"/>
        <n v="42556.543749999997"/>
        <n v="42556.564351851855"/>
        <n v="42557.552175925928"/>
        <n v="42559.470856481479"/>
        <n v="42564.730243055557"/>
        <n v="42565.491886574076"/>
        <n v="42566.531539351854"/>
        <n v="42569.486226851855"/>
        <n v="42570.465601851851"/>
        <n v="42570.666620370372"/>
        <n v="42571.539178240739"/>
        <n v="42573.758194444446"/>
        <n v="42578.760208333333"/>
        <n v="42579.73541666667"/>
        <n v="42584.533379629633"/>
        <n v="42585.44703703704"/>
        <n v="42509.713807870372"/>
        <n v="42510.493472222224"/>
        <n v="42510.493819444448"/>
        <n v="42516.549664351849"/>
        <n v="42517.570335648146"/>
        <n v="42521.687754629631"/>
        <n v="42522.538761574076"/>
        <n v="42522.567615740743"/>
        <n v="42562.520462962966"/>
        <n v="42564.448912037034"/>
        <n v="42566.695810185185"/>
        <n v="42583.760960648149"/>
        <m u="1"/>
      </sharedItems>
    </cacheField>
    <cacheField name="Egreso" numFmtId="0">
      <sharedItems containsDate="1" containsString="0" containsBlank="1" containsMixedTypes="1" minDate="2016-05-16T13:00:36" maxDate="1899-12-30T00:00:00" count="429">
        <d v="2016-06-01T12:09:03"/>
        <m/>
        <d v="2016-05-20T18:20:47"/>
        <d v="2016-06-09T16:07:28"/>
        <d v="2016-05-16T13:00:36"/>
        <d v="2016-05-16T14:06:28"/>
        <d v="2016-06-09T13:25:13"/>
        <d v="2016-05-27T19:37:05"/>
        <d v="2016-05-20T18:21:50"/>
        <d v="2016-06-07T16:06:35"/>
        <d v="2016-06-02T18:45:46"/>
        <d v="2016-06-01T16:30:34"/>
        <d v="2016-05-27T16:15:19"/>
        <d v="2016-05-20T12:29:54"/>
        <d v="2016-05-19T16:06:36"/>
        <d v="2016-05-27T16:48:43"/>
        <d v="2016-05-27T16:06:02"/>
        <d v="2016-05-31T11:46:06"/>
        <d v="2016-05-27T19:37:38"/>
        <d v="2016-05-27T10:57:45"/>
        <d v="2016-05-27T12:17:56"/>
        <d v="2016-05-20T18:15:19"/>
        <d v="2016-05-30T15:39:31"/>
        <d v="2016-05-30T15:46:07"/>
        <d v="2016-05-30T11:49:38"/>
        <d v="2016-05-20T13:22:22"/>
        <d v="2016-05-20T14:07:55"/>
        <d v="2016-05-20T13:06:20"/>
        <d v="2016-05-20T13:14:40"/>
        <d v="2016-05-20T18:19:48"/>
        <d v="2016-05-23T18:26:36"/>
        <d v="2016-07-28T11:50:09"/>
        <d v="2016-05-27T16:28:47"/>
        <d v="2016-07-18T15:46:02"/>
        <d v="2016-08-09T15:47:46"/>
        <d v="2016-05-24T12:02:35"/>
        <d v="2016-05-24T16:53:49"/>
        <d v="2016-05-24T16:52:21"/>
        <d v="2016-05-30T11:56:20"/>
        <d v="2016-06-16T12:37:41"/>
        <d v="2016-05-27T14:58:15"/>
        <d v="2016-06-06T13:11:47"/>
        <d v="2016-05-26T13:40:29"/>
        <d v="2016-05-31T17:20:46"/>
        <d v="2016-05-30T18:49:51"/>
        <d v="2016-05-31T17:42:01"/>
        <d v="2016-06-21T19:44:21"/>
        <d v="2016-06-08T12:10:04"/>
        <d v="2016-06-16T12:10:33"/>
        <d v="2016-05-26T13:37:45"/>
        <d v="2016-05-26T13:31:47"/>
        <d v="2016-06-14T17:27:54"/>
        <d v="2016-07-11T16:29:46"/>
        <d v="2016-05-27T09:05:07"/>
        <d v="2016-06-14T18:45:04"/>
        <d v="2016-05-26T17:58:05"/>
        <d v="2016-05-26T13:34:56"/>
        <d v="2016-06-03T18:25:05"/>
        <d v="2016-05-31T12:21:02"/>
        <d v="2016-05-27T19:12:56"/>
        <d v="2016-05-30T11:58:07"/>
        <d v="2016-05-31T17:09:33"/>
        <d v="2016-05-31T15:15:41"/>
        <d v="2016-05-31T16:38:46"/>
        <d v="2016-06-24T16:40:09"/>
        <d v="2016-06-01T15:14:49"/>
        <d v="2016-06-01T15:57:18"/>
        <d v="2016-06-01T16:34:22"/>
        <d v="2016-06-02T09:13:57"/>
        <d v="2016-06-29T14:24:11"/>
        <d v="2016-06-10T16:52:15"/>
        <d v="2016-06-21T12:19:01"/>
        <d v="2016-06-09T13:55:32"/>
        <d v="2016-06-22T16:45:28"/>
        <d v="2016-06-07T13:12:04"/>
        <d v="2016-06-30T13:06:56"/>
        <d v="2016-06-28T14:57:14"/>
        <d v="2016-06-22T14:34:34"/>
        <d v="2016-06-07T10:41:45"/>
        <d v="2016-06-15T16:26:36"/>
        <d v="2016-06-13T15:37:32"/>
        <d v="2016-06-07T18:29:27"/>
        <d v="2016-06-21T16:43:20"/>
        <d v="2016-06-21T18:39:55"/>
        <d v="2016-06-14T13:28:37"/>
        <d v="2016-06-23T14:51:29"/>
        <d v="2016-07-29T17:21:01"/>
        <d v="2016-06-21T19:05:37"/>
        <d v="2016-06-09T16:08:11"/>
        <d v="2016-06-14T17:31:03"/>
        <d v="2016-06-09T15:33:11"/>
        <d v="2016-06-23T19:17:05"/>
        <d v="2016-06-14T17:29:01"/>
        <d v="2016-06-14T17:29:39"/>
        <d v="2016-06-14T17:28:25"/>
        <d v="2016-06-08T18:04:52"/>
        <d v="2016-06-09T15:32:05"/>
        <d v="2016-06-10T17:34:59"/>
        <d v="2016-06-10T17:27:20"/>
        <d v="2016-06-10T17:28:11"/>
        <d v="2016-06-22T19:19:03"/>
        <d v="2016-06-15T14:35:33"/>
        <d v="2016-06-15T12:05:21"/>
        <d v="2016-06-15T17:11:59"/>
        <d v="2016-06-14T11:44:13"/>
        <d v="2016-06-15T18:28:51"/>
        <d v="2016-06-09T16:47:57"/>
        <d v="2016-06-14T11:46:12"/>
        <d v="2016-06-14T11:43:18"/>
        <d v="2016-06-14T11:42:41"/>
        <d v="2016-06-15T18:36:37"/>
        <d v="2016-06-14T11:34:18"/>
        <d v="2016-06-15T18:28:11"/>
        <d v="2016-06-10T11:46:40"/>
        <d v="2016-06-22T16:56:54"/>
        <d v="2016-06-13T15:38:06"/>
        <d v="2016-06-24T16:18:19"/>
        <d v="2016-06-14T11:32:24"/>
        <d v="2016-06-24T19:03:46"/>
        <d v="2016-06-13T18:12:02"/>
        <d v="2016-06-21T12:21:10"/>
        <d v="2016-06-21T13:31:46"/>
        <d v="2016-06-21T12:19:35"/>
        <d v="2016-06-15T18:27:20"/>
        <d v="2016-06-14T15:41:10"/>
        <d v="2016-07-25T17:34:12"/>
        <d v="2016-06-15T18:42:53"/>
        <d v="2016-06-15T16:24:58"/>
        <d v="2016-06-21T12:51:33"/>
        <d v="2016-06-15T16:24:21"/>
        <d v="2016-06-22T12:17:59"/>
        <d v="2016-06-21T12:33:46"/>
        <d v="2016-06-14T16:27:57"/>
        <d v="2016-06-21T12:48:18"/>
        <d v="2016-06-14T18:55:25"/>
        <d v="2016-06-14T18:54:33"/>
        <d v="2016-06-16T11:10:20"/>
        <d v="2016-06-14T19:45:07"/>
        <d v="2016-06-14T19:46:27"/>
        <d v="2016-06-15T14:35:01"/>
        <d v="2016-06-28T17:38:32"/>
        <d v="2016-06-15T17:03:08"/>
        <d v="2016-06-21T14:27:07"/>
        <d v="2016-06-21T19:30:23"/>
        <d v="2016-06-15T16:38:10"/>
        <d v="2016-06-23T09:58:52"/>
        <d v="2016-06-28T08:46:18"/>
        <d v="2016-06-28T11:59:24"/>
        <d v="2016-06-28T12:01:04"/>
        <d v="2016-06-28T11:58:57"/>
        <d v="2016-06-21T16:42:10"/>
        <d v="2016-06-28T15:17:46"/>
        <d v="2016-06-23T15:54:11"/>
        <d v="2016-07-18T15:37:06"/>
        <d v="2016-06-28T10:57:21"/>
        <d v="2016-06-29T14:50:10"/>
        <d v="2016-06-21T19:04:59"/>
        <d v="2016-06-29T13:08:25"/>
        <d v="2016-07-15T12:40:38"/>
        <d v="2016-06-24T16:13:39"/>
        <d v="2016-06-28T10:43:45"/>
        <d v="2016-06-30T10:33:15"/>
        <d v="2016-07-06T10:07:06"/>
        <d v="2016-06-30T14:10:03"/>
        <d v="2016-06-24T09:40:39"/>
        <d v="2016-06-30T14:12:17"/>
        <d v="2016-06-28T15:58:47"/>
        <d v="2016-06-30T14:11:52"/>
        <d v="2016-07-12T12:46:20"/>
        <d v="2016-06-28T11:42:03"/>
        <d v="2016-07-05T13:11:21"/>
        <d v="2016-06-30T14:10:29"/>
        <d v="2016-07-05T16:32:23"/>
        <d v="2016-06-28T13:42:46"/>
        <d v="2016-06-29T17:38:09"/>
        <d v="2016-06-24T16:03:21"/>
        <d v="2016-06-28T12:12:17"/>
        <d v="2016-07-11T18:59:26"/>
        <d v="2016-06-28T18:25:35"/>
        <d v="2016-06-30T14:52:42"/>
        <d v="2016-07-05T11:45:02"/>
        <d v="2016-06-28T10:44:40"/>
        <d v="2016-06-28T11:42:56"/>
        <d v="2016-07-05T16:30:10"/>
        <d v="2016-07-05T16:34:28"/>
        <d v="2016-07-05T16:30:39"/>
        <d v="2016-06-28T14:51:39"/>
        <d v="2016-06-28T14:32:55"/>
        <d v="2016-06-29T08:30:05"/>
        <d v="2016-07-06T13:56:07"/>
        <d v="2016-06-30T14:11:30"/>
        <d v="2016-06-30T14:45:24"/>
        <d v="2016-08-03T19:07:13"/>
        <d v="2016-07-05T16:30:59"/>
        <d v="2016-06-28T16:34:37"/>
        <d v="2016-06-28T15:31:09"/>
        <d v="2016-06-30T10:41:04"/>
        <d v="2016-07-04T12:57:34"/>
        <d v="2016-06-29T08:32:02"/>
        <d v="2016-06-29T18:37:26"/>
        <d v="2016-06-30T15:57:08"/>
        <d v="2016-06-29T08:31:09"/>
        <d v="2016-07-05T17:11:27"/>
        <d v="2016-07-15T12:09:32"/>
        <d v="2016-07-06T15:58:48"/>
        <d v="2016-06-30T14:57:41"/>
        <d v="2016-07-19T15:19:46"/>
        <d v="2016-06-30T13:14:05"/>
        <d v="2016-07-01T13:14:46"/>
        <d v="2016-07-12T16:52:21"/>
        <d v="2016-07-05T17:10:21"/>
        <d v="2016-07-05T14:16:56"/>
        <d v="2016-07-15T10:08:52"/>
        <d v="2016-07-13T12:17:40"/>
        <d v="2016-07-05T16:31:31"/>
        <d v="2016-07-01T17:34:29"/>
        <d v="2016-07-06T10:18:57"/>
        <d v="2016-07-06T13:56:36"/>
        <d v="2016-07-21T16:10:38"/>
        <d v="2016-07-01T14:33:39"/>
        <d v="2016-08-04T15:07:46"/>
        <d v="2016-07-11T18:58:56"/>
        <d v="2016-07-11T13:29:28"/>
        <d v="2016-08-05T14:16:29"/>
        <d v="2016-07-11T18:57:29"/>
        <d v="2016-07-11T18:58:01"/>
        <d v="2016-07-11T18:56:37"/>
        <d v="2016-07-11T18:56:02"/>
        <d v="2016-07-25T15:33:33"/>
        <d v="2016-07-11T13:27:14"/>
        <d v="2016-07-11T18:36:51"/>
        <d v="2016-07-25T16:24:17"/>
        <d v="2016-07-11T13:30:04"/>
        <d v="2016-07-11T18:58:26"/>
        <d v="2016-07-11T18:37:25"/>
        <d v="2016-07-11T13:30:51"/>
        <d v="2016-07-11T18:35:46"/>
        <d v="2016-07-05T13:00:53"/>
        <d v="2016-07-07T15:37:54"/>
        <d v="2016-07-07T12:33:22"/>
        <d v="2016-07-07T12:35:57"/>
        <d v="2016-07-07T12:24:43"/>
        <d v="2016-07-07T12:27:23"/>
        <d v="2016-07-13T16:02:36"/>
        <d v="2016-07-07T12:17:28"/>
        <d v="2016-07-07T12:37:57"/>
        <d v="2016-07-07T12:29:15"/>
        <d v="2016-07-11T13:28:19"/>
        <d v="2016-07-14T15:25:03"/>
        <d v="2016-07-14T15:25:27"/>
        <d v="2016-07-07T12:02:09"/>
        <d v="2016-07-11T18:59:53"/>
        <d v="2016-07-25T15:08:48"/>
        <d v="2016-07-07T12:14:28"/>
        <d v="2016-07-13T10:37:21"/>
        <d v="2016-07-26T17:13:08"/>
        <d v="2016-07-13T16:31:59"/>
        <d v="2016-07-07T11:34:52"/>
        <d v="2016-07-28T19:18:27"/>
        <d v="2016-08-02T19:00:27"/>
        <d v="2016-08-05T14:24:14"/>
        <d v="2016-08-04T15:08:32"/>
        <d v="2016-07-28T19:08:11"/>
        <d v="2016-07-07T13:00:32"/>
        <d v="2016-07-07T13:02:27"/>
        <d v="2016-07-07T13:04:18"/>
        <d v="2016-07-07T13:04:53"/>
        <d v="2016-07-19T15:14:36"/>
        <d v="2016-07-07T13:07:25"/>
        <d v="2016-07-14T11:36:29"/>
        <d v="2016-07-07T13:06:27"/>
        <d v="2016-07-07T13:08:02"/>
        <d v="2016-07-07T13:06:00"/>
        <d v="2016-07-07T13:06:58"/>
        <d v="2016-07-07T13:08:28"/>
        <d v="2016-07-20T17:29:42"/>
        <d v="2016-07-07T13:05:25"/>
        <d v="2016-07-07T15:03:03"/>
        <d v="2016-07-07T17:47:30"/>
        <d v="2016-08-02T19:06:28"/>
        <d v="2016-08-05T11:45:44"/>
        <d v="2016-07-21T16:38:07"/>
        <d v="2016-07-19T11:34:10"/>
        <d v="2016-07-11T18:38:09"/>
        <d v="2016-07-15T12:14:17"/>
        <d v="2016-07-27T18:11:02"/>
        <d v="2016-07-21T16:32:43"/>
        <d v="2016-07-15T17:24:49"/>
        <d v="2016-08-01T15:46:26"/>
        <d v="2016-07-21T15:32:40"/>
        <d v="2016-07-29T13:46:24"/>
        <d v="2016-07-27T18:35:21"/>
        <d v="2016-07-13T17:27:52"/>
        <d v="2016-08-03T16:46:52"/>
        <d v="2016-07-26T11:35:58"/>
        <d v="2016-07-28T10:05:17"/>
        <d v="2016-07-25T16:23:36"/>
        <d v="2016-07-22T17:14:09"/>
        <d v="2016-07-14T18:49:49"/>
        <d v="2016-07-15T15:23:09"/>
        <d v="2016-08-01T11:53:16"/>
        <d v="2016-07-19T18:42:50"/>
        <d v="2016-07-15T10:13:01"/>
        <d v="2016-08-03T17:29:30"/>
        <d v="2016-07-21T16:36:49"/>
        <d v="2016-07-14T17:20:34"/>
        <d v="2016-07-25T20:02:10"/>
        <d v="2016-07-27T17:06:02"/>
        <d v="2016-07-22T17:04:58"/>
        <d v="2016-07-15T13:20:17"/>
        <d v="2016-07-28T14:50:17"/>
        <d v="2016-07-18T10:40:51"/>
        <d v="2016-08-02T16:27:56"/>
        <d v="2016-07-20T16:06:41"/>
        <d v="2016-07-19T17:43:03"/>
        <d v="2016-07-26T13:18:27"/>
        <d v="2016-08-02T15:21:38"/>
        <d v="2016-07-18T19:24:36"/>
        <d v="2016-07-21T16:25:47"/>
        <d v="2016-08-05T15:29:08"/>
        <d v="2016-07-19T10:41:35"/>
        <d v="2016-07-19T16:40:01"/>
        <d v="2016-07-18T19:26:26"/>
        <d v="2016-08-01T17:35:06"/>
        <d v="2016-07-18T17:46:08"/>
        <d v="2016-07-21T17:00:13"/>
        <d v="2016-07-21T17:00:45"/>
        <d v="2016-07-19T13:16:49"/>
        <d v="2016-07-20T14:54:48"/>
        <d v="2016-07-22T10:42:03"/>
        <d v="2016-08-05T14:28:37"/>
        <d v="2016-07-20T17:27:33"/>
        <d v="2016-07-21T15:47:18"/>
        <d v="2016-07-21T15:08:32"/>
        <d v="2016-08-02T11:10:02"/>
        <d v="2016-07-19T18:42:03"/>
        <d v="2016-07-20T16:02:07"/>
        <d v="2016-07-28T12:12:38"/>
        <d v="2016-07-20T18:32:01"/>
        <d v="2016-07-21T13:07:29"/>
        <d v="2016-07-20T19:25:55"/>
        <d v="2016-07-21T11:10:11"/>
        <d v="2016-07-28T08:48:33"/>
        <d v="2016-07-25T12:10:47"/>
        <d v="2016-07-25T15:50:02"/>
        <d v="2016-07-26T12:48:00"/>
        <d v="2016-08-05T15:31:34"/>
        <d v="2016-07-27T18:05:02"/>
        <d v="2016-07-25T16:05:18"/>
        <d v="2016-08-01T11:19:44"/>
        <d v="2016-07-26T16:32:20"/>
        <d v="2016-07-27T18:37:09"/>
        <d v="2016-07-28T09:54:33"/>
        <d v="2016-07-26T12:30:48"/>
        <d v="2016-08-05T14:26:15"/>
        <d v="2016-08-05T14:27:05"/>
        <d v="2016-07-27T18:22:47"/>
        <d v="2016-07-26T11:24:03"/>
        <d v="2016-07-26T15:46:20"/>
        <d v="2016-07-26T13:36:31"/>
        <d v="2016-08-05T14:12:17"/>
        <d v="2016-08-05T14:14:48"/>
        <d v="2016-08-05T14:22:31"/>
        <d v="2016-08-05T16:52:48"/>
        <d v="2016-08-05T16:54:33"/>
        <d v="2016-08-05T16:53:42"/>
        <d v="2016-07-28T12:41:14"/>
        <d v="2016-08-08T15:41:14"/>
        <d v="2016-07-27T17:46:30"/>
        <d v="2016-07-27T17:34:31"/>
        <d v="2016-07-27T17:35:37"/>
        <d v="2016-07-27T17:35:01"/>
        <d v="2016-07-27T17:57:26"/>
        <d v="2016-07-27T17:36:13"/>
        <d v="2016-07-27T17:47:23"/>
        <d v="2016-07-27T17:37:07"/>
        <d v="2016-07-27T17:47:59"/>
        <d v="2016-07-27T17:49:31"/>
        <d v="2016-07-27T17:48:50"/>
        <d v="2016-07-27T17:51:14"/>
        <d v="2016-07-27T17:55:47"/>
        <d v="2016-07-27T17:56:25"/>
        <d v="2016-07-27T17:50:36"/>
        <d v="2016-07-27T17:54:30"/>
        <d v="2016-07-27T17:55:07"/>
        <d v="2016-07-27T17:53:43"/>
        <d v="2016-08-01T18:20:54"/>
        <d v="2016-08-02T19:11:07"/>
        <d v="2016-08-05T14:27:44"/>
        <d v="2016-07-29T18:05:04"/>
        <d v="2016-08-02T19:01:39"/>
        <d v="2016-08-05T14:25:22"/>
        <d v="2016-08-05T14:29:42"/>
        <d v="2016-08-05T14:19:57"/>
        <d v="2016-08-03T17:07:58"/>
        <d v="2016-08-05T17:26:41"/>
        <d v="2016-08-05T19:44:51"/>
        <d v="2016-08-08T16:22:33"/>
        <n v="42517.816527777781"/>
        <n v="42521.490347222221"/>
        <n v="42517.815601851849"/>
        <n v="42520.544571759259"/>
        <n v="42513.516226851854"/>
        <n v="42510.588831018518"/>
        <n v="42514.501793981479"/>
        <n v="42536.542685185188"/>
        <n v="42524.672372685185"/>
        <n v="42549.623078703706"/>
        <n v="42528.445659722223"/>
        <n v="42530.699965277781"/>
        <n v="42549.620879629627"/>
        <n v="42542.602164351854"/>
        <n v="42569.399965277778"/>
        <n v="42544.662627314814"/>
        <n v="42549.623402777775"/>
        <n v="42564.781400462962"/>
        <n v="42563.507650462961"/>
        <n v="42558.482546296298"/>
        <n v="42565.493009259262"/>
        <n v="42510.761469907404"/>
        <n v="42514.554085648146"/>
        <n v="42514.5625"/>
        <n v="42516.659282407411"/>
        <n v="42520.48296296296"/>
        <n v="42521.687951388885"/>
        <n v="42523.804664351854"/>
        <n v="42522.567997685182"/>
        <n v="42566.690474537034"/>
        <n v="42583.65694444444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uario" refreshedDate="42646.652041550929" createdVersion="4" refreshedVersion="4" minRefreshableVersion="3" recordCount="18">
  <cacheSource type="worksheet">
    <worksheetSource ref="A1:K124" sheet="SLU-Contrataciones"/>
  </cacheSource>
  <cacheFields count="11">
    <cacheField name="EXP" numFmtId="0">
      <sharedItems containsBlank="1"/>
    </cacheField>
    <cacheField name="Origen Fecha" numFmtId="0">
      <sharedItems containsNonDate="0" containsDate="1" containsString="0" containsBlank="1" minDate="2016-04-08T00:00:00" maxDate="2016-09-08T00:00:00"/>
    </cacheField>
    <cacheField name="Concepto" numFmtId="0">
      <sharedItems containsBlank="1"/>
    </cacheField>
    <cacheField name="Proveedor" numFmtId="0">
      <sharedItems containsBlank="1"/>
    </cacheField>
    <cacheField name="Monto" numFmtId="0">
      <sharedItems containsBlank="1" containsMixedTypes="1" containsNumber="1" containsInteger="1" minValue="90000" maxValue="3722699"/>
    </cacheField>
    <cacheField name="Detalle" numFmtId="0">
      <sharedItems containsBlank="1"/>
    </cacheField>
    <cacheField name="Origen" numFmtId="0">
      <sharedItems containsBlank="1"/>
    </cacheField>
    <cacheField name="Responsable" numFmtId="0">
      <sharedItems containsDate="1" containsBlank="1" containsMixedTypes="1" minDate="2016-07-21T00:00:00" maxDate="2016-07-22T00:00:00" count="4">
        <s v="SLU - Contrataciones"/>
        <s v="COMPR.AR"/>
        <m/>
        <d v="2016-07-21T00:00:00" u="1"/>
      </sharedItems>
    </cacheField>
    <cacheField name="Responsable fecha" numFmtId="0">
      <sharedItems containsNonDate="0" containsDate="1" containsString="0" containsBlank="1" minDate="1987-05-24T00:00:00" maxDate="2016-09-07T00:00:00"/>
    </cacheField>
    <cacheField name="Detalle de proceso de trabajo" numFmtId="0">
      <sharedItems containsBlank="1" longText="1"/>
    </cacheField>
    <cacheField name="STATUS 22_09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usuario" refreshedDate="42646.652069791664" createdVersion="4" refreshedVersion="4" minRefreshableVersion="3" recordCount="13">
  <cacheSource type="worksheet">
    <worksheetSource ref="A1:M406" sheet="O.C en Ejecución"/>
  </cacheSource>
  <cacheFields count="13">
    <cacheField name="EXP" numFmtId="0">
      <sharedItems containsBlank="1"/>
    </cacheField>
    <cacheField name="Origen Fecha" numFmtId="0">
      <sharedItems containsNonDate="0" containsDate="1" containsString="0" containsBlank="1" minDate="2015-03-25T00:00:00" maxDate="2016-08-05T00:00:00"/>
    </cacheField>
    <cacheField name="Concepto" numFmtId="0">
      <sharedItems containsBlank="1"/>
    </cacheField>
    <cacheField name="Proveedor" numFmtId="0">
      <sharedItems containsBlank="1"/>
    </cacheField>
    <cacheField name="Monto" numFmtId="0">
      <sharedItems containsString="0" containsBlank="1" containsNumber="1" minValue="197121.12" maxValue="29880561"/>
    </cacheField>
    <cacheField name="Origen" numFmtId="0">
      <sharedItems containsBlank="1"/>
    </cacheField>
    <cacheField name="Responsable" numFmtId="0">
      <sharedItems containsBlank="1" count="4">
        <s v="O.C en Ejecución"/>
        <s v="O.C emitida por  JGM"/>
        <s v="OC"/>
        <m/>
      </sharedItems>
    </cacheField>
    <cacheField name="Responsable fecha" numFmtId="0">
      <sharedItems containsNonDate="0" containsDate="1" containsString="0" containsBlank="1" minDate="2016-06-24T00:00:00" maxDate="2016-08-26T00:00:00"/>
    </cacheField>
    <cacheField name="Detalle de proceso de trabajo" numFmtId="0">
      <sharedItems containsBlank="1" longText="1"/>
    </cacheField>
    <cacheField name="STATAUS 22_09" numFmtId="0">
      <sharedItems containsBlank="1"/>
    </cacheField>
    <cacheField name="Período OC" numFmtId="0">
      <sharedItems containsNonDate="0" containsString="0" containsBlank="1"/>
    </cacheField>
    <cacheField name="Pago Mensual" numFmtId="0">
      <sharedItems containsNonDate="0" containsString="0" containsBlank="1"/>
    </cacheField>
    <cacheField name="Pagos Acumulado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usuario" refreshedDate="42646.653649074076" createdVersion="4" refreshedVersion="4" minRefreshableVersion="3" recordCount="883">
  <cacheSource type="worksheet">
    <worksheetSource ref="A1:AM4997" sheet="Maestro"/>
  </cacheSource>
  <cacheFields count="39">
    <cacheField name="Celda" numFmtId="0">
      <sharedItems containsString="0" containsBlank="1" containsNumber="1" containsInteger="1" minValue="1" maxValue="887"/>
    </cacheField>
    <cacheField name="EXP" numFmtId="0">
      <sharedItems containsBlank="1"/>
    </cacheField>
    <cacheField name="VALOR" numFmtId="0">
      <sharedItems containsBlank="1"/>
    </cacheField>
    <cacheField name="N° TRI" numFmtId="0">
      <sharedItems containsBlank="1"/>
    </cacheField>
    <cacheField name="N°  NOTA" numFmtId="0">
      <sharedItems containsBlank="1" containsMixedTypes="1" containsNumber="1" containsInteger="1" minValue="176072016" maxValue="176072016"/>
    </cacheField>
    <cacheField name="N°ACU" numFmtId="0">
      <sharedItems containsBlank="1" containsMixedTypes="1" containsNumber="1" containsInteger="1" minValue="197613" maxValue="252062"/>
    </cacheField>
    <cacheField name="N°PROY" numFmtId="0">
      <sharedItems containsBlank="1"/>
    </cacheField>
    <cacheField name="Otros" numFmtId="0">
      <sharedItems containsBlank="1"/>
    </cacheField>
    <cacheField name="Origen Fecha" numFmtId="0">
      <sharedItems containsDate="1" containsBlank="1" containsMixedTypes="1" minDate="2014-02-13T00:00:00" maxDate="2018-06-08T00:00:00"/>
    </cacheField>
    <cacheField name="Concepto" numFmtId="0">
      <sharedItems containsBlank="1" count="107">
        <s v="Mantenimiento Asensores"/>
        <s v="Equipamiento Escenario Movil"/>
        <s v="Transporte"/>
        <s v="Convenio Universidades"/>
        <s v="Tecnopolis - Convenio Universidades"/>
        <s v="Equipamiento Microinformatico"/>
        <s v="Control de Accesos"/>
        <s v="Audiovisual"/>
        <s v="Sistema Centralizado y Distribución de UPS"/>
        <s v="Matafuegos"/>
        <s v="Refrigerio -Almuerzos"/>
        <s v="Muebles"/>
        <s v="Limpieza"/>
        <s v="Agua - Dispenser"/>
        <s v="Seguridad"/>
        <s v="Mantenimiento"/>
        <s v="Desfibiladores"/>
        <s v="Equipamiento Musical"/>
        <s v="Informática"/>
        <s v="Revestimiento"/>
        <s v="Telecomunicaciones"/>
        <s v="Equipamiento Receptor de TDA"/>
        <s v="Policia"/>
        <s v="Equipamiento CIAM"/>
        <s v="Servicio de Ingenieria"/>
        <s v="Tecnopolis - Stand"/>
        <s v="Chip"/>
        <s v="Correo"/>
        <s v="Tecnopolis -Servicio de Acreditaciones"/>
        <s v="Tecnopolis - Maquinas y Herramientas"/>
        <s v="Tecnopolis - Limpieza"/>
        <s v="Tecnopolis - Mantenimiento"/>
        <s v="Tecnopolis - Ferreteria"/>
        <s v="Agua"/>
        <s v="Tecnopolis - Obra Publica"/>
        <s v="Tecnopolis - Muebles"/>
        <s v="Viáticos y Alojamiento"/>
        <s v="Tecnopolis - Señaletica"/>
        <s v="Tecnopolis - Iluminacion"/>
        <s v="Iluminacion"/>
        <s v="Tecnopolis - Insumos de Herreria"/>
        <s v="Alquiler de Fotocopiadora"/>
        <s v="Tecnopolis - Insumos textiles"/>
        <s v="Tecnopolis - Fiscalizacion"/>
        <s v="Servicio de Salud"/>
        <s v="Tecnopolis - Refrigerio"/>
        <s v="Tecnopolis - Alquiler Grupo electrogeno"/>
        <s v="Tecnopolis - Equipamiento"/>
        <s v="Equipamiento"/>
        <s v="Servicio de Grabacion"/>
        <s v="Alquiler de Sillas"/>
        <s v="Instalacion Electrica"/>
        <s v="Leasing"/>
        <s v="Tecnopolis - Alquiler Fotocopiadoras"/>
        <s v="Copa Davis"/>
        <s v="Seguros"/>
        <s v="Tecnopolis - Internet"/>
        <s v="Contrataciones Artisticas"/>
        <s v="Alquiler Equipamiento Radioelectrico"/>
        <s v="Tecnopolis - Agua"/>
        <s v="Insumos Descartables"/>
        <s v="Librería"/>
        <s v="Insumos de Seguridad"/>
        <s v="Comunicaciones Oficiales y Generales"/>
        <s v="Alquiler de Andamios"/>
        <s v="Luz"/>
        <s v="Alquiler de Maquinas"/>
        <s v="Insumos de Salud"/>
        <s v="Servicios de Eventos"/>
        <s v="Tecnopolis - Servicio de Acreditaciones"/>
        <s v="Tecnopolis - Adqusisción insumos para la construccion"/>
        <s v="Tecnopolis - Otros"/>
        <m/>
        <s v="Alquiler de Grupo Electogeno"/>
        <s v="Tecnopolis - Servicio de sonido y video"/>
        <s v="Tecnopolis - Servicio de Salud"/>
        <s v="Insumos de Herreria"/>
        <s v="Servicio de Montaje"/>
        <s v="Obra Publica"/>
        <s v="Tecnopolis - Servicio de control de plagas"/>
        <s v="Servicio de Gruas"/>
        <s v="Materiales descartables"/>
        <s v="Servicio de Desinsección"/>
        <s v="Tecnopolis - Servicio de producción"/>
        <s v="Servicio de acreditaciones"/>
        <s v="Alquiler de Equipamiento"/>
        <s v="Tecnopolis - Insumos Electronicos"/>
        <s v="Hospedaje y Comida"/>
        <s v="Tecnopolis - Materiales Electricos"/>
        <s v="Viáticos"/>
        <s v="Logistica"/>
        <s v="Tecnopolis - Alquiler de Andamios"/>
        <s v="Tecnopolis - Insumos Graficos"/>
        <s v="Tecnopolis - Seguros"/>
        <s v="Insumos de Paisajismo"/>
        <s v="Servicios de Impresión de materiales en mano"/>
        <s v="Otros"/>
        <s v="Vajilla"/>
        <s v="Publicidad"/>
        <s v="Servicio de Producción"/>
        <s v="Tecnópolis - Insumos de Ferreteria"/>
        <s v="Tecnopolis - Seguridad"/>
        <s v="Revistas"/>
        <s v="Servicio de reproduccion y equipamiento técnico"/>
        <s v="Insumos gráficos"/>
        <s v="Tecnopolis - Librería"/>
        <s v="DESIGNACIÓN DE MIEMBROS DE LA COMISIÓN EVALUADORA" u="1"/>
      </sharedItems>
    </cacheField>
    <cacheField name="Proveedor" numFmtId="0">
      <sharedItems containsBlank="1" count="513">
        <m/>
        <s v="UNSAM"/>
        <s v="UNLAM"/>
        <s v="RTA"/>
        <s v="CORPORATE CORP S.A."/>
        <s v="UPS"/>
        <s v="MAXISEGURIDAD INDUSTRIAL S.A."/>
        <s v="PRODMOBI S.A. Y R. MONACO S.A."/>
        <s v="Impecable de Walter Perez"/>
        <s v="AQUALINE SA"/>
        <s v="MURATA S.A."/>
        <s v="FILOBISIS S:A."/>
        <s v="Yamaha Music Latinamerica S.A."/>
        <s v="Steinway &amp; Sons"/>
        <s v="Raul E. Monaco"/>
        <s v="Barroso Juan Gonzalez de Marcos y Espejos"/>
        <s v="Arsat"/>
        <s v="Tacchini Ezequiel"/>
        <s v="Policia Federal Argentina"/>
        <s v="INCAA"/>
        <s v="Universidad de Avellaneda"/>
        <s v="INVAP"/>
        <s v="UNTREF"/>
        <s v="UNAM"/>
        <s v="EDUCAR.AR"/>
        <s v="UTN"/>
        <s v="CIN (CONSEJO INTERUNIVERSITARIO NACIONAL)"/>
        <s v="OTIS S.A."/>
        <s v="INTI"/>
        <s v="Correo Oficial de la Republica Argentina"/>
        <s v="Posible &quot;Grúas San Blás&quot;"/>
        <s v="Campolongo Federico Pablo"/>
        <s v="Aysa"/>
        <s v="HERNANDEZ RAIMUNDO JORGE"/>
        <s v="SEMINCO S.A"/>
        <s v="Radio Remis FAMILY"/>
        <s v="MEDIOS DE INTERIOR S.A"/>
        <s v="PAMPIN LUCES S.R.L"/>
        <s v="VMG VISUAL SOLUTIONS de Victor Ariel SCHIAVONI"/>
        <s v="A DEFINIR"/>
        <s v="MUNICIPALIDAD DE VICENTE LÓPEZ"/>
        <s v="CRUZ ROJA ARGENTINA"/>
        <s v="PONEX ISOCOR S.A"/>
        <s v="MONOFÓNICOS S.R.L"/>
        <s v="CASA GALLO de FERRARA CENTURION EDUARDO"/>
        <s v="ALL ACCESS S.R.L"/>
        <s v="FEBRE MARTÍN RAFAEL"/>
        <s v="FREEZY- AKUA"/>
        <s v="Nación Leasing S.A. ADQUISICIÓN DE VEHÍCULOS ELÉCTRICOS"/>
        <s v="CLARO"/>
        <s v="S.A.C.I. y F"/>
        <s v="QSC SOLUCIONES S.R.L."/>
        <s v="CORPORACIÓN DEL MERCADO CENTRAL DE BUENOS AIRES"/>
        <s v="IP NEXT S.A"/>
        <s v="Vivero cuculo S.R.L"/>
        <s v="Bacigaluppi Hnos S:A ./ GRUAS SAN BLAS"/>
        <s v="JAQUES MORELENBAUM"/>
        <s v="SANCHEZ QUINTANA RAFAEL"/>
        <s v="ORQUESTA SINFONICA NACIONAL"/>
        <s v="Emp. Sugeridas: VITALIS AGUA SA; EVERFULL SRL; CLEAR WATER; ECOPURE; IVESS; FREEZY SA y CIMES."/>
        <s v="LEDDA CARLOS ALBERTO"/>
        <s v="Emp sugeridas: JOHANNA SRL; LAFILA SHOW; NESTRADUÑOL SRL"/>
        <s v="Boletin oficial"/>
        <s v="SANTERO SANTIAGO ROMAN"/>
        <s v="PBG TRAVEL AND EVENTS S.R.L."/>
        <s v="Pyramiz"/>
        <s v="Association Theatre Silvia Monfort"/>
        <s v="BLACKHILL S.A."/>
        <s v="GONIX INTEGRAL S.R.L"/>
        <s v="Empresas sugeridas: Feprol S.R.l"/>
        <s v="NACIÓN SEGUROS S.A."/>
        <s v="BELLI &amp; CIA S.A."/>
        <s v="Gustavo Jorge Basso"/>
        <s v="JONS SILBERSTEIN"/>
        <s v="LUIS ARTURO ROGGERO"/>
        <s v="JOSE LUIS JURI.-"/>
        <s v="NINI FLORES"/>
        <s v="LILIAN SABA"/>
        <s v="ELBIO MATIAS VILLAFAÑE"/>
        <s v="Paula Shocron"/>
        <s v="SEBASTIAN MASCI"/>
        <s v="HERNAN GABRIEL RODRIGUEZ"/>
        <s v="LYON &amp;HEALY HARPS INC"/>
        <s v="International Health Service Argentina S.A."/>
        <s v="URBAN 360 S.A."/>
        <s v="Flexipack"/>
        <s v="Emp. Sugeridas: NISOTEC; CARMONA; ARTRAMA SRL; AUTOMAT ARGENTINA"/>
        <s v="ENTROPIA S.R.L"/>
        <s v="Soledad de la Rosa"/>
        <s v="Emp. Sugeridas: ZEPY FUMIGACIONES; COPLAMA SA; SANEAR"/>
        <s v="OPTAR S.A"/>
        <s v="MGG Producciones SRL"/>
        <s v="HERNAN GABRIEL RODRIGUEZ &quot;SANEAR&quot;"/>
        <s v="AKUA S.A"/>
        <s v="Jorge Navarro y Manuel Fraga"/>
        <s v="Luis Sava"/>
        <s v="Santiago Román Santero"/>
        <s v="Nestor Eude Marconi"/>
        <s v="BORIS BAND"/>
        <s v="HERNAN JACINTO"/>
        <s v="VIVERO CUCULO S.R.L y DE MARTINO CARLOS EDUARDO"/>
        <s v="Y3K-IT S.R.L"/>
        <s v="Emp. Sug. X área requirente: SING FACTORY S.A. y SM SERRANO METAL"/>
        <s v="Sebastian Busco"/>
        <s v="LUCAS MARTI"/>
        <s v="Ianina Trigo"/>
        <s v="EZEQUIEL KRONENBERG"/>
        <s v="MASSA ILUMINACIÓN S.R.L"/>
        <s v="GRUAS SAN BLAS S.A."/>
        <s v="Buenos Aires Live Show S.R.L."/>
        <s v="OLILE"/>
        <s v="ELEC TROVATO"/>
        <s v="PABLO POLLITZER"/>
        <s v="PIERRE BLANCHARD"/>
        <s v="DAKAR ACUSTICA"/>
        <s v="GRACIELA ODDONE"/>
        <s v="UNLP"/>
        <s v="JULIO DAVID DOMINGUEZ"/>
        <s v="Vivanco Maria Cornelia"/>
        <s v="Devin Hoff"/>
        <s v="Magdalena Delfina Fleitas"/>
        <s v="Mariano Junio"/>
        <s v="PHONEX ISOCOR S.A"/>
        <s v="Ylum s.a"/>
        <s v="Centeno SRL"/>
        <s v="BACIGALUPPI HNOS S.A"/>
        <s v="CRISTINA MARION VILLARD"/>
        <s v="BRIGITTA DANKO"/>
        <s v="GABRIELA OLCESE"/>
        <s v="EMILIO ASTOLFI"/>
        <s v="JORGE BERGERO"/>
        <s v="PATRICIA DA DALT"/>
        <s v="HUGO CESAR ASRIN"/>
        <s v="ALEJANDRO LAGO"/>
        <s v="MARIA FLORENCIA MACHADO"/>
        <s v="DUILIO SMIRIGLIA"/>
        <s v="FERNANDO GRASSI"/>
        <s v="Gabriel Gustavo La Rocca"/>
        <s v="TN GROUP"/>
        <s v="Nestor Jose Garrote"/>
        <s v="Angulo Ranurado"/>
        <s v="Victor Torres"/>
        <s v="MARIANO SARDON"/>
        <s v="Center Dramatique National de Normandie"/>
        <s v="Association La Grainerie"/>
        <s v="ARNALDO ANTUNES"/>
        <s v="Asociación Civil SEA"/>
        <s v="MARIANO REY"/>
        <s v="Emp sugeridas: MINIT TRATAMIENTOS IGNIFUGOS de PABLO MINOTTI; CAROLINA ITURRIAGA- TRATAMIENTOS IGNIFUGOS"/>
        <s v="Daniel Falasca"/>
        <s v="Emp. Sugeridas: ANDAMIOS NESTRADUÑOL SRL; ATENCIÓN URBANA SRL; CADAHIA SA."/>
        <s v="AGUSTIN BRU PESCE"/>
        <s v="COSATTINI CARLOS SERGIO"/>
        <s v="DAVID JOSE LHERITIER"/>
        <s v="BENJAMIN BRU PESCE"/>
        <s v="LUIS GUERRERIRO"/>
        <s v="CAROLINA MABEL FOLGER"/>
        <s v="CARMINHO"/>
        <s v="MATIAS PABLO GRANDE"/>
        <s v="MARCOS RODRIGUEZ"/>
        <s v="ALBERTO MAXIMILIANO ALEJANDRO DE LA FUENTE"/>
        <s v="ROBERTO DANIEL COLOMARDE"/>
        <s v="DANIEL ESTEBAN KOVACICH"/>
        <s v="GLORIA PANKAEVA"/>
        <s v="FELIZIA ADRIÁN MARTÍN"/>
        <s v="ENRIQUE DAVID MOGNI"/>
        <s v="MATIAS TCHICOUREL"/>
        <s v="ARTURO VERGARA CALDERÓN"/>
        <s v="FITNESAS de Polityco Valeria Paula"/>
        <s v="GALLO ELIAS ANTONIO"/>
        <s v="FERRETERIA SAN TELMO S.R.L."/>
        <s v="CATERING PORTEÑO S.R.L"/>
        <s v="Emp sugeridas: GRUPO PARAMEDIC; PATRICIOS SALUD; EMERGENCIAS-HEALTH SERVICE ARG; VITTAL; SEMEBA SRL."/>
        <s v="Emp. Sugeridas: SAFE MOTION; RD CARS"/>
        <s v="GERVINI VICTOR HUGO RAMON"/>
        <s v="AV COMUNICACIÓN"/>
        <s v="Juan Manuel Castellanos"/>
        <s v="Ahram kim"/>
        <s v="LETTERA EDUARDO HECTOR-"/>
        <s v="CARLOS JAVIER PORTERO- MARCONI"/>
        <s v="ESTEBAN PRENTKI"/>
        <s v="SILVANA PATRICIA LEDESMA FARIA"/>
        <s v="CRISTINA VIVIANA MONASTEROLO"/>
        <s v="BRUNO CLEMENTE CAVALLARO"/>
        <s v="Mariela Zyssholtz"/>
        <s v="BUSTO SEBASTIAN DARIO"/>
        <s v="Mariana Baggio"/>
        <s v="SOSA RAMIRO"/>
        <s v="Tamara Mariel Chavez"/>
        <s v="M R CONSTRUCCIONES INDUSTRIALIZADAS S.R.L"/>
        <s v="CARLOS RENE BOLO"/>
        <s v="KINOTO PRODUCCIONES SRL"/>
        <s v="Daniel Bissio"/>
        <s v="URBANQUI S.A"/>
        <s v="Accountaxnet"/>
        <s v="Juan Zuberman"/>
        <s v="LAJUD JULIAN MARTIN"/>
        <s v="Franco Trigo Pugliese"/>
        <s v="DE POR AQUI S.R.L"/>
        <s v="María Laura Castrio"/>
        <s v="Marcela Figini"/>
        <s v="GONZALO PALLAS"/>
        <s v="Fernanda Natalia Gomez"/>
        <s v="JUAN MANUEL PAIRONE"/>
        <s v="Martin Nicolas Boffi"/>
        <s v="GUSTAVO KISINOVSKY RUDY"/>
        <s v="Ben Goldberg"/>
        <s v="LEONARDO LUIS MARTINELLI"/>
        <s v="GASTON EDUARDO PEREZ RIVERA"/>
        <s v="JIMENA ELOISA LOPEZ"/>
        <s v="SEBASTIAN MARCOS CARRIL"/>
        <s v="ADO ROBERTO FALASCA"/>
        <s v="TRANSPORTE OLIVOS S.A.C.I. y F"/>
        <s v="CARTOON INDUSTRIA GRÁFICA"/>
        <s v="PROMO VER S.A"/>
        <s v="BENEFICIO S.A."/>
        <s v="DELTALCOM S.A."/>
        <s v="BERTA MARCOS SEBASTIAN / DARIO HERNAN SUAREZ"/>
        <s v="EMISOL S.A"/>
        <s v="MATT SRL"/>
        <s v="PACKAGING RIVADAVIA S.R.L"/>
        <s v="SIGN PUBLICIDAD S.R.L"/>
        <s v="MADERERA LAVALLOL S.A."/>
        <s v="ABC LATINOAMERICANA DE COMERCIALIZACIÓN S.R.L"/>
        <s v="FERRETERÍA INDUSTRIAL SUR S.R.L"/>
        <s v="ERNESTO A. ROSSI Y CIA S.A."/>
        <s v="MOTORES PECINA"/>
        <s v="SEMEBA - SERVICIOS DE EMERGENCIAS MEDICAS S.R.L"/>
        <s v="Javier Sanchez Producciones"/>
        <s v="RELEX"/>
        <s v="Carlos De Martino"/>
        <s v="Acces Group S.R.L."/>
        <s v="DANKO BRIGITTA"/>
        <s v="GERARDO JAVIER PACHILLA"/>
        <s v="PABLO LEONARDO SANGIORGIO"/>
        <s v="GRACIA MEDINA"/>
        <s v="KARMEN RESNCSAR"/>
        <s v="CRISTIAN RENE MARTINELLI"/>
        <s v="MARTINEZ BAYO GABRIEL GUILLERMO"/>
        <s v="FERNANDO JOSÉ HERNAN"/>
        <s v="SANCHEZ DIEGO"/>
        <s v="CLAUDIO ALEJANDRO MELONE"/>
        <s v="MARIA LAURA BERTERO"/>
        <s v="JORGE LUIS MENDEZ"/>
        <s v="SOPHIE LUISSE"/>
        <s v="TOZZOLA SEBASTIAN GUIDO"/>
        <s v="LUIS ARIEL MARTINO"/>
        <s v="Fabian Keoroglanian"/>
        <s v="ALEJANDRO JOSÉ BRUSCHINI"/>
        <s v="GERDING HERCTOR ALBERTO"/>
        <s v="SAN TELMO SRL"/>
        <s v="VENZMER y CIA S.A."/>
        <s v="RD CARS de MIKSIANO RUBEN ANTONIO DARÍO"/>
        <s v="FEPROL SRL"/>
        <s v="MARIANA KARINA PECINA &quot; MOTORES PECINA&quot;"/>
        <s v="BENEDETTI S.A.I.C."/>
        <s v="ENTROPIA S.R.L."/>
        <s v="CARLOS COSATTINI - BENJAMIN BRU PESCE - ROBERTO DANIEL CALOMARDE - MATIAS PABLO GRANDE - &quot;MARCONI Y LA CAMERATA ARGENTINA&quot;"/>
        <s v="DIARIO PERFIL"/>
        <s v="FERRETERIA DE LA AVENIDA TELLIREZ S.A."/>
        <s v="POR TUTATIS S.R.L"/>
        <s v="BEBATO S.A. - ZOLMACO S.A"/>
        <s v="ABC LATINOAMERICANA DE COMERCIALIZACION S.R.L."/>
        <s v="TECBA GROUP S.A."/>
        <s v="CRECER CONSULTORA GESTIÓN Y NEGOCIOS de Pablo ZENTENO Actuación perro ciego en Salta"/>
        <s v="TM CARGO S.A."/>
        <s v="HEAVYSAURIOS"/>
        <s v="ABREU ROCA OSCAR EDMUNDO NICOLAS"/>
        <s v="MARIO ALBERTO FERNANDEZ"/>
        <s v="CONGRESS CITY S.R.L."/>
        <s v="SAN TELMO S.R.L."/>
        <s v="BACIGALUPPI HNOS. S.A."/>
        <s v="Cesatti Rodolfo"/>
        <s v="MR CONSTRUCCIONES INDUSTRIALIZADAS S.R.L."/>
        <s v="Emanuel Juan Ignacio Brusa"/>
        <s v="Gordon Mc Chesney"/>
        <s v="GRUPO FUTURO S.A."/>
        <s v="Mariano Malamud"/>
        <s v="Horacio Mariano Hurtado de Mendoza"/>
        <s v="Jaime Torres"/>
        <s v="GUSTAVO DANIEL SPATOCCO"/>
        <s v="BULLPRODUCCIONES S.R.L."/>
        <s v="GUSTAVO MULE"/>
        <s v="GABRIEL FALCONI"/>
        <s v="ANGEL SUCHERAS"/>
        <s v="M G G PRODUCCIONES S.R.L."/>
        <s v="MR ALTER CORPORATION S.R.L."/>
        <s v="CAUCHO COLOR COOPERATIVA DE TRABAJO ARCANGEL LIMITADA"/>
        <s v="SZ STUDIOS DE SZTABZYB NICOLAS"/>
        <s v="AV COMUNICACION"/>
        <s v="DE Martino Carlos Eduardo"/>
        <s v="JONS SILVERSTEIN S.R.L."/>
        <s v="FEPROL S.R.L."/>
        <s v="GABRIEL MATIAS CHERES"/>
        <s v="HORACIO MARIANO HUERTADO DE MENDOZA"/>
        <s v="MARTA ROCA ALONSO"/>
        <s v="WALTER SEBASTIAN PRUSAK"/>
        <s v="JUAN CRUZ TORRES"/>
        <s v="TOMAS RIOS"/>
        <s v="CESAR ENRIQUE LERNER"/>
        <s v="RAÚL JESUS COLOMBO"/>
        <s v="MARTIN JOSÉ BONADEO"/>
        <s v="NAHUEL BARBERO"/>
        <s v="FEDERICO OSVALDO SICILIANO"/>
        <s v="NATALIA ANALIA CABELLO"/>
        <s v="GUSTAVO ROBERTO MULE"/>
        <s v="PAULA AMALIA PELUSO"/>
        <s v="GUILLERMO OSCAR CARDOZO"/>
        <s v="JOSE MARIA TAVEIRA"/>
        <s v="RICARDO GUILLERMO PELLICAN"/>
        <s v="ESTEBAN SEHIKMAN"/>
        <s v="PBG &amp; EVENTS S.R.L."/>
        <s v="JONS SILBERSTEIN S.R.L."/>
        <s v="DAXA ARGENTINA S.A."/>
        <s v="MARIANO LOIÁCONO"/>
        <s v="PAULA SILVANA POMERANICC"/>
        <s v="CESAR ENRIQUE PRADINES"/>
        <s v="CARLOS ALBERTO NOZZI"/>
        <s v="NICOLAS GUERSCHBERG"/>
        <s v="MIGUEL DE OLASO"/>
        <s v="ADRIANA MASTRÁNGELO BOROWSKI"/>
        <s v="FABIAN MARCELO KEOROGLANIAN"/>
        <s v="MARIANA LAURA REWERSKI"/>
        <s v="ACADEMIA BACH"/>
        <s v="LUCIA AMALIA HERRERA"/>
        <s v="ELENA ROXANA BUCHBINDER"/>
        <s v="FABIAN ANDRES GONZALEZ"/>
        <s v="MARIA ELISA PERRET"/>
        <s v="MARCELO ANDRES MOGUILEVSKY"/>
        <s v="FICHERMAN DIEGO ENRIQUE"/>
        <s v="SANTIAGO EZEQUIEL KOVADLOFF"/>
        <s v="PABLO JOSÉ RAPOSO"/>
        <s v="DIEGO SCHISSI"/>
        <s v="VÍCTOR NICOLÁS TORRES"/>
        <s v="FILOBIOSIS S.A."/>
        <s v="AKUA S.A."/>
        <s v="LOPEZ, DA FONSECA GOMES y ALVAREZ S.H."/>
        <s v="COOPERATIVA DE TRABAJO ARCANGEL LIMITADA"/>
        <s v="ACRILICOS MESCH S.A."/>
        <s v="NISTICO JOSE BLAS"/>
        <s v="MADERERA Y ARTISTICA WALTANA S.R.L."/>
        <s v="TANGO GODOY S.R.L"/>
        <s v="MASOTROS S.R.L."/>
        <s v="SZELIGA NORMAN NESTOR"/>
        <s v="DITOSA CONSTRUCCIONE SRL"/>
        <s v="DELTACOM S.A."/>
        <s v="ATENCION URBANA SRL"/>
        <s v="CORPORACION DEL MERCADO CENTRAL DE BUENOS AIRES"/>
        <s v="BELLI &amp; CIA SA"/>
        <s v="MINOTTI PABLO DAVID"/>
        <s v="JONS SILVERSTEIN SRL"/>
        <s v="RODRIGUEZ HERNAN GABRIEL"/>
        <s v="NATALIA MENDEZ"/>
        <s v="NIEVES LAURA"/>
        <s v="SERVICIOS PARA LA HIGIENE S.A."/>
        <s v="JUDITH WEISZ"/>
        <s v="RENKET S.A."/>
        <s v="TROY PRODUCCIONES S.R.L."/>
        <s v="MR ALTER CORPORATION S.R.L"/>
        <s v="GAGGINO EMANUEL"/>
        <s v="CLEAN TOWER S.A."/>
        <s v="JAVIER ALEJANDRO GAMALERO"/>
        <s v="TRIGO PUGLIESE FRANCO SEBASTIAN"/>
        <s v="GIGLIOTI RAMIRO ARIEL"/>
        <s v="CASTRO MARIA LUJAN"/>
        <s v="ANDRES GUERBEROFF"/>
        <s v="CATERING PORTEÑO S.R.L."/>
        <s v="BACIGALUPPI HERMANOS S.A."/>
        <s v="ALMA QUIROGA"/>
        <s v="GUIDO HERNAN BICK"/>
        <s v="CHUQUICHAICO FAICHIN ALBERTO"/>
        <s v="GRAFICA SAO PAULO"/>
        <s v="BREA GUILLERMO ANDRES"/>
        <s v="MEKANO S.R.L."/>
        <s v="MAXISEGURIDAD INDUSTRIAL S.A"/>
        <s v="ITURRASPE 970 S.R.L"/>
        <s v="TRANSPORTES OLIVOS S.A.C.I y F"/>
        <s v="CASCADO SANTIAGO RUBEN"/>
        <s v="MARTIRENA SANTIAGO"/>
        <s v="WALTER LEONARDO PEREZ"/>
        <s v="OTIS ARGENTINA S.A."/>
        <s v="ALEJANDRO DARIO LAGO"/>
        <s v="MARINELO PAULA MARIEL"/>
        <s v="CITTANTI GABRIELA ANDREA"/>
        <s v="JUNIO MARIO ALFREDO"/>
        <s v="EDUARDO A. ELIA"/>
        <s v="IANES ADRIAN HUGO"/>
        <s v="GOMEZ FERNANDA NATALIA"/>
        <s v="MARIA EUGENIA CASTRO"/>
        <s v="Resmacon S.R.L."/>
        <s v="DELMIRO MENDEZ E HIJOS S.A."/>
        <s v="PACKAGING RIVADAVIA S.R.L."/>
        <s v="METRO LINEAL S.A"/>
        <s v="EDESUR"/>
        <s v="OLANDO HORACIO HIPOLITO"/>
        <s v="MURATA"/>
        <s v="TELECOM PERSONAL S.A."/>
        <s v="BBHO PRODUCCIONES S.R.L."/>
        <s v="SEMEBA - SERVICIOS DE EMERGENCIAS MÉDICAS BUENOS AIRES S.R.L."/>
        <s v="TRANSPORTES OLIVOS S.A.C.I.y F."/>
        <s v="SIGN FACTORY S.A."/>
        <s v="DETALCOM S.A."/>
        <s v="BISSIO DANIEL RICARDO"/>
        <s v="LAURA DELOGU"/>
        <s v="JUAN ANDRES MIGUENS"/>
        <s v="CORBELLI JULIANA"/>
        <s v="CRUZ CAROLINA"/>
        <s v="MARINELLO PAULA MARIEL"/>
        <s v="JORGE ANDRÉS BERGERO"/>
        <s v="MARIA SOLEDAD DE LA ROSA"/>
        <s v="PERDUCA MAIA GERALDINE"/>
        <s v="ESMOK LEW ANA PAULA"/>
        <s v="NADIA PÚERTOLAS"/>
        <s v="ASRIN HUGO CESAR"/>
        <s v="BELEN USANDIVARAS"/>
        <s v="MARIA ALEJANDRA USANDIVARAS"/>
        <s v="FRANCISCO ESTARELLAS"/>
        <s v="MARTÍN NICOLAS BOFFI"/>
        <s v="JORGE LUIS LOPEZ"/>
        <s v="FLEITAS MAGDALENA DELFINA"/>
        <s v="SPAGNOLO JOSE FRANCISCO"/>
        <s v="ZOLMACO S.A. - BEBENATO S.A."/>
        <s v="MARÍA CONCEPCIÓN PERRE"/>
        <s v="LAVANDERA HORACIO MANUEL"/>
        <s v="ANA PAULA SEGUROLA"/>
        <s v="MARIA DEL CARMEN AGUILAR"/>
        <s v="GABRIEL ALEJANDRO SCHEBOR"/>
        <s v="COPORACIÓN DEL MERCADO CENTRAL DE BUENOS AIRES"/>
        <s v="BASIGALUPI HERMANOS S.A."/>
        <s v="CADENACI S.A"/>
        <s v="DIARIO PERFIL S.A."/>
        <s v="EL BAJO PRODUCCIONES S.R.L."/>
        <s v="DURBECK"/>
        <s v="Corporate Corp"/>
        <s v="DELICHOTTI JAVIER ALEJANDRO"/>
        <s v="MEGACER S.R.L."/>
        <s v="FERNANDEZ MARIO ALBERTO"/>
        <s v="ZOOM IN S.A."/>
        <s v="PBG TRAVEL &amp; EVENTS S.R.L."/>
        <s v="FERRETERIA INDUSTRIAL SUR S.R.L."/>
        <s v="STAFF PRODUCCIONES"/>
        <s v="TRASNPORTES OLIVOS S.A.C.I.y F."/>
        <s v="METAL MOUNTS S.A."/>
        <s v="MULTITARGET S.R.L."/>
        <s v="LEYRA DIEGO ALBERTO"/>
        <s v="OLILE SRL"/>
        <s v="MEDIOS DEL INTERIOR S.A."/>
        <s v="AQUALINE S.A."/>
        <s v="CONGRSS CITY S.R.L."/>
        <s v="MARCELO R. DELGADO"/>
        <s v="MERCADO DE LA OFICINA S.A."/>
        <s v="SOL GUALLART"/>
        <s v="CÉSAR EMILIANO RAGO"/>
        <s v="ALONSO MERCEDES LAURA"/>
        <s v="ESTRELLA HERRERA"/>
        <s v="SODA GERMAN EZEQUIEL"/>
        <s v="BENITEZ JUAN MANUEL"/>
        <s v="CAROLINA CRUZ"/>
        <s v="EMILIO A. ASTOLFI"/>
        <s v="DUILIO LUIS SMIRIGLIA"/>
        <s v="CALCAGNO MARIA PAULA"/>
        <s v="JUAN PABLO NAVARRO"/>
        <s v="MANUEL QUIROGA"/>
        <s v="CERATI AMENABAR BENITO"/>
        <s v="PEREZ TEDESCO JORGE ERNESTO"/>
        <s v="KOHAN PABLO HORACIO"/>
        <s v="PAMELA C. SLEIMAN"/>
        <s v="BOZZO ALDANA AYELEN"/>
        <s v="CAVALLI RICARDO JUAN"/>
        <s v="ALEJANDRO KALINOSKI"/>
        <s v="LEONEL DE FRANCISCO"/>
        <s v="HERMES JULIO PERESSINI"/>
        <s v="TARGHETTA FERNANDO MATIAS"/>
        <s v="MYRIAM EDITH TOKEN"/>
        <s v="ELIAS JUAN ONGAY"/>
        <s v="PATRICIO MATTERI"/>
        <s v="PESCETTI LUIS MARIA"/>
        <s v="ERNESTO RUIZ GÓMEZ"/>
        <s v="ELECTROPLUME ARGENTAVIS"/>
        <s v="CHIAPPETTA SERGIO NESTOR Y VAZQUEZ ACUÑA MARIA JIMENA (SIMPLE ASOCIACIÓN)"/>
        <s v="GARCIA SERGIO OSVALDO (ALVARADO INSUMOS)"/>
        <s v="GONIX INTEGAL S.R.L."/>
        <s v="BASIGALUPI HNOS S.A"/>
        <s v="MISIANO RUBEN ANTONIO DARIO"/>
        <s v="ACLIMATAR S.R.L."/>
        <s v="SERCOMET S.R.L."/>
        <s v="PINTURERIAS REX S.A."/>
        <s v="CHIAPPETTA SERGIO NESTOR"/>
        <s v="LUIS LOPETRONE"/>
        <s v="SERGIO DANIEL WAGNER"/>
        <s v="SEBASTIAN EDGARDO BENEDETTI"/>
        <s v="ALVEAR PALACE HOTEL S.A.I."/>
        <s v="SM VEHÍCULOS ELÉCTRICOS S.A."/>
        <s v="DELICHOTTI JAVIER LEANDRO"/>
        <s v="BACIGALUPPI HNOS S.A."/>
        <s v="PEREZ WALTER LEONARDO"/>
        <s v="BLUE DOT S.A."/>
        <s v="MISIANO RUBEN ANTONIO DARÍO"/>
        <s v="ATENCIÓN URBANA S.R.L."/>
        <s v="DG PRODUCTOS TEXTILES S.R.L."/>
        <s v="ELECTRICIDAD CHICLANA DE SANTOIANNI y RODRIGUEZ"/>
        <s v="VIVERO CUCULO S.R.L."/>
        <s v="MEKANO S.R.L"/>
        <s v="RENTEK S.A."/>
        <s v="NEXTEL"/>
        <s v="FNLS S.R.L"/>
        <s v="GONZALEZ ROQUE DANIEL"/>
        <s v="A definir (contratación en curso)"/>
        <s v="RAIMUNDO JORGE HERNANDEZ" u="1"/>
        <s v="Direccion General Técnica, Administrativa y Legal" u="1"/>
        <s v="LUIS PESCETTI" u="1"/>
        <s v="DELMIRO MENDES E HIJOS S.A." u="1"/>
        <s v="MARCONI Y LA CAMERATA ARGENTINA" u="1"/>
      </sharedItems>
    </cacheField>
    <cacheField name="Monto" numFmtId="0">
      <sharedItems containsBlank="1" containsMixedTypes="1" containsNumber="1" minValue="370.01" maxValue="437717417.01999998" count="492">
        <n v="23362824"/>
        <m/>
        <n v="3624000"/>
        <n v="87876857.480000004"/>
        <n v="437717417.01999998"/>
        <n v="18195667"/>
        <n v="847065.59999999998"/>
        <n v="1828624"/>
        <n v="239400000.08000001"/>
        <n v="229000"/>
        <n v="121726334.73"/>
        <n v="729630"/>
        <n v="1658002.5"/>
        <n v="554895"/>
        <n v="56031528.490000002"/>
        <n v="71524397.609999999"/>
        <n v="546650"/>
        <n v="27830"/>
        <n v="32560"/>
        <n v="195747.5"/>
        <n v="190305.07"/>
        <n v="570411.5"/>
        <s v="-"/>
        <n v="3300000"/>
        <n v="64444444"/>
        <n v="16130000"/>
        <n v="49565000"/>
        <n v="81223000"/>
        <n v="48750000"/>
        <n v="36450000"/>
        <n v="48260000"/>
        <n v="140000000"/>
        <n v="82200000"/>
        <n v="56144550"/>
        <n v="22332951"/>
        <n v="6600000"/>
        <n v="120000000"/>
        <n v="6300000"/>
        <n v="147963200"/>
        <n v="50384417"/>
        <n v="27314000"/>
        <n v="206070000"/>
        <n v="8412250"/>
        <n v="39608372"/>
        <n v="83565000"/>
        <n v="2788000"/>
        <n v="75133908.849999994"/>
        <n v="49722222.219999999"/>
        <n v="48717336"/>
        <n v="121008105.90000001"/>
        <n v="40500000"/>
        <n v="49500000"/>
        <n v="37319999.890000001"/>
        <n v="98397512"/>
        <n v="87543483.390000001"/>
        <n v="4016250.01"/>
        <n v="7546560"/>
        <n v="2900627.88"/>
        <n v="2562780"/>
        <n v="3722699"/>
        <n v="308080.75"/>
        <n v="17550"/>
        <n v="17548"/>
        <n v="114212.75"/>
        <n v="1265588.0900000001"/>
        <n v="40940.839999999997"/>
        <s v="viene de expte 248213 ver monto ahí"/>
        <n v="393700"/>
        <n v="1195000"/>
        <n v="297408.8"/>
        <n v="223080"/>
        <s v="chequear $ 462.416 , ampliacion"/>
        <n v="214276"/>
        <n v="269375"/>
        <n v="52434"/>
        <s v="A DEFINIR"/>
        <n v="288275"/>
        <n v="627974.9"/>
        <n v="12250"/>
        <n v="146448.51"/>
        <n v="246840"/>
        <n v="56800"/>
        <n v="20891.150000000001"/>
        <n v="649165"/>
        <n v="25127.49"/>
        <n v="197121.12"/>
        <n v="4559.63"/>
        <n v="7231864.6500000004"/>
        <n v="15500"/>
        <n v="257668"/>
        <n v="12000"/>
        <n v="66965.58"/>
        <n v="100000"/>
        <n v="90000"/>
        <n v="278500"/>
        <n v="13488.6"/>
        <n v="602400"/>
        <n v="22514880"/>
        <n v="15000000"/>
        <n v="1859805"/>
        <n v="225000"/>
        <n v="358500"/>
        <n v="1800000"/>
        <n v="190548"/>
        <n v="60000"/>
        <s v="NO va monto"/>
        <n v="88855"/>
        <n v="16193.43"/>
        <n v="99748.9"/>
        <s v="sin monto"/>
        <n v="13488.5"/>
        <n v="432000"/>
        <n v="1032000"/>
        <n v="64686.6"/>
        <n v="8702170"/>
        <n v="101966.2"/>
        <n v="225000000"/>
        <n v="3543553"/>
        <n v="307580"/>
        <n v="2408.16"/>
        <n v="1904040"/>
        <n v="1918160"/>
        <n v="132411.20000000001"/>
        <n v="695645"/>
        <n v="19947"/>
        <n v="2493544"/>
        <n v="5647750.0099999998"/>
        <n v="42822.7"/>
        <n v="2830"/>
        <n v="10000"/>
        <n v="42000"/>
        <n v="7500"/>
        <n v="3500"/>
        <n v="998652"/>
        <n v="123280"/>
        <n v="1556244"/>
        <n v="9212535.75"/>
        <n v="11000"/>
        <n v="71660"/>
        <n v="17901"/>
        <n v="350817.89"/>
        <n v="216000"/>
        <n v="217992"/>
        <n v="552155.75"/>
        <n v="2415344"/>
        <n v="643500"/>
        <n v="1591226.33"/>
        <n v="29880560.940000001"/>
        <n v="649064.57999999996"/>
        <n v="15000"/>
        <n v="384000"/>
        <n v="94761.1"/>
        <n v="2000000"/>
        <n v="45747"/>
        <n v="14906.6"/>
        <n v="28000"/>
        <n v="5659920"/>
        <n v="7836344.4000000004"/>
        <n v="35000"/>
        <s v="O.C 128: $183.231,10 O.C 129: $71.510"/>
        <n v="182000"/>
        <n v="684000"/>
        <n v="1575420"/>
        <n v="1350"/>
        <n v="319140.02"/>
        <n v="3000"/>
        <n v="5200"/>
        <n v="17000"/>
        <n v="275002.75"/>
        <n v="2117500"/>
        <n v="855000"/>
        <n v="822800"/>
        <n v="220000"/>
        <n v="422290"/>
        <n v="12100"/>
        <n v="3087226"/>
        <n v="5696796"/>
        <n v="21351"/>
        <n v="13000"/>
        <n v="14135722.720000001"/>
        <n v="61695.8"/>
        <n v="188520.5"/>
        <n v="81865.5"/>
        <n v="2300"/>
        <n v="4600"/>
        <n v="4000"/>
        <n v="5904000"/>
        <n v="29511.9"/>
        <n v="39250"/>
        <n v="10018.799999999999"/>
        <n v="10320"/>
        <n v="649034.57999999996"/>
        <n v="321410"/>
        <n v="12924"/>
        <n v="11500"/>
        <n v="13248"/>
        <n v="12348"/>
        <n v="9945"/>
        <n v="700000"/>
        <s v="E2000"/>
        <s v="E8000"/>
        <s v="E3000"/>
        <n v="5800"/>
        <n v="30000"/>
        <n v="6217.81"/>
        <n v="4900"/>
        <n v="97500"/>
        <n v="10800"/>
        <n v="290000"/>
        <n v="6000"/>
        <n v="79637.34"/>
        <s v="usd 5263,29"/>
        <n v="1970"/>
        <n v="5000"/>
        <n v="6720"/>
        <n v="8523.24"/>
        <n v="214701.92"/>
        <n v="33880"/>
        <n v="772638.24"/>
        <n v="300000"/>
        <n v="130498.5"/>
        <n v="12259.1"/>
        <n v="302500"/>
        <n v="13800"/>
        <s v="U$ 1500"/>
        <n v="73352.5"/>
        <n v="2725945"/>
        <n v="22806"/>
        <n v="272250"/>
        <n v="61710"/>
        <n v="30379.55"/>
        <n v="40698.9"/>
        <n v="47325"/>
        <n v="101092.07"/>
        <n v="82500"/>
        <n v="638488"/>
        <n v="76355"/>
        <n v="381200"/>
        <n v="51443.96"/>
        <n v="172788"/>
        <n v="74995.83"/>
        <n v="296561"/>
        <n v="241558"/>
        <n v="298059"/>
        <n v="606475"/>
        <n v="19844"/>
        <n v="51800"/>
        <n v="226673.54"/>
        <n v="337321"/>
        <n v="11465000"/>
        <n v="363000"/>
        <n v="370000"/>
        <n v="456049.98"/>
        <n v="104066.13"/>
        <n v="8900"/>
        <n v="6900"/>
        <n v="458077.77"/>
        <n v="3712500"/>
        <n v="9560"/>
        <n v="2580"/>
        <n v="2500"/>
        <n v="9000"/>
        <n v="19000"/>
        <n v="7000"/>
        <n v="24000"/>
        <n v="75158.78"/>
        <n v="63549"/>
        <n v="329470.77"/>
        <n v="38476"/>
        <n v="48400"/>
        <n v="93132"/>
        <n v="71012.25"/>
        <n v="34020"/>
        <n v="294100"/>
        <n v="60515"/>
        <n v="385437.83"/>
        <n v="17500"/>
        <n v="49961.2"/>
        <n v="701800"/>
        <n v="459800"/>
        <n v="46995"/>
        <n v="17534.900000000001"/>
        <n v="3634389.35"/>
        <n v="1178200"/>
        <n v="963160"/>
        <n v="508200"/>
        <n v="8992500"/>
        <n v="28369.97"/>
        <n v="499999.98"/>
        <n v="25000"/>
        <n v="71390"/>
        <n v="2950"/>
        <n v="277695"/>
        <n v="158680.85"/>
        <n v="81856.5"/>
        <n v="6660"/>
        <n v="35073.57"/>
        <n v="177870"/>
        <n v="494720.6"/>
        <n v="8000"/>
        <s v="USD 5,800"/>
        <n v="376434.6"/>
        <n v="160930"/>
        <n v="500000"/>
        <n v="350015.01"/>
        <n v="86500"/>
        <n v="128250"/>
        <n v="112530"/>
        <n v="335871.98"/>
        <n v="382397.9"/>
        <n v="118506.21"/>
        <n v="4126192.5"/>
        <n v="906000"/>
        <n v="46000"/>
        <n v="81561.33"/>
        <n v="121679.47"/>
        <n v="56000"/>
        <n v="20000"/>
        <n v="12400"/>
        <n v="20872.5"/>
        <n v="136000"/>
        <n v="7788415.0099999998"/>
        <n v="16000"/>
        <n v="22000"/>
        <n v="6500"/>
        <s v="USS 18.454"/>
        <n v="2059.42"/>
        <s v="USS 188"/>
        <s v="USS 4003,92"/>
        <n v="370.01"/>
        <n v="48430.36"/>
        <n v="7187.4"/>
        <n v="36368.81"/>
        <n v="46791.18"/>
        <n v="17800"/>
        <n v="24200"/>
        <n v="110790"/>
        <n v="325770.95"/>
        <n v="344490.54"/>
        <n v="53240"/>
        <n v="32000"/>
        <n v="445280"/>
        <n v="11226.36"/>
        <n v="22451"/>
        <n v="200000"/>
        <n v="565950"/>
        <n v="319682"/>
        <n v="68123"/>
        <n v="160622"/>
        <n v="36000"/>
        <n v="228421.4"/>
        <n v="17133.810000000001"/>
        <n v="12120"/>
        <n v="19710.740000000002"/>
        <n v="40500"/>
        <n v="498032.73"/>
        <n v="22500"/>
        <n v="11084"/>
        <n v="2000"/>
        <n v="419658"/>
        <n v="11567064.32"/>
        <n v="8500"/>
        <n v="33000"/>
        <n v="7936.26"/>
        <n v="12444.85"/>
        <n v="252493.8"/>
        <n v="60500"/>
        <n v="69575"/>
        <n v="51443.94"/>
        <n v="31800"/>
        <n v="375100"/>
        <n v="601370"/>
        <n v="285560"/>
        <n v="400000"/>
        <n v="246734.45"/>
        <n v="126524"/>
        <n v="74415"/>
        <n v="68500.5"/>
        <n v="11300"/>
        <n v="78771"/>
        <n v="9960186.9800000004"/>
        <n v="19611.3"/>
        <n v="1032456.8"/>
        <n v="3800"/>
        <s v="54036.18"/>
        <n v="185930"/>
        <n v="98750.05"/>
        <n v="25869.13"/>
        <n v="3355640.56"/>
        <n v="450000"/>
        <n v="91476"/>
        <n v="16812.98"/>
        <n v="727424.43"/>
        <n v="61600"/>
        <n v="96908"/>
        <n v="424710"/>
        <n v="84803.06"/>
        <n v="6600"/>
        <n v="1000"/>
        <n v="26300"/>
        <n v="10500"/>
        <n v="1500"/>
        <n v="4840"/>
        <n v="205734"/>
        <n v="117000"/>
        <n v="44800"/>
        <n v="8200000"/>
        <n v="135000"/>
        <n v="18000"/>
        <n v="9500"/>
        <n v="187659.14"/>
        <n v="73393.929999999993"/>
        <n v="96195"/>
        <n v="563550"/>
        <n v="88330"/>
        <n v="900000"/>
        <n v="37182.730000000003"/>
        <n v="1313256.05"/>
        <n v="537771.64"/>
        <n v="47190"/>
        <n v="42955"/>
        <n v="338824"/>
        <n v="293370"/>
        <n v="600247"/>
        <n v="16178.95"/>
        <n v="398670"/>
        <n v="72250"/>
        <n v="465050.01"/>
        <n v="348548"/>
        <n v="49500"/>
        <n v="29400"/>
        <n v="17424"/>
        <n v="151820"/>
        <n v="48800"/>
        <n v="725000"/>
        <n v="100188"/>
        <n v="240835.98"/>
        <n v="70664.070000000007"/>
        <n v="279510"/>
        <n v="161820.01999999999"/>
        <n v="12800"/>
        <n v="21000"/>
        <n v="3600"/>
        <n v="254100"/>
        <n v="13620"/>
        <n v="26689.759999999998"/>
        <s v="STORARO"/>
        <n v="18500"/>
        <n v="47150"/>
        <n v="40000"/>
        <s v="600(€)"/>
        <n v="52500"/>
        <n v="88590"/>
        <n v="199999.25"/>
        <n v="292643.75"/>
        <n v="89661"/>
        <n v="22122.35"/>
        <n v="86000"/>
        <n v="195300"/>
        <n v="347919"/>
        <n v="16578"/>
        <n v="5247.4"/>
        <n v="194480"/>
        <n v="17848.64"/>
        <n v="43560"/>
        <n v="175000"/>
        <n v="49177"/>
        <n v="29896.68"/>
        <n v="318835"/>
        <n v="15730"/>
        <n v="456050.02"/>
        <n v="39000"/>
        <n v="10004626.050000001"/>
        <n v="361063.4"/>
        <n v="97585.58"/>
        <n v="45050"/>
        <n v="32200"/>
        <n v="307112.84000000003"/>
        <n v="499999.99"/>
        <n v="206121"/>
        <n v="143370"/>
        <n v="27500"/>
        <n v="40764.379999999997"/>
        <n v="308441"/>
        <n v="185130"/>
        <n v="25680"/>
        <n v="1666656.8"/>
        <n v="206640.01" u="1"/>
        <n v="42629" u="1"/>
        <n v="1298069.1599999999" u="1"/>
        <n v="121679.49" u="1"/>
        <n v="112500.01" u="1"/>
      </sharedItems>
    </cacheField>
    <cacheField name="Detalle" numFmtId="0">
      <sharedItems containsBlank="1" count="846">
        <s v="MANTENIMIENTO de ASCENSORES Licitación Püblica Nacional N° 1/2015 (PRIMER LLAMADO) 5 cuerpos"/>
        <s v="EQUIPAMIENTO ESCENARIO MÓVIL"/>
        <s v="REF. TRANSPORTE DE OBRAS DE ARTE"/>
        <s v="REF. PAGO CUOTA N° 2 CONVENIO ACUDGDYME N° 377/2015 - CCK UNSAM - (2 CUERPOS). Queda sin uso. La universidad adeuda rendiciones"/>
        <s v="PROPUESTA DE CONVENIOS DE COOPERACIÓN Y ASISTENCIA UNLAM-MINPLAN TECNOPOLIS 2015"/>
        <s v="REF. CONVENIO ESPECIFICO MINPLAN-RTA"/>
        <s v="Adquisición de equipamiento microinformático. (6 Cuerpos)"/>
        <s v="CONTROL DE ACCESOS Licitación Pública Nacional Nº 3/2015 (bajo la modalidad “llave en mano”) (10 Cuerpos)"/>
        <s v="ESPECIFICACIONES TECNICAS DE LA SOLUCION AUDIOVISUAL Licitación Pública Nacional N° 2/2015 (19 Cuerpos) CCK"/>
        <s v="Especificaciones Tecnicas del Sistema Centralizado y Distribución de UPS Licitación Pública Nacional N° 5/2014 (9 Cuerpos)"/>
        <s v="SERVICIO DE MATAFUEGOS Licitación Pública Nacional N° 6/2014 (2 Cuerpos)"/>
        <s v="CONCESIÓN Instalación de 3 restaurants y 2 cafeterías para uso público Licitación Pública Nacional N° 10/2015"/>
        <s v="Relativo a la provisión, instalación y armado de Equipamiento Mobiliario Licitación Püblica Nacional N° 9/2014 (5 Cuerpos)"/>
        <s v="Limpieza del edificio, Provisión de Arts de Higiene, Servicio de fumigación, Control de plagas, Desinsectación, desratización y Servicio de limpieza y mantenimiento de tanques Licitación Pública Nacional N° 7/2014 (12 CUERPOS)"/>
        <s v="CONTRATACION DIRECTA POR EL SERVICIO SUMINISTRO DE AGUA POTABLE ENVASADA DISPENSERS (2 cuerpos)"/>
        <s v="Contratación del Servicio de Vigilancia, Control y Seguridad Privada Licitación Püblica Nacional N° 3/2014 (9 CUERPOS)"/>
        <s v="Servicio integral de mantenimiento del edificio"/>
        <s v="CONTRATACIÓN DIRECTA POR ESPECIALIDAD 45/15: ADQUISICIÓN DE DESFIBRILADORES AUTOMATICOS EXTERNOS PARA EL CENTRO CULTURAL"/>
        <s v="Compraventa de Piano usado YAMAHA CONTRATACIÓN DIRECTA POR ESPECIALIDAD N° 1/2015"/>
        <s v="Adquisición de 2 pianos de gran cola y 1 piano de media cola marca STEINWAY &amp; SONS CONTRATACIÓN DIRECTA POR ESPECIALIDAD N° 3/2014"/>
        <s v="Pago de Factura Nº 0012-00000480 $ 43.101.175,76 Nota de Crédito N° 0012-00000241 por $ 12.930.352,73"/>
        <s v="Pago de Factura Nº 0012-00000479 $ 55.018.767,39 Nota de Crédito N° 0012-00000240 por $ 16.505.630,22"/>
        <s v="Pago de Factura N° 0002-00000865 Adquisición, instalación y armado de moviliario"/>
        <s v="Pago de Factura N° 0000001 &quot;MARCOS Y ESPEJOS&quot; Provisión y colocación de 3 espejos para camarín piso 8°"/>
        <s v="Factura N° 0007-00000568 Y 569 correspondientes al mes de julio de 2015 Convenio entre MINPLAN- ARSAT Servicios de telecomunicaciones y afines para la Red Federal de Cultura Digital del Plan Nacional"/>
        <s v="Pago de Factura N° 0005-00000103 &quot;CONECTORES &quot; Servicip de Instalación de Equipamiento Receptor de TDA en el Hotel del Sindicato de Luz y Fuerza"/>
        <s v="Pago de Factura N° 0005-00000104 $ 190.305,07 &quot;CONECTORES&quot; SERVICIO DE INSTALACIÓN DE EQUIPAMIENTO RECEPTOR DE TDA EN LA FACULTAD DE CIENCIAS SOCIALES (UBA-CEPIA)"/>
        <s v="Pago de Factura N° 0005-00000110 &quot;CONECTORES &quot;Servicio de Instalación de Equipamiento Receptor de TDA en el HOSPITAL ZONAL DOCTOR ALBERTO BALESTRINI"/>
        <s v="FACTURA N° 182.677, 183.005 Y 184.211 NOTAS DE DÉBITO 37170, 37026, 37012, 37013, 37171, 37266, 37172 Y 37168 MESES DE ABRIL, MAYO Y JUNIO 2015 SERVICIO DE POLICIA ADICIONAL"/>
        <s v="ADDENDA COMPLEMENTARIA AL CONVENIO SUSCRIPTO EL 6 DE MARZO DE 2015 SERVICIO DE POLICÍA ADICIONAL"/>
        <s v="PRESTACIÓN DE POLICIA FEDERAL"/>
        <s v="FACTURA N° 183.629 Y NOTAS DE DÉBITO 37046, 37026, 37265 Y 37091 MESES DE MAYO Y JUNIO 2015 SERVICIO DE POLICÍA ADICIONAL"/>
        <s v="Convenio entre la SSCYCG y la PFA 15/11/2014 al 31/12/2014 SERVICIO DE POLICÍA ADICIONAL"/>
        <s v="&quot;Solicitud de adquisición de equipamiento para el CIAM&quot;"/>
        <s v="MINPLAN-INCAA Fomento audiovisual para ficciones de alta calidad en horario central POFYPCAD AMPLIACIÓN"/>
        <s v="CONVENIO MINPLAN-UNLAM Auditorías técnicas de calidad y actualizaciones de software."/>
        <s v="ADDENDA Complementaria Ampliación Convenio MINPLAN-UNLAM Tecnopolis 2014"/>
        <s v="MINPLAN Produccion de contenidos audiovisuales"/>
        <s v="CONVENIO MINPLAN-UNSAM CIARDI Desarrollo de 2 nuevas serie de efectos visuales"/>
        <s v="CONVENIOMINPLAN- UNSAM TDA/CIARDI - Series 2D (Zamba) y Película (Zamba)"/>
        <s v="CONVENIO MINPLAN-UNSAM TDA/CIARDI - 2 nuevas series de animación 3D y estereoscópico"/>
        <s v="CONVENIO MINPLAN-UNSAM Implementación de actividades de comunicación y exhibición"/>
        <s v="CONVENIO INCAA CONCURSO PRODUCCIONES AUDIOVISUALES $ 82.200.000"/>
        <s v="CONVENIO MINPLAN-UNSAM Cooperación y asistencia para el Calendario Igualdad Cultural $ 160.413.000 + ADDENDA $ 56.144.550 (2 CUERPOS)"/>
        <s v="ADDENDA COMPLEMENTARIA MINPLAN-INVAP Asesoramiento para el desarrollo institucional del CIARDI - Infraestructura, servicio técnico y de ingeniería para contenidos $22.332.951,00"/>
        <s v="Convenio UNLAM-MINPLAN Producciones Audiovisuales $6.600.000"/>
        <s v="Convenio UNTREF-MINPLAN+ ADDENDA (A.T) EXPTE 280106/2015 &quot;Calendarios y proyectos del plan nacional igualdad cultural&quot; $ 80.300.000 + ADDENDA $120.000.000"/>
        <s v="Convenio MINPLAN-UNAM Servicios de instalación de equipamiento, cableado, servicios complementarios y puesta en funcionamiento de 30 NAC $6.300.000 (2 CUERPOS)"/>
        <s v="Convenio MINPLAN-UNSAM Producciones Audiovisuales $147.963.200"/>
        <s v="Convenio MINPLAN-EDUC.AR Realización de 2 proyectos, 1 de contenido audiovisual y el otro de contenido digital para el BACUA $50.384.417,00"/>
        <s v="CONVENIO SERVICIO DE POLICIA ADICIONAL CCK 2014 $64.444.444"/>
        <s v="Convenio entre MINPLAN y el Instituto de Cine y Artes Cinematográficas INCAA $64.444.444"/>
        <s v="ADDENDA MINPLAN-INCAA AUDIOVISUAL $27.314.000 (2 cuerpos)"/>
        <s v="UNSAM-MINPLAN Contenidos digitales para desarrollos de efectos audiovisuales $ 206.070.000"/>
        <s v="CONVENIO ESPECIFICO DE COOPERACIÓN Y ASISTENCIA TECNICA UTN-SIGEN-MINPLAN/2015. $8.412.250,00"/>
        <s v="PROPUESTAS PARA EL DESARROLLO E INSTRUMENTACION DEL PLAN OPERATIVO DE FOMENTO Y PROMOCION DE CONTENIDOS AUDIOVISUALES DIGITALES DEL SATVDT PARA EL AÑO 2013 $39.608.372,00"/>
        <s v="UTN EVENTOS 1 ADDENDA Complementaria Ampliación Convenio MINPLAN-UTN Implementación de acciones vinculadas a la planificación de eventos. $49.565.000"/>
        <s v="PROPUESTA DE CONVENIO PARA LA IMPLEMENTACION DE ACCIONES VINCULADAS A LA PLANIFICACION DE EVENTOS Y FESTIVALES CULTURALES - UNIVERSIDAD TECNOLOGICA NAC.- $83.565.000"/>
        <s v="CONTRATACIÓN DIRECTA POR ADJUDICACIÓN SIMPLE CON UNIVERSIDADES NACIONALES N° 16/2015 Contratación del servicio de Tasación de obras de arte $2788000"/>
        <s v="UNSAM-MINPLAN Convenio de Cooperación. $ 214.668.311 ADDENDA $ 75.133.908,85 (2 CUERPOS)"/>
        <s v="REQUERIMIENTO PARA LA SUSCRIPCION DE UN CONVENIO DE COOPERACION EN EL MARCO DEL P.O.FYP.C.A.D. FOMENTO AUDIOVISUA PARA FICCIONES DE ALTA CALIDAD EN HORARIO CENTRAL"/>
        <s v="MINPLAN-UNSAM Convenio Propuesta para monitoreo y Generación de informes respecto de la infraestructura y los servicios prestados en TDA-UNSAM (2 CUERPOS)"/>
        <s v="MINPLAN-UNSAM BACUA - Contenidos Audiovisuales para BACUA."/>
        <s v="UNSAM-MINPLAN + ADDENDA Desarrollo de stands. Contenido a exponer y recursos a utilizar en Tecnópolis 2015 $ 30.000.000 + $ 10.500.000 (2 CUERPOS)"/>
        <s v="ARSAT 4 Servicios de telecomunicaciones y afines para la Red Federal de Cultura Digital del Plan Nacional Igualdad Cultural CONTRATACIÓN DIRECTA POR ESPECIALIDAD N° 32/2015"/>
        <s v="MINPLAN UNTREF Convenio para la implementación de un Plan Operativo de Comunicación y mantenimiento Integral."/>
        <s v="Convenio entre MINPLAN-UTN Plan Enamorar"/>
        <s v="Convenio MINPLAN-UTN + ADDENDA Eventos 3 $ 119.099.999,99 + ADDENDA $ 37.319.999,89"/>
        <s v="Convenio MINPLAN-UNTREF BACUA - Producción de contenidos audiovisuales digitales"/>
        <s v="Ampliación de la Orden de Compra Nº 24/2015 - Adquisición de diseño, suministro, instalación y puesta en funcionamiento de los sistemas audiovisuales y multimedia. Exp. de pago: 344243/2015"/>
        <s v="Servicio de mantenimiento de ascensores (2 CUERPOS) Facturas B Nº 0005-4519;4520 A 4527, 4633 A 4635 y 4733 A 4735"/>
        <s v="CONTRATACIÓN DIRECTA POR ESPECIALIDAD 17/13 SERVICIO POR EL ESTUDIO DE FACTIBILIDAD TÉCNICO-ECONÓMICO PARA EL DESARROLLO DE UN PROYECTO DE DISEÑO Y PRODUCCIÓN DE UN CHIP MULTIMEDIA"/>
        <s v="FACTURAS N° 2975-00014612 Y 2975-00016676"/>
        <s v="Servicio integral acreditaciones y certificaciones para la muestra Tecnopolis 2015 y otros eventos a desarrollarse dentro del Parque del Bicentenario"/>
        <s v="Contracción de un servicio de alquiler de máquinas con destino al parque temático interactivo Tecnopolis del Bicentenario, ciencia y tecnología. LICITACIÓN PÚBLICAN° 50/2015"/>
        <s v="Contratación de Servicio de limpieza, recolección y retiro de reciduos compactables, acopio y retiro de residuos incompactables, barrido mecanicoen Tecnopolis."/>
        <s v="Servicio de mantenimiento anual y reparación para maquinarias pesadas, con destino el Parque del Bicentenario. CONTRATACIÓN DIRECTA N° 50/2015."/>
        <s v="FACT B N° 117.573 $ 17.550,00"/>
        <s v="OC. 119/2014 FACT 0004-00000210 $17548,00"/>
        <s v="FACT 0107-B28697846 $114.212,75"/>
        <s v="Solicita la contratación para los trabajos de reforma de oficinas y reparación de la cubierta del IBC y cubierta del comedor, sitas en el parque del Bicentenario 2 CUERPOS"/>
        <s v="Ampliación de la Licitación N° 2 de Secretaría de Presidencia, para la Adquisición de insumos de limpieza que seran utilizados para el mantenimiento del Parque Tematico Interactivo Tecnopolis del Bicentenario 3 CUERPOS"/>
        <s v="ADQUISICIÓN DE CINCO MIL (5000) SILLAS PLÁSTICAS PARA EL MICRO ESTADIO UNICADO EN EL PARQUE TEMÁTICO &quot;TECNÓPOLIS&quot; 2 CUERPOS"/>
        <s v="MEMORANDO C/ FACT 0002-00000809 Y REMITOS 0001-0000238; 0001-00002386;0001-00002551; 0001-00002387;0001-00002376 Y 0001-00002774 SERVICIO ENLACE DE CONECTIVIDAD TABLEROS TECNÓPOLIS. O.C 93/2013"/>
        <s v="EXPEDIENTE PAGO c/factura 0001-00006393 por servicios de remis"/>
        <s v="Expediente de Pago c/factura 002-00000281 por Señalética para TECNÓPOLIS"/>
        <s v="Expte. Pago c/ Factura 0002-0000032 Servicio de alquiler de sistema de Iluminación para microestadio de TECNÓPOLIS"/>
        <s v="Expte. Pago c/ Factura 0001-00000192 por Servicio de instalación, puesta en marcha y mantenimiento de pantallas leds."/>
        <s v="Adquisición de Insumos de herrería para TECNÓPOLIS por ampliación de las O.C 132/15; 133/15; 134/15 y 135/15"/>
        <s v="Contratación de servicio alquiler de equipos multinacional y fotocopiadores, incluyendo asistencia técnica"/>
        <s v="Adquisición de telas y otros insumos textiles para Parque Temático TECNÓPOLIS mediante apliación de las O.C 137/15;138/15;139/15;140/15"/>
        <s v="Convenio de cooperación para la fiscalización del parque temático TECNÓPOLIS entre la UNIDAD EJECUTORA BICENTENARIO y la MUNICIPALIDAD DE VICENTE LÓPEZ"/>
        <s v="Adquisición de pinturas y accesorios para el Parque Temático TECNÓPOLIS"/>
        <s v="Proyecto de addenda a convenio específico entre UNIDAD EJECUTORA BICENTENARIO y CRUZ ROJA ARGENTINA"/>
        <s v="Contratación para la provisisión de Café para la UNIDAD EJECUTORA BICENTENARIO"/>
        <s v="Contratación de Servicio de alquiler grupos electrógenos para TECNÓPOLIS"/>
        <s v="Ampliación de O.C por alquiler de sistema de iluminación para UNIDAD EJECUTORA BICENTENARIO"/>
        <s v="Contratación de servicios de alquiler de equipamiento tecnológico y asistencia técnica para los eventos de la Unidad Ejecutora Bicentenario"/>
        <s v="Expte. Pago de factura c/factura 0002-00001059"/>
        <s v="Expte. Pago factura 0002-00000018 y 0002-00000011 por servicio de grabación y transmisión de audio"/>
        <s v="Expte. Pago factura 0002-00000045 a favor de la firma CASA GALLO  por alquiler de sillas"/>
        <s v="Expte. Pago factura 0001-00000315 a favor de la firma ALL ACCESS S.R.L por servicios de control y seguridad"/>
        <s v="Expte. Pago de c/factura 0002-00000047 a favor de la firma FEBRE MARTIN RAFAEL &quot;ENTROPIA&quot;"/>
        <s v="Extpe. Pago c/ factura 0006-0000327 a favor de la firma FREEZY- AKUA por la provisión de Bidones de agua."/>
        <s v="FACT 0001-00005567 CASA GALLO de FERRARA CENTURION EDUARDO"/>
        <s v="Eleva Memo DGA Nº 3261/2014. Adjunta las facturas Nº 0002-00009030"/>
        <s v="FACT 0020-00050708"/>
        <s v="Comercial Inmobiliaria y Financiera - Pago de Factura $197.121,12"/>
        <s v="Adjunta la factura Nº 0002-00005002"/>
        <s v="Pago de factura $4.559,63"/>
        <s v="Referente Evento Copa Davis 2015 - Argentina vs Serbia"/>
        <s v="FACTURA N° 0004-00009634 $15.500,00 (Instalación electrica sector sala de radio)"/>
        <s v="FACTURA N° 0004-00009633 $257.668,00 (Instalación electrica sala camara comun)"/>
        <s v="Contración Directa N° 43/2015 Adquisición de herramientas de maquinas de mano para ser utilizadas en tareas en Tecnopolis - Firma Vivero cuculo S.R.L"/>
        <s v="Contratación Directa N° 46/15 Servicio de alquiler de equipamiento radioeléctrico con o sin asistencia técnica con destino a los distintos eventos que llevará adelante la Unidad Ejecutora del Bicentenario - Firma Bacigaluppi Hnos S:A ."/>
        <s v="Solicitud de contratación de seguro para la Esfera Le Parc de Hall de entradas CCK"/>
        <s v="Informar Servicio de Internet/Hosting para predio Tecnópolis"/>
        <s v="Factura 0000-0000260029"/>
        <s v="Solicitud. Contratación de un Servicio Anual de desobtrucción de Cañerias, aspiración y limpieza de camaras cloacales. TECNOPOLIS"/>
        <s v="REQUERIMIENTO PARA CONTRATACION ARTISTICA DE JAQUES MORELENBAUM"/>
        <s v="Contratación Directa N° 50/2015. Servicio anual de mantenimiento preventivo, correctivo y reparación de maquinas pesadas, situadas en Tecnopolis."/>
        <s v="REQUERIMIENTO PARA CONTRATACION DE SANCHEZ QUINTANA RAFAEL"/>
        <s v="Servicio de alquiler de Equipamiento Radioelectrico"/>
        <s v="CONTRATACION DE SERVICIO DODECAEDRO ENSAYO ORQUESTA SINFONICA NACIONAL"/>
        <s v="Servicio Anual de Mantenimiento Preventivo, Correctivo y reparación de maquinarias pesadas."/>
        <s v="Cancelacion de factura Tipo “B” N°0002-00006983  QSC Soluciones SRL"/>
        <s v="Lic Púb. N° 50/2015 Contración de un servicio de alquiler de maquinarias con destino al Paque Temático Interactivo Tecnopolis y Lic. Púb. N° 52/2015 ."/>
        <s v="CONTRATACION DE UN SERVICIO ANUAL DE DESOBSTRUCCION DE CAÑERIAS, ASPIRACION Y LIMPIEZA DE CAMARAS CLOACALES"/>
        <s v="CONTRATACION SERVICIO DE PROVISION DE AGUA POTABLE EN BIDONES CON DISPENSER Y ALQUILER DE DISPENSER PURIFICADOR CONECTADOS A LA RED DE AGUA"/>
        <s v="Solicitud de pago Factura 27 (Movimiento de pianos)"/>
        <s v="SOLICITUD DE COMPRA DE MATERIALES DESCARTABLES PARA USO DE GASTRONOMIA"/>
        <s v="Informe necesidades de equipamiento informatico"/>
        <s v="SOLICITUD DE EQUIPAMIENTO PARA LA DIRECCION NACIONAL DE EXPRESIONES FEDERALES."/>
        <s v="ADQUISICION DE UTILES DE OFICINA NOTA CC 37 /2016 MEMORANDO CC41/2016"/>
        <s v="Factura C N° 0102-00000492 $15.000.000 en concepto de adelanto de cuota N° 3 del Convenio UNSAM-MINPLAN"/>
        <s v="Solicitud de adquisición de unifilas para el CCK"/>
        <s v="Solicitud de vallas para el CCK"/>
        <s v="Solicitud de adquisición de Handies para el CCK"/>
        <s v="FACTURA DEL BOLETIN OFICIAL N° 0018-00008556 $3.024,00 Y 0018-00008557 $2,184,00"/>
        <s v="REQUERIMIENTO PARA CONTRATACION ARTISTICA DE SANTERO SANTIAGO ROMAN"/>
        <s v="Fact. 0106A01165177 Y 04-0154343303"/>
        <s v="SOLICITUD CONTRATACION DE ALQUILER DE ANDAMIOS"/>
        <s v="Pedido de hospedaje y comidas &quot;Armonizacion final del organo Klais&quot;"/>
        <s v="Memorandum. Ref. Exp. 42.757/2015. OC. 240/2014. Se adjunta varias Factura dentro de la misma nota."/>
        <s v="Solicitud de alquiler de tijera elevadora"/>
        <s v="PAGO DE FACTURAS"/>
        <s v="LICITACION FOTOCOPIADORAS ELABORACIÓN DE INFORME TÉCNICO"/>
        <s v="Solicitud de medicamentos e insumos"/>
        <s v="OC 280/2014 -Factura N° 0002-00006983 Servicio de alquiler de equipos multifunción y fotocopiadores paraser utilizados en Tecnopolis. Durante el mes de Enero"/>
        <s v="ALQUILER DE EQUIPOS MULTIFUNCION Y FOTOCOPIADORAS (NUEVOS O ACONDICIONADOS A NUEVO)"/>
        <s v="NOTA 12651/2016 - CONTRATACIÓN ARTÍSTICA POR ESPECIALIDAD DEL PROYECTO SCP-A-001/2016. Contrataciones Artisticas &quot;La Nube&quot;"/>
        <s v="LA CONTRATACIÓN DE SERVICIOS LOGÍSTICOS DEL PROYECTO SCP-A-001/2016 Contrataciones Artisticas &quot;La Nube&quot;"/>
        <s v="Adquisición de instrumentos musicales, nuevos y sin uso Licitación Pública Nacional e Internacional N° 8/2015 (2 CUERPOS)"/>
        <s v="FACT 0002-00000041 FACT 0002-00000042"/>
        <s v="APROBACION LICITACION PUBLICA NACIONAL Nº9 2015- EQUIPAMIENTO DE DATACENTER E INFRAESTRUCTURA LICITACION PUBLICA NACIONAL N° 9/2015(16 Cuerpos)"/>
        <m/>
        <s v="Adquisición de insumos para contrucción en seco, con destino al parque temático &quot;TECNÓPOLIS&quot;"/>
        <s v="Nota dnef 121/2016 Solicitud de contratación de seguro para obras de Alicia Penalba"/>
        <s v="163788 - Pintura"/>
        <s v="SOLICITTUD DE CONTRATACION DE UN SERVICIO DE DIAGNOSTICO PARA MANTENIMIENTO CORRECTIVO Y/O PREVENTIVO DE VEHICULOS ELECTRICOS"/>
        <s v="insumos de corralon"/>
        <s v="CONTRATACION DEL SERVICIO DE MANTENIMIENTO DE ASCENSORES Y MONTACARGAS.-"/>
        <s v="REQUERIMIENTO PARA LA SUSCRIPCION DE CONVENIO - UNIVERSIDAD NACIONAL DE TRES DE FEBRERO.-"/>
        <s v="MEMORANDUM TECNOPOLIS REF EXP N°43.485/2015 - OC87/2015"/>
        <s v="solicita la contratacion para los trabajos de reforma de oficinas y reparacion de la cubierta del ibc y cubierta del comedor,sitas en el parque del bicentenario - 2 CUERPOS"/>
        <s v="NOTA S01: 0254479/2015 SERVICIO DE ALQUILER RADIOELECTRICO Y ASISTENCIA TECNICA"/>
        <s v="ELEVA MEMO DGA 1855/2014 ADJUNTA FACTURA N° 01-06393 FIRMA RADIO REMIS"/>
        <s v="servicio de sonidomodulado en calidad de alquiler para ser utilizados en diferentes eventos."/>
        <s v="SERVICIO DE ALQUILER DE FRUPO ELECTROGENOS Y CONECION ELECTRICA CON MANTENIMIENTO INCLUIDO"/>
        <s v="FACT 71 y 72 OC 175 - Servicio de sonido modulado para eventos"/>
        <s v="OC 93/2015- FACTURA N° 0003-00000300 $42.822,70"/>
        <s v="REQUERIMIENTO PARA CONTRATACION ARTISTICA DE LUIS ARTURO ROGGERO.-"/>
        <s v="REQUERIMIENTO PARA CONTRATACION ARTISTICA DE JOSE LUIS JURI.-"/>
        <s v="REQUERIMIENTO PARA CONTRATACION ARTISTICA DE NINI FLORES.-"/>
        <s v="REQUERIMIENTO PARA CONTRATACIÓN ARTISTICA DE LILIAN SABA-"/>
        <s v="REQUERIMIENTO PARA CONTRATACIÓN ARTÍSTICA DE ELBIO MATIAS VILLAFAÑE"/>
        <s v="Requerimiento para contratación artística de Paula Shocron"/>
        <s v="REQUERIMIENTO PARA CONTRATACION ARTISTICA DE SEBASTIAN MASCI"/>
        <s v="Contratación de servicios de producción técnica para el Proyecto SCP-A-001/2016, &quot;NUBE&quot;"/>
        <s v="Solicitud de vajilla"/>
        <s v="ADQUISICION DE INSUMOS PARA HERRERIA"/>
        <s v="Solicitud de Contratación de Servicio de provisión, montajes y desmontaje de auditorios y paneleria con equipamiento incluido"/>
        <s v="Sala Tecnológica Licitación Pública N° 4/2015 (3 CUERPOS)"/>
        <s v="CONFORME FACTURA Y CERTIFICADO DE SERVICIO - OC 66/2015.- Control de Plagas"/>
        <s v="Adquisición de 2 ARPAS, 2 CARROS para traslado CONTRATACIÓN DIRECTA POR ESPECIALIDAD N° 2/2015"/>
        <s v="OC 50/2015 CONFORME FACTURA Y CERTIFICADO DE SERVICIO"/>
        <s v="&quot;Adquisición de un escenario concha inflable para el CENTRO CULTURAL&quot;"/>
        <s v="ADQUISICION MOBILIARIO URBANO PARA PLAZA DEL CENTRO CULTURAL"/>
        <s v="SOLICITUD CONTRATACION DE SERVICIO DE MOVIMIENTOS INTERNOS CON HIDROGRUA"/>
        <s v="ADQUISICION DE LUMINARIA DE EXTERIOR PARA PLAZAS DEL CENTRO CULTURAL"/>
        <s v="ADQUISICION DE ESCENARIO MOVIL PARA EL CENTRO CULTURAL"/>
        <s v="Solicitud de equipamiento Tecnológico para el Centro Cultural"/>
        <s v="S01:0012652/2016(NOTA DNCT Nº11/2016)"/>
        <s v="ORDEN DE COMPRA N° 7/2014 - Pago de facturas Nros. 678, 679 y 680"/>
        <s v="ORDEN DE COMPRA N° 20/2015 - Pago de facturas Nros. 728, 729 y 730"/>
        <s v="OC:87/15. ENTROPIA SRL:PAGO FAC B Nº 21"/>
        <s v="Requerimiento para la contratación artística de Soledad de la Rosa"/>
        <s v="CONTRATACION SERVICIO DE CONTROL DE PLAGAS FUMIGACIONES, DESINFECTACION Y DESRATIZACION"/>
        <s v="NOTA 11475/2016 -PEDIDO DE PASAJES AÉREOS &quot;ARMONIZACION FINAL DEL ÓRGANO KLAIS&quot; - Solicitud de hospedaje y comidas 4 franceses afinación órgano"/>
        <s v="Conmemoración del bicentenario de la Independencia"/>
        <s v="Presidencia de la nación OC 66/2015, conforme factura y certificado de servicios. Cancelación de factura B N°002-00000066"/>
        <s v="Solicitud de pago de fac N° 0601-04515539 Cobertura Medica"/>
        <s v="Solicitud de pago de fac n° 0006-00000661 - Agua dispeners"/>
        <s v="Requerimiento para contratación artística de Jorge Navarro y Manuel Fraga"/>
        <s v="Requerimiento para contratación artística de Luis Sava"/>
        <s v="Requerimiento para contratación artística de Nestor Eude Marconi"/>
        <s v="Solicitud de cancelación de deuda del INTI al 1-12-2014 - fra 15/14/12/11"/>
        <s v="CONTRATACION DEL SERVICIO DE MANTENIMIENTO DE ASCENSORES Y MONTACARGAS"/>
        <s v="REQUIRIMIENTO PARA LA CONTRATACION DE BORIS BAND"/>
        <s v="REQURIMIENTO PARA CONTRATACION ARTISTICA DE HERNAN JACINTO"/>
        <s v="Solicitud de ampliación de ordenes de compra N° 128/2015 y 129/2015"/>
        <s v="Facturación por servicio de acceso mes de ene-feb-mar-abril"/>
        <s v="adquisicion cinco mil (5000) sillas de plasticas de estructuras metalica para el micro estadio ubicado en el parque tematico proyecto tecnopolis."/>
        <s v="Solicitud de contratación de trabajos de desarme, desmantelamiento y armado de estructura existente paseo costero"/>
        <s v="Solicitud de servicio de alquiler de andamios"/>
        <s v="REQURIMIENTO PARA CONTRATACION ARTISTICA DE MINI FLORES"/>
        <s v="Adquisición de paneles de rejas semi elaboradas ed hierro"/>
        <s v="Pago alquiler amplificador para concierto Devin"/>
        <s v="Adquisicion de insumos electronicos con destino al parque de bicentenario."/>
        <s v="Cancelación de factura &quot;B&quot; N°0601-04518106 -martes 13 de 10 a 12:30hs en Av. Roque Sáenz Peña 511 1° Piso, Aula A"/>
        <s v="REQUERIMIENTO PARA CONTRATACION ARTISTICA DE LUCAS MARTI"/>
        <s v="NOTA DNEF N°16/2016 PAGO DE FACTURA MOVIMIENTO DE PIANOS"/>
        <s v="REQUERIMIENTO PARA CONTRATACIÓN ARTÍSTICA POR ENSAYOS DE NINI FLORES"/>
        <s v="REQUERIMIENTO PARA CONTRATACION ARTISTICA DE EZEQUIEL KRONENBERG"/>
        <s v="Instalación de equipamiento CCK (luminarias)"/>
        <s v="CONTRATACION SERVICIO ANUAL DE MANTENIMIENTO PREVENTIVO, CORRECTIVO Y REPARACION DE MAQUINAS PESADAS, SITUADA EN PARQUE TEMATICO TECNOPOLIS"/>
        <s v="SERVICIO DE ALQUILER PARA SONIDO E ILUMINACION INTEGRAL - SALTA INTINERANTE (TECNOPOLIS)"/>
        <s v="PEDIDO DE PASAJES AÉREOS, TRASLADOS INTERNOS Y ALOJAMIENTO &quot; CONCIERTO CELLO SAMBA TRIO&quot;"/>
        <s v="Pedido de hospedaje y comidas &quot;Fattoruso Hugo Antonio&quot;"/>
        <s v="SERVICIO DE ALQUILER DE EQUIPAMIENTO PARA DESARROLLO DEL PROYECTO &quot;OCULUS&quot; - SALTA INTINERANTE (TECNOPOLIS)"/>
        <s v="PEDIDO DE PASAJES AÉREOS, TRASLADOS INTERNOS Y ALOJAMIENTO &quot;ARNALDO ANTUNES TRIO - A CASA E SUA&quot;"/>
        <s v="SERVICIO DE ALQUILER DE EQUIPAMIENTO TECNOLOGICO PARA DESARROLLO DE INSTALACION DE &quot;KINETIK&quot; - SALTA INTINERANTE (TECNOPOLIS)"/>
        <s v="SALTA ITINERANTE:SERVICIO INTEGRAL DE ALQUILER DE GENERADORES ELECTRICOS"/>
        <s v="REQUERIMIENTO PARA CONTRATACION ARTISTICA DE PABLO POLLITZER"/>
        <s v="SALTA ITINERANTE: SERVICIO DE ALQUILER DE BAÑOS QUÍMICOS, INSTALACIÓN INICIO EVENTO SALTA ITINERANTE"/>
        <s v="REQUERIMIENTO PARA CONTRATACION ARTISTICA DE PIERRE BLANCHARD.-"/>
        <s v="Contratación de servicio dodecaedro ensayo orquesta sinfónica nacional firmado Oscar Mozzi - FACT 701"/>
        <s v="REQUERIMIENTO PARA CONTRATACIÓN ARTÍSTICA DE GRACIELA ODDONE"/>
        <s v="Suministros de bienes y servicios del parque tecnópolis"/>
        <s v="la universidad solicita el pago de la deuda por trabajos de relevamiento realizados según convenio ACU N° 281/15"/>
        <s v="Relevamiento y propuestas de intervención o evaluación de proyectos de ECE. Convenio ACU N° 281/15"/>
        <s v="REQUERIMIENTO PARA CONTRATACIÓN ARTÍSTICA DE JULIO DAVID DOMINGUEZ"/>
        <s v="Requerimiento para contratación artística de Vivanco Maria Cornelia"/>
        <s v="Requerimiento para contratación artística de Devin Hoff"/>
        <s v="Requerimiento para contratación artística de Magdalena Delfina Fleitas"/>
        <s v="Requerimiento para contratación artística de Mariano Junio"/>
        <s v="Factura N° 0002/00001059"/>
        <s v="Fatc 2115, 2116 y2117 $14.135.722,72"/>
        <s v="Factura N° 0004-00015266"/>
        <s v="Solicitud de material para gran instalación artistica"/>
        <s v="Pago de alquiler de handies, micrófonos y baterias para apertura del CCK"/>
        <s v="Requerimiento para contratación CRISTINA MARION VILLARD"/>
        <s v="Requerimiento para contratación BRIGITTA DANKO"/>
        <s v="Requerimiento para contratación GABRIELA OLCESE"/>
        <s v="Requerimiento para contratación EMILIO ASTOLFI"/>
        <s v="PAGO DE FACTURA A FAVOR DE LA FIRMA OTIS ARGENTINA S.A"/>
        <s v="Requerimiento para contratación JORGE BERGERO"/>
        <s v="Requerimiento para contratación PATRICIA DA DALT"/>
        <s v="Requerimiento para contratación HUGO CESAR ASRIN"/>
        <s v="Requerimiento para contratación ALEJANDRO LAGO"/>
        <s v="Requerimiento para contratación SOLEDAD DE LA ROSA"/>
        <s v="Requerimiento para contratación MARIA FLORENCIA MACHADO"/>
        <s v="Requerimiento para contratación DUILIO SMIRIGLIA"/>
        <s v="Requerimiento para contratación FERNANDO GRASSI"/>
        <s v="Adjunta presupuesto por los servicios que bajo regimen policia adicional, en contestación a nota de la Dirección Nacional de Expresiones Federales"/>
        <s v="Requerimiento para la contratación artística de Gabriel Gustavo La Rocca"/>
        <s v="Contratación de Servicio de Alquiler de Impresoras y Fotocopiadoras con Soporte tecnico y mantenimiento preventivo y correctivo para CCK y Cabildo Nr 65"/>
        <s v="Contratacion de Servicios de Catering para el CCk"/>
        <s v="Requerimiento para la contratación artística de Nestor Jose Garrote"/>
        <s v="Adquisiciòn de Estanterias Metalicas"/>
        <s v="Requerimiento para la contratación artística de Victor Torres"/>
        <s v="Pago Factura a favor de Blackhill SA"/>
        <s v="Contratación de Mariano Sardon para el ciclo &quot;MUESTRA BORGES&quot;"/>
        <s v="Tramite de trslado terreste de &quot;NINI FLORES&quot;"/>
        <s v="Contratación directa N° 46/2015, servicio de alquiler de equipamiento radio electrico con y sin asistencia técnica"/>
        <s v="Requerimiento logístico proyecto SCP-A-3-2016 taller de investigación para artistas de circo"/>
        <s v="Proyecto de convenio con la firma OPTAR S.A"/>
        <s v="Requerimiento artístico por especialidad La Comedie de Caen- Center Dramatique National de Normandie"/>
        <s v="Proyecto SCP-A-7/2016. COPI. Requerimiento de servicios logísticos carácter uergente y pronto despacho"/>
        <s v="Requerimiento artístico contratación por especialidad ASSOCIATIOEN LA GRAINEIRE"/>
        <s v="OC 87/2015 - Conforme factura y certificado de servicios N°0002-00000023"/>
        <s v="OC 87/2015 - Conforme factura y certificado de servicios N°0002-00000024"/>
        <s v="REQUIRIMIENTO PARA LA CONTRATACION ARTISTICA DE ARNALDO ANTUNES"/>
        <s v="Contratación de la Sociedad de Escritoras y Escritores de la Argentina, Asociación Civil SEA en el marco del &quot;Festival&quot; Internacional de Poesía de Buenos Aires&quot;"/>
        <s v="REQUERIMIENTO PÁRA CONTRATACION ARTISTICA DE MARIANO REY"/>
        <s v="Servio anual de agnifugado"/>
        <s v="PEDIDO DEPASAJES AEREOS Y ALOJAMIENTO &quot;ARNALDO ANTUNES TRIO- A CASA E SUA&quot;"/>
        <s v="Solicitud de pago factura N° 0006-00000662 - Enero"/>
        <s v="Adquisición de textiles con destino el parque temáticos e interactivo tecnópilis de bisenteneario, ciencia, tecnología y arte."/>
        <s v="PEDIDO DE HOSPEDAJE Y COMIDAS &quot;FATTORUSO HUGO ANTONIO&quot;, &quot;Cello Samba Trio (Morelenbaum)&quot;, &quot;Arnaldo Antunez&quot; y &quot;Festival do Fado&quot;"/>
        <s v="Adquisición de carpinterías de aluminio con destino el parque temáticos e interactivo tecnópilis de bisenteneario, ciencia, tecnología y arte."/>
        <s v="Requerimiento para Contrataciones artistica de Daniel Falasca"/>
        <s v="Solicitud de pago factura N° 0006-00000663"/>
        <s v="Requerimiento para Contrataciones artistica de Boris band"/>
        <s v="Solicitud de pago factura N° 0006-00000664"/>
        <s v="Requerimiento para compra de equipamiento para Tesoreria"/>
        <s v="Servicio de alquiler de andamios con destino el parque temáticos e interactivo tecnópilis de bisenteneario, ciencia, tecnología y arte."/>
        <s v="Requerimiento para compra de equipamiento para Caja Chica"/>
        <s v="Convenio de colaboración con EDUCAR.AR Sociedad del Estado"/>
        <s v="Solicitud de pago de factura B N° 0601-04517210 - Cobertura Medica Asistencia"/>
        <s v="Informe de reconocimiento de gastos &quot;AGUSTIN BRU PESCE&quot; - Homenajo a Mariano Mores"/>
        <s v="Informe de reconociento de gasto &quot;Carlos Cosattini&quot;"/>
        <s v="REQUERIMIENTO PARA CONTRATACION ARTISTICA DE DAVID JOSE LHERITIER"/>
        <s v="Informe de reconocimiento de gastos &quot; Benjamin Bru Pesce&quot;"/>
        <s v="REQUERIMIENTO PARA CONTRATACION ARTISTICA DE LUIS GUERRERIRO"/>
        <s v="Informe de reconociento de gastos &quot; Carolina Mabel Folger&quot;"/>
        <s v="REQUERIMIENTO PARA CONTRATACION ARTISTICA DE CARMINHO"/>
        <s v="Informe de reconociento de gastos &quot; Matias Pablo Grande&quot;"/>
        <s v="REQURIMIENTO PARA CONTRATACION ARTISTICA DE MARCOS RODRIGUEZ"/>
        <s v="Informe de reconocimiento de gastos &quot;ALBERTO MAXIMILIANO ALEJANDRO DE LA FUENTE&quot; - Homenajo a Mariano Mores"/>
        <s v="Solicitud de viáticos para &quot;FESTIVAL DE FADO&quot;"/>
        <s v="Informe reconocimiento de gastos &quot;Roberto Daniel Calomarde&quot;"/>
        <s v="Informe de reconocimiento de gastos &quot;DANIEL ESTEBAN KOVACICH&quot; - Homenajo a Mariano Mores"/>
        <s v="Informe de reconocimiento de gastos &quot;GLORIA PANKAEVA&quot; - Homenajo a Mariano Mores"/>
        <s v="Informe de reconocimiento de gastos &quot;FELIZIA ADRIÁN MARTÍN &quot; - Homenajo a Mariano Mores"/>
        <s v="Informe de reconocimiento de gastos &quot; ENRIQUE DAVID MOGNI &quot; - Homenajo a Mariano Mores"/>
        <s v="Informe de reconocimiento de gastos &quot;MATIAS TCHICOUREL&quot; - Homenajo a Mariano Mores"/>
        <s v="Informe de reconocimiento de gastos &quot;ARTURO VERGARA CALDERÓN &quot; - Homenajo a Mariano Mores"/>
        <s v="Cancelación de factura &quot;B&quot; N°0601-04518107"/>
        <s v="Solicitud de pago de compra de colchoneta para clases de yoga"/>
        <s v="Informe de reconocimiento de gastos &quot;GALLO ELIAS ANTONIO&quot; - Homenajo a Mariano Mores"/>
        <s v="Solicitud de pago de compra de insumos de audio"/>
        <s v="Presentación de la nueva programación del CCK"/>
        <s v="Servico de areas protegidas para el parque temático e interactivo &quot;tecnópolis del bicentenario, ciencia, tecnología y arte&quot;"/>
        <s v="Solicitud de insumos eléctricos"/>
        <s v="Pago de factura tipo B 0002-00013921"/>
        <s v="Servicio de alquiler de vehiculos eléctricos"/>
        <s v="Pago de factura N° 0002-00000074"/>
        <s v="SERVICIO DE ALQUILER DE HERRAMIENTAS Y MAQUINARIAS VARIAS - SALTA INTINERANTE (TECNOPOLIS)"/>
        <s v="Informe de reconocimiento de gastos &quot;GERVINI VICTOR HUGO RAMON&quot; - Homenajo a Mariano Mores"/>
        <s v="SALTA ITINERANTE: ALQUILER DE SERVICIO INTEGRAL DE SISTEMA VÍDEOS"/>
        <s v="OC- 136/2015 - CONFORME FACTURA Y CERTIFICADO DE SERVICIOS, CANCELACIÓN FACTURA B N° 0002-00000049 DE LA FIRMA GONIX INTEGRAL S.R.L."/>
        <s v="OC 136/2015- Factura B N° 0002-00000048"/>
        <s v="Informe de reconocimiento de gastos &quot;Sebastian Masci - Homenaje a Mariano Mores&quot;"/>
        <s v="Informe de reconocimiento de gastos &quot;Juan Manuel Castellanos - Homenaje a Mariano Mores&quot;"/>
        <s v="Informe de reconocimiento de gastos &quot;Ahram kim - Homenaje a Mariano Mores&quot;"/>
        <s v="INFORME RECONOCIMIENTO DE GASTOS &quot;LETTERA EDUARDO HECTOR- HOMENAJE A MARIANO MORES"/>
        <s v="INFORME RECONOCIMIENTO DE GASTOS &quot;CARLOS JAVIER PORTERO- HOMENAJE A MARIANO MORES&quot;"/>
        <s v="Seguros pianos y accesorios"/>
        <s v="INFORME RECONOCIMIENTO DE GASTOS &quot;MATIAS GRANDE&quot; HOMENAJE MARIANO MORES"/>
        <s v="Seguro sobre obras en préstamo del Museo de Bellas Artes"/>
        <s v="Solicitud de convenio interadministrativo para seguro de Incendio, robo, daño sobre pianos y banquetas"/>
        <s v="INFORME RECONOCIMIENTO DE GASTOS &quot;ESTEBAN PRENTKI - HOMENAJE A MARIANO MORES&quot;"/>
        <s v="INFORME RECONOCIMIENTO DE GASTOS &quot;SILVANA PATRICIA LEDESMA FARIAS - HOMENAJE A MARIANO MORES&quot;"/>
        <s v="Adquisición de equipos telefónicos IP, con lineas"/>
        <s v="INFORME RECONOCIMIENTO DE GASTOS &quot;CRISTINA VIVIANA MONASTEROLO - HOMENAJE A MARIANO MORES"/>
        <s v="INFORME DE RECONOCIMIENTO DE GASTOS BRUNO CLEMENTE CAVALLARO HOMENAJE A MARIANO MORES"/>
        <s v="INFORME DE RECONOCIMIENTO DE CARLOS JAVIER PORTERO- MARCONI Y LA CAMERATA ARGENTINA"/>
        <s v="Requerimiento para contratación artística de Mariela Zyssholtz"/>
        <s v="PAGO ALQUILER AMPLIFICADOR PARA FESTIVAL FADO"/>
        <s v="Requerimiento para contratación artística de Mariana Baggio"/>
        <s v="Pago compra piso de goma eva ciclo &quot;ESPACIO PARA LA INFANCIA 2016&quot;"/>
        <s v="Espectaculo artístico en la provincia de Salta"/>
        <s v="Requerimiento para contratación artística de Tamara Mariel Chavez"/>
        <s v="Pago de reacondicionamiento de salas"/>
        <s v="INFORME RECONOCIMIENTO DE GASTOS &quot;CARLOS RENE BOLO&quot; HOMENAJE A MARIANO MORES"/>
        <s v="Pago para desmontaje de sala NK"/>
        <s v="Requerimiento para contratación artística de Daniel Bissio"/>
        <s v="Pago de reacondicionamiento de salas."/>
        <s v="Compra de sistema ERP"/>
        <s v="Requerimiento para contratación artística de Juan Zuberman"/>
        <s v="Pago por adquisición de reposeras"/>
        <s v="Requerimiento para contratación artística de Franco Trigo Pugliese"/>
        <s v="Pago por compras de juguetes blandos ciclo&quot; espacio para la infancia 2016&quot;"/>
        <s v="Requerimiento para contratación artística de María Laura Castro"/>
        <s v="Servicio de Producción y Coordinación Artística para Tecnópolis"/>
        <s v="Requerimiento para contratación artística de Marcelo Figini"/>
        <s v="Contratación artística de GONZALO PALLAS"/>
        <s v="Requerimiento para contratación artística de Fernanda Natalia Gomez"/>
        <s v="Contratación artística de JUAN MANUEL PAIRONE"/>
        <s v="Requerimiento para contratación artística de Martin Nicolas Boffi"/>
        <s v="Contratación artística de GUSTAVO KISINOVSKY RUDY"/>
        <s v="Requerimiento para contratación artística de Ben Goldberg"/>
        <s v="Contratación artística de LEONARDO LUIS MARTINELLI"/>
        <s v="Contratación artística de GASTON EDUARDO PEREZ RIVERA"/>
        <s v="Autorización de inicio de obra"/>
        <s v="Requerimiento para contratación artística de JIMENA ELOISA LOPEZ"/>
        <s v="Factura N° 0004-00000695"/>
        <s v="Contratación artística de SEBASTIAN MARCOS CARRIL"/>
        <s v="Adquisición de diarios y revistas"/>
        <s v="Informe reconocimiento de gastos &quot;ADO ROBERTO FALASCA&quot; - HOMENAJE A MARIANO MORES"/>
        <s v="Solicitud de máquinas fotocopiadoras multifunción"/>
        <s v="Pago de factura N° 0002- 00000069O/C: 102/2015 - E SIDIF 506 - LIQ. 2236"/>
        <s v="ESPACIOS GASTRONOMICOS PARQUE TECNOPOLIS"/>
        <s v="Impesión de folleteria - salta itinerante tecnópolis"/>
        <s v="Ampliación servicio de mantenimiento y operación eléctrica alumbrado, baja y media tensióm"/>
        <s v="La Montavana - Servicio integral de limpieza y mantenimiento"/>
        <s v="Seguro de Responsabilidad Civil CCK"/>
        <s v="Tecnopólis experiemnto circo"/>
        <s v="Requerimiento de contratación compañia de serguros de Accidentes Personales, para personal de Cabildo (camarógrafos, editores, ect)"/>
        <s v="EXPERIMENTO CIRCO"/>
        <s v="Pago renovación póliza tecnópolis - seguro nación n°1240465"/>
        <s v="CICLO JUEVES DE MAYO EXPERIENCIA ACÚSTICA"/>
        <s v="Solicitud pago de factura B Nº 0002-00007102/7193/7385"/>
        <s v="PAGO FACTURA B Nº 0035-00000553// 0035-00000554// 0035-00000560"/>
        <s v="PAGO DE FACTURAS B Nº 0008-00000076/77/78/79 -Servicio de Roll Off Enero a Abril 2016"/>
        <s v="Solicitud de pago espacio Galpon Joven de Pinturas Varias"/>
        <s v="PAGO DE FACTURAS B Nº 0002-00000083/84/85/86/87/88/89"/>
        <s v="Solicitud de pago de factura B N° 0001-00006967 -Pinturas para el Galpon Joven"/>
        <s v="Solicitud de pago &quot;Espacio Galpon Joven&quot; Servicio exclusivo de diseño y realizacion Factura N° 0002-00000008"/>
        <s v="Solicitud de pago Factura B N° 0001-00005061 - insumos descartables para gastronimia"/>
        <s v="PAGO DE FACTURA B N° 0004-00005978"/>
        <s v="PAGO DE FACTURA N° 0015-00002520 -Insumos para Construccion en Seco para el Paseo de Gastronomia"/>
        <s v="PAGODE FACTURA B N° 0001-00000001/02 -Insumos Herreria para Mantenimiento y Reapertura Parque"/>
        <s v="PAGO DE FACTURA B N° 0001-00000051 - Elementos de Seguridad Personal"/>
        <s v="PAGO DE FATURA B N° 0006-00017148 - Insumos Pintureria para Mantenimiento y Reapertura Parque"/>
        <s v="Adquisición de insumos de ferreteria"/>
        <s v="Adquisición de transceptores portátiles (Handies), equipos de base, accesorios y baterias"/>
        <s v="Adquisicion de materiales de seguridad en el trabajo"/>
        <s v="Adecuacion de oficinas en edificio enexo al microestadio"/>
        <s v="Adquisición de insumos y materiales para trabajos de impresion grafica"/>
        <s v="Solicitud de pago de Factura B N° 0002-00000045 Motores Pecina-Motores-Electricos-Electrobombas-Ventilacion"/>
        <s v="Solicitud de pago de Factura B N° 0002-00000027 Cobertura medica asistencial"/>
        <s v="Solicitud de pago B N° 0015-00002540, 0015-00002557 y 0015-00002577 Insumos para la construcción en seco"/>
        <s v="Solicitud de pago de la Factura B N° 002-00000025 Materiales Electronicos"/>
        <s v="Servicio Integral de acreditaciones destinado al Parque Tematico e interactivo &quot;Tecnopolis&quot;"/>
        <s v="Mantenimiento Infraestructura Vial"/>
        <s v="Pago de factura N° 0003-00000045"/>
        <s v="Compra de Lectoras de codigo de Barras, Impresoras de Etiquetas e Insumos para la Impresora"/>
        <s v="Solicitud de pago de factura B N° 000038-00000092/93/94 - Alquiler de maquinarias"/>
        <s v="Solicitud de pago por Adquisicion de materiales para Técnica Fact B N° 7-1512, 7-1540, 7-1541, 7-1542"/>
        <s v="Servicio de Catering. Arnaldo Antunes 18/6. Fact 0003-00000024"/>
        <s v="Servicio de Catering. Jairo 19/6. Fact 0003-00000025"/>
        <s v="Compra de Moviliario y Accesorios para musica"/>
        <s v="OC N° N° 129/2015 Adquisión de insumos para paisajismo"/>
        <s v="OC N°128/2015 Adquisición de insumos para paisajismo"/>
        <s v="PRESTACIÓN DEL SERVICIO DE POLICÍA ADICIONAL ADDENDA"/>
        <s v="Alquiler de equipos multifuncion"/>
        <s v="Solicitud de adquisición de material para restauración de obras del MNBA"/>
        <s v="Adquisición de cartelera"/>
        <s v="Servicio de Producción DXTV - TECNOPOLIS SALTA"/>
        <s v="Pago de alquiler amplificadores y pies de instrumentos para concierto Arnaldo Antunes Trio"/>
        <s v="Reconocimiento de gastos danko brigita- EL TANGO DE PIAZZOLLA Y BORGES"/>
        <s v="Reconocimiento de gasto Gerardo Pachilla"/>
        <s v="Reconocimiento de gastos Pablo Sangiorgio"/>
        <s v="Reconocimiento de gasto Gracia Medina - Homenajo a Mariano Mores -"/>
        <s v="Reconocimiento de gasto Karmen Resncsar - Homenajo a Mariano Mores -"/>
        <s v="Reconocimiento de gasto Daniel Falasca - Homenajo a Mariano Mores -"/>
        <s v="Reconocimiento de gasto Cristian Martinelli - Homenajo a Mariano Mores -"/>
        <s v="Reconocimiento de gasto Martinez Bayo Gabriel Guillermo - Homenajo a Mariano Mores -"/>
        <s v="Reconocimiento de gastos Fernando José Hernan"/>
        <s v="Reconocimiento de gastos Diego Sanchez"/>
        <s v="Reconocimiento de gasto Claudio Alejandro Melone - Homenajo a Mariano Mores -"/>
        <s v="Reconocimiento de gasto Maria Laura Bertero- Homenajo a Mariano Mores -"/>
        <s v="Reconocimiento de gasto &quot;Juguete Ruidoso&quot; Jorge Luis Mnedez"/>
        <s v="Reconocimiento de gasto Sophie Luisse- Homenajo a Mariano Mores -"/>
        <s v="Reconocimiento de gasto Sophie Luisse - jazz - salón de Honor"/>
        <s v="Reconocimiento de gasto Tozzola Sebastian Guido- Homenajo a Mariano Mores -"/>
        <s v="Reconocimiento de gastos Sophie Luisse- EL TANGO DE PIAZZOLLA Y BORGES"/>
        <s v="Reconocimiento de gasto Luis Ariel Martino- Homenajo a Mariano Mores -"/>
        <s v="Requerimiento para la contratación de FABIAN D KEOROGLANIAN"/>
        <s v="Reconocimiento de gastos Alejandro José Bruschini"/>
        <s v="Reconocimiento de gasto Manuel Fraga - jazz - salón de Honor ( autoria a Gerding Hector para facturar en su nombre"/>
        <s v="Pago de facturas B N° 0007-00001475/1491/1492/1487/1478"/>
        <s v="Pago de factura B N° 0004-00039617/39614/39616"/>
        <s v="Fatura N° 0002-00000027/30 Servicio de mantenimiento correctivo de vehiculos eléctricos"/>
        <s v="Cancelación de factura B N° 0002-00000029"/>
        <s v="Factura N° 0003-00000928 Provision de materiales para limpieza e higiene personal"/>
        <s v="Pago de factura B N° 0002-00000050"/>
        <s v="Pago de factura B N° 0006-00000912/1314/15"/>
        <s v="Solicitud de pago de factura B N° 000038-00000092/93/94/96 - Alquiler de maquinarias. Nuevas facturas: 0038-00000110/109/111/112"/>
        <s v="Pago de factura B N° 0006-00000761/908"/>
        <s v="Sevicio de impresión de gran formato y marteriales para backlight"/>
        <s v="Pago de factura B N° 0002-00000560"/>
        <s v="Pago de factura B N° 0002-00000027"/>
        <s v="Pago de factura B N° 0016-00007201"/>
        <s v="Pago de facturas B N° 0001-00000052/ 0001-00000243/ 0001-00000218/ 0002-00000008"/>
        <s v="Pago de factura N° 0002-00000705/706"/>
        <s v="Pago de factura N° 0002-00000146"/>
        <s v="Pago de factura N° 0002-00000145"/>
        <s v="Requerimiento de contratacion de servicio de impresion de material en mano"/>
        <s v="Solicitud de pago factura B N° 0001-00002901 a favor de la firma Ferreteria de la avenida telleriz S.A. por la provision de insumos de maquinas electricas"/>
        <s v="Pago de factura N° 0002-00007605"/>
        <s v="Servicio de impresion materiales de mano"/>
        <s v="Ampliacion orden de compra 175/2015"/>
        <s v="Ampliacion orden de compra 177/2015"/>
        <s v="Servicios de producción para la realización de 45 micros del bicentenario"/>
        <s v="Pago de facturas B N° 0003-0000003 / 04"/>
        <s v="Pago de factura B N° 0001-00000141"/>
        <s v="Creacion fondo rotatorio ejercicio 2016"/>
        <s v="Refacturacion factura N° 0002-01 Y 02"/>
        <s v="Pago de Factura 0001-0000000001"/>
        <s v="Pago de Factura 0002-00000013"/>
        <s v="Pago de factura C N° 0001-00000487"/>
        <s v="Pago de factura C N° 0002-00000021"/>
        <s v="Pago de facturas C N° 0002-00000090"/>
        <s v="Pago de facturas B N° 0003-00000156/54"/>
        <s v="Pago de facturas B N° 0007-00001569/1570/1578/1579"/>
        <s v="Contratación de servicios de catering para el CCK"/>
        <s v="Solicitud de pago por alquiler de handies"/>
        <s v="Pago por alquiler de bateria"/>
        <s v="Pago por alquiler de amplificador y bateria"/>
        <s v="anticipo de fondos con gastos a rendir"/>
        <s v="solicitud compra de ruedas"/>
        <s v="pago por alquiler de camaras profesionales"/>
        <s v="Pago reacondicionamiento de salas 6 y 7 piso"/>
        <s v="solicitud de pago de catering para show morelenbaum"/>
        <s v="Reconocimiento de gastos Emanuel Juan Ignacio Brusa"/>
        <s v="Reconocimeinto de gastos Ches Smith"/>
        <s v="pago de factura Nº 0000-0000292979"/>
        <s v="Pago de factura Nº 0004-00000034"/>
        <s v="Reconocimiento de gastos Mariano Malamud"/>
        <s v="reconocimiento de gastos Horacio Mariano Hurtado de Mendoza"/>
        <s v="reconocimiento de gastos"/>
        <s v="Pago de factura B N° 0005-00000071"/>
        <s v="PAGO FACTURA Nº 0002-00000010"/>
        <s v="PAGO FACTURA Nº 0002-00000009"/>
        <s v="Pago factura Nº 0005-00000001"/>
        <s v="Pago de factura Nº 0002-00000052"/>
        <s v="Pago de factura Nº 0002-00000053"/>
        <s v="Pago de factura Nº 0002-00000007"/>
        <s v="Intimación de pago por derechos de autor"/>
        <s v="Pago de factura B N° 0002-00007688"/>
        <s v="Pago de factura B N° 0002-00007687"/>
        <s v="Pago de facturas B N° 0002-00007689/7690/7691/"/>
        <s v="Alquiler de servicio integral de sistema de video - salta itinerante 2° etapa"/>
        <s v="Pago de factura B N° 0000-0000292981"/>
        <s v="Pago de factura B N° 0000-0000292980"/>
        <s v="Pago de vuelo, hospedajes y comidad &quot; TECNÓPOLIS ITINERANTE&quot;"/>
        <s v="Adquisición de insumos para parquizacion"/>
        <s v="Pago factura B N° 0002-00000092"/>
        <s v="Pago de factura B N° 0003-00001108"/>
        <s v="Pago de facturas C N° 0001-00000054/55"/>
        <s v="Pago de facturas B N° 0016-00007320 / 22"/>
        <s v="Pago de factura a favor de PROPOWER S.R.L."/>
        <s v="Pago de póliza de seguro 59.996 por obras MUSEO ISAAC FERNADEZ BLANCO"/>
        <s v="Pago de facturas B N° 0007-00001640/1654/1600"/>
        <s v="Solicitud de contratación de servicio de producción integral para el proyecto &quot;EL ESTADO EN TU BARRIO&quot;"/>
        <s v="Servicio de provisión de pasajes, hospedaje, gastronómico y traslados para el SFMyCP"/>
        <s v="Informe de reconocimiento de gastos &quot; Graciela Oddne&quot;"/>
        <s v="Informe de reconocimiento de gastos HORACIO MARIANO HUERTADO DE MENDOZA -- Jazz en salon de honor junio"/>
        <s v="Informe reconociemiento de gastos MARTA ROCA ALONSO - &quot; El tango de Piazzola y Borges&quot;"/>
        <s v="Informe de reconocimiento de gastos WALTER SEBASTIAN PRUSAK"/>
        <s v="Informe de reconocimiento de gastos JUAN CRUZ TORRES &quot;DUO GORDILLO&quot;"/>
        <s v="Informe de reconocimiento de gastos &quot;QUEBRADEÑOS&quot; Tomas Rios"/>
        <s v="Informe de reconocimiento de gastos CESAR ENRIQUE LERNER"/>
        <s v="Informe de reconocimiento de gastos RAÚL JESUS COLOMBO"/>
        <s v="Informe de reconocimiento de gastos MARTA ROCA ALONSO"/>
        <s v="Requerimiento para contratación de MARTIN BONADEO"/>
        <s v="Informe de reconocimiento de gastos NAHUEL BARBERO"/>
        <s v="Informe de reconocimiento de gastos FEDERICO OSVALDO SICILIANO"/>
        <s v="Informe de reconocimiento de gastos NATALIA ANALIA CABELLO - El tango de Piazzola y Borges -"/>
        <s v="Informe de reconocimiento de gastos GUSTAVO ROBERTO MULE - Música de cámara en salón de Honor -"/>
        <s v="Informe reconocimiento de gastos GLORIA PANKAEVA - Música de cámara en salón de Honor -"/>
        <s v="Informe reconocimiento de gastos PAULA AMALIA PELUSO - Música de cámara en salón de Honor -"/>
        <s v="Informe reconocimiento de gastos WALTER SEBASTIAN PRUSAK - Homenaje a Mariano Mores -"/>
        <s v="Informe reconocimiento de gastos GUILLERMO OSCAR CARDOZO - Jairo canta a Borges -"/>
        <s v="Informe reconocimiento de gastos JOSE MARIA TAVEIRA - Jazz argentino diferentes miradas -"/>
        <s v="Informe reconocimiento de gastos RICARDO GUILLERMO PELLICAN - Ciclo de jazz en salón de Honor -"/>
        <s v="Informe reconocimiento de gastos ESTEBAN SEHIKMAN - Ciclo de jazz en salón de Honor -"/>
        <s v="Informe reconocimiento de gastos &quot;hospedaje y comida CHES SMITH TRI"/>
        <s v="Alquiler de sonido OC 175/2015"/>
        <s v="Servicio de mantenimiento eléctrica de alimbrado, baja y media tensión"/>
        <s v="Solicitud de devolución de póliza 519.338"/>
        <s v="Reconocimiento de gastos de MARIANO LOIÁCONOMARIANO LOIÁCONO"/>
        <s v="Informe reconocimiento de gastos PAULA SILVANA POMERANICC - El tango de Piazzola y Borges -"/>
        <s v="Informe reconocimiento de gastos CESAR ENRIQUE PRADINES"/>
        <s v="Informe reconocimiento de gastos CARLOS ALBERTO NOZZI - Música de camara en salón de Honor -"/>
        <s v="Informe reconocimiento de gastos NICOLAS GUERSCHBERG - El tango de Piazzola y Borges -"/>
        <s v="Informe reconocimiento de gastos MIGUEL DE OLASO - Tardes líricas -"/>
        <s v="Informe reconocimiento de gastos ADRIANA MASTRÁNGELO BOROWSKI - Tardes líricas -"/>
        <s v="Pago políza de SEGURO POR OBRAS MUESTRA BORGES"/>
        <s v="Pago políza de SEGURO POR OBRAS COLECCIONES PRIVADAS MUESTRA 200 AÑOS"/>
        <s v="Pago Poliza 60453 de SEGURO POR OBRAS COLECCIONES PRIVADAS MUESTRA 200 AÑOS"/>
        <s v="Pago seguor responsabilidad civil"/>
        <s v="Informe reconocimiento de gastos FABIAN MARCELO KEOROGLANIAN- El tango de Piazzola y Borges -"/>
        <s v="Informe reconocimiento de gastos - MARIANA LAURA REWERSKI - Trdes líricas"/>
        <s v="Informe reconocimiento de gastos PAULA SILVANA POMERANICC - 100 AÑOS SALGAN -"/>
        <s v="Informe reconocimiento de gastos ACADEMIA BACH - CONCIERTO DE ORGANO"/>
        <s v="Informe reconocimiento de gastos LUCIA AMALIA HERRERA"/>
        <s v="Informe reconocimiento de gastos ELENA ROXANA BUCHBINDER - QUIEN LE TEME A LA MÚSICA"/>
        <s v="Informe reconocimiento de gastos PATRICIA DA DALT"/>
        <s v="Informe reconocimiento de gastos FABIAN ANDRES GONZALEZ - TWEETY GONZALEZ -"/>
        <s v="Reconocimiento de gastos de Dominic Yves Norman Taylor"/>
        <s v="Informe reconocimiento de gastos traslados y alojamiento Gabriela Rangel Matilla"/>
        <s v="Contratación de servicio de emisión, entrega/venta de localidades para funciones, muestra y eventos organizados en el CCK"/>
        <s v="Informe reconocimiento de gastos traslados y alojamiento"/>
        <s v="Reconocimiento de gasto de MARIA ELISA PERRET"/>
        <s v="Reconocimiento de gasto de MARCELO ANDRES MOGUILEVSKY"/>
        <s v="Reconocimiento de gasto de FICHERMAN DIEGO ENRIQUE"/>
        <s v="Informe reconocimiento de gastos SANTIAGO EZEQUIEL KOVADLOFF"/>
        <s v="Informe reconocimiento de gastos PABLO JOSÉ RAPOSO"/>
        <s v="Reconocimiento de gasto de DIEGO SCHISSI"/>
        <s v="Informe reconocimiento de gastos VÍCTOR NICOLÁS TORRES"/>
        <s v="Transferencia de fondos para el desarrollo del proyecto- EL MENTOR BAJO LA MIRADA DEL MAESTRO -"/>
        <s v="Adquisición de equipamiento para desfibriladores"/>
        <s v="Pago de factura B N° 0006-00000140"/>
        <s v="Pago de facturas B N° 0006-00000912/913/914/915"/>
        <s v="Pago de facturas C N° 0000-0000292983/0364"/>
        <s v="Pago de factura C N° 0000-0000292982"/>
        <s v="Pago de factura B N° 0002-00000180"/>
        <s v="Pago de factura B N° 0002-00000055"/>
        <s v="Pago de factura B N° 0003-00000253"/>
        <s v="Pago de factura B N° 0003-00007857"/>
        <s v="Pago de factura B N° 0002-00000054"/>
        <s v="Pago de ticket factura B N° 0002-00021454/55"/>
        <s v="Pago de facturas N° 0007-00001660/1669"/>
        <s v="Pago de factura N° 0002-00000008"/>
        <s v="Pago de factura N° 0002-00000019"/>
        <s v="Pago de factura B N° 0002-00000003"/>
        <s v="Pago de factura B N° 0002-00000001"/>
        <s v="Pago de facturas B N° 0002-00000105 y N° 0002-00000106"/>
        <s v="Pago de facturas B N° 0002-00000005 y N° 0002-00000006"/>
        <s v="Pago de facturas C N° 0000-0000293063, N° 0000-0000293073, N° 0000-0000293061."/>
        <s v="Pago de factura B N° 0002-00000741"/>
        <s v="Pago de factura B N° 0002-00000061"/>
        <s v="Pago de factura B N° 0002-00000093"/>
        <s v="Pago de factura B N° 0002-00000078"/>
        <s v="Pago de factura B N° 0001-00000006"/>
        <s v="Pago de factura B N° 0002-00004459"/>
        <s v="Pago de factura C N° 0003-00000096"/>
        <s v="Pago de facturas B N° 0004-00001492/1451"/>
        <s v="Pago de factura C N° 0002-00000129"/>
        <s v="Pago de factura B N° 0004-00000001"/>
        <s v="Pago de factura B N° 0002-00000074"/>
        <s v="Pago de factura N° 0005-00000003"/>
        <s v="Pago de factura C N° 0001-00000002"/>
        <s v="Pago de factura N° 0010-00001155"/>
        <s v="Pago de factura C N° 0001-00000156"/>
        <s v="Pago de facturas B N° 0002-00002242/2243/2244/2286"/>
        <s v="Pago de factura C N° 0003-00000097"/>
        <s v="Pago de factura C N° 0001-00000001"/>
        <s v="Informe de reconocimiento de gastos de MARCELA FIGINI - factura C N° 0001-00000001"/>
        <s v="Informe de reconocimiento de gastos de TRIGO PUGLIESE FRANCO SEBASTIAN - factura C N° 0001-00000001"/>
        <s v="Informe de reconocimiento de gastos de JUAN ZUBERMAN - factura C N° 0001-00000002"/>
        <s v="Informe de reconocimiento de gastos de GIGLIOTI RAMIRO ARIEL- factura C N° 0003-00000010"/>
        <s v="Pago de factura B N° 0007-00001719"/>
        <s v="Informe reconocimiento de gastos CASTRO MARIA LUJAN"/>
        <s v="Informe reconocimiento de gastos ANDRES GUERBEROFF - 2espacio para la infancia&quot;"/>
        <s v="Informe reconocimiento de gastos GAGGINO EMANUEL - 2espacio para la infancia&quot;"/>
        <s v="Pago de factura B N° 0003-00000034"/>
        <s v="Pago de factura B N° 0003-00000035"/>
        <s v="Pago de factura B N° 0061-00000066"/>
        <s v="Pago de facturas B N° 0001-00000066/65/67/68"/>
        <s v="Adquisición de impresora/fotocopiadora para oficina 401"/>
        <s v="Pago de factura C N° 0001-00000056"/>
        <s v="Pago de factura B N° 0001-00000003"/>
        <s v="Pago de factura B N° 0005-00000002"/>
        <s v="Pago de ticket factura B N° 0001-00006539"/>
        <s v="Pago de factura C N° 0001-00000080"/>
        <s v="Pago de facturas B N° 0002-00000018/19"/>
        <s v="Pago de factura B N° 0001-00000002"/>
        <s v="Pago de factura B N° 0002-00000025"/>
        <s v="Pago de factura B N° 0002-00000024"/>
        <s v="Pago de factura B N° 0003-00000274"/>
        <s v="Pago de factura B N° 0002-00000077"/>
        <s v="DONACIÓN JULIO LE PARC DE &quot;ESFERA AZUL&quot;"/>
        <s v="Pago de factura B N° 0003-00000021"/>
        <s v="Pago de facturas B N° 0002-00000093/94/95"/>
        <s v="Pago de factura B N° 0003-00000168"/>
        <s v="Pago de factura B N° 0003-00000001"/>
        <s v="Pago de factura B N° 0003-00000163"/>
        <s v="Pago de factura B N° 0002-00000008"/>
        <s v="Pago de factura B N° 0004-00000870"/>
        <s v="Informe reconocimiento de gastos &quot;ALEJANDRO DARIO LAGO&quot; - Espacio para la infancia -"/>
        <s v="Informe reconocimiento de gastos &quot;CASTRO MARIA LUJAN &quot; - Espacio para la infancia -"/>
        <s v="Informe reconocimiento de gastos &quot;MARINELO PAULA MARIEL&quot; - Espacio para la infancia -"/>
        <s v="Informe reconocimiento de gastos &quot;CITTANTI GABRIELA ANDREA&quot;"/>
        <s v="Informe reconocimiento de gastos &quot;JUNIO MARIO ALFREDO&quot; Risas de la tierra -"/>
        <s v="Informe reconocimiento de gastos &quot;TAMARA MARIEL CHAVEZ&quot; Risas de la tierra -"/>
        <s v="Informe reconocimiento de gastos &quot;EDUARDO A. ELIA&quot; Jazz Argentino Diferentes Miradas -"/>
        <s v="Informe reconocimiento de gastos &quot;IANES ADRIAN HUGO&quot; Jazz Argentino Diferentes Miradas -"/>
        <s v="Informe reconocimiento de gastos &quot;GOMEZ FERNANDA NATALIA&quot; Risas de la tierra -"/>
        <s v="Informe reconocimiento de gastos &quot;MARTIN NICOLAS BOFFI&quot; Risas de la tierra -"/>
        <s v="Informe reconocimiento de gastos &quot;MARIA EUGENIA CASTRO&quot;"/>
        <s v="Pago de factura B N° 0001-0000002"/>
        <s v="Pago de Factura B N° 0206-00006074"/>
        <s v="Pago de factura B N° 0003-00000798"/>
        <s v="Ticket factura B N° 0001-00006548"/>
        <s v="Factura B N° 0004-00000039"/>
        <s v="Pago de facura B N° 0002-00000013"/>
        <s v="Solicitud de ajuste en virtud de paritarias 2016"/>
        <s v="Pago de factura N° 5514-55100995"/>
        <s v="Pago de factura B N° 0010-00000060"/>
        <s v="Pago de factura B N° 0004-00003404"/>
        <s v="Solicitid de expediente"/>
        <s v="Pago de factura B N° 0002-00000034"/>
        <s v="Pago de factura B N° 0002-00000113"/>
        <s v="Pago de factura B N° 0002-00000088"/>
        <s v="Pago de factura B N° 0008-00000108"/>
        <s v="Informe reconociemiento de gastos &quot; BISSIO DANIEL RICARDO &quot; - Ballet folclórico. espacio para la infancia -"/>
        <s v="Informe reconociemiento de gastos &quot; LAURA DELOGU &quot; - Espacio para la infancia -"/>
        <s v="Informe reconociemiento de gastos &quot;JUAN ANDRES MIGUENS &quot;"/>
        <s v="Informe reconociemiento de gastos &quot; CORBELLI JULIANA &quot; - Espacio para la infancia -"/>
        <s v="Informe reconociemiento de gastos &quot; CRUZ CAROLINA &quot; - Espacio para la infancia -"/>
        <s v="Informe reconociemiento de gastos &quot; MARINELLO PAULA MARIEL &quot; - Espacio para la infancia -"/>
        <s v="Informe reconociemiento de gastos &quot; DANKO BRIGITTA &quot; - Espacio para la infancia -"/>
        <s v="Informe reconociemiento de gastos &quot; JORGE ANDRÉS BERGERO &quot; - Espacio para la infancia -"/>
        <s v="Informe reconociemiento de gastos &quot; MARIA SOLEDAD DE LA ROSA &quot; - Espacio para la infancia -"/>
        <s v="Informe reconociemiento de gastos &quot; BISSIO DANIEL RICARDO &quot; - Espacio para la infancia -"/>
        <s v="Informe reconociemiento de gastos &quot; PERDUCA MAIA GERALDINE &quot; - Espacio para la infancia -"/>
        <s v="Informe reconociemiento de gastos &quot; ESMOK LEW ANA PAULA&quot; - Espacio para la infancia -"/>
        <s v="Informe reconociemiento de gastos &quot; NADIA PÚERTOLAS&quot; - Espacio para la infancia -"/>
        <s v="Informe reconociemiento de gastos &quot; ASRIN HUGO CESAR&quot; - Espacio para la infancia -"/>
        <s v="Informe reconociemiento de gastos &quot; BELEN USANDIVARAS &quot; - Espacio para la infancia -"/>
        <s v="Informe reconociemiento de gastos &quot; MARIA ALEJANDRA USANDIVARAS &quot; - Espacio para la infancia -"/>
        <s v="Informe reconociemiento de gastos &quot; FRANCISCO ESTARELLAS &quot; - Espacio para la infancia -"/>
        <s v="Informe reconociemiento de gastos &quot; MARTÍN NICOLAS BOFFI &quot; - Espacio para la infancia ( show maddalena fleitas)-"/>
        <s v="Informe reconociemiento de gastos &quot; LAURA DELOGU &quot; - Música de la independencia -"/>
        <s v="Informe reconociemiento de gastos &quot; BISSIO DANIEL RICARDO &quot; - Música de la independencia -"/>
        <s v="Informe reconociemiento de gastos &quot; NIEVES LAURA &quot; - Talleres vacaciones de invierno -"/>
        <s v="Informe reconociemiento de gastos &quot; ANDRES GUERBEROFF&quot; - Paseo óptico en vacaciones de invierno -"/>
        <s v="Informe reconociemiento de gastos &quot; JORGE LUIS LOPEZ&quot; - Jazz Argentino Diferentes Miradas-"/>
        <s v="Informe reconociemiento de gastos &quot; FLEITAS MAGDALENA DELFINA &quot;"/>
        <s v="Pago de factura B N° 0005-00000005"/>
        <s v="Pago de factura B N° 0004-00007869"/>
        <s v="Pago de factura B N° 0006-00000003"/>
        <s v="Pago de factura B N° 0001-00000101"/>
        <s v="Pago de factura B 0003-00000005"/>
        <s v="Pago de factura B N° 0010-00000039"/>
        <s v="Solicitud de equipo de impresión de gran formato"/>
        <s v="Informe solicitud de gasto &quot;MARÍA CONCEPCIÓN PERRE&quot;"/>
        <s v="Informe solicitud de gasto &quot;LAVANDERA HORACIO MANUEL&quot;"/>
        <s v="Informe solicitud de gasto &quot;ANA PAULA SEGUROLA &quot;"/>
        <s v="Informe solicitud de gasto &quot;MARIA DEL CARMEN AGUILAR &quot;"/>
        <s v="Informe solicitud de gasto &quot;GABRIEL ALEJANDRO SCHEBOR&quot;"/>
        <s v="Pago de factura B N° 0000-0000297413/297405/297457/297414"/>
        <s v="Pago de factura B N° 00061-00000074"/>
        <s v="Pago de factura B N° 0200-00000498"/>
        <s v="Pago de factura B N° 0002-00000186"/>
        <s v="Pago de factura B N° 0200-00000497"/>
        <s v="Pago de factura B N° 0002-00000079"/>
        <s v="Pago de factura B N° 0003-00000763"/>
        <s v="Servicio de Instalación, Operación, Mantenimiento de Pantallas de LED Y Sistemas De Video, en calidad de alquiler"/>
        <s v="Solicita la contratación para los trabajos de Accesos a Salas de Exposición, sitas en el Parque del bicentenario"/>
        <s v="Pago de facturas período ene-jul 2016"/>
        <s v="Pago de facturas períodos dic 2015-jul2016"/>
        <s v="Pago de facturas B N° 0003-00000003/4/5"/>
        <s v="Pago de factura B N° 0003-00000006"/>
        <s v="Pago de factura B N° 0003-00000007"/>
        <s v="Pago de facturas B N° 0003-00000339/340"/>
        <s v="Pago de factura B N° 0002-00000032"/>
        <s v="Concesión del uso de espacios gastronómicos en el CCK"/>
        <s v="Pago de facturas C N° 0001-00000002/3"/>
        <s v="Pago de factura B N° 0001-00000189"/>
        <s v="Pago de factura B N° 0001-00000160"/>
        <s v="Pago de facturas B N° 0002-00000001/02"/>
        <s v="Pago de factura B N° 0002-00000022"/>
        <s v="Pago de facturas B N° 0038-00000114/115/116/117"/>
        <s v="Pago de facturas B N° 0002-00000106/107/108/109"/>
        <s v="Pago de factura B N° 0002-00000085"/>
        <s v="Pago de factura B N° 0002-00000039"/>
        <s v="Pago de factura B N° 0001-00000001"/>
        <s v="Pago de facturas B N° 0002-00000015/17"/>
        <s v="Servicio de impresión, desarrollo y edición de tirada trimestrasl de revista de contenidos culturales"/>
        <s v="Pago de factura B N° 0002-00000084"/>
        <s v="Pago de facturas C N° 0003-00000001/02"/>
        <s v="Pago de factura B N° 0002-00000075"/>
        <s v="Pago de factura 0005-00000014/15"/>
        <s v="Públicación revista de tirada trimestral"/>
        <s v="Licitación de solución integral de impresoras y fotocopiadoras"/>
        <s v="Impresión y colocación de lonas MESH"/>
        <s v="Pago de facturas B N° 0005-00083255/54/56/57/67"/>
        <s v="Pago de facturas B N° 0003-00000164/165"/>
        <s v="Pago de facturas B N° 0007-00001729/60"/>
        <s v="Pago de factura B N° 0003-00000166"/>
        <s v="Pago de factura C N° 0001-00000065"/>
        <s v="Pago de factura C N° 0001-00000004"/>
        <s v="Pago de factura B N° 0003-00000167"/>
        <s v="Pago de factura B N° 0003-00000174"/>
        <s v="Pago de facturas B N° 0025-00020895/20900/20901/20902/2093/20906/20915/21025/21026/20924/21147/21148/21149"/>
        <s v="Requirimiento para la adquisición de bienes para el Área de Tesorería"/>
        <s v="Informe reconociemiento de gastos &quot; SOL GUALLART&quot; - Espacio para la infancia -"/>
        <s v="Informe reconocimineto de gastos &quot;CÉSAR EMILIANO RAGO&quot; - El tango de Piazzola y Borges -"/>
        <s v="Informe reconociemiento de gastos &quot; ALONSO MERCEDES LAURA &quot; - Espacio para la infancia -"/>
        <s v="Informe reconociemiento de gastos &quot; ESTRELLA HERRERA &quot; - Espacio para la infancia -"/>
        <s v="Informe reconociemiento de gastos &quot;SODA GERMAN EZEQUIEL&quot; - Espacio para la infancia -"/>
        <s v="Informe reconociemiento de gastos &quot;BENITEZ JUAN MANUEL&quot; - Espacio para la infancia -"/>
        <s v="Informe reconociemiento de gastos &quot;CAROLINA CRUZ&quot; - Espacio para la infancia -"/>
        <s v="Informe reconociemiento de gastos &quot;EMILIO A. ASTOLFI &quot; - Espacio para la infancia -"/>
        <s v="Informe reconociemiento de gastos &quot;DUILIO LUIS SMIRIGLIA&quot; - Espacio para la infancia -"/>
        <s v="Informe reconociemiento de gastos &quot;CALCAGNO MARIA PAULA&quot; - Espacio para la infancia -"/>
        <s v="Informe reconociemiento de gastos &quot;JUAN PABLO NAVARRO &quot;"/>
        <s v="Informe reconociemiento de gastos &quot;MANUEL QUIROGA &quot;"/>
        <s v="Informe reconociemiento de gastos &quot;CERATI AMENABAR BENITO&quot;"/>
        <s v="Informe reconociemiento de gastos &quot;PEREZ TEDESCO JORGE ERNESTO&quot;"/>
        <s v="Informe reconociemiento de gastos &quot;KOHAN PABLO HORACIO&quot;"/>
        <s v="Informe reconociemiento de gastos &quot;CÉSAR EMILIANO RAGO&quot;"/>
        <s v="Informe reconociemiento de gastos &quot;PAMELA C. SLEIMAN&quot; - Jairo canta a Borgues -"/>
        <s v="Informe reconociemiento de gastos &quot;BOZZO ALDANA AYELEN&quot; - Jairo canta a Borgues -"/>
        <s v="Informe reconociemiento de gastos &quot;CAVALLI RICARDO JUAN&quot; - Ciclo de jazz en salón de Honor -"/>
        <s v="Informe reconociemiento de gastos &quot;ALEJANDRO KALINOSKI&quot; - Ciclo de jazz en salón de Honor -"/>
        <s v="Informe reconociemiento de gastos &quot;LEONEL DE FRANCISCO&quot; - Ciclo de jazz en salón de Honor -"/>
        <s v="Informe reconociemiento de gastos &quot;JUAN PABLO NAVARRO &quot; - 100 Años salgan -"/>
        <s v="Informe reconociemiento de gastos &quot;HERMES JULIO PERESSINI &quot; - 100 Años salgan -"/>
        <s v="Informe reconociemiento de gastos &quot;TARGHETTA FERNANDO MATIAS&quot; - Música de la independencia -"/>
        <s v="Informe reconociemiento de gastos &quot;MYRIAM EDITH TOKEN&quot; - Música de la independencia -"/>
        <s v="Informe reconociemiento de gastos &quot;ELIAS JUAN ONGAY&quot; - Música de la independencia -"/>
        <s v="Informe reconociemiento de gastos &quot;PATRICIO MATTERI&quot; - Música de la independencia -"/>
        <s v="Informe reconociemiento de gastos &quot;PESCETTI LUIS MARIA&quot; - Concierto día del niño -"/>
        <s v="Informe reconociemiento de gastos &quot;ERNESTO RUIZ GÓMEZ&quot; - Homenajo a Mariano Mores -"/>
        <s v="Informe reconociemiento de gastos &quot;ELECTROPLUME ARGENTAVIS&quot; -"/>
        <s v="Informe reconociemiento de gastos &quot;CHIAPPETTA SERGIO NESTOR Y VAZQUEZ ACUÑA MARIA JIMENA &quot; -"/>
        <s v="OC 142/2016 Pago de factura B N° 0005-00000731"/>
        <s v="Pago de factura B N° 0002-00000939"/>
        <s v="Pago de factura B N° 0002-00000052"/>
        <s v="Pago de factura B N° 0061-00000073"/>
        <s v="Pago de facturas B N° 0002-00000039/40"/>
        <s v="Pago de factura B N° 0002-00000182"/>
        <s v="OC 87/2015 Pago de factura B N° 0002-00000032"/>
        <s v="Pago de facturas B N° 0002-00000033/34/35/36/38"/>
        <s v="Pago de factura B N° 0006-00001078"/>
        <s v="Pago de factura B N° 0003-00000781"/>
        <s v="Pago de de factura B N° 0001-00000003"/>
        <s v="Pago de factura B N° 0334-00003057"/>
        <s v="Pago de factura B N° 0002-00007912"/>
        <s v="Pago de factura B N° 0002-00000081"/>
        <s v="Pago de factura B N° 0001-00000010"/>
        <s v="Alta de hosting servidores del Ministerio de Mordernización para el SIGPREN en el SFMyCP"/>
        <s v="Pago de fatura B N° 0004-00003284"/>
        <s v="Informe reconociemiento de gastos &quot;SERGIO DANIEL WAGNER&quot; - Jazz argentino Diferentes Miradas -"/>
        <s v="Informe reconociemiento de gastos &quot;SEBASTIAN EDGARDO BENEDETTI&quot; - Expreso Imaginario -"/>
        <s v="Informe reconociemiento de gastos &quot;PAULA AMALIA PELUSO&quot; - Formas de tiempo -"/>
        <s v="Pago de factura B N° 0017-00009450"/>
        <s v="Pago de facturas B N° 0004-00000234/36"/>
        <s v="Pago de factura B N° 0003-00000008"/>
        <s v="Pago de factura B N° 0061-00000076"/>
        <s v="Pago de facturas B N° 0038-00000120/118/119/121"/>
        <s v="Pago de factura B N° 0002-00000068"/>
        <s v="Solicitud de indumentaria convenio SATSAID"/>
        <s v="Pago por servico de limpieza agosto 2016"/>
        <s v="Pago de factura B N° 0003-00002394"/>
        <s v="DESIGNACIÓN DE MIEMBROS DE LA COMISIÓN EVALUADORA"/>
        <s v="Pago de facturas B N° 0002-00000034/35"/>
        <s v="Pago de factura B N° 0010-00000357"/>
        <s v="Pago de factura B N° 0002-00000007/8/9"/>
        <s v="Pago de factura B N° 0003-00000004"/>
        <s v="Pago de factura B N° 0001-00000004"/>
        <s v="Pago de factura B N° 0003-00000009"/>
        <s v="Pago de factura B N° 0003-00001520"/>
        <s v="Pago de factura B N° 0002-00000607"/>
        <s v="OC 142/2016 Pago de factura B N° 0005-00000795"/>
        <s v="Pago de FACT B N° 0003-00000276"/>
        <s v="Pago factura B N° 0004-00000004"/>
        <s v="Pago facturas B N° 0145-00474149 / 0050-24764698"/>
        <s v="Pago factura B N° 0003-00000026"/>
        <s v="Pago de factura B N° 0002-00000010"/>
        <s v="Adquisición de Zorras para el CCK"/>
        <s v="Adquisición de Sillas para el CCK"/>
        <s v="Direccion General Técnica, Administrativa y Legal" u="1"/>
        <s v="Cancelación de factura &quot;B&quot; N°0601-04518106" u="1"/>
        <s v="Pago de factura B N° 0003-00000330" u="1"/>
        <s v="Solicitud de convenio interadministrativo" u="1"/>
        <s v="Requerimeinto para contratacion artistica de Luis PESCETTI" u="1"/>
        <s v="Pago de póliza de seguro por obras MUSEO ISAAC FERNADEZ BLANCO" u="1"/>
        <s v="Contratacion de musica popular en grandes formatos, Marconi y La camerata ARgentina" u="1"/>
      </sharedItems>
    </cacheField>
    <cacheField name="Origen" numFmtId="0">
      <sharedItems containsBlank="1"/>
    </cacheField>
    <cacheField name="Ejecucion Fecha" numFmtId="0">
      <sharedItems containsDate="1" containsBlank="1" containsMixedTypes="1" minDate="2015-06-11T00:00:00" maxDate="2016-12-05T00:00:00"/>
    </cacheField>
    <cacheField name="REC Desde" numFmtId="0">
      <sharedItems containsBlank="1"/>
    </cacheField>
    <cacheField name="REC fecha" numFmtId="0">
      <sharedItems containsDate="1" containsBlank="1" containsMixedTypes="1" minDate="2016-04-08T00:00:00" maxDate="2016-09-30T00:00:00"/>
    </cacheField>
    <cacheField name="Ubicación Interna" numFmtId="0">
      <sharedItems containsBlank="1" containsMixedTypes="1" containsNumber="1" containsInteger="1" minValue="24" maxValue="24"/>
    </cacheField>
    <cacheField name="Responsable" numFmtId="0">
      <sharedItems containsBlank="1" containsMixedTypes="1" containsNumber="1" containsInteger="1" minValue="0" maxValue="0" count="9">
        <s v="Otros"/>
        <s v="Sebastian"/>
        <s v="GUIDO 811"/>
        <s v="Mariana"/>
        <n v="0"/>
        <s v="Lorena F"/>
        <s v="Melina"/>
        <s v="Lara"/>
        <m/>
      </sharedItems>
    </cacheField>
    <cacheField name="Responsable fecha" numFmtId="0">
      <sharedItems containsDate="1" containsBlank="1" containsMixedTypes="1" minDate="1987-05-24T00:00:00" maxDate="2016-09-30T00:00:00"/>
    </cacheField>
    <cacheField name="Detalle de proceso de trabajo" numFmtId="0">
      <sharedItems containsBlank="1" count="268" longText="1">
        <s v="1/06 SE FUE CON NOTA Y PROY A ADRIAN PARA DEJAR SIN EFECTO LA LICITACIÓN"/>
        <m/>
        <s v="19/08/2016: se remite a presupuesto para que indique si se debe desafectar crédito, luego devuelto, armo acto administrativo con un considerando respecto de ello. 22/08/2016: Se arma A.A. -visto con Romi- para dejar sin efecto, junto con nota a presupuesto"/>
        <s v="19/7 ELABORAR PROY DESAFECTACION"/>
        <s v="Para la firma de daniel"/>
        <s v="LO TENIA LORE, SE REASIGNO A SEBAS (9CUERPOS). Armamos providencia para Adrian para que disponga enviarloa Legales para definir tratamiento de la cuestión legal, 05/07/2016"/>
        <s v="nota y proyecto de acto para dejar sin efecto"/>
        <s v="PARA ARCHIVAR"/>
        <s v="Para desafectar"/>
        <s v="Addenda Firmada. Trámite Finalizado."/>
        <s v="FINALIZADO"/>
        <s v="Lo esta trabajando actualmente Mariana, se está tramitando el pagó de las facturas respectivas a la OC."/>
        <s v="Daniel : Enviaron una nota el 28 de abril para Sebastian// 2/6 Lo esta trabajando Mariana //Una de las empresa remtió documentación la que se remitió a Jefatura con borrador de dictamen de comisión."/>
        <s v="Corresponde a un legítimo abono por prestación de servicios de policia adicional en forma extraordinaria por dos meses para Tecnópolis durante el año 2014"/>
        <s v="Según ordenes no se van a pagar. Existe la posibilidad de remitirlos a Cuevas para que se expida."/>
        <s v="Para que DNCT adecúe requerimiento. Se solicitó a Tecnópolis desagregado de los renglones a ampliar. Luego se remite a presupuesto por crédito y luego a Legales."/>
        <s v="Orden de compra ejecutada, uno de los oferentes presento un recurso de reconsideración que fue desestimado en doble instancia, para que quede firme hay que firmar un decreto."/>
        <s v="EN ARCHIVO CONTABLE DE JEFATURA DESDE EL DÍA 20/05/2016"/>
        <s v="Se envió a DNCT debido al NUEVO PEDIDO N° 163785/2016"/>
        <s v="RELEVAMIENTO INFORMÁTICA"/>
        <s v="Se envió a DNCT debido al NUEVO PEDIDO N° 230234/2016"/>
        <s v="DANIEL DEBE DARNOS INDICACIONES SOBRE Q HACER CON ESTOS TRAMITES"/>
        <s v="El convenio ha finalizado y fue tramitado en virtud del reglamento especial de la Unidad Ejecutora Bicentenario."/>
        <s v="Al 20/7 No se han recibido instrucciones de la DNCT para tramitar la ampliación."/>
        <s v="Daniel: Deberán crear a la Comisión Evaluadora, emitir Dictamen y hacer el acto administrativo de adjudicación. Posteriormente Orden de Compra."/>
        <s v="Se archivan fojas de 18 a 32."/>
        <s v="PARA ARCHIVO"/>
        <s v="SEGÚN COMDOC EL DEPOSITARIO ES PRESIDENCIA DIRECCIÓN DE DESPACHO Y MESA DE ENTRADAS DESDE EL 22/04/2016"/>
        <s v="Se remitió a Cuevas para refacturar en caso de corresponder"/>
        <s v="SE ENVIA ADRIAN A SUS REQUERIMIENTO"/>
        <s v="20-04-16: Trámite terminado."/>
        <s v="Según ordenes no se van a pagar. Existe la posibilidad de remitirlos a cuevas para que se expida.Ver con daniel"/>
        <s v="08/06 pliego Elaborado para Contratación. Sale nota a DNEF para aclarar cuestiones de Propiedad Intelectual"/>
        <s v="08/06 pliego Elaborado para Contratación. Sale nota a Adrián para remitir a JGM y publicar. Armé formulario urgente// 24-6 JGM solicita que se pague por SAF 347. 09/08/2016 Se devuelve a DNEF (hablado con Javier) para modificar requerimiento y EETT ya que tiene el objeto parecido con exp. 196075/2016. Recibimos expediente el 16/08 con modificaciones, se realiza consulta a ONC sobre catálogo."/>
        <s v="TERMINADO"/>
        <s v="Para el pago con Disposición en transito desde JURÍDICOS al SFMyCP fecha 28/07/2016"/>
        <s v="Elaboración de Pliego"/>
        <s v="Se cargó Providencia y se envió a INFORMATICA para corregir observaciones."/>
        <s v="A la espera de monto estimado por librería (Anahi)"/>
        <s v="para armar pliego"/>
        <s v="Volvió 30 08 2016. Corroborar si se debe enviar a Presupuesto."/>
        <s v="Lo esta trabajando Mariana."/>
        <s v="Se coordinó con Iglesias por reunión con Daniel del 26/05/2016, luego de un intercambio de opiniones, enviar expediente con nota de &quot;no hay plazos administrativos para tramitar&quot;. Luego ellos presentan factura. 07/07/2016 Armo providencia para refacturar a SFM. Se avisa alta de Ente y CFC"/>
        <s v="Se elaboró Proyecto de AA"/>
        <s v="Providencia GEDO para pagar por Jefatura. Armo nota de Adrian También / / SE SOLICITO A LA EMPRESA REFACTURACION. 14/07/2016 Se envía a DNEF para conformar facturas. Armo nota de GEDO."/>
        <s v="PARA UNIFICAR"/>
        <s v="25/08/2016: Visto con Daniel, se devuelve a Mozzi para que contraten ellos directamente. Se acordó con Federico Semería que consultarían las cotizaciones remitidas por nosotros y adjuntarían factura"/>
        <s v="Se remitió a jefatura para el pago de la factura"/>
        <s v="_x000a__x000a__x000a_PARA SACAR DEL LISTADO Bajo este expte se remitieron las facturas 41 y 42_x000a_ya que las mismas fueron refacturadas a Jefatura de Gabinete de Ministros de las que_x000a_se adjuntan copias y cuyo pago corre por TRI-S01:0023240/2016._x000a__x000a_"/>
        <s v="Se cargó Providencia y se envió a DNCT para corregir observaciones"/>
        <s v="23-05-16. Devolución de expte por falta de presentación de dos presupuestos que acompañen al de nación"/>
        <s v="Se envió a DNCT para corregir observaciones"/>
        <s v="08/06 pliego Elaborado para Contratación. Sale nota a Adrián para remitir a JGM y publicar. Armé formulario urgente // 24-6 reenviado e JGM para SAF 347. 09/08/2016 Se devuelve a DNEF (hablado con Javier) para modificar requerimiento y EETT ya que tiene el objeto parecido con exp. 196075/2016. Recibimos expediente el 16/08 con modificaciones, se realiza consulta a ONC sobre catálogo."/>
        <s v="NO INGRESO A COMPRAS FIGURA EN MOZZI"/>
        <s v="No lo pude analizar, ya que me lo asignaron el viernes"/>
        <s v="BUSCAR Y DESAFECTAR"/>
        <s v="A ADRIAN CON NOTA"/>
        <s v="Inificado a EXP:274807/2016. 14/07/2016: armo nota a DNEF para refacturar atento al nuevo SAF."/>
        <s v="Se observa defecto en la facturación (por cesión de derechos). Se remite a DNEF para subsanar"/>
        <s v="Esta en archivo contable de Jefatura desde el 13/07/2016"/>
        <s v="Armar Acto Administrativo de Cierre"/>
        <s v="Para el pago. Trámite Finalizado."/>
        <s v="Se cargó Providencia y se envió a DNCT para corregir observaciones."/>
        <s v="PARA ELABORAR PLIEGO"/>
        <s v="ELABORACION DEL PLIEGO"/>
        <s v="Falta constancia de crédito de Presupuesto, preparo nota// SE REFACTURO SALE A PRESUPUESTO. 14/07/2016 Paso a Mozzi para firmar facturas. Armo nota en Gedo de pase."/>
        <s v="Falta constancia de crédito de Presupuesto, preparo nota // SE REFACTURO SALE A PRESUPUESTO. 14/07/2016 Paso a Mozzi para firmar facturas. Armo nota en Gedo de pase"/>
        <s v="Para indicar crédito e intervenir. Reso por GEDO."/>
        <s v="Se cargó Providencia y se envía a DNCT para corregir observaciones."/>
        <s v="Trámite Finalizado."/>
        <s v="Archivo contable JGM desde el 13/07/2016"/>
        <s v="UNIFICADO AL 213881/2016"/>
        <s v="Se unificó a expediente 283025/2015"/>
        <s v="Se devuelve para refacturar"/>
        <s v="Se requiere que acredite en expediente quién tiene derechos de cobro, ya que no surge. Aparece una cesión de un &quot;director&quot; de orquesta a una SRL, sin ninguna constancia. Y factura la SRL."/>
        <s v="Nota a presupuesto para verificar crédito. A la firma de Daniel 28/06. Armo nota para devolver a DNEF para refacturar, el 05/07/2016 (teniendo en cuenta instrucciones de corte de ayer)"/>
        <s v="Analizando Laura."/>
        <s v="24/08/2016: Devuelto a CTO y hablado con F. Milanese: los 3 presupuestos son por 6 meses, y todas las notas contratan por 4, falta firma de Mozzi, falta CFC vigente"/>
        <s v="Se cargó Providencia y se envió a la DNCT para corregir observaciones."/>
        <s v="Se requiere que acredite en expediente quién tiene derechos de cobro, ya que no surge de manera fehaciente. Aparece una cesión sin certificar. Y factura el tercero."/>
        <s v="En Mesa de JGM"/>
        <s v="Con intervención de Presupuesto."/>
        <s v="FINALIZADO a la espera de que les den cuota de pago en la Tesorería."/>
        <s v="A partir de reunión del 26/05/16 con L. Iglesias, se deja con remito manual a ésa área para unificar junto con 3 presupuestos actualizados y armar nota para LA"/>
        <s v="Solo caratula lo tiene Anahí"/>
        <s v="SE PAGO EL DÍA 13/07/2016 ESTA EN ARCHIVO CONTABLE DE JEFATURA DESDE EL 13/07/2016"/>
        <s v="SE REMITIÓ MAIL A TECNO PARA QUE DIGA COMO CONTINUARRECIBIDO EN COMPRAS EL DÍA 23/06/2016// NO TIENE FACTURA"/>
        <s v="Se envía a Ppto con remito x Comdoc"/>
        <s v="SE DEJA SIN EFECTO - PARA ARCHIVAR"/>
        <s v="23-06-2016. Conciliando informes presentados por la universidad. Agustín Cusa (ex coordinador del convenio en Minplan), debe remitir informe a fin de verificar información anterior a la que consta en expte."/>
        <s v="Armando pliego, 14/06/16. Sale con nota a DNEF para agregar clausula de propiedad intelectual y aclarar usos"/>
        <s v="En reunión con Adrián del 06/06/16 convenimos que las tareas pueden encuadrar por AT"/>
        <s v="ARCHIVO"/>
        <s v="Armé nota de pase a presupuesto. Luego nota resumen a adrian// 24-6 Indica presupuesto, que el gasto esta contemplado en el SAF 347 (aun no esta activo)//SE SOLICITO A LA EMPRESA REFACTURACION. 14/07/2016: Saco a Mozzi por COMDOC para conformar facturas. Armo nota en GEDO para pasar a pago"/>
        <s v="Nota a presupuesto para verificar crédito. Armar acto administrativo. Armo nota para devolver a DNEF para refacturar, el 05/07/2016 (teniendo en cuenta instrucciones de corte de ayer)"/>
        <s v="Nota a presupuesto para verificar crédito. Acumular con 229941, 229864 y 229886/2016. Armo nota para devolver a DNEF para refacturar, el 05/07/2016 (teniendo en cuenta instrucciones de corte de ayer)"/>
        <s v="SE TRAMITA POR EXPEDIENTE 141672/2015"/>
        <s v="Nota a presupuesto para verificar crédito. Acumular con 229938, 229864 y 229886/2016. Armo nota para devolver a DNEF para refacturar, el 05/07/2016 (teniendo en cuenta instrucciones de corte de ayer)"/>
        <s v="Se arma nota para que refacture"/>
        <s v="Sale con providencia para refacturar, atento a nuevo SAF. Se hace aclaración sobre alta de ENTE"/>
        <s v="Pasa a Presupuesto por existencia de crédito."/>
        <s v="LO TIENE GUIDO (ASIGNADO X DANIEL)"/>
        <s v="TRABAJANDO LUIS JIMENEZ"/>
        <s v="Nota de pase a Legales con Proyecto de acto Administrativo para su firma, previa intervención de Presupuesto."/>
        <s v="ELABORACION DEL CONVENIO"/>
        <s v="Se prepara providencia sobre &quot;plazos administrativos&quot;"/>
        <s v="Se remite con providencia indicando que &quot;no hay plazos administrativos para la tramitación&quot; (servicio requerido para el 03/06). 12/07/2016 se remite para cambiar factura de Chiappetta -argentino, pagador del evento-, por factura del artista Brasilero. Se habló en reunión de ayer éste tema con Javier y Verónica. Además la documentación es copia simple"/>
        <s v="Se devuelve a DNEF porque la factura estaba mal expresada en los valores en letras"/>
        <s v="Se coordinó con Iglesias por reunión con Daniel del 26/05/2016, luego de un intercambio de opiniones, enviar expediente con nota de &quot;no hay plazos administrativos para tramitar&quot;. Luego ellos presentan factura"/>
        <s v="se unificó a expediente 283025"/>
        <s v="A partir de reunión del 26/05/16 con L. Iglesias, se deja con remito manual a ésa área para unificar junto con 3 presupuestos actualizados y armar nota para LA. 01/09/2016: Visto con L. Iglesias, se devuelve expediente ya que no teine nota de pago ni facturas (habían abierto otro por error N° 351265/16)"/>
        <s v="Para que se mando a DNEF??? refacturación????"/>
        <s v="Se remite con providencia indicando que &quot;no hay plazos administrativos para la tramitación&quot; (servicio requerido para el 03/06)"/>
        <s v="Se cargó Providencia y se envió el 22/08 a DNCT para corregir observaciones."/>
        <s v="Incorporado al EXP: 213881/2016"/>
        <s v="CON NOTA A ADRIAN Y MODELO DE NOTA PAR AMBURI, ESTA VA CON COPIA DE RESOLCIÓN N° 7"/>
        <s v="Lo esta trabajando Laura para elaborar proyecto de acto// ESTA EN LEGALES AGREGADO AA UN EXP 252471"/>
        <s v="Se acumulo al Exp 243214/2016 / Nota a DNEF para pedir al proveedor que refacture a SFMyCP."/>
        <s v="INCLUIDO EN 274819/2016. Nota a DNEF para pedir al proveedor que refacture a SFMyCP."/>
        <s v="INCLUIDO EN 274819/2016. 12/07/2016 Nota para pedir al proveedor refacturar a SFMy CP."/>
        <s v="Se remite con providencia indicando que &quot;no hay plazos administrativos para la tramitación&quot; (servicio requerido para el 03/06).Armo nota para devolver a DNEF para refacturar y con observaciones por la cesión de derechos y factura, el 05/07/2016 (teniendo en cuenta instrucciones de corte de ayer)"/>
        <s v="Nota a DNEF para pedir al proveedor refacturacion a SFMYCP, SAF 347 y pedir alta de ente"/>
        <s v="Se remite con providencia indicando que &quot;no hay plazos administrativos para la tramitación&quot; (servicio requerido para el 03/06). Armo nota para devolver a DNEF para refacturar y con observaciones por la cesión de derechos y factura, el 05/07/2016 (teniendo en cuenta instrucciones de corte de ayer)"/>
        <s v="Nota de pase a legales con AA/INCLUIDO EN 274819/2016. 12/07/2016 Nota para refacturar."/>
        <s v="INCLUIDO EN 274819/2016. 12/07/2016 Nota a DNEF para pedir al proveedor que refacture a SFMyCP"/>
        <s v="NO ESTA EN COMPRAS SE FUE CON REMITO A DNEF"/>
        <s v="Proyecto de Acto administrativo, nota de pase a presupuesto solicitando crédito, cumplido pase a legales."/>
        <s v="UNIFICADO AL 252062 24/5 .Esperando a Pablo Orlando para analizar un desglose y un nuevo armado"/>
        <s v="Se envía Nota a Mozzi. 27/07/2016: Se arma Dispo por GEDO y nota a presupuesto para intervenir con partida y luego pase a legales"/>
        <s v="Nota a DNEF para pedir refacturacion a SFMYCP. 28/07/2016: se arma Dispo por GEDO y nota a presupuesto para que intervenga y dé credito"/>
        <s v="Nota a legales con Proy de AA"/>
        <s v="Salió a Area Presupuesto para modificar cuadro comparativo y N° factura erróneo"/>
        <s v="Nota a DNEF para pedir al proveedor que refactura a SFMyCP con nuevo SAF y alta en ENTE."/>
        <s v="Lo estan trabajando Mariana y Lorena"/>
        <s v="Se acumula al Exp. 247737/2016. 14/07/2016: Sale a DNEF para refacturar por nuevo SAF"/>
        <s v="Nota a Legales con PROY adjunto (con firma DGTAyL). Se acumulan a éste: 263465,263550,263566,263594/2016. 15/07/2016: se remite a DNEF para refacturar atento nuevo SAF. 19/07/2016: se arma nota a DNEF para refacturar por nuevo SAF"/>
        <s v="Se acumula al Exp. 247737/2016"/>
        <s v="Se acumula al Exp. 247737/2016. 14/07/2016: Sale a DNEF para refacturar, por nuevo SAF."/>
        <s v="Armado de acto administrativo y nota a legales. Se acumula con: 0247745/2016, 247748/2016, 247771/2016, 247777/2016, 250234/2016 y 263552/2016. 14/07/2016: Armo nota para DNEF para refacturar por nuevo SAF"/>
        <s v="23-05-16: Devolución de expte por falta de dos presupuestos que acompañen el de Nacion Seguros"/>
        <s v="Se acumula al Exp. 0247737/2016. 14/07/2016 Para refacturar por DNEF, por cambio de SAF"/>
        <s v="29/08/16: Se remitió convenio interadministrativo a pspto para constancia de crédito21-06-16: Borrador de Convenio Interad.  en jurídicos de Nación Seguros."/>
        <s v="Incluido en EXP: 247769/2016. 19/07/2016: se arma nota a DNEF para refacturar por nuevo SAF_x000a__x000a__x000a_"/>
        <s v="Se acumula al Exp. 247737/2016. 14/07/2016 Para refacturar por DNEF, por cambio de SAF"/>
        <s v="Incluido en EXP: 247769/2016. 19/07/2016: se arma nota a DNEF para refacturar por nuevo SAF"/>
        <s v="Incluido en EXP: 263465/2016. 19/07/2016: se arma nota a DNEF para refacturar por nuevo SAF"/>
        <s v="Se envía Nota a presupuesto. 29/07/2016: se arma providencia a Presupuesto con refacturación y PROY por GEDO."/>
        <s v="Se envía Nota a presupuesto. 28/07/2016: se arma providencia a Presupuesto con refacturación y PROY por GEDO."/>
        <s v="Se acumula al Exp. 247737/2016. 14/07/2016: Sale a DNEF para refacturar, atento nuevo SAF"/>
        <s v="Para firma de providencia de &quot;no encuadra en plazos adminsitrativos del 893&quot; (a Daniel el 31/05/2016). 02/09/2016: Se devuelve a DNEF por falta de SIPRO y error en CAI"/>
        <s v="Se adjunto presupuesto final para que apruebe espec tecnicas Informatica"/>
        <s v="Sale con nota a Mozzi. 28/07/2016: Se remite con nota a Presupuesto para que intervenga, junto con Dispo por GEDO."/>
        <s v="Acto Administrativo Firmado. A Presupuesto para el Pago. Trámite Finalizado."/>
        <s v="Sale con providencia de plazos. Vto. 14/07 (entró 15/06)"/>
        <s v="Sale con providencia de plazos. Vto. 23/06 (entró 15/06).27/07/16 Para analizar y armar A.A."/>
        <s v="05/09/2016: Se devuelve a DNEF vía mesa por falta de SIPRO"/>
        <s v="Sale con providencia sobre &quot;plazos administrativos&quot;. 27/07/16 Para analizar y armar A.A."/>
        <s v="Para readecuar Requerimiento. Adecuación de Consultorios por pedido de Falasca // Lo trabajo Lorena"/>
        <s v="Sale con providencia de plazos. Vto. 23/06 (entró 15/06). 02/09/2016: Se devuelve a DNEF por falta de SIPRO y CAI"/>
        <s v="Se envia a CTO para completar expediente de pago con informe. 21/07/16: para analizar informe de CTO"/>
        <s v="02/09/2016: Se devuelve a DNEF por diferencias de objeto en distintas notas: se contrata a Eric Mandarina, luego a su representante por representación, luego factura de Eric Taylor, etc."/>
        <s v="N° 178757 2016. Unificado a Exp. 247769/2016. 19/07/2016: se arma nota a DNEF para refacturar por nuevo SAF"/>
        <s v="Para DESAFECTAR/ Para Archivar"/>
        <s v="23/08/2016: se arma A.A. revisado con Romi (Dispo, según monto y materia), constancia de cambio de facultades para dejar en expediente y nota a presupuesto"/>
        <s v="Correspondiente al expediente 166605/2014 de Mantenimiento Integral."/>
        <s v="24-05-16: se remitió Nota a Mozzi para que envíe a Nación y solicite la póliza. Se remitió la nota 17592/2016 al área de Mozzi, para que agreguen la póliza cuando llegue y vuelvan a remitir todo a compras como expediente."/>
        <s v="confeccionando nota a legales y acto administrativo 24/06/2016"/>
        <s v="Con Póliza ya emitida, se gestiona el Legítimo Abono correspondiente."/>
        <s v="En liquidaciones para alta de usuario del ENTE"/>
        <s v="A fines de agosto se solicitó cambio de Tomador. Figura Minplan."/>
        <s v="PROY Y NOTA"/>
        <s v="PENDIENTE DE REFACTURAR"/>
        <s v="SE SOLICITÓ REFACTURACIÓN"/>
        <s v="}"/>
        <s v="PROY Y NOTA 2016-00037541-APN-DGTAYL (FALTA SIPRO Y CFC)"/>
        <s v="En tránsito a Presupuesto desde el 14/7 para el pago."/>
        <s v="Analizar con Informática si pueden agruparse con Expte: 101566/2016. Ver COMDOC."/>
        <s v="NOTA PARA MINISTERIO DEL INTERIOR"/>
        <s v="Enviado a presupuesto para su intervención"/>
        <s v="Ya están devengados los $718.000 y Gustavo Gonzalez ya pidió a la TGN el pago."/>
        <s v="Se retiene el expediente en compras hasta que el proveedor regularice su situación"/>
        <s v="Se envió a DNEF. (Dejar sin efecto Expte. 132806)."/>
        <s v="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"/>
        <s v="Laura enviarselo a Mariana para ver con Daniel, si es el expediente, no el pago// 2-6 Lo esta trabajando LAura"/>
        <s v="Se arma nota a DNEF para refacturar, atento apertura nuevo SAF. Se indica para el Alta de ENTE en SFM. Fue con mail aparte."/>
        <s v="Para realizar Proy"/>
        <s v="Se arma providencia para refacturar a JGM, y se avisa del alta de ente"/>
        <s v="Sale con providencia para refacturar a SFM. Se avisa sobre alta de ente"/>
        <s v="19/07/2016: tiene mail la actividad en AFIP (declara publicidad, realiza evento artístico); se reclamó por mail a DNEF dada imposibilidad de contactar telefónicamente.. 26/07/2016: atento a que el que factura Jorge Mendez es representante de los artistas, se requiere a DNEF cambiar la nota de inicio y ajustar a ésta situación, por la contratación del representante. 28/07/2016: se devolvió para modificar nota de inicio y contratar por &quot;representación&quot;, ya que facturó el representante. Visto con J. Martínez (Mozzi)"/>
        <s v="Se devuelve a DNEF para refacturar. 19/07/16: para revisar y armar A.A."/>
        <s v="Armo providencia para Presupuesto, para que indique si existe crédito. Facturado OK a SFM. 12/07/16: para revisar y armar A.A."/>
        <s v="Se arma providencia para refacturar a SFM. Se avisa del Alta de entes"/>
        <s v="Sale con providencia indicando que &quot;no dan los plazos administrativos&quot; (servicio pedido para el 16/07/16). 27/07/16: Para revisar y armar A.A."/>
        <s v="Se arma providencia para refacturar a SFM. Se avisa del Alta de entes. 26/07/16: Para revisar y armar A.A."/>
        <s v="Se arma providencia para refacturar a SFM. Se avisa del Alta de entes. Se sugiere que facture el artista y no Gerding, su representante)"/>
        <s v="Para pase a legales con proy"/>
        <s v="Se refacturó."/>
        <s v="Nota de pase a legales con AA. 12/07/2016 Nota para refacturar."/>
        <s v="Para la firma del acto administrativo"/>
        <s v="Analizando Ampliación."/>
        <s v="20/07/2016: se prepara acto administrativo por GEDO (firma SCP, dado que es partida 3.4 o 3.9 viáticos, según consultado con presupuesto) y nota a presupuesto y legales"/>
        <s v="Para hacer Disposición"/>
        <s v="FIRMO DISPO GONZALEZ PASA AL PAGO"/>
        <s v="CON DISPO ELABORADA PARA REMITIR A PRESUPUESTO 28/07/2016"/>
        <s v="21/07/16: para revisar y armar A.A."/>
        <s v="Se envió a DNEF para corregir observaciones del req."/>
        <s v="Se cargó Providencia y se envió a CTO para corregir observaciones."/>
        <s v="11/08/2016: se devuelve por falta de plazos administrativos"/>
        <s v="25/08/2016: Sale a DNEF para firmar factura"/>
        <s v="Se remite a presupuestIÓ el día 25/07/2016"/>
        <s v="Remitos cortados, se solicitó al proveedor."/>
        <s v="LEGITIMO ABONO JUSTIFICADO O.C."/>
        <s v="Para confeccionar DISPO"/>
        <s v="Lo está viendo Romina, para hacer observaciones al Req."/>
        <s v="se devuelve por falta de firmas en acuerdo de act. artística y cesión de imagen."/>
        <s v="25/08/2016: Se remite a DNEF para suscribir póliza y factura"/>
        <s v="31/08/2016: se remite a DNEF ya que éste expediente se encuentra repetido el objeto junto con otro similar y posterior N° 327532/2016"/>
        <s v="05/09/2016 se remite a Mozzi por diferencia entre pptos y cuadro comparativo y para la correspondiente firma de facturas."/>
        <s v="05/09/2016: Se devuelve a DNEF por no tener SIPRO y mal actividad (arquitecta)"/>
        <s v="Nota de pase y armado de PROY"/>
        <s v="01/09/16: devuelto a Mozzi para corregir Nota por falta de detalles de facturas"/>
        <s v="05/09/2016 Acto adm y Nota a ppto por GEDO para la firma"/>
        <s v="01/09/2016: devuelto a Mozzi para corregir nota por falta de detalle de factura"/>
        <s v="02/09/2016: Se devuelve a DNEF por falta de SIPRO"/>
        <s v="06/09/2016: Sale a CTO para agregar nota justificando la necesidad del servicio"/>
        <s v="Se arma nota para Adrián para autorizar legítimo; y se envía nota por mail a Daniel para enviar a Adrián como contestación, el 18/08/16"/>
        <s v="Se devuelve al área requirente por falta de firmas en presupuestos, cuadro comparativo y facturas. Además certificado fiscal vencido."/>
        <s v="05/09/2016: Se devuelve a DNEF por error en CAI y falta de SIPRO"/>
        <s v="05/09/2016: Se devuelve a DNEF por error de CAI y para aclarar por diferencia de fechas en distintas fojas del expediente (se avisó por mail)"/>
        <s v="Chequeo requerimiento"/>
        <s v="Chequeo de art 39, armado de proy y nota de pase"/>
        <s v="07/09/2016: Se devuelve a MOZZI por falta de SIPRO y no tiene numero de expediente."/>
        <s v="ARMADO DE PROY Y NOTA DE PASE"/>
        <s v="ARMADO DE PROY Y PASE A PRESUPUESTO"/>
        <s v="ACUMULADO EN EXP-S01:0344962/2016"/>
        <s v="27/09/2016: se devuelve a DNEF por falta de CFC vigente (tuvo hasta 2011)"/>
        <s v="Se analizó el requerimiento. Se entregó a Laura para su revisión (29/09)."/>
        <s v="Analizando requerimiento. Llegó a las 18:30 del 29/09."/>
        <s v="Para firma de providencia de &quot;no encuadra en plazos adminsitrativos del 893&quot; (a Daniel el 31/05/2016)" u="1"/>
        <s v="04/08/2016: Devuelto a DNEF con remito COMDOC, para refacturar a nombre de SFM. Además, el cálculo del impuesto no estaba hecho (fue advertido). 22/08/2016: Devuelto por COMDOC luego de aclarar a ADRIAN defectos de facturación (factura proforma no firmada, y no calculado el impuesto a retener). Sugerencia de factura definitiva o firmada por artista de Tesorería." u="1"/>
        <s v="Se arma providencia para refacturar a SFM. Se avisa del Alta de Ente" u="1"/>
        <s v="Se arma nota a presupuesto para indicar si existe crédito. Está facturado OK a SFM. Tiene SIPRO" u="1"/>
        <s v="Sale con providencia para refacturar a SFM. Aviso de alta de ente. 22/08/2016: Devuelto por COMDOC luego de aclarar a ADRIAN defectos de facturación (factura proforma no firmada, y no calculado el impuesto a retener). Sugerencia de factura definitiva o firmada por artista de Tesorería." u="1"/>
        <s v="Sale con providencia sobre &quot;plazos administrativos&quot;" u="1"/>
        <s v="Sale con providencia de plazos. Vto. 14/07 (entró 15/06). 27/07/16 Para analizar y armar A.A." u="1"/>
        <s v="Devuelto a DNEF por estar mal acumulado. Deben separar factura junio / julio en dos expedientes." u="1"/>
        <s v="Enviado a informática para su intervención" u="1"/>
        <s v="Analizando Req. art 39. (Se agregó Nota 18470)" u="1"/>
        <s v="Para desafectar/ archivar" u="1"/>
        <s v="Para firma de providencia de &quot;no encuadra en plazos adminsitrativos del 893&quot; (a Daniel el 31/05/2016). Para revisar documentación." u="1"/>
        <s v="Armando pliego, 14/06/16. Sale con nota a DNEF para agregar clausula de propiedad intelectual y aclarar usos. También deberá aclarar fecha o plazo de la prestación." u="1"/>
        <s v="DNEF (Mozzi) para corregir observaciones." u="1"/>
        <s v="Esta en jefatura" u="1"/>
        <s v="Se redacta providencia para refacturar. Se indica respecto de Alta de Entes" u="1"/>
        <s v="Providencia GEDO" u="1"/>
        <s v="A MOZZI RECONOCIEMINTO DE GASTO" u="1"/>
        <s v="21-06-16: Borrador de Convenio Interad.  en jurídicos de Nación Seguros." u="1"/>
        <s v="25/08 se envía a DNEF para firmar documentación" u="1"/>
        <s v="Armo nota a DNEF para dar nuevo punto de venta y gestionar CFC según RG 2853/10 AFIP; y advierto de patrimonio de bienes, según ley de contabilidad" u="1"/>
        <s v="PROYECTO Y NOTA" u="1"/>
        <s v="Se envió a Cto p/ corregir las observaciones" u="1"/>
        <s v="Se arma Nota a presupuesto. Para armar A.A. y pasar a legales" u="1"/>
        <s v="Se envió a DNCT p/ corregir las observaciones" u="1"/>
        <s v="Volvió 23/08/2016 refacturado, por un artista y el otro con fotocopias. Se reclamó por presupuesto la original desde julio, recordado por mi al artista el 24/08/2016. Además, A.A. sin facultades, hay que hacer uno ratificatorio" u="1"/>
        <s v="22/08/2016: Devuelto por COMDOC luego de aclarar a ADRIAN defectos de facturación (factura proforma no firmada, y no calculado el impuesto a retener). Sugerencia de factura definitiva o firmada por artista de Tesorería." u="1"/>
        <s v="Sale con providencia de plazos. Vto. 23/06 (entró 15/06)" u="1"/>
        <s v="10/08/2016: Devuelto a DNEF para firmar remitos, cuadros comparativos y presupuestos" u="1"/>
        <s v="05/08/16: Para analizar informe" u="1"/>
      </sharedItems>
    </cacheField>
    <cacheField name="ENVIO Hacia" numFmtId="0">
      <sharedItems containsBlank="1" containsMixedTypes="1" containsNumber="1" containsInteger="1" minValue="387164" maxValue="387164"/>
    </cacheField>
    <cacheField name="ENVIO Fecha" numFmtId="0">
      <sharedItems containsDate="1" containsBlank="1" containsMixedTypes="1" minDate="2015-07-19T00:00:00" maxDate="2016-10-04T00:00:00"/>
    </cacheField>
    <cacheField name="ENVIO Documentacion" numFmtId="0">
      <sharedItems containsDate="1" containsBlank="1" containsMixedTypes="1" minDate="2016-09-23T00:00:00" maxDate="2016-09-24T00:00:00"/>
    </cacheField>
    <cacheField name="ENVIO Motivo" numFmtId="0">
      <sharedItems containsBlank="1"/>
    </cacheField>
    <cacheField name="Depositario Actual" numFmtId="0">
      <sharedItems containsDate="1" containsBlank="1" containsMixedTypes="1" minDate="2016-08-29T00:00:00" maxDate="2016-08-30T00:00:00" count="84">
        <s v="Legales"/>
        <s v="Consejo Asesor del Sistema Argentino Television Digital Terrestre"/>
        <s v="Mesa de Entradas"/>
        <s v="Compras"/>
        <s v="Informática"/>
        <m/>
        <s v="Oficina Gonzalez"/>
        <s v="Dirección Nacional de Expresiones Federales"/>
        <s v="Mesa de entrada"/>
        <s v="Para Desafectar"/>
        <s v="Direccion Nacional de Expresiones Federales"/>
        <s v="Externo (Facultad)"/>
        <s v="Gestion Integral de contenidos"/>
        <s v="Tesoreria"/>
        <s v="Direccion Nacional de Centros Temáticos"/>
        <s v="Mesa de Entrada para JEFATURA"/>
        <s v="Dirección de Patrimonio y Suministros"/>
        <s v="Dirección General Técnica Administrativa y Legal"/>
        <s v="Jefatura de Gabinete de Ministros"/>
        <s v="Presupuesto"/>
        <s v="Secretaria de Contenidos Publicos"/>
        <s v="Dirección General Técnica, Administrativa y Legal"/>
        <s v="CTO"/>
        <s v="Direccion General Técnica Administrativa y Legal"/>
        <s v="DNEF"/>
        <s v="PARA ARCHIVAR"/>
        <s v="Dirección Nacional de Centros Tematicos"/>
        <s v="Tesorería"/>
        <s v="DGTAYL"/>
        <s v="ANALIA MARTINEZ"/>
        <s v="ANAHI GUELET"/>
        <d v="2016-08-29T00:00:00"/>
        <s v="Erróneos"/>
        <s v="DGALYT"/>
        <s v="Dirección Nacional de Expresiones Federales (Figura en Compras para Comdoc)"/>
        <s v="Presupuesto - TERMINADO"/>
        <s v="PAGADO" u="1"/>
        <s v="REPETIDO CON 129. ELIMINAR." u="1"/>
        <s v="Informatica" u="1"/>
        <s v="A.TECNICA Y OPERATIVA" u="1"/>
        <s v="DG.TECNICA, ADMINISTRATIVA Y LEGAL" u="1"/>
        <s v="Se deja sin efecto (Nota DNEF N° 26)" u="1"/>
        <s v=" DG.TECNICA, ADMINISTRATIVA Y LEGAL" u="1"/>
        <s v=" DN.GENERACIONES DE CONTENIDOS" u="1"/>
        <s v="A.CONTAB.Y FIN." u="1"/>
        <s v="Para archivar. (No tiene nota que indica que se deja sin efecto)" u="1"/>
        <s v="Mesa de Entradas " u="1"/>
        <s v="A.TESORERIA" u="1"/>
        <s v="Para desafectar/ archivar" u="1"/>
        <s v="Rto. Manual/ MINPLAN" u="1"/>
        <s v="DN. EXPRESIONES FEDERALES" u="1"/>
        <s v="A. JURIDICOS" u="1"/>
        <s v=" A.TECNICA Y OPERATIVA" u="1"/>
        <s v="Subsecretaria de Centros Tematicos y Expresiones" u="1"/>
        <s v=" DN. EXPRESIONES FEDERALES" u="1"/>
        <s v="Mesa de Entradas -Jefat" u="1"/>
        <s v=" DN.CENTROS TEMATICOS" u="1"/>
        <s v="AREAS EXTERNAS" u="1"/>
        <s v="A.INFORMATICA" u="1"/>
        <s v="A.JURIDICOS" u="1"/>
        <s v="Se deja sin efecto (Nota DNEF N° 27)" u="1"/>
        <s v="Mesa de Entradas -Jefatura" u="1"/>
        <s v="COMPRS" u="1"/>
        <s v="COMRAS" u="1"/>
        <s v="Contabilidad y Finanzas" u="1"/>
        <s v="DN.CENTROS TEMATICOS" u="1"/>
        <s v="A.PRESUPUESTO" u="1"/>
        <s v="DESAFECTAR" u="1"/>
        <s v="SE DEJA SIN EFECTO - PARA ARCHIVAR" u="1"/>
        <s v="ARCHIVO" u="1"/>
        <s v="A.ME.ENTRADAS -ARCH._(DGTAYL - SFMYCP)_" u="1"/>
        <s v="Para el pago. Trámite Finalizado." u="1"/>
        <s v="Se deja sin efecto (Nota DNEF N° 25)" u="1"/>
        <s v="Dirección de Compras y Contrataciones" u="1"/>
        <s v="Se deja sin efecto (Nota DNEF N° 52)" u="1"/>
        <s v="No específica" u="1"/>
        <s v=" Mesa de Entradas - Deleg.SME" u="1"/>
        <s v="A DEVENGAR" u="1"/>
        <s v="Sin Efecto" u="1"/>
        <s v="Se deja sin efecto (Nota DNEF N° 28)" u="1"/>
        <s v="ÁREAS EXTERNAS" u="1"/>
        <s v="Mesa de Entradas - Deleg.SME" u="1"/>
        <s v="Dirección Nacional de Expresiones Federales - REVERTIDO" u="1"/>
        <s v="SS.CENTR.TEM.EXPRESIONES FEDERALES" u="1"/>
      </sharedItems>
    </cacheField>
    <cacheField name="Fecha" numFmtId="0">
      <sharedItems containsDate="1" containsBlank="1" containsMixedTypes="1" minDate="2015-05-05T00:00:00" maxDate="2016-10-04T00:00:00" count="116">
        <d v="2016-06-15T00:00:00"/>
        <d v="2015-05-27T00:00:00"/>
        <d v="2015-05-05T00:00:00"/>
        <d v="2016-05-09T00:00:00"/>
        <d v="2016-06-09T00:00:00"/>
        <m/>
        <d v="2016-06-07T00:00:00"/>
        <d v="2016-08-31T00:00:00"/>
        <s v="9/15/2016"/>
        <d v="2016-06-08T00:00:00"/>
        <d v="2016-07-06T00:00:00"/>
        <d v="2016-03-15T00:00:00"/>
        <d v="2016-06-24T00:00:00"/>
        <d v="2016-07-14T00:00:00"/>
        <d v="2016-07-07T00:00:00"/>
        <d v="2016-08-29T00:00:00"/>
        <d v="2016-08-09T00:00:00"/>
        <d v="2016-07-18T00:00:00"/>
        <d v="2016-04-08T00:00:00"/>
        <d v="2016-06-06T00:00:00"/>
        <d v="2016-05-06T00:00:00"/>
        <d v="2016-05-05T00:00:00"/>
        <d v="2016-05-02T00:00:00"/>
        <d v="2016-05-26T00:00:00"/>
        <d v="2016-09-20T00:00:00"/>
        <d v="2016-04-26T00:00:00"/>
        <d v="2016-04-14T00:00:00"/>
        <d v="2016-04-05T00:00:00"/>
        <d v="2016-09-07T00:00:00"/>
        <d v="2016-08-12T00:00:00"/>
        <d v="2016-09-02T00:00:00"/>
        <d v="2016-07-25T00:00:00"/>
        <d v="2016-04-20T00:00:00"/>
        <d v="2016-05-10T00:00:00"/>
        <d v="2016-09-05T00:00:00"/>
        <d v="2016-05-18T00:00:00"/>
        <d v="2016-08-19T00:00:00"/>
        <d v="2016-09-08T00:00:00"/>
        <d v="2016-09-01T00:00:00"/>
        <d v="2016-09-22T00:00:00"/>
        <d v="2016-07-11T00:00:00"/>
        <d v="2016-07-20T00:00:00"/>
        <d v="2016-08-25T00:00:00"/>
        <d v="2016-09-06T00:00:00"/>
        <d v="2016-07-28T00:00:00"/>
        <d v="2016-08-23T00:00:00"/>
        <d v="2016-05-27T00:00:00"/>
        <d v="2016-08-16T00:00:00"/>
        <d v="2016-04-30T00:00:00"/>
        <d v="2016-07-26T00:00:00"/>
        <d v="2016-08-30T00:00:00"/>
        <d v="2016-07-15T00:00:00"/>
        <d v="2016-05-13T00:00:00"/>
        <d v="2016-08-17T00:00:00"/>
        <d v="2016-08-11T00:00:00"/>
        <d v="2016-09-12T00:00:00"/>
        <d v="2016-08-04T00:00:00"/>
        <d v="2016-04-29T00:00:00"/>
        <d v="2016-05-31T00:00:00"/>
        <d v="2016-06-22T00:00:00"/>
        <d v="2016-06-28T00:00:00"/>
        <d v="2016-09-29T00:00:00"/>
        <d v="2016-05-30T00:00:00"/>
        <d v="2016-09-26T00:00:00"/>
        <d v="2016-09-13T00:00:00"/>
        <d v="2016-09-23T00:00:00"/>
        <d v="2016-06-21T00:00:00"/>
        <d v="2016-08-02T00:00:00"/>
        <d v="2016-04-06T00:00:00"/>
        <d v="2016-07-12T00:00:00"/>
        <d v="2016-05-24T00:00:00"/>
        <d v="2016-06-03T00:00:00"/>
        <d v="2016-05-23T00:00:00"/>
        <d v="2016-06-02T00:00:00"/>
        <d v="2016-06-16T00:00:00"/>
        <d v="2016-08-03T00:00:00"/>
        <d v="2016-08-24T00:00:00"/>
        <d v="2016-09-30T00:00:00"/>
        <d v="2016-06-23T00:00:00"/>
        <d v="2016-07-22T00:00:00"/>
        <d v="2016-07-04T00:00:00"/>
        <d v="2016-09-27T00:00:00"/>
        <d v="2016-06-29T00:00:00"/>
        <d v="2016-07-19T00:00:00"/>
        <d v="2016-06-01T00:00:00"/>
        <d v="2016-09-21T00:00:00"/>
        <d v="2016-08-01T00:00:00"/>
        <d v="2016-06-10T00:00:00"/>
        <d v="2016-07-05T00:00:00"/>
        <d v="2016-09-15T00:00:00"/>
        <d v="2016-06-30T00:00:00"/>
        <d v="2016-07-01T00:00:00"/>
        <d v="2016-07-29T00:00:00"/>
        <d v="2016-08-26T00:00:00"/>
        <d v="2016-08-22T00:00:00"/>
        <d v="2016-08-18T00:00:00"/>
        <d v="2016-07-27T00:00:00"/>
        <d v="2016-08-08T00:00:00"/>
        <d v="2016-09-09T00:00:00"/>
        <d v="2016-07-13T00:00:00"/>
        <d v="2016-08-05T00:00:00"/>
        <d v="2016-07-21T00:00:00"/>
        <d v="2016-10-03T00:00:00"/>
        <d v="2016-09-19T00:00:00"/>
        <d v="2016-09-16T00:00:00"/>
        <d v="2016-09-14T00:00:00"/>
        <d v="2016-09-28T00:00:00"/>
        <d v="2016-04-12T00:00:00" u="1"/>
        <d v="2016-05-20T00:00:00" u="1"/>
        <d v="2016-08-10T00:00:00" u="1"/>
        <d v="2016-04-07T00:00:00" u="1"/>
        <d v="2015-08-25T00:00:00" u="1"/>
        <d v="2016-03-02T00:00:00" u="1"/>
        <d v="2016-07-16T00:00:00" u="1"/>
        <d v="2016-01-15T00:00:00" u="1"/>
        <d v="2016-06-14T00:00:00" u="1"/>
      </sharedItems>
    </cacheField>
    <cacheField name="Env A Presup" numFmtId="0">
      <sharedItems containsDate="1" containsBlank="1" containsMixedTypes="1" minDate="2016-06-13T00:00:00" maxDate="2016-06-14T00:00:00"/>
    </cacheField>
    <cacheField name="Tipo de Contratación" numFmtId="0">
      <sharedItems containsBlank="1"/>
    </cacheField>
    <cacheField name="Detalle contratacion" numFmtId="0">
      <sharedItems containsBlank="1"/>
    </cacheField>
    <cacheField name="OC (Abierta/Cerrrada +Nro)" numFmtId="0">
      <sharedItems containsBlank="1"/>
    </cacheField>
    <cacheField name="CUIT" numFmtId="0">
      <sharedItems containsBlank="1" containsMixedTypes="1" containsNumber="1" containsInteger="1" minValue="20134804085" maxValue="30715191896"/>
    </cacheField>
    <cacheField name="Nro Beneficiario" numFmtId="0">
      <sharedItems containsDate="1" containsBlank="1" containsMixedTypes="1" minDate="2957-11-01T00:00:00" maxDate="1899-12-31T05:23:05"/>
    </cacheField>
    <cacheField name="Nro de Facturas" numFmtId="0">
      <sharedItems containsDate="1" containsBlank="1" containsMixedTypes="1" minDate="2016-01-01T00:00:00" maxDate="5061-01-02T00:00:00"/>
    </cacheField>
    <cacheField name="Orden de Pago" numFmtId="0">
      <sharedItems containsBlank="1" containsMixedTypes="1" containsNumber="1" containsInteger="1" minValue="142665" maxValue="148668"/>
    </cacheField>
    <cacheField name="Monto PAGADO" numFmtId="0">
      <sharedItems containsString="0" containsBlank="1" containsNumber="1" minValue="1350" maxValue="5647750"/>
    </cacheField>
    <cacheField name="Estado" numFmtId="0">
      <sharedItems containsBlank="1"/>
    </cacheField>
    <cacheField name="Observaciones" numFmtId="0">
      <sharedItems containsBlank="1"/>
    </cacheField>
    <cacheField name="FINALIZA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usuario" refreshedDate="42648.501872800924" createdVersion="4" refreshedVersion="4" minRefreshableVersion="3" recordCount="123">
  <cacheSource type="worksheet">
    <worksheetSource ref="A1:I124" sheet="CONSOLIDADO" r:id="rId2"/>
  </cacheSource>
  <cacheFields count="9">
    <cacheField name="Clasificación" numFmtId="0">
      <sharedItems count="2">
        <s v="CCK"/>
        <s v="Teconopolis"/>
      </sharedItems>
    </cacheField>
    <cacheField name="Concepto" numFmtId="0">
      <sharedItems count="51">
        <s v="Agua"/>
        <s v="Alquiler de Andamios"/>
        <s v="Alquiler de Equipamiento"/>
        <s v="Alquiler de Fotocopiadora"/>
        <s v="Alquiler de Maquinas"/>
        <s v="Alquiler Equipamiento Radioelectrico"/>
        <s v="Audiovisual"/>
        <s v="Control de Accesos"/>
        <s v="Desfibiladores"/>
        <s v="Equipamiento"/>
        <s v="Equipamiento CIAM"/>
        <s v="Equipamiento Microinformatico"/>
        <s v="Equipamiento Musical"/>
        <s v="Informática"/>
        <s v="Instalacion Electrica"/>
        <s v="Insumos de Herreria"/>
        <s v="Insumos de Seguridad"/>
        <s v="Insumos Descartables"/>
        <s v="Librería"/>
        <s v="Limpieza"/>
        <s v="Mantenimiento"/>
        <s v="Matafuegos"/>
        <s v="Materiales descartables"/>
        <s v="Muebles"/>
        <s v="Obra Publica"/>
        <s v="Revestimiento"/>
        <s v="Seguridad"/>
        <s v="Seguros"/>
        <s v="Servicio de acreditaciones"/>
        <s v="Servicio de Desinsección"/>
        <s v="Servicio de Grabacion"/>
        <s v="Servicio de Gruas"/>
        <s v="Servicio de Montaje"/>
        <s v="Servicios de Eventos"/>
        <s v="Servicios de Impresión de materiales en mano"/>
        <s v="Sistema Centralizado y Distribución de UPS"/>
        <s v="Transporte"/>
        <s v="Adqusisción insumos para la construccion"/>
        <s v="Alquiler Fotocopiadoras"/>
        <s v="Alquiler Grupo electrogeno"/>
        <s v="Iluminacion"/>
        <s v="Insumos Electronicos"/>
        <s v="Insumos Graficos"/>
        <s v="Insumos textiles"/>
        <s v="Maquinas y Herramientas"/>
        <s v="Materiales Electricos"/>
        <s v="Refrigerio"/>
        <s v="Servicio de control de plagas"/>
        <s v="Servicio de producción"/>
        <s v="Servicio de Salud"/>
        <s v="Servicio de sonido y video"/>
      </sharedItems>
    </cacheField>
    <cacheField name="Proveedor" numFmtId="0">
      <sharedItems count="64">
        <s v="AQUALINE SA"/>
        <s v="FREEZY- AKUA"/>
        <s v="(en blanco)"/>
        <s v="BACIGALUPPI HNOS S.A"/>
        <s v="BUSTO SEBASTIAN DARIO"/>
        <s v="Sebastian Busco"/>
        <s v="TN GROUP"/>
        <s v="Emp. Sugeridas: SAFE MOTION; RD CARS"/>
        <s v="Pyramiz"/>
        <s v="BACIGALUPPI HNOS. S.A."/>
        <s v="Cesatti Rodolfo"/>
        <s v="FILOBIOSIS S.A."/>
        <s v="LEDDA CARLOS ALBERTO"/>
        <s v="Accountaxnet"/>
        <s v="FEBRE MARTÍN RAFAEL"/>
        <s v="FERRETERIA SAN TELMO S.R.L."/>
        <s v="A DEFINIR"/>
        <s v="Emp sugeridas: JOHANNA SRL; LAFILA SHOW; NESTRADUÑOL SRL"/>
        <s v="Centeno SRL"/>
        <s v="Emp. Sugeridas: NISOTEC; CARMONA; ARTRAMA SRL; AUTOMAT ARGENTINA"/>
        <s v="Impecable de Walter Perez"/>
        <s v="MAXISEGURIDAD INDUSTRIAL S.A."/>
        <s v="Flexipack"/>
        <s v="PRODMOBI S.A. Y R. MONACO S.A."/>
        <s v="KINOTO PRODUCCIONES SRL"/>
        <s v="URBANQUI S.A"/>
        <s v="ALL ACCESS S.R.L"/>
        <s v="MURATA"/>
        <s v="BENEFICIO S.A."/>
        <s v="Y3K-IT S.R.L"/>
        <s v="Emp. Sugeridas: ZEPY FUMIGACIONES; COPLAMA SA; SANEAR"/>
        <s v="MONOFÓNICOS S.R.L"/>
        <s v="URBAN 360 S.A."/>
        <s v="M R CONSTRUCCIONES INDUSTRIALIZADAS S.R.L"/>
        <s v="UPS"/>
        <s v="Emp. Sugeridas: VITALIS AGUA SA; EVERFULL SRL; CLEAR WATER; ECOPURE; IVESS; FREEZY SA y CIMES."/>
        <s v="Emp. Sugeridas: ANDAMIOS NESTRADUÑOL SRL; ATENCIÓN URBANA SRL; CADAHIA SA."/>
        <s v="QSC SOLUCIONES S.R.L."/>
        <s v="AV COMUNICACION"/>
        <s v="Carlos De Martino"/>
        <s v="OLILE"/>
        <s v="CARTOON INDUSTRIA GRÁFICA"/>
        <s v="SIGN PUBLICIDAD S.R.L"/>
        <s v="FEPROL SRL"/>
        <s v="HERNANDEZ RAIMUNDO JORGE"/>
        <s v="BELLI &amp; CIA S.A."/>
        <s v="EMISOL S.A"/>
        <s v="Emp sugeridas: MINIT TRATAMIENTOS IGNIFUGOS de PABLO MINOTTI; CAROLINA ITURRIAGA- TRATAMIENTOS IGNIFUGOS"/>
        <s v="Emp. Sug. X área requirente: SING FACTORY S.A. y SM SERRANO METAL"/>
        <s v="ENTROPIA S.R.L"/>
        <s v="ENTROPIA S.R.L."/>
        <s v="ERNESTO A. ROSSI Y CIA S.A."/>
        <s v="FERRETERÍA INDUSTRIAL SUR S.R.L"/>
        <s v="GRUAS SAN BLAS S.A."/>
        <s v="MADERERA LAVALLOL S.A."/>
        <s v="Posible &quot;Grúas San Blás&quot;"/>
        <s v="Bacigaluppi Hnos S:A ./ GRUAS SAN BLAS"/>
        <s v="Vivero cuculo S.R.L"/>
        <s v="FERRETERIA DE LA AVENIDA TELLIREZ S.A."/>
        <s v="VIVERO CUCULO S.R.L y DE MARTINO CARLOS EDUARDO"/>
        <s v="DE Martino Carlos Eduardo"/>
        <s v="HERNAN GABRIEL RODRIGUEZ"/>
        <s v="Emp sugeridas: GRUPO PARAMEDIC; PATRICIOS SALUD; EMERGENCIAS-HEALTH SERVICE ARG; VITTAL; SEMEBA SRL."/>
        <s v="JONS SILBERSTEIN"/>
      </sharedItems>
    </cacheField>
    <cacheField name="Detalle" numFmtId="0">
      <sharedItems count="122">
        <s v="Cont.Dir. DE SUMINISTRO AGUA POTABLE ENVASADA DISPENSERS"/>
        <s v="Provisión de Bidones de agua."/>
        <s v="ALQUILER DE ANDAMIOS"/>
        <s v="Alquiler de handies, micrófonos y baterias (Apertura CCK)"/>
        <s v="Alquiler amplicador- Festival FADO"/>
        <s v="Pago de alquiler amplificadores y pies de instrumentos para concierto Arnaldo Antunes Trio"/>
        <s v="Alquiler amplificador- Concierto Devin"/>
        <s v="Alquiler de Impresoras y Fotocopiadoras + Soporte tecnico + Mantenimiento para CCK y Cabildo Nr 65"/>
        <s v="Alquiler de vehiculos eléctricos"/>
        <s v="Solicitud de alquiler de tijera elevadora"/>
        <s v="Alquiler de handies"/>
        <s v="Alquiler de amplificador y bateria"/>
        <s v="Pago por alquiler de bateria"/>
        <s v="Alquiler de camaras profesionales"/>
        <s v="CONTROL DE ACCESOS"/>
        <s v="Adquisición de equipamiento para desfibriladores"/>
        <s v="Compra de moviliario y accesorios para música"/>
        <s v="Servicio de emisión/entrega/venta de localidades para eventos organizados en el CCK"/>
        <s v="Instalación de equipamiento CCK (luminarias)"/>
        <s v="Adquisición de equipamiento para el CIAM"/>
        <s v="Adquisición de equipamiento microinformático"/>
        <s v="Movimiento de pianos"/>
        <s v="Adquisición de instrumentos musicales"/>
        <s v="Compra de sistema ERP"/>
        <s v="Necesidad de equipamiento informatico"/>
        <s v="Solicitud de equipamiento Tecnológico para CCK"/>
        <s v="Servicio por alumbrado"/>
        <s v="Compra de insumos de audio"/>
        <s v="Adquisicion de materiales de ferretería"/>
        <s v="ADQUISICION DE INSUMOS PARA HERRERIA"/>
        <s v="Adquisición de Handies para CCK"/>
        <s v="Solicitud de vallas para el CCK"/>
        <s v="COMPRA DE MATERIALES DESCARTABLES PARA USO DE GASTRONOMIA"/>
        <s v="Material para gran instalación artística"/>
        <s v="SERVICIO ANUAL DE DESOBSTRUCCION DE CAÑERIAS, ASPIRACION Y LIMPIEZA DE CAMARAS CLOACALES."/>
        <s v="Limpieza del edificio, Provisión de Arts de Higiene, Servicio de fumigación, Control de plagas, Desinsectación, desratización y Servicio de limpieza y mantenimiento de tanques."/>
        <s v="SERVICIO DE DIAGNOSTICO PARA MANTENIMIENTO CORRECTIVO Y/O PREVENTIVO DE VEHICULOS ELECTRICOS"/>
        <s v="SERVICIO DE MATAFUEGOS"/>
        <s v="SOLICITUD DE COMPRA DE MATERIALES DESCARTABLES PARA USO DE GASTRONOMIA"/>
        <s v="Adquisición de unifilas para el CCK"/>
        <s v="Relativo a la provisión, instalación y armado de Equipamiento Mobiliario Licitación Püblica Nacional N° 9/2014 (5 Cuerpos)"/>
        <s v="Sala Tecnológica"/>
        <s v="Desmontaje de sala NK"/>
        <s v="Pago de reacondicionamiento de salas."/>
        <s v="ESCENARIO MOVIL PARA CCK"/>
        <s v="ADQUISICION DE LUMINARIA DE EXTERIOR PARA PLAZAS DEL CENTRO CULTURAL"/>
        <s v="ADQUISICION MOBILIARIO URBANO PARA PLAZA DEL CCK"/>
        <s v="Servicios de control y seguridad"/>
        <s v="Solicitud de ajuste en virtud de paritarias 2016"/>
        <s v="Seguros de Accidentes Personales, para personal de Cabildo (camarógrafos, editores, etc.)"/>
        <s v="Servicio de acceso mes de ene-feb-mar-abril"/>
        <s v="CONTROL DE PLAGAS FUMIGACIONES, DESINFECTACION Y DESRATIZACION"/>
        <s v="Servicio de grabación y transmisión de audio"/>
        <s v="SERVICIO DE MOVIMIENTOS INTERNOS CON HIDROGRUA"/>
        <s v="Reacondicionamiento de salas"/>
        <s v="Montaje/desmontaje de auditorios. Paneleria con equipamiento incluido."/>
        <s v="Catering para el CCK"/>
        <s v="Alquiler sonidomodulado para diferentes eventos"/>
        <s v="Servicio de impresion de material en mano"/>
        <s v="Sistema Centralizado y Distribución de UPS"/>
        <s v="TRANSPORTE DE OBRAS DE ARTE"/>
        <s v="Construcción en seco"/>
        <s v="PROVISION AGUA POTABLE EN BIDONES CON DISPENSER Y ALQUILER DE DISPENSER PURIFICADOR CONECTADOS A LA RED DE AGUA"/>
        <s v="Alquiler de andamios "/>
        <s v="Alquiler de equipos multifuncion"/>
        <s v="Alquiler grupos electrógenos"/>
        <s v="Alquiler de servicio integral de sistema de video - salta itinerante 2° etapa"/>
        <s v="Adquisión de insumos para paisajismo"/>
        <s v="ALQUILER DE EQUIPAMIENTO TECNOLOGICO PARA DESARROLLO DE INSTALACION DE &quot;KINETIK&quot; - SALTA INTINERANTE (TECNOPOLIS)"/>
        <s v="Adquisición de transceptores portátiles (Handies), equipos de base, accesorios y baterias"/>
        <s v="Alquiler de equipamiento tecnológico y asistencia técnica para los eventos de la Unidad Ejecutora Bicentenario"/>
        <s v="ALQUILER DE BAÑOS QUÍMICOS, INSTALACIÓN INICIO EVENTO SALTA ITINERANTE"/>
        <s v="SERVICIO DE ALQUILER DE EQUIPAMIENTO PARA DESARROLLO DEL PROYECTO &quot;OCULUS&quot; - SALTA INTINERANTE (TECNOPOLIS)"/>
        <s v="Solicitud de vajilla"/>
        <s v="Suministros de bienes y servicios del parque tecnópolis"/>
        <s v="Alquiler de sistema de iluminación para UNIDAD EJECUTORA BICENTENARIO"/>
        <s v="Solicitud de insumos eléctricos"/>
        <s v="Adquisición de Insumos de herrería"/>
        <s v="Adquisición de carpinterías de aluminio"/>
        <s v="Adquisición de insumos de ferreteria"/>
        <s v="Adquisición de paneles de rejas semi elaboradas de hierro"/>
        <s v="Adquisicion de insumos electronicos"/>
        <s v="Impesión de folletería - salta itinerante "/>
        <s v="Adquisición de insumos y materiales para trabajos de IMPRESIÓN GRÁFICA"/>
        <s v="Servicio de impresion materiales de mano"/>
        <s v="Sevicio de impresión de gran formato y marteriales para backlight"/>
        <s v="Adquisición de telas y otros insumos textiles."/>
        <s v="Adquisición de textiles."/>
        <s v="Provision de materiales para limpieza e higiene personal"/>
        <s v="Ampliación para la adquisición de insumos de limpieza"/>
        <s v="Contratación de Servicio de limpieza, recolección y retiro de residuos compactables, acopio y retiro de residuos incompactables, barrido mecanico."/>
        <s v="Contratación de un Servicio Anual de desobtrucción de Cañerias, aspiración y limpieza de camaras cloacales"/>
        <s v="Insumos de corralon"/>
        <s v="Pinturas para el Galpon Joven"/>
        <s v="Servio anual de agnifugado"/>
        <s v="Desarme, desmantelamiento y armado de estructura existente paseo costero"/>
        <s v="Mantenimiento y operación eléctrica alumbrado, baja y media tensión."/>
        <s v="Alquiler de maquinarias"/>
        <s v="Servicio de mantenimiento eléctrica de alumbrado, baja y media tensión"/>
        <s v="Insumos Pintureria para Mantenimiento y Reapertura Parque"/>
        <s v="Elementos de Seguridad Personal"/>
        <s v="ERVICIO ANUAL DE MANTENIMIENTO PREVENTIVO, CORRECTIVO Y REPARACION DE MAQUINAS PESADAS"/>
        <s v="Insumos para Construccion en Seco para el Paseo de Gastronomia"/>
        <s v="Mantenimiento anual y reparación para maquinarias pesada"/>
        <s v="Adquisicion de materiales de seguridad en el trabajo"/>
        <s v="Adquisición de pinturas y accesorios"/>
        <s v="Mantenimiento Infraestructura Vial"/>
        <s v="Servicio de alquiler de equipamiento radioeléctrico C/S asistencia técnica."/>
        <s v="Alquiler de máquinas"/>
        <s v="Adquisición de herramientas de maquinas de mano"/>
        <s v="Servicio anual de mantenimiento preventivo, correctivo y reparación de maquinas pesadas"/>
        <s v="Provision de insumos de maquinas electricas"/>
        <s v="Ampliación OC N° 128/2015 y 129/2015"/>
        <s v="Adquisición 5000 sillas de plásticas de estructuras metalica- Micro estadio tecnopolis."/>
        <s v="Provisisión de Café para la UNIDAD EJECUTORA BICENTENARIO"/>
        <s v="Servicio Integral de acreditaciones"/>
        <s v="Adquisición de insumos para parquizacion"/>
        <s v="Control de Plagas"/>
        <s v="Servicio de Producción y Coordinación Artística"/>
        <s v="Servico de areas protegidas para el parque temático e interactivo"/>
        <s v="Servicio de sonido modulado para eventos"/>
        <s v="Servicio integral acreditaciones y certificaciones para la muestra Tecnopolis 2015 y otros eventos"/>
      </sharedItems>
    </cacheField>
    <cacheField name="N° Exp" numFmtId="0">
      <sharedItems containsBlank="1" count="117">
        <s v="109495/2014"/>
        <s v="283025/2015"/>
        <s v="136169/2016"/>
        <s v="229100/2016"/>
        <s v="263592/2016"/>
        <s v="287958/2016"/>
        <s v="203980/2016"/>
        <s v="221299/2016"/>
        <s v="239230/2016"/>
        <s v="132434/2016"/>
        <s v="315173/2016"/>
        <s v="023615/2016"/>
        <s v="315172/2016"/>
        <s v="315174/2016"/>
        <s v="097796/2014"/>
        <s v="322997/2016"/>
        <s v="284183/2016"/>
        <s v="314497/2016"/>
        <s v="204556/2016"/>
        <m/>
        <s v="071916/2014"/>
        <s v="132806/2014"/>
        <s v="247603/2016"/>
        <s v="016749/2016"/>
        <s v="252163/2015"/>
        <s v="243611/2016"/>
        <s v="351137/2016"/>
        <s v="163785/2016"/>
        <s v="101566/2016"/>
        <s v="097507/2016"/>
        <s v="012868/2016"/>
        <s v="227842/2016"/>
        <s v="177088/2016"/>
        <s v="028505/2014"/>
        <s v="131503/2016"/>
        <s v="028507/2014"/>
        <s v="177153/2016"/>
        <s v="097462/2016"/>
        <s v="028498/2014"/>
        <s v="132806/2015"/>
        <s v="249225/2016"/>
        <s v="249218/2016"/>
        <s v="249615/2015"/>
        <s v="366332/2016"/>
        <s v="307482/2016"/>
        <s v="174169/2016"/>
        <s v="177217/2016"/>
        <s v="253388/2015"/>
        <s v="176788/2016"/>
        <s v="249196/2016"/>
        <s v="174298/2016"/>
        <s v="314344/2016"/>
        <s v="253151/2015"/>
        <s v="300538/2016"/>
        <s v="139230/2014"/>
        <s v="259206/2014"/>
        <s v="164692/2016"/>
        <s v="158836/2016"/>
        <s v="230776/2016"/>
        <s v="178186/2016"/>
        <s v="323832/2015"/>
        <s v="320635/2016"/>
        <s v="163789/2016"/>
        <s v="213090/2016"/>
        <s v="272473/2016"/>
        <s v="254479/2015"/>
        <s v="211989/2016"/>
        <s v="213094/2016"/>
        <s v="164530/2016"/>
        <s v="213947/2016"/>
        <s v="323820/2015"/>
        <s v="239184/2016"/>
        <s v="318347/2015"/>
        <s v="230402/2016"/>
        <s v="272504/2016"/>
        <s v="196037/2016"/>
        <s v="231342/2016"/>
        <s v="272426/2016"/>
        <s v="301691/2016"/>
        <s v="296368/2016"/>
        <s v="318384/2015"/>
        <s v="230234/2016"/>
        <s v="287951/2016"/>
        <s v="252471/2015"/>
        <s v="275951/2015"/>
        <s v="045434/2015"/>
        <s v="164016/2016"/>
        <s v="272447/2016"/>
        <s v="230468/2016"/>
        <s v="196038/2016"/>
        <s v="267410/2016"/>
        <s v="288587/2016"/>
        <s v="329359/2016"/>
        <s v="272443/2016"/>
        <s v="272507/2016"/>
        <s v="013846/2016"/>
        <s v="280001/2016"/>
        <s v="272444/2016"/>
        <s v="276439/2015"/>
        <s v="272391/2016"/>
        <s v="318422/2015"/>
        <s v="275472/2016"/>
        <s v="045520/2015"/>
        <s v="254392/2015"/>
        <s v="043795/2015"/>
        <s v="045786/2015"/>
        <s v="301758/2016"/>
        <s v="376580/2016"/>
        <s v="248213/2015"/>
        <s v="323823/2015"/>
        <s v="275403/2016"/>
        <s v="164634/2016"/>
        <s v="176792/2016"/>
        <s v="243971/2016"/>
        <s v="239236/2016"/>
        <s v="043923/2015"/>
        <s v="253060/2015"/>
      </sharedItems>
    </cacheField>
    <cacheField name="Monto " numFmtId="0">
      <sharedItems containsString="0" containsBlank="1" containsNumber="1" minValue="0" maxValue="239400000.08000001" count="83">
        <n v="229000"/>
        <n v="20891.150000000001"/>
        <m/>
        <n v="81865.5"/>
        <n v="1970"/>
        <n v="2580"/>
        <n v="1350"/>
        <n v="16193.43"/>
        <n v="81856.5"/>
        <n v="6660"/>
        <n v="5000"/>
        <n v="177870"/>
        <n v="87876857.480000004"/>
        <n v="3624000"/>
        <n v="12000"/>
        <n v="8702170"/>
        <n v="300000"/>
        <n v="22514880"/>
        <n v="1591226.33"/>
        <n v="56800"/>
        <n v="6217.81"/>
        <n v="104066.13"/>
        <n v="1556244"/>
        <n v="1800000"/>
        <n v="358500"/>
        <n v="188520.5"/>
        <n v="643500"/>
        <n v="239400000.08000001"/>
        <n v="132411.20000000001"/>
        <n v="847065.59999999998"/>
        <n v="552155.75"/>
        <n v="225000"/>
        <n v="1828624"/>
        <n v="9212535.75"/>
        <n v="33880"/>
        <n v="772638.24"/>
        <n v="2415344"/>
        <n v="217992"/>
        <n v="350817.89"/>
        <n v="246840"/>
        <n v="61710"/>
        <n v="182000"/>
        <n v="384000"/>
        <n v="12250"/>
        <n v="216000"/>
        <n v="214701.92"/>
        <n v="18195667"/>
        <n v="307580"/>
        <n v="602400"/>
        <n v="13488.5"/>
        <n v="458077.77"/>
        <n v="822800"/>
        <n v="288275"/>
        <n v="422290"/>
        <n v="855000"/>
        <n v="123280"/>
        <n v="0"/>
        <n v="73352.5"/>
        <n v="606475"/>
        <n v="3634389.35"/>
        <n v="38476"/>
        <n v="40940.839999999997"/>
        <n v="3722699"/>
        <n v="695645"/>
        <n v="76355"/>
        <n v="1575420"/>
        <n v="1298069.1599999999"/>
        <n v="71012.25"/>
        <n v="7788415.0099999998"/>
        <n v="298059"/>
        <n v="241558"/>
        <n v="308080.75"/>
        <n v="456049.98"/>
        <n v="74995.83"/>
        <n v="11465000"/>
        <n v="2562780"/>
        <n v="46995"/>
        <n v="684000"/>
        <n v="52434"/>
        <n v="4126192.5"/>
        <n v="11000"/>
        <n v="302500"/>
        <n v="2493544"/>
      </sharedItems>
    </cacheField>
    <cacheField name="Fecha Entrada" numFmtId="0">
      <sharedItems containsDate="1" containsBlank="1" containsMixedTypes="1" minDate="2015-06-20T00:00:00" maxDate="2016-08-29T00:00:00" count="46">
        <d v="2016-06-08T00:00:00"/>
        <d v="2016-08-23T00:00:00"/>
        <d v="2016-04-30T00:00:00"/>
        <d v="2016-08-09T00:00:00"/>
        <d v="2016-08-22T00:00:00"/>
        <d v="2016-07-13T00:00:00"/>
        <d v="2016-07-04T00:00:00"/>
        <d v="2016-08-11T00:00:00"/>
        <d v="2016-08-16T00:00:00"/>
        <d v="2016-08-18T16:00:59"/>
        <d v="2016-08-16T15:31:42"/>
        <d v="2016-07-19T11:10:28"/>
        <d v="2016-08-25T00:00:00"/>
        <d v="2016-08-18T00:00:00"/>
        <d v="2016-08-26T00:00:00"/>
        <m/>
        <d v="2016-06-09T00:00:00"/>
        <d v="2016-05-09T00:00:00"/>
        <d v="2016-08-19T00:00:00"/>
        <d v="2016-08-24T00:00:00"/>
        <d v="2016-08-10T15:47:48"/>
        <d v="2016-08-08T00:00:00"/>
        <d v="2016-07-28T00:00:00"/>
        <d v="2016-08-17T09:53:15"/>
        <s v="Histórico"/>
        <d v="2016-08-23T11:15:14"/>
        <d v="2016-08-02T00:00:00"/>
        <d v="2016-08-17T00:00:00"/>
        <d v="2015-06-20T00:00:00"/>
        <d v="2016-05-10T00:00:00"/>
        <d v="2016-07-26T00:00:00"/>
        <d v="2016-06-03T00:00:00"/>
        <d v="2016-07-07T00:00:00"/>
        <d v="2016-06-24T00:00:00"/>
        <d v="2016-05-24T14:03:51"/>
        <d v="2016-07-11T00:00:00"/>
        <d v="2016-07-21T00:00:00"/>
        <d v="2016-04-05T00:00:00"/>
        <d v="2016-07-27T00:00:00"/>
        <d v="2016-07-14T00:00:00"/>
        <d v="2016-07-22T00:00:00"/>
        <d v="2016-06-24T17:49:46"/>
        <d v="2016-07-13T10:29:35"/>
        <d v="2016-08-23T13:18:16"/>
        <d v="2016-08-28T00:00:00"/>
        <d v="2016-04-29T00:00:00"/>
      </sharedItems>
    </cacheField>
    <cacheField name="Area Depositaria" numFmtId="0">
      <sharedItems count="30">
        <s v="COMPRAS"/>
        <s v="PRESUPUESTO"/>
        <s v="DN.CENTROS TEMATICOS"/>
        <s v="CONTABILIDAD Y FINANZAS"/>
        <s v="AREAS EXTERNAS"/>
        <s v="Mesa de Entradas -Jefatura"/>
        <s v="A.JURIDICOS"/>
        <s v=" DN. EXPRESIONES FEDERALES"/>
        <s v="DN. EXPRESIONES FEDERALES"/>
        <s v="NO HAY NRO DE EXPTE"/>
        <s v="Informática"/>
        <s v="Dirección Nacional de Expresiones Federales"/>
        <s v=" A.INFORMATICA"/>
        <s v="A revisar asignación"/>
        <s v=" DN.CENTROS TEMATICOS"/>
        <s v="A.TECNICA Y OPERATIVA (DGTAYL - SFMYCP)"/>
        <s v="A.TECNICA Y OPERATIVA"/>
        <s v="A. JURIDICOS"/>
        <s v=" A.TECNICA Y OPERATIVA"/>
        <s v="CTO"/>
        <s v="DG.TECNICA, ADMINISTRATIVA Y LEGAL"/>
        <s v="A.INFORMATICA"/>
        <s v="Mesa de Entradas - Deleg.SME"/>
        <s v="SECRETARIA DE CONTENIDOS PUBLICOS"/>
        <s v=" A.PRESUPUESTO"/>
        <s v="A.PRESUPUESTO_(DGTAYL - SFMYCP)_"/>
        <s v="A.PRESUPUESTO"/>
        <s v="Dirección de Patrimonio y Suministros"/>
        <s v="NO ESPECIFICA"/>
        <s v="Jefatura de Gabinete de Ministros"/>
      </sharedItems>
    </cacheField>
    <cacheField name="Situación" numFmtId="0">
      <sharedItems count="65">
        <s v="El pago salió a Presupuesto con el Exp 131232/2016."/>
        <s v="Esta en PRESUPUESTO"/>
        <s v="Esta en DN.CENTROS TEMATICOS"/>
        <s v="Esta en CONTABILIDAD Y FINANZAS"/>
        <s v="Esta en AREAS EXTERNAS"/>
        <s v="En compras. Lo esta trabajando Sebastián."/>
        <s v="Mesa de Entradas -Jefatura"/>
        <s v="Esta en compras. Lo esta analizando Mariana."/>
        <s v="Se cargó Providencia y se envió a DNCT para corregir observaciones en el Requerimiento."/>
        <s v="En presupuesto desde el 29/11"/>
        <s v="Esta en A.JURIDICOS"/>
        <s v="Esta en DN. EXPRESIONES FEDERALES"/>
        <s v="Se envió a DNEF. Dejar sin efecto Expte. 132806."/>
        <s v="Se cargó Providencia y se envió a Presupuesto"/>
        <s v="NO ACLARA N° EXPTE."/>
        <s v="Esta en Informática"/>
        <s v="Armar acto administrativo de cierre. Mueble 24 Of. 811. Ojo ya que es del 2014."/>
        <s v="En compras desde el 19/08."/>
        <s v="A revisar asignación (BAJA?)"/>
        <s v="Esta en Mesa de Entradas -Jefatura"/>
        <s v="Volvió 30 08 2016. Corroborar si se debe enviar a Presupuesto."/>
        <s v="Esta en A.TECNICA Y OPERATIVA"/>
        <s v="Se esta pagando OC que tramita por otro Expte."/>
        <s v="En Tecnópolis para actualizar Presupuesto."/>
        <s v="En compras. Lo esta trabajando Analía."/>
        <s v="Esta en A.TECNICA Y OPERATIVA"/>
        <s v="Esta en Dirección Nacional de Expresiones Federales"/>
        <s v="Esta en DG.TECNICA, ADMINISTRATIVA Y LEGAL"/>
        <s v="Pago (Revisar)"/>
        <s v="Esta enINFORMATICA"/>
        <s v="Esta en Mesa de Entradas - Deleg.SME"/>
        <s v="Se envió a DNEF"/>
        <s v="DESAFECTAR"/>
        <s v="Mueble 22 para archivo."/>
        <s v="En Dirección Técnica Administrativa y Legal (Comdoc)"/>
        <s v="Esta en A.PRESUPUESTO"/>
        <s v="Fuera de Término. FINALIZADO."/>
        <s v="Esta en  A.PRESUPUESTO"/>
        <s v="se envió a DNCT (antes del nuevo check list 39)"/>
        <s v="Analizando Req. art 39. (Se agregó Nota 18470)"/>
        <s v="En compras. Lo esta trabajando Laura."/>
        <s v="Tiene carátula solamente."/>
        <s v="SE DEJA SIN EFECTO - PARA ARCHIVAR"/>
        <s v="Ampliación de OC. Expiro.  Fuera de término."/>
        <s v="Se envió a DNCT debido al NUEVO PEDIDO N° 163785/2016 "/>
        <s v="Esta en DN.CENTROS TEMATICOS"/>
        <s v="Se envió a DNCT debido al NUEVO PEDIDO N° 230234/2016 "/>
        <s v="Esta en CONTABILIDAD Y FINANZAS"/>
        <s v="Se venció el plazo para hacer la ampliación y se envió a Tecnópolis."/>
        <s v="Falta firmar Resolución para la aprobación de la Comisión de Evaluación"/>
        <s v="Esta en Dirección de Patrimonio y Suministros"/>
        <s v="Está en DNCT"/>
        <s v="Esta en PRESUPUESTO"/>
        <s v="Para constancia de Crédito de la Ampliación"/>
        <s v="Esta en  A.PRESUPUESTO"/>
        <s v="En compras. Lo esta trabajando Lorena."/>
        <s v="Sin asignar "/>
        <s v="A.PRESUPUESTO"/>
        <s v="Adjudicado por JGM"/>
        <s v="Para archivar. (No tiene nota que indica que se deja sin efecto)"/>
        <s v="En compras. Lo esta trabajando Mariana."/>
        <s v="No subsiste necesidad. La Ud. requiriente se extinguio."/>
        <s v="Enviando a informática para su intervención"/>
        <s v="Esta en Jefatura de Gabinete de Ministros"/>
        <s v="Lo esta trabajando Mariana, se está tramitando el pagó de las facturas respectivas a la OC.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usuario" refreshedDate="42650.697130439818" createdVersion="4" refreshedVersion="4" minRefreshableVersion="3" recordCount="896">
  <cacheSource type="worksheet">
    <worksheetSource ref="B1:AM4997" sheet="Maestro"/>
  </cacheSource>
  <cacheFields count="38">
    <cacheField name="EXP" numFmtId="0">
      <sharedItems containsBlank="1"/>
    </cacheField>
    <cacheField name="VALOR" numFmtId="0">
      <sharedItems containsBlank="1"/>
    </cacheField>
    <cacheField name="N° TRI" numFmtId="0">
      <sharedItems containsBlank="1"/>
    </cacheField>
    <cacheField name="N°  NOTA" numFmtId="0">
      <sharedItems containsBlank="1" containsMixedTypes="1" containsNumber="1" containsInteger="1" minValue="176072016" maxValue="176072016"/>
    </cacheField>
    <cacheField name="N°ACU" numFmtId="0">
      <sharedItems containsBlank="1" containsMixedTypes="1" containsNumber="1" containsInteger="1" minValue="197613" maxValue="252062"/>
    </cacheField>
    <cacheField name="N°PROY" numFmtId="0">
      <sharedItems containsBlank="1"/>
    </cacheField>
    <cacheField name="Otros" numFmtId="0">
      <sharedItems containsBlank="1"/>
    </cacheField>
    <cacheField name="Origen Fecha" numFmtId="0">
      <sharedItems containsDate="1" containsBlank="1" containsMixedTypes="1" minDate="2014-02-13T00:00:00" maxDate="2018-06-08T00:00:00"/>
    </cacheField>
    <cacheField name="Concepto" numFmtId="0">
      <sharedItems containsBlank="1"/>
    </cacheField>
    <cacheField name="Proveedor" numFmtId="0">
      <sharedItems containsBlank="1"/>
    </cacheField>
    <cacheField name="Monto" numFmtId="0">
      <sharedItems containsBlank="1" containsMixedTypes="1" containsNumber="1" minValue="370.01" maxValue="437717417.01999998"/>
    </cacheField>
    <cacheField name="Detalle" numFmtId="0">
      <sharedItems containsBlank="1"/>
    </cacheField>
    <cacheField name="Origen" numFmtId="0">
      <sharedItems containsBlank="1"/>
    </cacheField>
    <cacheField name="Ejecucion Fecha" numFmtId="0">
      <sharedItems containsDate="1" containsBlank="1" containsMixedTypes="1" minDate="2015-06-11T00:00:00" maxDate="2016-12-05T00:00:00"/>
    </cacheField>
    <cacheField name="REC Desde" numFmtId="0">
      <sharedItems containsBlank="1"/>
    </cacheField>
    <cacheField name="REC fecha" numFmtId="0">
      <sharedItems containsDate="1" containsBlank="1" containsMixedTypes="1" minDate="2016-04-08T00:00:00" maxDate="2016-10-08T00:00:00"/>
    </cacheField>
    <cacheField name="Ubicación Interna" numFmtId="0">
      <sharedItems containsBlank="1" containsMixedTypes="1" containsNumber="1" containsInteger="1" minValue="24" maxValue="24"/>
    </cacheField>
    <cacheField name="Responsable" numFmtId="0">
      <sharedItems containsBlank="1" containsMixedTypes="1" containsNumber="1" containsInteger="1" minValue="0" maxValue="0"/>
    </cacheField>
    <cacheField name="Responsable fecha" numFmtId="0">
      <sharedItems containsDate="1" containsBlank="1" containsMixedTypes="1" minDate="1987-05-24T00:00:00" maxDate="2016-10-08T00:00:00"/>
    </cacheField>
    <cacheField name="Detalle de proceso de trabajo" numFmtId="0">
      <sharedItems containsBlank="1" longText="1"/>
    </cacheField>
    <cacheField name="ENVIO Hacia" numFmtId="0">
      <sharedItems containsBlank="1" containsMixedTypes="1" containsNumber="1" containsInteger="1" minValue="387164" maxValue="387164"/>
    </cacheField>
    <cacheField name="ENVIO Fecha" numFmtId="0">
      <sharedItems containsDate="1" containsBlank="1" containsMixedTypes="1" minDate="2015-07-19T00:00:00" maxDate="2016-10-08T00:00:00"/>
    </cacheField>
    <cacheField name="ENVIO Documentacion" numFmtId="0">
      <sharedItems containsDate="1" containsBlank="1" containsMixedTypes="1" minDate="2016-09-23T00:00:00" maxDate="2016-09-24T00:00:00"/>
    </cacheField>
    <cacheField name="ENVIO Motivo" numFmtId="0">
      <sharedItems containsBlank="1"/>
    </cacheField>
    <cacheField name="Depositario Actual" numFmtId="0">
      <sharedItems containsDate="1" containsBlank="1" containsMixedTypes="1" minDate="2016-08-29T00:00:00" maxDate="2016-08-30T00:00:00" count="87">
        <s v="Legales"/>
        <s v="Consejo Asesor del Sistema Argentino Television Digital Terrestre"/>
        <s v="Mesa de Entradas"/>
        <s v="Compras"/>
        <s v="Informática"/>
        <m/>
        <s v="Oficina Gonzalez"/>
        <s v="Dirección Nacional de Expresiones Federales"/>
        <s v="Mesa de entrada"/>
        <s v="Para Desafectar"/>
        <s v="Direccion Nacional de Expresiones Federales"/>
        <s v="Externo (Facultad)"/>
        <s v="Gestion Integral de contenidos"/>
        <s v="Tesoreria"/>
        <s v="Direccion Nacional de Centros Temáticos"/>
        <s v="Mesa de Entrada para JEFATURA"/>
        <s v="Dirección de Patrimonio y Suministros"/>
        <s v="Dirección General Técnica Administrativa y Legal"/>
        <s v="Jefatura de Gabinete de Ministros"/>
        <s v="Presupuesto"/>
        <s v="Secretaria de Contenidos Publicos"/>
        <s v="MESA DE ENTRADAS - ARCHIVO"/>
        <s v="Dirección General Técnica, Administrativa y Legal"/>
        <s v="CTO"/>
        <s v="Direccion General Técnica Administrativa y Legal"/>
        <s v="DNEF"/>
        <s v="PARA ARCHIVAR"/>
        <s v="Dirección Nacional de Centros Tematicos"/>
        <s v="Tesorería"/>
        <s v="DGTAYL"/>
        <s v="ANALIA MARTINEZ"/>
        <s v="ANAHI GUELET"/>
        <d v="2016-08-29T00:00:00"/>
        <s v="Erróneos"/>
        <s v="DGALYT"/>
        <s v="Dirección Nacional de Expresiones Federales (Figura en Compras para Comdoc)"/>
        <s v="PAGADO" u="1"/>
        <s v="REPETIDO CON 129. ELIMINAR." u="1"/>
        <s v="Informatica" u="1"/>
        <s v="A.TECNICA Y OPERATIVA" u="1"/>
        <s v="DG.TECNICA, ADMINISTRATIVA Y LEGAL" u="1"/>
        <s v="Se deja sin efecto (Nota DNEF N° 26)" u="1"/>
        <s v=" DG.TECNICA, ADMINISTRATIVA Y LEGAL" u="1"/>
        <s v=" DN.GENERACIONES DE CONTENIDOS" u="1"/>
        <s v="compas" u="1"/>
        <s v="A.CONTAB.Y FIN." u="1"/>
        <s v="Para archivar. (No tiene nota que indica que se deja sin efecto)" u="1"/>
        <s v="Mesa de Entradas " u="1"/>
        <s v="A.TESORERIA" u="1"/>
        <s v="Para desafectar/ archivar" u="1"/>
        <s v="Rto. Manual/ MINPLAN" u="1"/>
        <s v="DN. EXPRESIONES FEDERALES" u="1"/>
        <s v="A. JURIDICOS" u="1"/>
        <s v=" A.TECNICA Y OPERATIVA" u="1"/>
        <s v="Subsecretaria de Centros Tematicos y Expresiones" u="1"/>
        <s v=" DN. EXPRESIONES FEDERALES" u="1"/>
        <s v="Mesa de Entradas -Jefat" u="1"/>
        <s v=" DN.CENTROS TEMATICOS" u="1"/>
        <s v="AREAS EXTERNAS" u="1"/>
        <s v="A.INFORMATICA" u="1"/>
        <s v="A.JURIDICOS" u="1"/>
        <s v="Se deja sin efecto (Nota DNEF N° 27)" u="1"/>
        <s v="Mesa de Entradas -Jefatura" u="1"/>
        <s v="COMPRS" u="1"/>
        <s v="COMRAS" u="1"/>
        <s v="CONTABILIDAD Y FINANZAS" u="1"/>
        <s v="DN.CENTROS TEMATICOS" u="1"/>
        <s v="A.PRESUPUESTO" u="1"/>
        <s v="DESAFECTAR" u="1"/>
        <s v="SE DEJA SIN EFECTO - PARA ARCHIVAR" u="1"/>
        <s v="ARCHIVO" u="1"/>
        <s v="A.ME.ENTRADAS -ARCH._(DGTAYL - SFMYCP)_" u="1"/>
        <s v="Para el pago. Trámite Finalizado." u="1"/>
        <s v="Se deja sin efecto (Nota DNEF N° 25)" u="1"/>
        <s v="Dirección de Compras y Contrataciones" u="1"/>
        <s v="Se deja sin efecto (Nota DNEF N° 52)" u="1"/>
        <s v="No específica" u="1"/>
        <s v=" Mesa de Entradas - Deleg.SME" u="1"/>
        <s v="A DEVENGAR" u="1"/>
        <s v="Sin Efecto" u="1"/>
        <s v="Se deja sin efecto (Nota DNEF N° 28)" u="1"/>
        <s v="ÁREAS EXTERNAS" u="1"/>
        <s v="Presupuesto - TERMINADO" u="1"/>
        <s v="Mesa de Entradas - Deleg.SME" u="1"/>
        <s v="DGTAL" u="1"/>
        <s v="Dirección Nacional de Expresiones Federales - REVERTIDO" u="1"/>
        <s v="SS.CENTR.TEM.EXPRESIONES FEDERALES" u="1"/>
      </sharedItems>
    </cacheField>
    <cacheField name="Fecha" numFmtId="0">
      <sharedItems containsDate="1" containsBlank="1" containsMixedTypes="1" minDate="2015-05-05T00:00:00" maxDate="2016-10-08T00:00:00"/>
    </cacheField>
    <cacheField name="Env A Presup" numFmtId="0">
      <sharedItems containsDate="1" containsBlank="1" containsMixedTypes="1" minDate="2016-06-13T00:00:00" maxDate="2016-06-14T00:00:00"/>
    </cacheField>
    <cacheField name="Tipo de Contratación" numFmtId="0">
      <sharedItems containsBlank="1"/>
    </cacheField>
    <cacheField name="Detalle contratacion" numFmtId="0">
      <sharedItems containsBlank="1"/>
    </cacheField>
    <cacheField name="OC (Abierta/Cerrrada +Nro)" numFmtId="0">
      <sharedItems containsBlank="1"/>
    </cacheField>
    <cacheField name="CUIT" numFmtId="0">
      <sharedItems containsBlank="1" containsMixedTypes="1" containsNumber="1" containsInteger="1" minValue="20134804085" maxValue="30715191896"/>
    </cacheField>
    <cacheField name="Nro Beneficiario" numFmtId="0">
      <sharedItems containsDate="1" containsBlank="1" containsMixedTypes="1" minDate="2957-11-01T00:00:00" maxDate="1899-12-31T05:23:05"/>
    </cacheField>
    <cacheField name="Nro de Facturas" numFmtId="0">
      <sharedItems containsDate="1" containsBlank="1" containsMixedTypes="1" minDate="2016-01-01T00:00:00" maxDate="5061-01-02T00:00:00"/>
    </cacheField>
    <cacheField name="Orden de Pago" numFmtId="0">
      <sharedItems containsBlank="1" containsMixedTypes="1" containsNumber="1" containsInteger="1" minValue="142665" maxValue="148668"/>
    </cacheField>
    <cacheField name="Monto PAGADO" numFmtId="0">
      <sharedItems containsString="0" containsBlank="1" containsNumber="1" minValue="1350" maxValue="5647750"/>
    </cacheField>
    <cacheField name="Estado" numFmtId="0">
      <sharedItems containsBlank="1"/>
    </cacheField>
    <cacheField name="Observaciones" numFmtId="0">
      <sharedItems containsBlank="1"/>
    </cacheField>
    <cacheField name="FINALIZA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usuario" refreshedDate="42650.698143055553" createdVersion="4" refreshedVersion="4" minRefreshableVersion="3" recordCount="896">
  <cacheSource type="worksheet">
    <worksheetSource ref="B1:AU4997" sheet="Maestro"/>
  </cacheSource>
  <cacheFields count="46">
    <cacheField name="EXP" numFmtId="0">
      <sharedItems containsBlank="1"/>
    </cacheField>
    <cacheField name="VALOR" numFmtId="0">
      <sharedItems containsBlank="1"/>
    </cacheField>
    <cacheField name="N° TRI" numFmtId="0">
      <sharedItems containsBlank="1"/>
    </cacheField>
    <cacheField name="N°  NOTA" numFmtId="0">
      <sharedItems containsBlank="1" containsMixedTypes="1" containsNumber="1" containsInteger="1" minValue="176072016" maxValue="176072016"/>
    </cacheField>
    <cacheField name="N°ACU" numFmtId="0">
      <sharedItems containsBlank="1" containsMixedTypes="1" containsNumber="1" containsInteger="1" minValue="197613" maxValue="252062"/>
    </cacheField>
    <cacheField name="N°PROY" numFmtId="0">
      <sharedItems containsBlank="1"/>
    </cacheField>
    <cacheField name="Otros" numFmtId="0">
      <sharedItems containsBlank="1"/>
    </cacheField>
    <cacheField name="Origen Fecha" numFmtId="0">
      <sharedItems containsDate="1" containsBlank="1" containsMixedTypes="1" minDate="2014-02-13T00:00:00" maxDate="2018-06-08T00:00:00"/>
    </cacheField>
    <cacheField name="Concepto" numFmtId="0">
      <sharedItems containsBlank="1"/>
    </cacheField>
    <cacheField name="Proveedor" numFmtId="0">
      <sharedItems containsBlank="1"/>
    </cacheField>
    <cacheField name="Monto" numFmtId="0">
      <sharedItems containsBlank="1" containsMixedTypes="1" containsNumber="1" minValue="370.01" maxValue="437717417.01999998"/>
    </cacheField>
    <cacheField name="Detalle" numFmtId="0">
      <sharedItems containsBlank="1"/>
    </cacheField>
    <cacheField name="Origen" numFmtId="0">
      <sharedItems containsBlank="1"/>
    </cacheField>
    <cacheField name="Ejecucion Fecha" numFmtId="0">
      <sharedItems containsDate="1" containsBlank="1" containsMixedTypes="1" minDate="2015-06-11T00:00:00" maxDate="2016-12-05T00:00:00"/>
    </cacheField>
    <cacheField name="REC Desde" numFmtId="0">
      <sharedItems containsBlank="1"/>
    </cacheField>
    <cacheField name="REC fecha" numFmtId="0">
      <sharedItems containsDate="1" containsBlank="1" containsMixedTypes="1" minDate="2016-04-08T00:00:00" maxDate="2016-10-08T00:00:00"/>
    </cacheField>
    <cacheField name="Ubicación Interna" numFmtId="0">
      <sharedItems containsBlank="1" containsMixedTypes="1" containsNumber="1" containsInteger="1" minValue="24" maxValue="24"/>
    </cacheField>
    <cacheField name="Responsable" numFmtId="0">
      <sharedItems containsBlank="1" containsMixedTypes="1" containsNumber="1" containsInteger="1" minValue="0" maxValue="0" count="7">
        <s v="Otros"/>
        <s v="Sebastian"/>
        <s v="GUIDO 811"/>
        <s v="Mariana"/>
        <n v="0"/>
        <s v="Lorena F"/>
        <m/>
      </sharedItems>
    </cacheField>
    <cacheField name="Responsable fecha" numFmtId="0">
      <sharedItems containsDate="1" containsBlank="1" containsMixedTypes="1" minDate="1987-05-24T00:00:00" maxDate="2016-10-08T00:00:00"/>
    </cacheField>
    <cacheField name="Detalle de proceso de trabajo" numFmtId="0">
      <sharedItems containsBlank="1" longText="1"/>
    </cacheField>
    <cacheField name="ENVIO Hacia" numFmtId="0">
      <sharedItems containsBlank="1" containsMixedTypes="1" containsNumber="1" containsInteger="1" minValue="387164" maxValue="387164"/>
    </cacheField>
    <cacheField name="ENVIO Fecha" numFmtId="0">
      <sharedItems containsDate="1" containsBlank="1" containsMixedTypes="1" minDate="2015-07-19T00:00:00" maxDate="2016-10-08T00:00:00"/>
    </cacheField>
    <cacheField name="ENVIO Documentacion" numFmtId="0">
      <sharedItems containsDate="1" containsBlank="1" containsMixedTypes="1" minDate="2016-09-23T00:00:00" maxDate="2016-09-24T00:00:00"/>
    </cacheField>
    <cacheField name="ENVIO Motivo" numFmtId="0">
      <sharedItems containsBlank="1"/>
    </cacheField>
    <cacheField name="Depositario Actual" numFmtId="0">
      <sharedItems containsDate="1" containsBlank="1" containsMixedTypes="1" minDate="1899-12-31T00:00:00" maxDate="2016-08-30T00:00:00" count="47">
        <s v="Legales"/>
        <s v="Consejo Asesor del Sistema Argentino Television Digital Terrestre"/>
        <s v="Mesa de Entradas"/>
        <s v="Compras"/>
        <s v="Informática"/>
        <m/>
        <s v="Oficina Gonzalez"/>
        <s v="Dirección Nacional de Expresiones Federales"/>
        <s v="Mesa de entrada"/>
        <s v="Para Desafectar"/>
        <s v="Direccion Nacional de Expresiones Federales"/>
        <s v="Externo (Facultad)"/>
        <s v="Gestion Integral de contenidos"/>
        <s v="Tesoreria"/>
        <s v="Direccion Nacional de Centros Temáticos"/>
        <s v="Mesa de Entrada para JEFATURA"/>
        <s v="Dirección de Patrimonio y Suministros"/>
        <s v="Dirección General Técnica Administrativa y Legal"/>
        <s v="Jefatura de Gabinete de Ministros"/>
        <s v="Presupuesto"/>
        <s v="Secretaria de Contenidos Publicos"/>
        <s v="MESA DE ENTRADAS - ARCHIVO"/>
        <s v="Dirección General Técnica, Administrativa y Legal"/>
        <s v="CTO"/>
        <s v="Direccion General Técnica Administrativa y Legal"/>
        <s v="DNEF"/>
        <s v="PARA ARCHIVAR"/>
        <s v="Dirección Nacional de Centros Tematicos"/>
        <s v="Tesorería"/>
        <s v="DGTAYL"/>
        <s v="ANALIA MARTINEZ"/>
        <s v="ANAHI GUELET"/>
        <d v="2016-08-29T00:00:00"/>
        <s v="Erróneos"/>
        <s v="DGALYT"/>
        <s v="Dirección Nacional de Expresiones Federales (Figura en Compras para Comdoc)"/>
        <n v="0" u="1"/>
        <s v="COMRAS" u="1"/>
        <s v="compas" u="1"/>
        <s v="Presupuesto - TERMINADO" u="1"/>
        <s v="SLU - Contrataciones" u="1"/>
        <s v="COMPRS" u="1"/>
        <s v="Informatica" u="1"/>
        <s v="Otros" u="1"/>
        <s v="Contabilidad y Finanzas" u="1"/>
        <s v="O.C en Ejecución" u="1"/>
        <s v="DGTAL" u="1"/>
      </sharedItems>
    </cacheField>
    <cacheField name="Fecha" numFmtId="0">
      <sharedItems containsDate="1" containsBlank="1" containsMixedTypes="1" minDate="2015-05-05T00:00:00" maxDate="2016-10-08T00:00:00"/>
    </cacheField>
    <cacheField name="Env A Presup" numFmtId="0">
      <sharedItems containsDate="1" containsBlank="1" containsMixedTypes="1" minDate="2016-06-13T00:00:00" maxDate="2016-06-14T00:00:00"/>
    </cacheField>
    <cacheField name="Tipo de Contratación" numFmtId="0">
      <sharedItems containsBlank="1"/>
    </cacheField>
    <cacheField name="Detalle contratacion" numFmtId="0">
      <sharedItems containsBlank="1"/>
    </cacheField>
    <cacheField name="OC (Abierta/Cerrrada +Nro)" numFmtId="0">
      <sharedItems containsBlank="1"/>
    </cacheField>
    <cacheField name="CUIT" numFmtId="0">
      <sharedItems containsBlank="1" containsMixedTypes="1" containsNumber="1" containsInteger="1" minValue="20134804085" maxValue="30715191896"/>
    </cacheField>
    <cacheField name="Nro Beneficiario" numFmtId="0">
      <sharedItems containsDate="1" containsBlank="1" containsMixedTypes="1" minDate="2957-11-01T00:00:00" maxDate="1899-12-31T05:23:05"/>
    </cacheField>
    <cacheField name="Nro de Facturas" numFmtId="0">
      <sharedItems containsDate="1" containsBlank="1" containsMixedTypes="1" minDate="2016-01-01T00:00:00" maxDate="5061-01-02T00:00:00"/>
    </cacheField>
    <cacheField name="Orden de Pago" numFmtId="0">
      <sharedItems containsBlank="1" containsMixedTypes="1" containsNumber="1" containsInteger="1" minValue="142665" maxValue="148668"/>
    </cacheField>
    <cacheField name="Monto PAGADO" numFmtId="0">
      <sharedItems containsString="0" containsBlank="1" containsNumber="1" minValue="1350" maxValue="5647750"/>
    </cacheField>
    <cacheField name="Estado" numFmtId="0">
      <sharedItems containsBlank="1"/>
    </cacheField>
    <cacheField name="Observaciones" numFmtId="0">
      <sharedItems containsBlank="1"/>
    </cacheField>
    <cacheField name="FINALIZADO" numFmtId="0">
      <sharedItems containsBlank="1" count="9">
        <m/>
        <s v="DESAFECTAR"/>
        <s v="PARA PAGO JGM"/>
        <s v="PAGO"/>
        <s v="Devengado"/>
        <s v="PARA PAGAR JGM"/>
        <s v="Para dar de baja."/>
        <s v="PAGO PARCIAL"/>
        <s v="Finalizado"/>
      </sharedItems>
    </cacheField>
    <cacheField name="CONT/OC" numFmtId="0">
      <sharedItems containsBlank="1"/>
    </cacheField>
    <cacheField name="811" numFmtId="0">
      <sharedItems containsBlank="1"/>
    </cacheField>
    <cacheField name="PAGADO" numFmtId="0">
      <sharedItems containsNonDate="0" containsString="0" containsBlank="1"/>
    </cacheField>
    <cacheField name="DEVENGADO" numFmtId="0">
      <sharedItems containsNonDate="0" containsString="0" containsBlank="1"/>
    </cacheField>
    <cacheField name="EN MAESTRO Y NO EN COMDOC" numFmtId="0">
      <sharedItems containsNonDate="0" containsString="0" containsBlank="1"/>
    </cacheField>
    <cacheField name="A" numFmtId="0">
      <sharedItems containsNonDate="0" containsString="0" containsBlank="1"/>
    </cacheField>
    <cacheField name="RESPONSABLE OK" numFmtId="0">
      <sharedItems containsNonDate="0" containsString="0" containsBlank="1"/>
    </cacheField>
    <cacheField name="CURSO" numFmtId="0">
      <sharedItems containsBlank="1" containsMixedTypes="1" containsNumber="1" containsInteger="1" minValue="0" maxValue="0" count="8">
        <m/>
        <e v="#N/A"/>
        <s v="Otro"/>
        <s v="En curso"/>
        <s v="Sin efecto"/>
        <s v="Tecnopolis"/>
        <s v="CCK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usuario" refreshedDate="42650.712369675923" createdVersion="4" refreshedVersion="4" minRefreshableVersion="3" recordCount="46">
  <cacheSource type="worksheet">
    <worksheetSource ref="A1:N47" sheet="COMPR.AR"/>
  </cacheSource>
  <cacheFields count="14">
    <cacheField name="EXPEDIENTE" numFmtId="0">
      <sharedItems/>
    </cacheField>
    <cacheField name="Concepto" numFmtId="0">
      <sharedItems/>
    </cacheField>
    <cacheField name="Monto" numFmtId="169">
      <sharedItems containsBlank="1" containsMixedTypes="1" containsNumber="1" minValue="22716" maxValue="22514880"/>
    </cacheField>
    <cacheField name="Detalle" numFmtId="0">
      <sharedItems containsBlank="1"/>
    </cacheField>
    <cacheField name="Origen" numFmtId="0">
      <sharedItems containsBlank="1"/>
    </cacheField>
    <cacheField name="Estado" numFmtId="0">
      <sharedItems containsBlank="1" count="2">
        <s v="COMPR.AR"/>
        <m u="1"/>
      </sharedItems>
    </cacheField>
    <cacheField name="Fecha Origen" numFmtId="14">
      <sharedItems containsNonDate="0" containsDate="1" containsString="0" containsBlank="1" minDate="2016-01-30T00:00:00" maxDate="2018-06-08T00:00:00"/>
    </cacheField>
    <cacheField name="Detalle de proceso de trabajo" numFmtId="0">
      <sharedItems longText="1"/>
    </cacheField>
    <cacheField name="Depositario Actual " numFmtId="0">
      <sharedItems/>
    </cacheField>
    <cacheField name="Fecha Depositario" numFmtId="14">
      <sharedItems containsNonDate="0" containsDate="1" containsString="0" containsBlank="1" minDate="2016-04-30T00:00:00" maxDate="2016-09-16T00:00:00"/>
    </cacheField>
    <cacheField name="Responsable" numFmtId="0">
      <sharedItems/>
    </cacheField>
    <cacheField name="STATUS" numFmtId="0">
      <sharedItems containsBlank="1"/>
    </cacheField>
    <cacheField name="ASIGNADO PLIEGO" numFmtId="0">
      <sharedItems containsBlank="1"/>
    </cacheField>
    <cacheField name="CTRL 26/9" numFmtId="0">
      <sharedItems containsDate="1" containsBlank="1" containsMixedTypes="1" minDate="2016-10-06T00:00:00" maxDate="2016-10-0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8">
  <r>
    <s v=" 10971/2016"/>
    <m/>
    <m/>
    <m/>
    <m/>
    <m/>
    <d v="2016-04-11T00:00:00"/>
    <s v="Equipamiento"/>
    <m/>
    <n v="15000000"/>
    <s v="SOLICITUD DE EQUIPAMIENTO PARA LA DIRECCION NACIONAL DE EXPRESIONES FEDERALES."/>
    <s v="Dirección Nacional de Expresiones Federales"/>
    <m/>
    <m/>
    <m/>
    <m/>
    <s v="Sin Asignar"/>
    <m/>
    <m/>
    <s v="Dirección Nacional de Expresiones Federales"/>
    <d v="2016-04-12T00:00:00"/>
    <m/>
    <s v="No es de nuestra competencia"/>
    <s v="Dirección Nacional de Expresiones Federales"/>
    <m/>
    <m/>
    <m/>
    <m/>
    <m/>
    <m/>
    <m/>
    <m/>
    <m/>
    <m/>
    <m/>
    <m/>
    <n v="1"/>
    <x v="0"/>
  </r>
  <r>
    <s v="0254479/2015"/>
    <m/>
    <m/>
    <m/>
    <m/>
    <m/>
    <m/>
    <s v="Telecomunicaciones"/>
    <m/>
    <m/>
    <s v="NOTA S01: 0254479/2015 SERVICIO DE ALQUILER RADIOELECTRICO Y ASISTENCIA TECNICA "/>
    <s v="Presidencia de la Nacion"/>
    <m/>
    <m/>
    <m/>
    <s v="Mueble 11"/>
    <s v="Orlando"/>
    <d v="2016-06-23T00:00:00"/>
    <m/>
    <m/>
    <m/>
    <m/>
    <m/>
    <s v="Compras"/>
    <d v="2016-05-09T00:00:00"/>
    <s v="Licitación"/>
    <s v="HISTORICO /MINPLAN"/>
    <m/>
    <m/>
    <m/>
    <m/>
    <m/>
    <m/>
    <m/>
    <m/>
    <m/>
    <n v="5"/>
    <x v="0"/>
  </r>
  <r>
    <s v="039606/2015"/>
    <m/>
    <m/>
    <m/>
    <m/>
    <s v="OC Nº 24/2015"/>
    <d v="2016-01-14T00:00:00"/>
    <s v="Audiovisual"/>
    <s v="CORPORATE CORP S.A. "/>
    <n v="87543483.390000001"/>
    <s v="Ampliación de la Orden de Compra Nº 24/2015 - Adquisición de diseño, suministro, instalación y puesta en funcionamiento de los sistemas audiovisuales y multimedia. Exp. de pago: 344243/2015  "/>
    <m/>
    <m/>
    <m/>
    <m/>
    <s v="Mueble 14"/>
    <s v="Lorena"/>
    <m/>
    <m/>
    <s v="Dirección Nacional de Expresiones Federales"/>
    <d v="2016-04-05T00:00:00"/>
    <m/>
    <s v=" Se entrego a Sebastian y Leandro Iglesias"/>
    <s v="Dirección Nacional de Expresiones Federales"/>
    <m/>
    <m/>
    <s v="HISTORICO /MINPLAN"/>
    <s v="Pago"/>
    <s v="OC Nº 24/2015"/>
    <m/>
    <m/>
    <m/>
    <m/>
    <m/>
    <m/>
    <m/>
    <n v="1"/>
    <x v="0"/>
  </r>
  <r>
    <s v="101566/2016"/>
    <m/>
    <s v="9912/2016"/>
    <m/>
    <m/>
    <m/>
    <d v="2016-01-30T00:00:00"/>
    <s v="Insumos de Seguridad"/>
    <s v="A DEFINIR"/>
    <n v="1800000"/>
    <s v="Solicitud de adquisición de Handies para el CCK"/>
    <s v="Dirección Nacional de Expresiones Federales"/>
    <m/>
    <s v="Dirección Nacional de Expresiones Federales"/>
    <d v="2016-07-14T00:00:00"/>
    <s v="Mueble 13"/>
    <s v="Miriam"/>
    <d v="2016-07-04T00:00:00"/>
    <m/>
    <s v="Coordinación Técnica Operativa"/>
    <d v="2016-07-22T00:00:00"/>
    <m/>
    <s v="se envia para que modifiquen código de catalogo y adjunten precio unitario"/>
    <s v="Compras"/>
    <d v="2016-07-28T00:00:00"/>
    <m/>
    <s v="Licitación - Contrataciones"/>
    <s v="Licitación Privada"/>
    <m/>
    <m/>
    <m/>
    <m/>
    <m/>
    <m/>
    <m/>
    <m/>
    <n v="7"/>
    <x v="1"/>
  </r>
  <r>
    <s v="105768/2016"/>
    <m/>
    <m/>
    <m/>
    <m/>
    <m/>
    <d v="2016-03-29T00:00:00"/>
    <s v="Comunicaciones Oficiales y Generales"/>
    <s v="Boletin oficial"/>
    <n v="190548"/>
    <s v="FACTURA DEL BOLETIN OFICIAL N° 0018-00008556 $3.024,00 Y         0018-00008557 $2,184,00"/>
    <s v="JEFATURA DE GABINETE DE MINISTROS"/>
    <m/>
    <m/>
    <m/>
    <s v="Mueble 14"/>
    <s v="Lorena"/>
    <m/>
    <s v="Lo esta trabajando Melina"/>
    <s v="Presupuesto"/>
    <d v="2016-04-04T00:00:00"/>
    <s v="Nota CC N°40/2016"/>
    <s v="Para que informe si tiene credito presupuestario"/>
    <s v="Compras"/>
    <d v="2016-05-09T00:00:00"/>
    <s v="Si"/>
    <s v="Pago"/>
    <s v="Pago"/>
    <m/>
    <m/>
    <m/>
    <s v="0018-00008556 y 0018-00008557"/>
    <m/>
    <m/>
    <m/>
    <m/>
    <n v="5"/>
    <x v="0"/>
  </r>
  <r>
    <s v="109495/2014"/>
    <m/>
    <m/>
    <m/>
    <s v="PROY 4205/2015"/>
    <s v=" LIC PRI. 1/2015 - OC ABIERTA 15/2015"/>
    <d v="2016-01-14T00:00:00"/>
    <s v="Agua - Dispenser"/>
    <s v="AQUALINE SA "/>
    <n v="229000"/>
    <s v="CONTRATACION DIRECTA POR EL SERVICIO SUMINISTRO DE AGUA POTABLE ENVASADA DISPENSERS    (2 cuerpos)"/>
    <s v="Coordinación Técnica Operativa"/>
    <m/>
    <m/>
    <m/>
    <s v="Mueble 8"/>
    <s v="Mariana"/>
    <m/>
    <s v="Para la firma de daniel"/>
    <s v="Direccion General Técnica, Administrativa y Legal"/>
    <d v="2016-05-27T00:00:00"/>
    <s v="Nota CC N° 236/16"/>
    <s v="Nota de Intervencion de Compras, para remitir a DGTyL para que luego se remita a Jefatura para el pago, que ejecutara el 100% de laOC"/>
    <s v="Compras"/>
    <d v="2016-06-08T00:00:00"/>
    <s v="Contratación Directa"/>
    <s v="HISTORICO /MINPLAN"/>
    <s v="Contratación Directa"/>
    <s v="OC ABIERTA 15/2015"/>
    <m/>
    <m/>
    <m/>
    <m/>
    <m/>
    <m/>
    <s v="PARA PAGO JGM"/>
    <n v="6"/>
    <x v="1"/>
  </r>
  <r>
    <s v="111766/2015"/>
    <m/>
    <m/>
    <m/>
    <m/>
    <m/>
    <d v="2016-01-14T00:00:00"/>
    <s v="Equipamiento Receptor de TDA"/>
    <s v="Tacchini Ezequiel"/>
    <n v="570411.5"/>
    <s v="Pago de Factura N° 0005-00000110  &quot;CONECTORES &quot;Servicio de Instalación de  Equipamiento Receptor de TDA en el HOSPITAL ZONAL DOCTOR ALBERTO BALESTRINI"/>
    <m/>
    <m/>
    <m/>
    <m/>
    <s v="Mueble 14"/>
    <s v="Lorena"/>
    <m/>
    <m/>
    <m/>
    <m/>
    <m/>
    <m/>
    <s v="Compras"/>
    <d v="2016-05-09T00:00:00"/>
    <m/>
    <s v="Pago"/>
    <s v="Pago"/>
    <m/>
    <m/>
    <m/>
    <s v="0005-00000110"/>
    <m/>
    <m/>
    <m/>
    <m/>
    <n v="5"/>
    <x v="0"/>
  </r>
  <r>
    <s v="11784/2015"/>
    <m/>
    <m/>
    <m/>
    <m/>
    <m/>
    <d v="2016-01-14T00:00:00"/>
    <s v="Convenio Universidades"/>
    <s v="UTN"/>
    <n v="83565000"/>
    <s v="PROPUESTA DE CONVENIO PARA LA IMPLEMENTACION DE ACCIONES VINCULADAS A LA PLANIFICACION DE EVENTOS Y FESTIVALES CULTURALES - UNIVERSIDAD TECNOLOGICA NAC.-  $83.565.000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122698/2014"/>
    <m/>
    <m/>
    <m/>
    <m/>
    <m/>
    <d v="2016-01-14T00:00:00"/>
    <s v="Policia"/>
    <s v="Policia Federal Argentina"/>
    <m/>
    <s v="Convenio entre la SSCYCG y la PFA   15/11/2014 al 31/12/2014   SERVICIO DE POLICÍA ADICIONAL"/>
    <m/>
    <m/>
    <m/>
    <m/>
    <s v="Mueble 14"/>
    <s v="Lorena"/>
    <m/>
    <m/>
    <m/>
    <m/>
    <m/>
    <m/>
    <s v="REVISAR"/>
    <m/>
    <s v="Convenios"/>
    <s v="HISTORICO /MINPLAN"/>
    <m/>
    <m/>
    <m/>
    <m/>
    <m/>
    <m/>
    <m/>
    <m/>
    <m/>
    <n v="1"/>
    <x v="0"/>
  </r>
  <r>
    <s v="127195/2016"/>
    <m/>
    <m/>
    <m/>
    <m/>
    <s v="Nota 11375/2016"/>
    <d v="2016-05-11T00:00:00"/>
    <s v="Seguros"/>
    <s v="NACIÓN SEGUROS S.A."/>
    <n v="2408.16"/>
    <s v="Nota dnef 121/2016 Solicitud de contratación de seguro para obras de Alicia Penalba"/>
    <s v="Dirección Nacional de Expresiones Federales"/>
    <m/>
    <s v="Dirección Nacional de Expresiones Federales"/>
    <d v="2016-05-23T00:00:00"/>
    <m/>
    <s v="Sin Asignar"/>
    <m/>
    <s v="23-05-16. Devolución de expte por falta de presentación de dos presupuestos que acompañen al de nación"/>
    <s v="Direccion General Técnica, Administrativa y Legal"/>
    <d v="2016-05-23T00:00:00"/>
    <m/>
    <s v="Solicita autorización para realizar la renovación del seguro"/>
    <s v="Direccion Nacional de Expresiones Federales"/>
    <d v="2016-05-27T00:00:00"/>
    <s v="Si"/>
    <s v="Licitación - Contrataciones"/>
    <s v="Licitación - Contrataciones"/>
    <m/>
    <m/>
    <n v="129885"/>
    <m/>
    <m/>
    <m/>
    <m/>
    <m/>
    <n v="5"/>
    <x v="0"/>
  </r>
  <r>
    <s v="12868/2016"/>
    <m/>
    <m/>
    <m/>
    <m/>
    <m/>
    <d v="2016-04-21T00:00:00"/>
    <s v="Insumos Descartables"/>
    <m/>
    <m/>
    <s v="SOLICITUD DE COMPRA DE MATERIALES DESCARTABLES PARA USO DE GASTRONOMIA"/>
    <s v="Gestión Integral de Contenidos"/>
    <m/>
    <m/>
    <m/>
    <s v="Mueble 8"/>
    <s v="Mariana"/>
    <d v="2016-06-03T00:00:00"/>
    <m/>
    <m/>
    <m/>
    <m/>
    <m/>
    <s v="Legales"/>
    <d v="2016-05-18T00:00:00"/>
    <m/>
    <m/>
    <m/>
    <m/>
    <m/>
    <m/>
    <m/>
    <m/>
    <m/>
    <m/>
    <m/>
    <n v="5"/>
    <x v="0"/>
  </r>
  <r>
    <s v="129568/2016"/>
    <m/>
    <m/>
    <m/>
    <m/>
    <s v="POLICIA FEDERAL ARGENTINA 673-0100667/2016"/>
    <d v="2016-02-25T00:00:00"/>
    <s v="Seguridad"/>
    <s v="Policia Federal Argentina"/>
    <m/>
    <s v="Adjunta presupuesto por los servicios que bajo regimen policia adicional, en contestación a nota de la Dirección Nacional de Expresiones Federales"/>
    <s v="Dirección Nacional de Expresiones Federales"/>
    <m/>
    <s v="Coordinación Técnica Operativa"/>
    <d v="2016-06-03T00:00:00"/>
    <s v="Mueble 19"/>
    <s v="Matías"/>
    <d v="2016-06-02T00:00:00"/>
    <s v="Pasa a Presupuesto por existencia de crédito."/>
    <s v="Presupuesto"/>
    <d v="2016-07-28T00:00:00"/>
    <s v="PV-2016-00439156"/>
    <m/>
    <s v="PREsupuesto"/>
    <d v="2016-07-28T00:00:00"/>
    <m/>
    <s v="Convenios"/>
    <s v="Convenios"/>
    <m/>
    <m/>
    <m/>
    <m/>
    <m/>
    <m/>
    <m/>
    <m/>
    <n v="7"/>
    <x v="0"/>
  </r>
  <r>
    <s v="131232/2016"/>
    <m/>
    <m/>
    <m/>
    <m/>
    <m/>
    <d v="2016-04-20T00:00:00"/>
    <s v="Agua - Dispenser"/>
    <s v="AQUALINE SA "/>
    <n v="99748.9"/>
    <s v="PAGO DE FACTURAS "/>
    <s v="Presupuesto"/>
    <m/>
    <s v="Direccion General Técnica, Administrativa y Legal"/>
    <d v="2016-07-11T00:00:00"/>
    <s v="Mueble 14"/>
    <s v="Lorena"/>
    <m/>
    <s v="Providencia GEDO para pagar por Jefatura. Armo nota de Adrian También / / SE SOLICITO A LA EMPRESA REFACTURACION. 14/07/2016 Se envía a DNEF para conformar facturas. Armo nota de GEDO."/>
    <s v="Dirección Nacional de Expresiones Federales"/>
    <d v="2016-07-14T00:00:00"/>
    <s v="RTO comdoc"/>
    <s v="A mozzi por COMDOC para firmar factura"/>
    <s v="Compras"/>
    <d v="2016-07-18T00:00:00"/>
    <m/>
    <s v="Pago"/>
    <s v="Pago"/>
    <m/>
    <m/>
    <m/>
    <m/>
    <m/>
    <m/>
    <m/>
    <m/>
    <n v="7"/>
    <x v="0"/>
  </r>
  <r>
    <s v="131503/2016"/>
    <m/>
    <m/>
    <m/>
    <m/>
    <m/>
    <d v="2016-04-13T00:00:00"/>
    <s v="Mantenimiento"/>
    <m/>
    <n v="132411.20000000001"/>
    <s v="SOLICITTUD DE CONTRATACION DE UN SERVICIO DE DIAGNOSTICO PARA MANTENIMIENTO CORRECTIVO Y/O PREVENTIVO DE VEHICULOS ELECTRICOS"/>
    <s v="Dirección Nacional de Expresiones Federales"/>
    <m/>
    <m/>
    <m/>
    <m/>
    <s v="Sin Asignar"/>
    <m/>
    <m/>
    <s v="Dirección Nacional de Centros Tematicos"/>
    <d v="2016-04-15T00:00:00"/>
    <m/>
    <s v="Se los llevo con remito Mariana para hacer unas correcciones"/>
    <s v="Direccion Nacional de Expresiones Federales"/>
    <d v="2016-04-30T00:00:00"/>
    <m/>
    <s v="Licitación - Contrataciones"/>
    <s v="Licitación - Contrataciones"/>
    <m/>
    <m/>
    <m/>
    <m/>
    <m/>
    <m/>
    <m/>
    <m/>
    <n v="4"/>
    <x v="0"/>
  </r>
  <r>
    <s v="132434/2016"/>
    <m/>
    <m/>
    <m/>
    <m/>
    <m/>
    <d v="2016-04-19T00:00:00"/>
    <s v="Alquiler de Maquinas"/>
    <s v="Pyramiz"/>
    <n v="16193.43"/>
    <s v="Solicitud de alquiler de tijera elevadora"/>
    <s v="Dirección Nacional de Expresiones Federales"/>
    <m/>
    <m/>
    <m/>
    <s v="Mueble 14"/>
    <s v="Sebastian"/>
    <d v="2016-07-25T00:00:00"/>
    <m/>
    <m/>
    <m/>
    <m/>
    <m/>
    <s v="Compras"/>
    <d v="2016-05-09T00:00:00"/>
    <m/>
    <m/>
    <m/>
    <m/>
    <m/>
    <m/>
    <m/>
    <m/>
    <m/>
    <m/>
    <m/>
    <n v="5"/>
    <x v="0"/>
  </r>
  <r>
    <s v="132806/2014  "/>
    <m/>
    <s v="QUEDA SIN EFECTO"/>
    <m/>
    <m/>
    <m/>
    <d v="2016-01-14T00:00:00"/>
    <s v="Equipamiento Musical"/>
    <m/>
    <n v="8702170"/>
    <s v="Adquisición de instrumentos musicales, nuevos y sin uso Licitación Pública Nacional e Internacional N° 8/2015   (2 CUERPOS)  "/>
    <m/>
    <m/>
    <m/>
    <m/>
    <s v="Mueble 11"/>
    <s v="Orlando"/>
    <m/>
    <m/>
    <s v="Dirección Nacional de Expresiones Federales"/>
    <d v="2016-03-09T00:00:00"/>
    <s v="Nota CC N° 14/2016. "/>
    <s v="Para su intervención y demas efectos.                   "/>
    <s v="Dirección Nacional de Expresiones Federales"/>
    <m/>
    <m/>
    <s v="HISTORICO /MINPLAN"/>
    <m/>
    <m/>
    <m/>
    <m/>
    <m/>
    <m/>
    <m/>
    <m/>
    <m/>
    <n v="1"/>
    <x v="0"/>
  </r>
  <r>
    <s v="132806/2015"/>
    <m/>
    <s v="QUEDA SIN EFECTO"/>
    <m/>
    <m/>
    <m/>
    <d v="2016-01-14T00:00:00"/>
    <s v="Obra Publica"/>
    <m/>
    <n v="9212535.75"/>
    <s v="Sala Tecnológica  Licitación Pública N° 4/2015                (3 CUERPOS)"/>
    <m/>
    <m/>
    <m/>
    <m/>
    <m/>
    <s v="Sin Asignar"/>
    <m/>
    <m/>
    <s v="Dirección Nacional de Expresiones Federales"/>
    <d v="2016-03-11T00:00:00"/>
    <m/>
    <s v="Para su conocimiento y evaluación."/>
    <s v="Dirección Nacional de Expresiones Federales"/>
    <m/>
    <s v="Licitación Publica"/>
    <s v="HISTORICO /MINPLAN"/>
    <m/>
    <m/>
    <m/>
    <m/>
    <m/>
    <m/>
    <m/>
    <m/>
    <m/>
    <n v="1"/>
    <x v="0"/>
  </r>
  <r>
    <s v="132806/2016"/>
    <m/>
    <s v="QUEDA SIN EFECTO"/>
    <m/>
    <m/>
    <m/>
    <d v="2016-01-14T00:00:00"/>
    <s v="Equipamiento Musical"/>
    <s v="LYON &amp;HEALY HARPS INC"/>
    <n v="71660"/>
    <s v="Adquisición de 2 ARPAS, 2 CARROS para traslado                  CONTRATACIÓN DIRECTA POR ESPECIALIDAD N° 2/2015"/>
    <m/>
    <m/>
    <m/>
    <m/>
    <m/>
    <s v="Sin Asignar"/>
    <m/>
    <m/>
    <s v="Dirección Nacional de Expresiones Federales"/>
    <d v="2016-03-07T00:00:00"/>
    <s v="Nota CC N° 10/2016. "/>
    <s v="Para su intervención.    "/>
    <s v="Dirección Nacional de Expresiones Federales"/>
    <m/>
    <m/>
    <s v="Licitación - Contrataciones"/>
    <s v="Contratación Directa"/>
    <m/>
    <m/>
    <m/>
    <m/>
    <m/>
    <m/>
    <m/>
    <m/>
    <n v="1"/>
    <x v="0"/>
  </r>
  <r>
    <s v="134613/2014"/>
    <m/>
    <m/>
    <m/>
    <m/>
    <m/>
    <d v="2016-01-14T00:00:00"/>
    <s v="Equipamiento Musical"/>
    <s v="Steinway &amp; Sons"/>
    <n v="554895"/>
    <s v="Adquisición de 2 pianos de gran cola y 1 piano de media cola marca STEINWAY &amp; SONS     CONTRATACIÓN DIRECTA POR ESPECIALIDAD N° 3/2014         "/>
    <m/>
    <m/>
    <m/>
    <m/>
    <m/>
    <s v="Sin Asignar"/>
    <m/>
    <m/>
    <s v="Presupuesto"/>
    <d v="2016-03-09T00:00:00"/>
    <s v="Nota CC N° 22/2016"/>
    <s v="Para que informe si tiene credito presupuestario"/>
    <s v="Compras"/>
    <d v="2016-05-09T00:00:00"/>
    <s v="Contratación Directa"/>
    <s v="Licitación - Contrataciones"/>
    <s v="Contratación directa por especialidad"/>
    <m/>
    <m/>
    <m/>
    <m/>
    <m/>
    <m/>
    <m/>
    <m/>
    <n v="5"/>
    <x v="0"/>
  </r>
  <r>
    <s v="136169/2016"/>
    <m/>
    <m/>
    <m/>
    <m/>
    <m/>
    <d v="2016-04-14T00:00:00"/>
    <s v="Alquiler de Andamios"/>
    <m/>
    <m/>
    <s v="SOLICITUD CONTRATACION DE ALQUILER DE ANDAMIOS"/>
    <s v="Dirección Nacional de Centros Tematicos"/>
    <m/>
    <m/>
    <m/>
    <s v="Mueble 8"/>
    <s v="Mariana"/>
    <d v="2016-06-03T00:00:00"/>
    <m/>
    <s v="Presupuesto"/>
    <d v="2016-04-15T00:00:00"/>
    <m/>
    <s v="Se los llevo con remito Mariana para hacer unas correcciones"/>
    <s v="PREsupuesto"/>
    <m/>
    <s v="Si"/>
    <m/>
    <m/>
    <m/>
    <m/>
    <m/>
    <m/>
    <m/>
    <m/>
    <m/>
    <m/>
    <n v="1"/>
    <x v="0"/>
  </r>
  <r>
    <s v="13846/2016"/>
    <m/>
    <m/>
    <m/>
    <m/>
    <m/>
    <d v="2016-04-28T00:00:00"/>
    <s v="Tecnopolis - Mantenimiento"/>
    <s v="GRUAS SAN BLAS S.A."/>
    <n v="308080.75"/>
    <s v="CONTRATACION SERVICIO ANUAL DE MANTENIMIENTO PREVENTIVO, CORRECTIVO Y REPARACION DE MAQUINAS PESADAS, SITUADA EN PARQUE TEMATICO TECNOPOLIS"/>
    <s v="Dirección Nacional de Centros Tematicos"/>
    <m/>
    <m/>
    <m/>
    <m/>
    <s v="Sin Asignar"/>
    <m/>
    <m/>
    <m/>
    <m/>
    <m/>
    <m/>
    <s v="Compras"/>
    <d v="2016-05-09T00:00:00"/>
    <m/>
    <s v="Licitación - Contrataciones"/>
    <s v="Licitación - Contrataciones"/>
    <m/>
    <m/>
    <m/>
    <m/>
    <m/>
    <m/>
    <m/>
    <s v="PARA PAGO JGM"/>
    <n v="5"/>
    <x v="0"/>
  </r>
  <r>
    <s v="139230/2014"/>
    <m/>
    <m/>
    <m/>
    <m/>
    <m/>
    <d v="2016-01-14T00:00:00"/>
    <s v="Sistema Centralizado y Distribución de UPS"/>
    <s v="UPS"/>
    <n v="18195667"/>
    <s v="Especificaciones Tecnicas del Sistema Centralizado y Distribución de UPS  Licitación Pública Nacional  N° 5/2014  (9 Cuerpos)"/>
    <m/>
    <m/>
    <m/>
    <m/>
    <s v="Mueble 14"/>
    <s v="Lorena"/>
    <m/>
    <m/>
    <m/>
    <m/>
    <m/>
    <m/>
    <s v="Compras"/>
    <d v="2016-05-09T00:00:00"/>
    <s v="Licitación Publica"/>
    <s v="HISTORICO /MINPLAN"/>
    <m/>
    <m/>
    <m/>
    <m/>
    <m/>
    <m/>
    <m/>
    <m/>
    <m/>
    <n v="5"/>
    <x v="0"/>
  </r>
  <r>
    <s v="141672/2015"/>
    <m/>
    <m/>
    <m/>
    <m/>
    <m/>
    <d v="2016-03-28T00:00:00"/>
    <s v="Mantenimiento Asensores"/>
    <s v="OTIS S.A."/>
    <n v="4016250.01"/>
    <s v="Servicio de mantenimiento de ascensores   (2 CUERPOS) Facturas B Nº 0005-4519;4520 A 4527, 4633 A 4635 y 4733 A 4735 "/>
    <m/>
    <m/>
    <s v="Direccion General Técnica, Administrativa y Legal"/>
    <d v="2016-07-07T00:00:00"/>
    <s v="Mueble 9"/>
    <s v="Sebastian"/>
    <m/>
    <s v="Nota para presupuesto y luego pase a legales, a la firma de Daniel// SE RECLAMO A OTIS NOTAS DE CREDITO. 14/07/2016 Refacturado y con Acto Administrativo firmado, sale a Tesoreria para pagar"/>
    <s v="Tesorería"/>
    <d v="2016-07-14T00:00:00"/>
    <s v="Nota CC 263 /2016"/>
    <s v="Se envía a Tesorería con refacturación nueva."/>
    <s v="Tesoreria"/>
    <d v="2016-07-14T00:00:00"/>
    <s v="Si"/>
    <s v="Pago"/>
    <s v="Pago"/>
    <m/>
    <m/>
    <m/>
    <m/>
    <n v="142665"/>
    <n v="5647750"/>
    <s v="Devengado"/>
    <s v="PARA PAGAR JGM"/>
    <n v="7"/>
    <x v="1"/>
  </r>
  <r>
    <s v="141672/2015 (ex 0144080/2016)"/>
    <m/>
    <m/>
    <m/>
    <s v="14778/2016"/>
    <m/>
    <d v="2016-04-22T00:00:00"/>
    <s v="Mantenimiento Asensores"/>
    <s v="OTIS S.A."/>
    <n v="5647750.0099999998"/>
    <s v="Servicio de mantenimiento de ascensores   (2 CUERPOS) Facturas B Nº 0005-4519;4520 A 4527, 4633 A 4635 y 4733 A 4735 "/>
    <s v="Coordinación Técnica Operativa"/>
    <m/>
    <s v="Direccion General Técnica, Administrativa y Legal"/>
    <d v="2016-07-07T00:00:00"/>
    <s v="Mueble 9"/>
    <s v="Sebastian"/>
    <d v="2016-07-07T00:00:00"/>
    <s v="Nota para presupuesto y luego pase a legales, a la firma de Daniel"/>
    <s v="Legales"/>
    <m/>
    <s v="Nota CC      /2016"/>
    <s v="Para constancia de crédito por $1,6 MM y cumplido, pase a Legales con PROY"/>
    <s v="Tesoreria"/>
    <d v="2016-07-14T00:00:00"/>
    <s v="Si"/>
    <s v="Legitimo Abono"/>
    <s v="Legitimo Abono"/>
    <m/>
    <m/>
    <m/>
    <s v="0005-00004818"/>
    <m/>
    <m/>
    <m/>
    <s v="PARA PAGO JGM"/>
    <n v="7"/>
    <x v="1"/>
  </r>
  <r>
    <s v="143787/2016"/>
    <m/>
    <s v="NOTA 11475/2016"/>
    <m/>
    <m/>
    <m/>
    <m/>
    <s v="Viáticos y Alojamiento"/>
    <s v="OPTAR S.A"/>
    <n v="94761.1"/>
    <s v="NOTA 11475/2016 -PEDIDO DE PASAJES AÉREOS &quot;ARMONIZACION FINAL DEL ÓRGANO KLAIS&quot; - Solicitud de hospedaje y comidas 4 franceses afinación órgano"/>
    <s v="Dirección Nacional de Expresiones Federales"/>
    <m/>
    <s v="Dirección Nacional de Expresiones Federales"/>
    <m/>
    <s v="Mueble 19"/>
    <s v="Matías"/>
    <m/>
    <s v="Trámite Finalizado."/>
    <s v="Jefatura de Gabinete de Ministros"/>
    <d v="2016-05-31T00:00:00"/>
    <m/>
    <s v="Para trámite del pago."/>
    <s v="Jefatura de Gabinete de Ministros"/>
    <d v="2016-05-31T00:00:00"/>
    <s v="Si"/>
    <s v="Legitimo Abono"/>
    <s v="Legitimo Abono"/>
    <s v="si"/>
    <m/>
    <m/>
    <m/>
    <m/>
    <m/>
    <m/>
    <s v="PARA PAGO JGM"/>
    <n v="5"/>
    <x v="1"/>
  </r>
  <r>
    <s v="143809/2016"/>
    <m/>
    <m/>
    <m/>
    <m/>
    <m/>
    <d v="2016-04-12T00:00:00"/>
    <s v="Equipamiento Musical"/>
    <s v="PBG TRAVEL AND EVENTS S.R.L."/>
    <n v="88855"/>
    <s v="Pedido de hospedaje y comidas &quot;Armonizacion final del organo Klais&quot;"/>
    <s v="Dirección Nacional de Expresiones Federales"/>
    <d v="2016-04-12T00:00:00"/>
    <s v="Direccion General Técnica, Administrativa y Legal"/>
    <d v="2016-07-20T00:00:00"/>
    <s v="Mueble 10"/>
    <s v="Melina"/>
    <d v="2016-06-09T00:00:00"/>
    <s v="Se elaboró Proyecto de AA"/>
    <s v="Legales"/>
    <d v="2016-07-14T00:00:00"/>
    <s v="PV-2016-00347795-APN-DGTAYL"/>
    <s v="Acto admnistrativo por GEDO. Se envía con nota para Adrián Borgthagaray."/>
    <s v="Direccion General Técnica Administrativa y Legal"/>
    <d v="2016-07-20T00:00:00"/>
    <d v="2016-06-13T00:00:00"/>
    <s v="Legitimo Abono"/>
    <s v="Legitimo Abono"/>
    <m/>
    <n v="30714478199"/>
    <m/>
    <s v="0001-00000159"/>
    <m/>
    <n v="85377.600000000006"/>
    <m/>
    <s v="PARA PAGO JGM"/>
    <n v="7"/>
    <x v="1"/>
  </r>
  <r>
    <s v="143872/2013"/>
    <m/>
    <m/>
    <m/>
    <m/>
    <s v="OC 09/2013"/>
    <d v="2016-03-01T00:00:00"/>
    <s v="Chip "/>
    <s v="INTI"/>
    <n v="7546560"/>
    <s v=" CONTRATACIÓN DIRECTA POR ESPECIALIDAD   17/13  SERVICIO POR EL ESTUDIO DE FACTIBILIDAD TÉCNICO-ECONÓMICO PARA EL DESARROLLO DE UN PROYECTO DE DISEÑO Y PRODUCCIÓN DE UN CHIP MULTIMEDIA "/>
    <m/>
    <m/>
    <m/>
    <m/>
    <s v="Mueble 14"/>
    <s v="Lorena"/>
    <m/>
    <m/>
    <m/>
    <m/>
    <m/>
    <m/>
    <s v="REVISAR"/>
    <m/>
    <m/>
    <s v="HISTORICO /MINPLAN"/>
    <s v="Pago"/>
    <s v="OC 09/2013"/>
    <m/>
    <m/>
    <m/>
    <m/>
    <m/>
    <m/>
    <m/>
    <n v="1"/>
    <x v="0"/>
  </r>
  <r>
    <s v="144593/2016"/>
    <m/>
    <m/>
    <m/>
    <m/>
    <m/>
    <d v="2016-04-19T00:00:00"/>
    <s v="Convenio Universidades"/>
    <s v="UNTREF"/>
    <m/>
    <s v="REQUERIMIENTO PARA LA SUSCRIPCION DE CONVENIO - UNIVERSIDAD NACIONAL DE TRES DE FEBRERO.-"/>
    <s v="Presupuesto"/>
    <m/>
    <m/>
    <m/>
    <m/>
    <s v="Sin Asignar"/>
    <m/>
    <m/>
    <s v="Direccion General Técnica, Administrativa y Legal"/>
    <d v="2016-04-20T00:00:00"/>
    <s v="Nota CC N° 66/2016"/>
    <s v=" Se remiten en los términos del Decreto 336/2016, para la prosecución del tramite."/>
    <s v="Dirección General Técnica, Administrativa y Legal"/>
    <m/>
    <m/>
    <s v="Convenios"/>
    <s v="Convenios"/>
    <m/>
    <m/>
    <m/>
    <m/>
    <m/>
    <m/>
    <m/>
    <m/>
    <n v="1"/>
    <x v="0"/>
  </r>
  <r>
    <s v="146974/2013"/>
    <m/>
    <m/>
    <m/>
    <m/>
    <m/>
    <d v="2016-01-14T00:00:00"/>
    <s v="Audiovisual"/>
    <s v="CIN (CONSEJO INTERUNIVERSITARIO NACIONAL)"/>
    <n v="39608372"/>
    <s v="PROPUESTAS PARA EL DESARROLLO E INSTRUMENTACION DEL PLAN OPERATIVO DE FOMENTO Y PROMOCION DE CONTENIDOS AUDIOVISUALES DIGITALES DEL SATVDT PARA EL AÑO 2013    $39.608.372,00"/>
    <m/>
    <m/>
    <m/>
    <m/>
    <s v="Mueble 14"/>
    <s v="Analia"/>
    <m/>
    <m/>
    <m/>
    <m/>
    <m/>
    <m/>
    <s v="Compras"/>
    <d v="2016-05-09T00:00:00"/>
    <m/>
    <s v="HISTORICO /MINPLAN"/>
    <s v="Licitacion"/>
    <m/>
    <m/>
    <m/>
    <m/>
    <m/>
    <m/>
    <m/>
    <m/>
    <n v="5"/>
    <x v="0"/>
  </r>
  <r>
    <s v="149173/2016"/>
    <m/>
    <m/>
    <m/>
    <m/>
    <m/>
    <d v="2016-04-20T00:00:00"/>
    <s v="Alquiler de Fotocopiadora"/>
    <m/>
    <s v="sin monto"/>
    <s v="LICITACION FOTOCOPIADORAS ELABORACIÓN DE INFORME TÉCNICO"/>
    <s v="Informatica"/>
    <m/>
    <m/>
    <m/>
    <s v="Mueble 8"/>
    <s v="Mariana"/>
    <m/>
    <s v="PARA UNIFICAR"/>
    <m/>
    <m/>
    <m/>
    <m/>
    <s v="Compras"/>
    <d v="2016-05-09T00:00:00"/>
    <s v="Si"/>
    <s v="Licitación - Contrataciones"/>
    <s v="Licitación Publica"/>
    <m/>
    <m/>
    <m/>
    <m/>
    <m/>
    <m/>
    <m/>
    <m/>
    <n v="5"/>
    <x v="0"/>
  </r>
  <r>
    <s v="151295/2014"/>
    <m/>
    <m/>
    <m/>
    <m/>
    <m/>
    <d v="2016-01-14T00:00:00"/>
    <s v="Refrigerio -Almuerzos"/>
    <m/>
    <m/>
    <s v="CONCESIÓN     Instalación de 3 restaurants y 2 cafeterías para uso público     Licitación Pública Nacional   N° 10/2015"/>
    <m/>
    <m/>
    <s v="Dirección Nacional de Expresiones Federales"/>
    <d v="2016-07-18T00:00:00"/>
    <m/>
    <s v="Orlando"/>
    <d v="2016-07-19T00:00:00"/>
    <s v="19/7 ELABORAR PROY DESAFECTACION"/>
    <s v="Legales"/>
    <d v="2016-07-20T00:00:00"/>
    <s v="pv-2016-00345222"/>
    <m/>
    <s v="Legales"/>
    <d v="2016-07-20T00:00:00"/>
    <s v="Licitación Publica"/>
    <s v="HISTORICO /MINPLAN"/>
    <m/>
    <m/>
    <m/>
    <m/>
    <m/>
    <m/>
    <m/>
    <m/>
    <m/>
    <n v="7"/>
    <x v="0"/>
  </r>
  <r>
    <s v="152632/2016"/>
    <m/>
    <s v="NOTA 12651/2016"/>
    <m/>
    <m/>
    <m/>
    <d v="2016-04-20T00:00:00"/>
    <s v="Alquiler de Fotocopiadora"/>
    <m/>
    <n v="432000"/>
    <s v="ALQUILER DE EQUIPOS MULTIFUNCION Y FOTOCOPIADORAS (NUEVOS O ACONDICIONADOS A NUEVO)"/>
    <s v="Gestión Integral de Contenidos"/>
    <m/>
    <m/>
    <m/>
    <s v="Mueble 8"/>
    <s v="Mariana"/>
    <d v="2016-05-24T00:00:00"/>
    <s v="PARA UNIFICAR"/>
    <s v="Informatica"/>
    <d v="2016-04-21T00:00:00"/>
    <s v="nota CC N° 83/2016 "/>
    <s v="Solicita relevar Especificaciones Técnicas "/>
    <s v="Compras"/>
    <d v="2016-05-09T00:00:00"/>
    <s v="Si"/>
    <s v="Licitación - Contrataciones"/>
    <s v="Licitación - Contrataciones"/>
    <m/>
    <m/>
    <m/>
    <m/>
    <m/>
    <m/>
    <m/>
    <m/>
    <n v="5"/>
    <x v="0"/>
  </r>
  <r>
    <s v="152914/2014"/>
    <m/>
    <m/>
    <m/>
    <m/>
    <m/>
    <d v="2016-01-14T00:00:00"/>
    <s v="Policia"/>
    <s v="Policia Federal Argentina"/>
    <n v="64444444"/>
    <s v="CONVENIO SERVICIO DE POLICIA ADICIONAL CCK 2014                                  $64.444.444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152915/2014"/>
    <m/>
    <m/>
    <m/>
    <m/>
    <m/>
    <d v="2016-01-14T00:00:00"/>
    <s v="Audiovisual"/>
    <s v="INCAA"/>
    <n v="49722222.219999999"/>
    <s v=" REQUERIMIENTO PARA LA SUSCRIPCION DE UN CONVENIO DE COOPERACION EN EL MARCO DEL P.O.FYP.C.A.D. FOMENTO AUDIOVISUA PARA FICCIONES DE ALTA CALIDAD EN HORARIO CENTRAL                                                 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152918/2014"/>
    <m/>
    <m/>
    <m/>
    <m/>
    <m/>
    <d v="2016-01-14T00:00:00"/>
    <s v="Convenio Universidades"/>
    <s v="UNLAM"/>
    <n v="16130000"/>
    <s v="CONVENIO MINPLAN-UNLAM Auditorías técnicas de calidad y actualizaciones de software. "/>
    <m/>
    <m/>
    <m/>
    <m/>
    <s v="Mueble 10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152921/2014"/>
    <m/>
    <m/>
    <m/>
    <m/>
    <m/>
    <d v="2016-01-14T00:00:00"/>
    <s v="Servicio de Ingenieria"/>
    <s v="INVAP"/>
    <n v="22332951"/>
    <s v=" ADDENDA COMPLEMENTARIA MINPLAN-INVAP Asesoramiento para el desarrollo institucional del CIARDI - Infraestructura, servicio técnico y de ingeniería para contenidos                                 $22.332.951,00"/>
    <m/>
    <m/>
    <m/>
    <m/>
    <m/>
    <s v="Analia"/>
    <m/>
    <m/>
    <m/>
    <m/>
    <m/>
    <m/>
    <s v="REVISAR"/>
    <m/>
    <s v="Convenios"/>
    <s v="HISTORICO /MINPLAN"/>
    <m/>
    <m/>
    <m/>
    <m/>
    <m/>
    <m/>
    <m/>
    <m/>
    <m/>
    <n v="1"/>
    <x v="0"/>
  </r>
  <r>
    <s v="154789/2014"/>
    <m/>
    <m/>
    <m/>
    <m/>
    <m/>
    <d v="2016-01-14T00:00:00"/>
    <s v="Convenio Universidades"/>
    <s v="UNAM"/>
    <n v="6300000"/>
    <s v="Convenio MINPLAN-UNAM                  Servicios de instalación de equipamiento, cableado, servicios complementarios y puesta en funcionamiento de 30 NAC                                $6.300.000                                     (2 CUERPOS)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156197/2016"/>
    <m/>
    <m/>
    <m/>
    <m/>
    <m/>
    <d v="2016-04-25T00:00:00"/>
    <s v="Insumos de Salud"/>
    <m/>
    <m/>
    <s v="Solicitud de medicamentos e insumos"/>
    <s v="Dirección Nacional de Expresiones Federales"/>
    <m/>
    <s v="Dirección Nacional de Expresiones Federales"/>
    <d v="2016-07-18T00:00:00"/>
    <s v="Mueble 10"/>
    <s v="Sebastian"/>
    <d v="2016-07-21T00:00:00"/>
    <m/>
    <m/>
    <m/>
    <m/>
    <s v="A la espera de autorización por parte de Adrian B."/>
    <s v="Compras"/>
    <d v="2016-07-19T00:00:00"/>
    <m/>
    <s v="Legitimo Abono"/>
    <s v="Legitimo Abono"/>
    <m/>
    <m/>
    <m/>
    <m/>
    <m/>
    <m/>
    <m/>
    <m/>
    <n v="7"/>
    <x v="1"/>
  </r>
  <r>
    <s v="158836/2016"/>
    <m/>
    <s v="NOTA 12864/2016"/>
    <m/>
    <m/>
    <s v="NOTA DNCT N°16/2016"/>
    <d v="2016-04-21T00:00:00"/>
    <s v="Tecnopolis -  Agua"/>
    <s v="Emp. Sugeridas: VITALIS AGUA SA; EVERFULL SRL; CLEAR WATER; ECOPURE; IVESS; FREEZY SA y CIMES."/>
    <n v="602400"/>
    <s v="CONTRATACION SERVICIO DE PROVISION DE AGUA POTABLE EN BIDONES CON DISPENSER Y ALQUILER DE DISPENSER PURIFICADOR CONECTADOS A LA RED DE AGUA"/>
    <s v="Dirección Nacional de Expresiones Federales"/>
    <m/>
    <s v="Direccion General Técnica, Administrativa y Legal"/>
    <d v="2016-05-09T00:00:00"/>
    <s v="Mueble 8"/>
    <s v="Mariana"/>
    <d v="2016-05-24T00:00:00"/>
    <s v="Elaboración de Pliego"/>
    <m/>
    <m/>
    <m/>
    <m/>
    <s v="Dirección General Técnica, Administrativa y Legal"/>
    <d v="2016-05-10T00:00:00"/>
    <s v="Si"/>
    <s v="Licitación - Contrataciones"/>
    <s v="Licitación - Contrataciones"/>
    <m/>
    <m/>
    <m/>
    <m/>
    <m/>
    <m/>
    <m/>
    <m/>
    <n v="5"/>
    <x v="0"/>
  </r>
  <r>
    <s v="158858/2014"/>
    <m/>
    <m/>
    <n v="197613"/>
    <m/>
    <s v=""/>
    <d v="2016-01-14T00:00:00"/>
    <s v="Equipamiento Escenario Movil"/>
    <m/>
    <m/>
    <s v="EQUIPAMIENTO   ESCENARIO MÓVIL"/>
    <m/>
    <m/>
    <m/>
    <m/>
    <m/>
    <s v="Analia"/>
    <m/>
    <m/>
    <m/>
    <m/>
    <m/>
    <m/>
    <s v="Consejo Asesor del Sistema Argentino Television Digital Terrestre"/>
    <d v="2016-05-27T00:00:00"/>
    <m/>
    <s v="HISTORICO /MINPLAN"/>
    <m/>
    <m/>
    <m/>
    <m/>
    <m/>
    <m/>
    <m/>
    <m/>
    <m/>
    <n v="5"/>
    <x v="0"/>
  </r>
  <r>
    <s v="16203/2015"/>
    <m/>
    <m/>
    <m/>
    <m/>
    <m/>
    <d v="2016-01-14T00:00:00"/>
    <s v="Tecnopolis  - Stand"/>
    <s v="UNSAM"/>
    <n v="40500000"/>
    <s v="UNSAM-MINPLAN + ADDENDA  Desarrollo de stands. Contenido a exponer y recursos a utilizar en Tecnópolis 2015   $ 30.000.000 +    $ 10.500.000 (2 CUERPOS)"/>
    <s v="Dirección Nacional de Centros Tematicos"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16204/2015"/>
    <m/>
    <m/>
    <m/>
    <m/>
    <m/>
    <d v="2016-01-14T00:00:00"/>
    <s v="Tecnopolis - Convenio Universidades"/>
    <s v="UNLAM"/>
    <m/>
    <s v="PROPUESTA DE CONVENIOS DE COOPERACIÓN Y ASISTENCIA UNLAM-MINPLAN TECNOPOLIS 2015"/>
    <s v="Dirección Nacional de Centros Tematicos"/>
    <m/>
    <m/>
    <m/>
    <s v="Mueble 14"/>
    <s v="Analia"/>
    <m/>
    <m/>
    <m/>
    <m/>
    <m/>
    <m/>
    <s v="Compras"/>
    <d v="2016-05-09T00:00:00"/>
    <m/>
    <s v="HISTORICO /MINPLAN"/>
    <s v="Convenios"/>
    <m/>
    <m/>
    <m/>
    <m/>
    <m/>
    <m/>
    <m/>
    <m/>
    <n v="5"/>
    <x v="0"/>
  </r>
  <r>
    <s v="163644/2016"/>
    <m/>
    <s v="Nota S01:0013162/2016"/>
    <m/>
    <m/>
    <s v="Nota DNCT N°26/2016"/>
    <d v="2016-04-28T00:00:00"/>
    <s v="Insumos de Paisajismo"/>
    <s v="Vivero cuculo S.R.L     "/>
    <s v="384.000,00"/>
    <s v="OC N°128/2015 Adquisición de insumos para paisajismo"/>
    <s v="Dirección Nacional de Centros Tematicos"/>
    <m/>
    <s v="Direccion General Técnica, Administrativa y Legal"/>
    <d v="2016-07-14T00:00:00"/>
    <s v="Mueble 9"/>
    <s v="Sebastian"/>
    <m/>
    <s v="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"/>
    <s v="Dirección Nacional de Centros Tematicos"/>
    <d v="2016-07-15T00:00:00"/>
    <s v="Pv-2016-00204758"/>
    <s v="Para su prosecución"/>
    <s v="Direccion nacional de centros tematicos"/>
    <d v="2016-07-15T00:00:00"/>
    <m/>
    <s v="Pago"/>
    <s v="Pago"/>
    <s v="OC N°128/2015"/>
    <s v="30-65027365-2"/>
    <m/>
    <m/>
    <m/>
    <m/>
    <m/>
    <m/>
    <n v="7"/>
    <x v="1"/>
  </r>
  <r>
    <s v="163785/2016"/>
    <m/>
    <s v="NOTA: SCP N° 50/2016"/>
    <m/>
    <m/>
    <m/>
    <d v="2016-04-26T00:00:00"/>
    <s v="Insumos de Herreria"/>
    <m/>
    <n v="1556244"/>
    <s v="ADQUISICION DE INSUMOS PARA HERRERIA"/>
    <s v="Secretaria de Contenidos Publicos"/>
    <m/>
    <s v="Direccion General Técnica, Administrativa y Legal"/>
    <d v="2016-05-20T00:00:00"/>
    <s v="Mueble 11"/>
    <s v="Orlando"/>
    <d v="2016-05-17T00:00:00"/>
    <s v="18/7 verificar pliego ORL/MAT + apertura de gastos slu + NUP + PROY AUTORIZACION"/>
    <s v="Direccion General Técnica, Administrativa y Legal"/>
    <d v="2016-05-20T00:00:00"/>
    <s v="Nota CC 218"/>
    <s v="Para Autorizar el Procedimiento"/>
    <s v="Compras"/>
    <d v="2016-05-23T00:00:00"/>
    <m/>
    <m/>
    <m/>
    <m/>
    <m/>
    <m/>
    <m/>
    <m/>
    <m/>
    <m/>
    <m/>
    <n v="5"/>
    <x v="1"/>
  </r>
  <r>
    <s v="163788/2016"/>
    <m/>
    <s v="12986/2016"/>
    <m/>
    <m/>
    <s v="NOTA DNCT N°19/2016"/>
    <d v="2016-04-21T00:00:00"/>
    <s v="Revestimiento"/>
    <m/>
    <n v="1918160"/>
    <s v="163788 -  Pintura"/>
    <s v="Dirección Nacional de Centros Tematicos"/>
    <m/>
    <s v="Direccion General Técnica, Administrativa y Legal"/>
    <d v="2016-05-20T00:00:00"/>
    <s v="Mueble 11"/>
    <s v="Orlando"/>
    <d v="2016-05-17T00:00:00"/>
    <s v="Para armar pliego (Griselda)"/>
    <s v="Direccion General Técnica, Administrativa y Legal"/>
    <d v="2016-05-20T00:00:00"/>
    <s v="Nota CC  220"/>
    <s v="Para Autorizar el Procedimiento"/>
    <s v="Compras"/>
    <d v="2016-05-23T00:00:00"/>
    <m/>
    <s v="Licitación - Contrataciones"/>
    <s v="Licitación - Contrataciones"/>
    <m/>
    <m/>
    <m/>
    <m/>
    <m/>
    <m/>
    <m/>
    <m/>
    <n v="5"/>
    <x v="1"/>
  </r>
  <r>
    <s v="163789/2016"/>
    <m/>
    <s v="Nota S01-:0013161/2016"/>
    <m/>
    <m/>
    <s v="Nota DNCT N° 25/2016"/>
    <d v="2016-04-28T00:00:00"/>
    <s v="Tecnopolis - Equipamiento"/>
    <s v="Carlos De Martino"/>
    <s v="458.077,77"/>
    <s v="OC N° N° 129/2015 Adquisión de insumos para paisajismo"/>
    <s v="Coordinación Técnica Operativa"/>
    <m/>
    <s v="Direccion General Técnica, Administrativa y Legal"/>
    <d v="2016-07-14T00:00:00"/>
    <s v="Mueble 9"/>
    <s v="Sebastian"/>
    <m/>
    <s v="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"/>
    <s v="Direccion General Técnica, Administrativa y Legal"/>
    <d v="2016-07-15T00:00:00"/>
    <s v="Pv-2016-00204776"/>
    <s v="Para su prosecución"/>
    <s v="Direccion nacional de centros tematicos"/>
    <d v="2016-07-15T00:00:00"/>
    <m/>
    <s v="Pago"/>
    <s v="Pago"/>
    <s v="OC N° N° 129/2015"/>
    <m/>
    <m/>
    <m/>
    <m/>
    <m/>
    <m/>
    <m/>
    <n v="7"/>
    <x v="1"/>
  </r>
  <r>
    <s v="164016/2016"/>
    <m/>
    <m/>
    <m/>
    <m/>
    <m/>
    <d v="2016-04-29T00:00:00"/>
    <s v="Tecnopolis - Mantenimiento"/>
    <s v="BELLI &amp; CIA S.A."/>
    <s v="695.645,00"/>
    <s v="insumos de corralon"/>
    <s v="Dirección Nacional de Centros Tematicos"/>
    <m/>
    <s v="Direccion General Técnica, Administrativa y Legal"/>
    <d v="2016-05-30T00:00:00"/>
    <s v="Mueble 11"/>
    <s v="Orlando"/>
    <d v="2016-05-30T00:00:00"/>
    <m/>
    <s v="Dirección Nacional de Centros Tematicos"/>
    <d v="2016-07-26T00:00:00"/>
    <s v="PV-2016-00411059"/>
    <s v="Para actualizar presupuesto. "/>
    <s v="REVISAR"/>
    <m/>
    <m/>
    <s v="Licitación - Contrataciones"/>
    <s v="Licitación - Contrataciones"/>
    <m/>
    <m/>
    <m/>
    <m/>
    <m/>
    <m/>
    <m/>
    <m/>
    <n v="1"/>
    <x v="1"/>
  </r>
  <r>
    <s v="164405/2016"/>
    <m/>
    <m/>
    <m/>
    <m/>
    <m/>
    <d v="2016-04-29T00:00:00"/>
    <s v="Tecnopolis - ???"/>
    <m/>
    <n v="1904040"/>
    <m/>
    <s v="Dirección Nacional de Centros Tematicos"/>
    <m/>
    <s v="Direccion General Técnica, Administrativa y Legal"/>
    <d v="2016-06-03T00:00:00"/>
    <s v="Mueble 16"/>
    <s v="Griselda"/>
    <m/>
    <s v="ARMANDO PLIEGO (04/07/)"/>
    <m/>
    <m/>
    <m/>
    <m/>
    <s v="Compras"/>
    <d v="2016-06-09T00:00:00"/>
    <m/>
    <s v="Licitación - Contrataciones"/>
    <s v="Licitación - Contrataciones"/>
    <m/>
    <m/>
    <m/>
    <m/>
    <m/>
    <m/>
    <m/>
    <m/>
    <n v="6"/>
    <x v="1"/>
  </r>
  <r>
    <s v="164530/2016"/>
    <m/>
    <s v="12995/2016"/>
    <m/>
    <m/>
    <s v=" NOTA DNCT Nº 21/2016"/>
    <d v="2016-04-21T00:00:00"/>
    <s v="Tecnopolis - ???"/>
    <m/>
    <n v="123280"/>
    <s v="Solicitud de vajilla"/>
    <s v="Dirección Nacional de Centros Tematicos"/>
    <m/>
    <s v="Direccion General Técnica, Administrativa y Legal"/>
    <d v="2016-06-03T00:00:00"/>
    <s v="Mueble 8"/>
    <s v="Mariana"/>
    <d v="2016-05-24T00:00:00"/>
    <s v="PASA A LA FIRMA DE DANIEL// 24-5 VER CON DANIEL"/>
    <s v="Direccion General Técnica, Administrativa y Legal"/>
    <d v="2016-06-03T00:00:00"/>
    <s v="NOTA CC 275/2016"/>
    <s v="Para Autorizar el Procedimiento"/>
    <s v="Compras"/>
    <d v="2016-06-07T00:00:00"/>
    <m/>
    <s v="Licitación - Contrataciones"/>
    <s v="Licitación - Contrataciones"/>
    <m/>
    <m/>
    <m/>
    <m/>
    <m/>
    <m/>
    <m/>
    <m/>
    <n v="6"/>
    <x v="1"/>
  </r>
  <r>
    <s v="164562/2016"/>
    <m/>
    <m/>
    <m/>
    <m/>
    <m/>
    <d v="2016-04-29T00:00:00"/>
    <s v="Tecnopolis - Iluminacion"/>
    <m/>
    <s v="61.695,80"/>
    <m/>
    <s v="Dirección Nacional de Centros Tematicos"/>
    <m/>
    <s v="Direccion General Técnica, Administrativa y Legal"/>
    <d v="2016-07-05T00:00:00"/>
    <s v="Mueble 14"/>
    <s v="Lorena"/>
    <d v="2016-06-28T00:00:00"/>
    <m/>
    <s v="Legales"/>
    <d v="2016-06-28T00:00:00"/>
    <s v="NO-2016-00037323"/>
    <m/>
    <s v="Compras"/>
    <d v="2016-07-06T00:00:00"/>
    <m/>
    <m/>
    <m/>
    <m/>
    <m/>
    <m/>
    <m/>
    <m/>
    <m/>
    <m/>
    <m/>
    <n v="7"/>
    <x v="0"/>
  </r>
  <r>
    <s v="164634/2016"/>
    <m/>
    <s v="12983/2016"/>
    <m/>
    <m/>
    <m/>
    <d v="2016-04-21T00:00:00"/>
    <s v="Tecnopolis - ???"/>
    <s v="DE Martino Carlos Eduardo"/>
    <n v="4126192.5"/>
    <s v="Adquisición de insumos para parquizacion"/>
    <s v="Dirección Nacional de Centros Tematicos"/>
    <m/>
    <s v="Direccion General Técnica, Administrativa y Legal"/>
    <d v="2016-06-01T00:00:00"/>
    <m/>
    <s v="Laura"/>
    <m/>
    <m/>
    <m/>
    <m/>
    <m/>
    <m/>
    <s v="Compras"/>
    <d v="2016-07-22T00:00:00"/>
    <m/>
    <m/>
    <m/>
    <m/>
    <m/>
    <m/>
    <m/>
    <m/>
    <m/>
    <m/>
    <m/>
    <n v="7"/>
    <x v="1"/>
  </r>
  <r>
    <s v="164692/2016"/>
    <m/>
    <s v="13292/2016"/>
    <m/>
    <m/>
    <s v="NOTA DNCT N°27/2016"/>
    <d v="2016-04-25T00:00:00"/>
    <s v="Tecnopolis - Adqusisción insumos para la construccion"/>
    <m/>
    <n v="307580"/>
    <s v="Adquisición de insumos para contrucción en seco, con destino al parque temático &quot;TECNÓPOLIS&quot; "/>
    <s v="Dirección Nacional de Centros Tematicos"/>
    <m/>
    <s v="Direccion General Técnica, Administrativa y Legal"/>
    <d v="2016-05-20T00:00:00"/>
    <s v="Mueble 11"/>
    <s v="Orlando"/>
    <d v="2016-05-17T00:00:00"/>
    <s v="Para armar pliego (Griselda)"/>
    <s v="Direccion General Técnica, Administrativa y Legal"/>
    <d v="2016-05-20T00:00:00"/>
    <s v="NotaCC221"/>
    <s v="Para Autorizar Procedimiento"/>
    <s v="Compras"/>
    <d v="2016-05-23T00:00:00"/>
    <m/>
    <s v="Licitación - Contrataciones"/>
    <s v="Licitación - Contrataciones"/>
    <m/>
    <m/>
    <m/>
    <m/>
    <m/>
    <m/>
    <m/>
    <m/>
    <n v="5"/>
    <x v="1"/>
  </r>
  <r>
    <s v="165975/2016"/>
    <m/>
    <m/>
    <m/>
    <m/>
    <m/>
    <d v="2016-04-29T00:00:00"/>
    <s v="Limpieza"/>
    <s v="Empresas sugeridas: Feprol S.R.l"/>
    <n v="3543553"/>
    <s v=" "/>
    <s v="Dirección Nacional de Centros Tematicos"/>
    <m/>
    <s v="Direccion General Técnica, Administrativa y Legal"/>
    <d v="2016-05-20T00:00:00"/>
    <s v="Mueble 11"/>
    <s v="Orlando"/>
    <d v="2016-05-17T00:00:00"/>
    <m/>
    <s v="Dirección Nacional de Centros Tematicos"/>
    <d v="2016-07-26T00:00:00"/>
    <s v="PV-2016-00411074"/>
    <s v="Para actualizar presupuesto. "/>
    <s v="REVISAR"/>
    <m/>
    <s v="Si"/>
    <s v="Licitación - Contrataciones"/>
    <s v="Licitación - Contrataciones"/>
    <m/>
    <m/>
    <m/>
    <m/>
    <m/>
    <m/>
    <m/>
    <m/>
    <n v="1"/>
    <x v="1"/>
  </r>
  <r>
    <s v="166605/2014"/>
    <m/>
    <s v="16723/2016"/>
    <m/>
    <m/>
    <m/>
    <d v="2016-01-14T00:00:00"/>
    <s v="Mantenimiento"/>
    <m/>
    <m/>
    <s v="Servicio integral de mantenimiento del edificio"/>
    <s v="Dirección Nacional de Expresiones Federales"/>
    <m/>
    <m/>
    <m/>
    <m/>
    <s v="Sin Asignar"/>
    <s v="27/5 para corregir proyecto de resolución desafectacion"/>
    <s v="nota y proyecto de acto para dejar sin efecto"/>
    <s v="Legales"/>
    <d v="2016-05-26T00:00:00"/>
    <s v="Nota CC N° 231"/>
    <s v="Se adjunta PROY de Resolución que deja sin efecto la Lic. Para que vuestra área tome intervención de su competencia"/>
    <s v="Legales"/>
    <d v="2016-06-15T00:00:00"/>
    <m/>
    <s v="HISTORICO /MINPLAN"/>
    <m/>
    <m/>
    <m/>
    <m/>
    <m/>
    <m/>
    <m/>
    <m/>
    <m/>
    <n v="6"/>
    <x v="0"/>
  </r>
  <r>
    <s v="167135/2016"/>
    <m/>
    <m/>
    <m/>
    <m/>
    <m/>
    <d v="2016-04-29T00:00:00"/>
    <s v="Contrataciones Artisticas"/>
    <s v="Association Theatre Silvia Monfort"/>
    <n v="998652"/>
    <s v="Contratación de servicios de producción técnica para el Proyecto SCP-A-001/2016, &quot;NUBE&quot;"/>
    <s v="Direccion General Técnica, Administrativa y Legal"/>
    <m/>
    <s v="Direccion General Técnica, Administrativa y Legal"/>
    <d v="2016-05-09T00:00:00"/>
    <m/>
    <s v="Sin Asignar"/>
    <m/>
    <m/>
    <s v="Secretaria de Contenidos Publicos"/>
    <d v="2016-05-12T00:00:00"/>
    <s v="Expediente completo con autorización para LA"/>
    <s v="Para su prosecución"/>
    <s v="SECRETARIA DE CONTENIDOS PUBLICOS"/>
    <d v="2016-05-13T00:00:00"/>
    <m/>
    <s v="Legitimo Abono"/>
    <s v="Legitimo Abono"/>
    <m/>
    <m/>
    <m/>
    <m/>
    <m/>
    <m/>
    <m/>
    <m/>
    <n v="5"/>
    <x v="0"/>
  </r>
  <r>
    <s v="167248/2016"/>
    <m/>
    <m/>
    <m/>
    <m/>
    <m/>
    <d v="2016-05-02T00:00:00"/>
    <s v="Contrataciones Artisticas"/>
    <s v="Association Theatre Silvia Monfort"/>
    <n v="1032000"/>
    <s v="NOTA 12651/2016 - CONTRATACIÓN ARTÍSTICA POR ESPECIALIDAD DEL PROYECTO SCP-A-001/2016. Contrataciones Artisticas &quot;La Nube&quot;"/>
    <s v="Direccion General Técnica, Administrativa y Legal"/>
    <m/>
    <s v="Presupuesto"/>
    <d v="2016-06-15T00:00:00"/>
    <s v="Mueble 9"/>
    <s v="Sebastian"/>
    <d v="2016-06-15T00:00:00"/>
    <s v="Nota a legales con resumen del expediente y acto administrativo. "/>
    <s v="Presupuesto"/>
    <d v="2016-07-11T00:00:00"/>
    <s v="Se lo pasó Daniel "/>
    <m/>
    <s v="PREsupuesto"/>
    <d v="2016-07-11T00:00:00"/>
    <s v="Si"/>
    <s v="Legitimo Abono"/>
    <s v="Legitimo Abono"/>
    <m/>
    <m/>
    <m/>
    <m/>
    <m/>
    <m/>
    <m/>
    <s v="PARA PAGO JGM"/>
    <n v="7"/>
    <x v="1"/>
  </r>
  <r>
    <s v="16749/2016"/>
    <m/>
    <m/>
    <m/>
    <m/>
    <m/>
    <d v="2016-03-17T00:00:00"/>
    <s v="Informática"/>
    <m/>
    <n v="22514880"/>
    <s v="Informe necesidades de equipamiento informatico "/>
    <s v="Informatica"/>
    <m/>
    <s v="Jefatura de Gabinete de Ministros"/>
    <d v="2016-06-09T00:00:00"/>
    <s v="Mueble 11"/>
    <s v="Orlando"/>
    <m/>
    <s v="ARMANDO PLIEGO MIRIAM"/>
    <s v="COMPRAS DE JEFATURA DE GABINETE"/>
    <d v="2016-06-02T00:00:00"/>
    <s v="NOTA CC 272/2016"/>
    <s v="PARA CONTINUAR CON EL TRAMITE"/>
    <s v="Compras"/>
    <d v="2016-06-14T00:00:00"/>
    <s v="Si"/>
    <m/>
    <m/>
    <m/>
    <m/>
    <m/>
    <m/>
    <m/>
    <m/>
    <m/>
    <m/>
    <n v="6"/>
    <x v="1"/>
  </r>
  <r>
    <s v="167646/2016"/>
    <m/>
    <m/>
    <m/>
    <m/>
    <m/>
    <d v="2016-05-02T00:00:00"/>
    <s v="Servicios de Eventos"/>
    <s v="BLACKHILL S.A."/>
    <n v="64686.6"/>
    <s v="LA CONTRATACIÓN DE SERVICIOS LOGÍSTICOS DEL PROYECTO SCP-A-001/2016 Contrataciones Artisticas &quot;La Nube&quot;"/>
    <s v="Direccion General Técnica, Administrativa y Legal"/>
    <m/>
    <s v="Direccion General Técnica, Administrativa y Legal"/>
    <d v="2016-07-05T00:00:00"/>
    <s v="Mueble 9"/>
    <s v="Sebastian"/>
    <m/>
    <s v="Armé acto administrativo. Envío a Daniel nota por GEDO para sacar, 24/06/2016. 15/07/2016: falta CFC, empresa indica que no puede gestionarlo dado que no tiene factura electrónica -según resol. AFIP-, sino ticket por controlador fiscal. Se reclama a Fernanda Cava por duplicidad de factura de PBG sobre mismo servicio, atento a este problema, el 19/07/2016. Aguardamos respuesta. 27/07/2016: Armo AA por Gedo (Reso, firma Ricardes, partida 3.9.9 visto con Lada) y nota para nueva intervención presupuesto y luego pase a legales."/>
    <s v="Presupuesto"/>
    <d v="2016-07-28T00:00:00"/>
    <s v="PV-2016-00427501-APN-DGTAYL#SFM"/>
    <s v="Para que indique crédito, luego pase a legales"/>
    <s v="PREsupuesto"/>
    <d v="2016-07-28T00:00:00"/>
    <m/>
    <s v="Legitimo Abono"/>
    <s v="Legitimo Abono"/>
    <m/>
    <s v="30-71226461-2"/>
    <m/>
    <m/>
    <m/>
    <m/>
    <m/>
    <s v="PARA PAGO JGM"/>
    <n v="7"/>
    <x v="1"/>
  </r>
  <r>
    <s v="168516/2016"/>
    <m/>
    <m/>
    <m/>
    <m/>
    <m/>
    <d v="2016-05-13T00:00:00"/>
    <s v="Telecomunicaciones"/>
    <m/>
    <m/>
    <s v="Adquisición de equipos telefónicos IP, con lineas"/>
    <s v="Dirección de Compras y Contrataciones"/>
    <d v="2016-04-13T00:00:00"/>
    <s v="Direccion General Técnica, Administrativa y Legal"/>
    <d v="2016-05-26T00:00:00"/>
    <m/>
    <s v="Sin Asignar"/>
    <m/>
    <m/>
    <s v="Direccion General Técnica, Administrativa y Legal"/>
    <d v="2016-05-30T00:00:00"/>
    <s v="Nota CC N° 250/16"/>
    <s v="Visto lo actuado y habiendo tomado conocimiento vuelva."/>
    <s v="Mesa de Entradas"/>
    <d v="2016-05-31T00:00:00"/>
    <m/>
    <s v="Legitimo Abono"/>
    <s v="Legitimo Abono"/>
    <m/>
    <m/>
    <m/>
    <m/>
    <m/>
    <m/>
    <m/>
    <m/>
    <n v="5"/>
    <x v="1"/>
  </r>
  <r>
    <s v="1690/2016"/>
    <m/>
    <m/>
    <m/>
    <m/>
    <m/>
    <d v="2016-04-13T00:00:00"/>
    <s v="Tecnopolis - Internet"/>
    <m/>
    <m/>
    <s v="Informar Servicio de Internet/Hosting para predio Tecnópolis"/>
    <s v="Direccion de Patrimonio y Suministros"/>
    <m/>
    <m/>
    <m/>
    <s v="Mueble 8"/>
    <s v="Orlando"/>
    <d v="2016-06-03T00:00:00"/>
    <m/>
    <s v="Direccion de Patrimonio y Suministros"/>
    <d v="2016-04-14T00:00:00"/>
    <m/>
    <s v="Se devuelve por pedido de Adrian para que hagan correccciones"/>
    <s v="Dirección de Patrimonio y Suministros"/>
    <d v="2016-04-14T00:00:00"/>
    <m/>
    <m/>
    <m/>
    <m/>
    <m/>
    <m/>
    <m/>
    <m/>
    <m/>
    <m/>
    <m/>
    <n v="4"/>
    <x v="0"/>
  </r>
  <r>
    <s v="173646/2015"/>
    <m/>
    <m/>
    <m/>
    <m/>
    <m/>
    <d v="2016-01-14T00:00:00"/>
    <s v="Audiovisual"/>
    <s v="INCAA"/>
    <n v="64444444"/>
    <s v="Convenio entre MINPLAN y el Instituto de Cine y Artes Cinematográficas INCAA    $64.444.444"/>
    <m/>
    <m/>
    <m/>
    <m/>
    <s v="Mueble 14"/>
    <s v="Analia"/>
    <m/>
    <m/>
    <m/>
    <m/>
    <m/>
    <m/>
    <m/>
    <m/>
    <m/>
    <s v="HISTORICO /MINPLAN"/>
    <s v="Convenios"/>
    <m/>
    <m/>
    <m/>
    <m/>
    <m/>
    <m/>
    <m/>
    <m/>
    <n v="1"/>
    <x v="0"/>
  </r>
  <r>
    <s v="173648/2015"/>
    <m/>
    <m/>
    <m/>
    <m/>
    <m/>
    <d v="2016-01-14T00:00:00"/>
    <s v="Convenio Universidades"/>
    <s v="UTN"/>
    <n v="37319999.890000001"/>
    <s v="Convenio MINPLAN-UTN + ADDENDA Eventos 3      $ 119.099.999,99 + ADDENDA  $ 37.319.999,89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174169/2016"/>
    <m/>
    <m/>
    <m/>
    <m/>
    <m/>
    <d v="2016-05-04T00:00:00"/>
    <s v="Servicio de acreditaciones"/>
    <s v="Y3K-IT S.R.L"/>
    <n v="182000"/>
    <s v="Facturación por servicio de acceso mes de ene-feb-mar-abril"/>
    <s v="Dirección de Compras y Contrataciones"/>
    <d v="2016-05-04T00:00:00"/>
    <s v="Presupuesto"/>
    <d v="2016-06-23T00:00:00"/>
    <s v="Mueble 14"/>
    <s v="Lorena"/>
    <d v="2016-06-13T00:00:00"/>
    <s v="SE SOLICITO A LA EMPRESA REFACTURACION"/>
    <s v="Presupuesto"/>
    <d v="2016-06-21T00:00:00"/>
    <s v="NOTA 29216"/>
    <m/>
    <s v="Compras"/>
    <d v="2016-06-24T00:00:00"/>
    <m/>
    <s v="Pago"/>
    <s v="Pago"/>
    <m/>
    <m/>
    <m/>
    <m/>
    <m/>
    <m/>
    <m/>
    <s v="PARA PAGO JGM"/>
    <n v="6"/>
    <x v="1"/>
  </r>
  <r>
    <s v="174220/2016"/>
    <m/>
    <s v="11966/2016"/>
    <m/>
    <m/>
    <m/>
    <d v="2016-04-15T00:00:00"/>
    <s v="Contrataciones Artisticas"/>
    <s v=" JAQUES MORELENBAUM"/>
    <n v="100000"/>
    <s v="REQUERIMIENTO PARA CONTRATACION ARTISTICA DE JAQUES MORELENBAUM"/>
    <s v="Dirección Nacional de Expresiones Federales"/>
    <m/>
    <m/>
    <m/>
    <s v="Mueble 9"/>
    <s v="Sebastian"/>
    <m/>
    <s v="08/06 pliego Elaborado para Contratación. Sale nota a DNEF para aclarar cuestiones de Propiedad Intelectual"/>
    <s v="Dirección Nacional de Expresiones Federales"/>
    <d v="2016-06-09T00:00:00"/>
    <s v="Nota CC 289/2016"/>
    <s v="Para ampliar derechos de Propiedad Intelectual que se requeriran al artista"/>
    <s v="Dirección Nacional de Expresiones Federales"/>
    <d v="2016-06-09T00:00:00"/>
    <s v="Si"/>
    <s v="Licitación - Contrataciones"/>
    <s v="Contratación directa por especialidad"/>
    <m/>
    <m/>
    <m/>
    <m/>
    <m/>
    <m/>
    <m/>
    <m/>
    <n v="6"/>
    <x v="0"/>
  </r>
  <r>
    <s v="174298/2016"/>
    <m/>
    <m/>
    <m/>
    <m/>
    <m/>
    <d v="2016-05-04T00:00:00"/>
    <s v="Servicio de Montaje"/>
    <m/>
    <m/>
    <s v="Solicitud de Contratación de Servicio de provisión, montajes y desmontaje de auditorios y paneleria con equipamiento incluido"/>
    <s v="Secretaria de Contenidos Publicos"/>
    <m/>
    <s v="Direccion General Técnica, Administrativa y Legal"/>
    <d v="2016-05-20T00:00:00"/>
    <s v="Mueble 11"/>
    <s v="Laura Siciliano"/>
    <d v="2016-05-17T00:00:00"/>
    <s v="Lo esta trabajando Laura Siciliano-Guido                                              Para confeccionar Solicitud de Gastos.                                                                              Para confeccionar Pliegos y proyecto de Acto administrativo"/>
    <s v="Direccion General Técnica, Administrativa y Legal"/>
    <d v="2016-05-20T00:00:00"/>
    <s v="NOTA CC 217"/>
    <m/>
    <s v="Compras"/>
    <d v="2016-05-23T00:00:00"/>
    <m/>
    <s v="Licitación - Contrataciones"/>
    <s v="Licitación - Contrataciones"/>
    <m/>
    <m/>
    <m/>
    <m/>
    <m/>
    <m/>
    <m/>
    <m/>
    <n v="5"/>
    <x v="1"/>
  </r>
  <r>
    <s v="176042/2014"/>
    <m/>
    <m/>
    <m/>
    <m/>
    <m/>
    <d v="2016-01-14T00:00:00"/>
    <s v="Convenio Universidades"/>
    <s v="UTN"/>
    <n v="49565000"/>
    <s v="UTN EVENTOS 1  ADDENDA Complementaria Ampliación Convenio MINPLAN-UTN Implementación de acciones vinculadas a la planificación de eventos.  $49.565.000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176788/2016"/>
    <m/>
    <m/>
    <m/>
    <m/>
    <s v="NOTA DNCT N° 35/2016"/>
    <d v="2016-04-27T00:00:00"/>
    <s v="Servicio de Gruas"/>
    <s v="URBAN 360 S.A."/>
    <n v="216000"/>
    <s v="SOLICITUD CONTRATACION DE SERVICIO DE MOVIMIENTOS INTERNOS CON HIDROGRUA"/>
    <s v="Dirección Nacional de Centros Tematicos"/>
    <m/>
    <s v="Direccion General Técnica, Administrativa y Legal"/>
    <d v="2016-06-16T00:00:00"/>
    <s v="Mueble 8"/>
    <s v="Mariana"/>
    <d v="2016-05-24T00:00:00"/>
    <m/>
    <s v="Direccion General Técnica, Administrativa y Legal"/>
    <d v="2016-06-15T00:00:00"/>
    <s v="NOTA CC 336/2016"/>
    <s v="Para Autorizar el Procedimiento"/>
    <s v="Compras"/>
    <d v="2016-06-21T00:00:00"/>
    <m/>
    <s v="Licitación - Contrataciones"/>
    <s v="Licitación - Contrataciones"/>
    <m/>
    <m/>
    <m/>
    <m/>
    <m/>
    <m/>
    <m/>
    <m/>
    <n v="6"/>
    <x v="1"/>
  </r>
  <r>
    <s v="176792/2016"/>
    <m/>
    <m/>
    <m/>
    <m/>
    <s v="EXPTE.MADRE Nº43.509/2015 - OC 66/2015."/>
    <d v="2016-05-05T00:00:00"/>
    <s v="Tecnopolis - Servicio de control de plagas"/>
    <s v="HERNAN GABRIEL RODRIGUEZ"/>
    <n v="11000"/>
    <s v="CONFORME FACTURA Y CERTIFICADO DE SERVICIO - OC 66/2015.- Control de Plagas"/>
    <s v="Direccion General Técnica, Administrativa y Legal"/>
    <m/>
    <s v="Dirección Nacional de Centros Tematicos"/>
    <d v="2016-06-09T00:00:00"/>
    <s v="Mueble 15"/>
    <s v="ZULMA"/>
    <d v="2016-06-09T00:00:00"/>
    <s v="Esta en archivo contable de Jefatura desde el 13/07/2016"/>
    <s v="Jefatura de Gabinete de Ministros"/>
    <d v="2016-07-13T00:00:00"/>
    <s v="Nota CC 326/2016"/>
    <m/>
    <s v="Jefatura de Gabinete de Ministros"/>
    <d v="2016-06-24T00:00:00"/>
    <m/>
    <s v="Pago"/>
    <s v="Pago"/>
    <s v="OC 66/2015"/>
    <s v="20-27311121-3"/>
    <m/>
    <m/>
    <m/>
    <n v="44000"/>
    <s v="Devengado"/>
    <s v="EN PROCESO DE LIQUIDACON POR JGM"/>
    <n v="6"/>
    <x v="1"/>
  </r>
  <r>
    <s v="177088/2016"/>
    <m/>
    <s v="NOTA 12655/2016"/>
    <m/>
    <m/>
    <m/>
    <d v="2016-04-20T00:00:00"/>
    <s v="Limpieza"/>
    <s v="Emp. Sugeridas: NISOTEC; CARMONA; ARTRAMA SRL; AUTOMAT ARGENTINA"/>
    <n v="643500"/>
    <s v="CONTRATACION DE UN SERVICIO ANUAL DE DESOBSTRUCCION DE CAÑERIAS, ASPIRACION Y LIMPIEZA DE CAMARAS CLOACALES"/>
    <s v="Gestión Integral de Contenidos"/>
    <m/>
    <s v="Presupuesto"/>
    <d v="2016-05-31T00:00:00"/>
    <s v="Mueble 8"/>
    <s v="Mariana"/>
    <d v="2016-05-31T00:00:00"/>
    <m/>
    <s v="Presupuesto"/>
    <d v="2016-05-12T00:00:00"/>
    <s v="Nota CC N° 202"/>
    <s v="Para consultar por existencia de crédito para afrontar el gasto"/>
    <s v="Compras"/>
    <d v="2016-06-03T00:00:00"/>
    <m/>
    <s v="Licitación - Contrataciones"/>
    <s v="Licitación - Contrataciones"/>
    <m/>
    <m/>
    <m/>
    <m/>
    <m/>
    <m/>
    <m/>
    <m/>
    <n v="6"/>
    <x v="1"/>
  </r>
  <r>
    <s v="177153/2016"/>
    <m/>
    <s v="NOTA 12868/2016"/>
    <m/>
    <m/>
    <s v="NOTA DNCT N° 17/16"/>
    <d v="2016-04-21T00:00:00"/>
    <s v="Materiales descartables"/>
    <s v="Flexipack"/>
    <n v="552155.75"/>
    <s v="SOLICITUD DE COMPRA DE MATERIALES DESCARTABLES PARA USO DE GASTRONOMIA"/>
    <s v="Gestión Integral de Contenidos"/>
    <m/>
    <s v="Direccion General Técnica, Administrativa y Legal"/>
    <d v="2016-05-20T00:00:00"/>
    <s v="Mueble 13"/>
    <s v="Orlando"/>
    <d v="2016-05-23T00:00:00"/>
    <s v="PARA ELABORAR PLIEGO"/>
    <s v="Dirección Nacional de Centros Tematicos"/>
    <d v="2016-07-26T00:00:00"/>
    <s v="PV-2016-00410948"/>
    <s v="para actualizar presupuesto"/>
    <s v="REVISAR"/>
    <m/>
    <m/>
    <s v="Licitación - Contrataciones"/>
    <s v="Licitación - Contrataciones"/>
    <m/>
    <m/>
    <m/>
    <m/>
    <m/>
    <m/>
    <m/>
    <m/>
    <n v="1"/>
    <x v="1"/>
  </r>
  <r>
    <s v="177217/2016"/>
    <m/>
    <m/>
    <m/>
    <m/>
    <m/>
    <d v="2016-04-21T00:00:00"/>
    <s v="Servicio de Desinsección"/>
    <s v="Emp. Sugeridas: ZEPY FUMIGACIONES; COPLAMA SA; SANEAR"/>
    <n v="384000"/>
    <s v="CONTRATACION SERVICIO DE CONTROL DE PLAGAS FUMIGACIONES, DESINFECTACION Y DESRATIZACION "/>
    <s v="Gestión Integral de Contenidos"/>
    <m/>
    <s v="Dirección Técnica, Administrativa y Legal"/>
    <d v="2016-05-30T00:00:00"/>
    <s v="Mueble 11"/>
    <s v="Laura"/>
    <d v="2016-08-01T00:00:00"/>
    <s v="SE PASA A LA FIRMA DE DANIEL (24/05)//24-5 ver con daniel"/>
    <s v="Direccion General Técnica, Administrativa y Legal"/>
    <d v="2016-05-24T00:00:00"/>
    <s v="NOTA CC 296/2016"/>
    <s v="Para confeccionar Pliego."/>
    <s v="Dirección General Técnica, Administrativa y Legal"/>
    <m/>
    <m/>
    <s v="Licitación - Contrataciones"/>
    <s v="Licitación - Contrataciones"/>
    <m/>
    <m/>
    <m/>
    <m/>
    <m/>
    <m/>
    <m/>
    <m/>
    <n v="1"/>
    <x v="1"/>
  </r>
  <r>
    <s v="177928/2016"/>
    <m/>
    <s v="14695/2016"/>
    <m/>
    <m/>
    <m/>
    <d v="2016-05-03T00:00:00"/>
    <s v="Mantenimiento"/>
    <s v="Acces Group S.R.L."/>
    <s v="9.560,00"/>
    <s v="Solicitud de adquisición de material para restauración de obras del MNBA"/>
    <s v="Dirección Nacional de Centros Tematicos"/>
    <m/>
    <s v="Presupuesto"/>
    <d v="2016-06-28T00:00:00"/>
    <s v="Mueble 9"/>
    <s v="Sebastian"/>
    <d v="2016-06-28T00:00:00"/>
    <s v="26/07/2016: obtuvimos hoy la nota de crédito y factura. Se arma nota en GEDO de pase a legales -previa intervención de presupuesto, ya que &quot;contemplaron&quot; el gasto-, junto con DISPO por GEDO"/>
    <s v="Presupuesto"/>
    <d v="2016-07-26T00:00:00"/>
    <s v="PV-2016-00410996"/>
    <s v="Para que indique si existe crédito, luego pase a legales con DISPO por GEdo"/>
    <s v="PREsupuesto"/>
    <d v="2016-07-26T00:00:00"/>
    <m/>
    <s v="Legitimo Abono"/>
    <s v="Legitimo Abono"/>
    <m/>
    <s v="30-70970720-1"/>
    <m/>
    <s v="0005-00000556"/>
    <m/>
    <m/>
    <m/>
    <m/>
    <n v="7"/>
    <x v="1"/>
  </r>
  <r>
    <s v="178016/2016"/>
    <m/>
    <s v=" NOTA S01:0010129/2016"/>
    <m/>
    <m/>
    <s v="NOTA DNCT N°1/2016"/>
    <d v="2016-04-18T00:00:00"/>
    <s v="Tecnopolis - Alquiler Fotocopiadoras "/>
    <s v="QSC SOLUCIONES S.R.L."/>
    <n v="13488.6"/>
    <s v="Cancelacion de factura Tipo “B” N°0002-00006983  QSC Soluciones SRL"/>
    <s v="Sistema Federal de Medios y Contenidos Públicos"/>
    <m/>
    <s v="Legales"/>
    <d v="2016-07-11T00:00:00"/>
    <s v="Mueble 14"/>
    <s v="Mariana"/>
    <m/>
    <s v="Para el pago con Disposición en transito desde JURÍDICOS al SFMyCP fecha 28/07/2016"/>
    <s v="Presupuesto"/>
    <d v="2016-07-25T00:00:00"/>
    <s v="PV-2016-00397268-APN-DGTAYL#SFM"/>
    <m/>
    <s v="PREsupuesto"/>
    <d v="2016-07-25T00:00:00"/>
    <m/>
    <s v="Pago"/>
    <s v="Pago"/>
    <m/>
    <s v="30-70910730-1"/>
    <n v="232179"/>
    <m/>
    <m/>
    <m/>
    <m/>
    <s v="Tiene que refacturar. Esta preinscripto en SIPRO y vigente el CFC"/>
    <n v="7"/>
    <x v="0"/>
  </r>
  <r>
    <s v="178186/2016"/>
    <m/>
    <m/>
    <m/>
    <m/>
    <s v="Memo N°47/2016"/>
    <m/>
    <s v="Tecnopolis - Alquiler Fotocopiadoras"/>
    <s v="QSC SOLUCIONES S.R.L."/>
    <n v="13488.5"/>
    <s v="Alquiler de equipos multifuncion"/>
    <s v="Dirección Nacional de Centros Tematicos"/>
    <m/>
    <s v="Legales"/>
    <d v="2016-07-11T00:00:00"/>
    <s v="Mueble 18"/>
    <s v="Luis"/>
    <d v="2016-05-24T00:00:00"/>
    <s v="Laura enviarselo a Mariana para ver con Daniel, si es el expediente, no el pago// 2-6 Lo esta trabajando LAura"/>
    <s v="Presupuesto"/>
    <d v="2016-07-25T00:00:00"/>
    <s v="PV-2016-00396393-APN-DGTAYL#SFM"/>
    <m/>
    <s v="PREsupuesto"/>
    <d v="2016-07-25T00:00:00"/>
    <m/>
    <m/>
    <m/>
    <m/>
    <s v="30-70910730-1"/>
    <n v="232179"/>
    <m/>
    <m/>
    <m/>
    <m/>
    <s v="Tiene que refacturar. Tiene SIPRO y CFC hasta 11/07"/>
    <n v="7"/>
    <x v="0"/>
  </r>
  <r>
    <s v="178757/2016"/>
    <m/>
    <m/>
    <m/>
    <m/>
    <m/>
    <d v="2016-05-09T00:00:00"/>
    <s v="Limpieza"/>
    <s v="Impecable de Walter Perez"/>
    <n v="29880560.940000001"/>
    <s v="ORDEN DE COMPRA N° 7/2014 - Pago de facturas Nros. 678, 679 y 680"/>
    <s v="Coordinación Técnica Operativa"/>
    <m/>
    <s v="Presupuesto"/>
    <d v="2016-06-28T00:00:00"/>
    <s v="Mueble 9"/>
    <s v="Sebastian"/>
    <d v="2016-06-21T00:00:00"/>
    <s v="Falta constancia de crédito de Presupuesto, preparo nota// SE REFACTURO SALE A PRESUPUESTO. 14/07/2016 Paso a Mozzi para firmar facturas. Armo nota en Gedo de pase. "/>
    <s v="Dirección Nacional de Expresiones Federales"/>
    <d v="2016-07-14T00:00:00"/>
    <s v="RTO comdoc"/>
    <s v="A mozzi por COMDOC para firmar factura"/>
    <s v="Dirección Nacional de Expresiones Federales"/>
    <d v="2016-07-14T00:00:00"/>
    <m/>
    <s v="Pago"/>
    <s v="Pago"/>
    <s v="N° 7/2014"/>
    <m/>
    <m/>
    <s v="Nros. 678, 679 y 680"/>
    <m/>
    <m/>
    <m/>
    <m/>
    <n v="7"/>
    <x v="1"/>
  </r>
  <r>
    <s v="179893/2016"/>
    <m/>
    <s v="11964/2016"/>
    <m/>
    <m/>
    <m/>
    <d v="2016-04-15T00:00:00"/>
    <s v="Contrataciones Artisticas"/>
    <s v=" SANTERO SANTIAGO ROMAN"/>
    <n v="60000"/>
    <s v="REQUERIMIENTO PARA CONTRATACION ARTISTICA DE SANTERO SANTIAGO ROMAN"/>
    <s v="Dirección Nacional de Expresiones Federales"/>
    <m/>
    <s v="Dirección Nacional de Expresiones Federales"/>
    <d v="2016-07-04T00:00:00"/>
    <s v="Mueble 9"/>
    <s v="Sebastian"/>
    <m/>
    <s v="Se coordinó con Iglesias por reunión con Daniel del 26/05/2016, luego de un intercambio de opiniones, enviar expediente con nota de &quot;no hay plazos administrativos para tramitar&quot;. Luego ellos presentan factura. 07/07/2016 Armo providencia para refacturar a SFM. Se avisa alta de Ente y CFC"/>
    <s v="Dirección Nacional de Expresiones Federales"/>
    <d v="2016-07-07T00:00:00"/>
    <s v="Providencia GEDO 2016-00087095-APN"/>
    <s v="Providencia para refacturar a SFM. Se avisa alta de Ente y CFC"/>
    <s v="Dirección Nacional de Expresiones Federales"/>
    <d v="2016-07-11T00:00:00"/>
    <m/>
    <s v="Legitimo Abono"/>
    <s v="Legitimo Abono"/>
    <m/>
    <n v="20160712199"/>
    <m/>
    <m/>
    <m/>
    <m/>
    <m/>
    <m/>
    <n v="7"/>
    <x v="1"/>
  </r>
  <r>
    <s v="179893/2016"/>
    <m/>
    <s v="NOTA:S01:0011964/2016"/>
    <m/>
    <m/>
    <m/>
    <d v="2016-05-02T00:00:00"/>
    <s v="Contrataciones Artisticas"/>
    <s v="Santiago Román Santero"/>
    <n v="60000"/>
    <m/>
    <s v="Dirección Nacional de Expresiones Federales"/>
    <m/>
    <s v="Presupuesto"/>
    <m/>
    <m/>
    <s v="Sin Asignar"/>
    <m/>
    <m/>
    <s v="Dirección Nacional de Expresiones Federales"/>
    <d v="2016-05-10T00:00:00"/>
    <s v="Nota CC   183/2016"/>
    <s v="Para que incorpore EETT "/>
    <s v="Direccion Nacional de Expresiones Federales"/>
    <d v="2016-05-30T00:00:00"/>
    <m/>
    <s v="Legitimo Abono"/>
    <s v="Legitimo Abono"/>
    <m/>
    <m/>
    <m/>
    <m/>
    <m/>
    <m/>
    <m/>
    <m/>
    <n v="5"/>
    <x v="1"/>
  </r>
  <r>
    <s v="179900/2016"/>
    <m/>
    <s v="NOTA S01:0011962/2016"/>
    <m/>
    <m/>
    <m/>
    <d v="2016-05-02T00:00:00"/>
    <s v="Contrataciones Artisticas"/>
    <s v="Gustavo Jorge Basso"/>
    <n v="90000"/>
    <m/>
    <s v="Presupuesto"/>
    <m/>
    <s v="Jefatura de Gabinete de Ministros"/>
    <d v="2016-06-23T00:00:00"/>
    <s v="Mueble 9"/>
    <s v="Sebastian"/>
    <d v="2016-05-30T00:00:00"/>
    <s v="08/06 pliego Elaborado para Contratación. Sale nota a Adrián para remitir a JGM y publicar. Armé formulario urgente // 24-6 reenviado e JGM para SAF 347"/>
    <s v="Direccion General Técnica, Administrativa y Legal"/>
    <d v="2016-06-15T00:00:00"/>
    <s v="Nota CC       /2016"/>
    <s v="Para elevar a JGM y Publicar. Caracter urgente"/>
    <s v="Compras"/>
    <d v="2016-06-24T00:00:00"/>
    <m/>
    <s v="Licitación - Contrataciones"/>
    <s v="Contratación directa por especialidad"/>
    <m/>
    <m/>
    <m/>
    <m/>
    <m/>
    <m/>
    <m/>
    <m/>
    <n v="6"/>
    <x v="1"/>
  </r>
  <r>
    <s v="180632/2016"/>
    <m/>
    <s v="14790/2016"/>
    <m/>
    <m/>
    <s v="Nota DNCT N° 43/2016"/>
    <d v="2016-05-02T00:00:00"/>
    <s v="Tecnopolis - Servicio de Salud"/>
    <s v="International Health Service Argentina S.A."/>
    <n v="45747"/>
    <s v="Solicitud de pago de fac N° 0601-04515539  Cobertura Medica"/>
    <s v="Dirección Nacional de Expresiones Federales"/>
    <m/>
    <s v="Direccion General Técnica, Administrativa y Legal"/>
    <d v="2016-05-09T00:00:00"/>
    <s v="Mueble 14"/>
    <s v="Mariana"/>
    <m/>
    <s v="UNIFICADO AL 213881/2016"/>
    <m/>
    <m/>
    <m/>
    <m/>
    <s v="PREsupuesto"/>
    <d v="2016-07-07T00:00:00"/>
    <m/>
    <s v="Pago"/>
    <s v="Pago"/>
    <m/>
    <s v="30-61029860-1"/>
    <n v="1651"/>
    <s v="0601-04515539"/>
    <m/>
    <m/>
    <m/>
    <s v="DEBE REFACTURAR"/>
    <n v="7"/>
    <x v="0"/>
  </r>
  <r>
    <s v="180635/2016"/>
    <m/>
    <s v="14384/2016"/>
    <m/>
    <m/>
    <s v="Nota DNCT N° 41/2016"/>
    <d v="2016-04-28T00:00:00"/>
    <s v="Tecnopolis -  Agua"/>
    <s v="AKUA S.A"/>
    <n v="14906.6"/>
    <s v="Solicitud de pago de fac n° 0006-00000661 - Agua dispeners"/>
    <s v="Dirección Nacional de Centros Tematicos"/>
    <m/>
    <s v="Presupuesto"/>
    <d v="2016-06-07T00:00:00"/>
    <s v="Mueble 16"/>
    <s v="Griselda"/>
    <d v="2016-05-24T00:00:00"/>
    <s v="Se unificó a expediente 283025/2015"/>
    <s v="Presupuesto"/>
    <d v="2016-06-15T00:00:00"/>
    <s v="NOTA CC N° 282/16"/>
    <s v="ACREDITAR PRESUPUESTO"/>
    <s v="Legales"/>
    <d v="2016-06-28T00:00:00"/>
    <m/>
    <s v="Pago"/>
    <s v="Pago"/>
    <m/>
    <s v="30-70756739-9"/>
    <m/>
    <s v="0006-00000661"/>
    <m/>
    <m/>
    <m/>
    <s v="Tiene que refacturar. Tiene CFC vigente al 07/09. SI tiene SIPRO"/>
    <n v="6"/>
    <x v="1"/>
  </r>
  <r>
    <s v="180658/2016"/>
    <m/>
    <s v="14734/2016"/>
    <m/>
    <m/>
    <s v="Nota DNEF N° 57/2016"/>
    <d v="2016-05-03T00:00:00"/>
    <s v="Viáticos y Alojamiento"/>
    <s v="PBG TRAVEL AND EVENTS S.R.L."/>
    <n v="4000"/>
    <s v="Tramite de trslado terreste de &quot;NINI FLORES&quot;"/>
    <s v="Dirección Nacional de Expresiones Federales"/>
    <m/>
    <s v="Dirección Nacional de Expresiones Federales"/>
    <d v="2016-05-19T00:00:00"/>
    <m/>
    <s v="Sin Asignar"/>
    <d v="2016-05-19T00:00:00"/>
    <m/>
    <s v="Mesa de Entradas"/>
    <d v="2016-05-19T00:00:00"/>
    <s v="Nota CC 215/2016"/>
    <s v="Nota dando el OK al pedido de baja de Mozzi (según su nota DNEF 105/2016)"/>
    <s v="Dirección Nacional de Expresiones Federales"/>
    <d v="2016-07-04T00:00:00"/>
    <m/>
    <s v="Legitimo Abono"/>
    <s v="Legitimo Abono"/>
    <m/>
    <m/>
    <m/>
    <m/>
    <m/>
    <m/>
    <m/>
    <m/>
    <n v="7"/>
    <x v="1"/>
  </r>
  <r>
    <s v="182051/2016"/>
    <m/>
    <m/>
    <m/>
    <m/>
    <s v="NOTA SCP N°84 /2016"/>
    <d v="2016-05-11T00:00:00"/>
    <s v="Servicios de Eventos"/>
    <s v="BLACKHILL S.A."/>
    <n v="29511.9"/>
    <s v="Pago de factura tipo B 0002-00013921"/>
    <s v="Secretaria de Contenidos Publicos"/>
    <d v="2016-05-11T00:00:00"/>
    <m/>
    <m/>
    <m/>
    <s v="Sin Asignar"/>
    <d v="2016-05-24T00:00:00"/>
    <s v="Salió a Area Presupuesto para modificar cuadro comparativo y N° factura erróneo"/>
    <s v="Presupuesto"/>
    <d v="2016-05-27T00:00:00"/>
    <s v="Remito manual"/>
    <s v="Salió a Area Presupuesto para modificar cuadro comparativo y N° factura erróneo"/>
    <s v="PREsupuesto"/>
    <d v="2016-05-27T00:00:00"/>
    <m/>
    <s v="Pago"/>
    <s v="Pago"/>
    <m/>
    <m/>
    <m/>
    <s v="0002-00013921"/>
    <m/>
    <m/>
    <m/>
    <m/>
    <n v="5"/>
    <x v="0"/>
  </r>
  <r>
    <s v="183099/2016"/>
    <m/>
    <m/>
    <m/>
    <m/>
    <s v="Nota DGTAyL (NO TIENE) 9/5/2016"/>
    <d v="2016-05-09T00:00:00"/>
    <s v="Tecnopolis - Servicio de producción"/>
    <s v="  MGG Producciones SRL"/>
    <n v="2000000"/>
    <s v="Conmemoración del bicentenario de la Independencia"/>
    <s v="Sistema Federal de Medios y Contenidos Públicos"/>
    <m/>
    <s v="Direccion General Técnica, Administrativa y Legal"/>
    <m/>
    <s v="Mueble 11"/>
    <s v="Orlando"/>
    <m/>
    <m/>
    <s v="Legales"/>
    <d v="2016-05-20T00:00:00"/>
    <m/>
    <s v="Para que tome la intervención de su competencia. Luego a DGTAyL para firma del Acto Administrativo"/>
    <s v="Jefatura de Gabinete de Ministros"/>
    <d v="2016-05-26T00:00:00"/>
    <s v="Si"/>
    <s v="Legitimo Abono"/>
    <s v="Legitimo Abono"/>
    <m/>
    <s v="30-70735261-4"/>
    <n v="360794"/>
    <m/>
    <s v="PAGO JGM 30-5 y 22-6 //94738"/>
    <n v="1000000"/>
    <s v="PAGO PARCIAL"/>
    <s v="DEBE REFACTURAR. NO TIENE SIPRO y NO TIENE CFC"/>
    <n v="5"/>
    <x v="1"/>
  </r>
  <r>
    <s v="184524/2015"/>
    <m/>
    <m/>
    <m/>
    <m/>
    <m/>
    <d v="2016-01-14T00:00:00"/>
    <s v="Convenio Universidades"/>
    <s v="RTA"/>
    <m/>
    <s v="REF. CONVENIO ESPECIFICO MINPLAN-RTA"/>
    <m/>
    <m/>
    <m/>
    <m/>
    <s v="Mueble 14"/>
    <s v="Analia"/>
    <m/>
    <m/>
    <m/>
    <m/>
    <m/>
    <m/>
    <s v="Compras"/>
    <d v="2016-05-09T00:00:00"/>
    <m/>
    <s v="HISTORICO /MINPLAN"/>
    <s v="Convenios"/>
    <m/>
    <m/>
    <m/>
    <m/>
    <m/>
    <m/>
    <m/>
    <m/>
    <n v="5"/>
    <x v="0"/>
  </r>
  <r>
    <s v="187035/2016"/>
    <m/>
    <s v="15291/2016"/>
    <m/>
    <m/>
    <s v="Memo N°45/2016"/>
    <m/>
    <s v="Tecnopolis - Servicio de control de plagas"/>
    <s v="HERNAN GABRIEL RODRIGUEZ &quot;SANEAR&quot;"/>
    <n v="11000"/>
    <s v="Presidencia de la nación OC 66/2015, conforme factura y certificado de servicios. Cancelación de factura B N°002-00000066"/>
    <s v="Dirección Nacional de Centros Tematicos"/>
    <m/>
    <s v="Presupuesto"/>
    <d v="2016-05-31T00:00:00"/>
    <s v="Mueble 15"/>
    <s v="ZULMA"/>
    <s v=" "/>
    <s v="Archivo contable JGM desde el 13/07/2016"/>
    <s v="Direccion General Técnica, Administrativa y Legal"/>
    <d v="2016-06-21T00:00:00"/>
    <s v="Nota CC 387/2016"/>
    <m/>
    <s v="Jefatura de Gabinete de Ministros"/>
    <d v="2016-06-22T00:00:00"/>
    <m/>
    <s v="Pago"/>
    <s v="Pago"/>
    <s v="OC 66/2015"/>
    <s v="20-27311121-3"/>
    <m/>
    <s v="N°002-00000066"/>
    <m/>
    <n v="11000"/>
    <s v="Devengado"/>
    <s v="EN PROCESO DE LIQUIDACON POR JGM"/>
    <n v="6"/>
    <x v="1"/>
  </r>
  <r>
    <s v="188482/2016"/>
    <m/>
    <m/>
    <m/>
    <m/>
    <s v="Nota DNEF N° 82/2016"/>
    <d v="2016-04-11T00:00:00"/>
    <s v="Contrataciones Artisticas"/>
    <s v="Nestor Eude Marconi"/>
    <n v="12000"/>
    <s v="Requerimiento para contratación artística de Nestor Eude Marconi"/>
    <s v="Dirección Nacional de Expresiones Federales"/>
    <m/>
    <s v="Direccion General Técnica, Administrativa y Legal"/>
    <d v="2016-06-10T00:00:00"/>
    <s v="Mueble 8"/>
    <s v="Sebastian"/>
    <m/>
    <s v="Se devuelve para refacturar"/>
    <s v="Dirección Nacional de Expresiones Federales"/>
    <d v="2016-07-06T00:00:00"/>
    <s v="Pase COMDOC"/>
    <s v="Para refacturar"/>
    <s v="Dirección Nacional de Expresiones Federales"/>
    <d v="2016-07-06T00:00:00"/>
    <m/>
    <s v="Legitimo Abono"/>
    <s v="Legitimo Abono"/>
    <m/>
    <m/>
    <m/>
    <m/>
    <m/>
    <m/>
    <m/>
    <m/>
    <n v="7"/>
    <x v="1"/>
  </r>
  <r>
    <s v="188519/2016"/>
    <m/>
    <m/>
    <m/>
    <m/>
    <s v="Nota DNEF N° 83/2016"/>
    <d v="2016-04-11T00:00:00"/>
    <s v="Contrataciones Artisticas"/>
    <s v="Luis Sava"/>
    <n v="3500"/>
    <s v="Requerimiento para contratación artística de Luis Sava"/>
    <s v="Dirección Nacional de Expresiones Federales"/>
    <m/>
    <s v="Dirección Nacional de Expresiones Federales"/>
    <d v="2016-07-25T00:00:00"/>
    <s v="Mueble 8"/>
    <s v="Sebastian"/>
    <d v="2016-07-28T00:00:00"/>
    <s v="Se devuelve para refacturar"/>
    <s v="Dirección Nacional de Expresiones Federales"/>
    <d v="2016-07-06T00:00:00"/>
    <s v="Pase COMDOC"/>
    <s v="Para refacturar"/>
    <s v="Compras"/>
    <d v="2016-07-25T00:00:00"/>
    <m/>
    <s v="Legitimo Abono"/>
    <s v="Legitimo Abono"/>
    <m/>
    <m/>
    <m/>
    <m/>
    <m/>
    <m/>
    <m/>
    <m/>
    <n v="7"/>
    <x v="1"/>
  </r>
  <r>
    <s v="188555/2016"/>
    <m/>
    <m/>
    <m/>
    <m/>
    <s v="Nota DNEF N° 84/2016"/>
    <d v="2016-04-11T00:00:00"/>
    <s v="Contrataciones Artisticas"/>
    <s v="Jorge Navarro y Manuel Fraga"/>
    <n v="28000"/>
    <s v="Requerimiento para contratación artística de Jorge Navarro y Manuel Fraga"/>
    <s v="Dirección Nacional de Expresiones Federales"/>
    <m/>
    <s v="Direccion General Técnica, Administrativa y Legal"/>
    <d v="2016-06-10T00:00:00"/>
    <s v="Mueble 8"/>
    <s v="Sebastian"/>
    <d v="2016-07-28T00:00:00"/>
    <s v="Se devuelve para refacturar"/>
    <s v="Dirección Nacional de Expresiones Federales"/>
    <d v="2016-07-06T00:00:00"/>
    <s v="Pase COMDOC"/>
    <s v="Para refacturar"/>
    <s v="Compras"/>
    <d v="2016-06-14T00:00:00"/>
    <m/>
    <s v="Legitimo Abono"/>
    <s v="Legitimo Abono"/>
    <m/>
    <m/>
    <m/>
    <m/>
    <m/>
    <m/>
    <m/>
    <m/>
    <n v="6"/>
    <x v="1"/>
  </r>
  <r>
    <s v="190993/2014"/>
    <m/>
    <m/>
    <m/>
    <m/>
    <m/>
    <d v="2016-01-14T00:00:00"/>
    <s v="Convenio Universidades"/>
    <s v="UNSAM"/>
    <n v="56144550"/>
    <s v="CONVENIO                                                           MINPLAN-UNSAM                                 Cooperación y asistencia para el Calendario Igualdad Cultural                           $ 160.413.000 + ADDENDA             $ 56.144.550                                           (2 CUERPOS)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191004/2014"/>
    <m/>
    <m/>
    <m/>
    <m/>
    <m/>
    <d v="2016-01-14T00:00:00"/>
    <s v="Convenio Universidades"/>
    <s v="UNSAM"/>
    <n v="75133908.849999994"/>
    <s v="UNSAM-MINPLAN   Convenio de Cooperación.                                   $ 214.668.311 ADDENDA $ 75.133.908,85 (2 CUERPOS)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191543/2014"/>
    <m/>
    <m/>
    <m/>
    <m/>
    <m/>
    <d v="2016-01-14T00:00:00"/>
    <s v="Convenio Universidades"/>
    <m/>
    <n v="2788000"/>
    <s v=" CONTRATACIÓN DIRECTA POR ADJUDICACIÓN SIMPLE CON UNIVERSIDADES NACIONALES    N° 16/2015                                            Contratación del servicio de Tasación de obras de arte  $2788000"/>
    <m/>
    <m/>
    <m/>
    <m/>
    <m/>
    <s v="Sin Asignar"/>
    <m/>
    <m/>
    <m/>
    <m/>
    <m/>
    <m/>
    <s v="Compras"/>
    <d v="2016-05-09T00:00:00"/>
    <s v="Contratación Directa"/>
    <s v="HISTORICO /MINPLAN"/>
    <s v="Convenios"/>
    <m/>
    <m/>
    <m/>
    <m/>
    <m/>
    <m/>
    <m/>
    <m/>
    <n v="5"/>
    <x v="0"/>
  </r>
  <r>
    <s v="195977/2016"/>
    <m/>
    <m/>
    <m/>
    <m/>
    <s v="NOTA AP 86/2016"/>
    <d v="2016-05-13T00:00:00"/>
    <s v="Viáticos "/>
    <s v="OPTAR S.A"/>
    <m/>
    <s v="Proyecto de convenio con la firma OPTAR S.A"/>
    <s v="Presupuesto"/>
    <d v="2016-05-13T00:00:00"/>
    <s v="Legales"/>
    <d v="2016-05-17T00:00:00"/>
    <s v="Mueble 11"/>
    <s v="Orlando"/>
    <d v="2016-06-06T00:00:00"/>
    <s v="ELABORACION DEL CONVENIO "/>
    <s v="Direccion General Técnica, Administrativa y Legal"/>
    <d v="2016-06-24T00:00:00"/>
    <s v="NO-2016-00034129"/>
    <m/>
    <s v="Dirección General Técnica, Administrativa y Legal"/>
    <d v="2016-06-28T00:00:00"/>
    <m/>
    <s v="Convenios"/>
    <s v="Convenios"/>
    <m/>
    <m/>
    <m/>
    <m/>
    <m/>
    <m/>
    <m/>
    <m/>
    <n v="6"/>
    <x v="0"/>
  </r>
  <r>
    <s v="196025/2016"/>
    <m/>
    <m/>
    <m/>
    <m/>
    <s v="NOTA DNCT N° 48/2016"/>
    <d v="2016-05-17T00:00:00"/>
    <s v="Tecnopolis - Servicio de Salud"/>
    <s v="International Health Service Argentina S.A."/>
    <n v="9945"/>
    <s v="Solicitud de pago de factura B N° 0601-04517210 - Cobertura Medica Asistencia"/>
    <s v="Dirección Nacional de Centros Tematicos"/>
    <m/>
    <s v="Direccion General Técnica, Administrativa y Legal"/>
    <d v="2016-05-17T00:00:00"/>
    <m/>
    <s v="Sin Asignar"/>
    <d v="2016-05-19T00:00:00"/>
    <s v="Incorporado al EXP: 213881/2016"/>
    <m/>
    <m/>
    <m/>
    <m/>
    <s v="PREsupuesto"/>
    <d v="2016-07-07T00:00:00"/>
    <m/>
    <s v="Pago"/>
    <s v="Pago"/>
    <m/>
    <s v="30-61029860-1"/>
    <n v="1651"/>
    <s v="N° 0601-04517210"/>
    <m/>
    <m/>
    <m/>
    <s v="DEBE REFACTURAR"/>
    <n v="7"/>
    <x v="0"/>
  </r>
  <r>
    <s v="196026/2016"/>
    <m/>
    <s v="NOTA S01 014755/2016"/>
    <m/>
    <m/>
    <s v="NOTA DNEF Nº 60/2016"/>
    <d v="2016-05-03T00:00:00"/>
    <s v="Contrataciones Artisticas"/>
    <s v="PIERRE BLANCHARD"/>
    <n v="10000"/>
    <s v="REQUERIMIENTO PARA CONTRATACION ARTISTICA DE PIERRE BLANCHARD.-"/>
    <s v="Dirección Nacional de Centros Tematicos"/>
    <m/>
    <s v="Presupuesto"/>
    <d v="2016-05-17T00:00:00"/>
    <m/>
    <s v="Sin Asignar"/>
    <m/>
    <m/>
    <s v="Presupuesto"/>
    <d v="2016-05-10T00:00:00"/>
    <s v="Nota CC 179/2016"/>
    <s v="A tesorería, para tramitar como FR"/>
    <s v="Tesorería"/>
    <d v="2016-05-23T00:00:00"/>
    <m/>
    <s v="Legitimo Abono"/>
    <s v="Legitimo Abono"/>
    <m/>
    <m/>
    <m/>
    <m/>
    <m/>
    <m/>
    <m/>
    <m/>
    <n v="5"/>
    <x v="1"/>
  </r>
  <r>
    <s v="196037/2016"/>
    <m/>
    <m/>
    <m/>
    <m/>
    <s v="NOTA DNCT N° 46/2016"/>
    <d v="2016-05-03T00:00:00"/>
    <s v="Tecnopolis - Insumos de Herreria"/>
    <m/>
    <m/>
    <s v="Adquisición de paneles de rejas semi elaboradas ed hierro"/>
    <s v="Dirección Nacional de Centros Tematicos"/>
    <d v="2016-05-03T00:00:00"/>
    <s v="Presupuesto"/>
    <d v="2016-05-27T00:00:00"/>
    <s v="Mueble 8"/>
    <s v="Mariana"/>
    <d v="2016-05-27T00:00:00"/>
    <s v="Para armar Pliego"/>
    <m/>
    <m/>
    <m/>
    <m/>
    <s v="REVISAR"/>
    <m/>
    <m/>
    <s v="Licitación - Contrataciones"/>
    <s v="Licitación - Contrataciones"/>
    <m/>
    <m/>
    <m/>
    <m/>
    <m/>
    <m/>
    <m/>
    <m/>
    <n v="1"/>
    <x v="1"/>
  </r>
  <r>
    <s v="196038/2016"/>
    <m/>
    <m/>
    <m/>
    <m/>
    <s v="Nota DNCT N° 47/2016"/>
    <d v="2016-05-04T00:00:00"/>
    <s v="Tecnopolis - Mantenimiento"/>
    <s v="Emp. Sug. X área requirente: SING FACTORY S.A. y SM SERRANO METAL"/>
    <n v="1575420"/>
    <s v="Solicitud de contratación de trabajos de desarme, desmantelamiento y armado de estructura existente paseo costero"/>
    <s v="Dirección Nacional de Centros Tematicos"/>
    <d v="2016-05-04T00:00:00"/>
    <m/>
    <m/>
    <s v="Mueble 12"/>
    <s v="Matías"/>
    <m/>
    <s v="Para armar Pliego."/>
    <s v="Presupuesto"/>
    <m/>
    <m/>
    <m/>
    <s v="Compras"/>
    <m/>
    <m/>
    <s v="Licitación - Contrataciones"/>
    <s v="Licitación Privada"/>
    <m/>
    <m/>
    <m/>
    <m/>
    <m/>
    <m/>
    <m/>
    <m/>
    <n v="1"/>
    <x v="1"/>
  </r>
  <r>
    <s v="196039/2016"/>
    <m/>
    <s v="NOTA S01 014753/2016"/>
    <m/>
    <m/>
    <s v="NOTA DNEF Nº 62/2016"/>
    <d v="2016-05-03T00:00:00"/>
    <s v="Contrataciones Artisticas"/>
    <s v="PABLO POLLITZER"/>
    <n v="15000"/>
    <s v="REQUERIMIENTO PARA CONTRATACION ARTISTICA DE PABLO POLLITZER"/>
    <s v="Dirección Nacional de Centros Tematicos"/>
    <m/>
    <s v="Direccion General Técnica, Administrativa y Legal"/>
    <d v="2016-07-06T00:00:00"/>
    <m/>
    <s v="Sin Asignar"/>
    <d v="2016-06-01T00:00:00"/>
    <s v="Enviado a Prespuesto con remito x Comdoc"/>
    <s v="Presupuesto"/>
    <d v="2016-07-11T00:00:00"/>
    <s v="NO-2016-00034145-APN-DGTAYL#SFM"/>
    <s v="Para su intervención y pago"/>
    <s v="PREsupuesto"/>
    <d v="2016-07-11T00:00:00"/>
    <m/>
    <s v="Legitimo Abono"/>
    <s v="Legitimo Abono"/>
    <m/>
    <m/>
    <m/>
    <m/>
    <m/>
    <m/>
    <m/>
    <s v="PARA PAGO SFMYCP"/>
    <n v="7"/>
    <x v="0"/>
  </r>
  <r>
    <s v="196055/2014"/>
    <m/>
    <m/>
    <m/>
    <m/>
    <m/>
    <d v="2016-01-14T00:00:00"/>
    <s v="Tecnopolis - Convenio Universidades"/>
    <s v="UNLAM"/>
    <n v="49565000"/>
    <s v="ADDENDA Complementaria Ampliación Convenio   MINPLAN-UNLAM    Tecnopolis 2014 "/>
    <s v="Dirección Nacional de Centros Tematicos"/>
    <m/>
    <m/>
    <m/>
    <m/>
    <s v="Analia"/>
    <m/>
    <m/>
    <m/>
    <m/>
    <m/>
    <m/>
    <s v="REVISAR"/>
    <m/>
    <s v="Convenios"/>
    <s v="HISTORICO /MINPLAN"/>
    <s v="Convenios"/>
    <m/>
    <m/>
    <m/>
    <m/>
    <m/>
    <m/>
    <m/>
    <m/>
    <n v="1"/>
    <x v="1"/>
  </r>
  <r>
    <s v="196056/2016"/>
    <m/>
    <s v="NOTA S01: 14750/2016"/>
    <m/>
    <m/>
    <s v="NOTA DNEF Nº 67/2016"/>
    <d v="2016-05-03T00:00:00"/>
    <s v="Contrataciones Artisticas"/>
    <s v="LILIAN SABA"/>
    <n v="7500"/>
    <s v="REQUERIMIENTO PARA CONTRATACIÓN ARTISTICA DE LILIAN SABA-"/>
    <s v="Dirección Nacional de Centros Tematicos"/>
    <m/>
    <s v="Direccion General Técnica, Administrativa y Legal"/>
    <d v="2016-08-07T00:00:00"/>
    <s v="Mueble 9"/>
    <s v="Sebastian"/>
    <m/>
    <s v="Elaborado el acto administrativo y nota a Legales. Se unifica con 240990/2016"/>
    <s v="Presupuesto"/>
    <d v="2016-07-07T00:00:00"/>
    <s v="PV-2016-00084607-APN-DGTAYL#SFM"/>
    <s v="A legales con PROY adjunto, para elevar a firma"/>
    <s v="Tesoreria"/>
    <d v="2016-07-14T00:00:00"/>
    <m/>
    <s v="Legitimo Abono"/>
    <s v="Legitimo Abono"/>
    <m/>
    <m/>
    <m/>
    <s v="0001-0000000072"/>
    <m/>
    <n v="7500"/>
    <m/>
    <s v="PARA PAGO JGM"/>
    <n v="7"/>
    <x v="1"/>
  </r>
  <r>
    <s v="196075/2016"/>
    <m/>
    <s v="11965/2016"/>
    <m/>
    <m/>
    <m/>
    <d v="2016-04-15T00:00:00"/>
    <s v="Contrataciones Artisticas"/>
    <s v="SANCHEZ QUINTANA RAFAEL"/>
    <n v="90000"/>
    <s v="REQUERIMIENTO PARA CONTRATACION DE SANCHEZ QUINTANA RAFAEL"/>
    <s v="Dirección Nacional de Expresiones Federales"/>
    <m/>
    <s v="Jefatura de Gabinete de Ministros"/>
    <d v="2016-06-23T00:00:00"/>
    <s v="Mueble 9"/>
    <s v="Sebastian"/>
    <d v="2016-05-30T00:00:00"/>
    <s v="08/06 pliego Elaborado para Contratación. Sale nota a Adrián para remitir a JGM y publicar. Armé formulario urgente// 24-6 JGM solicita que se pague por SAF 347"/>
    <s v="Direccion General Técnica, Administrativa y Legal"/>
    <d v="2016-06-15T00:00:00"/>
    <s v="Nota CC 340 /2016"/>
    <s v="Para elevar a JGM y Publicar. Caracter urgente"/>
    <s v="Compras"/>
    <d v="2016-06-24T00:00:00"/>
    <m/>
    <s v="Licitación - Contrataciones"/>
    <s v="Contratación directa por especialidad"/>
    <m/>
    <m/>
    <m/>
    <m/>
    <m/>
    <m/>
    <m/>
    <m/>
    <n v="6"/>
    <x v="1"/>
  </r>
  <r>
    <s v="196235/2016"/>
    <m/>
    <s v="Nota S01:0015326/2016"/>
    <m/>
    <m/>
    <s v="Nota DNCT N° 76/2016"/>
    <d v="2016-05-06T00:00:00"/>
    <s v="Contrataciones Artisticas"/>
    <s v="Soledad de la Rosa"/>
    <n v="15000"/>
    <s v="Requerimiento para la contratación artística de Soledad de la Rosa"/>
    <s v="Dirección Nacional de Expresiones Federales"/>
    <m/>
    <s v="Dirección Nacional de Expresiones Federales"/>
    <d v="2016-07-25T00:00:00"/>
    <s v="Mueble 9"/>
    <s v="Sebastian"/>
    <m/>
    <s v="Nota a legales con PROY, a la firma de Daniel (29/06/16). 14/07/2016 Sale nota a DNEF para refacturar por nuevo SAF. Tiene PROY, se rearma cuando venga refacturado"/>
    <s v="Dirección Nacional de Expresiones Federales"/>
    <d v="2016-07-14T00:00:00"/>
    <s v="PV-2016-00176943-APN-DGTAYL#SFM"/>
    <s v="Para refacturar atento a nuevo SAF"/>
    <s v="Compras"/>
    <d v="2016-07-25T00:00:00"/>
    <s v="Si"/>
    <s v="Legitimo Abono"/>
    <s v="Legitimo Abono"/>
    <m/>
    <m/>
    <m/>
    <m/>
    <m/>
    <m/>
    <m/>
    <s v="PARA PAGO JGM"/>
    <n v="7"/>
    <x v="1"/>
  </r>
  <r>
    <s v="196240/2016"/>
    <m/>
    <s v="15325/2016"/>
    <m/>
    <m/>
    <s v="Nota DNCT N° 75/2016"/>
    <d v="2016-05-06T00:00:00"/>
    <s v="Contrataciones Artisticas"/>
    <s v="Victor Torres"/>
    <n v="10000"/>
    <s v="Requerimiento para la contratación artística de Victor Torres"/>
    <s v="Dirección Nacional de Expresiones Federales"/>
    <m/>
    <s v="Area de presupuesto"/>
    <d v="2016-05-17T00:00:00"/>
    <m/>
    <s v="Sin Asignar"/>
    <m/>
    <m/>
    <s v="Tesorería"/>
    <d v="2016-05-10T00:00:00"/>
    <s v="Nota CC198/2016"/>
    <s v="A tesorería, para tramitar como FR"/>
    <s v="Tesorería"/>
    <d v="2016-05-23T00:00:00"/>
    <s v="Si"/>
    <s v="Legitimo Abono"/>
    <s v="Legitimo Abono"/>
    <m/>
    <m/>
    <m/>
    <m/>
    <m/>
    <m/>
    <m/>
    <m/>
    <n v="5"/>
    <x v="1"/>
  </r>
  <r>
    <s v="196244/2016"/>
    <m/>
    <s v="Nota S01:0015323/2016"/>
    <m/>
    <m/>
    <s v="Nota DNCT N° 74/2016"/>
    <d v="2016-05-06T00:00:00"/>
    <s v="Contrataciones Artisticas"/>
    <s v="Gabriel Gustavo La Rocca"/>
    <n v="4000"/>
    <s v="Requerimiento para la contratación artística de Gabriel Gustavo La Rocca"/>
    <s v="Dirección Nacional de Expresiones Federales"/>
    <m/>
    <s v="Presupuesto"/>
    <d v="2016-05-17T00:00:00"/>
    <m/>
    <s v="Sin Asignar"/>
    <m/>
    <m/>
    <s v="Tesorería"/>
    <d v="2016-05-10T00:00:00"/>
    <s v="Nota CC 200/2016"/>
    <s v="A tesorería, para tramitar como FR"/>
    <s v="Tesorería"/>
    <d v="2016-05-23T00:00:00"/>
    <s v="Si"/>
    <s v="Legitimo Abono"/>
    <s v="Legitimo Abono"/>
    <m/>
    <m/>
    <m/>
    <m/>
    <m/>
    <m/>
    <m/>
    <m/>
    <n v="5"/>
    <x v="1"/>
  </r>
  <r>
    <s v="196252/2016"/>
    <m/>
    <s v="NOTA S01 014736/2016"/>
    <m/>
    <m/>
    <s v=" NOTA DNEF Nº 58/2016"/>
    <d v="2016-05-03T00:00:00"/>
    <s v="Contrataciones Artisticas"/>
    <s v="Devin Hoff"/>
    <n v="21351"/>
    <s v="Requerimiento para contratación artística de Devin Hoff"/>
    <s v="Dirección Nacional de Centros Tematicos"/>
    <m/>
    <s v="Presupuesto"/>
    <d v="2016-05-17T00:00:00"/>
    <m/>
    <s v="Sin Asignar"/>
    <m/>
    <m/>
    <s v="Tesorería"/>
    <d v="2016-05-10T00:00:00"/>
    <s v="Nota CC 172/2016"/>
    <s v="A tesorería, para tramitar por FR"/>
    <s v="Tesorería"/>
    <d v="2016-05-23T00:00:00"/>
    <s v="Si"/>
    <s v="Legitimo Abono"/>
    <s v="Legitimo Abono"/>
    <m/>
    <m/>
    <m/>
    <m/>
    <m/>
    <m/>
    <m/>
    <m/>
    <n v="5"/>
    <x v="1"/>
  </r>
  <r>
    <s v="196266/2016"/>
    <m/>
    <s v="15327/2016"/>
    <m/>
    <m/>
    <s v="Nota DNCT N° 77/2016"/>
    <d v="2016-05-06T00:00:00"/>
    <s v="Contrataciones Artisticas"/>
    <s v="Nestor Jose Garrote"/>
    <n v="4000"/>
    <s v="Requerimiento para la contratación artística de Nestor Jose Garrote"/>
    <s v="Dirección Nacional de Expresiones Federales"/>
    <m/>
    <s v="Area de presupuesto"/>
    <d v="2016-05-17T00:00:00"/>
    <m/>
    <s v="Sin Asignar"/>
    <m/>
    <m/>
    <s v="Tesorería"/>
    <d v="2016-05-10T00:00:00"/>
    <s v="Nota CC 197/2016"/>
    <s v="A tesorería, para tramitar como FR"/>
    <s v="Tesorería"/>
    <d v="2016-05-23T00:00:00"/>
    <s v="Si"/>
    <s v="Legitimo Abono"/>
    <s v="Legitimo Abono"/>
    <m/>
    <m/>
    <m/>
    <m/>
    <m/>
    <m/>
    <m/>
    <m/>
    <n v="5"/>
    <x v="1"/>
  </r>
  <r>
    <s v="196274/2016"/>
    <m/>
    <s v="NOTA S01 014752/2016"/>
    <m/>
    <m/>
    <s v="NOTA DNEF Nº 63/2016"/>
    <d v="2016-05-03T00:00:00"/>
    <s v="Contrataciones Artisticas"/>
    <s v="JOSE LUIS JURI.-"/>
    <n v="10000"/>
    <s v="REQUERIMIENTO PARA CONTRATACION ARTISTICA DE JOSE LUIS JURI.-"/>
    <s v="Dirección Nacional de Centros Tematicos"/>
    <m/>
    <s v="Legales"/>
    <d v="2016-07-11T00:00:00"/>
    <s v="Mueble 9"/>
    <s v="Sebastian"/>
    <m/>
    <s v="Inificado a EXP:274807/2016. 14/07/2016: armo nota a DNEF para refacturar atento al nuevo SAF."/>
    <s v="Dirección Nacional de Expresiones Federales"/>
    <d v="2016-07-14T00:00:00"/>
    <s v="PV-2016-00183384"/>
    <s v="A DNEF para refacturar, atento a nuevo SAF"/>
    <s v="Direccion Nacional de Expresiones Federales"/>
    <d v="2016-07-15T00:00:00"/>
    <s v="Si"/>
    <s v="Legitimo Abono"/>
    <s v="Legitimo Abono"/>
    <m/>
    <n v="20134804085"/>
    <m/>
    <m/>
    <m/>
    <m/>
    <m/>
    <s v="PARA PAGO JGM"/>
    <n v="7"/>
    <x v="1"/>
  </r>
  <r>
    <s v="198065/2016"/>
    <m/>
    <m/>
    <m/>
    <m/>
    <m/>
    <d v="2016-05-10T00:00:00"/>
    <s v="Convenio Universidades"/>
    <s v="UNLP"/>
    <n v="3087226"/>
    <s v="la universidad solicita el pago de la deuda por trabajos de relevamiento realizados según convenio  ACU N° 281/15"/>
    <s v="Direccion General Técnica, Administrativa y Legal"/>
    <m/>
    <m/>
    <m/>
    <s v="Mueble 14"/>
    <s v="Analia"/>
    <d v="2016-05-30T00:00:00"/>
    <m/>
    <m/>
    <m/>
    <m/>
    <m/>
    <s v="Compras"/>
    <d v="2016-06-06T00:00:00"/>
    <m/>
    <s v="Pago"/>
    <s v="Pago"/>
    <m/>
    <m/>
    <m/>
    <m/>
    <m/>
    <m/>
    <m/>
    <m/>
    <n v="6"/>
    <x v="0"/>
  </r>
  <r>
    <s v="199713/2015"/>
    <m/>
    <m/>
    <m/>
    <m/>
    <m/>
    <d v="2016-05-09T00:00:00"/>
    <s v="Limpieza"/>
    <s v="Impecable de Walter Perez"/>
    <n v="29880560.940000001"/>
    <s v="ORDEN DE COMPRA N° 20/2015 - Pago de facturas Nros. 728, 729 y 730 "/>
    <s v="Coordinación Técnica Operativa"/>
    <m/>
    <s v="Presupuesto"/>
    <d v="2016-06-28T00:00:00"/>
    <s v="Mueble 9"/>
    <s v="Sebastian"/>
    <d v="2016-06-21T00:00:00"/>
    <s v="Falta constancia de crédito de Presupuesto, preparo nota // SE REFACTURO SALE A PRESUPUESTO. 14/07/2016 Paso a Mozzi para firmar facturas. Armo nota en Gedo de pase"/>
    <s v="Dirección Nacional de Expresiones Federales"/>
    <d v="2016-07-14T00:00:00"/>
    <s v="RTO comdoc"/>
    <s v="A mozzi por COMDOC para firmar factura"/>
    <s v="Compras"/>
    <d v="2016-07-18T00:00:00"/>
    <s v="Si"/>
    <s v="Pago"/>
    <s v="Pago"/>
    <s v="N° 20/2015"/>
    <m/>
    <m/>
    <s v="Nros. 728, 729 y 730"/>
    <m/>
    <m/>
    <m/>
    <s v="PARA PAGO JGM"/>
    <n v="7"/>
    <x v="1"/>
  </r>
  <r>
    <s v="203492/2016"/>
    <m/>
    <s v="NOTA S01 014754/2016"/>
    <m/>
    <m/>
    <s v="NOTA DNEF Nº 61/2016"/>
    <d v="2016-05-03T00:00:00"/>
    <s v="Contrataciones Artisticas"/>
    <s v="NINI FLORES"/>
    <n v="42000"/>
    <s v="REQUERIMIENTO PARA CONTRATACION ARTISTICA DE NINI FLORES.-"/>
    <s v="Dirección Nacional de Centros Tematicos"/>
    <m/>
    <s v="Dirección Nacional de Expresiones Federales"/>
    <d v="2016-05-19T00:00:00"/>
    <s v="Mueble 9"/>
    <s v="Sebastian"/>
    <m/>
    <s v="Se observa defecto en la facturación (por cesión de derechos). Se remite a DNEF para subsanar"/>
    <s v="Dirección Nacional de Expresiones Federales"/>
    <d v="2016-06-22T00:00:00"/>
    <s v="Nota CC 392/2016"/>
    <s v="a DNEF por error en la facturación y para completar cesión de derechos"/>
    <s v="Direccion Nacional de Expresiones Federales"/>
    <d v="2016-06-22T00:00:00"/>
    <m/>
    <s v="Legitimo Abono"/>
    <s v="Legitimo Abono"/>
    <m/>
    <m/>
    <m/>
    <m/>
    <m/>
    <m/>
    <m/>
    <s v="PARA PAGO JGM"/>
    <n v="6"/>
    <x v="1"/>
  </r>
  <r>
    <s v="203492/2016"/>
    <m/>
    <m/>
    <m/>
    <m/>
    <s v="NOTA DNEF N°61/2016"/>
    <d v="2016-05-03T00:00:00"/>
    <s v="Contrataciones Artisticas"/>
    <s v="NINI FLORES"/>
    <m/>
    <s v="REQURIMIENTO PARA CONTRATACION ARTISTICA DE MINI FLORES"/>
    <s v="Dirección Nacional de Expresiones Federales"/>
    <d v="2016-05-03T00:00:00"/>
    <s v="Direccion General Técnica, Administrativa y Legal"/>
    <d v="2016-06-08T00:00:00"/>
    <s v="Mueble 9"/>
    <s v="Sebastian"/>
    <d v="2016-05-19T00:00:00"/>
    <s v="Se requiere que acredite en expediente quién tiene derechos de cobro, ya que no surge de manera fehaciente. Aparece una cesión sin certificar. Y factura el tercero."/>
    <s v="Dirección Nacional de Expresiones Federales"/>
    <d v="2016-06-21T00:00:00"/>
    <s v="Nota CC      /2016"/>
    <s v="Con observaciones sobre la cesión de derechos"/>
    <s v="Dirección Nacional de Expresiones Federales"/>
    <d v="2016-06-21T00:00:00"/>
    <m/>
    <s v="Legitimo Abono"/>
    <s v="Legitimo Abono"/>
    <m/>
    <m/>
    <m/>
    <m/>
    <m/>
    <m/>
    <m/>
    <m/>
    <n v="6"/>
    <x v="1"/>
  </r>
  <r>
    <s v="203705/2016"/>
    <m/>
    <s v="16408/2016"/>
    <m/>
    <m/>
    <s v="MEMO N° 20/2016 DNCT"/>
    <d v="2016-05-16T00:00:00"/>
    <s v="Tecnopolis - Servicio de Salud"/>
    <s v="International Health Service Argentina S.A."/>
    <s v="206640,01"/>
    <s v="Cancelación de factura &quot;B&quot; N°0601-04518107 "/>
    <s v="Direccion General Técnica, Administrativa y Legal"/>
    <d v="2016-05-19T00:00:00"/>
    <s v="Dirección Nacional de Centros Tematicos"/>
    <d v="2016-05-20T00:00:00"/>
    <m/>
    <s v="Sin Asignar"/>
    <d v="2016-05-24T00:00:00"/>
    <s v="UNIFICADO AL 252062 24/5 .Esperando a Pablo Orlando para analizar un desglose y un nuevo armado"/>
    <m/>
    <m/>
    <m/>
    <m/>
    <s v="Legales"/>
    <d v="2016-06-28T00:00:00"/>
    <m/>
    <s v="Pago"/>
    <s v="Pago"/>
    <m/>
    <s v="30-61029860-1"/>
    <n v="1651"/>
    <s v="N°0601-04518107"/>
    <m/>
    <m/>
    <m/>
    <s v="Tiene que refacturar. Tiene SIPRO y CFC hasta el 19/08"/>
    <n v="6"/>
    <x v="0"/>
  </r>
  <r>
    <s v="203980/2016"/>
    <m/>
    <m/>
    <m/>
    <m/>
    <s v="NOTA DNEF N°112/2016"/>
    <d v="2016-05-19T00:00:00"/>
    <s v="Alquiler de Equipamiento"/>
    <s v="Sebastian Busco"/>
    <n v="1350"/>
    <s v="Pago alquiler amplificador para concierto Devin "/>
    <s v="Dirección Nacional de Expresiones Federales"/>
    <d v="2016-05-07T00:00:00"/>
    <s v="Presupuesto"/>
    <d v="2016-06-03T00:00:00"/>
    <s v="Mueble 10"/>
    <s v="Matías"/>
    <d v="2016-05-23T00:00:00"/>
    <s v="En Mesa de JGM"/>
    <s v="Jefatura de Gabinete de Ministros"/>
    <d v="2016-07-04T00:00:00"/>
    <m/>
    <m/>
    <s v="Jefatura de Gabinete de Ministros"/>
    <d v="2016-06-28T00:00:00"/>
    <m/>
    <s v="Pago"/>
    <s v="Pago"/>
    <m/>
    <m/>
    <m/>
    <m/>
    <m/>
    <m/>
    <m/>
    <s v="PARA PAGO JGM"/>
    <n v="6"/>
    <x v="1"/>
  </r>
  <r>
    <s v="204234/2016"/>
    <m/>
    <s v="16725/2016"/>
    <m/>
    <m/>
    <s v="NOTA DNEF N°115/2016"/>
    <d v="2016-05-19T00:00:00"/>
    <s v="Contrataciones Artisticas"/>
    <s v="Ianina Trigo"/>
    <n v="5200"/>
    <s v="REQUERIMIENTO PARA CONTRATACIÓN ARTÍSTICA POR ENSAYOS DE NINI FLORES"/>
    <s v="Dirección Nacional de Expresiones Federales"/>
    <d v="2016-05-19T00:00:00"/>
    <s v="Presupuesto"/>
    <d v="2016-06-13T00:00:00"/>
    <s v="Mueble 9"/>
    <s v="Sebastian"/>
    <d v="2016-05-23T00:00:00"/>
    <s v="Se requiere que acredite en expediente quién tiene derechos de cobro, ya que no surge. Aparece una cesión de un &quot;director&quot; de orquesta a una SRL, sin ninguna constancia. Y factura la SRL."/>
    <s v="Dirección Nacional de Expresiones Federales"/>
    <d v="2016-06-22T00:00:00"/>
    <s v="Nota CC 391/2016"/>
    <s v="Con observaciones sobre la cesión de derechos"/>
    <s v="Direccion Nacional de Expresiones Federales"/>
    <d v="2016-06-22T00:00:00"/>
    <m/>
    <s v="Legitimo Abono"/>
    <s v="Legitimo Abono"/>
    <m/>
    <m/>
    <m/>
    <m/>
    <m/>
    <m/>
    <m/>
    <s v="PARA PAGO JGM"/>
    <n v="6"/>
    <x v="1"/>
  </r>
  <r>
    <s v="204243/2016"/>
    <m/>
    <s v="16726/2016"/>
    <m/>
    <m/>
    <s v="NOTA DNEF N°113/2016"/>
    <d v="2016-05-19T00:00:00"/>
    <s v="Contrataciones Artisticas"/>
    <s v="EZEQUIEL KRONENBERG"/>
    <n v="17000"/>
    <s v="REQUERIMIENTO PARA CONTRATACION ARTISTICA DE EZEQUIEL KRONENBERG"/>
    <s v="Dirección Nacional de Expresiones Federales"/>
    <d v="2016-06-02T00:00:00"/>
    <s v="Dirección Nacional de Expresiones Federales"/>
    <d v="2016-07-25T00:00:00"/>
    <s v="Mueble 9"/>
    <s v="Sebastian"/>
    <d v="2016-06-28T00:00:00"/>
    <s v="Se arma nota a DNEF para refacturar, atento apertura nuevo SAF. Se indica para el Alta de ENTE en SFM. Fue con mail aparte. 01/08/2016 se arma nota a presupuesto para que intervenga e indique crédito en SAF 347"/>
    <s v="Presupuesto"/>
    <d v="2016-08-02T00:00:00"/>
    <s v="Providencia GEDO + Resol. GEDO"/>
    <s v="Para intervenir e indicar crédito en SAF 347"/>
    <m/>
    <m/>
    <m/>
    <s v="Legitimo Abono"/>
    <s v="Legitimo Abono"/>
    <m/>
    <s v="20-28585456-4"/>
    <m/>
    <m/>
    <m/>
    <m/>
    <m/>
    <m/>
    <n v="1"/>
    <x v="1"/>
  </r>
  <r>
    <s v="204287/2016"/>
    <m/>
    <s v="16732/2016"/>
    <m/>
    <m/>
    <s v="NOTA DNEF N°114/2016"/>
    <d v="2016-05-19T00:00:00"/>
    <s v="Contrataciones Artisticas"/>
    <s v="LUCAS MARTI"/>
    <n v="3000"/>
    <s v="REQUERIMIENTO PARA CONTRATACION ARTISTICA DE LUCAS MARTI"/>
    <s v="Dirección Nacional de Expresiones Federales"/>
    <d v="2016-06-02T00:00:00"/>
    <s v="Dirección Nacional de Expresiones Federales"/>
    <d v="2016-07-25T00:00:00"/>
    <s v="Mueble 9"/>
    <s v="Sebastian"/>
    <d v="2016-05-23T00:00:00"/>
    <s v="Sale nota a Presupuesto para verificar crédito. Armo nota para devolver a DNEF para refacturar, el 05/07/2016 (teniendo en cuenta instrucciones de corte de ayer). 01/08/2016: Se prepara nota a presupuesto para intervenir AA por GEDO e indicar crédito en SAF 347"/>
    <s v="Presupuesto"/>
    <d v="2016-08-02T00:00:00"/>
    <s v="Providencia GEDO + Reso GEDO"/>
    <s v="Para intervenir e indicar crédito en SAF 347"/>
    <s v="REVISAR"/>
    <m/>
    <m/>
    <s v="Legitimo Abono"/>
    <s v="Legitimo Abono"/>
    <m/>
    <s v="20-26967416-5"/>
    <m/>
    <m/>
    <m/>
    <m/>
    <m/>
    <s v="PARA PAGO JGM"/>
    <n v="1"/>
    <x v="1"/>
  </r>
  <r>
    <s v="204556/2016"/>
    <m/>
    <m/>
    <m/>
    <m/>
    <m/>
    <d v="2016-05-19T00:00:00"/>
    <s v="Equipamiento"/>
    <m/>
    <m/>
    <s v="Instalación de equipamiento CCK (luminarias)"/>
    <s v="Coordinación Técnica Operativa"/>
    <d v="2016-05-19T00:00:00"/>
    <s v="Presupuesto"/>
    <d v="2016-06-30T00:00:00"/>
    <s v="Mueble 11"/>
    <s v="Orlando"/>
    <d v="2016-07-15T00:00:00"/>
    <s v="A MOZZI RECONOCIEMINTO DE GASTO"/>
    <s v="Dirección Nacional de Expresiones Federales"/>
    <d v="2016-07-15T00:00:00"/>
    <s v="NO- 2016-00203651"/>
    <m/>
    <s v="Direccion Nacional de Expresiones Federales"/>
    <d v="2016-07-15T00:00:00"/>
    <m/>
    <m/>
    <m/>
    <m/>
    <m/>
    <m/>
    <m/>
    <m/>
    <m/>
    <m/>
    <m/>
    <n v="7"/>
    <x v="1"/>
  </r>
  <r>
    <s v="207947/2016"/>
    <m/>
    <m/>
    <m/>
    <m/>
    <m/>
    <m/>
    <s v="Equipamiento Musical"/>
    <s v="DAKAR ACUSTICA"/>
    <n v="12100"/>
    <s v="Contratación de servicio dodecaedro ensayo orquesta sinfónica nacional firmado Oscar Mozzi - FACT 701"/>
    <s v="Dirección Nacional de Expresiones Federales"/>
    <d v="2016-03-29T00:00:00"/>
    <s v="Direccion General Técnica, Administrativa y Legal"/>
    <d v="2016-07-07T00:00:00"/>
    <s v="Mueble 10"/>
    <s v="Melina"/>
    <d v="2016-05-24T00:00:00"/>
    <s v="Se envía a Ppto con remito x Comdoc"/>
    <s v="Presupuesto"/>
    <d v="2016-06-14T00:00:00"/>
    <s v="Nota CC N°  317/2016"/>
    <s v="Para su intervención y pago."/>
    <s v="PREsupuesto"/>
    <d v="2016-07-11T00:00:00"/>
    <m/>
    <s v="Pago"/>
    <s v="Pago"/>
    <m/>
    <m/>
    <m/>
    <s v="FACT 701"/>
    <m/>
    <m/>
    <m/>
    <s v="PARA PAGO SFMYCP"/>
    <n v="7"/>
    <x v="1"/>
  </r>
  <r>
    <s v="208735/2016"/>
    <m/>
    <s v="NOTA S01 014751/2016"/>
    <m/>
    <m/>
    <s v="DNEF Nº 64/2016"/>
    <d v="2016-05-03T00:00:00"/>
    <s v="Contrataciones Artisticas"/>
    <s v="LUIS ARTURO ROGGERO"/>
    <n v="2830"/>
    <s v="REQUERIMIENTO PARA CONTRATACION ARTISTICA DE LUIS ARTURO ROGGERO.-"/>
    <s v="Dirección Nacional de Centros Tematicos"/>
    <m/>
    <s v="Direccion General Técnica, Administrativa y Legal"/>
    <d v="2016-06-08T00:00:00"/>
    <s v="Mueble 9"/>
    <s v="Sebastian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s v="Direccion Nacional de Expresiones Federales"/>
    <d v="2016-07-15T00:00:00"/>
    <m/>
    <s v="Legitimo Abono"/>
    <s v="Legitimo Abono"/>
    <m/>
    <m/>
    <m/>
    <m/>
    <m/>
    <m/>
    <m/>
    <s v="PARA PAGO JGM"/>
    <n v="7"/>
    <x v="1"/>
  </r>
  <r>
    <s v="208815/2016"/>
    <m/>
    <s v="NOTA S01 014739/2016"/>
    <m/>
    <m/>
    <s v="NOTA DNEF Nº 65/2016 "/>
    <d v="2016-05-03T00:00:00"/>
    <s v="Contrataciones Artisticas"/>
    <s v="SEBASTIAN MASCI"/>
    <n v="3500"/>
    <s v="REQUERIMIENTO PARA CONTRATACION ARTISTICA DE SEBASTIAN MASCI"/>
    <s v="Dirección Nacional de Centros Tematicos"/>
    <m/>
    <s v="Direccion General Técnica, Administrativa y Legal"/>
    <d v="2016-06-08T00:00:00"/>
    <s v="Mueble 9"/>
    <s v="Sebastian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s v="Direccion Nacional de Expresiones Federales"/>
    <d v="2016-07-15T00:00:00"/>
    <m/>
    <s v="Legitimo Abono"/>
    <s v="Legitimo Abono"/>
    <m/>
    <m/>
    <m/>
    <m/>
    <m/>
    <m/>
    <m/>
    <s v="PARA PAGO JGM"/>
    <n v="7"/>
    <x v="1"/>
  </r>
  <r>
    <s v="211989/2016"/>
    <m/>
    <m/>
    <m/>
    <m/>
    <s v="NOTA DNCT N°79 BIS"/>
    <d v="2016-05-27T00:00:00"/>
    <s v="Tecnopolis - Equipamiento"/>
    <m/>
    <n v="422290"/>
    <s v="SALTA ITINERANTE: SERVICIO DE ALQUILER DE BAÑOS QUÍMICOS, INSTALACIÓN INICIO EVENTO SALTA ITINERANTE"/>
    <s v="Dirección Nacional de Centros Tematicos"/>
    <m/>
    <s v="Direccion General Técnica, Administrativa y Legal"/>
    <d v="2016-06-22T00:00:00"/>
    <s v="Mueble 15"/>
    <s v="Laura Siciliano"/>
    <d v="2016-05-24T00:00:00"/>
    <s v="SE REMITIÓ MAIL A TECNO PARA QUE DIGA COMO CONTINUARRECIBIDO EN COMPRAS EL DÍA 23/06/2016// NO TIENE FACTURA"/>
    <m/>
    <m/>
    <m/>
    <m/>
    <s v="Compras"/>
    <d v="2016-06-24T00:00:00"/>
    <m/>
    <s v="Legitimo Abono"/>
    <s v="Legitimo Abono"/>
    <m/>
    <m/>
    <m/>
    <m/>
    <m/>
    <m/>
    <m/>
    <s v="PARA PAGO JGM"/>
    <n v="6"/>
    <x v="0"/>
  </r>
  <r>
    <s v="212075/2016"/>
    <m/>
    <m/>
    <m/>
    <m/>
    <m/>
    <m/>
    <s v="Tecnopolis - Alquiler Grupo electrogeno "/>
    <s v="ELEC TROVATO"/>
    <n v="220000"/>
    <s v="SALTA ITINERANTE:SERVICIO INTEGRAL DE ALQUILER DE GENERADORES ELECTRICOS"/>
    <s v="Dirección Nacional de Centros Tematicos"/>
    <m/>
    <s v="Dirección Nacional de Centros Tematicos"/>
    <d v="2016-05-24T00:00:00"/>
    <s v="Mueble 15"/>
    <s v="ZULMA"/>
    <m/>
    <s v="SE PAGO EL DÍA 13/07/2016 ESTA EN ARCHIVO CONTABLE DE JEFATURA DESDE EL 13/07/2016"/>
    <m/>
    <d v="2016-06-07T00:00:00"/>
    <s v="nota cc 285/2016"/>
    <m/>
    <s v="Jefatura de Gabinete de Ministros"/>
    <d v="2016-06-24T00:00:00"/>
    <m/>
    <s v="Legitimo Abono"/>
    <s v="Legitimo Abono"/>
    <m/>
    <m/>
    <m/>
    <m/>
    <m/>
    <n v="290000"/>
    <s v="Devengado"/>
    <s v="EN PROCESO DE LIQUIDACON POR JGM"/>
    <n v="6"/>
    <x v="1"/>
  </r>
  <r>
    <s v="212084/2016"/>
    <m/>
    <m/>
    <m/>
    <m/>
    <m/>
    <m/>
    <s v="Tecnopolis - Servicio de sonido y video"/>
    <s v="AV COMUNICACIÓN"/>
    <n v="290000"/>
    <s v="SALTA ITINERANTE: ALQUILER DE SERVICIO INTEGRAL DE SISTEMA VÍDEOS"/>
    <s v="Dirección Nacional de Centros Tematicos"/>
    <m/>
    <s v="Dirección Nacional de Centros Tematicos"/>
    <d v="2016-05-24T00:00:00"/>
    <m/>
    <s v="Sin Asignar"/>
    <d v="2016-05-24T00:00:00"/>
    <s v="Solo caratula lo tiene Anahí"/>
    <m/>
    <m/>
    <m/>
    <m/>
    <s v="Jefatura de Gabinete de Ministros"/>
    <d v="2016-06-01T00:00:00"/>
    <m/>
    <s v="Legitimo Abono"/>
    <s v="Legitimo Abono"/>
    <m/>
    <s v="20-92300471-9"/>
    <m/>
    <m/>
    <m/>
    <m/>
    <m/>
    <s v="Tiene que recafturar. No tiene SIPRO, Sí CFC"/>
    <n v="6"/>
    <x v="0"/>
  </r>
  <r>
    <s v="213081/2016"/>
    <m/>
    <m/>
    <m/>
    <m/>
    <m/>
    <m/>
    <s v="Tecnopolis - Maquinas y Herramientas "/>
    <m/>
    <m/>
    <s v="SERVICIO DE ALQUILER DE HERRAMIENTAS Y MAQUINARIAS VARIAS - SALTA INTINERANTE (TECNOPOLIS)"/>
    <s v="Dirección Nacional de Centros Tematicos"/>
    <m/>
    <s v="Dirección Nacional de Centros Tematicos"/>
    <d v="2016-05-24T00:00:00"/>
    <m/>
    <s v="Sin Asignar"/>
    <d v="2016-05-24T00:00:00"/>
    <s v="Se remitió a jefatura para el pago de la factura"/>
    <m/>
    <m/>
    <m/>
    <m/>
    <s v="Compras"/>
    <d v="2016-05-24T00:00:00"/>
    <m/>
    <s v="Legitimo Abono"/>
    <s v="Legitimo Abono"/>
    <m/>
    <m/>
    <m/>
    <m/>
    <m/>
    <m/>
    <m/>
    <m/>
    <n v="5"/>
    <x v="0"/>
  </r>
  <r>
    <s v="213090/2016"/>
    <m/>
    <m/>
    <m/>
    <m/>
    <m/>
    <m/>
    <s v="Tecnopolis - Equipamiento"/>
    <s v="OLILE"/>
    <n v="822800"/>
    <s v="SERVICIO DE ALQUILER DE EQUIPAMIENTO TECNOLOGICO PARA DESARROLLO DE INSTALACION DE &quot;KINETIK&quot; - SALTA INTINERANTE (TECNOPOLIS)"/>
    <s v="Dirección Nacional de Centros Tematicos"/>
    <m/>
    <s v="Dirección Nacional de Centros Tematicos"/>
    <d v="2016-05-24T00:00:00"/>
    <s v="Mueble 15"/>
    <s v="ZULMA"/>
    <m/>
    <s v="SE PAGO EL DÍA 13/07/2016 ESTA EN ARCHIVO CONTABLE DE JEFATURA DESDE EL 13/07/2016"/>
    <m/>
    <m/>
    <s v="Nota CC 2565/2016"/>
    <m/>
    <s v="Jefatura de Gabinete de Ministros"/>
    <d v="2016-06-03T00:00:00"/>
    <m/>
    <s v="Legitimo Abono"/>
    <s v="Legitimo Abono"/>
    <m/>
    <s v="30-71454409-4"/>
    <m/>
    <m/>
    <m/>
    <n v="363000"/>
    <s v="Devengado"/>
    <s v="EN PROCESO DE LIQUIDACON POR JGM"/>
    <n v="6"/>
    <x v="1"/>
  </r>
  <r>
    <s v="213094/2016"/>
    <m/>
    <m/>
    <m/>
    <m/>
    <m/>
    <m/>
    <s v="Tecnopolis - Equipamiento"/>
    <m/>
    <n v="855000"/>
    <s v="SERVICIO DE ALQUILER DE EQUIPAMIENTO PARA DESARROLLO DEL PROYECTO &quot;OCULUS&quot; - SALTA INTINERANTE (TECNOPOLIS)"/>
    <s v="Dirección Nacional de Centros Tematicos"/>
    <m/>
    <s v="Dirección Nacional de Centros Tematicos"/>
    <d v="2016-05-24T00:00:00"/>
    <s v="Mueble 15"/>
    <s v="Sin Asignar"/>
    <d v="2016-05-24T00:00:00"/>
    <s v="Solo caratula lo tiene Anahí"/>
    <m/>
    <m/>
    <m/>
    <m/>
    <s v="Compras"/>
    <d v="2016-05-24T00:00:00"/>
    <m/>
    <s v="Legitimo Abono"/>
    <s v="Legitimo Abono"/>
    <m/>
    <m/>
    <m/>
    <m/>
    <m/>
    <m/>
    <m/>
    <s v="PARA PAGO JGM"/>
    <n v="5"/>
    <x v="0"/>
  </r>
  <r>
    <s v="213175/2016"/>
    <m/>
    <m/>
    <m/>
    <m/>
    <m/>
    <m/>
    <s v="Tecnopolis - Iluminacion "/>
    <s v="Buenos Aires Live Show S.R.L."/>
    <n v="2117500"/>
    <s v="SERVICIO DE ALQUILER PARA SONIDO E ILUMINACION INTEGRAL - SALTA INTINERANTE (TECNOPOLIS)"/>
    <s v="Dirección Nacional de Centros Tematicos"/>
    <m/>
    <s v="Direccion General Técnica, Administrativa y Legal"/>
    <d v="2016-07-06T00:00:00"/>
    <s v="Mueble 15"/>
    <s v="ZULMA"/>
    <d v="2016-05-24T00:00:00"/>
    <s v="FINALIZADO a la espera de que les den cuota de pago en la Tesorería."/>
    <s v="Presupuesto"/>
    <d v="2016-07-12T00:00:00"/>
    <m/>
    <s v="Para proceder al pago. Con Acto Administrativo firmado. Refacturado al SFMyCP"/>
    <s v="PREsupuesto"/>
    <d v="2016-07-12T00:00:00"/>
    <m/>
    <s v="Legitimo Abono"/>
    <s v="Legitimo Abono"/>
    <m/>
    <m/>
    <m/>
    <m/>
    <m/>
    <m/>
    <m/>
    <s v="DEBE REFACTURAR NO TIENE SIPRO"/>
    <n v="7"/>
    <x v="0"/>
  </r>
  <r>
    <s v="213369/2016"/>
    <m/>
    <s v="16980/2016"/>
    <m/>
    <m/>
    <m/>
    <m/>
    <s v="Seguros"/>
    <s v="NACIÓN SEGUROS S.A."/>
    <m/>
    <s v="Seguro sobre obras en préstamo del Museo de Bellas Artes"/>
    <s v="Dirección Nacional de Expresiones Federales"/>
    <d v="2016-05-23T00:00:00"/>
    <s v="Dirección Nacional de Expresiones Federales"/>
    <d v="2016-07-27T00:00:00"/>
    <s v="Mueble 14"/>
    <s v="Analia"/>
    <d v="2016-05-24T00:00:00"/>
    <s v="23-05-16: Devolución de expte por falta de dos presupuestos que acompañen el de Nacion Seguros"/>
    <s v="Dirección Nacional de Expresiones Federales"/>
    <d v="2016-05-23T00:00:00"/>
    <m/>
    <s v="Devolución de expte por falta de dos presupuestos que acompañen el de Nacion Seguros"/>
    <s v="Compras"/>
    <d v="2016-07-27T00:00:00"/>
    <m/>
    <s v="Licitación - Contrataciones"/>
    <s v="Licitación - Contrataciones"/>
    <m/>
    <m/>
    <n v="129885"/>
    <m/>
    <m/>
    <m/>
    <m/>
    <m/>
    <n v="7"/>
    <x v="0"/>
  </r>
  <r>
    <s v="213500/2016"/>
    <m/>
    <s v="16982/2016"/>
    <m/>
    <m/>
    <s v="NOTA DNEF N° 120/2016"/>
    <d v="2016-05-23T00:00:00"/>
    <s v="Seguros"/>
    <s v="NACIÓN SEGUROS S.A."/>
    <m/>
    <s v="Seguros pianos y accesorios"/>
    <s v="Dirección Nacional de Expresiones Federales"/>
    <d v="2016-05-23T00:00:00"/>
    <s v="Dirección Nacional de Expresiones Federales"/>
    <d v="2016-05-23T00:00:00"/>
    <s v="Mueble 14"/>
    <s v="Analia"/>
    <d v="2016-05-24T00:00:00"/>
    <s v="23-05-16: Devolución de expte por falta de dos presupuestos que acompañen el de Nacion Seguros"/>
    <s v="Dirección Nacional de Expresiones Federales"/>
    <d v="2016-05-23T00:00:00"/>
    <m/>
    <s v="Devolución de expte por falta de dos presupuestos que acompañen el de Nacion Seguros"/>
    <s v="Direccion Nacional de Expresiones Federales"/>
    <d v="2016-05-27T00:00:00"/>
    <m/>
    <s v="Licitación - Contrataciones"/>
    <s v="Licitación - Contrataciones"/>
    <m/>
    <m/>
    <n v="129885"/>
    <m/>
    <m/>
    <m/>
    <m/>
    <m/>
    <n v="5"/>
    <x v="0"/>
  </r>
  <r>
    <s v="213881/2016"/>
    <s v="TRI 33217/2016"/>
    <s v="16824/2016"/>
    <m/>
    <m/>
    <m/>
    <d v="2016-05-05T00:00:00"/>
    <s v="Tecnopolis - Servicio de Salud"/>
    <s v="International Health Service Argentina S.A."/>
    <n v="17901"/>
    <s v=" OC 50/2015 CONFORME FACTURA Y CERTIFICADO DE SERVICIO"/>
    <s v="Direccion General Técnica, Administrativa y Legal"/>
    <m/>
    <s v="Direccion General Técnica, Administrativa y Legal"/>
    <d v="2016-07-07T00:00:00"/>
    <s v="Mueble 18"/>
    <s v="Matías"/>
    <d v="2016-06-28T00:00:00"/>
    <s v="Para el pago. Trámite Finalizado."/>
    <s v="Presupuesto"/>
    <d v="2016-07-07T00:00:00"/>
    <s v="PV-2016-00084607-APN-DGTAYL#SFM"/>
    <s v="Para el pago. Trámite Finalizado."/>
    <s v="PREsupuesto"/>
    <d v="2016-07-07T00:00:00"/>
    <m/>
    <s v="Pago"/>
    <s v="Pago"/>
    <s v="OC 50/2015"/>
    <s v="30-61029860-1"/>
    <m/>
    <s v="0601-04469083"/>
    <m/>
    <n v="17901"/>
    <m/>
    <s v="DEBE REFACTURAR"/>
    <n v="7"/>
    <x v="1"/>
  </r>
  <r>
    <s v="213947/2016"/>
    <m/>
    <s v="16772/2016"/>
    <m/>
    <m/>
    <m/>
    <m/>
    <s v="Tecnopolis - Equipamiento"/>
    <m/>
    <m/>
    <s v="Suministros de bienes y servicios del parque tecnópolis "/>
    <s v="Dirección Nacional de Centros Tematicos"/>
    <d v="2016-05-20T00:00:00"/>
    <s v="Legales"/>
    <d v="2016-07-11T00:00:00"/>
    <s v="Mueble 8"/>
    <s v="Mariana"/>
    <d v="2016-05-27T00:00:00"/>
    <s v="Para Armar Pliego"/>
    <m/>
    <m/>
    <m/>
    <m/>
    <s v="Compras"/>
    <d v="2016-07-11T00:00:00"/>
    <m/>
    <m/>
    <m/>
    <m/>
    <m/>
    <m/>
    <m/>
    <m/>
    <m/>
    <m/>
    <m/>
    <n v="7"/>
    <x v="0"/>
  </r>
  <r>
    <s v="214033/2015"/>
    <m/>
    <m/>
    <m/>
    <m/>
    <m/>
    <d v="2016-01-14T00:00:00"/>
    <s v="Audiovisual"/>
    <s v="EDUCAR.AR"/>
    <n v="50384417"/>
    <s v="Convenio MINPLAN-EDUC.AR Realización de 2 proyectos, 1 de contenido audiovisual y el otro de contenido digital para el BACUA                         $50.384.417,00"/>
    <m/>
    <m/>
    <m/>
    <m/>
    <s v="Mueble 11"/>
    <s v="Orlando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218690/2015"/>
    <m/>
    <m/>
    <m/>
    <m/>
    <m/>
    <d v="2016-01-14T00:00:00"/>
    <s v="Convenio Universidades"/>
    <s v="UNSAM"/>
    <m/>
    <s v="REF. PAGO CUOTA N° 2 CONVENIO ACUDGDYME N° 377/2015 - CCK UNSAM -   (2 CUERPOS). Queda sin uso. La universidad adeuda rendiciones"/>
    <m/>
    <m/>
    <m/>
    <m/>
    <s v="Mueble 14"/>
    <s v="Analia"/>
    <m/>
    <m/>
    <m/>
    <m/>
    <m/>
    <m/>
    <s v="Compras"/>
    <d v="2016-05-09T00:00:00"/>
    <m/>
    <s v="Pago"/>
    <s v="Pago"/>
    <m/>
    <m/>
    <m/>
    <m/>
    <m/>
    <m/>
    <m/>
    <m/>
    <n v="5"/>
    <x v="0"/>
  </r>
  <r>
    <s v="219846/2016"/>
    <m/>
    <m/>
    <m/>
    <m/>
    <m/>
    <d v="2016-05-20T00:00:00"/>
    <s v="Obra Publica"/>
    <m/>
    <m/>
    <s v="Autorización de inicio de obra"/>
    <s v="Direccion General Técnica, Administrativa y Legal"/>
    <d v="2016-05-27T00:00:00"/>
    <m/>
    <m/>
    <m/>
    <s v="Sin Asignar"/>
    <d v="2016-05-30T00:00:00"/>
    <s v="Para readecuar Requerimiento. Adecuación de Consultorios por pedido de Falasca // Lo trabajo Lorena"/>
    <s v="Dirección Nacional de Expresiones Federales"/>
    <d v="2016-06-02T00:00:00"/>
    <s v="NOTA CC 273/2016"/>
    <s v="Para que al DNEF adecue el requerimiento efectuado y convalide el pedido"/>
    <s v="Compras"/>
    <d v="2016-06-06T00:00:00"/>
    <m/>
    <m/>
    <m/>
    <m/>
    <m/>
    <m/>
    <m/>
    <m/>
    <m/>
    <m/>
    <m/>
    <n v="6"/>
    <x v="1"/>
  </r>
  <r>
    <s v="220674/2016"/>
    <m/>
    <s v="15764/2016"/>
    <m/>
    <m/>
    <s v="MEMO 5/2016"/>
    <d v="2016-05-06T00:00:00"/>
    <s v="Servicios de Eventos"/>
    <s v="BLACKHILL S.A."/>
    <s v="29511,90"/>
    <s v="Pago Factura a favor de Blackhill SA"/>
    <s v="Secretaria de Contenidos Publicos"/>
    <m/>
    <s v="Presupuesto"/>
    <d v="2016-07-04T00:00:00"/>
    <s v="Mueble 7"/>
    <s v="Linda"/>
    <d v="2016-07-04T00:00:00"/>
    <s v="Nota de pase a Legales con Proyecto de acto Administrativo para su firma, previa intervención de Presupuesto."/>
    <s v="Legales"/>
    <d v="2016-07-18T00:00:00"/>
    <s v="PV-2016-00318048-APN-DGTAYL"/>
    <s v="Se modificó Acto administrativo (la partida), se pasa a presupuesto con nota de legales, ellos luego de confirmar partida lo pasan a Legales."/>
    <s v="PREsupuesto"/>
    <d v="2016-07-22T00:00:00"/>
    <m/>
    <s v="Pago"/>
    <s v="Pago"/>
    <m/>
    <s v="30-71226461-2"/>
    <m/>
    <m/>
    <m/>
    <m/>
    <m/>
    <m/>
    <n v="7"/>
    <x v="1"/>
  </r>
  <r>
    <s v="221299/2016"/>
    <m/>
    <s v="23007/2016"/>
    <m/>
    <m/>
    <s v="NO - 9609"/>
    <d v="2016-05-30T00:00:00"/>
    <s v="Alquiler de Fotocopiadora"/>
    <s v="TN GROUP"/>
    <m/>
    <s v="Contratación de Servicio de Alquiler de Impresoras y Fotocopiadoras con Soporte tecnico y mantenimiento preventivo y correctivo para CCK y Cabildo Nr 65"/>
    <s v="Dirección de Compras y Contrataciones"/>
    <m/>
    <s v="Informatica"/>
    <d v="2016-06-30T00:00:00"/>
    <s v="Mueble 8"/>
    <s v="Mariana"/>
    <d v="2016-06-30T00:00:00"/>
    <m/>
    <m/>
    <m/>
    <m/>
    <m/>
    <s v="Compras"/>
    <d v="2016-07-15T00:00:00"/>
    <m/>
    <s v="Licitación - Contrataciones"/>
    <s v="Licitación - Contrataciones"/>
    <m/>
    <m/>
    <m/>
    <m/>
    <m/>
    <m/>
    <m/>
    <m/>
    <n v="7"/>
    <x v="0"/>
  </r>
  <r>
    <s v="222508/2016"/>
    <m/>
    <s v="17798/2016"/>
    <m/>
    <m/>
    <m/>
    <d v="2016-05-30T00:00:00"/>
    <m/>
    <m/>
    <s v="35.073,57"/>
    <s v="anticipo de fondos con gastos a rendir"/>
    <s v="Dirección Nacional de Expresiones Federales"/>
    <m/>
    <s v="Dirección Nacional de Expresiones Federales"/>
    <d v="2016-07-18T00:00:00"/>
    <m/>
    <s v="Sin Asignar"/>
    <m/>
    <m/>
    <m/>
    <m/>
    <m/>
    <m/>
    <s v="Compras"/>
    <d v="2016-07-19T00:00:00"/>
    <m/>
    <m/>
    <m/>
    <m/>
    <m/>
    <m/>
    <m/>
    <m/>
    <m/>
    <m/>
    <m/>
    <n v="7"/>
    <x v="0"/>
  </r>
  <r>
    <s v="224845/2016"/>
    <m/>
    <m/>
    <m/>
    <m/>
    <m/>
    <d v="2016-05-31T00:00:00"/>
    <s v="Limpieza"/>
    <s v="Impecable de Walter Perez"/>
    <n v="9960189.9800000004"/>
    <s v="Factura N° 0004-00000695"/>
    <s v="Dirección de Compras y Contrataciones"/>
    <d v="2016-05-31T00:00:00"/>
    <s v="Coordinación Técnica Operativa"/>
    <m/>
    <m/>
    <s v="Sebastian"/>
    <m/>
    <s v="Se envia a CTO para completar expediente de pago con informe "/>
    <s v="Coordinación Técnica Operativa"/>
    <d v="2016-05-31T00:00:00"/>
    <s v="Nota CC 259/2016"/>
    <s v="Se envia a CTO para completar expediente de pago con informe "/>
    <s v="Compras"/>
    <d v="2016-07-21T00:00:00"/>
    <m/>
    <s v="Pago"/>
    <s v="Pago"/>
    <m/>
    <m/>
    <m/>
    <m/>
    <m/>
    <m/>
    <m/>
    <m/>
    <n v="7"/>
    <x v="0"/>
  </r>
  <r>
    <s v="225913/2016"/>
    <m/>
    <m/>
    <m/>
    <m/>
    <m/>
    <d v="2016-05-30T00:00:00"/>
    <s v="Comunicaciones Oficiales y Generales"/>
    <m/>
    <m/>
    <s v="Adquisición de diarios y revistas"/>
    <m/>
    <d v="2016-05-30T00:00:00"/>
    <s v="Presupuesto"/>
    <d v="2016-06-01T00:00:00"/>
    <m/>
    <s v="Sin Asignar"/>
    <m/>
    <m/>
    <s v="Presupuesto"/>
    <d v="2016-06-01T00:00:00"/>
    <s v="NOTA CC  N° 264"/>
    <s v="PARA ACREDITAR PRESUPUESTO"/>
    <s v="Compras"/>
    <d v="2016-06-03T00:00:00"/>
    <m/>
    <m/>
    <m/>
    <m/>
    <m/>
    <m/>
    <s v="0004-00000695"/>
    <m/>
    <m/>
    <m/>
    <m/>
    <n v="6"/>
    <x v="1"/>
  </r>
  <r>
    <s v="227842/2016"/>
    <m/>
    <s v="21938/2016"/>
    <m/>
    <m/>
    <m/>
    <d v="2016-05-30T00:00:00"/>
    <s v="Librería"/>
    <s v="Centeno SRL"/>
    <s v="188520,50"/>
    <s v="Solicitud de material para gran instalación artistica"/>
    <s v="Dirección Nacional de Expresiones Federales"/>
    <d v="2016-05-30T00:00:00"/>
    <s v="Presupuesto"/>
    <d v="2016-07-07T00:00:00"/>
    <s v="Mueble 8"/>
    <s v="Sebastian"/>
    <d v="2016-06-01T00:00:00"/>
    <s v="Nota a legales con PROY para su intervención"/>
    <s v="Legales"/>
    <d v="2016-07-13T00:00:00"/>
    <s v="PV 2016-00150327"/>
    <s v="Para que informe existencia de crédita y pase a Legales"/>
    <s v="Legales"/>
    <d v="2016-07-13T00:00:00"/>
    <m/>
    <s v="Legitimo Abono"/>
    <s v="Legitimo Abono"/>
    <m/>
    <n v="30650546357"/>
    <m/>
    <s v="0004-00015266"/>
    <m/>
    <m/>
    <m/>
    <m/>
    <n v="7"/>
    <x v="1"/>
  </r>
  <r>
    <s v="229100/2016"/>
    <m/>
    <m/>
    <m/>
    <m/>
    <m/>
    <d v="2016-05-19T00:00:00"/>
    <s v="Alquiler de Equipamiento"/>
    <s v="BACIGALUPPI HNOS S.A"/>
    <n v="81865.5"/>
    <s v="Pago de alquiler de handies, micrófonos y baterias para apertura del CCK"/>
    <s v="Dirección Nacional de Expresiones Federales"/>
    <d v="2016-05-19T00:00:00"/>
    <s v="Presupuesto"/>
    <d v="2016-06-23T00:00:00"/>
    <s v="Mueble 9"/>
    <s v="Sebastian"/>
    <d v="2016-06-01T00:00:00"/>
    <s v="Se envía a presupuesto. 12/07/2016 solicité refacturar al proveedor, por mail, quedó en enviar nuevas facturas. 13/07/2016 Atento a lo consultado a Lada y Legales, se envía nueva nota a presupuesto para indicar crédito en SAF 347. 21/07/2016: se arma Dispo. en GEDO y se pasa a presupuesto. Expediente a legales con nueva nota"/>
    <s v="Presupuesto"/>
    <d v="2016-07-21T00:00:00"/>
    <s v="PV-2016-00363596-APN-DGTAYL#SFM"/>
    <s v="Para su intervención. Por GEDO pasamos Disposición."/>
    <s v="REVISAR"/>
    <m/>
    <m/>
    <s v="Pago"/>
    <s v="Pago"/>
    <m/>
    <m/>
    <m/>
    <m/>
    <m/>
    <m/>
    <m/>
    <s v="PARA PAGO JGM"/>
    <n v="1"/>
    <x v="1"/>
  </r>
  <r>
    <s v="229862/2016"/>
    <m/>
    <s v="18249/2016"/>
    <m/>
    <m/>
    <s v="NOTA DNEF N° 160/2016"/>
    <d v="2016-06-02T00:00:00"/>
    <s v="Contrataciones Artisticas"/>
    <s v="CRISTINA MARION VILLARD"/>
    <n v="2300"/>
    <s v="Requerimiento para contratación CRISTINA MARION VILLARD"/>
    <s v="Dirección Nacional de Expresiones Federales"/>
    <d v="2016-06-02T00:00:00"/>
    <s v="Dirección Nacional de Expresiones Federales"/>
    <d v="2016-07-25T00:00:00"/>
    <s v="Mueble 9"/>
    <s v="Sebastian"/>
    <d v="2016-06-30T00:00:00"/>
    <s v="Nota a presupuesto para verificar crédito. Armar acto administrativo. Armo nota para devolver a DNEF para refacturar, el 05/07/2016 (teniendo en cuenta instrucciones de corte de ayer)"/>
    <s v="Dirección Nacional de Expresiones Federales"/>
    <d v="2016-07-05T00:00:00"/>
    <s v="PV-2016-00062865-APN-DGTAYL#SFM"/>
    <s v="Nota para devolver a DNEF para refacturar por nuevo SAF, y alta de ente."/>
    <s v="Compras"/>
    <d v="2016-07-25T00:00:00"/>
    <m/>
    <s v="Legitimo Abono"/>
    <s v="Legitimo Abono"/>
    <m/>
    <s v="27-93799635-6"/>
    <m/>
    <n v="54"/>
    <m/>
    <m/>
    <m/>
    <s v="PARA PAGO JGM"/>
    <n v="7"/>
    <x v="1"/>
  </r>
  <r>
    <s v="229864/2016"/>
    <m/>
    <s v="18247/2016"/>
    <m/>
    <m/>
    <s v="NOTA DNEF N° 158/2016"/>
    <d v="2016-06-02T00:00:00"/>
    <s v="Contrataciones Artisticas"/>
    <s v="BRIGITTA DANKO"/>
    <n v="2300"/>
    <s v="Requerimiento para contratación BRIGITTA DANKO"/>
    <s v="Dirección Nacional de Expresiones Federales"/>
    <d v="2016-06-02T00:00:00"/>
    <s v="Presupuesto"/>
    <d v="2016-06-28T00:00:00"/>
    <s v="Mueble 9"/>
    <s v="Sebastian"/>
    <d v="2016-06-15T00:00:00"/>
    <s v="Nota a presupuesto para verificar crédito. Acumular con 229941, 229864 y 229886/2016. Armo nota para devolver a DNEF para refacturar, el 05/07/2016 (teniendo en cuenta instrucciones de corte de ayer)"/>
    <s v="Dirección Nacional de Expresiones Federales"/>
    <d v="2016-07-05T00:00:00"/>
    <s v="PV-2016-00062806-APN-DGTAYL#SFM"/>
    <s v="Nota para devolver a DNEF para refacturar por nuevo SAF, y alta de ente."/>
    <s v="Direccion Nacional de Expresiones Federales"/>
    <d v="2016-07-05T00:00:00"/>
    <m/>
    <s v="Legitimo Abono"/>
    <s v="Legitimo Abono"/>
    <m/>
    <s v="27-93695502-4"/>
    <m/>
    <m/>
    <m/>
    <m/>
    <m/>
    <s v="PARA PAGO JGM"/>
    <n v="7"/>
    <x v="1"/>
  </r>
  <r>
    <s v="229867/2016"/>
    <m/>
    <s v="18248/2016"/>
    <m/>
    <m/>
    <s v="NOTA DNEF N° 159/2016"/>
    <d v="2016-06-02T00:00:00"/>
    <s v="Contrataciones Artisticas"/>
    <s v="GABRIELA OLCESE"/>
    <n v="2300"/>
    <s v="Requerimiento para contratación GABRIELA OLCESE"/>
    <s v="Dirección Nacional de Expresiones Federales"/>
    <d v="2016-06-02T00:00:00"/>
    <s v="Dirección Nacional de Expresiones Federales"/>
    <d v="2016-07-04T00:00:00"/>
    <s v="Mueble 9"/>
    <s v="Sebastian"/>
    <d v="2016-06-02T00:00:00"/>
    <s v="Se redacta providencia para refacturar. Se indica respecto de Alta de Entes"/>
    <s v="Dirección Nacional de Expresiones Federales"/>
    <d v="2016-07-06T00:00:00"/>
    <s v="Providencia GEDO 2016- 00080296-APN"/>
    <s v="Providencia para devolver a DNEF para refacturar por nuevo SAF, y alta de ente"/>
    <s v="Direccion Nacional de Expresiones Federales"/>
    <d v="2016-07-06T00:00:00"/>
    <m/>
    <s v="Legitimo Abono"/>
    <s v="Legitimo Abono"/>
    <m/>
    <n v="27175400570"/>
    <m/>
    <m/>
    <m/>
    <m/>
    <m/>
    <s v="PARA PAGO JGM"/>
    <n v="7"/>
    <x v="1"/>
  </r>
  <r>
    <s v="229885/2016"/>
    <m/>
    <s v="18251/2016"/>
    <m/>
    <m/>
    <s v="NOTA DNEF N° 161/2016"/>
    <d v="2016-06-02T00:00:00"/>
    <s v="Contrataciones Artisticas"/>
    <s v="EMILIO ASTOLFI"/>
    <n v="2300"/>
    <s v="Requerimiento para contratación EMILIO ASTOLFI"/>
    <s v="Dirección Nacional de Expresiones Federales"/>
    <d v="2016-06-02T00:00:00"/>
    <s v="Dirección Nacional de Expresiones Federales"/>
    <d v="2016-07-25T00:00:00"/>
    <s v="Mueble 9"/>
    <s v="Sebastian"/>
    <d v="2016-06-02T00:00:00"/>
    <s v="Se redacta providencia para refacturar. Se indica respecto de Alta de Entes. 02/08/2016: Se arma nota a presupuesto para intervención e indicación de crédito junto con Reso por GEDO (partida 3.4.9)"/>
    <s v="Presupuesto"/>
    <d v="2016-08-03T00:00:00"/>
    <s v="Providencia GEDO + Dispo GEDO"/>
    <s v="Para su intervención e indicación de crédito, junto con Reso por GEDO"/>
    <s v="REVISAR"/>
    <m/>
    <m/>
    <s v="Legitimo Abono"/>
    <s v="Legitimo Abono"/>
    <m/>
    <n v="20142230195"/>
    <m/>
    <m/>
    <m/>
    <m/>
    <m/>
    <s v="PARA PAGO JGM"/>
    <n v="1"/>
    <x v="1"/>
  </r>
  <r>
    <s v="229886/2016"/>
    <m/>
    <s v="18253/2016"/>
    <m/>
    <m/>
    <s v="NOTA DNEF N° 162/2016"/>
    <d v="2016-06-02T00:00:00"/>
    <s v="Contrataciones Artisticas"/>
    <s v="JORGE BERGERO"/>
    <n v="4600"/>
    <s v="Requerimiento para contratación JORGE BERGERO"/>
    <s v="Dirección Nacional de Expresiones Federales"/>
    <d v="2016-06-02T00:00:00"/>
    <s v="Dirección Nacional de Expresiones Federales"/>
    <d v="2016-07-25T00:00:00"/>
    <s v="Mueble 9"/>
    <s v="Sebastian"/>
    <d v="2016-06-15T00:00:00"/>
    <s v="Nota a presupuesto para verificar crédito. Acumular con 229938, 229864 y 229941/2016. Armo nota para devolver a DNEF para refacturar, el 05/07/2016 (teniendo en cuenta instrucciones de corte de ayer)"/>
    <s v="Dirección Nacional de Expresiones Federales"/>
    <d v="2016-07-05T00:00:00"/>
    <s v="PV-2016-00062753-APN-DGTAYL#SFM"/>
    <s v="Nota para devolver a DNEF para refacturar por nuevo SAF, y alta de ente"/>
    <s v="REVISAR"/>
    <d v="2016-07-25T00:00:00"/>
    <m/>
    <s v="Legitimo Abono"/>
    <s v="Legitimo Abono"/>
    <m/>
    <s v="20-16684642-1"/>
    <m/>
    <m/>
    <m/>
    <m/>
    <m/>
    <s v="PARA PAGO JGM"/>
    <n v="7"/>
    <x v="1"/>
  </r>
  <r>
    <s v="229888/2016"/>
    <m/>
    <s v="18254/2016"/>
    <m/>
    <m/>
    <s v="NOTA DNEF N° 163/2016"/>
    <d v="2016-06-02T00:00:00"/>
    <s v="Contrataciones Artisticas"/>
    <s v="PATRICIA DA DALT"/>
    <n v="2300"/>
    <s v="Requerimiento para contratación PATRICIA DA DALT"/>
    <s v="Dirección Nacional de Expresiones Federales"/>
    <d v="2016-06-02T00:00:00"/>
    <s v="Dirección Nacional de Expresiones Federales"/>
    <d v="2016-07-04T00:00:00"/>
    <s v="Mueble 9"/>
    <s v="Sebastian"/>
    <d v="2016-06-02T00:00:00"/>
    <s v="Se arma providencia para refacturar a SFM. Se avisa del Alta de Ente"/>
    <s v="Dirección Nacional de Expresiones Federales"/>
    <d v="2016-07-06T00:00:00"/>
    <s v="Providencia GEDO 2016-00080052-APN"/>
    <s v="Providencia para devolver a DNEF para refacturar por nuevo SAF, y alta de ente"/>
    <s v="Direccion Nacional de Expresiones Federales"/>
    <d v="2016-07-06T00:00:00"/>
    <m/>
    <s v="Legitimo Abono"/>
    <s v="Legitimo Abono"/>
    <m/>
    <m/>
    <m/>
    <m/>
    <m/>
    <m/>
    <m/>
    <s v="PARA PAGO JGM"/>
    <n v="7"/>
    <x v="1"/>
  </r>
  <r>
    <s v="229915/2016"/>
    <m/>
    <s v="18255/2016"/>
    <m/>
    <m/>
    <s v="NOTA DNEF N° 164/2016"/>
    <d v="2016-06-02T00:00:00"/>
    <s v="Contrataciones Artisticas"/>
    <s v="HUGO CESAR ASRIN"/>
    <n v="2300"/>
    <s v="Requerimiento para contratación HUGO CESAR ASRIN"/>
    <s v="Dirección Nacional de Expresiones Federales"/>
    <d v="2016-06-02T00:00:00"/>
    <s v="Dirección Nacional de Expresiones Federales"/>
    <d v="2016-07-25T00:00:00"/>
    <s v="Mueble 9"/>
    <s v="Sebastian"/>
    <d v="2016-06-02T00:00:00"/>
    <s v="Se arma providencia para refacturar a SFM. Se avisa del Alta de Ente. 02/08/2016: Se arma nota a presupuesto para su intervención e indicación de crédito, junto con Reso por GEDO (partida 3.4.9)"/>
    <s v="Presupuesto"/>
    <d v="2016-08-03T00:00:00"/>
    <s v="Providencia GEDO + Reso GEDO"/>
    <s v="Para que intervenga e indique si existe crédito"/>
    <s v="REVISAR"/>
    <m/>
    <m/>
    <s v="Legitimo Abono"/>
    <s v="Legitimo Abono"/>
    <m/>
    <m/>
    <m/>
    <m/>
    <m/>
    <m/>
    <m/>
    <s v="PARA PAGO JGM"/>
    <n v="1"/>
    <x v="1"/>
  </r>
  <r>
    <s v="229919/2016"/>
    <m/>
    <s v="18256/2016"/>
    <m/>
    <m/>
    <s v="NOTA DNEF N° 165/2016"/>
    <d v="2016-06-02T00:00:00"/>
    <s v="Contrataciones Artisticas"/>
    <s v="ALEJANDRO LAGO"/>
    <n v="2300"/>
    <s v="Requerimiento para contratación ALEJANDRO LAGO"/>
    <s v="Dirección Nacional de Expresiones Federales"/>
    <d v="2016-06-02T00:00:00"/>
    <s v="Dirección Nacional de Expresiones Federales"/>
    <d v="2016-07-04T00:00:00"/>
    <s v="Mueble 9"/>
    <s v="Sebastian"/>
    <d v="2016-06-02T00:00:00"/>
    <s v="Se arma nota para que refacture"/>
    <s v="Dirección Nacional de Expresiones Federales"/>
    <d v="2016-07-07T00:00:00"/>
    <s v="Providencia GEDO 2016-00080683-APN"/>
    <s v="Providencia para devolver a DNEF para refacturar por nuevo SAF, y alta de ente."/>
    <s v="Direccion Nacional de Expresiones Federales"/>
    <d v="2016-07-06T00:00:00"/>
    <m/>
    <s v="Legitimo Abono"/>
    <s v="Legitimo Abono"/>
    <m/>
    <n v="20327651294"/>
    <m/>
    <m/>
    <m/>
    <m/>
    <m/>
    <s v="PARA PAGO JGM"/>
    <n v="7"/>
    <x v="1"/>
  </r>
  <r>
    <s v="229938/2016"/>
    <m/>
    <s v="18257/2016"/>
    <m/>
    <m/>
    <s v="NOTA DNEF N° 166/2016"/>
    <d v="2016-06-02T00:00:00"/>
    <s v="Contrataciones Artisticas"/>
    <s v="SOLEDAD DE LA ROSA"/>
    <n v="2300"/>
    <s v="Requerimiento para contratación SOLEDAD DE LA ROSA"/>
    <s v="Dirección Nacional de Expresiones Federales"/>
    <d v="2016-06-02T00:00:00"/>
    <s v="Dirección Nacional de Expresiones Federales"/>
    <d v="2016-07-25T00:00:00"/>
    <s v="Mueble 9"/>
    <s v="Sebastian"/>
    <d v="2016-06-15T00:00:00"/>
    <s v="Nota a presupuesto para verificar crédito. Acumular con 229941, 229864 y 229886/2016. Armo nota para devolver a DNEF para refacturar, el 05/07/2016 (teniendo en cuenta instrucciones de corte de ayer)"/>
    <s v="Dirección Nacional de Expresiones Federales"/>
    <d v="2016-07-05T00:00:00"/>
    <s v="PV-2016-00061687-APN-DGTAYL#SFM"/>
    <s v="Nota para devolver a DNEF para refacturar por nuevo SAF, y alta de ente."/>
    <s v="Compras"/>
    <d v="2016-07-25T00:00:00"/>
    <m/>
    <s v="Legitimo Abono"/>
    <s v="Legitimo Abono"/>
    <m/>
    <m/>
    <m/>
    <m/>
    <m/>
    <m/>
    <m/>
    <s v="PARA PAGO JGM"/>
    <n v="7"/>
    <x v="1"/>
  </r>
  <r>
    <s v="229941/2016"/>
    <m/>
    <s v="18258/2016"/>
    <m/>
    <m/>
    <s v="NOTA DNEF N° 167/2016"/>
    <d v="2016-06-02T00:00:00"/>
    <s v="Contrataciones Artisticas"/>
    <s v="MARIA FLORENCIA MACHADO"/>
    <n v="2300"/>
    <s v="Requerimiento para contratación MARIA FLORENCIA MACHADO"/>
    <s v="Dirección Nacional de Expresiones Federales"/>
    <d v="2016-06-02T00:00:00"/>
    <s v="Presupuesto"/>
    <d v="2016-06-28T00:00:00"/>
    <s v="Mueble 9"/>
    <s v="Sebastian"/>
    <d v="2016-06-28T00:00:00"/>
    <s v="Nota a presupuesto para verificar crédito. Acumular con 229938, 229864 y 229886/2016. Armo nota para devolver a DNEF para refacturar, el 05/07/2016 (teniendo en cuenta instrucciones de corte de ayer)"/>
    <s v="Dirección Nacional de Expresiones Federales"/>
    <d v="2016-07-05T00:00:00"/>
    <s v="PV-2016-00062854-APN-DGTAYL#SFM"/>
    <s v="Nota para devolver a DNEF para refacturar por nuevo SAF, y alta de ente."/>
    <s v="Direccion Nacional de Expresiones Federales"/>
    <d v="2016-07-06T00:00:00"/>
    <m/>
    <s v="Legitimo Abono"/>
    <s v="Legitimo Abono"/>
    <m/>
    <s v="27-29762829-7"/>
    <m/>
    <m/>
    <m/>
    <m/>
    <m/>
    <s v="PARA PAGO JGM"/>
    <n v="7"/>
    <x v="1"/>
  </r>
  <r>
    <s v="229944/2016"/>
    <m/>
    <s v="18259/2016"/>
    <m/>
    <m/>
    <s v="NOTA DNEF N° 168/2016"/>
    <d v="2016-06-02T00:00:00"/>
    <s v="Contrataciones Artisticas"/>
    <s v="DUILIO SMIRIGLIA"/>
    <n v="2300"/>
    <s v="Requerimiento para contratación DUILIO SMIRIGLIA"/>
    <s v="Dirección Nacional de Expresiones Federales"/>
    <d v="2016-06-02T00:00:00"/>
    <s v="Dirección Nacional de Expresiones Federales"/>
    <d v="2016-07-04T00:00:00"/>
    <s v="Mueble 9"/>
    <s v="Sebastian"/>
    <d v="2016-06-02T00:00:00"/>
    <s v="Se arma nota para que refacture"/>
    <s v="Dirección Nacional de Expresiones Federales"/>
    <d v="2016-07-05T00:00:00"/>
    <s v="Providencia GEDO 2016-00080984-APN"/>
    <s v="Providencia para devolver a DNEF para refacturar por nuevo SAF, y alta de ente."/>
    <s v="Direccion Nacional de Expresiones Federales"/>
    <d v="2016-07-06T00:00:00"/>
    <m/>
    <s v="Legitimo Abono"/>
    <s v="Legitimo Abono"/>
    <m/>
    <m/>
    <m/>
    <m/>
    <m/>
    <m/>
    <m/>
    <s v="PARA PAGO JGM"/>
    <n v="7"/>
    <x v="1"/>
  </r>
  <r>
    <s v="229945/2016"/>
    <m/>
    <s v="18260/2016"/>
    <m/>
    <m/>
    <s v="NOTA DNEF N° 169/2016"/>
    <d v="2016-06-02T00:00:00"/>
    <s v="Contrataciones Artisticas"/>
    <s v="FERNANDO GRASSI"/>
    <n v="2300"/>
    <s v="Requerimiento para contratación FERNANDO GRASSI"/>
    <s v="Dirección Nacional de Expresiones Federales"/>
    <d v="2016-06-02T00:00:00"/>
    <s v="Dirección Nacional de Expresiones Federales"/>
    <d v="2016-07-04T00:00:00"/>
    <s v="Mueble 9"/>
    <s v="Sebastian"/>
    <d v="2016-06-02T00:00:00"/>
    <s v="Sale con providencia para refacturar, atento a nuevo SAF. Se hace aclaración sobre alta de ENTE"/>
    <s v="Dirección Nacional de Expresiones Federales"/>
    <d v="2016-07-05T00:00:00"/>
    <s v="Providencia GEDO 2016-00080535-APN"/>
    <s v="Para refacturar con nuevo SAF"/>
    <s v="Direccion Nacional de Expresiones Federales"/>
    <d v="2016-07-06T00:00:00"/>
    <m/>
    <s v="Legitimo Abono"/>
    <s v="Legitimo Abono"/>
    <m/>
    <n v="20210038532"/>
    <m/>
    <s v="0002-00000007"/>
    <m/>
    <m/>
    <m/>
    <s v="PARA PAGO JGM"/>
    <n v="7"/>
    <x v="1"/>
  </r>
  <r>
    <s v="230234/2016"/>
    <m/>
    <s v="16817/2016"/>
    <m/>
    <m/>
    <s v="NOTA DNCT 65/2016"/>
    <d v="2016-05-17T00:00:00"/>
    <s v="Tecnopolis - Insumos textiles "/>
    <m/>
    <m/>
    <s v="Adquisición de textiles con destino el parque temáticos e interactivo tecnópilis de bisenteneario, ciencia, tecnología y arte. "/>
    <s v="Dirección Nacional de Centros Tematicos"/>
    <d v="2016-05-17T00:00:00"/>
    <s v="Presupuesto"/>
    <d v="2016-06-28T00:00:00"/>
    <s v="Mueble 11"/>
    <s v="Laura Siciliano"/>
    <d v="2016-06-28T00:00:00"/>
    <s v="19/7 ELABORACION PLIEGO"/>
    <m/>
    <m/>
    <s v="NOTA CC 322/2016"/>
    <m/>
    <s v="Compras"/>
    <d v="2016-06-28T00:00:00"/>
    <m/>
    <s v="Licitación - Contrataciones"/>
    <s v="Licitación - Contrataciones"/>
    <m/>
    <m/>
    <m/>
    <s v="0006-00000662"/>
    <m/>
    <m/>
    <m/>
    <m/>
    <n v="6"/>
    <x v="1"/>
  </r>
  <r>
    <s v="230397/2016"/>
    <m/>
    <s v="16811/2016"/>
    <m/>
    <m/>
    <s v="NOTA DNCT 63/2016"/>
    <d v="2016-05-11T00:00:00"/>
    <s v="Tecnopolis -  Agua"/>
    <s v="AKUA S.A"/>
    <n v="12924"/>
    <s v="Solicitud de pago factura N° 0006-00000662 - Enero"/>
    <s v="Dirección Nacional de Centros Tematicos"/>
    <d v="2016-05-11T00:00:00"/>
    <s v="Direccion General Técnica, Administrativa y Legal"/>
    <d v="2016-06-06T00:00:00"/>
    <s v="Mueble 14"/>
    <s v="Lorena"/>
    <d v="2016-06-08T00:00:00"/>
    <s v="se unificó a expediente 283025"/>
    <s v="Presupuesto"/>
    <d v="2016-06-15T00:00:00"/>
    <s v="NOTA CC"/>
    <s v="ACREDITAR PRESUPUESTO"/>
    <s v="Legales"/>
    <d v="2016-06-28T00:00:00"/>
    <m/>
    <s v="Pago"/>
    <s v="Pago"/>
    <m/>
    <s v="30-7056739-9"/>
    <m/>
    <s v="0006-00000662 - Enero"/>
    <m/>
    <m/>
    <m/>
    <s v="Tiene que refacturar. Tiene CFC vigente al 07/09. SI tiene SIPRO"/>
    <n v="6"/>
    <x v="0"/>
  </r>
  <r>
    <s v="230402/2016"/>
    <m/>
    <s v="16795/2016"/>
    <m/>
    <m/>
    <s v="NOTA DNCT 59/2016"/>
    <d v="2016-05-18T00:00:00"/>
    <s v="Tecnopolis - Insumos de Herreria"/>
    <m/>
    <m/>
    <s v="Adquisición de carpinterías de aluminio con destino el parque temáticos e interactivo tecnópilis de bisenteneario, ciencia, tecnología y arte. "/>
    <s v="Dirección Nacional de Centros Tematicos"/>
    <d v="2016-05-18T00:00:00"/>
    <s v="Presupuesto"/>
    <d v="2016-06-28T00:00:00"/>
    <s v="Mueble 8"/>
    <s v="Laura"/>
    <d v="2016-06-28T00:00:00"/>
    <m/>
    <s v="Presupuesto"/>
    <d v="2016-06-14T00:00:00"/>
    <s v="NOTA CC 323/2016"/>
    <m/>
    <s v="Compras"/>
    <d v="2016-06-28T00:00:00"/>
    <m/>
    <s v="Licitación - Contrataciones"/>
    <s v="Licitación - Contrataciones"/>
    <m/>
    <m/>
    <m/>
    <m/>
    <m/>
    <m/>
    <m/>
    <m/>
    <n v="6"/>
    <x v="1"/>
  </r>
  <r>
    <s v="230468/2016"/>
    <m/>
    <s v="16798/2016"/>
    <m/>
    <m/>
    <s v="NOTA DNCT 60/2016"/>
    <d v="2016-05-18T00:00:00"/>
    <s v="Tecnopolis - Mantenimiento"/>
    <s v="Emp sugeridas: MINIT TRATAMIENTOS IGNIFUGOS de PABLO MINOTTI; CAROLINA ITURRIAGA- TRATAMIENTOS IGNIFUGOS"/>
    <m/>
    <s v="Servio anual de agnifugado"/>
    <s v="Dirección Nacional de Centros Tematicos"/>
    <d v="2016-05-18T00:00:00"/>
    <s v="Presupuesto"/>
    <d v="2016-06-21T00:00:00"/>
    <s v="Mueble 8"/>
    <s v="Mariana"/>
    <d v="2016-06-08T00:00:00"/>
    <m/>
    <s v="Presupuesto"/>
    <d v="2016-06-14T00:00:00"/>
    <s v="NOTA CC 321/2016"/>
    <m/>
    <s v="Compras"/>
    <d v="2016-06-25T00:00:00"/>
    <m/>
    <s v="Licitación - Contrataciones"/>
    <s v="Licitación - Contrataciones"/>
    <m/>
    <m/>
    <m/>
    <m/>
    <m/>
    <m/>
    <m/>
    <m/>
    <n v="6"/>
    <x v="1"/>
  </r>
  <r>
    <s v="230619/2016"/>
    <m/>
    <s v="16802/2016"/>
    <m/>
    <m/>
    <s v="NOTA DNCT 61/2016"/>
    <d v="2016-05-11T00:00:00"/>
    <s v="Tecnopolis -  Agua"/>
    <s v="AKUA S.A"/>
    <n v="12348"/>
    <s v="Solicitud de pago factura N° 0006-00000664"/>
    <s v="Dirección Nacional de Centros Tematicos"/>
    <d v="2016-05-11T00:00:00"/>
    <s v="Dirección Nacional de Generacion de Contendios"/>
    <d v="2016-06-06T00:00:00"/>
    <s v="Mueble 14"/>
    <s v="Lorena"/>
    <d v="2016-06-08T00:00:00"/>
    <s v="Se unificó a expediente 283025/2015"/>
    <s v="Presupuesto"/>
    <d v="2016-06-15T00:00:00"/>
    <s v="NOTA CC"/>
    <s v="ACREDITAR PRESUPUESTO"/>
    <s v="Legales"/>
    <d v="2016-06-28T00:00:00"/>
    <m/>
    <s v="Pago"/>
    <s v="Pago"/>
    <m/>
    <m/>
    <m/>
    <s v=" 0006-00000664"/>
    <m/>
    <m/>
    <m/>
    <s v="Tiene que refacturar. Tiene CFC vigente al 07/09. SI tiene SIPRO"/>
    <n v="6"/>
    <x v="0"/>
  </r>
  <r>
    <s v="230622/2016"/>
    <m/>
    <s v="16810/2016"/>
    <m/>
    <m/>
    <s v="NOTA DNCT 62/2016"/>
    <d v="2016-05-11T00:00:00"/>
    <s v="Tecnopolis -  Agua"/>
    <s v="AKUA S.A"/>
    <n v="13248"/>
    <s v="Solicitud de pago factura N° 0006-00000663"/>
    <s v="Dirección Nacional de Centros Tematicos"/>
    <d v="2016-05-11T00:00:00"/>
    <s v="Dirección Nacional de Generacion de Contendios"/>
    <d v="2016-06-06T00:00:00"/>
    <s v="Mueble 14"/>
    <s v="Lorena"/>
    <d v="2016-06-08T00:00:00"/>
    <s v="Se unificó a expediente 283025/2015"/>
    <s v="Presupuesto"/>
    <d v="2016-06-15T00:00:00"/>
    <s v="NOTA CC"/>
    <s v="ACREDITAR PRESUPUESTO"/>
    <s v="Legales"/>
    <d v="2016-06-28T00:00:00"/>
    <m/>
    <s v="Pago"/>
    <s v="Pago"/>
    <m/>
    <m/>
    <m/>
    <s v="0002-00000850"/>
    <m/>
    <m/>
    <m/>
    <s v="PARA PAGO JGM"/>
    <n v="6"/>
    <x v="0"/>
  </r>
  <r>
    <s v="230776/2016"/>
    <m/>
    <s v="16792/2016"/>
    <m/>
    <m/>
    <s v="NOTA DNCT 58/2016"/>
    <d v="2016-05-18T00:00:00"/>
    <s v="Tecnopolis - Alquiler de Andamios"/>
    <s v="Emp. Sugeridas: ANDAMIOS NESTRADUÑOL SRL; ATENCIÓN URBANA SRL; CADAHIA SA."/>
    <m/>
    <s v="Servicio de alquiler de andamios con destino el parque temáticos e interactivo tecnópilis de bisenteneario, ciencia, tecnología y arte. "/>
    <s v="Dirección Nacional de Centros Tematicos"/>
    <d v="2016-05-18T00:00:00"/>
    <s v="Presupuesto"/>
    <d v="2016-06-21T00:00:00"/>
    <s v="Mueble 8"/>
    <s v="Laura"/>
    <d v="2016-06-08T00:00:00"/>
    <m/>
    <s v="Presupuesto"/>
    <d v="2016-06-14T00:00:00"/>
    <m/>
    <m/>
    <s v="Compras"/>
    <d v="2016-06-25T00:00:00"/>
    <m/>
    <s v="Licitación - Contrataciones"/>
    <s v="Licitación - Contrataciones"/>
    <m/>
    <m/>
    <m/>
    <s v="0006-00000664"/>
    <m/>
    <m/>
    <m/>
    <m/>
    <n v="6"/>
    <x v="1"/>
  </r>
  <r>
    <s v="231342/2016"/>
    <m/>
    <m/>
    <m/>
    <m/>
    <m/>
    <d v="2016-06-01T00:00:00"/>
    <s v="Tecnopolis - Insumos Graficos"/>
    <s v="CARTOON INDUSTRIA GRÁFICA"/>
    <n v="73352.5"/>
    <s v="Impesión de folleteria - salta itinerante tecnópolis"/>
    <s v="Dirección Nacional de Centros Tematicos"/>
    <d v="2016-06-01T00:00:00"/>
    <s v="Direccion General Técnica, Administrativa y Legal"/>
    <d v="2016-07-07T00:00:00"/>
    <s v="Mueble 13"/>
    <s v="Miriam"/>
    <m/>
    <m/>
    <s v="Presupuesto"/>
    <d v="2016-07-07T00:00:00"/>
    <s v="PV-2016-00084607-APN-DGTAYL#SFM"/>
    <m/>
    <s v="PREsupuesto"/>
    <d v="2016-07-07T00:00:00"/>
    <m/>
    <s v="Legitimo Abono"/>
    <s v="Legitimo Abono"/>
    <m/>
    <m/>
    <m/>
    <s v="0004-00000340"/>
    <n v="147513"/>
    <n v="73353"/>
    <s v="Devengado"/>
    <m/>
    <n v="7"/>
    <x v="1"/>
  </r>
  <r>
    <s v="232580/2016"/>
    <m/>
    <s v="18421/2016"/>
    <m/>
    <m/>
    <s v="NOTA DNEF 174/2016"/>
    <d v="2016-06-03T00:00:00"/>
    <s v="Contrataciones Artisticas"/>
    <s v="MARIANO SARDON"/>
    <n v="39250"/>
    <s v="Contratación de Mariano Sardon para el ciclo &quot;MUESTRA BORGES&quot;"/>
    <s v="Dirección Nacional de Expresiones Federales"/>
    <d v="2016-06-03T00:00:00"/>
    <s v="Presupuesto"/>
    <d v="2016-06-14T00:00:00"/>
    <s v="Mueble 9"/>
    <s v="Sebastian"/>
    <d v="2016-06-14T00:00:00"/>
    <s v="Acumulados con expedientes 232567/576/595 de 2016. Sale a legales. 15/07 se gestionó refacturación corresponde enviar a tesorería."/>
    <s v="Presupuesto"/>
    <d v="2016-07-15T00:00:00"/>
    <s v="NOTO CC  318/2016 / RTO-S01:0743628/2016"/>
    <s v="Envío a Presupuesto con la refacturación."/>
    <s v="PREsupuesto"/>
    <d v="2016-07-15T00:00:00"/>
    <s v="Si"/>
    <s v="Legitimo Abono"/>
    <s v="Legitimo Abono"/>
    <m/>
    <m/>
    <m/>
    <m/>
    <m/>
    <m/>
    <m/>
    <s v="PARA PAGO JGM"/>
    <n v="7"/>
    <x v="1"/>
  </r>
  <r>
    <s v="23615/2016"/>
    <m/>
    <m/>
    <m/>
    <m/>
    <s v="DNEF N° 309/2016"/>
    <d v="2016-07-18T00:00:00"/>
    <s v="Otros"/>
    <s v="BUSTO SEBASTIAN DARIO"/>
    <n v="6660"/>
    <s v="Pago por alquiler de amplificador y bateria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n v="269587"/>
    <m/>
    <m/>
    <m/>
    <m/>
    <m/>
    <n v="7"/>
    <x v="0"/>
  </r>
  <r>
    <s v="236369/2016"/>
    <m/>
    <s v="18409/2016"/>
    <m/>
    <m/>
    <s v="NOTA SCP 110/2016"/>
    <d v="2016-06-02T00:00:00"/>
    <s v="Contrataciones Artisticas"/>
    <s v="PBG TRAVEL AND EVENTS S.R.L."/>
    <n v="10018.799999999999"/>
    <s v="Requerimiento logístico proyecto SCP-A-3-2016 taller de investigación para artistas de circo"/>
    <s v="Secretaria de Contenidos Publicos"/>
    <d v="2016-06-02T00:00:00"/>
    <s v="Direccion General Técnica, Administrativa y Legal"/>
    <d v="2016-07-07T00:00:00"/>
    <s v="Mueble 9"/>
    <s v="Sebastian"/>
    <d v="2016-06-06T00:00:00"/>
    <s v="Se entrega en mano a Presupuesto con refactura a nombre de SFMYCP.  Volvio de JGM. 19/07/2016: lo tiene Kami de presupuesto para devengar. Le dieron alta en TGN."/>
    <s v="Presupuesto"/>
    <d v="2016-07-12T00:00:00"/>
    <m/>
    <s v="Para su pago"/>
    <s v="PREsupuesto"/>
    <d v="2016-07-12T00:00:00"/>
    <m/>
    <s v="Legitimo Abono"/>
    <s v="Legitimo Abono"/>
    <m/>
    <n v="30714478199"/>
    <m/>
    <s v="0001-00000161"/>
    <n v="148668"/>
    <n v="10018.799999999999"/>
    <s v="Devengado"/>
    <s v="PARA PAGO JGM"/>
    <n v="7"/>
    <x v="1"/>
  </r>
  <r>
    <s v="236603/2016"/>
    <m/>
    <s v="18408/2016"/>
    <m/>
    <m/>
    <s v="NOTA SCP 112/2016"/>
    <d v="2016-06-02T00:00:00"/>
    <s v="Logistica"/>
    <s v="PBG TRAVEL AND EVENTS S.R.L."/>
    <m/>
    <s v="Proyecto SCP-A-7/2016. COPI. Requerimiento de servicios logísticos carácter uergente y pronto despacho"/>
    <s v="Secretaria de Contenidos Publicos"/>
    <d v="2016-06-02T00:00:00"/>
    <s v="Direccion General Técnica, Administrativa y Legal"/>
    <d v="2016-07-22T00:00:00"/>
    <s v="Mueble 9"/>
    <s v="Sebastian"/>
    <d v="2016-06-06T00:00:00"/>
    <s v="Sale con providencia de &quot;no hay plazos administrativos&quot;. 27/07/2016: se remitió a Ricardes para firmar facturas y presupuestos. 02/08/2016: Se prepara nota para presupuesto para que indique si existe crédito junto con Reso por GEDO (partida 3.9.9, visto con presupuesto)"/>
    <s v="Presupuesto"/>
    <d v="2016-08-02T00:00:00"/>
    <s v="Providencia GEDO + Resol. GEDO"/>
    <s v="Para que indique si existe crédito, junto con Reso por GEDO"/>
    <s v="REVISAR"/>
    <m/>
    <m/>
    <s v="Legitimo Abono"/>
    <s v="Legitimo Abono"/>
    <m/>
    <m/>
    <m/>
    <m/>
    <m/>
    <m/>
    <m/>
    <s v="PARA PAGO JGM"/>
    <n v="1"/>
    <x v="1"/>
  </r>
  <r>
    <s v="236605/2016"/>
    <m/>
    <s v="18400/2016"/>
    <m/>
    <m/>
    <s v="NOTA SCP 111/2016"/>
    <d v="2016-06-02T00:00:00"/>
    <s v="Contrataciones Artisticas"/>
    <s v="Center Dramatique National de Normandie"/>
    <m/>
    <s v="Requerimiento artístico por especialidad La Comedie de Caen- Center Dramatique National de Normandie"/>
    <s v="Secretaria de Contenidos Publicos"/>
    <d v="2016-06-02T00:00:00"/>
    <s v="Direccion General Técnica, Administrativa y Legal"/>
    <d v="2016-06-03T00:00:00"/>
    <s v="Mueble 9"/>
    <s v="Sebastian"/>
    <d v="2016-06-06T00:00:00"/>
    <s v="Se prepara providencia sobre &quot;plazos administrativos&quot;"/>
    <s v="Secretaria de Contenidos Publicos"/>
    <d v="2016-06-08T00:00:00"/>
    <s v="Providencia"/>
    <s v="Providencia indicando que &quot;no hay plazos administrativos&quot;. Para lo que estime corresponder"/>
    <s v="SECRETARIA DE CONTENIDOS PUBLICOS"/>
    <d v="2016-06-16T00:00:00"/>
    <m/>
    <s v="Legitimo Abono"/>
    <s v="Legitimo Abono"/>
    <m/>
    <m/>
    <m/>
    <m/>
    <m/>
    <m/>
    <m/>
    <s v="PARA PAGO JGM"/>
    <n v="6"/>
    <x v="1"/>
  </r>
  <r>
    <s v="236606/2016"/>
    <m/>
    <s v="18398/2016"/>
    <m/>
    <m/>
    <s v="NOTA SCP 109/2016"/>
    <d v="2016-06-02T00:00:00"/>
    <s v="Contrataciones Artisticas"/>
    <s v="Association La Grainerie"/>
    <n v="10320"/>
    <s v="Requerimiento artístico contratación por especialidad ASSOCIATIOEN LA GRAINEIRE"/>
    <s v="Secretaria de Contenidos Publicos"/>
    <d v="2016-06-02T00:00:00"/>
    <s v="Direccion General Técnica, Administrativa y Legal"/>
    <d v="2016-07-07T00:00:00"/>
    <s v="Mueble 9"/>
    <s v="Sebastian"/>
    <d v="2016-06-15T00:00:00"/>
    <s v="Nota a legales con resumen del expediente y PROY"/>
    <s v="Presupuesto"/>
    <d v="2016-07-11T00:00:00"/>
    <s v="Se lo pasó Daniel "/>
    <m/>
    <s v="Compras"/>
    <d v="2016-07-07T00:00:00"/>
    <m/>
    <s v="Legitimo Abono"/>
    <s v="Legitimo Abono"/>
    <m/>
    <m/>
    <m/>
    <m/>
    <m/>
    <m/>
    <m/>
    <s v="PARA PAGO JGM"/>
    <n v="7"/>
    <x v="1"/>
  </r>
  <r>
    <s v="237568/2016"/>
    <m/>
    <s v="18679/2016"/>
    <m/>
    <m/>
    <s v="NOTA DNGC 14/2016"/>
    <d v="2016-06-06T00:00:00"/>
    <s v="Convenio Universidades"/>
    <s v="EDUCAR.AR"/>
    <m/>
    <s v="Convenio de colaboración con EDUCAR.AR Sociedad del Estado"/>
    <s v="Dirección de Generacion de Contendios"/>
    <d v="2016-06-06T00:00:00"/>
    <s v="Presupuesto"/>
    <d v="2016-06-23T00:00:00"/>
    <s v="Mueble 11"/>
    <s v="Matías"/>
    <d v="2016-06-08T00:00:00"/>
    <m/>
    <m/>
    <m/>
    <m/>
    <m/>
    <s v="Jefatura de Gabinete de Ministros"/>
    <d v="2016-06-29T00:00:00"/>
    <m/>
    <s v="Convenios"/>
    <s v="Convenios"/>
    <s v="OC102/2015"/>
    <m/>
    <m/>
    <s v="0002-00000069"/>
    <m/>
    <m/>
    <m/>
    <m/>
    <n v="6"/>
    <x v="0"/>
  </r>
  <r>
    <s v="238397/2016"/>
    <m/>
    <s v="18701/2016"/>
    <m/>
    <m/>
    <s v="NOTA DNEF 176/2016"/>
    <d v="2016-06-06T00:00:00"/>
    <s v="Contrataciones Artisticas"/>
    <s v="Asociación Civil SEA"/>
    <n v="321410"/>
    <s v="Contratación de la Sociedad de Escritoras y Escritores de la Argentina, Asociación Civil SEA en el marco del &quot;Festival&quot; Internacional de Poesía de Buenos Aires&quot;"/>
    <s v="Dirección Nacional de Expresiones Federales"/>
    <d v="2016-06-06T00:00:00"/>
    <s v="Dirección Nacional de Expresiones Federales"/>
    <d v="2016-07-04T00:00:00"/>
    <s v="Mueble 9"/>
    <s v="Sebastian"/>
    <d v="2016-06-08T00:00:00"/>
    <s v="Se devuelve a DNEF porque la factura estaba mal expresada en los valores en letras"/>
    <s v="Dirección Nacional de Expresiones Federales"/>
    <d v="2016-07-11T00:00:00"/>
    <s v="RTO-S01:0715467/16"/>
    <s v="Para refacturar"/>
    <s v="Dirección Nacional de Expresiones Federales"/>
    <d v="2016-07-11T00:00:00"/>
    <m/>
    <s v="Legitimo Abono"/>
    <s v="Legitimo Abono"/>
    <s v="OC 87/2015"/>
    <m/>
    <m/>
    <s v="N°0002-00000024"/>
    <m/>
    <m/>
    <m/>
    <m/>
    <n v="7"/>
    <x v="1"/>
  </r>
  <r>
    <s v="239184/2016"/>
    <m/>
    <s v="18481/2016"/>
    <m/>
    <m/>
    <s v="NOTA DNCT 93/2016"/>
    <d v="2016-05-31T00:00:00"/>
    <s v="Tecnopolis - Iluminacion "/>
    <m/>
    <m/>
    <s v="Solicitud de insumos eléctricos"/>
    <s v="Dirección Nacional de Centros Tematicos"/>
    <d v="2016-05-31T00:00:00"/>
    <s v="Presupuesto"/>
    <d v="2016-06-28T00:00:00"/>
    <s v="Mueble 15"/>
    <s v="Laura Siciliano"/>
    <d v="2016-06-28T00:00:00"/>
    <s v="ARMAR PLIEGO"/>
    <m/>
    <m/>
    <m/>
    <m/>
    <s v="Compras"/>
    <d v="2016-06-28T00:00:00"/>
    <m/>
    <m/>
    <m/>
    <m/>
    <m/>
    <m/>
    <m/>
    <m/>
    <m/>
    <m/>
    <m/>
    <n v="6"/>
    <x v="1"/>
  </r>
  <r>
    <s v="239222/2016"/>
    <m/>
    <s v="18465/2016"/>
    <m/>
    <m/>
    <s v="NOTA DNCT 90/2016"/>
    <d v="2016-05-31T00:00:00"/>
    <s v="Tecnopolis - Mantenimiento"/>
    <s v="URBAN 360 S.A."/>
    <n v="10800"/>
    <s v="Pago de factura N° 0002-00000074"/>
    <s v="Dirección Nacional de Centros Tematicos"/>
    <d v="2016-05-31T00:00:00"/>
    <s v="Presupuesto"/>
    <d v="2016-06-10T00:00:00"/>
    <s v="Mueble 8"/>
    <s v="Mariana"/>
    <d v="2016-06-10T00:00:00"/>
    <s v="FINALIZADO"/>
    <s v="Legales"/>
    <d v="2016-06-14T00:00:00"/>
    <s v="NOTA CC  329/2016"/>
    <m/>
    <s v="Jefatura de Gabinete de Ministros"/>
    <d v="2016-06-24T00:00:00"/>
    <m/>
    <s v="Pago"/>
    <s v="Pago"/>
    <m/>
    <s v="30-71188084-0"/>
    <m/>
    <s v="N°0002-00000043"/>
    <m/>
    <n v="10800"/>
    <s v="Devengado"/>
    <s v="EN PROCESO DE LIQUIDACON POR JGM"/>
    <n v="6"/>
    <x v="1"/>
  </r>
  <r>
    <s v="239230/2016"/>
    <m/>
    <s v="18476/2016"/>
    <m/>
    <m/>
    <s v="NOTA DNCT 92/2016"/>
    <d v="2016-05-31T00:00:00"/>
    <s v="Alquiler de Maquinas"/>
    <s v="Emp. Sugeridas: SAFE MOTION; RD CARS"/>
    <m/>
    <s v="Servicio de alquiler de vehiculos eléctricos"/>
    <s v="Dirección Nacional de Centros Tematicos"/>
    <d v="2016-05-31T00:00:00"/>
    <s v="Presupuesto"/>
    <d v="2016-06-21T00:00:00"/>
    <s v="Mueble 8"/>
    <s v="Mariana"/>
    <d v="2016-06-10T00:00:00"/>
    <s v="Para armar pliego (Griselda)"/>
    <s v="Presupuesto"/>
    <d v="2016-06-14T00:00:00"/>
    <s v="NOTA CC N° 325/2016"/>
    <m/>
    <s v="Compras"/>
    <d v="2016-06-23T00:00:00"/>
    <m/>
    <s v="Licitación - Contrataciones"/>
    <s v="Licitación - Contrataciones"/>
    <m/>
    <m/>
    <m/>
    <m/>
    <m/>
    <m/>
    <m/>
    <m/>
    <n v="6"/>
    <x v="1"/>
  </r>
  <r>
    <s v="239236/2016"/>
    <m/>
    <s v="18483/2016"/>
    <m/>
    <m/>
    <s v="NOTA DNCT 94/2016"/>
    <d v="2016-05-31T00:00:00"/>
    <s v="Tecnopolis - Servicio de Salud"/>
    <s v="Emp sugeridas: GRUPO PARAMEDIC; PATRICIOS SALUD; EMERGENCIAS-HEALTH SERVICE ARG; VITTAL; SEMEBA SRL."/>
    <m/>
    <s v="Servico de areas protegidas para el parque temático e interactivo &quot;tecnópolis del bicentenario, ciencia, tecnología y arte&quot;"/>
    <s v="Dirección Nacional de Centros Tematicos"/>
    <d v="2016-05-31T00:00:00"/>
    <s v="Presupuesto"/>
    <d v="2016-06-21T00:00:00"/>
    <s v="Mueble 11"/>
    <s v="Griselda"/>
    <d v="2016-06-10T00:00:00"/>
    <s v="ARMANDO PLIEGO 04/07"/>
    <m/>
    <m/>
    <m/>
    <m/>
    <s v="Compras"/>
    <d v="2016-06-23T00:00:00"/>
    <m/>
    <s v="Licitación - Contrataciones"/>
    <s v="Licitación - Contrataciones"/>
    <m/>
    <m/>
    <m/>
    <m/>
    <m/>
    <m/>
    <m/>
    <m/>
    <n v="6"/>
    <x v="1"/>
  </r>
  <r>
    <s v="239498/2016"/>
    <m/>
    <s v="18705/2016"/>
    <m/>
    <m/>
    <m/>
    <d v="2016-05-30T00:00:00"/>
    <s v="Tecnopolis - Mantenimiento"/>
    <s v="ENTROPIA S.R.L"/>
    <n v="649034.57999999996"/>
    <s v="OC 87/2015 - Conforme factura y certificado de servicios  N°0002-00000023"/>
    <s v="Dirección Nacional de Centros Tematicos"/>
    <d v="2016-05-30T00:00:00"/>
    <s v="Direccion General Técnica, Administrativa y Legal"/>
    <d v="2016-07-05T00:00:00"/>
    <s v="Mueble 15"/>
    <s v="Mariana"/>
    <d v="2016-06-08T00:00:00"/>
    <m/>
    <s v="Presupuesto"/>
    <d v="2016-07-28T00:00:00"/>
    <s v="PV-2016-00432610"/>
    <m/>
    <s v="REVISAR"/>
    <m/>
    <m/>
    <s v="Pago"/>
    <s v="Pago"/>
    <m/>
    <m/>
    <m/>
    <m/>
    <m/>
    <m/>
    <m/>
    <s v="PARA PAGO JGM"/>
    <n v="1"/>
    <x v="1"/>
  </r>
  <r>
    <s v="239508/2016"/>
    <m/>
    <s v="18403/2016"/>
    <m/>
    <m/>
    <m/>
    <d v="2016-05-30T00:00:00"/>
    <s v="Tecnopolis - Mantenimiento"/>
    <s v="ENTROPIA S.R.L"/>
    <n v="649034.57999999996"/>
    <s v="OC 87/2015 - Conforme factura y certificado de servicios N°0002-00000024"/>
    <s v="Dirección Nacional de Centros Tematicos"/>
    <d v="2016-05-30T00:00:00"/>
    <s v="Direccion General Técnica, Administrativa y Legal"/>
    <d v="2016-06-06T00:00:00"/>
    <s v="Mueble 15"/>
    <s v="Mariana"/>
    <d v="2016-06-08T00:00:00"/>
    <m/>
    <m/>
    <m/>
    <m/>
    <m/>
    <s v="Compras"/>
    <d v="2016-06-07T00:00:00"/>
    <m/>
    <s v="Pago"/>
    <s v="Pago"/>
    <s v="OC 87/2015"/>
    <m/>
    <m/>
    <s v="N°0002-00000023"/>
    <m/>
    <m/>
    <m/>
    <s v="Tiene que refacturar. Si tiene SIPRO y CFC"/>
    <n v="6"/>
    <x v="0"/>
  </r>
  <r>
    <s v="240257/2016"/>
    <m/>
    <m/>
    <m/>
    <m/>
    <s v="MEMO COMISIÓN DE RECEPSIÓ DE B y S"/>
    <d v="2015-11-06T00:00:00"/>
    <s v="Tecnopolis - Limpieza"/>
    <s v="TRANSPORTE OLIVOS S.A.C.I. y F"/>
    <n v="197121.12"/>
    <s v="Pago de factura N° 0002- 00000069O/C: 102/2015 - E SIDIF 506 - LIQ. 2236"/>
    <s v="Presidencia de la Nacion"/>
    <d v="2015-11-06T00:00:00"/>
    <m/>
    <m/>
    <m/>
    <s v="Sin Asignar"/>
    <m/>
    <m/>
    <m/>
    <m/>
    <m/>
    <m/>
    <s v="Compras"/>
    <d v="2016-07-11T00:00:00"/>
    <m/>
    <s v="Pago"/>
    <s v="Pago"/>
    <m/>
    <s v="30-51743143-1"/>
    <n v="319884"/>
    <s v="0002-00000085"/>
    <m/>
    <m/>
    <m/>
    <s v="Tiene que refacturar. TIiene SIRPO y CFC hasta 11/07"/>
    <n v="7"/>
    <x v="0"/>
  </r>
  <r>
    <s v="240681/2016"/>
    <m/>
    <s v="17629/2016"/>
    <m/>
    <m/>
    <s v="Nota DNEF N° 142/2016"/>
    <d v="2016-05-27T00:00:00"/>
    <s v="Contrataciones Artisticas"/>
    <s v="Magdalena Delfina Fleitas"/>
    <m/>
    <s v="Requerimiento para contratación artística de Magdalena Delfina Fleitas"/>
    <s v="Dirección Nacional de Expresiones Federales"/>
    <m/>
    <s v="Dirección Nacional de Expresiones Federales"/>
    <d v="2016-07-19T00:00:00"/>
    <s v="Mueble 9"/>
    <s v="Sebastian"/>
    <d v="2016-05-30T00:00:00"/>
    <s v="Armando pliego, 14/06/16. Sale con nota a DNEF para agregar clausula de propiedad intelectual y aclarar usos. También deberá aclarar fecha o plazo de la prestación."/>
    <s v="Dirección Nacional de Expresiones Federales"/>
    <d v="2016-06-15T00:00:00"/>
    <s v="Nota CC N°338/2016"/>
    <s v="Para aclarar usos de Propiedad Intelectual. También deberá aclarar fecha o plazo de la prestación."/>
    <s v="Compras"/>
    <d v="2016-07-19T00:00:00"/>
    <m/>
    <s v="Legitimo Abono"/>
    <s v="Legitimo Abono"/>
    <m/>
    <m/>
    <m/>
    <m/>
    <m/>
    <m/>
    <m/>
    <s v="PARA PAGO JGM"/>
    <n v="7"/>
    <x v="1"/>
  </r>
  <r>
    <s v="240702/2016"/>
    <m/>
    <s v="17625/2016"/>
    <m/>
    <m/>
    <s v="Nota DNEF N° 143/2016"/>
    <d v="2016-05-27T00:00:00"/>
    <s v="Contrataciones Artisticas"/>
    <s v="Vivanco Maria Cornelia"/>
    <m/>
    <s v="Requerimiento para contratación artística de Vivanco Maria Cornelia"/>
    <s v="Dirección Nacional de Expresiones Federales"/>
    <m/>
    <s v="Dirección Nacional de Expresiones Federales"/>
    <d v="2016-07-27T00:00:00"/>
    <s v="Mueble 9"/>
    <s v="Sebastian"/>
    <d v="2016-05-30T00:00:00"/>
    <s v="Armando pliego, 14/06/16. Sale con nota a DNEF para agregar clausula de propiedad intelectual y aclarar usos. También deberá aclarar fecha o plazo de la prestación."/>
    <s v="Dirección Nacional de Expresiones Federales"/>
    <d v="2016-06-15T00:00:00"/>
    <s v="Nota CC N° 346 /2016"/>
    <s v="Para aclarar usos de Propiedad Intelectual. "/>
    <s v="Compras"/>
    <d v="2016-07-27T00:00:00"/>
    <m/>
    <s v="Legitimo Abono"/>
    <s v="Legitimo Abono"/>
    <m/>
    <m/>
    <m/>
    <m/>
    <m/>
    <m/>
    <m/>
    <s v="PARA PAGO JGM"/>
    <n v="7"/>
    <x v="1"/>
  </r>
  <r>
    <s v="240731/2016"/>
    <m/>
    <s v="17624/2016"/>
    <m/>
    <m/>
    <s v="Nota DNEF N° 141/2016"/>
    <d v="2016-05-28T00:00:00"/>
    <s v="Contrataciones Artisticas"/>
    <s v="Magdalena Delfina Fleitas"/>
    <n v="13000"/>
    <s v="Requerimiento para contratación artística de Magdalena Delfina Fleitas"/>
    <s v="Dirección Nacional de Expresiones Federales"/>
    <m/>
    <s v="Direccion General Técnica, Administrativa y Legal"/>
    <d v="2016-06-10T00:00:00"/>
    <s v="Mueble 9"/>
    <s v="Sebastian"/>
    <d v="2016-05-30T00:00:00"/>
    <s v="Armando pliego, 14/06/16. Sale con nota a DNEF para agregar clausula de propiedad intelectual y aclarar usos"/>
    <s v="Dirección Nacional de Expresiones Federales"/>
    <d v="2016-06-15T00:00:00"/>
    <s v="Nota CC N° 337/2016"/>
    <s v="Para aclarar usos de Propiedad intelectual"/>
    <s v="Dirección Nacional de Expresiones Federales"/>
    <d v="2016-06-16T00:00:00"/>
    <m/>
    <s v="Legitimo Abono"/>
    <s v="Legitimo Abono"/>
    <m/>
    <m/>
    <m/>
    <m/>
    <m/>
    <m/>
    <m/>
    <s v="PARA PAGO JGM"/>
    <n v="6"/>
    <x v="1"/>
  </r>
  <r>
    <s v="240990/2016"/>
    <m/>
    <s v="NOTA S01 014738/2016"/>
    <m/>
    <m/>
    <s v="NOTA DNEF Nº 59/2016"/>
    <d v="2016-05-03T00:00:00"/>
    <s v="Contrataciones Artisticas"/>
    <s v="Paula Shocron"/>
    <n v="7500"/>
    <s v="Requerimiento para contratación artística de Paula Shocron"/>
    <s v="Dirección Nacional de Centros Tematicos"/>
    <m/>
    <s v="Direccion General Técnica, Administrativa y Legal"/>
    <n v="6670586"/>
    <s v="Mueble 9"/>
    <s v="Sebastian"/>
    <m/>
    <s v="Elaborado el acto administrativo y nota a Legales. Se unifica con 196056/2016"/>
    <s v="Legales"/>
    <d v="2016-06-22T00:00:00"/>
    <s v="NO-2016-00030798-APN-DGTAYL#SFM"/>
    <s v="A legales con PROY adjunto, para elevar a firma"/>
    <s v="Tesoreria"/>
    <d v="2016-07-14T00:00:00"/>
    <m/>
    <s v="Legitimo Abono"/>
    <s v="Legitimo Abono"/>
    <m/>
    <m/>
    <m/>
    <m/>
    <m/>
    <m/>
    <m/>
    <s v="PARA PAGO JGM"/>
    <n v="7"/>
    <x v="1"/>
  </r>
  <r>
    <s v="242793/2016"/>
    <m/>
    <s v="18971/2016"/>
    <m/>
    <m/>
    <s v="NOTA SCP 123/2016"/>
    <m/>
    <s v="Audiovisual"/>
    <s v="  MGG Producciones SRL"/>
    <n v="700000"/>
    <s v="Conmemoración del bicentenario de la independencia"/>
    <s v="Secretaria de Contenidos Publicos"/>
    <m/>
    <s v="Direccion General Técnica, Administrativa y Legal"/>
    <d v="2016-06-09T00:00:00"/>
    <s v="Mueble 11"/>
    <s v="Orlando"/>
    <d v="2016-06-09T00:00:00"/>
    <s v="CON NOTA A ADRIAN Y MODELO DE NOTA PAR AMBURI, ESTA VA CON COPIA DE RESOLCIÓN N° 7"/>
    <s v="Direccion General Técnica, Administrativa y Legal"/>
    <d v="2016-06-09T00:00:00"/>
    <s v="NOTA CC 294/2016"/>
    <m/>
    <s v="Jefatura de Gabinete de Ministros"/>
    <d v="2016-07-15T00:00:00"/>
    <m/>
    <s v="Pago"/>
    <s v="Pago"/>
    <m/>
    <m/>
    <n v="360794"/>
    <s v="0002-00000024"/>
    <m/>
    <m/>
    <s v="Devengado"/>
    <m/>
    <n v="7"/>
    <x v="0"/>
  </r>
  <r>
    <s v="243214/2016"/>
    <m/>
    <s v="18992/2016"/>
    <m/>
    <m/>
    <s v="NOTA DNEF 179/2016"/>
    <d v="2016-06-08T00:00:00"/>
    <s v="Contrataciones Artisticas"/>
    <s v="ALBERTO MAXIMILIANO ALEJANDRO DE LA FUENTE"/>
    <n v="3000"/>
    <s v="Informe de reconocimiento de gastos &quot;ALBERTO MAXIMILIANO ALEJANDRO DE LA FUENTE&quot; - Homenajo a Mariano Mores"/>
    <s v="Dirección Nacional de Expresiones Federales"/>
    <d v="2016-06-08T00:00:00"/>
    <s v="Legales"/>
    <d v="2016-07-11T00:00:00"/>
    <s v="Mueble 7"/>
    <s v="Linda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419/2016"/>
    <m/>
    <s v="19004/2016"/>
    <m/>
    <m/>
    <s v="NOTA DNEF 191/2016"/>
    <d v="2016-06-08T00:00:00"/>
    <s v="Contrataciones Artisticas"/>
    <s v="ENRIQUE DAVID MOGNI "/>
    <n v="3000"/>
    <s v="Informe de reconocimiento de gastos &quot; ENRIQUE DAVID MOGNI  &quot; - Homenajo a Mariano Mores"/>
    <s v="Dirección Nacional de Expresiones Federales"/>
    <d v="2016-06-08T00:00:00"/>
    <s v="Presupuesto"/>
    <d v="2016-06-21T00:00:00"/>
    <s v="Mueble 7"/>
    <s v="Linda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455/2016"/>
    <m/>
    <s v="19008/2016"/>
    <m/>
    <m/>
    <s v="NOTA DNEF 193/2016"/>
    <d v="2016-06-08T00:00:00"/>
    <s v="Contrataciones Artisticas"/>
    <s v="MATIAS TCHICOUREL"/>
    <n v="3000"/>
    <s v="Informe de reconocimiento de gastos &quot;MATIAS TCHICOUREL&quot; - Homenajo a Mariano Mores"/>
    <s v="Dirección Nacional de Expresiones Federales"/>
    <d v="2016-06-08T00:00:00"/>
    <s v="Presupuesto"/>
    <d v="2016-06-21T00:00:00"/>
    <s v="Mueble 7"/>
    <s v="Linda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 para refacturar con nuevo SAF."/>
    <s v="Dirección Nacional de Expresiones Federales"/>
    <d v="2016-07-12T00:00:00"/>
    <m/>
    <s v="Legitimo Abono"/>
    <s v="Legitimo Abono"/>
    <m/>
    <m/>
    <m/>
    <m/>
    <m/>
    <m/>
    <m/>
    <m/>
    <n v="7"/>
    <x v="1"/>
  </r>
  <r>
    <s v="243504/2016"/>
    <m/>
    <s v="19010/2016"/>
    <m/>
    <m/>
    <s v="NOTA DNEF 194/2016"/>
    <d v="2016-06-08T00:00:00"/>
    <s v="Contrataciones Artisticas"/>
    <s v="ARTURO VERGARA CALDERÓN "/>
    <n v="5800"/>
    <s v="Informe de reconocimiento de gastos &quot;ARTURO VERGARA CALDERÓN &quot; - Homenajo a Mariano Mores"/>
    <s v="Dirección Nacional de Expresiones Federales"/>
    <d v="2016-06-08T00:00:00"/>
    <s v="Dirección Nacional de Expresiones Federales"/>
    <d v="2016-07-19T00:00:00"/>
    <s v="Mueble 7"/>
    <s v="Linda"/>
    <d v="2016-06-10T00:00:00"/>
    <s v="Proyecto de Acto administrativo, nota de pase a presupuesto solicitando crédito, cumplido pase a legales."/>
    <s v="Presupuesto"/>
    <d v="2016-07-20T00:00:00"/>
    <s v="PV-2016-00347595-APN-DGTAYLE"/>
    <s v="Se envía a Presupuesto con proyecto de Acto adminstrativo, y nota de pase."/>
    <s v="PREsupuesto"/>
    <d v="2016-07-20T00:00:00"/>
    <m/>
    <s v="Legitimo Abono"/>
    <s v="Legitimo Abono"/>
    <m/>
    <m/>
    <m/>
    <m/>
    <m/>
    <m/>
    <m/>
    <m/>
    <n v="7"/>
    <x v="1"/>
  </r>
  <r>
    <s v="243508/2016"/>
    <m/>
    <s v="19011/2016"/>
    <m/>
    <m/>
    <s v="NOTA DNEF 195/2016"/>
    <d v="2016-06-08T00:00:00"/>
    <s v="Contrataciones Artisticas"/>
    <s v="GALLO ELIAS ANTONIO"/>
    <n v="3500"/>
    <s v="Informe de reconocimiento de gastos &quot;GALLO ELIAS ANTONIO&quot; - Homenajo a Mariano Mores"/>
    <s v="Dirección Nacional de Expresiones Federales"/>
    <d v="2016-06-08T00:00:00"/>
    <s v="Presupuesto"/>
    <d v="2016-06-28T00:00:00"/>
    <s v="Mueble 7"/>
    <s v="Linda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 para refacturar con nuevo SAF."/>
    <s v="Dirección Nacional de Expresiones Federales"/>
    <d v="2016-07-12T00:00:00"/>
    <m/>
    <s v="Legitimo Abono"/>
    <s v="Legitimo Abono"/>
    <m/>
    <m/>
    <m/>
    <m/>
    <m/>
    <m/>
    <m/>
    <m/>
    <n v="7"/>
    <x v="1"/>
  </r>
  <r>
    <s v="243561/2016"/>
    <m/>
    <s v="15936/2016"/>
    <m/>
    <m/>
    <s v="NOTA DNEF N°92/2016"/>
    <d v="2016-05-12T00:00:00"/>
    <s v="Contrataciones Artisticas"/>
    <s v="BORIS BAND"/>
    <m/>
    <s v="REQUIRIMIENTO PARA LA CONTRATACION DE BORIS BAND"/>
    <s v="Dirección Nacional de Expresiones Federales"/>
    <m/>
    <s v="Dirección Nacional de Expresiones Federales"/>
    <d v="2016-06-08T00:00:00"/>
    <s v="Mueble 9"/>
    <s v="Sebastian"/>
    <d v="2016-06-03T00:00:00"/>
    <s v="Se requiere que acredite en expediente quién tiene derechos de cobro, ya que no surge. Aparece una cesión de un &quot;director&quot; de orquesta a una SRL, sin ninguna constancia. Y factura la SRL."/>
    <s v="Dirección Nacional de Expresiones Federales"/>
    <d v="2016-06-21T00:00:00"/>
    <s v="Nota CC 390/2016"/>
    <s v="Con observaciones sobre la cesión de derechos"/>
    <s v="Dirección Nacional de Expresiones Federales"/>
    <d v="2016-06-22T00:00:00"/>
    <m/>
    <s v="Legitimo Abono"/>
    <s v="Legitimo Abono"/>
    <m/>
    <m/>
    <m/>
    <m/>
    <m/>
    <m/>
    <m/>
    <m/>
    <n v="6"/>
    <x v="1"/>
  </r>
  <r>
    <s v="243611/2016"/>
    <m/>
    <s v="19016/2016"/>
    <m/>
    <m/>
    <s v="NOTA DNEF 197/2016"/>
    <d v="2016-06-08T00:00:00"/>
    <s v="Instalacion Electrica"/>
    <s v="FERRETERIA SAN TELMO S.R.L."/>
    <n v="6217.81"/>
    <s v="Solicitud de pago de compra de insumos de audio"/>
    <s v="Dirección Nacional de Expresiones Federales"/>
    <d v="2016-06-08T00:00:00"/>
    <s v="Dirección Nacional de Expresiones Federales"/>
    <d v="2016-07-06T00:00:00"/>
    <s v="Mueble 10"/>
    <s v="Melina"/>
    <d v="2016-06-09T00:00:00"/>
    <s v="Nota a DNEF para pedir refacturacion a SFMYCP. 28/07/2016: se arma Dispo por GEDO y nota a presupuesto para que intervenga y dé credito"/>
    <s v="Presupuesto"/>
    <d v="2016-07-28T00:00:00"/>
    <s v="Providencia x GEDO y Dispo por GEDO"/>
    <s v="Para que intervenga y dé credito"/>
    <s v="REVISAR"/>
    <m/>
    <m/>
    <s v="Pago"/>
    <s v="Pago"/>
    <m/>
    <m/>
    <m/>
    <m/>
    <m/>
    <m/>
    <m/>
    <s v="PARA PAGO SFMYCP"/>
    <n v="1"/>
    <x v="1"/>
  </r>
  <r>
    <s v="243633/2016"/>
    <m/>
    <s v="19017/2016"/>
    <m/>
    <m/>
    <s v="NOTA DNEF 198/2016"/>
    <d v="2016-06-08T00:00:00"/>
    <s v="Equipamiento"/>
    <s v="FITNESAS de Polityco Valeria Paula"/>
    <n v="30000"/>
    <s v="Solicitud de pago de compra de colchoneta para clases de yoga"/>
    <s v="Dirección Nacional de Expresiones Federales"/>
    <d v="2016-05-30T00:00:00"/>
    <s v="Dirección Nacional de Expresiones Federales"/>
    <d v="2016-07-06T00:00:00"/>
    <s v="Mueble 10"/>
    <s v="Melina/Sebas"/>
    <d v="2016-06-28T00:00:00"/>
    <s v="Se envía Nota a Mozzi. 27/07/2016: Se arma Dispo por GEDO y nota a presupuesto para intervenir con partida y luego pase a legales"/>
    <s v="Presupuesto"/>
    <d v="2016-07-27T00:00:00"/>
    <s v="PV-2016-00432639-APN-DGTAYL#SFM"/>
    <s v="Para su intervención con partida y Dispo por GEDO"/>
    <s v="Legale"/>
    <d v="2016-07-28T00:00:00"/>
    <m/>
    <s v="Pago"/>
    <s v="Pago"/>
    <m/>
    <m/>
    <m/>
    <m/>
    <m/>
    <m/>
    <m/>
    <s v="PARA PAGO JGM"/>
    <n v="7"/>
    <x v="1"/>
  </r>
  <r>
    <s v="243704/2016"/>
    <m/>
    <s v="19018/2016"/>
    <m/>
    <m/>
    <s v="NOTA DNEF 199/2016"/>
    <d v="2016-06-08T00:00:00"/>
    <s v="Servicios de Eventos"/>
    <s v="CATERING PORTEÑO S.R.L"/>
    <n v="4900"/>
    <s v="Presentación de la nueva programación del CCK"/>
    <s v="Dirección Nacional de Expresiones Federales"/>
    <d v="2016-06-08T00:00:00"/>
    <s v="Dirección Nacional de Expresiones Federales"/>
    <d v="2016-07-06T00:00:00"/>
    <s v="Mueble 10"/>
    <s v="Melina"/>
    <d v="2016-06-09T00:00:00"/>
    <s v="Nota a legales con Proy de AA"/>
    <s v="Legales"/>
    <d v="2016-07-19T00:00:00"/>
    <s v="PV-2016-00336561"/>
    <s v="a legales con proy"/>
    <s v="Legales"/>
    <d v="2016-07-19T00:00:00"/>
    <m/>
    <s v="Legitimo Abono"/>
    <s v="Legitimo Abono"/>
    <m/>
    <n v="30714219428"/>
    <m/>
    <s v="0003-00000026"/>
    <m/>
    <n v="4900"/>
    <m/>
    <s v="No esta inscripto en Sipro ni tiene CFC"/>
    <n v="7"/>
    <x v="1"/>
  </r>
  <r>
    <s v="243736/2016"/>
    <m/>
    <s v="19022/2016"/>
    <m/>
    <m/>
    <s v="NOTA DNEF 200/2016"/>
    <d v="2016-06-08T00:00:00"/>
    <s v="Servicios de Eventos"/>
    <s v="CATERING PORTEÑO S.R.L"/>
    <n v="97500"/>
    <s v="Presentación de la nueva programación del CCK"/>
    <s v="Dirección Nacional de Expresiones Federales"/>
    <d v="2016-06-08T00:00:00"/>
    <s v="Dirección Nacional de Expresiones Federales"/>
    <d v="2016-07-06T00:00:00"/>
    <s v="Mueble 10"/>
    <s v="Sebastian"/>
    <d v="2016-07-21T00:00:00"/>
    <s v="Se retiene el expediente en compras hasta que el proveedor regularice su situación. 29/07/2016: Se remite a Presupuesto con providencia para que de credito, junto con una RESO por GEDO (es Reso porque la partida es la 3.9.1)"/>
    <s v="Presupuesto"/>
    <d v="2016-07-29T00:00:00"/>
    <s v="PV-2016-00472792-APN-DGTAYL#SFM"/>
    <s v="Se envía para indicar crédito junto con RESO por GEDO"/>
    <s v="PREsupuesto"/>
    <d v="2016-08-01T00:00:00"/>
    <m/>
    <s v="Legitimo Abono"/>
    <s v="Legitimo Abono"/>
    <m/>
    <n v="30714219428"/>
    <m/>
    <s v="0003-00000014"/>
    <m/>
    <n v="97500"/>
    <m/>
    <s v="No esta inscripto en Sipro ni tiene CFC"/>
    <n v="8"/>
    <x v="1"/>
  </r>
  <r>
    <s v="243844/2016"/>
    <m/>
    <s v="19027/2016"/>
    <m/>
    <m/>
    <s v="NOTA DNEF 181/2016"/>
    <d v="2016-06-08T00:00:00"/>
    <s v="Contrataciones Artisticas"/>
    <s v="FELIZIA ADRIÁN MARTÍN "/>
    <n v="3000"/>
    <s v="Informe de reconocimiento de gastos &quot;FELIZIA ADRIÁN MARTÍN &quot; - Homenajo a Mariano Mores"/>
    <s v="Dirección Nacional de Expresiones Federales"/>
    <d v="2016-06-08T00:00:00"/>
    <s v="Presupuesto"/>
    <d v="2016-06-21T00:00:00"/>
    <s v="Mueble 7"/>
    <s v="Linda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845/2016"/>
    <m/>
    <s v="19028/2016"/>
    <m/>
    <m/>
    <s v="NOTA DNEF 182/2016"/>
    <d v="2016-06-08T00:00:00"/>
    <s v="Contrataciones Artisticas"/>
    <s v="GLORIA PANKAEVA"/>
    <n v="3000"/>
    <s v="Informe de reconocimiento de gastos &quot;GLORIA PANKAEVA&quot; - Homenajo a Mariano Mores"/>
    <s v="Dirección Nacional de Expresiones Federales"/>
    <d v="2016-06-08T00:00:00"/>
    <s v="Presupuesto"/>
    <d v="2016-06-21T00:00:00"/>
    <s v="Mueble 7"/>
    <s v="Linda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847/2016"/>
    <m/>
    <s v="19029/2016"/>
    <m/>
    <m/>
    <s v="NOTA DNEF 183/2016"/>
    <d v="2016-06-08T00:00:00"/>
    <s v="Contrataciones Artisticas"/>
    <s v="DANIEL ESTEBAN KOVACICH"/>
    <n v="3000"/>
    <s v="Informe de reconocimiento de gastos &quot;DANIEL ESTEBAN KOVACICH&quot; - Homenajo a Mariano Mores"/>
    <s v="Dirección Nacional de Expresiones Federales"/>
    <d v="2016-06-08T00:00:00"/>
    <s v="Presupuesto"/>
    <d v="2016-06-21T00:00:00"/>
    <s v="Mueble 7"/>
    <s v="Linda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849/2016"/>
    <m/>
    <s v="19030/2016"/>
    <m/>
    <m/>
    <s v="NOTA DNEF 184/2016"/>
    <d v="2016-06-08T00:00:00"/>
    <s v="Contrataciones Artisticas"/>
    <s v="MATIAS PABLO GRANDE"/>
    <n v="3500"/>
    <s v="Informe de reconociento de gastos &quot; Matias Pablo Grande&quot;"/>
    <s v="Dirección Nacional de Expresiones Federales"/>
    <d v="2016-06-08T00:00:00"/>
    <s v="Presupuesto"/>
    <d v="2016-06-21T00:00:00"/>
    <s v="Mueble 7"/>
    <s v="Linda"/>
    <d v="2016-06-10T00:00:00"/>
    <s v="Nota de pase a legales con AA/INCLUIDO EN 274819/2016. 12/07/2016 Nota para refacturar."/>
    <s v="Dirección Nacional de Expresiones Federales"/>
    <d v="2016-07-12T00:00:00"/>
    <s v="PV-2016-00127796-APN-DGTAYL#SFM"/>
    <s v="Para refacturar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851/2016"/>
    <m/>
    <s v="19031/2016"/>
    <m/>
    <m/>
    <s v="NOTA DNEF 195/2016"/>
    <d v="2016-06-08T00:00:00"/>
    <s v="Contrataciones Artisticas"/>
    <s v="CAROLINA MABEL FOLGER"/>
    <n v="3500"/>
    <s v="Informe de reconociento de gastos &quot; Carolina Mabel Folger&quot;"/>
    <s v="Dirección Nacional de Expresiones Federales"/>
    <d v="2016-06-08T00:00:00"/>
    <s v="Presupuesto"/>
    <d v="2016-06-30T00:00:00"/>
    <s v="Mueble 7"/>
    <s v="Linda"/>
    <d v="2016-06-30T00:00:00"/>
    <s v="Nota a DNEF para pedir al proveedor refacturacion a SFMYCP, SAF 347 y pedir alta de ente"/>
    <s v="Dirección Nacional de Expresiones Federales"/>
    <d v="2016-07-05T00:00:00"/>
    <s v="PV-2016-00065351-APN-DGTAYL#SFM"/>
    <s v="Nota para devolver a DNEF para refacturar por nuevo SAF y alta de ente."/>
    <s v="Dirección Nacional de Expresiones Federales"/>
    <d v="2016-07-05T00:00:00"/>
    <m/>
    <s v="Legitimo Abono"/>
    <s v="Legitimo Abono"/>
    <m/>
    <m/>
    <m/>
    <m/>
    <m/>
    <m/>
    <m/>
    <m/>
    <n v="7"/>
    <x v="1"/>
  </r>
  <r>
    <s v="243858/2016"/>
    <m/>
    <s v="19032/2016"/>
    <m/>
    <m/>
    <s v="NOTA DNEF 186/2016"/>
    <d v="2016-06-08T00:00:00"/>
    <s v="Contrataciones Artisticas"/>
    <s v="ROBERTO DANIEL COLOMARDE"/>
    <n v="3500"/>
    <s v="Informe reconocimiento de gastos &quot;Roberto Daniel Calomarde&quot;"/>
    <s v="Dirección Nacional de Expresiones Federales"/>
    <d v="2016-06-08T00:00:00"/>
    <s v="Presupuesto"/>
    <d v="2016-06-21T00:00:00"/>
    <s v="Mueble 7"/>
    <s v="Linda"/>
    <d v="2016-06-10T00:00:00"/>
    <s v="INCLUIDO EN 274819/2016. 12/07/2016 Nota a DNEF para pedir al proveedor que refacture a SFMyCP"/>
    <s v="Dirección Nacional de Expresiones Federales"/>
    <d v="2016-07-12T00:00:00"/>
    <s v="PV-2016-00127796-APN-DGTAYL#SFM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859/2016"/>
    <m/>
    <s v="19033/2016"/>
    <m/>
    <m/>
    <s v="NOTA DNEF 197/2016"/>
    <d v="2016-06-08T00:00:00"/>
    <s v="Contrataciones Artisticas"/>
    <s v="BENJAMIN BRU PESCE"/>
    <n v="3500"/>
    <s v="Informe de reconocimiento de gastos &quot; Benjamin Bru Pesce&quot;"/>
    <s v="Dirección Nacional de Expresiones Federales"/>
    <d v="2016-06-08T00:00:00"/>
    <s v="Presupuesto"/>
    <d v="2016-06-21T00:00:00"/>
    <s v="Mueble 7"/>
    <s v="Linda"/>
    <d v="2016-06-10T00:00:00"/>
    <s v="INCLUIDO EN 274819/2016. 12/07/2016 Nota para pedir al proveedor  refacturar a SFMy CP."/>
    <s v="Dirección Nacional de Expresiones Federales"/>
    <d v="2016-07-12T00:00:00"/>
    <s v="PV-2016-00127796-APN-DGTAYL#SFM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861/2016"/>
    <m/>
    <s v="19034/2016"/>
    <m/>
    <m/>
    <s v="NOTA DNEF 188/2016"/>
    <d v="2016-06-08T00:00:00"/>
    <s v="Contrataciones Artisticas"/>
    <s v="COSATTINI CARLOS SERGIO"/>
    <n v="7000"/>
    <s v="Informe de reconociento de gasto &quot;Carlos Cosattini&quot;"/>
    <s v="Dirección Nacional de Expresiones Federales"/>
    <d v="2016-06-08T00:00:00"/>
    <s v="Presupuesto"/>
    <d v="2016-06-23T00:00:00"/>
    <s v="Mueble 7"/>
    <s v="Linda"/>
    <d v="2016-06-10T00:00:00"/>
    <s v="INCLUIDO EN 274819/2016. Nota a DNEF para pedir al proveedor que refacture a SFMyCP."/>
    <s v="Dirección Nacional de Expresiones Federales"/>
    <d v="2016-07-12T00:00:00"/>
    <s v="PV-2016-00127796-APN-DGTAYL#SFM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864/2016"/>
    <m/>
    <s v="19035/2016"/>
    <m/>
    <m/>
    <s v="NOTA DNEF 189/2016"/>
    <d v="2016-06-08T00:00:00"/>
    <s v="Contrataciones Artisticas"/>
    <s v="AGUSTIN BRU PESCE"/>
    <n v="3000"/>
    <s v="Informe de reconocimiento de gastos &quot;AGUSTIN BRU PESCE&quot; - Homenajo a Mariano Mores"/>
    <s v="Dirección Nacional de Expresiones Federales"/>
    <d v="2016-06-08T00:00:00"/>
    <s v="Presupuesto"/>
    <d v="2016-06-22T00:00:00"/>
    <s v="Mueble 7"/>
    <s v="Linda"/>
    <d v="2016-06-10T00:00:00"/>
    <s v="Se acumulo al Exp 243214/2016 / Nota a DNEF para pedir al proveedor que refacture a SFMyCP. "/>
    <s v="Dirección Nacional de Expresiones Federales"/>
    <d v="2016-07-12T00:00:00"/>
    <s v="NO-2016-00038011-APN-DGTAYL"/>
    <s v="Nota a DNEFpara refacturar con nuevo SAF."/>
    <s v="Direccion Nacional de Expresiones Federales"/>
    <d v="2016-07-12T00:00:00"/>
    <m/>
    <s v="Legitimo Abono"/>
    <s v="Legitimo Abono"/>
    <s v="O/C: 102/2015"/>
    <m/>
    <m/>
    <s v="N° 0002- 00000069"/>
    <s v="E SIDIF 506 - LIQ. 2236"/>
    <m/>
    <m/>
    <m/>
    <n v="7"/>
    <x v="1"/>
  </r>
  <r>
    <s v="243971/2016"/>
    <m/>
    <m/>
    <m/>
    <m/>
    <s v="NOTA DNCT "/>
    <d v="2016-06-13T00:00:00"/>
    <s v="Tecnopolis - Servicio de producción"/>
    <m/>
    <n v="302500"/>
    <s v="Servicio de Producción y Coordinación Artística para Tecnópolis"/>
    <s v="Dirección Nacional de Centros Tematicos"/>
    <d v="2016-06-14T00:00:00"/>
    <s v="Presupuesto"/>
    <d v="2016-06-21T00:00:00"/>
    <s v="Mueble 19"/>
    <s v="Matías"/>
    <d v="2016-06-13T00:00:00"/>
    <s v="Acto Administrativo Firmado. A Presupuesto para el Pago. Trámite Finalizado."/>
    <s v="Presupuesto"/>
    <d v="2016-07-28T00:00:00"/>
    <m/>
    <m/>
    <s v="Compras"/>
    <d v="2016-07-18T00:00:00"/>
    <m/>
    <s v="Legitimo Abono"/>
    <s v="Legitimo Abono"/>
    <m/>
    <m/>
    <m/>
    <m/>
    <m/>
    <m/>
    <m/>
    <m/>
    <n v="7"/>
    <x v="1"/>
  </r>
  <r>
    <s v="245398/2014"/>
    <m/>
    <m/>
    <m/>
    <m/>
    <m/>
    <d v="2016-01-14T00:00:00"/>
    <s v="Convenio Universidades"/>
    <s v="UNSAM"/>
    <n v="48717336"/>
    <s v="MINPLAN-UNSAM Convenio Propuesta para monitoreo y Generación de informes respecto de la infraestructura y los servicios prestados en TDA-UNSAM   (2 CUERPOS)"/>
    <m/>
    <m/>
    <m/>
    <m/>
    <m/>
    <s v="Analia"/>
    <m/>
    <m/>
    <s v="Gestión Integral de Contenidos"/>
    <d v="2016-04-07T00:00:00"/>
    <m/>
    <s v="A requerimiento de  Luis Vitullo"/>
    <s v="Gestion Integral de contenidos"/>
    <m/>
    <s v="Convenios"/>
    <s v="HISTORICO /MINPLAN"/>
    <s v="Convenios"/>
    <m/>
    <m/>
    <m/>
    <m/>
    <m/>
    <m/>
    <m/>
    <m/>
    <n v="1"/>
    <x v="0"/>
  </r>
  <r>
    <s v="245882/2016"/>
    <m/>
    <s v="NOTA S01 014742/2016"/>
    <m/>
    <m/>
    <s v=" NOTA DNEF Nº 68/2016"/>
    <d v="2016-05-03T00:00:00"/>
    <s v="Contrataciones Artisticas"/>
    <s v="ELBIO MATIAS VILLAFAÑE"/>
    <n v="2830"/>
    <s v="REQUERIMIENTO PARA CONTRATACIÓN ARTÍSTICA DE ELBIO MATIAS VILLAFAÑE"/>
    <s v="Dirección Nacional de Centros Tematicos"/>
    <m/>
    <s v="Direccion General Técnica, Administrativa y Legal"/>
    <d v="2016-06-16T00:00:00"/>
    <s v="Mueble 9"/>
    <s v="Sebastian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s v="Direccion Nacional de Expresiones Federales"/>
    <d v="2016-07-14T00:00:00"/>
    <m/>
    <s v="Legitimo Abono"/>
    <s v="Legitimo Abono"/>
    <m/>
    <m/>
    <m/>
    <m/>
    <m/>
    <m/>
    <m/>
    <m/>
    <n v="7"/>
    <x v="0"/>
  </r>
  <r>
    <s v="245927/2016"/>
    <m/>
    <s v="NOTA S01 14735/2016 "/>
    <m/>
    <m/>
    <s v="NOTA DNEF Nº 66/2016"/>
    <d v="2016-05-03T00:00:00"/>
    <s v="Contrataciones Artisticas"/>
    <s v=" JULIO DAVID DOMINGUEZ"/>
    <n v="2830"/>
    <s v="REQUERIMIENTO PARA CONTRATACIÓN ARTÍSTICA DE JULIO DAVID DOMINGUEZ"/>
    <s v="Dirección Nacional de Centros Tematicos"/>
    <m/>
    <s v="Direccion General Técnica, Administrativa y Legal"/>
    <d v="2016-06-10T00:00:00"/>
    <s v="Mueble 9"/>
    <s v="Sebastian"/>
    <d v="2016-06-13T00:00:00"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."/>
    <s v="Direccion Nacional de Expresiones Federales"/>
    <d v="2016-07-15T00:00:00"/>
    <s v="Si"/>
    <s v="Legitimo Abono"/>
    <s v="Legitimo Abono"/>
    <m/>
    <m/>
    <m/>
    <m/>
    <m/>
    <m/>
    <m/>
    <m/>
    <n v="7"/>
    <x v="0"/>
  </r>
  <r>
    <s v="245931/2016"/>
    <m/>
    <s v="NOTA S01 014746/201"/>
    <m/>
    <m/>
    <s v="NOTA DNEF Nº 69/2016"/>
    <d v="2016-05-03T00:00:00"/>
    <s v="Contrataciones Artisticas"/>
    <s v="GRACIELA ODDONE"/>
    <n v="15000"/>
    <s v="REQUERIMIENTO PARA CONTRATACIÓN ARTÍSTICA DE GRACIELA ODDONE"/>
    <s v="Dirección Nacional de Centros Tematicos"/>
    <m/>
    <s v="Direccion General Técnica, Administrativa y Legal"/>
    <d v="2016-06-10T00:00:00"/>
    <s v="Mueble 9"/>
    <s v="Sebastian"/>
    <m/>
    <s v="Armado el acto administrativo. Sale con Nota a Legales. (Acumula exp. 0196039/2016)"/>
    <s v="Presupuesto"/>
    <d v="2016-07-11T00:00:00"/>
    <s v="REMITO DE COMDOC"/>
    <s v="PARA GESTIONAR EL PAGO"/>
    <s v="PREsupuesto"/>
    <d v="2016-07-11T00:00:00"/>
    <m/>
    <s v="Legitimo Abono"/>
    <s v="Legitimo Abono"/>
    <m/>
    <m/>
    <m/>
    <m/>
    <m/>
    <m/>
    <m/>
    <s v="PARA PAGO JGM"/>
    <n v="7"/>
    <x v="0"/>
  </r>
  <r>
    <s v="246182/2016"/>
    <m/>
    <s v="19174/2016"/>
    <m/>
    <m/>
    <s v="NOTA DNCT 180/2016"/>
    <d v="2016-06-08T00:00:00"/>
    <s v="Contrataciones Artisticas"/>
    <s v="GERVINI VICTOR HUGO RAMON"/>
    <n v="3000"/>
    <s v="Informe de reconocimiento de gastos &quot;GERVINI VICTOR HUGO RAMON&quot; - Homenajo a Mariano Mores"/>
    <s v="Dirección Nacional de Expresiones Federales"/>
    <d v="2016-06-08T00:00:00"/>
    <s v="Presupuesto"/>
    <d v="2016-06-21T00:00:00"/>
    <s v="Mueble 9"/>
    <s v="Sebastian"/>
    <d v="2016-06-10T00:00:00"/>
    <s v="Nota a DNEF para pedir al proveedor que refactura a SFMyCP con nuevo SAF y alta en ENTE."/>
    <s v="Dirección Nacional de Expresiones Federales"/>
    <d v="2016-07-12T00:00:00"/>
    <s v="NO-2016-00038011-APN-DGTAYL"/>
    <s v="Nota a DNEF para refacturar con nuevo SAF."/>
    <s v="Direccion Nacional de Expresiones Federales"/>
    <d v="2016-07-12T00:00:00"/>
    <m/>
    <s v="Legitimo Abono"/>
    <s v="Legitimo Abono"/>
    <m/>
    <m/>
    <m/>
    <s v="0002-00000025"/>
    <m/>
    <m/>
    <m/>
    <s v="PARA PAGO JGM"/>
    <n v="7"/>
    <x v="1"/>
  </r>
  <r>
    <s v="247603/2016"/>
    <m/>
    <m/>
    <m/>
    <m/>
    <m/>
    <d v="2016-06-13T00:00:00"/>
    <s v="Informática"/>
    <s v="Accountaxnet"/>
    <n v="300000"/>
    <s v="Compra de sistema ERP"/>
    <s v="Dirección de Compras y Contrataciones"/>
    <d v="2016-06-13T00:00:00"/>
    <s v="Direccion General Técnica, Administrativa y Legal"/>
    <d v="2016-07-05T00:00:00"/>
    <m/>
    <s v="Laura Soriano"/>
    <d v="2016-07-05T00:00:00"/>
    <s v="Se adjunto presupuesto final para que apruebe espec tecnicas Informatica"/>
    <s v="Informatica"/>
    <d v="2016-07-25T00:00:00"/>
    <s v="PV-2016-00397773-APN-DGTAYL%23SFM"/>
    <s v="Para aprobación de Especif Tecnicas"/>
    <s v="Subsecretaria de Centros Tematicos y Expresiones"/>
    <d v="2016-07-13T00:00:00"/>
    <m/>
    <s v="Legitimo Abono"/>
    <s v="Legitimo Abono"/>
    <m/>
    <m/>
    <m/>
    <m/>
    <m/>
    <m/>
    <m/>
    <m/>
    <n v="7"/>
    <x v="1"/>
  </r>
  <r>
    <s v="247737/2016"/>
    <m/>
    <m/>
    <m/>
    <m/>
    <s v="NOTA S01:0019230/2016"/>
    <d v="2016-06-10T00:00:00"/>
    <s v="Contrataciones Artisticas"/>
    <s v="CARLOS JAVIER PORTERO- MARCONI"/>
    <n v="3000"/>
    <s v="INFORME RECONOCIMIENTO DE GASTOS &quot;CARLOS JAVIER PORTERO- HOMENAJE A MARIANO MORES&quot;"/>
    <s v="Dirección Nacional de Expresiones Federales"/>
    <d v="2016-06-10T00:00:00"/>
    <s v="Legales"/>
    <d v="2016-07-11T00:00:00"/>
    <s v="Mueble 9"/>
    <s v="Sebastian"/>
    <d v="2016-06-13T00:00:00"/>
    <s v="Armado de acto administrativo y nota a legales. Se acumula con: 0247745/2016, 247748/2016, 247771/2016, 247777/2016, 250234/2016 y 263552/2016. 14/07/2016: Armo nota para DNEF para refacturar por nuevo SAF"/>
    <s v="Dirección Nacional de Expresiones Federales"/>
    <d v="2016-07-14T00:00:00"/>
    <s v="PV-2016-00183378-APN-DGTAYL#SFM"/>
    <s v="A DNEF para refacturar, atento a nuevo SAF."/>
    <s v="Direccion Nacional de Expresiones Federales"/>
    <d v="2016-07-14T00:00:00"/>
    <m/>
    <s v="Legitimo Abono"/>
    <s v="Legitimo Abono"/>
    <m/>
    <m/>
    <m/>
    <m/>
    <m/>
    <m/>
    <m/>
    <s v="PARA PAGO JGM"/>
    <n v="7"/>
    <x v="1"/>
  </r>
  <r>
    <s v="247745/2016"/>
    <m/>
    <m/>
    <m/>
    <m/>
    <s v="NOTA S01:0019225/2016"/>
    <d v="2016-06-10T00:00:00"/>
    <s v="Contrataciones Artisticas"/>
    <s v="MATIAS PABLO GRANDE"/>
    <n v="11000"/>
    <s v="INFORME RECONOCIMIENTO DE GASTOS &quot;MATIAS GRANDE&quot; HOMENAJE MARIANO MORES"/>
    <s v="Dirección Nacional de Expresiones Federales"/>
    <s v="6/10/0216"/>
    <s v="Presupuesto"/>
    <d v="2016-06-23T00:00:00"/>
    <s v="Mueble 9"/>
    <s v="Sebastian"/>
    <d v="2016-06-13T00:00:00"/>
    <s v="Se acumula al Exp. 0247737/2016. 14/07/2016 Para refacturar por DNEF, por cambio de SAF"/>
    <s v="Dirección Nacional de Expresiones Federales"/>
    <d v="2016-07-14T00:00:00"/>
    <s v="PV-2016-00183378-APN-DGTAYL#SFM"/>
    <s v="A DNEF para refacturar, atento a nuevo SAF."/>
    <s v="Direccion Nacional de Expresiones Federales"/>
    <d v="2016-07-14T00:00:00"/>
    <m/>
    <s v="Legitimo Abono"/>
    <s v="Legitimo Abono"/>
    <m/>
    <m/>
    <m/>
    <m/>
    <m/>
    <m/>
    <m/>
    <s v="PARA PAGO JGM"/>
    <n v="7"/>
    <x v="1"/>
  </r>
  <r>
    <s v="247748/2016"/>
    <m/>
    <m/>
    <m/>
    <m/>
    <s v="NOTA S01:0019226/2016"/>
    <d v="2016-06-10T00:00:00"/>
    <s v="Contrataciones Artisticas"/>
    <s v="LETTERA EDUARDO HECTOR-"/>
    <n v="3500"/>
    <s v="INFORME RECONOCIMIENTO DE GASTOS &quot;LETTERA EDUARDO HECTOR- HOMENAJE A MARIANO MORES"/>
    <s v="Dirección Nacional de Expresiones Federales"/>
    <d v="2016-06-10T00:00:00"/>
    <s v="Presupuesto"/>
    <d v="2016-06-23T00:00:00"/>
    <s v="Mueble 9"/>
    <s v="Sebastian"/>
    <d v="2016-06-13T00:00:00"/>
    <s v="Se acumula al Exp.  247737/2016. 14/07/2016: Sale a DNEF para refacturar, por nuevo SAF. "/>
    <s v="Dirección Nacional de Expresiones Federales"/>
    <d v="2016-07-14T00:00:00"/>
    <s v="PV-2016-00183378-APN-DGTAYL#SFM"/>
    <s v="A DNEF para refacturar, atento a nuevo SAF."/>
    <s v="Direccion Nacional de Expresiones Federales"/>
    <d v="2016-07-14T00:00:00"/>
    <m/>
    <s v="Legitimo Abono"/>
    <s v="Legitimo Abono"/>
    <m/>
    <m/>
    <m/>
    <m/>
    <m/>
    <m/>
    <m/>
    <s v="PARA PAGO JGM"/>
    <n v="7"/>
    <x v="1"/>
  </r>
  <r>
    <s v="247769/2016"/>
    <m/>
    <m/>
    <m/>
    <m/>
    <s v="NOTA DNEF N° 214/2016"/>
    <d v="2016-06-10T00:00:00"/>
    <s v="Contrataciones Artisticas"/>
    <s v="Juan Manuel Castellanos"/>
    <n v="6000"/>
    <s v="Informe de reconocimiento de gastos &quot;Juan Manuel Castellanos - Homenaje a Mariano Mores&quot;"/>
    <s v="Dirección Nacional de Expresiones Federales"/>
    <d v="2016-06-10T00:00:00"/>
    <s v="Legales"/>
    <d v="2016-07-11T00:00:00"/>
    <s v="Mueble 9"/>
    <s v="Sebastian"/>
    <d v="2016-06-13T00:00:00"/>
    <s v="Nota a Legales con PROY adjunto (con firma DGTAyL). Se acumulan a éste: 263465,263550,263566,263594/2016. 15/07/2016: se remite a DNEF para refacturar atento nuevo SAF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s v="Direccion Nacional de Expresiones Federales"/>
    <d v="2016-07-20T00:00:00"/>
    <m/>
    <s v="Legitimo Abono"/>
    <s v="Legitimo Abono"/>
    <m/>
    <s v="20-33303708-5"/>
    <m/>
    <m/>
    <m/>
    <m/>
    <m/>
    <s v="PARA PAGO JGM"/>
    <n v="7"/>
    <x v="1"/>
  </r>
  <r>
    <s v="247771/2016"/>
    <m/>
    <m/>
    <m/>
    <m/>
    <s v="NOTA DNEF N° 215/2016"/>
    <d v="2016-06-10T00:00:00"/>
    <s v="Contrataciones Artisticas"/>
    <s v="Ahram kim"/>
    <n v="3000"/>
    <s v="Informe de reconocimiento de gastos &quot;Ahram kim - Homenaje a Mariano Mores&quot;"/>
    <s v="Dirección Nacional de Expresiones Federales"/>
    <d v="2016-06-10T00:00:00"/>
    <s v="Presupuesto"/>
    <d v="2016-06-23T00:00:00"/>
    <s v="Mueble 9"/>
    <s v="Sebastian"/>
    <d v="2016-06-13T00:00:00"/>
    <s v="Se acumula al Exp.  247737/2016"/>
    <s v="Dirección Nacional de Expresiones Federales"/>
    <d v="2016-06-28T00:00:00"/>
    <s v="PV-2016-00183378-APN-DGTAYL#SFM"/>
    <s v="Para refacturar atento a nuevo SAF"/>
    <s v="Direccion Nacional de Expresiones Federales"/>
    <d v="2016-07-14T00:00:00"/>
    <m/>
    <s v="Legitimo Abono"/>
    <s v="Legitimo Abono"/>
    <m/>
    <m/>
    <m/>
    <m/>
    <m/>
    <m/>
    <m/>
    <s v="PARA PAGO JGM"/>
    <n v="7"/>
    <x v="1"/>
  </r>
  <r>
    <s v="247777/2016"/>
    <m/>
    <m/>
    <m/>
    <m/>
    <s v="NOTA DNEF N° 216/2016"/>
    <d v="2016-06-10T00:00:00"/>
    <s v="Contrataciones Artisticas"/>
    <s v="SEBASTIAN MASCI"/>
    <n v="3000"/>
    <s v="Informe de reconocimiento de gastos &quot;Sebastian Masci - Homenaje a Mariano Mores&quot;"/>
    <s v="Dirección Nacional de Expresiones Federales"/>
    <d v="2016-06-10T00:00:00"/>
    <s v="Presupuesto"/>
    <d v="2016-06-22T00:00:00"/>
    <s v="Mueble 9"/>
    <s v="Sebastian"/>
    <d v="2016-06-13T00:00:00"/>
    <s v="Se acumula  al Exp. 247737/2016. 14/07/2016: Sale a DNEF para refacturar por nuevo SAF"/>
    <s v="Dirección Nacional de Expresiones Federales"/>
    <d v="2016-07-14T00:00:00"/>
    <s v="PV-2016-00183378-APN-DGTAYL#SFM"/>
    <s v="A DNEF para refacturar, atento a nuevo SAF."/>
    <s v="Direccion Nacional de Expresiones Federales"/>
    <d v="2016-07-15T00:00:00"/>
    <m/>
    <s v="Legitimo Abono"/>
    <s v="Legitimo Abono"/>
    <m/>
    <m/>
    <m/>
    <m/>
    <m/>
    <m/>
    <m/>
    <s v="PARA PAGO JGM"/>
    <n v="7"/>
    <x v="1"/>
  </r>
  <r>
    <s v="248213/2015"/>
    <m/>
    <m/>
    <m/>
    <m/>
    <s v="OC 2013 Expte Madre N°39110/2016"/>
    <m/>
    <s v="Tecnopolis -  Muebles"/>
    <m/>
    <n v="684000"/>
    <s v="adquisicion cinco mil (5000) sillas de plasticas de estructuras metalica para el micro estadio ubicado en el parque tematico proyecto tecnopolis."/>
    <s v="Presidencia de la Nacion"/>
    <m/>
    <m/>
    <m/>
    <m/>
    <s v="Sin Asignar"/>
    <m/>
    <m/>
    <m/>
    <m/>
    <m/>
    <m/>
    <s v="Compras"/>
    <d v="2016-05-09T00:00:00"/>
    <m/>
    <s v="HISTORICO /MINPLAN"/>
    <s v="Licitacion"/>
    <s v="OC 2013"/>
    <m/>
    <m/>
    <m/>
    <m/>
    <m/>
    <m/>
    <m/>
    <n v="5"/>
    <x v="0"/>
  </r>
  <r>
    <s v="248859/2016"/>
    <m/>
    <s v="19327/2016"/>
    <m/>
    <m/>
    <s v="NOTA SCP 127/2016"/>
    <d v="2016-06-10T00:00:00"/>
    <s v="Contrataciones Artisticas"/>
    <s v="PBG TRAVEL AND EVENTS S.R.L."/>
    <n v="8523.24"/>
    <s v="Espectaculo artístico en la provincia de Salta"/>
    <s v="Secretaria de Contenidos Publicos"/>
    <d v="2016-06-10T00:00:00"/>
    <s v="Legales"/>
    <d v="2016-07-22T00:00:00"/>
    <s v="Mueble 9"/>
    <s v="Sebastian"/>
    <d v="2016-06-13T00:00:00"/>
    <s v="Armé acto administrativo. Envío a Daniel nota por GEDO para sacar, 24/06/2016. 15/07 se gestionó la refacturación, se envía a la Dirección técnica adminitrativa y legal según nota de legales. 20/07/2016: sale con providencia a Legales con refacturación y PROY por GEDO. 25/07/16: por pedido de Lada, se remite nota formal con RESO x GEDO"/>
    <s v="Presupuesto"/>
    <d v="2016-07-26T00:00:00"/>
    <s v="PV-2016-00426807-APN-DGTAYL#SFM"/>
    <s v="Se envía con refacturación a Presupuesto con PROY por GEDO. "/>
    <s v="Legales"/>
    <d v="2016-08-02T00:00:00"/>
    <m/>
    <s v="Legitimo Abono"/>
    <s v="Legitimo Abono"/>
    <m/>
    <m/>
    <m/>
    <m/>
    <m/>
    <m/>
    <m/>
    <s v="PARA PAGO JGM"/>
    <n v="8"/>
    <x v="1"/>
  </r>
  <r>
    <s v="249196/2016"/>
    <m/>
    <m/>
    <m/>
    <m/>
    <m/>
    <d v="2016-06-10T00:00:00"/>
    <s v="Servicio de Montaje"/>
    <s v="M R CONSTRUCCIONES INDUSTRIALIZADAS S.R.L"/>
    <n v="214701.92"/>
    <s v="Pago de reacondicionamiento de salas"/>
    <s v="Secretaria de Contenidos Publicos"/>
    <d v="2016-05-30T00:00:00"/>
    <s v="Dirección Nacional de Expresiones Federales"/>
    <d v="2016-07-19T00:00:00"/>
    <s v="Mueble 9"/>
    <s v="Sebastian"/>
    <d v="2016-06-28T00:00:00"/>
    <s v="Nota a DNEF para refacturar atento al nuevo SAF"/>
    <s v="Dirección Nacional de Expresiones Federales"/>
    <d v="2016-07-04T00:00:00"/>
    <s v="PV-2016-00052319-APN-DGTAYL#SFM"/>
    <s v="Envío a DNEF Para refacturar atento a nuevo SAF"/>
    <s v="Compras"/>
    <d v="2016-07-19T00:00:00"/>
    <m/>
    <s v="Legitimo Abono"/>
    <s v="Legitimo Abono"/>
    <m/>
    <m/>
    <m/>
    <m/>
    <m/>
    <m/>
    <m/>
    <m/>
    <n v="7"/>
    <x v="1"/>
  </r>
  <r>
    <s v="249218/2016"/>
    <m/>
    <m/>
    <m/>
    <m/>
    <m/>
    <m/>
    <s v="Revestimiento"/>
    <s v="URBANQUI S.A"/>
    <n v="772638.24"/>
    <s v="Pago de reacondicionamiento de salas."/>
    <s v="Secretaria de Contenidos Publicos"/>
    <d v="2016-05-30T00:00:00"/>
    <s v="Dirección Nacional de Expresiones Federales"/>
    <d v="2016-07-18T00:00:00"/>
    <s v="Mueble 23"/>
    <s v="Sebastian"/>
    <d v="2016-07-21T00:00:00"/>
    <s v="01/08/2016: reclamado SIPRO por DNEF al proveedor. Aguarda inscripción."/>
    <s v="Dirección Nacional de Expresiones Federales"/>
    <d v="2016-07-11T00:00:00"/>
    <s v="PV-2016-00103776-APN-DGTAYL#SFM"/>
    <m/>
    <s v="Compras"/>
    <d v="2016-07-19T00:00:00"/>
    <m/>
    <s v="Pago"/>
    <s v="Pago"/>
    <m/>
    <m/>
    <m/>
    <m/>
    <m/>
    <m/>
    <m/>
    <m/>
    <n v="7"/>
    <x v="1"/>
  </r>
  <r>
    <s v="249225/2016"/>
    <m/>
    <m/>
    <m/>
    <m/>
    <m/>
    <m/>
    <s v="Revestimiento"/>
    <s v="KINOTO PRODUCCIONES SRL"/>
    <n v="33880"/>
    <s v="Pago para desmontaje de sala NK"/>
    <s v="Secretaria de Contenidos Publicos"/>
    <d v="2016-05-30T00:00:00"/>
    <s v="Legales"/>
    <d v="2016-07-11T00:00:00"/>
    <s v="Mueble 9"/>
    <s v="Sebastian"/>
    <d v="2016-06-13T00:00:00"/>
    <s v="Sale con nota a Arbo y acto administrativo para firma de SS. Dejo a Daniel para firmar por GEDO 30/06/16. 19/07/2016: hablado con Gabriel -dueño-, enviarán a Mozzi documentación de SIPRO y nuevas facturas a SFM (se reforzó con un mail)"/>
    <s v="Dirección Nacional de Expresiones Federales"/>
    <d v="2016-07-19T00:00:00"/>
    <s v="RTO-S01:0764955/2016"/>
    <s v="Para incorporar documentación según mail a proveedor"/>
    <s v="DNEF"/>
    <d v="2016-07-19T00:00:00"/>
    <m/>
    <s v="Pago"/>
    <s v="Pago"/>
    <m/>
    <s v="30-71496276-7"/>
    <m/>
    <m/>
    <m/>
    <m/>
    <m/>
    <m/>
    <n v="7"/>
    <x v="1"/>
  </r>
  <r>
    <s v="249615/2015"/>
    <m/>
    <m/>
    <m/>
    <m/>
    <m/>
    <d v="2016-04-11T00:00:00"/>
    <s v="Seguridad"/>
    <s v="ALL ACCESS S.R.L"/>
    <n v="246840"/>
    <s v="Expte. Pago factura 0001-00000315  a favor de la firma ALL ACCESS S.R.L por servicios de control y seguridad"/>
    <m/>
    <m/>
    <m/>
    <m/>
    <s v="Mueble 15"/>
    <s v="ZULMA"/>
    <m/>
    <s v="PARA ARCHIVO"/>
    <m/>
    <m/>
    <m/>
    <m/>
    <s v="Compras"/>
    <d v="2016-05-09T00:00:00"/>
    <m/>
    <s v="Pago"/>
    <s v="Pago"/>
    <m/>
    <m/>
    <m/>
    <s v="0001-00000315"/>
    <m/>
    <m/>
    <m/>
    <m/>
    <n v="5"/>
    <x v="0"/>
  </r>
  <r>
    <s v="249772/2015"/>
    <m/>
    <m/>
    <m/>
    <m/>
    <m/>
    <d v="2016-04-11T00:00:00"/>
    <s v="Alquiler de Sillas"/>
    <s v="CASA GALLO de FERRARA CENTURION EDUARDO"/>
    <n v="649165"/>
    <s v="FACT 0001-00005567 CASA GALLO de FERRARA CENTURION EDUARDO"/>
    <m/>
    <m/>
    <m/>
    <m/>
    <s v="Mueble 15"/>
    <s v="ZULMA"/>
    <m/>
    <s v="PARA ARCHIVO"/>
    <m/>
    <m/>
    <m/>
    <m/>
    <s v="Compras"/>
    <d v="2016-05-09T00:00:00"/>
    <m/>
    <s v="Pago"/>
    <s v="Pago"/>
    <m/>
    <m/>
    <m/>
    <s v="0001-00005567"/>
    <m/>
    <m/>
    <m/>
    <m/>
    <n v="5"/>
    <x v="0"/>
  </r>
  <r>
    <s v="249839/2015"/>
    <m/>
    <m/>
    <m/>
    <m/>
    <m/>
    <d v="2016-04-11T00:00:00"/>
    <m/>
    <s v="PONEX ISOCOR S.A"/>
    <n v="627974.9"/>
    <s v="Expte. Pago de factura c/factura 0002-00001059"/>
    <m/>
    <m/>
    <m/>
    <m/>
    <m/>
    <s v="Sin Asignar"/>
    <d v="2016-05-30T00:00:00"/>
    <m/>
    <s v="Direccion General Técnica, Administrativa y Legal"/>
    <d v="2016-05-17T00:00:00"/>
    <m/>
    <s v="Solicitado por Adrián Borthagaray"/>
    <s v="Compras"/>
    <d v="2016-06-06T00:00:00"/>
    <m/>
    <s v="Pago"/>
    <s v="Pago"/>
    <m/>
    <m/>
    <m/>
    <s v="0002-00001059"/>
    <m/>
    <m/>
    <m/>
    <m/>
    <n v="6"/>
    <x v="0"/>
  </r>
  <r>
    <s v="249839/2016"/>
    <m/>
    <m/>
    <m/>
    <m/>
    <m/>
    <d v="2014-02-13T00:00:00"/>
    <s v="Tecnopolis - Obra Publica"/>
    <s v="PHONEX ISOCOR S.A"/>
    <m/>
    <s v="Factura N° 0002/00001059 "/>
    <s v="Direccion General Técnica, Administrativa y Legal"/>
    <m/>
    <m/>
    <m/>
    <s v="Mueble 15"/>
    <s v="ZULMA"/>
    <d v="2016-06-01T00:00:00"/>
    <s v="ARCHIVO"/>
    <m/>
    <m/>
    <m/>
    <m/>
    <s v="Compras"/>
    <d v="2016-06-06T00:00:00"/>
    <m/>
    <s v="Pago"/>
    <s v="Pago"/>
    <m/>
    <m/>
    <m/>
    <s v="0002/00001059"/>
    <m/>
    <m/>
    <m/>
    <m/>
    <n v="6"/>
    <x v="0"/>
  </r>
  <r>
    <s v="250018/2015"/>
    <m/>
    <m/>
    <m/>
    <m/>
    <m/>
    <d v="2016-04-11T00:00:00"/>
    <s v="Iluminacion"/>
    <s v="VMG VISUAL SOLUTIONS de Victor Ariel SCHIAVONI"/>
    <n v="297408.8"/>
    <s v="Expte. Pago c/ Factura 0001-00000192  por Servicio de instalación, puesta en marcha y mantenimiento de pantallas leds."/>
    <m/>
    <m/>
    <m/>
    <m/>
    <s v="Mueble 15"/>
    <s v="ZULMA"/>
    <m/>
    <s v="EN ARCHIVO CONTABLE DE JEFATURA DESDE EL DÍA 20/05/2016"/>
    <m/>
    <m/>
    <m/>
    <m/>
    <s v="Compras"/>
    <d v="2016-05-09T00:00:00"/>
    <m/>
    <s v="Pago"/>
    <s v="Pago"/>
    <m/>
    <m/>
    <m/>
    <s v="0001-00000192"/>
    <m/>
    <m/>
    <m/>
    <m/>
    <n v="5"/>
    <x v="0"/>
  </r>
  <r>
    <s v="250234/2016"/>
    <m/>
    <m/>
    <m/>
    <m/>
    <s v="NOTA DNEF 231/2016"/>
    <d v="2016-06-13T00:00:00"/>
    <s v="Contrataciones Artisticas"/>
    <s v="CARLOS RENE BOLO"/>
    <n v="3000"/>
    <s v="INFORME RECONOCIMIENTO DE GASTOS &quot;CARLOS RENE BOLO&quot;  HOMENAJE A MARIANO MORES"/>
    <s v="Dirección Nacional de Expresiones Federales"/>
    <d v="2016-06-13T00:00:00"/>
    <s v="Presupuesto"/>
    <d v="2016-06-23T00:00:00"/>
    <s v="Mueble 9"/>
    <s v="Sebastian"/>
    <d v="2016-06-13T00:00:00"/>
    <s v="Se acumula al Exp.  247737/2016. 14/07/2016: Sale a DNEF para refacturar, atento nuevo SAF"/>
    <s v="Dirección Nacional de Expresiones Federales"/>
    <d v="2016-07-14T00:00:00"/>
    <s v="PV-2016-00183378-APN-DGTAYL#SFM"/>
    <s v="A DNEF para refacturar, atento a nuevo SAF."/>
    <s v="Direccion Nacional de Expresiones Federales"/>
    <d v="2016-07-14T00:00:00"/>
    <m/>
    <s v="Legitimo Abono"/>
    <s v="Legitimo Abono"/>
    <m/>
    <m/>
    <m/>
    <m/>
    <m/>
    <m/>
    <m/>
    <s v="PARA PAGO JGM"/>
    <n v="7"/>
    <x v="0"/>
  </r>
  <r>
    <s v="250253/2016"/>
    <m/>
    <s v="15933/2016"/>
    <m/>
    <m/>
    <s v="NOTA DNEF N°89/2016"/>
    <d v="2016-05-12T00:00:00"/>
    <s v="Contrataciones Artisticas"/>
    <s v="HERNAN JACINTO"/>
    <n v="35000"/>
    <s v="REQURIMIENTO PARA CONTRATACION ARTISTICA DE HERNAN JACINTO"/>
    <s v="Dirección Nacional de Expresiones Federales"/>
    <m/>
    <s v="Dirección Nacional de Expresiones Federales"/>
    <d v="2016-06-13T00:00:00"/>
    <s v="Mueble 9"/>
    <s v="Sebastian"/>
    <d v="2016-05-17T00:00:00"/>
    <s v="Nota a presupuesto para verificar crédito. A la firma de Daniel 28/06. Armo nota para devolver a DNEF para refacturar, el 05/07/2016 (teniendo en cuenta instrucciones de corte de ayer)"/>
    <s v="Dirección Nacional de Expresiones Federales"/>
    <d v="2016-07-05T00:00:00"/>
    <s v="PV-2016-00062899-APN-DGTAYL#SFM"/>
    <s v="Nota para devolver a DNEF para refacturar por nuevo SAF, y alta de ente."/>
    <s v="Dirección Nacional de Expresiones Federales"/>
    <d v="2016-07-05T00:00:00"/>
    <m/>
    <s v="Legitimo Abono"/>
    <s v="Legitimo Abono"/>
    <m/>
    <s v="20-29151539-9"/>
    <m/>
    <m/>
    <m/>
    <m/>
    <m/>
    <s v="PARA PAGO JGM"/>
    <n v="7"/>
    <x v="1"/>
  </r>
  <r>
    <s v="250657/2015"/>
    <m/>
    <m/>
    <m/>
    <m/>
    <m/>
    <d v="2016-04-11T00:00:00"/>
    <s v="Tecnopolis - Iluminacion "/>
    <s v="PAMPIN LUCES S.R.L"/>
    <n v="1195000"/>
    <s v="Expte. Pago c/ Factura 0002-0000032  Servicio de alquiler de sistema de Iluminación para microestadio de TECNÓPOLIS "/>
    <s v="Dirección Nacional de Centros Tematicos"/>
    <m/>
    <m/>
    <m/>
    <s v="Mueble 15"/>
    <s v="Sin Asignar"/>
    <m/>
    <s v="Según ordenes no se van a pagar. Existe la posibilidad de remitirlos a cuevas para que se expida."/>
    <m/>
    <m/>
    <m/>
    <m/>
    <s v="Compras"/>
    <d v="2016-05-09T00:00:00"/>
    <m/>
    <s v="Pago"/>
    <s v="Pago"/>
    <m/>
    <m/>
    <m/>
    <s v="0002-0000032"/>
    <m/>
    <m/>
    <m/>
    <m/>
    <n v="5"/>
    <x v="0"/>
  </r>
  <r>
    <s v="251076/2015"/>
    <m/>
    <m/>
    <m/>
    <m/>
    <m/>
    <d v="2016-04-11T00:00:00"/>
    <s v="Tecnopolis - Señaletica "/>
    <s v="MEDIOS DE INTERIOR S.A"/>
    <n v="393700"/>
    <s v="Expediente de Pago c/factura 002-00000281 por Señalética para TECNÓPOLIS"/>
    <s v="Dirección Nacional de Centros Tematicos"/>
    <m/>
    <m/>
    <m/>
    <s v="Mueble 15"/>
    <s v="Sin Asignar"/>
    <m/>
    <s v="Según ordenes no se van a pagar. Existe la posibilidad de remitirlos a cuevas para que se expida."/>
    <m/>
    <m/>
    <m/>
    <m/>
    <s v="Compras"/>
    <d v="2016-05-09T00:00:00"/>
    <m/>
    <s v="Pago"/>
    <s v="Pago"/>
    <m/>
    <m/>
    <m/>
    <s v="002-00000281"/>
    <m/>
    <m/>
    <m/>
    <m/>
    <n v="5"/>
    <x v="0"/>
  </r>
  <r>
    <s v="251203/2015"/>
    <m/>
    <m/>
    <m/>
    <m/>
    <m/>
    <d v="2016-04-11T00:00:00"/>
    <s v="Viáticos y Alojamiento"/>
    <s v="Radio Remis FAMILY"/>
    <m/>
    <s v="EXPEDIENTE PAGO c/factura 0001-00006393 por servicios de remis "/>
    <m/>
    <m/>
    <m/>
    <m/>
    <m/>
    <s v="Sin Asignar"/>
    <m/>
    <m/>
    <m/>
    <m/>
    <m/>
    <m/>
    <s v="Mesa de Entrada"/>
    <d v="2016-04-08T00:00:00"/>
    <m/>
    <s v="Pago"/>
    <s v="Pago"/>
    <m/>
    <m/>
    <m/>
    <s v="0001-00006393"/>
    <m/>
    <m/>
    <m/>
    <m/>
    <n v="4"/>
    <x v="0"/>
  </r>
  <r>
    <s v="251203/2015"/>
    <m/>
    <m/>
    <m/>
    <m/>
    <s v=" MEMO DGA 1855/2014"/>
    <m/>
    <s v="Viáticos y Alojamiento"/>
    <s v="PBG TRAVEL AND EVENTS S.R.L."/>
    <n v="19947"/>
    <s v="ELEVA MEMO DGA 1855/2014 ADJUNTA FACTURA N° 01-06393 FIRMA RADIO REMIS"/>
    <s v="Presidencia de la Nacion"/>
    <m/>
    <m/>
    <m/>
    <s v="Mueble 15"/>
    <s v="Melina"/>
    <m/>
    <m/>
    <m/>
    <m/>
    <m/>
    <m/>
    <s v="Compras"/>
    <d v="2016-05-09T00:00:00"/>
    <m/>
    <s v="Pago"/>
    <s v="Pago"/>
    <m/>
    <m/>
    <m/>
    <s v="N° 01-06393"/>
    <m/>
    <m/>
    <m/>
    <m/>
    <n v="5"/>
    <x v="0"/>
  </r>
  <r>
    <s v="252062/2015"/>
    <m/>
    <s v="16407/2016"/>
    <m/>
    <m/>
    <s v="MEMO N° 19/2016 DNCT"/>
    <d v="2016-05-16T00:00:00"/>
    <s v="Tecnopolis - Servicio de Salud"/>
    <s v="International Health Service Argentina S.A."/>
    <s v="112500,01"/>
    <s v="Cancelación de factura &quot;B&quot; N°0601-04518106 "/>
    <s v="Direccion General Técnica, Administrativa y Legal"/>
    <d v="2016-05-18T00:00:00"/>
    <s v="Legales"/>
    <d v="2016-07-11T00:00:00"/>
    <s v="Mueble 18"/>
    <s v="Sin Asignar"/>
    <d v="2016-06-28T00:00:00"/>
    <s v="Con intervención de Presupuesto."/>
    <s v="Legales"/>
    <d v="2016-06-28T00:00:00"/>
    <s v="NO-2016-00036684"/>
    <s v="Dictámen."/>
    <s v="Compras"/>
    <d v="2016-07-11T00:00:00"/>
    <m/>
    <s v="Pago"/>
    <s v="Pago"/>
    <m/>
    <s v="30-61029860-1"/>
    <n v="1651"/>
    <s v="N°0601-04518106"/>
    <m/>
    <m/>
    <m/>
    <s v="Tiene que refacturar. Tiene SIPRO y CFC hasta el 19/08"/>
    <n v="7"/>
    <x v="1"/>
  </r>
  <r>
    <s v="252163/2015"/>
    <m/>
    <m/>
    <m/>
    <m/>
    <m/>
    <d v="2016-04-11T00:00:00"/>
    <s v="Instalacion Electrica"/>
    <s v="FEBRE MARTÍN RAFAEL"/>
    <n v="56800"/>
    <s v="Expte. Pago de  c/factura 0002-00000047 a favor de la firma FEBRE MARTIN RAFAEL &quot;ENTROPIA&quot;"/>
    <m/>
    <m/>
    <m/>
    <m/>
    <s v="Mueble 15"/>
    <s v="ZULMA"/>
    <m/>
    <s v="PARA ARCHIVO"/>
    <m/>
    <m/>
    <m/>
    <m/>
    <s v="Compras"/>
    <d v="2016-05-09T00:00:00"/>
    <m/>
    <s v="Pago"/>
    <s v="Pago"/>
    <m/>
    <m/>
    <m/>
    <s v="0002-00000047"/>
    <m/>
    <m/>
    <m/>
    <m/>
    <n v="5"/>
    <x v="0"/>
  </r>
  <r>
    <s v="252361/2015"/>
    <m/>
    <m/>
    <m/>
    <m/>
    <m/>
    <d v="2016-04-13T00:00:00"/>
    <s v="Leasing "/>
    <s v="Nación Leasing S.A. ADQUISICIÓN DE VEHÍCULOS ELÉCTRICOS"/>
    <n v="25127.49"/>
    <s v="Eleva Memo DGA Nº 3261/2014. Adjunta las facturas Nº 0002-00009030 "/>
    <s v="Direccion de Patrimonio y Suministros"/>
    <m/>
    <m/>
    <m/>
    <s v="Mueble 15"/>
    <s v="ZULMA"/>
    <m/>
    <s v="SEGÚN COMDOC EL DEPOSITARIO ES PRESIDENCIA DIRECCIÓN DE DESPACHO Y MESA DE ENTRADAS DESDE EL 22/04/2016"/>
    <m/>
    <m/>
    <m/>
    <m/>
    <s v="Compras"/>
    <d v="2016-05-09T00:00:00"/>
    <m/>
    <s v="Pago"/>
    <s v="Pago"/>
    <m/>
    <m/>
    <m/>
    <s v="0002-00009030"/>
    <m/>
    <m/>
    <m/>
    <m/>
    <n v="5"/>
    <x v="0"/>
  </r>
  <r>
    <s v="252374/2014"/>
    <m/>
    <m/>
    <m/>
    <m/>
    <m/>
    <d v="2016-01-14T00:00:00"/>
    <s v="Equipamiento Musical"/>
    <s v="Yamaha Music Latinamerica S.A."/>
    <n v="1658002.5"/>
    <s v="Compraventa de Piano usado YAMAHA  CONTRATACIÓN DIRECTA POR ESPECIALIDAD N° 1/2015"/>
    <m/>
    <m/>
    <m/>
    <m/>
    <s v="Mueble 14"/>
    <s v="Lorena"/>
    <m/>
    <m/>
    <s v="Dirección Nacional de Expresiones Federales"/>
    <d v="2016-07-13T00:00:00"/>
    <m/>
    <s v="Para que el proveedor refacture.             "/>
    <s v="Dirección Nacional de Expresiones Federales"/>
    <d v="2016-07-13T00:00:00"/>
    <s v="Contratación Directa"/>
    <s v="Licitación - Contrataciones"/>
    <s v="Contratación directa por especialidad"/>
    <m/>
    <m/>
    <m/>
    <m/>
    <m/>
    <m/>
    <m/>
    <m/>
    <n v="7"/>
    <x v="1"/>
  </r>
  <r>
    <s v="252374/2014"/>
    <s v="TRI 112001/2015"/>
    <m/>
    <m/>
    <m/>
    <m/>
    <d v="2016-01-14T00:00:00"/>
    <s v="Equipamiento Musical"/>
    <s v="Yamaha Music Latinamerica S.A."/>
    <n v="1658002.5"/>
    <s v="Pago de Factura N° 0011-00002957    ADQUISICIÓN DE PIANO USADO"/>
    <s v="Sistema Federal de Medios y Contenidos Públicos"/>
    <m/>
    <s v="Mesa de Entradas"/>
    <d v="2016-07-15T00:00:00"/>
    <s v="Mueble 14"/>
    <s v="Lorena"/>
    <m/>
    <m/>
    <m/>
    <m/>
    <m/>
    <m/>
    <s v="Mesa de Entrada"/>
    <d v="2016-03-09T00:00:00"/>
    <m/>
    <s v="HISTORICO /MINPLAN"/>
    <s v="Pago"/>
    <m/>
    <m/>
    <s v="0011-00002957"/>
    <m/>
    <m/>
    <m/>
    <m/>
    <m/>
    <n v="3"/>
    <x v="0"/>
  </r>
  <r>
    <s v="252471/2015"/>
    <m/>
    <m/>
    <m/>
    <m/>
    <m/>
    <d v="2016-04-11T00:00:00"/>
    <s v="Tecnopolis - Limpieza"/>
    <s v="HERNANDEZ RAIMUNDO JORGE"/>
    <n v="40940.839999999997"/>
    <s v="Ampliación de la Licitación N° 2 de Secretaría de Presidencia, para la Adquisición de insumos de limpieza que seran utilizados para el mantenimiento del Parque Tematico Interactivo Tecnopolis del Bicentenario      3 CUERPOS"/>
    <s v="Dirección Nacional de Centros Tematicos"/>
    <m/>
    <m/>
    <m/>
    <s v="Mueble 19"/>
    <s v="Matías"/>
    <d v="2016-05-24T00:00:00"/>
    <s v="Para que DNCT adecúe requerimiento. Se solicitó a Tecnópolis desagregado de los renglones a ampliar. Luego se remite a presupuesto por crédito y luego a Legales."/>
    <m/>
    <m/>
    <m/>
    <m/>
    <s v="Compras"/>
    <d v="2016-07-19T00:00:00"/>
    <m/>
    <s v="Licitación - Contrataciones"/>
    <s v="Licitación Publica"/>
    <m/>
    <m/>
    <m/>
    <m/>
    <m/>
    <m/>
    <m/>
    <s v="RECLAMAR LEGALES 18/7"/>
    <n v="7"/>
    <x v="1"/>
  </r>
  <r>
    <s v="252561/2016"/>
    <m/>
    <s v="18034/2016"/>
    <m/>
    <m/>
    <s v="NOTA CC 260/2016"/>
    <d v="2016-05-31T00:00:00"/>
    <s v="Comunicaciones Oficiales y Generales"/>
    <m/>
    <s v="7.500,00"/>
    <s v="Adquisición de cartelera"/>
    <s v="Dirección de Compras y Contrataciones"/>
    <d v="3016-05-31T00:00:00"/>
    <s v="Presupuesto"/>
    <d v="2016-06-28T00:00:00"/>
    <s v="Mueble 3"/>
    <s v="Luis"/>
    <d v="2016-06-28T00:00:00"/>
    <m/>
    <s v="Presupuesto"/>
    <d v="2016-06-21T00:00:00"/>
    <s v="Nota CC 382/2016"/>
    <s v="Para que indique si existe crédito. Luego vuelva"/>
    <s v="REVISAR"/>
    <d v="2016-06-28T00:00:00"/>
    <m/>
    <m/>
    <m/>
    <m/>
    <m/>
    <m/>
    <m/>
    <m/>
    <m/>
    <m/>
    <m/>
    <n v="6"/>
    <x v="1"/>
  </r>
  <r>
    <s v="252566/2016"/>
    <m/>
    <s v="18202/2016"/>
    <m/>
    <m/>
    <s v="NOTA CC 18202/2016"/>
    <d v="2016-06-01T00:00:00"/>
    <s v="Equipamiento"/>
    <s v="Angulo Ranurado"/>
    <m/>
    <s v="Adquisiciòn de Estanterias Metalicas"/>
    <s v="Direccion General Técnica, Administrativa y Legal"/>
    <m/>
    <s v="Presupuesto"/>
    <d v="2016-06-23T00:00:00"/>
    <s v="Mueble 3"/>
    <s v="Luis"/>
    <d v="2016-06-06T00:00:00"/>
    <s v="TRABAJANDO LUIS JIMENEZ"/>
    <s v="Presupuesto"/>
    <d v="2016-06-21T00:00:00"/>
    <s v="NOTA CC 361/2016"/>
    <s v="PARA ACREDITAR PRESUPUESTO"/>
    <s v="Compras"/>
    <d v="2016-06-23T00:00:00"/>
    <m/>
    <m/>
    <m/>
    <m/>
    <m/>
    <m/>
    <m/>
    <m/>
    <m/>
    <m/>
    <m/>
    <n v="6"/>
    <x v="1"/>
  </r>
  <r>
    <s v="252873/2015"/>
    <m/>
    <m/>
    <m/>
    <m/>
    <m/>
    <d v="2016-04-11T00:00:00"/>
    <s v="Tecnopolis - Obra Publica"/>
    <m/>
    <n v="1265588.0900000001"/>
    <s v="Solicita la contratación para los trabajos de reforma de oficinas y reparación de la cubierta del IBC y cubierta del comedor, sitas en el parque del Bicentenario  2 CUERPOS"/>
    <s v="Dirección Nacional de Centros Tematicos"/>
    <m/>
    <m/>
    <m/>
    <s v="Mueble 8"/>
    <s v="Mariana"/>
    <d v="2016-06-03T00:00:00"/>
    <m/>
    <m/>
    <m/>
    <m/>
    <m/>
    <s v="Compras"/>
    <d v="2016-05-09T00:00:00"/>
    <m/>
    <s v="HISTORICO /MINPLAN"/>
    <m/>
    <m/>
    <m/>
    <m/>
    <m/>
    <m/>
    <m/>
    <m/>
    <m/>
    <n v="5"/>
    <x v="0"/>
  </r>
  <r>
    <s v="252873/2015"/>
    <m/>
    <m/>
    <m/>
    <m/>
    <m/>
    <m/>
    <s v="Tecnopolis - Mantenimiento"/>
    <m/>
    <n v="12000"/>
    <s v="solicita la contratacion para los trabajos de reforma de oficinas y reparacion de la cubierta del ibc y cubierta del comedor,sitas en el parque del bicentenario - 2 CUERPOS"/>
    <s v="Presidencia de la Nacion"/>
    <m/>
    <m/>
    <m/>
    <s v="Mueble 8"/>
    <s v="Orlando"/>
    <d v="2016-06-03T00:00:00"/>
    <m/>
    <m/>
    <m/>
    <m/>
    <m/>
    <s v="Compras"/>
    <d v="2016-05-09T00:00:00"/>
    <m/>
    <s v="HISTORICO /MINPLAN"/>
    <m/>
    <m/>
    <m/>
    <m/>
    <m/>
    <m/>
    <m/>
    <m/>
    <m/>
    <n v="5"/>
    <x v="0"/>
  </r>
  <r>
    <s v="253060/2015"/>
    <m/>
    <m/>
    <m/>
    <m/>
    <m/>
    <d v="2016-04-08T00:00:00"/>
    <s v="Tecnopolis  -Servicio de Acreditaciones "/>
    <m/>
    <m/>
    <s v="Servicio integral acreditaciones y certificaciones para la muestra Tecnopolis 2015 y otros eventos a desarrollarse dentro del Parque del Bicentenario"/>
    <s v="Dirección Nacional de Centros Tematicos"/>
    <m/>
    <m/>
    <m/>
    <s v="Mueble 15"/>
    <s v="Sin Asignar"/>
    <m/>
    <s v="Lo esta trabajando actualmente Mariana, se está tramitando el pagó de las facturas respectivas a la OC."/>
    <m/>
    <m/>
    <m/>
    <m/>
    <s v="REVISAR"/>
    <m/>
    <m/>
    <s v="HISTORICO /MINPLAN"/>
    <m/>
    <m/>
    <m/>
    <m/>
    <m/>
    <m/>
    <m/>
    <m/>
    <s v="Para dar de baja"/>
    <n v="1"/>
    <x v="0"/>
  </r>
  <r>
    <s v="253151/2015"/>
    <m/>
    <m/>
    <m/>
    <m/>
    <m/>
    <d v="2016-04-11T00:00:00"/>
    <s v="Servicios de Eventos"/>
    <m/>
    <m/>
    <s v="servicio de sonidomodulado en calidad de alquiler para ser utilizados en diferentes eventos."/>
    <s v="Presidencia de la Nacion"/>
    <m/>
    <m/>
    <m/>
    <s v="Mueble 8"/>
    <s v="ZULMA"/>
    <d v="2016-06-03T00:00:00"/>
    <s v="PARA DESAFECTAR"/>
    <m/>
    <m/>
    <m/>
    <m/>
    <s v="REVISAR"/>
    <m/>
    <m/>
    <m/>
    <m/>
    <m/>
    <m/>
    <m/>
    <m/>
    <m/>
    <m/>
    <m/>
    <m/>
    <n v="1"/>
    <x v="0"/>
  </r>
  <r>
    <s v="253188/2015"/>
    <m/>
    <m/>
    <m/>
    <m/>
    <m/>
    <m/>
    <s v="Alquiler de Grupo Electogeno"/>
    <m/>
    <m/>
    <s v="SERVICIO DE ALQUILER DE FRUPO ELECTROGENOS Y CONECION ELECTRICA CON MANTENIMIENTO INCLUIDO"/>
    <m/>
    <m/>
    <m/>
    <m/>
    <s v="Mueble 8"/>
    <s v="ZULMA"/>
    <d v="2016-06-03T00:00:00"/>
    <s v="PARA DESAFECTAR"/>
    <m/>
    <m/>
    <m/>
    <m/>
    <s v="REVISAR"/>
    <m/>
    <m/>
    <m/>
    <m/>
    <m/>
    <m/>
    <m/>
    <m/>
    <m/>
    <m/>
    <m/>
    <m/>
    <n v="1"/>
    <x v="0"/>
  </r>
  <r>
    <s v="253388/2015"/>
    <m/>
    <m/>
    <m/>
    <m/>
    <m/>
    <d v="2016-04-11T00:00:00"/>
    <s v="Servicio de Grabacion"/>
    <s v="MONOFÓNICOS S.R.L"/>
    <n v="12250"/>
    <s v="Expte. Pago factura 0002-00000018 y 0002-00000011 por servicio de grabación y transmisión de audio "/>
    <m/>
    <m/>
    <m/>
    <m/>
    <s v="Mueble 15"/>
    <s v="ZULMA"/>
    <m/>
    <s v="PARA ARCHIVO"/>
    <m/>
    <m/>
    <m/>
    <m/>
    <s v="Compras"/>
    <d v="2016-05-09T00:00:00"/>
    <m/>
    <s v="Pago"/>
    <s v="Pago"/>
    <m/>
    <m/>
    <m/>
    <s v="0002-00000018 y 0002-00000011"/>
    <m/>
    <m/>
    <m/>
    <m/>
    <n v="5"/>
    <x v="0"/>
  </r>
  <r>
    <s v="254389/2015"/>
    <m/>
    <m/>
    <m/>
    <m/>
    <m/>
    <d v="2016-04-11T00:00:00"/>
    <s v="Tecnopolis - Fiscalizacion"/>
    <s v="MUNICIPALIDAD DE VICENTE LÓPEZ"/>
    <n v="214276"/>
    <s v="Convenio de cooperación para la fiscalización del parque temático TECNÓPOLIS entre la UNIDAD EJECUTORA BICENTENARIO y la MUNICIPALIDAD DE VICENTE LÓPEZ"/>
    <s v="Dirección Nacional de Centros Tematicos"/>
    <m/>
    <m/>
    <m/>
    <s v="Mueble 15"/>
    <s v="ZULMA"/>
    <m/>
    <s v="PARA ARCHIVO"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254392/2015"/>
    <m/>
    <s v="nota s01:13839/2016"/>
    <m/>
    <m/>
    <s v="Expte Madre N°45434/2015 dnct 37/2016"/>
    <d v="2016-04-08T00:00:00"/>
    <s v="Tecnopolis - Maquinas y Herramientas "/>
    <s v="Posible &quot;Grúas San Blás&quot;"/>
    <n v="2562780"/>
    <s v=" Contracción de un servicio de alquiler de máquinas con destino al parque temático interactivo Tecnopolis del Bicentenario, ciencia y tecnología. LICITACIÓN PÚBLICAN° 50/2015"/>
    <s v="Dirección Nacional de Centros Tematicos"/>
    <m/>
    <s v="Jefatura de Gabinete de Ministros"/>
    <d v="2016-06-23T00:00:00"/>
    <s v="Mueble 8"/>
    <s v="Mariana"/>
    <m/>
    <m/>
    <s v="Jefatura de Gabinete de Ministros"/>
    <d v="2016-06-13T00:00:00"/>
    <s v="NOTA CC 303/2016"/>
    <s v="RECOMENDACIÓN PARA LEABORAR EL DICT DE EVALUACION Y SU PUBLICIDAD"/>
    <s v="Compras"/>
    <d v="2016-06-24T00:00:00"/>
    <m/>
    <s v="Licitación - Contrataciones"/>
    <s v="Licitación Publica"/>
    <m/>
    <m/>
    <m/>
    <m/>
    <m/>
    <m/>
    <m/>
    <m/>
    <n v="6"/>
    <x v="0"/>
  </r>
  <r>
    <s v="254405/2015"/>
    <m/>
    <m/>
    <m/>
    <m/>
    <m/>
    <d v="2016-04-13T00:00:00"/>
    <s v="Copa Davis"/>
    <m/>
    <n v="7231864.6500000004"/>
    <s v="Referente Evento Copa Davis 2015 - Argentina vs Serbia"/>
    <m/>
    <m/>
    <m/>
    <m/>
    <m/>
    <s v="Sin Asignar"/>
    <m/>
    <s v="SE ENVIA ADRIAN A SUS REQUERIMIENTO"/>
    <s v="Direccion General Técnica, Administrativa y Legal"/>
    <d v="2016-05-26T00:00:00"/>
    <s v="REMITO "/>
    <s v="LO PIDIO PARA VERLO"/>
    <s v="Dirección General Técnica Administrativa y Legal"/>
    <d v="2016-05-26T00:00:00"/>
    <m/>
    <m/>
    <m/>
    <m/>
    <m/>
    <m/>
    <m/>
    <m/>
    <m/>
    <m/>
    <m/>
    <n v="5"/>
    <x v="0"/>
  </r>
  <r>
    <s v="254479/2015"/>
    <m/>
    <m/>
    <m/>
    <m/>
    <m/>
    <d v="2016-04-11T00:00:00"/>
    <s v="Tecnopolis - Equipamiento"/>
    <m/>
    <n v="288275"/>
    <s v="Contratación  de servicios de alquiler de equipamiento tecnológico y asistencia técnica para los eventos de la Unidad Ejecutora Bicentenario"/>
    <s v="Dirección Nacional de Centros Tematicos"/>
    <m/>
    <m/>
    <m/>
    <s v="Mueble 8"/>
    <s v="Mariana"/>
    <d v="2016-06-03T00:00:00"/>
    <s v="Ver con daniel"/>
    <m/>
    <m/>
    <m/>
    <m/>
    <s v="Compras"/>
    <d v="2016-05-09T00:00:00"/>
    <s v="Licitación"/>
    <s v="HISTORICO /MINPLAN"/>
    <m/>
    <m/>
    <m/>
    <m/>
    <m/>
    <m/>
    <m/>
    <m/>
    <m/>
    <n v="5"/>
    <x v="0"/>
  </r>
  <r>
    <s v="256768/2014"/>
    <m/>
    <m/>
    <m/>
    <m/>
    <s v="OC N° 12/15"/>
    <d v="2016-01-14T00:00:00"/>
    <s v="Policia"/>
    <s v="Policia Federal Argentina"/>
    <n v="3712500"/>
    <s v="PRESTACIÓN DEL SERVICIO DE POLICÍA ADICIONAL ADDENDA"/>
    <m/>
    <m/>
    <m/>
    <m/>
    <m/>
    <s v="Sin Asignar"/>
    <m/>
    <m/>
    <m/>
    <m/>
    <m/>
    <m/>
    <s v="Compras"/>
    <d v="2016-06-28T00:00:00"/>
    <m/>
    <s v="HISTORICO /MINPLAN"/>
    <s v="Licitación Publica"/>
    <s v="OC N° 12/15"/>
    <m/>
    <m/>
    <m/>
    <m/>
    <m/>
    <m/>
    <m/>
    <n v="6"/>
    <x v="0"/>
  </r>
  <r>
    <s v="256771/2014"/>
    <m/>
    <m/>
    <m/>
    <m/>
    <s v="OC N°11/15"/>
    <d v="2016-01-14T00:00:00"/>
    <s v="Policia"/>
    <s v="Policia Federal Argentina"/>
    <n v="3300000"/>
    <s v="ADDENDA COMPLEMENTARIA AL CONVENIO SUSCRIPTO EL 6 DE MARZO DE 2015                           SERVICIO DE POLICÍA ADICIONAL "/>
    <m/>
    <m/>
    <m/>
    <m/>
    <m/>
    <s v="Sin Asignar"/>
    <m/>
    <m/>
    <m/>
    <m/>
    <m/>
    <m/>
    <s v="Compras"/>
    <d v="2016-05-09T00:00:00"/>
    <s v="Convenios"/>
    <s v="HISTORICO /MINPLAN"/>
    <m/>
    <s v="OC N°11/15"/>
    <m/>
    <m/>
    <m/>
    <m/>
    <m/>
    <m/>
    <m/>
    <n v="5"/>
    <x v="0"/>
  </r>
  <r>
    <s v="258041/2016"/>
    <m/>
    <m/>
    <m/>
    <m/>
    <s v="MEMO 37/2016"/>
    <d v="2016-06-29T00:00:00"/>
    <s v="Otros"/>
    <m/>
    <m/>
    <s v="Creacion fondo rotatorio ejercicio 2016"/>
    <s v="Direccion General Técnica, Administrativa y Legal"/>
    <m/>
    <s v="Direccion General Técnica, Administrativa y Legal"/>
    <d v="2016-07-18T00:00:00"/>
    <m/>
    <s v="Sin Asignar"/>
    <m/>
    <m/>
    <m/>
    <m/>
    <m/>
    <m/>
    <s v="Tesoreria"/>
    <d v="2016-07-19T00:00:00"/>
    <m/>
    <m/>
    <m/>
    <m/>
    <m/>
    <m/>
    <m/>
    <m/>
    <m/>
    <m/>
    <m/>
    <n v="7"/>
    <x v="0"/>
  </r>
  <r>
    <s v="258246/2016"/>
    <m/>
    <s v="20084/2016"/>
    <m/>
    <m/>
    <s v="NOTA DNCT N° 115/2016"/>
    <d v="2016-06-14T00:00:00"/>
    <s v="Tecnopolis - Insumos Graficos"/>
    <s v="SIGN PUBLICIDAD S.R.L"/>
    <n v="172788"/>
    <s v="PAGO DE FACTURA B N° 0004-00005978"/>
    <s v="Dirección Nacional de Centros Tematicos"/>
    <d v="2016-06-14T00:00:00"/>
    <s v="Direccion General Técnica, Administrativa y Legal"/>
    <d v="2016-07-06T00:00:00"/>
    <s v="Mueble 10"/>
    <s v="Melina"/>
    <d v="2016-06-28T00:00:00"/>
    <m/>
    <s v="Presupuesto"/>
    <d v="2016-07-20T00:00:00"/>
    <s v="PV-2016-00351389-APN-DGTAYL#SFM"/>
    <s v="Para Dictámen."/>
    <s v="PREsupuesto"/>
    <d v="2016-07-20T00:00:00"/>
    <m/>
    <s v="Pago"/>
    <s v="Pago"/>
    <m/>
    <s v="30-65769388-6"/>
    <m/>
    <m/>
    <m/>
    <m/>
    <m/>
    <s v="DEBE REFACTURAR NO TIENE VIGENTE EL CFC"/>
    <n v="7"/>
    <x v="1"/>
  </r>
  <r>
    <s v="258852/2016"/>
    <m/>
    <s v="20121/2016"/>
    <m/>
    <m/>
    <s v="NOTA DNCT N° 118/2016"/>
    <d v="2016-06-09T00:00:00"/>
    <s v="Tecnopolis - Limpieza"/>
    <s v="TRANSPORTE OLIVOS S.A.C.I. y F"/>
    <n v="638488"/>
    <s v="PAGO DE FACTURAS B Nº 0002-00000083/84/85/86/87/88/89"/>
    <s v="Dirección Nacional de Centros Tematicos"/>
    <d v="2016-06-09T00:00:00"/>
    <s v="Presupuesto"/>
    <d v="2016-07-15T00:00:00"/>
    <s v="Mueble 8"/>
    <s v="Mariana"/>
    <d v="2016-06-28T00:00:00"/>
    <s v="CORREGIR PROY"/>
    <s v="Legales"/>
    <d v="2016-07-20T00:00:00"/>
    <s v="pv-2016-00347777"/>
    <s v="PARA SU INTERVENCION CON PROYECTO DE ACTO ADMINISTRATIVO"/>
    <s v="Legales"/>
    <d v="2016-07-29T00:00:00"/>
    <m/>
    <s v="Pago"/>
    <s v="Pago"/>
    <m/>
    <s v="30-51743143-1"/>
    <m/>
    <s v=" 0002-00000083/84/85/86/87/88/89"/>
    <m/>
    <m/>
    <m/>
    <s v="REFACTURADO"/>
    <n v="7"/>
    <x v="0"/>
  </r>
  <r>
    <s v="259031/2016"/>
    <m/>
    <s v="20133/2016"/>
    <m/>
    <m/>
    <s v="NOTA DNCT N° 118/2016"/>
    <d v="2016-06-15T00:00:00"/>
    <s v="Tecnopolis - Mantenimiento"/>
    <s v="BERTA MARCOS SEBASTIAN / DARIO HERNAN SUAREZ"/>
    <n v="82500"/>
    <s v="Solicitud de pago espacio Galpon Joven de Pinturas Varias"/>
    <s v="Secretaria de Contenidos Publicos"/>
    <d v="2016-06-15T00:00:00"/>
    <s v="Direccion General Técnica, Administrativa y Legal"/>
    <d v="2016-06-28T00:00:00"/>
    <s v="Mueble 8"/>
    <s v="Mariana"/>
    <d v="2016-06-28T00:00:00"/>
    <s v="SE SOLICITÓ REFACTURACIÓN"/>
    <m/>
    <m/>
    <m/>
    <m/>
    <s v="Compras"/>
    <d v="2016-06-28T00:00:00"/>
    <m/>
    <s v="Pago"/>
    <s v="Pago"/>
    <m/>
    <s v="20-31804857-7 // 20-24424219-8"/>
    <m/>
    <m/>
    <m/>
    <m/>
    <m/>
    <m/>
    <n v="6"/>
    <x v="0"/>
  </r>
  <r>
    <s v="259206/2014"/>
    <m/>
    <m/>
    <n v="252062"/>
    <m/>
    <m/>
    <d v="2016-01-14T00:00:00"/>
    <s v="Transporte"/>
    <m/>
    <m/>
    <s v="REF. TRANSPORTE DE OBRAS DE ARTE"/>
    <m/>
    <m/>
    <m/>
    <m/>
    <m/>
    <s v="Sin Asignar"/>
    <m/>
    <m/>
    <m/>
    <m/>
    <m/>
    <m/>
    <s v="Mesa de Entradas"/>
    <d v="2016-05-05T00:00:00"/>
    <m/>
    <s v="HISTORICO /MINPLAN"/>
    <m/>
    <m/>
    <m/>
    <m/>
    <m/>
    <m/>
    <m/>
    <m/>
    <m/>
    <n v="5"/>
    <x v="0"/>
  </r>
  <r>
    <s v="261558/2016"/>
    <m/>
    <m/>
    <m/>
    <m/>
    <m/>
    <d v="2016-06-21T00:00:00"/>
    <s v="Tecnopolis - Servicio de producción"/>
    <s v="PROMO VER S.A"/>
    <n v="272250"/>
    <s v="Tecnopólis experiemnto circo"/>
    <s v="Dirección Nacional de Centros Tematicos"/>
    <d v="2016-06-21T00:00:00"/>
    <m/>
    <m/>
    <s v="Mueble 13"/>
    <s v="Miriam"/>
    <m/>
    <s v="confeccionando nota a legales y acto administrativo 24/06/2016"/>
    <s v="Presupuesto"/>
    <d v="2016-06-22T00:00:00"/>
    <s v="NO- 2016-00031244"/>
    <m/>
    <s v="Jefatura de Gabinete de Ministros"/>
    <d v="2016-07-05T00:00:00"/>
    <m/>
    <m/>
    <m/>
    <m/>
    <n v="30651251822"/>
    <m/>
    <s v="0003-00000009"/>
    <n v="148666"/>
    <n v="272250"/>
    <s v="Devengado"/>
    <s v="DEBE REFACTURAR NO TIENE VIGENTE CFC"/>
    <n v="7"/>
    <x v="0"/>
  </r>
  <r>
    <s v="261558/2016"/>
    <m/>
    <m/>
    <m/>
    <m/>
    <m/>
    <m/>
    <m/>
    <s v="PROMO VER S.A"/>
    <n v="272250"/>
    <s v="EXPERIMENTO CIRCO"/>
    <s v="Dirección Nacional de Centros Tematicos"/>
    <d v="2016-06-21T00:00:00"/>
    <s v="Dirección Nacional de Centros Tematicos"/>
    <d v="2016-06-21T00:00:00"/>
    <s v="Mueble 15"/>
    <s v="ZULMA"/>
    <m/>
    <s v="En liquidaciones para alta de usuario del ENTE"/>
    <s v="Legales"/>
    <d v="2016-06-28T00:00:00"/>
    <s v="Nota CC"/>
    <s v="Para dictámen."/>
    <s v="Dirección General Técnica Administrativa y Legal"/>
    <d v="2016-06-30T00:00:00"/>
    <m/>
    <m/>
    <m/>
    <m/>
    <m/>
    <m/>
    <m/>
    <m/>
    <m/>
    <m/>
    <m/>
    <n v="6"/>
    <x v="0"/>
  </r>
  <r>
    <s v="262335/2016"/>
    <m/>
    <m/>
    <m/>
    <m/>
    <s v="MEMO 55/2016"/>
    <d v="2016-06-14T00:00:00"/>
    <s v="Tecnopolis - Equipamiento"/>
    <m/>
    <m/>
    <s v="Solicitud de máquinas fotocopiadoras multifunción "/>
    <s v="Dirección Nacional de Centros Tematicos"/>
    <d v="2016-06-14T00:00:00"/>
    <s v="Direccion General Técnica, Administrativa y Legal"/>
    <d v="2016-06-16T00:00:00"/>
    <s v="Mueble 8"/>
    <s v="Mariana"/>
    <d v="2016-06-22T00:00:00"/>
    <m/>
    <m/>
    <d v="2016-07-18T00:00:00"/>
    <s v="Memo de Cuevas para dar de baja"/>
    <s v="Para dar de baja la carátula"/>
    <s v="Compras"/>
    <d v="2016-07-19T00:00:00"/>
    <m/>
    <m/>
    <m/>
    <m/>
    <m/>
    <m/>
    <m/>
    <m/>
    <m/>
    <m/>
    <m/>
    <n v="7"/>
    <x v="0"/>
  </r>
  <r>
    <s v="263305/2016"/>
    <m/>
    <s v="17713/2016"/>
    <m/>
    <m/>
    <s v="NOTA DNCT N°80/2016"/>
    <d v="2016-05-27T00:00:00"/>
    <s v="Tecnopolis - Seguros"/>
    <s v="NACIÓN SEGUROS S.A."/>
    <n v="30379.55"/>
    <s v="Pago renovación póliza tecnópolis - seguro nación n°1240465"/>
    <s v="Dirección Nacional de Centros Tematicos"/>
    <d v="2016-05-27T00:00:00"/>
    <s v="Presupuesto"/>
    <d v="2016-06-18T00:00:00"/>
    <s v="Mueble 11"/>
    <s v="Orlando"/>
    <d v="2016-07-12T00:00:00"/>
    <m/>
    <m/>
    <m/>
    <m/>
    <m/>
    <s v="Compras"/>
    <d v="2016-06-28T00:00:00"/>
    <m/>
    <s v="Pago"/>
    <s v="Pago"/>
    <m/>
    <m/>
    <n v="129885"/>
    <m/>
    <m/>
    <m/>
    <m/>
    <s v="PARA PAGO JGM"/>
    <n v="6"/>
    <x v="0"/>
  </r>
  <r>
    <s v="263332/2016"/>
    <m/>
    <s v="19606/2016"/>
    <m/>
    <m/>
    <s v="NOTA DNEF 234/2016"/>
    <d v="2016-06-14T00:00:00"/>
    <s v="Equipamiento"/>
    <s v="DE POR AQUI S.R.L"/>
    <n v="12259.1"/>
    <s v="Pago por compras de juguetes blandos ciclo&quot; espacio para la infancia 2016&quot;"/>
    <s v="Dirección Nacional de Expresiones Federales"/>
    <d v="2016-06-14T00:00:00"/>
    <s v="Dirección Nacional de Expresiones Federales"/>
    <d v="2016-07-06T00:00:00"/>
    <s v="Mueble 10"/>
    <s v="Melina"/>
    <d v="2016-06-28T00:00:00"/>
    <s v="Sale con nota a Mozzi. 28/07/2016: Se remite con nota a Presupuesto para que intervenga, junto con Dispo por GEDO."/>
    <s v="Presupuesto"/>
    <d v="2016-07-28T00:00:00"/>
    <s v="Providencia GEDO + RESO GEDO"/>
    <s v="Se envía para su intervención dando crédito + DIspo por GEDO"/>
    <s v="REVISAR"/>
    <m/>
    <m/>
    <s v="Pago"/>
    <s v="Pago"/>
    <m/>
    <m/>
    <m/>
    <m/>
    <m/>
    <m/>
    <m/>
    <m/>
    <n v="1"/>
    <x v="1"/>
  </r>
  <r>
    <s v="263456/2016"/>
    <m/>
    <s v="19735/2016"/>
    <m/>
    <m/>
    <s v="NOTA DNEF 240/2016"/>
    <d v="2016-06-14T00:00:00"/>
    <s v="Contrataciones Artisticas"/>
    <s v="GASTON EDUARDO PEREZ RIVERA "/>
    <m/>
    <s v="Contratación artística de GASTON EDUARDO PEREZ RIVERA "/>
    <s v="Dirección Nacional de Expresiones Federales"/>
    <d v="2016-06-14T00:00:00"/>
    <s v="Dirección Nacional de Expresiones Federales"/>
    <d v="2016-07-26T00:00:00"/>
    <s v="Mueble 9"/>
    <s v="Sebastian"/>
    <d v="2016-06-15T00:00:00"/>
    <s v="Sale con providencia sobre &quot;plazos administrativos&quot;"/>
    <s v="Dirección Nacional de Expresiones Federales"/>
    <d v="2016-07-11T00:00:00"/>
    <s v="PV-2016-00112678-APN-DGTAYL#SFM"/>
    <m/>
    <s v="Compras"/>
    <d v="2016-07-27T00:00:00"/>
    <m/>
    <s v="Legitimo Abono"/>
    <s v="Legitimo Abono"/>
    <m/>
    <m/>
    <m/>
    <m/>
    <m/>
    <m/>
    <m/>
    <m/>
    <n v="7"/>
    <x v="1"/>
  </r>
  <r>
    <s v="263465/2016"/>
    <m/>
    <s v="19731/2016"/>
    <m/>
    <m/>
    <s v="NOTA DNEF 237/2016"/>
    <d v="2016-06-14T00:00:00"/>
    <s v="Contrataciones Artisticas"/>
    <s v="ADO ROBERTO FALASCA"/>
    <n v="3500"/>
    <s v="Informe reconocimiento de gastos &quot;ADO ROBERTO FALASCA&quot; - HOMENAJE A MARIANO MORES"/>
    <s v="Dirección Nacional de Expresiones Federales"/>
    <d v="2016-06-14T00:00:00"/>
    <s v="Presupuesto"/>
    <d v="2016-06-23T00:00:00"/>
    <s v="Mueble 9"/>
    <s v="Sebastian"/>
    <d v="2016-06-15T00:00:00"/>
    <s v="N° 178757 2016. Unificado a Exp. 247769/2016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s v="REVISAR"/>
    <m/>
    <m/>
    <s v="Legitimo Abono"/>
    <s v="Legitimo Abono"/>
    <m/>
    <s v="23-07708111-9"/>
    <m/>
    <m/>
    <m/>
    <m/>
    <m/>
    <m/>
    <n v="1"/>
    <x v="1"/>
  </r>
  <r>
    <s v="263485/2016"/>
    <m/>
    <s v="19604/2016"/>
    <m/>
    <m/>
    <m/>
    <d v="2016-06-03T00:00:00"/>
    <s v="Logistica"/>
    <s v="LAJUD JULIAN MARTIN"/>
    <n v="130498.5"/>
    <s v="Pago por adquisición de reposeras"/>
    <s v="Dirección Nacional de Expresiones Federales"/>
    <d v="2016-06-03T00:00:00"/>
    <s v="Dirección Nacional de Expresiones Federales"/>
    <d v="2016-07-06T00:00:00"/>
    <s v="Mueble 10"/>
    <s v="Melina"/>
    <d v="2016-06-15T00:00:00"/>
    <s v="Sale con nota a Mozzi. 28/07/2016: Se remite con nota a Presupuesto para que intervenga, junto con Dispo por GEDO. Partida 4.3.7 visto con Presupuesto, va x DISPO"/>
    <s v="Dirección Nacional de Expresiones Federales"/>
    <d v="2016-07-29T00:00:00"/>
    <s v="PV-2016-00472598-APN-DGTAYL#SFM"/>
    <s v="Se remite para que indique si existe crédito, junto con Dispo por gedo"/>
    <s v="PREsupuesto"/>
    <d v="2016-08-01T00:00:00"/>
    <m/>
    <s v="Pago"/>
    <s v="Pago"/>
    <m/>
    <m/>
    <m/>
    <m/>
    <m/>
    <m/>
    <m/>
    <m/>
    <n v="8"/>
    <x v="1"/>
  </r>
  <r>
    <s v="263533/2016"/>
    <m/>
    <s v="19238/2016"/>
    <m/>
    <m/>
    <s v="NOTA DNEF N° 224/2016"/>
    <m/>
    <s v="Contrataciones Artisticas"/>
    <s v="CARLOS JAVIER PORTERO- MARCONI"/>
    <n v="3500"/>
    <s v="INFORME DE RECONOCIMIENTO DE CARLOS JAVIER PORTERO- MARCONI Y LA CAMERATA ARGENTINA"/>
    <s v="Subsecretaría de Centros Temáticos y Expresiones Federales"/>
    <d v="2016-06-10T00:00:00"/>
    <s v="Presupuesto"/>
    <d v="2016-06-23T00:00:00"/>
    <s v="Mueble 9"/>
    <s v="Sebastian"/>
    <d v="2016-06-13T00:00:00"/>
    <s v="Sale con nota a presupuesto. Armo nota para devolver a DNEF para refacturar, el 05/07/2016 (teniendo en cuenta instrucciones de corte de ayer)"/>
    <s v="Dirección Nacional de Expresiones Federales"/>
    <d v="2016-07-05T00:00:00"/>
    <s v="PV-2016-00062970-APN-DGTAYL#SFM"/>
    <s v="Nota para devolver a DNEF para refacturar por nuevo SAF, y alta de ente."/>
    <s v="Dirección Nacional de Expresiones Federales"/>
    <d v="2016-07-05T00:00:00"/>
    <m/>
    <s v="Legitimo Abono"/>
    <s v="Legitimo Abono"/>
    <m/>
    <m/>
    <m/>
    <m/>
    <m/>
    <m/>
    <m/>
    <s v="PARA PAGO JGM"/>
    <n v="7"/>
    <x v="1"/>
  </r>
  <r>
    <s v="263550/2016"/>
    <m/>
    <s v="19228/2016"/>
    <m/>
    <m/>
    <s v="NOTA DNEF N° 222/2016"/>
    <d v="2016-06-10T00:00:00"/>
    <s v="Contrataciones Artisticas"/>
    <s v="CRISTINA VIVIANA MONASTEROLO"/>
    <n v="3000"/>
    <s v="INFORME RECONOCIMIENTO DE GASTOS &quot;CRISTINA VIVIANA MONASTEROLO - HOMENAJE A MARIANO MORES"/>
    <s v="Dirección Nacional de Expresiones Federales"/>
    <d v="2016-06-10T00:00:00"/>
    <s v="Presupuesto"/>
    <d v="2016-06-23T00:00:00"/>
    <s v="Mueble 9"/>
    <s v="Sebastian"/>
    <s v="13/062016"/>
    <s v="Incluido en EXP: 247769/2016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s v="REVISAR"/>
    <m/>
    <m/>
    <s v="Legitimo Abono"/>
    <s v="Legitimo Abono"/>
    <m/>
    <s v="27-12662047-6"/>
    <m/>
    <m/>
    <m/>
    <m/>
    <m/>
    <s v="PARA PAGO JGM"/>
    <n v="1"/>
    <x v="1"/>
  </r>
  <r>
    <s v="263552/2016"/>
    <m/>
    <s v="19229/2016"/>
    <m/>
    <m/>
    <s v="NOTA DNEF N° 221/2016"/>
    <d v="2016-06-10T00:00:00"/>
    <s v="Contrataciones Artisticas"/>
    <s v="SILVANA PATRICIA LEDESMA FARIA"/>
    <n v="3000"/>
    <s v="INFORME RECONOCIMIENTO DE GASTOS &quot;SILVANA PATRICIA LEDESMA FARIAS - HOMENAJE A MARIANO MORES&quot;"/>
    <s v="Dirección Nacional de Expresiones Federales"/>
    <d v="2016-06-10T00:00:00"/>
    <s v="Presupuesto"/>
    <d v="2016-06-22T00:00:00"/>
    <s v="Mueble 9"/>
    <s v="Sebastian"/>
    <d v="2016-06-13T00:00:00"/>
    <s v="Se acumula al Exp.   247737/2016. 14/07/2016 Para refacturar por DNEF, por cambio de SAF"/>
    <s v="Dirección Nacional de Expresiones Federales"/>
    <d v="2016-07-14T00:00:00"/>
    <s v="PV-2016-00183378-APN-DGTAYL#SFM"/>
    <s v="A DNEF para refacturar, atento a nuevo SAF."/>
    <s v="Direccion Nacional de Expresiones Federales"/>
    <d v="2016-07-14T00:00:00"/>
    <m/>
    <s v="Legitimo Abono"/>
    <s v="Legitimo Abono"/>
    <m/>
    <m/>
    <m/>
    <m/>
    <m/>
    <m/>
    <m/>
    <s v="PARA PAGO JGM"/>
    <n v="7"/>
    <x v="1"/>
  </r>
  <r>
    <s v="263566/2016"/>
    <m/>
    <s v="19231/2016"/>
    <m/>
    <m/>
    <s v="NOTA DNEF N° 220/2016"/>
    <d v="2016-06-10T00:00:00"/>
    <s v="Contrataciones Artisticas"/>
    <s v="ESTEBAN PRENTKI"/>
    <n v="3000"/>
    <s v="INFORME RECONOCIMIENTO DE GASTOS &quot;ESTEBAN PRENTKI - HOMENAJE A MARIANO MORES&quot;"/>
    <s v="Dirección Nacional de Expresiones Federales"/>
    <d v="2016-06-10T00:00:00"/>
    <s v="Presupuesto"/>
    <d v="2016-06-23T00:00:00"/>
    <s v="Mueble 9"/>
    <s v="Sebastian"/>
    <d v="2016-06-13T00:00:00"/>
    <s v="Incluido en EXP: 247769/2016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s v="REVISAR"/>
    <m/>
    <m/>
    <s v="Legitimo Abono"/>
    <s v="Legitimo Abono"/>
    <m/>
    <s v="20-92615757-5"/>
    <m/>
    <m/>
    <m/>
    <m/>
    <m/>
    <s v="PARA PAGO JGM"/>
    <n v="1"/>
    <x v="1"/>
  </r>
  <r>
    <s v="263592/2016"/>
    <m/>
    <s v="19204/2016"/>
    <m/>
    <m/>
    <s v="NOTA DNEF 211/2016"/>
    <d v="2016-06-10T00:00:00"/>
    <s v="Alquiler de Equipamiento"/>
    <s v="BUSTO SEBASTIAN DARIO"/>
    <n v="1970"/>
    <s v="PAGO ALQUILER AMPLIFICADOR PARA FESTIVAL FADO "/>
    <s v="Dirección Nacional de Expresiones Federales"/>
    <d v="2016-06-10T00:00:00"/>
    <s v="Dirección Nacional de Expresiones Federales"/>
    <d v="2016-07-18T00:00:00"/>
    <s v="Mueble 10"/>
    <s v="Melina"/>
    <d v="2016-06-13T00:00:00"/>
    <s v="Se envía Nota a presupuesto. 29/07/2016: se arma providencia a Presupuesto con refacturación y PROY por GEDO. "/>
    <s v="Presupuesto"/>
    <d v="2016-07-29T00:00:00"/>
    <s v="Providencia GEDO + RESO GEDO"/>
    <s v="Para que intervenga y dé credito en SAF 347"/>
    <s v="REVISAR"/>
    <m/>
    <m/>
    <s v="Pago"/>
    <s v="Pago"/>
    <m/>
    <m/>
    <n v="269587"/>
    <m/>
    <m/>
    <n v="1350"/>
    <s v="Devengado"/>
    <s v="EN PROCESO DE LIQUIDACON POR JGM"/>
    <n v="1"/>
    <x v="1"/>
  </r>
  <r>
    <s v="263594/2016"/>
    <m/>
    <s v="19237/2016"/>
    <m/>
    <m/>
    <s v="NOTA DNEF N° 223/2016"/>
    <d v="2016-06-10T00:00:00"/>
    <s v="Contrataciones Artisticas"/>
    <s v="BRUNO CLEMENTE CAVALLARO"/>
    <n v="6000"/>
    <s v="INFORME DE RECONOCIMIENTO DE GASTOS BRUNO CLEMENTE CAVALLARO HOMENAJE A MARIANO MORES"/>
    <s v="Dirección Nacional de Expresiones Federales"/>
    <d v="2016-06-10T00:00:00"/>
    <s v="Presupuesto"/>
    <d v="2016-06-23T00:00:00"/>
    <s v="Mueble 9"/>
    <s v="Sebastian"/>
    <d v="2016-06-13T00:00:00"/>
    <s v="Incluido en EXP: 263465/2016. 19/07/2016: se arma nota a DNEF para refacturar por nuevo SAF"/>
    <s v="Dirección Nacional de Expresiones Federales"/>
    <d v="2016-07-15T00:00:00"/>
    <s v="PV-2016-00337323-APN-DGTAYL#SFM"/>
    <s v="Para refacturar a SAF y envío a Legales, atento a nota de fs. 23"/>
    <s v="REVISAR"/>
    <m/>
    <m/>
    <s v="Legitimo Abono"/>
    <s v="Legitimo Abono"/>
    <m/>
    <s v="20-27766178-1"/>
    <m/>
    <m/>
    <m/>
    <m/>
    <m/>
    <s v="PARA PAGO JGM"/>
    <n v="1"/>
    <x v="1"/>
  </r>
  <r>
    <s v="263595/2016"/>
    <m/>
    <s v="19209/2016"/>
    <m/>
    <m/>
    <s v="NOTA DNEF 208/2016"/>
    <d v="2016-06-10T00:00:00"/>
    <s v="Equipamiento"/>
    <s v="SOSA RAMIRO"/>
    <n v="6720"/>
    <s v="Pago compra piso de goma eva ciclo &quot;ESPACIO PARA LA INFANCIA 2016&quot;"/>
    <s v="Dirección Nacional de Expresiones Federales"/>
    <d v="2016-06-10T00:00:00"/>
    <s v="Dirección Nacional de Expresiones Federales"/>
    <d v="2016-07-06T00:00:00"/>
    <s v="Mueble 10"/>
    <s v="Melina"/>
    <d v="2016-06-28T00:00:00"/>
    <s v="Se envía Nota a presupuesto. 28/07/2016: se arma providencia a Presupuesto con refacturación y PROY por GEDO. "/>
    <s v="Presupuesto"/>
    <d v="2016-07-28T00:00:00"/>
    <s v="PV-2016-00472490-APN-DGTAYL#SFM"/>
    <s v="Para que intervenga y dé credito"/>
    <s v="PREsupuesto"/>
    <d v="2016-08-01T00:00:00"/>
    <m/>
    <s v="Pago"/>
    <s v="Pago"/>
    <m/>
    <m/>
    <m/>
    <m/>
    <m/>
    <m/>
    <m/>
    <s v="PARA PAGO JGM"/>
    <n v="8"/>
    <x v="1"/>
  </r>
  <r>
    <s v="263963/2014"/>
    <m/>
    <m/>
    <m/>
    <m/>
    <m/>
    <d v="2016-01-14T00:00:00"/>
    <s v="Convenio Universidades"/>
    <s v="UNTREF"/>
    <n v="120000000"/>
    <s v="Convenio UNTREF-MINPLAN+ ADDENDA (A.T) EXPTE 280106/2015                                     &quot;Calendarios y proyectos del plan nacional igualdad cultural&quot;                                            $ 80.300.000 + ADDENDA $120.000.000"/>
    <s v="Mesa de Entradas"/>
    <m/>
    <m/>
    <m/>
    <s v="Mueble 19"/>
    <s v="Matías"/>
    <m/>
    <s v="Addenda Firmada. Trámite Finalizado."/>
    <s v="Direccion General Técnica, Administrativa y Legal"/>
    <d v="2016-06-24T00:00:00"/>
    <m/>
    <s v="rEMITO"/>
    <s v="Externo (Facultad)"/>
    <d v="2016-06-24T00:00:00"/>
    <s v="Convenios"/>
    <s v="HISTORICO /MINPLAN"/>
    <s v="Convenios"/>
    <m/>
    <m/>
    <m/>
    <m/>
    <m/>
    <m/>
    <m/>
    <m/>
    <n v="6"/>
    <x v="0"/>
  </r>
  <r>
    <s v="263998/2016"/>
    <m/>
    <s v="19730/2016"/>
    <m/>
    <m/>
    <s v="NOTA DNEF 246/2016"/>
    <d v="2016-06-14T00:00:00"/>
    <s v="Contrataciones Artisticas"/>
    <s v="JUAN MANUEL PAIRONE"/>
    <n v="13800"/>
    <s v="Contratación artística de JUAN MANUEL PAIRONE"/>
    <s v="Dirección Nacional de Expresiones Federales"/>
    <d v="2016-06-14T00:00:00"/>
    <s v="Dirección Nacional de Expresiones Federales"/>
    <d v="2016-07-27T00:00:00"/>
    <s v="Mueble 9"/>
    <s v="Sebastian"/>
    <d v="2016-06-15T00:00:00"/>
    <s v="Sale con providencia de plazos. Vto. 14/07 (entró 15/06)"/>
    <s v="Dirección Nacional de Expresiones Federales"/>
    <d v="2016-06-16T00:00:00"/>
    <s v="Providencia"/>
    <s v="Para lo que estime, &quot;sin plazos administrativos para tramitar&quot;"/>
    <s v="Compras"/>
    <d v="2016-07-27T00:00:00"/>
    <m/>
    <s v="Legitimo Abono"/>
    <s v="Legitimo Abono"/>
    <m/>
    <m/>
    <m/>
    <m/>
    <m/>
    <m/>
    <m/>
    <m/>
    <n v="7"/>
    <x v="0"/>
  </r>
  <r>
    <s v="264001/2016"/>
    <m/>
    <s v="19733/2016"/>
    <m/>
    <m/>
    <s v="NOTA DNEF 238/2016"/>
    <d v="2016-06-14T00:00:00"/>
    <s v="Contrataciones Artisticas"/>
    <s v="GUSTAVO KISINOVSKY RUDY"/>
    <n v="4000"/>
    <s v="Contratación artística de GUSTAVO KISINOVSKY RUDY"/>
    <s v="Dirección Nacional de Expresiones Federales"/>
    <d v="2016-06-14T00:00:00"/>
    <s v="Dirección Nacional de Expresiones Federales"/>
    <d v="2016-07-27T00:00:00"/>
    <s v="Mueble 9"/>
    <s v="Sebastian"/>
    <d v="2016-06-15T00:00:00"/>
    <s v="Sale con providencia de plazos. Vto. 23/06 (entró 15/06)"/>
    <s v="Dirección Nacional de Expresiones Federales"/>
    <d v="2016-06-16T00:00:00"/>
    <s v="Providencia"/>
    <s v="Para lo que estime, &quot;sin plazos administrativos para tramitar&quot;"/>
    <s v="Compras"/>
    <d v="2016-07-27T00:00:00"/>
    <m/>
    <s v="Legitimo Abono"/>
    <s v="Legitimo Abono"/>
    <m/>
    <m/>
    <m/>
    <m/>
    <m/>
    <m/>
    <m/>
    <m/>
    <n v="7"/>
    <x v="0"/>
  </r>
  <r>
    <s v="264002/2016"/>
    <m/>
    <s v="19744/2016"/>
    <m/>
    <m/>
    <s v="DNEF N° 242/2016"/>
    <d v="2016-06-14T00:00:00"/>
    <s v="Servicios de Eventos"/>
    <s v="Sebastian Marcos Carril "/>
    <n v="7000"/>
    <s v="Requerimiento contratacion artistica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19T00:00:00"/>
    <m/>
    <m/>
    <m/>
    <m/>
    <m/>
    <m/>
    <m/>
    <m/>
    <m/>
    <m/>
    <m/>
    <n v="7"/>
    <x v="0"/>
  </r>
  <r>
    <s v="266530/2016"/>
    <m/>
    <s v="18976/2016"/>
    <m/>
    <m/>
    <m/>
    <d v="2016-06-07T00:00:00"/>
    <s v="Tecnopolis  - Servicio de Acreditaciones "/>
    <s v="GONIX INTEGRAL S.R.L"/>
    <n v="101966.2"/>
    <s v="OC- 136/2015 - CONFORME FACTURA Y CERTIFICADO DE SERVICIOS, CANCELACIÓN FACTURA B N° 0002-00000049 DE LA FIRMA GONIX INTEGRAL S.R.L."/>
    <s v="Dirección Nacional de Centros Tematicos"/>
    <d v="2016-06-07T00:00:00"/>
    <s v="Direccion General Técnica, Administrativa y Legal"/>
    <d v="2016-06-09T00:00:00"/>
    <s v="Mueble 15"/>
    <s v="Mariana"/>
    <d v="2016-06-13T00:00:00"/>
    <s v="Lo estan trabajando Mariana y Lorena"/>
    <m/>
    <m/>
    <m/>
    <m/>
    <s v="Compras"/>
    <d v="2016-06-24T00:00:00"/>
    <m/>
    <s v="Pago"/>
    <s v="Pago"/>
    <m/>
    <m/>
    <m/>
    <m/>
    <m/>
    <m/>
    <m/>
    <m/>
    <n v="6"/>
    <x v="0"/>
  </r>
  <r>
    <s v="266530/2016"/>
    <m/>
    <s v="18978/2016"/>
    <m/>
    <m/>
    <s v="MEMO 48/2016"/>
    <d v="2016-06-06T00:00:00"/>
    <s v="Tecnopolis  -Servicio de Acreditaciones "/>
    <s v="GONIX INTEGRAL S.R.L"/>
    <n v="101966.2"/>
    <s v="OC 136/2015- Factura B N° 0002-00000048"/>
    <s v="Dirección Nacional de Centros Tematicos"/>
    <d v="2016-06-06T00:00:00"/>
    <s v="Direccion General Técnica, Administrativa y Legal"/>
    <d v="2016-06-10T00:00:00"/>
    <s v="Mueble 15"/>
    <s v="Mariana"/>
    <d v="2016-06-13T00:00:00"/>
    <s v="Lo estan trabajando Mariana y Lorena"/>
    <m/>
    <m/>
    <m/>
    <m/>
    <s v="Compras"/>
    <d v="2016-06-24T00:00:00"/>
    <m/>
    <s v="Pago"/>
    <s v="Pago"/>
    <s v="OC- 136/2015"/>
    <m/>
    <m/>
    <s v="0002-0000004"/>
    <m/>
    <m/>
    <m/>
    <m/>
    <n v="6"/>
    <x v="0"/>
  </r>
  <r>
    <s v="266632/2014"/>
    <m/>
    <m/>
    <m/>
    <m/>
    <m/>
    <d v="2016-01-14T00:00:00"/>
    <s v="Audiovisual"/>
    <s v="UNTREF"/>
    <n v="98397512"/>
    <s v="Convenio MINPLAN-UNTREF  BACUA - Producción de contenidos audiovisuales digitales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266884/2015"/>
    <m/>
    <m/>
    <m/>
    <m/>
    <m/>
    <d v="2016-01-14T00:00:00"/>
    <s v="Telecomunicaciones"/>
    <s v="Arsat"/>
    <n v="32560"/>
    <s v="Factura N° 0007-00000568 Y 569 correspondientes al mes de julio de 2015                                              Convenio entre MINPLAN- ARSAT Servicios de telecomunicaciones y afines para la Red Federal de Cultura Digital del Plan Nacional "/>
    <m/>
    <m/>
    <m/>
    <m/>
    <m/>
    <s v="Sin Asignar"/>
    <m/>
    <m/>
    <s v="Depto.Rendición de  Cuentas- Minplan"/>
    <d v="2016-02-19T00:00:00"/>
    <s v="OP 9018/15"/>
    <s v="Para archivo. "/>
    <s v="Mesa de Entrada"/>
    <d v="2016-03-15T00:00:00"/>
    <m/>
    <s v="Pago"/>
    <s v="Pago"/>
    <m/>
    <m/>
    <m/>
    <s v="0007-00000568 Y 569"/>
    <m/>
    <m/>
    <m/>
    <m/>
    <n v="3"/>
    <x v="0"/>
  </r>
  <r>
    <s v="267187/2016"/>
    <m/>
    <s v="20639/2016"/>
    <m/>
    <m/>
    <s v="NOTA DNCT N° 125/2016"/>
    <d v="2016-06-14T00:00:00"/>
    <s v="Tecnopolis - Equipamiento"/>
    <s v="MOTORES PECINA"/>
    <n v="19844"/>
    <s v="Solicitud de pago de Factura B N° 0002-00000045 Motores Pecina-Motores-Electricos-Electrobombas-Ventilacion"/>
    <s v="Dirección Nacional de Centros Tematicos"/>
    <d v="2016-06-14T00:00:00"/>
    <s v="Presupuesto"/>
    <d v="2016-07-13T00:00:00"/>
    <s v="Mueble 8"/>
    <s v="Mariana"/>
    <d v="2016-06-30T00:00:00"/>
    <s v="FINALIZADO"/>
    <m/>
    <m/>
    <m/>
    <m/>
    <s v="FINALIZADO"/>
    <m/>
    <m/>
    <s v="Pago"/>
    <s v="Pago"/>
    <m/>
    <m/>
    <m/>
    <m/>
    <m/>
    <m/>
    <m/>
    <m/>
    <n v="1"/>
    <x v="0"/>
  </r>
  <r>
    <s v="267410/2016"/>
    <m/>
    <s v="20683/2016"/>
    <s v=" "/>
    <m/>
    <s v="NOTA DNCT 127/2016"/>
    <d v="2016-06-15T00:00:00"/>
    <s v="Tecnopolis - Mantenimiento"/>
    <s v="ENTROPIA S.R.L"/>
    <n v="1298069.1599999999"/>
    <s v="Ampliación servicio de mantenimiento y operación eléctrica alumbrado, baja y media tensióm"/>
    <s v="Dirección Nacional de Centros Tematicos"/>
    <d v="2016-06-15T00:00:00"/>
    <s v="Dirección Nacional de Centros Tematicos"/>
    <d v="2016-06-15T00:00:00"/>
    <s v="Mueble 9"/>
    <s v="Sebastian"/>
    <d v="2016-06-29T00:00:00"/>
    <s v="13/07/2016 se reclamó a Sec. Gen. respecto de nota enviada ayer por DGTAyL pidiendo el expediente. Las notas con Entropía previo a ser firmadas quiere la empresa reunirse con Daniel. Sería el viernes 15 (están al tanto Analia y Mariana de Tecnópolis)"/>
    <m/>
    <m/>
    <m/>
    <m/>
    <s v="Compras"/>
    <d v="2016-06-28T00:00:00"/>
    <m/>
    <s v="Licitación - Contrataciones"/>
    <s v="Licitación - Contrataciones"/>
    <m/>
    <m/>
    <m/>
    <m/>
    <m/>
    <m/>
    <m/>
    <m/>
    <n v="6"/>
    <x v="0"/>
  </r>
  <r>
    <s v="267813/2016"/>
    <m/>
    <m/>
    <m/>
    <m/>
    <m/>
    <d v="2016-06-23T00:00:00"/>
    <s v="Otros"/>
    <m/>
    <m/>
    <s v="solicitud compra de ruedas"/>
    <s v="Coordinación Técnica Operativa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272319/2016"/>
    <m/>
    <s v="19411/2016"/>
    <m/>
    <m/>
    <s v="NOTA DNCT N° 104/2016"/>
    <d v="2016-06-08T00:00:00"/>
    <s v="Tecnopolis - Insumos de Herreria"/>
    <s v="ABC LATINOAMERICANA DE COMERCIALIZACIÓN S.R.L"/>
    <n v="296561"/>
    <s v="PAGODE FACTURA B N° 0001-00000001/02 -Insumos Herreria para Mantenimiento y Reapertura Parque"/>
    <s v="Dirección Nacional de Centros Tematicos"/>
    <d v="2016-06-08T00:00:00"/>
    <s v="Presupuesto"/>
    <d v="2016-07-26T00:00:00"/>
    <s v="Mueble 15"/>
    <s v="Luciano"/>
    <d v="2016-06-28T00:00:00"/>
    <m/>
    <s v="Presupuesto"/>
    <d v="2016-07-20T00:00:00"/>
    <s v="pv-2016-00349187"/>
    <s v="Para que informe constancia de crédito"/>
    <s v="Compras"/>
    <d v="2016-07-26T00:00:00"/>
    <m/>
    <s v="Pago"/>
    <s v="Pago"/>
    <m/>
    <s v="33-71034337-9"/>
    <m/>
    <s v="B N° 0001-00000001/02"/>
    <m/>
    <m/>
    <m/>
    <s v="TIENE QUE REFACTURAR. CFC vencido y SI tiene SIRPO (suspendido)"/>
    <n v="7"/>
    <x v="0"/>
  </r>
  <r>
    <s v="272391/2016"/>
    <m/>
    <s v="19416/2016"/>
    <m/>
    <m/>
    <s v="NOTA DNCT N° 107/2016"/>
    <d v="2016-06-09T00:00:00"/>
    <s v="Tecnopolis - Mantenimiento"/>
    <m/>
    <m/>
    <s v="Adquisicion de materiales de seguridad en el trabajo"/>
    <s v="Dirección Nacional de Centros Tematicos"/>
    <d v="2016-06-09T00:00:00"/>
    <s v="Presupuesto"/>
    <d v="2016-07-15T00:00:00"/>
    <s v="Mueble 6"/>
    <s v="Laura"/>
    <d v="2016-06-29T00:00:00"/>
    <m/>
    <s v="Presupuesto"/>
    <d v="2016-07-05T00:00:00"/>
    <s v="PV-2016-00065384-APN-DGTAYL#SFM"/>
    <s v="PARA INFORMAR CREDITO"/>
    <s v="Compras"/>
    <d v="2016-07-15T00:00:00"/>
    <m/>
    <s v="Licitación - Contrataciones"/>
    <s v="Licitación - Contrataciones"/>
    <m/>
    <m/>
    <m/>
    <m/>
    <m/>
    <m/>
    <m/>
    <m/>
    <n v="7"/>
    <x v="1"/>
  </r>
  <r>
    <s v="272424/2016"/>
    <m/>
    <s v="17524/2016"/>
    <m/>
    <m/>
    <s v="NOTA DNCT N° 75/2016"/>
    <d v="2016-06-17T00:00:00"/>
    <s v="Tecnopolis - ???"/>
    <s v="PACKAGING RIVADAVIA S.R.L"/>
    <n v="51443.96"/>
    <s v="Solicitud de pago Factura B N° 0001-00005061 - insumos descartables para gastronimia"/>
    <s v="Dirección Nacional de Centros Tematicos"/>
    <d v="2016-05-17T00:00:00"/>
    <s v="Direccion General Técnica, Administrativa y Legal"/>
    <d v="2016-07-22T00:00:00"/>
    <s v="Mueble 15"/>
    <s v="Mariana"/>
    <d v="2016-06-28T00:00:00"/>
    <m/>
    <s v="Legales"/>
    <d v="2016-06-28T00:00:00"/>
    <s v="NO-2016-00037338"/>
    <m/>
    <s v="Compras"/>
    <d v="2016-07-25T00:00:00"/>
    <m/>
    <s v="Pago"/>
    <s v="Pago"/>
    <m/>
    <s v="30-71493557-3"/>
    <m/>
    <s v=" 0001-00005061"/>
    <m/>
    <m/>
    <m/>
    <s v="DEBE REFACTURAR NO TIENE SIPRO NO TIENE CFC"/>
    <n v="7"/>
    <x v="0"/>
  </r>
  <r>
    <s v="272425/2016"/>
    <m/>
    <s v="1898/2016"/>
    <m/>
    <m/>
    <s v="NOTA DNCT Nº 99/2016"/>
    <d v="2016-06-02T00:00:00"/>
    <s v="Tecnopolis - Mantenimiento"/>
    <s v="GRUAS SAN BLAS S.A."/>
    <n v="47325"/>
    <s v="PAGO FACTURA B Nº 0035-00000553// 0035-00000554// 0035-00000560"/>
    <s v="Dirección Nacional de Centros Tematicos"/>
    <d v="2016-06-02T00:00:00"/>
    <s v="Legales"/>
    <d v="2016-07-11T00:00:00"/>
    <s v="Mueble 8"/>
    <s v="Mariana"/>
    <d v="2016-06-28T00:00:00"/>
    <s v="PENDIENTE DE REFACTURAR"/>
    <s v="Legales"/>
    <d v="2016-06-28T00:00:00"/>
    <s v="NO-2016-00037319"/>
    <s v="PARA SU TRAMITE"/>
    <s v="Compras"/>
    <d v="2016-07-11T00:00:00"/>
    <m/>
    <s v="Pago"/>
    <s v="Pago"/>
    <m/>
    <s v="30-70910730-1"/>
    <n v="232179"/>
    <s v="0038-00000089"/>
    <m/>
    <m/>
    <m/>
    <s v="DEBE REFACTURAR"/>
    <n v="7"/>
    <x v="0"/>
  </r>
  <r>
    <s v="272426/2016"/>
    <m/>
    <s v="19415/2016"/>
    <m/>
    <m/>
    <s v="NOTA DNCT N° 106/2016"/>
    <d v="2016-06-08T00:00:00"/>
    <s v="Tecnopolis - Insumos Graficos"/>
    <s v="SIGN PUBLICIDAD S.R.L"/>
    <n v="606475"/>
    <s v="Adquisición de insumos y materiales para trabajos de impresion grafica"/>
    <s v="Dirección Nacional de Generacion de Contenidos"/>
    <d v="2016-06-08T00:00:00"/>
    <s v="Presupuesto"/>
    <d v="2016-07-15T00:00:00"/>
    <s v="Mueble 13"/>
    <s v="Miriam"/>
    <d v="2016-06-29T00:00:00"/>
    <m/>
    <s v="Dirección Nacional de Centros Tematicos"/>
    <d v="2016-07-25T00:00:00"/>
    <s v="PV-2016-00396237"/>
    <s v="Para actualizar presupuesto"/>
    <s v="Dirección Nacional de Centros tematicos"/>
    <d v="2016-07-27T00:00:00"/>
    <m/>
    <s v="Licitación - Contrataciones"/>
    <s v="Licitación Privada"/>
    <m/>
    <m/>
    <m/>
    <m/>
    <m/>
    <m/>
    <m/>
    <m/>
    <n v="7"/>
    <x v="0"/>
  </r>
  <r>
    <s v="272428/2016"/>
    <m/>
    <s v="18931/2016"/>
    <m/>
    <m/>
    <s v="NOTA DNCT N° 98/2016"/>
    <d v="2016-06-07T00:00:00"/>
    <s v="Tecnopolis - Obra Publica"/>
    <m/>
    <m/>
    <s v="Adecuacion de oficinas en edificio enexo al microestadio"/>
    <s v="Dirección Nacional de Centros Tematicos"/>
    <d v="2016-06-07T00:00:00"/>
    <s v="Direccion General Técnica, Administrativa y Legal"/>
    <d v="2016-06-29T00:00:00"/>
    <s v="Mueble 11"/>
    <s v="Orlando"/>
    <d v="2016-06-29T00:00:00"/>
    <s v="NOTA PARA MINISTERIO DEL INTERIOR "/>
    <s v="Direccion General Técnica, Administrativa y Legal"/>
    <d v="2016-07-05T00:00:00"/>
    <s v="PROVIDENCIA 52679"/>
    <s v="PARA SU TRAMITE"/>
    <s v="Jefatura de Gabinete de Ministros"/>
    <d v="2016-07-15T00:00:00"/>
    <m/>
    <m/>
    <m/>
    <m/>
    <m/>
    <m/>
    <m/>
    <m/>
    <m/>
    <m/>
    <m/>
    <n v="7"/>
    <x v="1"/>
  </r>
  <r>
    <s v="272443/2016"/>
    <m/>
    <s v="18994/2016"/>
    <m/>
    <m/>
    <s v="NOTA DNCT N° 101/2016"/>
    <d v="2016-06-02T00:00:00"/>
    <s v="Tecnopolis - Mantenimiento"/>
    <s v="ERNESTO A. ROSSI Y CIA S.A."/>
    <n v="298059"/>
    <s v="PAGO DE FATURA B N° 0006-00017148 - Insumos Pintureria para Mantenimiento y Reapertura Parque"/>
    <s v="Dirección Nacional de Centros Tematicos"/>
    <d v="2016-06-02T00:00:00"/>
    <s v="Direccion General Técnica, Administrativa y Legal"/>
    <d v="2016-06-28T00:00:00"/>
    <s v="Mueble 12"/>
    <s v="Matías"/>
    <d v="2016-06-28T00:00:00"/>
    <s v="En tránsito a Presupuesto desde el 14/7 para el pago."/>
    <s v="Presupuesto"/>
    <d v="2016-07-14T00:00:00"/>
    <s v="NO-2016-00037317"/>
    <s v="Se refacturó. Se envía para el pago."/>
    <s v="PREsupuesto"/>
    <d v="2016-07-14T00:00:00"/>
    <m/>
    <s v="Pago"/>
    <s v="Pago"/>
    <m/>
    <s v="30-53752064-3"/>
    <m/>
    <s v="006-00017148"/>
    <n v="144212"/>
    <n v="298059"/>
    <s v="Devengado"/>
    <s v="DEBE REFACTURAR NO TIENE SIPRO NO TIENE CFC//OP para firma GG"/>
    <n v="7"/>
    <x v="0"/>
  </r>
  <r>
    <s v="272444/2016"/>
    <m/>
    <s v="19414/2016"/>
    <m/>
    <m/>
    <s v="NOTA DNCT N° 108/2016"/>
    <d v="2016-06-08T00:00:00"/>
    <s v="Tecnopolis - Mantenimiento"/>
    <s v="MADERERA LAVALLOL S.A."/>
    <n v="74995.83"/>
    <s v="PAGO DE FACTURA N° 0015-00002520 -Insumos para Construccion en Seco para el Paseo de Gastronomia"/>
    <s v="Dirección Nacional de Centros Tematicos"/>
    <d v="2016-06-08T00:00:00"/>
    <s v="Direccion General Técnica, Administrativa y Legal"/>
    <d v="2016-07-07T00:00:00"/>
    <s v="Mueble 8"/>
    <s v="Mariana"/>
    <d v="2016-06-28T00:00:00"/>
    <s v="FINALIZADO"/>
    <s v="Presupuesto"/>
    <d v="2016-07-07T00:00:00"/>
    <s v="PV-2016-00084607-APN-DGTAYL#SFM"/>
    <m/>
    <s v="PREsupuesto"/>
    <d v="2016-07-07T00:00:00"/>
    <m/>
    <s v="Pago"/>
    <s v="Pago"/>
    <m/>
    <s v="30-65771538-3"/>
    <m/>
    <s v="0015-00002520"/>
    <m/>
    <n v="74996"/>
    <m/>
    <s v="DEBE REFACTURAR"/>
    <n v="7"/>
    <x v="0"/>
  </r>
  <r>
    <s v="272447/2016"/>
    <m/>
    <s v="17519/2016"/>
    <m/>
    <m/>
    <s v="NOTA DNCT N° 77/2016"/>
    <d v="2016-05-23T00:00:00"/>
    <s v="Tecnopolis - Mantenimiento"/>
    <s v="EMISOL S.A"/>
    <n v="76355"/>
    <s v="Solicitud de pago de factura B N° 0001-00006967  -Pinturas para el Galpon Joven"/>
    <s v="Dirección Nacional de Centros Tematicos"/>
    <d v="2016-05-23T00:00:00"/>
    <s v="Direccion General Técnica, Administrativa y Legal"/>
    <d v="2016-07-07T00:00:00"/>
    <s v="Mueble 18"/>
    <s v="Matías"/>
    <d v="2016-06-28T00:00:00"/>
    <m/>
    <s v="Presupuesto"/>
    <d v="2016-07-07T00:00:00"/>
    <s v="PV-2016-00084607-APN-DGTAYL#SFM"/>
    <m/>
    <s v="PREsupuesto"/>
    <d v="2016-07-07T00:00:00"/>
    <m/>
    <s v="Pago"/>
    <s v="Pago"/>
    <m/>
    <s v="30-71036583-7"/>
    <m/>
    <s v="0001-000006967+"/>
    <m/>
    <m/>
    <m/>
    <s v="DEBE REFACTURAR NO TIENE SIPRO, NO TIENE CFC"/>
    <n v="7"/>
    <x v="0"/>
  </r>
  <r>
    <s v="272448/2016"/>
    <m/>
    <s v="18990/2016"/>
    <m/>
    <m/>
    <s v="NOTA DNCT Nº 100/2016"/>
    <d v="2016-06-06T00:00:00"/>
    <s v="Tecnopolis - Limpieza"/>
    <s v="DELTALCOM S.A."/>
    <n v="101092.07"/>
    <s v="PAGO DE FACTURAS B Nº 0008-00000076/77/78/79 -Servicio de Roll Off Enero a Abril 2016 "/>
    <s v="Dirección Nacional de Centros Tematicos"/>
    <s v=" "/>
    <s v="Legales"/>
    <d v="2016-07-11T00:00:00"/>
    <s v="Mueble 8"/>
    <s v="Mariana"/>
    <d v="2016-06-28T00:00:00"/>
    <s v="PROY Y NOTA"/>
    <s v="Presupuesto"/>
    <d v="2016-07-25T00:00:00"/>
    <s v="PV-2016-00396445-APN-DGTAYL#SFM"/>
    <m/>
    <s v="PREsupuesto"/>
    <d v="2016-07-25T00:00:00"/>
    <m/>
    <s v="Pago"/>
    <s v="Pago"/>
    <m/>
    <s v="30-65518973-0"/>
    <m/>
    <s v=" 0008-00000076/77/78/79"/>
    <m/>
    <m/>
    <m/>
    <s v="Tiene que refacturar. Tiene vigente el CFC. No tiene SIPRO"/>
    <n v="7"/>
    <x v="0"/>
  </r>
  <r>
    <s v="272473/2016"/>
    <m/>
    <s v="19419/2016"/>
    <m/>
    <m/>
    <s v="NOTA DNCT N° 108/2016"/>
    <d v="2016-06-09T00:00:00"/>
    <s v="Tecnopolis - Equipamiento"/>
    <m/>
    <m/>
    <s v="Adquisición de transceptores portátiles (Handies), equipos de base, accesorios y baterias"/>
    <s v="Dirección Nacional de Centros Tematicos"/>
    <d v="2016-06-09T00:00:00"/>
    <s v="Presupuesto"/>
    <d v="2016-07-15T00:00:00"/>
    <s v="Mueble 13"/>
    <s v="Miriam"/>
    <d v="2016-06-29T00:00:00"/>
    <m/>
    <s v="Dirección Nacional de Centros Tematicos"/>
    <d v="2016-07-25T00:00:00"/>
    <s v="PV-2016-00396199-APN-DGTAYL#SFM"/>
    <s v="Para actualizar presupuesto"/>
    <s v="Dirección Nacional de Centros tematicos"/>
    <d v="2016-07-27T00:00:00"/>
    <m/>
    <s v="Licitación - Contrataciones"/>
    <s v="Licitación - Contrataciones"/>
    <m/>
    <m/>
    <m/>
    <m/>
    <m/>
    <m/>
    <m/>
    <m/>
    <n v="7"/>
    <x v="1"/>
  </r>
  <r>
    <s v="272474/2016"/>
    <m/>
    <s v="20469/2016"/>
    <m/>
    <m/>
    <s v="NOTA DNCT N° 120/2016"/>
    <d v="2016-06-21T00:00:00"/>
    <s v="Tecnopolis - Servicio de producción"/>
    <s v="MATT SRL"/>
    <n v="381200"/>
    <s v="Solicitud de pago &quot;Espacio Galpon Joven&quot; Servicio exclusivo de diseño y realizacion Factura N° 0002-00000008"/>
    <s v="Dirección Nacional de Centros Tematicos"/>
    <d v="2016-06-21T00:00:00"/>
    <s v="Direccion General Técnica, Administrativa y Legal"/>
    <d v="2016-06-28T00:00:00"/>
    <s v="Mueble 15"/>
    <s v="Laura Siciliano"/>
    <d v="2016-06-28T00:00:00"/>
    <s v="PROY Y NOTA"/>
    <s v="Legales"/>
    <d v="2016-06-29T00:00:00"/>
    <s v="NO-2016-00038038-APN-DGTAYL"/>
    <s v="PARA SU TRAMITE PREVIO PASE A PRESUPUESTO"/>
    <s v="Legales"/>
    <d v="2016-06-30T00:00:00"/>
    <m/>
    <s v="Pago"/>
    <s v="Pago"/>
    <m/>
    <m/>
    <m/>
    <m/>
    <m/>
    <m/>
    <m/>
    <s v="Tiene que refacturar. Vencido el CFC y no está inscripto en SIPRO"/>
    <n v="6"/>
    <x v="1"/>
  </r>
  <r>
    <s v="272504/2016"/>
    <m/>
    <s v="20115/2016"/>
    <m/>
    <m/>
    <s v="NOTA DNCT N° 113/2016"/>
    <d v="2016-06-10T00:00:00"/>
    <s v="Tecnopolis - Insumos de Herreria"/>
    <m/>
    <m/>
    <s v="Adquisición de insumos de ferreteria"/>
    <s v="Dirección Nacional de Centros Tematicos"/>
    <d v="2016-06-10T00:00:00"/>
    <s v="Direccion General Técnica, Administrativa y Legal"/>
    <d v="2016-06-29T00:00:00"/>
    <s v="Mueble 8"/>
    <s v="Mariana"/>
    <d v="2016-06-29T00:00:00"/>
    <m/>
    <m/>
    <m/>
    <m/>
    <m/>
    <s v="Compras"/>
    <d v="2016-06-29T00:00:00"/>
    <m/>
    <s v="Licitación - Contrataciones"/>
    <s v="Licitación - Contrataciones"/>
    <m/>
    <m/>
    <m/>
    <m/>
    <m/>
    <m/>
    <m/>
    <m/>
    <n v="6"/>
    <x v="0"/>
  </r>
  <r>
    <s v="272505/2016"/>
    <m/>
    <s v="20117/2016"/>
    <m/>
    <m/>
    <s v="NOTA DNCT Nº 112/2016"/>
    <d v="2016-06-03T00:00:00"/>
    <s v="Tecnopolis - Alquiler Fotocopiadoras "/>
    <s v="QSC SOLUCIONES S.R.L."/>
    <n v="40698.9"/>
    <s v="Solicitud pago de factura B Nº 0002-00007102/7193/7385"/>
    <s v="Dirección Nacional de Centros Tematicos"/>
    <d v="2016-06-03T00:00:00"/>
    <s v="Legales"/>
    <d v="2016-07-11T00:00:00"/>
    <s v="Mueble 8"/>
    <s v="Mariana"/>
    <d v="2016-06-28T00:00:00"/>
    <s v="PROY Y NOTA"/>
    <s v="Legales"/>
    <d v="2016-06-28T00:00:00"/>
    <s v="NO-2016-00036980"/>
    <s v="PARA SU TRAMITE"/>
    <s v="Compras"/>
    <d v="2016-07-11T00:00:00"/>
    <m/>
    <s v="Pago"/>
    <s v="Pago"/>
    <m/>
    <s v="30-70910730-1"/>
    <n v="232179"/>
    <s v="0002-00007102/7193/7385"/>
    <m/>
    <m/>
    <m/>
    <s v="DEBE REFACTURAR"/>
    <n v="7"/>
    <x v="0"/>
  </r>
  <r>
    <s v="272507/2016"/>
    <m/>
    <s v="19408/2016"/>
    <m/>
    <m/>
    <s v="NOTA DNCT N° 103/2016"/>
    <d v="2016-06-09T00:00:00"/>
    <s v="Tecnopolis - Mantenimiento"/>
    <s v="FERRETERÍA INDUSTRIAL SUR S.R.L"/>
    <n v="241558"/>
    <s v="PAGO DE FACTURA B N° 0001-00000051 - Elementos de Seguridad Personal"/>
    <s v="Dirección Nacional de Centros Tematicos"/>
    <d v="2016-06-09T00:00:00"/>
    <s v="Jefatura de Gabinete de Ministros"/>
    <d v="2016-07-11T00:00:00"/>
    <s v="Mueble 11"/>
    <s v="Orlando"/>
    <d v="2016-06-28T00:00:00"/>
    <s v="PROY Y NOTA 2016-00037541-APN-DGTAYL (FALTA SIPRO Y CFC)"/>
    <s v="Presupuesto"/>
    <d v="2016-07-11T00:00:00"/>
    <s v="Se lo pasó daniel "/>
    <m/>
    <s v="PREsupuesto"/>
    <d v="2016-07-11T00:00:00"/>
    <m/>
    <s v="Pago"/>
    <s v="Pago"/>
    <m/>
    <s v="30-71129878-5"/>
    <m/>
    <s v="0001-00000051"/>
    <m/>
    <m/>
    <m/>
    <s v="DEBE REFACTURAR NO TIENE SIPRO NO TIENE CFC"/>
    <n v="7"/>
    <x v="1"/>
  </r>
  <r>
    <s v="274807/2016"/>
    <m/>
    <m/>
    <m/>
    <m/>
    <m/>
    <d v="2016-06-28T00:00:00"/>
    <s v="Contrataciones Artisticas"/>
    <s v="JOSE LUIS JURI"/>
    <m/>
    <s v="CICLO JUEVES DE MAYO EXPERIENCIA ACÚSTICA"/>
    <m/>
    <m/>
    <m/>
    <m/>
    <s v="Mueble 9"/>
    <s v="Sebastian"/>
    <m/>
    <s v="Se procedió a  la apertura de dicho expediente con el fin de incorporar los EXP: 196274/2016, 245927/2016, 208735/2016, 208815/2016, 245882/2016"/>
    <s v="Legales"/>
    <d v="2016-06-28T00:00:00"/>
    <s v="NO-2016-00034176"/>
    <m/>
    <s v="Compras"/>
    <d v="2016-07-01T00:00:00"/>
    <m/>
    <s v="Legitimo Abono"/>
    <s v="Legitimo Abono"/>
    <m/>
    <m/>
    <m/>
    <m/>
    <m/>
    <m/>
    <m/>
    <m/>
    <n v="7"/>
    <x v="0"/>
  </r>
  <r>
    <s v="274819/2016"/>
    <m/>
    <m/>
    <m/>
    <m/>
    <s v="MEMO 27/2016"/>
    <d v="2016-06-28T00:00:00"/>
    <s v="Contrataciones Artisticas"/>
    <s v="MARCONI Y LA CAMERATA ARGENTINA"/>
    <n v="17500"/>
    <s v="Contratacion de musica popular en grandes formatos, Marconi y La camerata ARgentina"/>
    <s v="Dirección Nacional de Expresiones Federales"/>
    <m/>
    <s v="Direccion General Técnica, Administrativa y Legal"/>
    <d v="2016-07-11T00:00:00"/>
    <s v="Mueble 9"/>
    <s v="Sebastian"/>
    <d v="2016-07-11T00:00:00"/>
    <s v="Nota de pase a legales con AA. 12/07/2016 Nota para refacturar."/>
    <s v="Dirección Nacional de Expresiones Federales"/>
    <d v="2016-07-12T00:00:00"/>
    <s v="PV-2016-00127796-APN-DGTAYL#SFM"/>
    <s v="Para refacturar"/>
    <s v="Dirección Nacional de Expresiones Federales"/>
    <d v="2016-07-12T00:00:00"/>
    <m/>
    <m/>
    <m/>
    <m/>
    <m/>
    <m/>
    <m/>
    <m/>
    <m/>
    <m/>
    <m/>
    <n v="7"/>
    <x v="0"/>
  </r>
  <r>
    <s v="275403/2016"/>
    <m/>
    <s v="21124/2016"/>
    <m/>
    <m/>
    <s v="NOTA DNCT N° 128/2016"/>
    <d v="2016-06-22T00:00:00"/>
    <s v="Tecnopolis  - Servicio de Acreditaciones "/>
    <m/>
    <n v="695645"/>
    <s v="Servicio Integral de acreditaciones destinado al Parque Tematico e interactivo &quot;Tecnopolis&quot;"/>
    <s v="Dirección Nacional de Generacion de Contenidos"/>
    <d v="2016-06-22T00:00:00"/>
    <s v="Presupuesto"/>
    <d v="2016-07-05T00:00:00"/>
    <s v="Mueble 11"/>
    <s v="Orlando"/>
    <d v="2016-06-30T00:00:00"/>
    <m/>
    <s v="Dirección Nacional de Centros Tematicos"/>
    <d v="2016-07-26T00:00:00"/>
    <m/>
    <s v="Para actualizar presupuesto"/>
    <s v="Compras"/>
    <d v="2016-07-05T00:00:00"/>
    <m/>
    <s v="Licitación - Contrataciones"/>
    <s v="Contratación Directa"/>
    <m/>
    <m/>
    <m/>
    <m/>
    <m/>
    <m/>
    <m/>
    <m/>
    <n v="7"/>
    <x v="1"/>
  </r>
  <r>
    <s v="275472/2016"/>
    <m/>
    <m/>
    <m/>
    <m/>
    <s v="NOTA DNCT N° 129/2016"/>
    <d v="2016-06-22T00:00:00"/>
    <s v="Tecnopolis - Mantenimiento"/>
    <m/>
    <n v="11465000"/>
    <s v="Mantenimiento Infraestructura Vial "/>
    <s v="Dirección Nacional de Centros Tematicos"/>
    <m/>
    <s v="Presupuesto"/>
    <d v="2016-07-05T00:00:00"/>
    <s v="Mueble 11"/>
    <s v="Orlando"/>
    <d v="2016-06-30T00:00:00"/>
    <m/>
    <s v="Dirección Nacional de Centros Tematicos"/>
    <d v="2016-07-26T00:00:00"/>
    <m/>
    <s v="para actualizar presupuesto"/>
    <s v="Compras"/>
    <d v="2016-07-05T00:00:00"/>
    <m/>
    <m/>
    <m/>
    <m/>
    <m/>
    <m/>
    <m/>
    <m/>
    <m/>
    <m/>
    <m/>
    <n v="7"/>
    <x v="1"/>
  </r>
  <r>
    <s v="275550/2016"/>
    <m/>
    <s v="21129/2016"/>
    <m/>
    <m/>
    <s v="NOTA DNCT N° 130/2016"/>
    <d v="2016-06-22T00:00:00"/>
    <s v="Tecnopolis - Insumos Electronicos"/>
    <s v="ENTROPIA S.R.L"/>
    <n v="337321"/>
    <s v="Solicitud de pago de la Factura B N° 002-00000025 Materiales Electronicos"/>
    <s v="Dirección Nacional de Centros Tematicos"/>
    <m/>
    <s v="Mesa de Entradas"/>
    <d v="2016-07-19T00:00:00"/>
    <s v="Mueble 8"/>
    <s v="Mariana"/>
    <d v="2016-06-30T00:00:00"/>
    <s v="FINALIZADO"/>
    <s v="Direccion gral, tecnica, adm y legal"/>
    <d v="2015-07-19T00:00:00"/>
    <s v="PROVI-2016-00337377"/>
    <s v="PARA PASE A BORTHAGARAY CON PROY POR GEDO"/>
    <s v="Compras"/>
    <d v="2016-07-20T00:00:00"/>
    <m/>
    <s v="Pago"/>
    <s v="Pago"/>
    <m/>
    <m/>
    <m/>
    <s v="0002-000000025"/>
    <n v="146592"/>
    <n v="337321"/>
    <s v="Devengado"/>
    <m/>
    <n v="7"/>
    <x v="1"/>
  </r>
  <r>
    <s v="275650/2015"/>
    <m/>
    <m/>
    <m/>
    <m/>
    <m/>
    <d v="2016-01-14T00:00:00"/>
    <s v="Audiovisual"/>
    <s v="INCAA"/>
    <n v="82200000"/>
    <s v="CONVENIO INCAA CONCURSO PRODUCCIONES AUDIOVISUALES                                                $ 82.200.000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275951/2015"/>
    <m/>
    <s v="NOTA 13842/2016 "/>
    <m/>
    <m/>
    <s v="Lic Púb. N° 60/2015.nota dnct 38/2016"/>
    <d v="2016-04-08T00:00:00"/>
    <s v="Tecnopolis - Limpieza"/>
    <m/>
    <n v="3722699"/>
    <s v="Contratación de Servicio de limpieza, recolección y retiro de reciduos compactables, acopio y retiro de residuos incompactables, barrido mecanicoen Tecnopolis."/>
    <s v="Dirección Nacional de Centros Tematicos"/>
    <m/>
    <s v="Direccion General Técnica, Administrativa y Legal"/>
    <d v="2016-07-06T00:00:00"/>
    <s v="Mueble 9"/>
    <s v="Laura"/>
    <n v="31921"/>
    <s v="Daniel : Enviaron una nota el 28 de abril para Sebastian// 2/6  Lo esta trabajando Mariana //Una de las empresa remtió documentación la que se remitió a Jefatura con borrador de dictamen de comisión."/>
    <m/>
    <m/>
    <m/>
    <m/>
    <s v="Compras"/>
    <d v="2016-07-07T00:00:00"/>
    <m/>
    <s v="Licitación - Contrataciones"/>
    <s v="Licitación - Contrataciones"/>
    <m/>
    <m/>
    <m/>
    <m/>
    <m/>
    <m/>
    <m/>
    <s v="PARA PAGAR JGM"/>
    <n v="7"/>
    <x v="0"/>
  </r>
  <r>
    <s v="276439/2015"/>
    <m/>
    <m/>
    <m/>
    <m/>
    <s v="Expte Madre 45786/15"/>
    <d v="2016-04-08T00:00:00"/>
    <s v="Tecnopolis - Mantenimiento"/>
    <s v="Posible &quot;Grúas San Blás&quot;"/>
    <n v="308080.75"/>
    <s v="Servicio de mantenimiento anual y reparación para maquinarias pesadas, con destino el Parque del Bicentenario. CONTRATACIÓN DIRECTA  N° 50/2015."/>
    <s v="Dirección Nacional de Centros Tematicos"/>
    <m/>
    <m/>
    <m/>
    <s v="Mueble 8"/>
    <s v="Mariana"/>
    <m/>
    <m/>
    <s v="Jefatura de Gabinete de Ministros"/>
    <d v="2016-06-13T00:00:00"/>
    <s v="NOTA CC 302/2016"/>
    <s v="RECOMENDACIÓN PARA ELABORA EL DICT DE EVALUACIÓN Y SU PUBLICIDAD"/>
    <s v="Jefatura de Gabinete de Ministros"/>
    <d v="2016-06-14T00:00:00"/>
    <m/>
    <s v="Licitación - Contrataciones"/>
    <s v="Contratación Directa"/>
    <m/>
    <m/>
    <m/>
    <m/>
    <m/>
    <m/>
    <m/>
    <m/>
    <n v="6"/>
    <x v="0"/>
  </r>
  <r>
    <s v="276656/2015"/>
    <m/>
    <m/>
    <m/>
    <m/>
    <m/>
    <d v="2016-04-11T00:00:00"/>
    <s v="Alquiler de Sillas"/>
    <s v="CASA GALLO de FERRARA CENTURION EDUARDO"/>
    <n v="146448.51"/>
    <s v="Expte. Pago factura 0002-00000045 a favor de la firma CASA GALLO  por alquiler de sillas"/>
    <m/>
    <m/>
    <m/>
    <m/>
    <s v="Mueble 15"/>
    <s v="ZULMA"/>
    <m/>
    <s v="PARA ARCHIVO"/>
    <m/>
    <m/>
    <m/>
    <m/>
    <s v="Compras"/>
    <d v="2016-05-09T00:00:00"/>
    <m/>
    <s v="Pago"/>
    <s v="Pago"/>
    <m/>
    <m/>
    <m/>
    <s v="0002-00000045"/>
    <m/>
    <m/>
    <m/>
    <m/>
    <n v="5"/>
    <x v="0"/>
  </r>
  <r>
    <s v="277013/2016"/>
    <m/>
    <s v="20649/2016"/>
    <m/>
    <m/>
    <s v="NOTA DNCT N° 124/2016"/>
    <d v="2016-06-16T00:00:00"/>
    <s v="Tecnopolis - Servicio de Salud"/>
    <s v="SEMEBA - SERVICIOS DE EMERGENCIAS MEDICAS S.R.L"/>
    <n v="51800"/>
    <s v="Solicitud de pago de Factura B N° 0002-00000027 Cobertura medica asistencial"/>
    <s v="Dirección Nacional de Generacion de Contenidos"/>
    <d v="2016-06-16T00:00:00"/>
    <s v="Presupuesto"/>
    <d v="2016-07-05T00:00:00"/>
    <s v="Mueble 16"/>
    <s v="Griselda"/>
    <d v="2016-06-30T00:00:00"/>
    <m/>
    <s v="Presupuesto"/>
    <d v="2016-07-01T00:00:00"/>
    <s v="PV-2016-00044148-APN-DGTAYL#SFM"/>
    <s v="par info. credito"/>
    <s v="Compras"/>
    <d v="2016-07-05T00:00:00"/>
    <m/>
    <s v="Pago"/>
    <s v="Pago"/>
    <m/>
    <s v="30-70904311-7"/>
    <m/>
    <s v="0002-00000027"/>
    <m/>
    <m/>
    <m/>
    <s v="Tiene que refacturar. Está pre-inscripto en SIPRO y NO tiene CFC"/>
    <n v="7"/>
    <x v="1"/>
  </r>
  <r>
    <s v="277039/2016"/>
    <m/>
    <s v="20624/2016"/>
    <m/>
    <m/>
    <s v="NOTA DNCT N° 126/2016"/>
    <d v="2016-06-22T00:00:00"/>
    <s v="Tecnopolis - Equipamiento"/>
    <s v="MADERERA LAVALLOL S.A."/>
    <n v="226673.54"/>
    <s v="Solicitud de pago B N° 0015-00002540, 0015-00002557 y 0015-00002577 Insumos para la construcción en seco"/>
    <s v="Dirección Nacional de Centros Tematicos"/>
    <d v="2016-06-22T00:00:00"/>
    <s v="Presupuesto"/>
    <d v="2016-07-15T00:00:00"/>
    <s v="Mueble 8"/>
    <s v="Mariana"/>
    <d v="2016-06-30T00:00:00"/>
    <s v="SE SOLICITÓ REFACTURACIÓN"/>
    <s v="Presupuesto"/>
    <d v="2016-07-05T00:00:00"/>
    <s v="PV 2016 -00052380 APN"/>
    <s v="Para que informe sobre la existencia de credito"/>
    <s v="Compras"/>
    <d v="2016-07-15T00:00:00"/>
    <m/>
    <s v="Pago"/>
    <s v="Pago"/>
    <m/>
    <m/>
    <m/>
    <m/>
    <m/>
    <m/>
    <m/>
    <m/>
    <n v="7"/>
    <x v="1"/>
  </r>
  <r>
    <s v="278023/2013"/>
    <m/>
    <m/>
    <m/>
    <m/>
    <m/>
    <d v="2016-01-14T00:00:00"/>
    <s v="Telecomunicaciones"/>
    <s v="Arsat"/>
    <n v="39608372"/>
    <s v="ARSAT 4    Servicios de telecomunicaciones y afines para la Red Federal de Cultura Digital del Plan Nacional Igualdad Cultural  CONTRATACIÓN DIRECTA POR ESPECIALIDAD N° 32/2015"/>
    <m/>
    <m/>
    <m/>
    <m/>
    <s v="Mueble 14"/>
    <s v="Analia"/>
    <m/>
    <m/>
    <m/>
    <m/>
    <m/>
    <m/>
    <s v="Compras"/>
    <d v="2016-05-09T00:00:00"/>
    <m/>
    <s v="HISTORICO /MINPLAN"/>
    <s v="Contratación Directa"/>
    <m/>
    <m/>
    <m/>
    <m/>
    <m/>
    <m/>
    <m/>
    <m/>
    <n v="5"/>
    <x v="0"/>
  </r>
  <r>
    <s v="280001/2016"/>
    <m/>
    <s v="21352/2016"/>
    <m/>
    <m/>
    <s v="NOTA DNCT N° 131/2016"/>
    <d v="2016-06-22T00:00:00"/>
    <s v="Tecnopolis - Mantenimiento"/>
    <s v="GRUAS SAN BLAS S.A."/>
    <n v="456049.98"/>
    <s v="Solicitud de pago de factura B N° 000038-00000092/93/94 - Alquiler de maquinarias "/>
    <s v="Dirección Nacional de Centros Tematicos"/>
    <d v="2016-06-22T00:00:00"/>
    <s v="Dirección Nacional de Centros Tematicos"/>
    <d v="2016-07-12T00:00:00"/>
    <s v="Mueble 8"/>
    <s v="Mariana"/>
    <d v="2016-07-01T00:00:00"/>
    <m/>
    <m/>
    <m/>
    <s v="PV-2016-00336976"/>
    <s v="Para que informe existencia de crédito"/>
    <s v="Compras"/>
    <d v="2016-07-21T00:00:00"/>
    <m/>
    <s v="Pago"/>
    <s v="Pago"/>
    <m/>
    <m/>
    <m/>
    <m/>
    <m/>
    <m/>
    <m/>
    <m/>
    <n v="7"/>
    <x v="0"/>
  </r>
  <r>
    <s v="280024/2016"/>
    <m/>
    <s v="16628/2016"/>
    <m/>
    <m/>
    <s v="NOTA DNEF N°100/2016"/>
    <d v="2016-05-18T00:00:00"/>
    <s v="Contrataciones Artisticas"/>
    <s v="LUIS GUERRERIRO"/>
    <s v="E2000"/>
    <s v="REQUERIMIENTO PARA CONTRATACION ARTISTICA DE LUIS GUERRERIRO"/>
    <s v="Dirección Nacional de Expresiones Federales"/>
    <d v="2016-05-18T00:00:00"/>
    <s v="Dirección Nacional de Expresiones Federales"/>
    <d v="2016-06-30T00:00:00"/>
    <s v="Mueble 9"/>
    <s v="Sebastian"/>
    <d v="2016-06-30T00:00:00"/>
    <s v="Se remite con providencia indicando que &quot;no hay plazos administrativos para la tramitación&quot; (servicio requerido para el 03/06).Armo nota para devolver a DNEF para refacturar y con observaciones por la cesión de derechos y factura, el 05/07/2016 (teniendo en cuenta instrucciones de corte de ayer)"/>
    <s v="Dirección Nacional de Expresiones Federales"/>
    <d v="2016-07-12T00:00:00"/>
    <s v="PV-2016-00127736-APN-DGTAYL#SFM"/>
    <s v="Nota para devolver a DNEF para refacturar por nuevo SAF, y alta de ente. Observaciones respecto de la cesión de derechos."/>
    <s v="Dirección Nacional de Expresiones Federales"/>
    <d v="2016-07-12T00:00:00"/>
    <m/>
    <s v="Legitimo Abono"/>
    <s v="Legitimo Abono"/>
    <m/>
    <m/>
    <m/>
    <m/>
    <m/>
    <m/>
    <m/>
    <m/>
    <n v="7"/>
    <x v="1"/>
  </r>
  <r>
    <s v="280028/2016"/>
    <m/>
    <s v="16624/2016"/>
    <m/>
    <m/>
    <s v="NOTA DNEF N°104/2016"/>
    <d v="2016-05-18T00:00:00"/>
    <s v="Contrataciones Artisticas"/>
    <s v="CARMINHO"/>
    <s v="E8000"/>
    <s v="REQUERIMIENTO PARA CONTRATACION ARTISTICA DE CARMINHO"/>
    <s v="Dirección Nacional de Expresiones Federales"/>
    <d v="2016-05-18T00:00:00"/>
    <s v="Dirección Nacional de Expresiones Federales"/>
    <d v="2016-06-30T00:00:00"/>
    <s v="Mueble 9"/>
    <s v="Sebastian"/>
    <d v="2016-06-30T00:00:00"/>
    <s v="Se remite con providencia indicando que &quot;no hay plazos administrativos para la tramitación&quot; (servicio requerido para el 03/06). Armo nota para devolver a DNEF para refacturar y con observaciones por la cesión de derechos y factura, el 05/07/2016 (teniendo en cuenta instrucciones de corte de ayer)"/>
    <s v="Dirección Nacional de Expresiones Federales"/>
    <d v="2016-07-05T00:00:00"/>
    <s v="PV-2016-00127722-APN-DGTAYL#SFM"/>
    <s v="Nota para devolver a DNEF para refacturar por nuevo SAF, y alta de ente. Observaciones respecto de la cesión de derechos."/>
    <s v="Dirección Nacional de Expresiones Federales"/>
    <d v="2016-07-12T00:00:00"/>
    <m/>
    <s v="Legitimo Abono"/>
    <s v="Legitimo Abono"/>
    <m/>
    <m/>
    <m/>
    <m/>
    <m/>
    <m/>
    <m/>
    <m/>
    <n v="7"/>
    <x v="1"/>
  </r>
  <r>
    <s v="280426/2016"/>
    <m/>
    <s v="15931/2016"/>
    <m/>
    <m/>
    <s v="NOTA DNEF N° 87/2016"/>
    <d v="2016-05-12T00:00:00"/>
    <s v="Contrataciones Artisticas"/>
    <s v="Daniel Falasca"/>
    <n v="11500"/>
    <s v="Requerimiento para Contrataciones artistica de Daniel Falasca"/>
    <s v="Dirección Nacional de Centros Tematicos"/>
    <m/>
    <s v="Dirección Nacional de Expresiones Federales"/>
    <m/>
    <s v="Mueble 9"/>
    <s v="Sebastian"/>
    <d v="2016-07-01T00:00:00"/>
    <s v="Se arma nota a DNEF para refacturar, atento apertura nuevo SAF. Se indica para el Alta de ENTE en SFM. Fue con mail aparte."/>
    <s v="Dirección Nacional de Expresiones Federales"/>
    <d v="2016-07-05T00:00:00"/>
    <s v="PV-2016-00069793-APN-DGTAYL#SFM"/>
    <m/>
    <s v="REVISAR"/>
    <m/>
    <s v="Legitimo abono"/>
    <s v="Legitimo Abono"/>
    <s v="Legitimo Abono"/>
    <m/>
    <s v="20-13653578-2"/>
    <m/>
    <d v="2002-09-01T00:00:00"/>
    <m/>
    <m/>
    <m/>
    <m/>
    <n v="1"/>
    <x v="1"/>
  </r>
  <r>
    <s v="282299/2016"/>
    <m/>
    <m/>
    <m/>
    <m/>
    <m/>
    <m/>
    <s v="Equipamiento"/>
    <s v="RELEX"/>
    <n v="370000"/>
    <s v="Compra de Lectoras de codigo de Barras, Impresoras de Etiquetas e Insumos para la Impresora"/>
    <s v="Dirección de Compras y Contrataciones"/>
    <d v="2016-06-30T00:00:00"/>
    <s v="Mesa de Entradas"/>
    <d v="2016-06-30T00:00:00"/>
    <m/>
    <s v="Laura Soriano"/>
    <d v="2016-06-30T00:00:00"/>
    <m/>
    <m/>
    <m/>
    <m/>
    <m/>
    <s v="Compras"/>
    <d v="2016-07-01T00:00:00"/>
    <m/>
    <s v="Legitimo Abono"/>
    <s v="Legitimo Abono"/>
    <m/>
    <m/>
    <m/>
    <m/>
    <m/>
    <m/>
    <m/>
    <m/>
    <n v="7"/>
    <x v="0"/>
  </r>
  <r>
    <s v="282441/2016"/>
    <m/>
    <s v="21453/2016"/>
    <m/>
    <m/>
    <s v="NOTA DNCT N° 132/2016"/>
    <d v="2016-06-28T00:00:00"/>
    <s v="Tecnopolis - Mantenimiento"/>
    <s v="BELLI &amp; CIA S.A."/>
    <s v="49961,20"/>
    <s v="Pago de factura N° 0002-00000705/706"/>
    <s v="Dirección Nacional de Centros Tematicos"/>
    <m/>
    <s v="Legales"/>
    <d v="2016-07-27T00:00:00"/>
    <s v="Mueble 8"/>
    <s v="Mariana"/>
    <d v="2016-07-12T00:00:00"/>
    <s v="FINALIZADO"/>
    <s v="Legales"/>
    <d v="2016-08-03T00:00:00"/>
    <s v="Pv-2016-00318073"/>
    <s v="Se manda a Legales con Proy"/>
    <s v="Legales"/>
    <d v="2016-08-03T00:00:00"/>
    <m/>
    <m/>
    <m/>
    <m/>
    <m/>
    <m/>
    <m/>
    <m/>
    <m/>
    <m/>
    <m/>
    <n v="8"/>
    <x v="0"/>
  </r>
  <r>
    <s v="283025/2015"/>
    <m/>
    <m/>
    <m/>
    <m/>
    <s v="original: 45821"/>
    <d v="2016-04-11T00:00:00"/>
    <s v="Agua - Dispenser"/>
    <s v="FREEZY- AKUA"/>
    <n v="20891.150000000001"/>
    <s v="Extpe. Pago c/ factura 0006-0000327 a favor de la firma FREEZY- AKUA por la provisión de Bidones de agua."/>
    <m/>
    <m/>
    <s v="Legales"/>
    <d v="2016-07-11T00:00:00"/>
    <s v="Mueble 11"/>
    <s v="Orlando"/>
    <d v="2016-05-24T00:00:00"/>
    <s v="PROYECTO Y NOTA"/>
    <s v="Legales"/>
    <d v="2016-06-28T00:00:00"/>
    <s v="NO-2016-00036333"/>
    <s v="PARA SU INTERVENCIÓN "/>
    <s v="Compras"/>
    <d v="2016-07-11T00:00:00"/>
    <m/>
    <s v="Pago"/>
    <s v="Pago"/>
    <m/>
    <s v="30-70756739-9"/>
    <m/>
    <s v="0006-0000327"/>
    <m/>
    <m/>
    <m/>
    <s v="PARA PAGO JGM"/>
    <n v="7"/>
    <x v="1"/>
  </r>
  <r>
    <s v="283316/2016"/>
    <m/>
    <m/>
    <m/>
    <m/>
    <m/>
    <m/>
    <s v="Contrataciones Artisticas"/>
    <s v="Javier Sanchez Producciones"/>
    <n v="363000"/>
    <s v="Pago de factura N° 0003-00000045 "/>
    <s v="Dirección de Compras y Contrataciones"/>
    <d v="2016-06-30T00:00:00"/>
    <s v="Mesa de Entradas"/>
    <d v="2016-06-30T00:00:00"/>
    <s v="Mueble 15"/>
    <s v="ZULMA"/>
    <m/>
    <s v="Ya están devengados los $718.000 y Gustavo Gonzalez ya pidió a la TGN el pago."/>
    <s v="Presupuesto"/>
    <d v="2016-07-01T00:00:00"/>
    <s v="PV-2016-00052255-APN-DGTAYL#SFM"/>
    <s v="par info. credito"/>
    <s v="PREsupuesto"/>
    <d v="2016-07-01T00:00:00"/>
    <m/>
    <s v="Pago"/>
    <s v="Pago"/>
    <m/>
    <m/>
    <m/>
    <s v="0003-00000056"/>
    <m/>
    <n v="355000"/>
    <s v="Comprometido"/>
    <m/>
    <n v="7"/>
    <x v="1"/>
  </r>
  <r>
    <s v="284183/2016"/>
    <m/>
    <s v="21542/2016"/>
    <m/>
    <m/>
    <s v="NOTA DNEF N° 259/2016"/>
    <d v="2016-06-01T00:00:00"/>
    <s v="Equipamiento"/>
    <m/>
    <m/>
    <s v="Compra de Moviliario y Accesorios para musica"/>
    <s v="Dirección Nacional de Expresiones Federales"/>
    <m/>
    <s v="Dirección Nacional de Expresiones Federales"/>
    <d v="2016-07-04T00:00:00"/>
    <s v="Mueble 16"/>
    <s v="Griselda"/>
    <d v="2016-07-07T00:00:00"/>
    <s v="CHECK LIST DEL ART. 39"/>
    <m/>
    <m/>
    <m/>
    <m/>
    <s v="Compras"/>
    <d v="2016-07-04T00:00:00"/>
    <m/>
    <m/>
    <m/>
    <m/>
    <m/>
    <m/>
    <m/>
    <m/>
    <m/>
    <m/>
    <m/>
    <n v="7"/>
    <x v="1"/>
  </r>
  <r>
    <s v="28497/2014"/>
    <m/>
    <m/>
    <m/>
    <m/>
    <m/>
    <d v="2016-01-14T00:00:00"/>
    <s v="Mantenimiento Asensores"/>
    <m/>
    <n v="23362824"/>
    <s v=" MANTENIMIENTO de  ASCENSORES     Licitación Püblica Nacional N° 1/2015    (PRIMER LLAMADO)  5 cuerpos"/>
    <m/>
    <m/>
    <s v="Direccion General Técnica, Administrativa y Legal"/>
    <d v="2016-06-01T00:00:00"/>
    <s v="Mueble 11"/>
    <s v="Orlando"/>
    <d v="2016-06-01T00:00:00"/>
    <s v="1/06 SE FUE CON NOTA Y PROY A ADRIAN  PARA DEJAR SIN EFECTO LA LICITACIÓN"/>
    <s v="Direccion General Técnica, Administrativa y Legal"/>
    <d v="2016-03-07T00:00:00"/>
    <s v="NOTA CC   271/2016"/>
    <s v="CON NOTA Y PROY PARA DEJAR SIN EFECTO LA LICITACIÓN"/>
    <s v="Legales"/>
    <d v="2016-06-15T00:00:00"/>
    <s v="Licitación Publica"/>
    <s v="Licitación - Contrataciones"/>
    <s v="Licitacion"/>
    <m/>
    <m/>
    <m/>
    <m/>
    <m/>
    <m/>
    <m/>
    <m/>
    <n v="6"/>
    <x v="0"/>
  </r>
  <r>
    <s v="28498/2014"/>
    <m/>
    <m/>
    <m/>
    <m/>
    <s v="LIC. PUB.  9/2014 - OC 32/2015 y 34/2015"/>
    <d v="2016-01-14T00:00:00"/>
    <s v="Muebles"/>
    <s v="PRODMOBI S.A.   Y R. MONACO S.A. "/>
    <n v="1828624"/>
    <s v="Relativo a la provisión, instalación y armado de  Equipamiento Mobiliario                                       Licitación Püblica Nacional  N° 9/2014   (5 Cuerpos)"/>
    <m/>
    <m/>
    <m/>
    <m/>
    <s v="Mueble 8"/>
    <s v="Lorena"/>
    <d v="2016-07-28T00:00:00"/>
    <s v="Lo  esta trabajando Lorena"/>
    <m/>
    <m/>
    <m/>
    <m/>
    <s v="Compras"/>
    <d v="2016-05-09T00:00:00"/>
    <s v="Licitación Publica"/>
    <s v="HISTORICO /MINPLAN"/>
    <m/>
    <s v="OC 32/2015 y 34/2015"/>
    <m/>
    <m/>
    <m/>
    <m/>
    <m/>
    <m/>
    <m/>
    <n v="5"/>
    <x v="0"/>
  </r>
  <r>
    <s v="28505/2014"/>
    <m/>
    <m/>
    <m/>
    <m/>
    <s v="LIC. PUB.  7/2014 - OC 20/2015"/>
    <d v="2016-01-14T00:00:00"/>
    <s v="Limpieza"/>
    <s v="Impecable de Walter Perez"/>
    <n v="239400000.08000001"/>
    <s v="Limpieza del edificio, Provisión de Arts de Higiene, Servicio de fumigación, Control de plagas, Desinsectación, desratización y Servicio de limpieza y mantenimiento de tanques                                  Licitación Pública Nacional N° 7/2014                                                                    (12 CUERPOS) "/>
    <m/>
    <m/>
    <m/>
    <m/>
    <s v="Mueble 8"/>
    <s v="Mariana"/>
    <m/>
    <m/>
    <s v="Coordinación Técnica Operativa"/>
    <d v="2016-04-21T00:00:00"/>
    <m/>
    <s v="Se llevo cuerpo 4,5, 6 y 12, Para ver la oferta de la firma Impecable con Adrian, (FER) "/>
    <s v="Compras"/>
    <d v="2016-05-09T00:00:00"/>
    <s v="Licitación Publica"/>
    <s v="HISTORICO /MINPLAN"/>
    <m/>
    <s v="OC 20/2015"/>
    <m/>
    <m/>
    <m/>
    <m/>
    <m/>
    <m/>
    <m/>
    <n v="5"/>
    <x v="0"/>
  </r>
  <r>
    <s v="28506/2014"/>
    <m/>
    <m/>
    <m/>
    <m/>
    <s v="LIC. PUB.  3/2014 -OC 17/2015"/>
    <d v="2016-01-14T00:00:00"/>
    <s v="Seguridad"/>
    <s v="MURATA S.A."/>
    <n v="121726334.73"/>
    <s v="Contratación del Servicio de Vigilancia, Control y Seguridad Privada Licitación Püblica Nacional                   N° 3/2014 (9 CUERPOS)"/>
    <s v="Coordinación Técnica Operativa"/>
    <m/>
    <m/>
    <m/>
    <s v="Mueble 9"/>
    <s v="Sebastian"/>
    <d v="2016-06-08T00:00:00"/>
    <s v="LO TENIA LORE, SE REASIGNO A SEBAS (9CUERPOS). Armamos providencia para Adrian para que disponga enviarloa Legales para definir tratamiento de la cuestión legal, 05/07/2016"/>
    <s v="Direccion General Técnica, Administrativa y Legal"/>
    <d v="2016-07-06T00:00:00"/>
    <s v="PV-2016-00069964-APN-DGTAYL#SFM"/>
    <s v="Envío 9 cuerpos con providencia de resumen de lo actuado y nota del proveedor solicitando ajuste por paritarias, para que si lo estima corresponder derive a legales."/>
    <s v="Dirección General Técnica Administrativa y Legal"/>
    <d v="2016-07-06T00:00:00"/>
    <s v="Licitación Publica"/>
    <s v="HISTORICO /MINPLAN"/>
    <s v="Licitación pública"/>
    <s v="OC 17/2015"/>
    <m/>
    <m/>
    <m/>
    <m/>
    <m/>
    <m/>
    <m/>
    <n v="7"/>
    <x v="0"/>
  </r>
  <r>
    <s v="28507/2014  "/>
    <m/>
    <m/>
    <m/>
    <m/>
    <s v="LIC. PUB.  6/2014 - OC14/2015"/>
    <d v="2016-01-14T00:00:00"/>
    <s v="Matafuegos"/>
    <s v="MAXISEGURIDAD INDUSTRIAL S.A."/>
    <n v="847065.59999999998"/>
    <s v="SERVICIO DE MATAFUEGOS Licitación Pública Nacional   N° 6/2014   (2 Cuerpos)"/>
    <m/>
    <m/>
    <m/>
    <m/>
    <s v="Mueble 14"/>
    <s v="Analia"/>
    <d v="2016-05-27T00:00:00"/>
    <m/>
    <m/>
    <m/>
    <m/>
    <m/>
    <s v="Compras"/>
    <d v="2016-05-09T00:00:00"/>
    <s v="Licitación Publica"/>
    <s v="HISTORICO /MINPLAN"/>
    <m/>
    <s v="OC14/2015"/>
    <m/>
    <m/>
    <m/>
    <m/>
    <m/>
    <m/>
    <m/>
    <n v="5"/>
    <x v="0"/>
  </r>
  <r>
    <s v="287488/2016"/>
    <m/>
    <m/>
    <m/>
    <m/>
    <s v="MEMO N° 29/2016"/>
    <d v="2016-07-04T00:00:00"/>
    <s v="Tecnopolis - Servicio de producción"/>
    <m/>
    <m/>
    <s v="Servicio de Producción DXTV - TECNOPOLIS SALTA"/>
    <s v="Dirección de Compras y Contrataciones"/>
    <m/>
    <s v="Mesa de Entradas"/>
    <d v="2016-07-04T00:00:00"/>
    <s v="Mueble 15"/>
    <s v="Laura Siciliano"/>
    <d v="2016-07-04T00:00:00"/>
    <s v="Para realizar Proy"/>
    <m/>
    <m/>
    <m/>
    <m/>
    <s v="Compras"/>
    <d v="2016-07-04T00:00:00"/>
    <m/>
    <m/>
    <m/>
    <m/>
    <m/>
    <m/>
    <m/>
    <m/>
    <m/>
    <m/>
    <m/>
    <n v="7"/>
    <x v="0"/>
  </r>
  <r>
    <s v="287595/2015"/>
    <m/>
    <m/>
    <m/>
    <m/>
    <m/>
    <d v="2016-04-14T00:00:00"/>
    <s v="Instalacion Electrica"/>
    <s v="IP NEXT S.A"/>
    <n v="15500"/>
    <s v="FACTURA N° 0004-00009634 $15.500,00 (Instalación electrica sector sala de radio)"/>
    <s v="Coordinación Técnica Operativa"/>
    <m/>
    <s v="Coordinación Técnica Operativa"/>
    <m/>
    <s v="Mueble 14"/>
    <s v="Lorena"/>
    <d v="2016-05-27T00:00:00"/>
    <m/>
    <s v="Coordinación Técnica Operativa"/>
    <m/>
    <m/>
    <s v="Se envió con remito manual para que le hagan el ingreso a comdoc  ( figura en esperalda)"/>
    <s v="Compras"/>
    <d v="2016-07-14T00:00:00"/>
    <m/>
    <s v="Pago"/>
    <s v="Pago"/>
    <m/>
    <m/>
    <m/>
    <s v="0004-00009634"/>
    <m/>
    <m/>
    <m/>
    <s v="PARA PAGO JGM"/>
    <n v="7"/>
    <x v="0"/>
  </r>
  <r>
    <s v="287597/2015"/>
    <m/>
    <m/>
    <m/>
    <m/>
    <m/>
    <d v="2016-04-14T00:00:00"/>
    <s v="Instalacion Electrica"/>
    <s v="IP NEXT S.A"/>
    <n v="257668"/>
    <s v="FACTURA N° 0004-00009633 $257.668,00  (Instalación electrica sala camara comun)"/>
    <s v="Coordinación Técnica Operativa"/>
    <m/>
    <s v="Coordinación Técnica Operativa"/>
    <m/>
    <s v="Mueble 14"/>
    <s v="Lorena"/>
    <d v="2016-05-27T00:00:00"/>
    <m/>
    <s v="Coordinación Técnica Operativa"/>
    <m/>
    <m/>
    <s v="Se envió con remito manual para que le hagan el ingreso a comdoc  ( figura en esperalda)"/>
    <s v="Compras"/>
    <d v="2016-07-13T00:00:00"/>
    <m/>
    <s v="Pago"/>
    <s v="Pago"/>
    <m/>
    <m/>
    <m/>
    <s v="0004-00009633"/>
    <m/>
    <m/>
    <m/>
    <s v="PARA PAGO JGM"/>
    <n v="7"/>
    <x v="0"/>
  </r>
  <r>
    <s v="287646/2016"/>
    <m/>
    <s v="21907/2016"/>
    <m/>
    <m/>
    <s v="NOTA DNCT N° 134/2016"/>
    <d v="2016-06-29T00:00:00"/>
    <s v="Tecnopolis -  Agua"/>
    <s v="AKUA S.A"/>
    <n v="93132"/>
    <s v="Pago de factura B N° 0006-00000912/1314/15"/>
    <s v="Dirección Nacional de Centros Tematicos"/>
    <m/>
    <s v="Direccion General Técnica, Administrativa y Legal"/>
    <d v="2016-07-06T00:00:00"/>
    <s v="Mueble 8"/>
    <s v="Mariana"/>
    <d v="2016-07-07T00:00:00"/>
    <m/>
    <m/>
    <m/>
    <m/>
    <s v="Para que informe existencia de crédito presupuestario."/>
    <s v="PREsupuesto"/>
    <d v="2016-07-29T00:00:00"/>
    <m/>
    <s v="Pago"/>
    <s v="Pago"/>
    <m/>
    <m/>
    <m/>
    <m/>
    <m/>
    <m/>
    <m/>
    <m/>
    <n v="7"/>
    <x v="0"/>
  </r>
  <r>
    <s v="287697/2016"/>
    <m/>
    <s v="21915/2016"/>
    <m/>
    <m/>
    <s v="NOTA DNCT N° 135/2016"/>
    <d v="2016-06-29T00:00:00"/>
    <s v="Tecnopolis -  Agua"/>
    <s v="AKUA S.A"/>
    <n v="34020"/>
    <s v="Pago de factura B N° 0006-00000761/908 "/>
    <s v="Dirección Nacional de Centros Tematicos"/>
    <m/>
    <s v="Direccion General Técnica, Administrativa y Legal"/>
    <d v="2016-07-06T00:00:00"/>
    <s v="Mueble 8"/>
    <s v="Mariana"/>
    <d v="2016-07-07T00:00:00"/>
    <m/>
    <m/>
    <m/>
    <m/>
    <m/>
    <s v="Compras"/>
    <d v="2016-07-07T00:00:00"/>
    <m/>
    <s v="Pago"/>
    <s v="Pago"/>
    <m/>
    <m/>
    <m/>
    <m/>
    <m/>
    <m/>
    <m/>
    <m/>
    <n v="7"/>
    <x v="0"/>
  </r>
  <r>
    <s v="287817/2016"/>
    <m/>
    <m/>
    <m/>
    <m/>
    <m/>
    <m/>
    <s v="Mantenimiento"/>
    <s v="BEBATO S.A. - ZOLMACO S.A"/>
    <n v="8992500"/>
    <s v="Pago de facturas B N° 0003-0000003 / 04"/>
    <s v="Coordinación Técnica Operativa"/>
    <m/>
    <s v="Direccion General Técnica, Administrativa y Legal"/>
    <d v="2016-07-27T00:00:00"/>
    <s v="Mueble 9"/>
    <s v="Sebastian"/>
    <d v="2016-07-19T00:00:00"/>
    <s v="18/07/2016: se pasó informe a Daniel por mail, para ver con G.G. 22/07/2016: luego de reunión con G.G., quedamos en remitir a Adrián informe nuestro. 28/07/2016: se arma nota con información a solicitar a CTO, en virtud de pedido de AB en fs. 22, y según reunión de ayer 17 hs."/>
    <s v="Coordinación Técnica Operativa"/>
    <d v="2016-07-28T00:00:00"/>
    <s v="PV-2016-00445324-APN-DGTAYL#SFM"/>
    <s v="Para remitir documentación faltante y refacturar"/>
    <s v="CTO"/>
    <d v="2016-07-28T00:00:00"/>
    <m/>
    <s v="Legitimo Abono"/>
    <s v="Legitimo Abono"/>
    <m/>
    <n v="30715191896"/>
    <m/>
    <m/>
    <m/>
    <m/>
    <m/>
    <m/>
    <n v="7"/>
    <x v="1"/>
  </r>
  <r>
    <s v="287951/2016"/>
    <m/>
    <s v="21933/2016"/>
    <m/>
    <m/>
    <s v="NOTA DNCT N° 136/2016"/>
    <d v="2016-06-30T00:00:00"/>
    <s v="Tecnopolis - Limpieza"/>
    <s v="FEPROL SRL"/>
    <s v="38.476,00"/>
    <s v="Factura N° 0003-00000928  Provision de materiales para limpieza e higiene personal "/>
    <s v="Dirección Nacional de Generacion de Contenidos"/>
    <m/>
    <s v="Direccion General Técnica, Administrativa y Legal"/>
    <d v="2016-07-07T00:00:00"/>
    <s v="Mueble 8"/>
    <s v="Mariana"/>
    <d v="2016-07-07T00:00:00"/>
    <m/>
    <m/>
    <m/>
    <m/>
    <s v="Para que informe existencia de crédito presupuestario."/>
    <s v="PREsupuesto"/>
    <d v="2016-08-01T00:00:00"/>
    <m/>
    <s v="Pago"/>
    <s v="Pago"/>
    <m/>
    <m/>
    <m/>
    <m/>
    <m/>
    <m/>
    <m/>
    <m/>
    <n v="8"/>
    <x v="0"/>
  </r>
  <r>
    <s v="287958/2016"/>
    <m/>
    <s v="21935/2016"/>
    <m/>
    <m/>
    <s v="NOTA DNEF N° 261/2016"/>
    <d v="2016-07-04T00:00:00"/>
    <s v="Alquiler de Equipamiento"/>
    <s v="BUSTO SEBASTIAN DARIO"/>
    <n v="2580"/>
    <s v="Pago de alquiler amplificadores y pies de instrumentos para concierto Arnaldo Antunes Trio"/>
    <s v="Dirección Nacional de Expresiones Federales"/>
    <m/>
    <s v="Presupuesto"/>
    <d v="2016-07-13T00:00:00"/>
    <s v="Mueble 9"/>
    <s v="Sebastian"/>
    <d v="2016-07-06T00:00:00"/>
    <s v="Se arma nota a presupuesto para indicar si existe crédito. Está facturado OK a SFM. Tiene SIPRO"/>
    <s v="Presupuesto"/>
    <d v="2016-07-12T00:00:00"/>
    <s v="PV-2016-00127983-APN-DGTAYL#SFM"/>
    <s v="Para verificar crédito. Luego vuelva"/>
    <s v="Compras"/>
    <d v="2016-07-13T00:00:00"/>
    <m/>
    <s v="Legitimo Abono"/>
    <s v="Legitimo Abono"/>
    <m/>
    <m/>
    <n v="269587"/>
    <m/>
    <m/>
    <m/>
    <m/>
    <m/>
    <n v="7"/>
    <x v="1"/>
  </r>
  <r>
    <s v="287964/2016"/>
    <m/>
    <s v="21936/2016"/>
    <m/>
    <m/>
    <s v="NOTA DNEF N° 262/2016"/>
    <d v="2016-07-04T00:00:00"/>
    <s v="Mantenimiento"/>
    <s v="SAN TELMO SRL"/>
    <s v="75158,78"/>
    <s v="Pago de facturas B N° 0007-00001475/1491/1492/1487/1478"/>
    <s v="Dirección Nacional de Expresiones Federales"/>
    <m/>
    <s v="Dirección Nacional de Expresiones Federales"/>
    <d v="2016-07-25T00:00:00"/>
    <s v="Mueble 10"/>
    <s v="Melina"/>
    <d v="2016-07-05T00:00:00"/>
    <s v="OJO PEDIR REFACTURAR!!!"/>
    <s v="Dirección Nacional de Expresiones Federales"/>
    <d v="2016-07-11T00:00:00"/>
    <s v="NO-PV-2016-00112770"/>
    <m/>
    <s v="Compras"/>
    <d v="2016-07-25T00:00:00"/>
    <m/>
    <s v="Pago"/>
    <s v="Pago"/>
    <m/>
    <n v="30526638952"/>
    <m/>
    <m/>
    <m/>
    <m/>
    <m/>
    <m/>
    <n v="7"/>
    <x v="0"/>
  </r>
  <r>
    <s v="287993/2016"/>
    <m/>
    <s v="21937/2016"/>
    <m/>
    <m/>
    <s v="NOTA DNEF N° 263/2016"/>
    <d v="2016-07-04T00:00:00"/>
    <s v="Equipamiento Musical"/>
    <s v="VENZMER y CIA S.A."/>
    <n v="63549"/>
    <s v="Pago de factura B N° 0004-00039617/39614/39616"/>
    <s v="Dirección Nacional de Expresiones Federales"/>
    <m/>
    <s v="Presupuesto"/>
    <d v="2016-08-15T00:00:00"/>
    <s v="Mueble 10"/>
    <s v="Melina"/>
    <d v="2016-07-05T00:00:00"/>
    <s v="Armo nota a DNEF para dar nuevo punto de venta y gestionar CFC según RG 2853/10 AFIP; y advierto de patrimonio de bienes, según ley de contabilidad"/>
    <s v="Dirección Nacional de Expresiones Federales"/>
    <d v="2016-07-20T00:00:00"/>
    <s v="Pv-2016-00349149"/>
    <s v="Para remitir CFC del proveedor y tener presente patrimonio de bienes"/>
    <s v="Dirección Nacional de Expresiones Federales"/>
    <d v="2016-07-20T00:00:00"/>
    <m/>
    <s v="Pago"/>
    <s v="Pago"/>
    <m/>
    <n v="30559943181"/>
    <m/>
    <s v="0004-00039617/39614/39616"/>
    <m/>
    <m/>
    <m/>
    <m/>
    <n v="7"/>
    <x v="1"/>
  </r>
  <r>
    <s v="288008/2016"/>
    <m/>
    <s v="21943/2016"/>
    <m/>
    <m/>
    <s v="NOTA DNEF N° 265/2016"/>
    <d v="2016-07-04T00:00:00"/>
    <s v="Contrataciones Artisticas"/>
    <s v="Fabian Keoroglanian"/>
    <n v="24000"/>
    <s v="Requerimiento para la contratación de FABIAN D KEOROGLANIAN"/>
    <s v="Dirección Nacional de Expresiones Federales"/>
    <m/>
    <s v="Dirección Nacional de Expresiones Federales"/>
    <d v="2016-07-26T00:00:00"/>
    <s v="Mueble 9"/>
    <s v="Sebastian"/>
    <d v="2016-07-05T00:00:00"/>
    <s v="Sale con providencia indicando que &quot;no dan los plazos administrativos&quot; (servicio pedido para el 16/07/16)"/>
    <s v="Dirección Nacional de Expresiones Federales"/>
    <d v="2016-07-05T00:00:00"/>
    <s v="PV-2016-00069618-APN-DGTAYL#SFM"/>
    <s v="No hay plazos administrativos"/>
    <s v="Compras"/>
    <d v="2016-07-27T00:00:00"/>
    <m/>
    <s v="Legitimo Abono"/>
    <s v="Legitimo Abono"/>
    <m/>
    <m/>
    <m/>
    <m/>
    <m/>
    <m/>
    <m/>
    <m/>
    <n v="7"/>
    <x v="1"/>
  </r>
  <r>
    <s v="288026/2016"/>
    <m/>
    <s v="21946/2016"/>
    <m/>
    <m/>
    <s v="NOTA DNEF N° 266/2016"/>
    <d v="2016-07-04T00:00:00"/>
    <s v="Contrataciones Artisticas"/>
    <s v="TOZZOLA SEBASTIAN GUIDO"/>
    <n v="3000"/>
    <s v="Reconocimiento de gasto Tozzola Sebastian Guido- Homenajo a Mariano Mores - "/>
    <s v="Dirección Nacional de Expresiones Federales"/>
    <m/>
    <s v="Dirección Nacional de Expresiones Federales"/>
    <d v="2016-07-04T00:00:00"/>
    <s v="Mueble 9"/>
    <s v="Sebastian"/>
    <d v="2016-07-05T00:00:00"/>
    <s v="Sale con providencia para refacturar a SFM. Se avisa sobre alta de ente"/>
    <s v="Dirección Nacional de Expresiones Federales"/>
    <d v="2016-07-11T00:00:00"/>
    <s v="PV-2016-00103933-APN-DGTAYL#SFM"/>
    <s v="Para refacturar. Se avisa de Alta de Ente"/>
    <s v="REVISAR"/>
    <m/>
    <m/>
    <s v="Legitimo Abono"/>
    <s v="Legitimo Abono"/>
    <m/>
    <n v="20342243062"/>
    <m/>
    <m/>
    <m/>
    <m/>
    <m/>
    <m/>
    <n v="1"/>
    <x v="1"/>
  </r>
  <r>
    <s v="288031/2016"/>
    <m/>
    <s v="21951/2016"/>
    <m/>
    <m/>
    <s v="NOTA DNEF N° 267/2016"/>
    <d v="2016-07-04T00:00:00"/>
    <s v="Contrataciones Artisticas"/>
    <s v="LUIS ARIEL MARTINO"/>
    <n v="3000"/>
    <s v="Reconocimiento de gasto Luis Ariel Martino- Homenajo a Mariano Mores - "/>
    <s v="Dirección Nacional de Expresiones Federales"/>
    <m/>
    <s v="Dirección Nacional de Expresiones Federales"/>
    <d v="2016-07-04T00:00:00"/>
    <s v="Mueble 9"/>
    <s v="Sebastian"/>
    <d v="2016-07-05T00:00:00"/>
    <s v="Se arma providencia para refacturar a SFM. Se avisa del Alta de entes"/>
    <s v="Dirección Nacional de Expresiones Federales"/>
    <d v="2016-07-11T00:00:00"/>
    <s v="PV-2016-00103918-APN-DGTAYL#SFM"/>
    <s v="Providencia para refacturar a SFM. Se avisa del Alta de entes"/>
    <s v="REVISAR"/>
    <m/>
    <m/>
    <s v="Legitimo Abono"/>
    <s v="Legitimo Abono"/>
    <m/>
    <n v="20239013741"/>
    <m/>
    <m/>
    <m/>
    <m/>
    <m/>
    <m/>
    <n v="1"/>
    <x v="1"/>
  </r>
  <r>
    <s v="288090/2016"/>
    <m/>
    <s v="21954/2016"/>
    <m/>
    <m/>
    <s v="NOTA DNEF N° 268/2016"/>
    <d v="2016-07-04T00:00:00"/>
    <s v="Contrataciones Artisticas"/>
    <s v="SOPHIE LUISSE"/>
    <n v="2500"/>
    <s v="Reconocimiento de gastos Sophie Luisse- EL TANGO DE PIAZZOLLA Y BORGES"/>
    <s v="Dirección Nacional de Expresiones Federales"/>
    <m/>
    <s v="Presupuesto"/>
    <d v="2016-07-12T00:00:00"/>
    <s v="Mueble 9"/>
    <s v="Sebastian"/>
    <d v="2016-07-05T00:00:00"/>
    <s v="Armo providencia para Presupuesto, para que indique si existe crédito. Facturado OK a SFM"/>
    <s v="Presupuesto"/>
    <d v="2016-07-11T00:00:00"/>
    <s v="PV-2016-00112697-APN-DGTAYL#SFM"/>
    <s v="Para indicar si existe crédito. Luego devolver"/>
    <s v="Compras"/>
    <d v="2016-07-12T00:00:00"/>
    <m/>
    <s v="Legitimo Abono"/>
    <s v="Legitimo Abono"/>
    <m/>
    <n v="27189016218"/>
    <m/>
    <m/>
    <m/>
    <m/>
    <m/>
    <m/>
    <n v="7"/>
    <x v="1"/>
  </r>
  <r>
    <s v="288099/2016"/>
    <m/>
    <s v="21961/2016"/>
    <m/>
    <m/>
    <s v="NOTA DNEF N° 269/2016"/>
    <d v="2016-07-04T00:00:00"/>
    <s v="Contrataciones Artisticas"/>
    <s v="DANKO BRIGITTA"/>
    <n v="2500"/>
    <s v="Reconocimiento de gastos danko brigita- EL TANGO DE PIAZZOLLA Y BORGES"/>
    <s v="Dirección Nacional de Expresiones Federales"/>
    <m/>
    <s v="Dirección Nacional de Expresiones Federales"/>
    <d v="2016-07-04T00:00:00"/>
    <s v="Mueble 9"/>
    <s v="Sebastian"/>
    <d v="2016-07-06T00:00:00"/>
    <s v="Se arma nota a presupuesto para indicar si existe crédito junto con Reso por GEDO (es partida 3.4.9, visto con presupuesto). Está facturado OK a SFM. Tiene SIPRO"/>
    <s v="Presupuesto"/>
    <d v="2016-08-01T00:00:00"/>
    <s v="PV-2016-00488515-APN-DGTAYL#SFM"/>
    <s v="Para verificar crédito junto con Reso por GEDO"/>
    <s v="PREsupuesto"/>
    <d v="2016-08-01T00:00:00"/>
    <m/>
    <s v="Legitimo Abono"/>
    <s v="Legitimo Abono"/>
    <m/>
    <m/>
    <m/>
    <m/>
    <m/>
    <m/>
    <m/>
    <m/>
    <n v="8"/>
    <x v="1"/>
  </r>
  <r>
    <s v="288105/2016"/>
    <m/>
    <s v="21962/2016"/>
    <m/>
    <m/>
    <s v="NOTA DNEF N° 270/2016"/>
    <d v="2016-07-04T00:00:00"/>
    <s v="Contrataciones Artisticas"/>
    <s v="SOPHIE LUISSE"/>
    <n v="6000"/>
    <s v="Reconocimiento de gasto Sophie Luisse - jazz - salón de Honor"/>
    <s v="Dirección Nacional de Expresiones Federales"/>
    <m/>
    <s v="Dirección Nacional de Expresiones Federales"/>
    <d v="2016-07-04T00:00:00"/>
    <s v="Mueble 9"/>
    <s v="Sebastian"/>
    <d v="2016-07-05T00:00:00"/>
    <s v="Se devuelve a DNEF para refacturar "/>
    <s v="Dirección Nacional de Expresiones Federales"/>
    <d v="2016-07-11T00:00:00"/>
    <s v="RTO-S01:0715496/2016"/>
    <s v="Para refacturar"/>
    <s v="Compras"/>
    <d v="2016-07-19T00:00:00"/>
    <m/>
    <s v="Legitimo Abono"/>
    <s v="Legitimo Abono"/>
    <m/>
    <m/>
    <m/>
    <m/>
    <m/>
    <m/>
    <m/>
    <m/>
    <n v="7"/>
    <x v="1"/>
  </r>
  <r>
    <s v="288108/2016"/>
    <m/>
    <s v="21963/2016"/>
    <m/>
    <m/>
    <s v="NOTA DNEF N° 271/2016"/>
    <d v="2016-07-04T00:00:00"/>
    <s v="Contrataciones Artisticas"/>
    <s v="SOPHIE LUISSE"/>
    <n v="3000"/>
    <s v="Reconocimiento de gasto Sophie Luisse- Homenajo a Mariano Mores - "/>
    <s v="Dirección Nacional de Expresiones Federales"/>
    <m/>
    <s v="Presupuesto"/>
    <d v="2016-07-12T00:00:00"/>
    <s v="Mueble 9"/>
    <s v="Sebastian"/>
    <d v="2016-07-05T00:00:00"/>
    <s v="Armo providencia para presupuesto. 20/07/2016: Se arma proyecto por GEDO y nota de pase a legales"/>
    <s v="Legales"/>
    <d v="2016-07-21T00:00:00"/>
    <s v="PV-2016-00364232-APN-DGTAYL#SFM"/>
    <s v="Pase de expediente con PROY por gedo. Previo intervención de presupuesto"/>
    <m/>
    <m/>
    <m/>
    <s v="Legitimo Abono"/>
    <s v="Legitimo Abono"/>
    <m/>
    <n v="27189016218"/>
    <m/>
    <m/>
    <m/>
    <m/>
    <m/>
    <m/>
    <n v="1"/>
    <x v="1"/>
  </r>
  <r>
    <s v="288114/2016"/>
    <m/>
    <s v="21965/2016"/>
    <m/>
    <m/>
    <s v="NOTA DNEF N° 272/2016"/>
    <d v="2016-07-04T00:00:00"/>
    <s v="Contrataciones Artisticas"/>
    <s v="JORGE LUIS MENDEZ"/>
    <n v="4000"/>
    <s v="Reconocimiento de gasto &quot;Juguete Ruidoso&quot; Jorge Luis Mnedez"/>
    <s v="Dirección Nacional de Expresiones Federales"/>
    <m/>
    <s v="Dirección Nacional de Expresiones Federales"/>
    <d v="2016-07-04T00:00:00"/>
    <s v="Mueble 9"/>
    <s v="Sebastian"/>
    <d v="2016-07-05T00:00:00"/>
    <s v="19/07/2016: tiene mail la actividad en AFIP (declara publicidad, realiza evento artístico); se reclamó por mail a DNEF dada imposibilidad de contactar telefónicamente.. 26/07/2016: atento a que el que factura Jorge Mendez es representante de los artistas, se requiere a DNEF cambiar la nota de inicio y ajustar a ésta situación, por la contratación del representante. 28/07/2016: se devolvió para modificar nota de inicio y contratar por &quot;representación&quot;, ya que facturó el representante. Visto con J. Martínez (Mozzi)"/>
    <s v="Dirección Nacional de Expresiones Federales"/>
    <d v="2016-07-28T00:00:00"/>
    <s v="RTO-S01:0802140/2016"/>
    <s v="Con remito COMDOC, para modificar nota"/>
    <s v="DNEF"/>
    <d v="2016-07-26T00:00:00"/>
    <m/>
    <s v="Legitimo Abono"/>
    <s v="Legitimo Abono"/>
    <m/>
    <m/>
    <m/>
    <m/>
    <m/>
    <m/>
    <m/>
    <m/>
    <n v="7"/>
    <x v="0"/>
  </r>
  <r>
    <s v="288119/2016"/>
    <m/>
    <s v="21966/2016"/>
    <m/>
    <m/>
    <s v="NOTA DNEF N° 273/2016"/>
    <d v="2016-07-04T00:00:00"/>
    <s v="Contrataciones Artisticas"/>
    <s v="MARIA LAURA BERTERO "/>
    <n v="3000"/>
    <s v="Reconocimiento de gasto Maria Laura Bertero- Homenajo a Mariano Mores - "/>
    <s v="Dirección Nacional de Expresiones Federales"/>
    <m/>
    <s v="Dirección Nacional de Expresiones Federales"/>
    <d v="2016-07-04T00:00:00"/>
    <s v="Mueble 9"/>
    <s v="Sebastian"/>
    <d v="2016-07-05T00:00:00"/>
    <s v="Sale con providencia para refacturar a SFM. Se avisa sobre alta de ente"/>
    <s v="Dirección Nacional de Expresiones Federales"/>
    <d v="2016-07-11T00:00:00"/>
    <s v="PV-2016-00103791-APN-DGTAYL#SFM"/>
    <s v="Para refacturar. Se avisa de Alta de Ente"/>
    <s v="REVISAR"/>
    <m/>
    <m/>
    <s v="Legitimo Abono"/>
    <s v="Legitimo Abono"/>
    <m/>
    <n v="27292509877"/>
    <m/>
    <m/>
    <m/>
    <m/>
    <m/>
    <m/>
    <n v="1"/>
    <x v="1"/>
  </r>
  <r>
    <s v="288163/2016"/>
    <m/>
    <s v="21969/2016"/>
    <m/>
    <m/>
    <s v="NOTA DNEF N° 274/2016"/>
    <d v="2016-07-04T00:00:00"/>
    <s v="Contrataciones Artisticas"/>
    <s v="CLAUDIO ALEJANDRO MELONE "/>
    <n v="3000"/>
    <s v="Reconocimiento de gasto Claudio Alejandro Melone - Homenajo a Mariano Mores - "/>
    <s v="Dirección Nacional de Expresiones Federales"/>
    <m/>
    <s v="Dirección Nacional de Expresiones Federales"/>
    <d v="2016-07-04T00:00:00"/>
    <s v="Mueble 9"/>
    <s v="Sebastian"/>
    <d v="2016-07-05T00:00:00"/>
    <s v="Se devuelve a DNEF para refacturar. 01/08/2016: Se arma nota a presupuesto con Reso por GEDO, para indicar existencia de crédito "/>
    <s v="Presupuesto"/>
    <d v="2016-08-01T00:00:00"/>
    <s v="Providencia GEDO + Reso GEDO"/>
    <s v="Para indicar si existe crédito, junto con Reso por GEDO"/>
    <s v="REVISAR"/>
    <m/>
    <m/>
    <s v="Legitimo Abono"/>
    <s v="Legitimo Abono"/>
    <m/>
    <n v="20179961343"/>
    <m/>
    <m/>
    <m/>
    <m/>
    <m/>
    <m/>
    <n v="1"/>
    <x v="0"/>
  </r>
  <r>
    <s v="288165/2016"/>
    <m/>
    <s v="21971/2016"/>
    <m/>
    <m/>
    <s v="NOTA DNEF N° 275/2016"/>
    <d v="2016-07-04T00:00:00"/>
    <s v="Contrataciones Artisticas"/>
    <s v="SANCHEZ DIEGO"/>
    <n v="3500"/>
    <s v="Reconocimiento de gastos Diego Sanchez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Dirección Nacional de Expresiones Federales"/>
    <d v="2016-07-11T00:00:00"/>
    <s v="PV-2016-00112706-APN-DGTAYL#SFM"/>
    <s v="Para refacturar. Se avisa de Alta de Ente"/>
    <s v="REVISAR"/>
    <m/>
    <m/>
    <s v="Legitimo Abono"/>
    <s v="Legitimo Abono"/>
    <m/>
    <n v="23128145699"/>
    <m/>
    <m/>
    <m/>
    <m/>
    <m/>
    <m/>
    <n v="1"/>
    <x v="1"/>
  </r>
  <r>
    <s v="288174/2016"/>
    <m/>
    <s v="21972/2016"/>
    <m/>
    <m/>
    <s v="NOTA DNEF N° 276/2016"/>
    <d v="2016-07-04T00:00:00"/>
    <s v="Contrataciones Artisticas"/>
    <s v="MARTINEZ BAYO GABRIEL GUILLERMO"/>
    <n v="19000"/>
    <s v="Reconocimiento de gasto Martinez Bayo Gabriel Guillermo - Homenajo a Mariano Mores - 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Dirección Nacional de Expresiones Federales"/>
    <d v="2016-07-11T00:00:00"/>
    <s v="PV-2016-00103835-APN-DGTAYL#SFM"/>
    <s v="Para refacturar. Se avisa de Alta de Ente"/>
    <s v="REVISAR"/>
    <m/>
    <m/>
    <s v="Legitimo Abono"/>
    <s v="Legitimo Abono"/>
    <m/>
    <n v="20187652089"/>
    <m/>
    <m/>
    <m/>
    <m/>
    <m/>
    <m/>
    <n v="1"/>
    <x v="1"/>
  </r>
  <r>
    <s v="288177/2016"/>
    <m/>
    <s v="21974/2016"/>
    <m/>
    <m/>
    <s v="NOTA DNEF N° 277/2016"/>
    <d v="2016-07-04T00:00:00"/>
    <s v="Contrataciones Artisticas"/>
    <s v="FERNANDO JOSÉ HERNAN"/>
    <n v="7000"/>
    <s v="Reconocimiento de gastos Fernando José Hernan"/>
    <s v="Dirección Nacional de Expresiones Federales"/>
    <m/>
    <s v="Dirección Nacional de Expresiones Federales"/>
    <d v="2016-07-04T00:00:00"/>
    <s v="Mueble 9"/>
    <s v="Sebastian"/>
    <d v="2016-07-05T00:00:00"/>
    <s v="Sale con providencia para refacturar a SFM. Se avisa sobre alta de ente"/>
    <s v="Dirección Nacional de Expresiones Federales"/>
    <d v="2016-07-11T00:00:00"/>
    <s v="PV-2016-00103799-APN-DGTAYL#SFM"/>
    <s v="Para refacturar. Se avisa de Alta de Ente"/>
    <s v="REVISAR"/>
    <m/>
    <m/>
    <s v="Legitimo Abono"/>
    <s v="Legitimo Abono"/>
    <m/>
    <m/>
    <m/>
    <m/>
    <m/>
    <m/>
    <m/>
    <m/>
    <n v="1"/>
    <x v="1"/>
  </r>
  <r>
    <s v="288206/2016"/>
    <m/>
    <s v="21975/2016"/>
    <m/>
    <m/>
    <s v="NOTA DNEF N° 278/2016"/>
    <d v="2016-07-04T00:00:00"/>
    <s v="Contrataciones Artisticas"/>
    <s v="CRISTIAN RENE MARTINELLI"/>
    <n v="9000"/>
    <s v="Reconocimiento de gasto Cristian Martinelli - Homenajo a Mariano Mores - 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Dirección Nacional de Expresiones Federales"/>
    <d v="2016-07-11T00:00:00"/>
    <s v="NO-PV-2016-00112710"/>
    <s v="Para refacturar. Se avisa de Alta de Ente"/>
    <s v="REVISAR"/>
    <m/>
    <m/>
    <s v="Legitimo Abono"/>
    <s v="Legitimo Abono"/>
    <m/>
    <n v="20267814296"/>
    <m/>
    <m/>
    <m/>
    <m/>
    <m/>
    <m/>
    <n v="1"/>
    <x v="1"/>
  </r>
  <r>
    <s v="288237/2016"/>
    <m/>
    <s v="21980/2016"/>
    <m/>
    <m/>
    <s v="NOTA DNEF N° 279/2016"/>
    <d v="2016-07-04T00:00:00"/>
    <s v="Contrataciones Artisticas"/>
    <s v="DANIEL FALASCA "/>
    <n v="3000"/>
    <s v="Reconocimiento de gasto Daniel Falasca - Homenajo a Mariano Mores - 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Dirección Nacional de Expresiones Federales"/>
    <d v="2016-07-12T00:00:00"/>
    <s v="PV-2016-00127906-APN-DGTAYL#SFM"/>
    <s v="Para refacturar. Se avisa de Alta de Ente"/>
    <s v="Dirección Nacional de Expresiones Federales"/>
    <d v="2016-07-12T00:00:00"/>
    <m/>
    <s v="Legitimo Abono"/>
    <s v="Legitimo Abono"/>
    <m/>
    <n v="20136535782"/>
    <m/>
    <m/>
    <m/>
    <m/>
    <m/>
    <m/>
    <n v="7"/>
    <x v="1"/>
  </r>
  <r>
    <s v="288245/2016"/>
    <m/>
    <s v="21981/2016"/>
    <m/>
    <m/>
    <s v="NOTA DNEF N° 280/2016"/>
    <d v="2016-07-04T00:00:00"/>
    <s v="Contrataciones Artisticas"/>
    <s v="KARMEN RESNCSAR"/>
    <n v="6000"/>
    <s v="Reconocimiento de gasto Karmen Resncsar - Homenajo a Mariano Mores - 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Dirección Nacional de Expresiones Federales"/>
    <d v="2016-07-11T00:00:00"/>
    <s v="NO-PV-2016-00112744"/>
    <s v="Para refacturar. Se avisa de Alta de Ente"/>
    <s v="REVISAR"/>
    <m/>
    <m/>
    <s v="Legitimo Abono"/>
    <s v="Legitimo Abono"/>
    <m/>
    <n v="27952085455"/>
    <m/>
    <m/>
    <m/>
    <m/>
    <m/>
    <m/>
    <n v="1"/>
    <x v="1"/>
  </r>
  <r>
    <s v="288280/2016"/>
    <m/>
    <s v="21982/2016"/>
    <m/>
    <m/>
    <s v="NOTA DNEF N° 281/2016"/>
    <d v="2016-07-04T00:00:00"/>
    <s v="Contrataciones Artisticas"/>
    <s v="GRACIA MEDINA"/>
    <n v="3000"/>
    <s v="Reconocimiento de gasto Gracia Medina - Homenajo a Mariano Mores - "/>
    <s v="Dirección Nacional de Expresiones Federales"/>
    <m/>
    <s v="Dirección Nacional de Expresiones Federales"/>
    <d v="2016-07-25T00:00:00"/>
    <s v="Mueble 9"/>
    <s v="Sebastian"/>
    <d v="2016-07-06T00:00:00"/>
    <s v="Se arma providencia para refacturar a JGM, y se avisa del alta de ente"/>
    <s v="Dirección Nacional de Expresiones Federales"/>
    <d v="2016-07-11T00:00:00"/>
    <s v="NO-PV-2016-00112761"/>
    <s v="Para refacturar. Se avisa de Alta de Ente"/>
    <s v="Compras"/>
    <d v="2016-07-25T00:00:00"/>
    <m/>
    <s v="Legitimo Abono"/>
    <s v="Legitimo Abono"/>
    <m/>
    <n v="23920296084"/>
    <m/>
    <m/>
    <m/>
    <m/>
    <m/>
    <m/>
    <n v="7"/>
    <x v="1"/>
  </r>
  <r>
    <s v="288292/2016"/>
    <m/>
    <s v="21983/2016"/>
    <m/>
    <m/>
    <s v="NOTA DNEF N° 282/2016"/>
    <d v="2016-07-04T00:00:00"/>
    <s v="Contrataciones Artisticas"/>
    <s v="PABLO LEONARDO SANGIORGIO"/>
    <n v="3500"/>
    <s v="Reconocimiento de gastos Pablo Sangiorgio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Dirección Nacional de Expresiones Federales"/>
    <d v="2016-07-11T00:00:00"/>
    <s v="NO-PV-2016-00112765"/>
    <s v="Para refacturar. Se avisa de Alta de Ente"/>
    <s v="REVISAR"/>
    <m/>
    <m/>
    <s v="Legitimo Abono"/>
    <s v="Legitimo Abono"/>
    <m/>
    <n v="20261695813"/>
    <m/>
    <m/>
    <m/>
    <m/>
    <m/>
    <m/>
    <n v="1"/>
    <x v="0"/>
  </r>
  <r>
    <s v="288296/2016"/>
    <m/>
    <s v="2198/4/2016"/>
    <m/>
    <m/>
    <s v="NOTA DNEF N° 283/2016"/>
    <d v="2016-07-04T00:00:00"/>
    <s v="Contrataciones Artisticas"/>
    <s v="GERARDO JAVIER PACHILLA "/>
    <n v="3000"/>
    <s v="Reconocimiento de gasto Gerardo Pachilla"/>
    <s v="Dirección Nacional de Expresiones Federales"/>
    <m/>
    <s v="Dirección Nacional de Expresiones Federales"/>
    <d v="2016-07-25T00:00:00"/>
    <s v="Mueble 9"/>
    <s v="Sebastian"/>
    <d v="2016-07-06T00:00:00"/>
    <s v="Se arma providencia para refacturar a JGM, y se avisa del alta de ente"/>
    <s v="Dirección Nacional de Expresiones Federales"/>
    <d v="2016-07-11T00:00:00"/>
    <s v="PV-2016-00103927-APN-DGTAYL#SFM"/>
    <s v="Para refacturar. Se avisa de Alta de Ente"/>
    <s v="Compras"/>
    <d v="2016-07-25T00:00:00"/>
    <m/>
    <s v="Legitimo Abono"/>
    <s v="Legitimo Abono"/>
    <m/>
    <m/>
    <m/>
    <m/>
    <m/>
    <m/>
    <m/>
    <m/>
    <n v="7"/>
    <x v="1"/>
  </r>
  <r>
    <s v="288322/2016"/>
    <m/>
    <s v="21985/2016"/>
    <m/>
    <m/>
    <s v="NOTA DNEF N° 284/2016"/>
    <d v="2016-07-04T00:00:00"/>
    <s v="Contrataciones Artisticas"/>
    <s v="ALEJANDRO JOSÉ BRUSCHINI"/>
    <n v="3500"/>
    <s v="Reconocimiento de gastos Alejandro José Bruschini"/>
    <s v="Dirección Nacional de Expresiones Federales"/>
    <m/>
    <s v="Dirección Nacional de Expresiones Federales"/>
    <d v="2016-07-25T00:00:00"/>
    <s v="Mueble 9"/>
    <s v="Sebastian"/>
    <d v="2016-07-05T00:00:00"/>
    <s v="Se arma providencia para refacturar a SFM. Se avisa del Alta de entes"/>
    <s v="Dirección Nacional de Expresiones Federales"/>
    <d v="2016-07-12T00:00:00"/>
    <s v="PV-2016-00127922-APN-DGTAYL#SFM"/>
    <s v="Providencia para refacturar a SFM. Se avisa del Alta de entes"/>
    <s v="Dirección de Compras y Contrataciones"/>
    <d v="2016-07-25T00:00:00"/>
    <m/>
    <s v="Legitimo Abono"/>
    <s v="Legitimo Abono"/>
    <m/>
    <m/>
    <m/>
    <m/>
    <m/>
    <m/>
    <m/>
    <m/>
    <n v="7"/>
    <x v="1"/>
  </r>
  <r>
    <s v="288326/2016"/>
    <m/>
    <s v="21986/2016"/>
    <m/>
    <m/>
    <s v="NOTA DNEF N° 285/2016"/>
    <d v="2016-07-04T00:00:00"/>
    <s v="Contrataciones Artisticas"/>
    <s v="GERDING HERCTOR ALBERTO"/>
    <n v="7000"/>
    <s v="Reconocimiento de gasto Manuel Fraga - jazz - salón de Honor ( autoria a Gerding Hector para facturar en su nombre"/>
    <s v="Dirección Nacional de Expresiones Federales"/>
    <m/>
    <s v="Dirección Nacional de Expresiones Federales"/>
    <d v="2016-07-04T00:00:00"/>
    <s v="Mueble 9"/>
    <s v="Sebastian"/>
    <d v="2016-07-05T00:00:00"/>
    <s v="Se arma providencia para refacturar a SFM. Se avisa del Alta de entes. Se sugiere que facture el artista y no Gerding, su representante)"/>
    <s v="Dirección Nacional de Expresiones Federales"/>
    <d v="2016-07-12T00:00:00"/>
    <s v="PV-2016-00127882-APN-DGTAYL#SFM"/>
    <s v="Providencia para refacturar a SFM. Se avisa del Alta de entes"/>
    <s v="Dirección Nacional de Expresiones Federales"/>
    <d v="2016-07-12T00:00:00"/>
    <m/>
    <s v="Pago"/>
    <s v="Pago"/>
    <m/>
    <m/>
    <m/>
    <m/>
    <m/>
    <m/>
    <m/>
    <m/>
    <n v="7"/>
    <x v="0"/>
  </r>
  <r>
    <s v="288434/2016"/>
    <m/>
    <s v="21989/2016"/>
    <m/>
    <m/>
    <s v="NOTA DNCT N° 137/2016"/>
    <d v="2016-06-30T00:00:00"/>
    <s v="Tecnopolis - Mantenimiento"/>
    <s v="RD CARS de MIKSIANO RUBEN ANTONIO DARÍO"/>
    <n v="329470.77"/>
    <s v="Fatura N° 0002-00000027/30 Servicio de mantenimiento correctivo de vehiculos eléctricos"/>
    <s v="Secretaria de Contenidos Publicos"/>
    <m/>
    <s v="Direccion General Técnica, Administrativa y Legal"/>
    <d v="2016-07-07T00:00:00"/>
    <s v="Mueble 8"/>
    <s v="Mariana"/>
    <d v="2016-07-07T00:00:00"/>
    <m/>
    <s v="Presupuesto"/>
    <d v="2016-07-20T00:00:00"/>
    <s v="pv-2016-00350618"/>
    <s v="Para dar constancia de crédito"/>
    <s v="Compras"/>
    <d v="2016-07-21T00:00:00"/>
    <m/>
    <s v="Pago"/>
    <s v="Pago"/>
    <m/>
    <m/>
    <m/>
    <m/>
    <m/>
    <m/>
    <m/>
    <m/>
    <n v="7"/>
    <x v="0"/>
  </r>
  <r>
    <s v="288523/2016"/>
    <m/>
    <s v="21990/2016"/>
    <m/>
    <m/>
    <s v="NOTA DNCT N° 138/2016"/>
    <d v="2016-06-28T00:00:00"/>
    <s v="Tecnopolis - Mantenimiento"/>
    <s v="MARIANA KARINA PECINA &quot; MOTORES PECINA&quot;"/>
    <n v="48400"/>
    <s v="Pago de factura B N° 0002-00000050"/>
    <s v="Dirección Nacional de Centros Tematicos"/>
    <m/>
    <s v="Presupuesto"/>
    <d v="2016-07-27T00:00:00"/>
    <s v="Mueble 8"/>
    <s v="Mariana"/>
    <d v="2016-07-07T00:00:00"/>
    <s v="FINALIZADO"/>
    <s v="Legales"/>
    <d v="2016-07-29T00:00:00"/>
    <s v="PV-2016-00457805"/>
    <m/>
    <s v="FINALIZADO"/>
    <m/>
    <m/>
    <s v="Pago"/>
    <s v="Pago"/>
    <m/>
    <m/>
    <m/>
    <m/>
    <m/>
    <m/>
    <m/>
    <m/>
    <n v="1"/>
    <x v="0"/>
  </r>
  <r>
    <s v="288587/2016"/>
    <m/>
    <s v="21991/2016"/>
    <m/>
    <m/>
    <s v="NOTA DNCT N° 139/2016"/>
    <d v="2016-07-01T00:00:00"/>
    <s v="Tecnopolis - Mantenimiento"/>
    <s v="ENTROPIA S.R.L"/>
    <s v="71012,25"/>
    <s v="Solicitud de pago de factura B N° 000038-00000092/93/94/96 - Alquiler de maquinarias. Nuevas facturas: 0038-00000110/109/111/112"/>
    <s v="Dirección Nacional de Centros Tematicos"/>
    <m/>
    <s v="Direccion General Técnica, Administrativa y Legal"/>
    <d v="2016-07-22T00:00:00"/>
    <s v="Mueble 8"/>
    <s v="Mariana"/>
    <d v="2016-07-07T00:00:00"/>
    <s v="Se refacturó. "/>
    <s v="Direccion General Técnica, Administrativa y Legal"/>
    <d v="2016-07-26T00:00:00"/>
    <s v="PV-2016-00411183"/>
    <m/>
    <s v="DGALYT"/>
    <d v="2016-07-26T00:00:00"/>
    <m/>
    <s v="Pago"/>
    <s v="Pago"/>
    <m/>
    <m/>
    <m/>
    <m/>
    <m/>
    <m/>
    <m/>
    <m/>
    <n v="7"/>
    <x v="0"/>
  </r>
  <r>
    <s v="289106/2016"/>
    <m/>
    <s v="17606/2016"/>
    <m/>
    <m/>
    <s v="Nota DNEF N° 131/2016"/>
    <d v="2016-05-27T00:00:00"/>
    <s v="Contrataciones Artisticas"/>
    <s v="Ben Goldberg"/>
    <s v="U$ 1500"/>
    <s v="Requerimiento para contratación artística de Ben Goldberg"/>
    <s v="Dirección Nacional de Expresiones Federales"/>
    <m/>
    <s v="Dirección Nacional de Expresiones Federales"/>
    <d v="2016-07-04T00:00:00"/>
    <s v="Mueble 9"/>
    <s v="Sebastian"/>
    <d v="2016-05-30T00:00:00"/>
    <s v="Sale con providencia para refacturar a SFM. Aviso de alta de ente"/>
    <s v="Dirección Nacional de Expresiones Federales"/>
    <d v="2016-07-11T00:00:00"/>
    <s v="PV-2016-00103825-APN-DGTAYL#SFM"/>
    <s v="Para refacturar a SFM. Aviso de alta de ente"/>
    <s v="Dirección Nacional de Expresiones Federales"/>
    <d v="2016-07-11T00:00:00"/>
    <m/>
    <s v="Legitimo Abono"/>
    <s v="Legitimo Abono"/>
    <m/>
    <s v="EXTRANJERO"/>
    <m/>
    <m/>
    <m/>
    <m/>
    <m/>
    <m/>
    <n v="7"/>
    <x v="1"/>
  </r>
  <r>
    <s v="291205/2015"/>
    <m/>
    <m/>
    <m/>
    <m/>
    <m/>
    <d v="2016-01-14T00:00:00"/>
    <s v="Desfibiladores"/>
    <s v="FILOBISIS S:A."/>
    <n v="729630"/>
    <s v="CONTRATACIÓN DIRECTA POR ESPECIALIDAD   45/15: ADQUISICIÓN DE DESFIBRILADORES AUTOMATICOS EXTERNOS PARA EL CENTRO CULTURAL"/>
    <m/>
    <m/>
    <m/>
    <m/>
    <m/>
    <s v="Sin Asignar"/>
    <m/>
    <s v="Esta en jefatura"/>
    <s v=" Presupuesto"/>
    <d v="2016-03-07T00:00:00"/>
    <s v="Nota CC N° 8/2016"/>
    <s v="Para que informe si tiene credito presupuestario.  Se remitio un solo cuerpo"/>
    <s v="Jefatura de Gabinete de Ministros"/>
    <d v="2016-05-09T00:00:00"/>
    <s v="Contratación Directa"/>
    <s v="Licitación - Contrataciones"/>
    <s v="Licitacion"/>
    <m/>
    <m/>
    <m/>
    <m/>
    <s v="PAGO JGM"/>
    <m/>
    <m/>
    <m/>
    <n v="5"/>
    <x v="0"/>
  </r>
  <r>
    <s v="293573/2015"/>
    <m/>
    <m/>
    <m/>
    <m/>
    <m/>
    <d v="2016-04-11T00:00:00"/>
    <s v="Tecnopolis - Mantenimiento"/>
    <s v="SEMINCO S.A"/>
    <m/>
    <s v="MEMORANDO C/ FACT 0002-00000809 Y REMITOS 0001-0000238; 0001-00002386;0001-00002551; 0001-00002387;0001-00002376 Y 0001-00002774 SERVICIO ENLACE DE CONECTIVIDAD TABLEROS TECNÓPOLIS.  O.C 93/2013"/>
    <s v="Dirección Nacional de Centros Tematicos"/>
    <m/>
    <s v="Presupuesto"/>
    <d v="2016-06-29T00:00:00"/>
    <s v="Mueble 15"/>
    <s v="ZULMA"/>
    <d v="2016-06-29T00:00:00"/>
    <s v="PARA ARCHIVAR"/>
    <s v="Presupuesto"/>
    <m/>
    <m/>
    <s v="Envío de PROY"/>
    <s v="Legales"/>
    <d v="2016-07-18T00:00:00"/>
    <m/>
    <s v="Pago"/>
    <s v="Pago"/>
    <m/>
    <s v="30-70712174-9"/>
    <m/>
    <s v="T 0002-00000809 Y REMITOS 0001-0000238; 0001-00002386;0001-00002551; 0001-00002387;0001-00002376 Y 0001-00002774"/>
    <m/>
    <m/>
    <m/>
    <m/>
    <n v="7"/>
    <x v="0"/>
  </r>
  <r>
    <s v="296214/2016"/>
    <m/>
    <s v="22545/2016"/>
    <m/>
    <m/>
    <s v="NOTA DNCT N° 144/2016"/>
    <d v="2016-07-06T00:00:00"/>
    <s v="Tecnopolis - Mantenimiento"/>
    <s v="BENEDETTI S.A.I.C."/>
    <n v="294100"/>
    <s v="Pago de factura B N° 0002-00000560"/>
    <s v="Dirección Nacional de Centros Tematicos"/>
    <m/>
    <s v="Direccion General Técnica, Administrativa y Legal"/>
    <d v="2016-07-21T00:00:00"/>
    <s v="Mueble 8"/>
    <s v="Mariana"/>
    <d v="2016-07-11T00:00:00"/>
    <m/>
    <s v="Direccion General Técnica, Administrativa y Legal"/>
    <d v="2016-07-27T00:00:00"/>
    <s v="pv-2016-00426741"/>
    <s v="Pase de PROY por GEDO"/>
    <s v="Compras"/>
    <d v="2016-07-28T00:00:00"/>
    <m/>
    <s v="Pago"/>
    <s v="Pago"/>
    <m/>
    <m/>
    <m/>
    <m/>
    <m/>
    <m/>
    <m/>
    <m/>
    <n v="7"/>
    <x v="0"/>
  </r>
  <r>
    <s v="296252/2016"/>
    <m/>
    <s v="22546/2016"/>
    <m/>
    <m/>
    <s v="NOTA DNCT N° 143/2016"/>
    <d v="2016-07-01T00:00:00"/>
    <s v="Tecnopolis - Iluminacion "/>
    <s v="ENTROPIA S.R.L."/>
    <n v="60515"/>
    <s v="Pago de factura B N° 0002-00000027"/>
    <s v="Dirección Nacional de Centros Tematicos"/>
    <m/>
    <s v="Direccion General Técnica, Administrativa y Legal"/>
    <d v="2016-07-22T00:00:00"/>
    <s v="Mueble 8"/>
    <s v="Mariana"/>
    <d v="2016-07-11T00:00:00"/>
    <s v="FINALIZADO"/>
    <s v="Direccion General Técnica, Administrativa y Legal"/>
    <d v="2016-07-27T00:00:00"/>
    <s v="PV-2016-00427168-APN-DGTAYL#SFM"/>
    <s v="envío de PROY"/>
    <s v="REVISAR"/>
    <m/>
    <m/>
    <m/>
    <m/>
    <m/>
    <m/>
    <m/>
    <m/>
    <m/>
    <m/>
    <m/>
    <m/>
    <n v="1"/>
    <x v="0"/>
  </r>
  <r>
    <s v="296291/2016"/>
    <m/>
    <s v="22549/2016"/>
    <m/>
    <m/>
    <s v="NOTA DNCT N° 142/2016"/>
    <d v="2016-07-05T00:00:00"/>
    <s v="Tecnopolis - Mantenimiento"/>
    <s v="MADERERA LAVALLOL S.A."/>
    <s v="385.437,83"/>
    <s v="Pago de factura B N° 0016-00007201"/>
    <s v="Dirección Nacional de Centros Tematicos"/>
    <m/>
    <s v="Direccion General Técnica, Administrativa y Legal"/>
    <d v="2016-07-18T00:00:00"/>
    <s v="Mueble 8"/>
    <s v="Mariana"/>
    <d v="2016-07-11T00:00:00"/>
    <m/>
    <s v="Mesa de Entradas"/>
    <d v="2016-07-18T00:00:00"/>
    <s v="PV 2016-00320366"/>
    <s v="PARA PASE A BORTHAGARY CON PROY VÍA GEDO"/>
    <s v="Mesa de Entrada"/>
    <d v="2016-07-18T00:00:00"/>
    <m/>
    <m/>
    <m/>
    <m/>
    <m/>
    <m/>
    <m/>
    <m/>
    <m/>
    <m/>
    <m/>
    <n v="7"/>
    <x v="0"/>
  </r>
  <r>
    <s v="296368/2016"/>
    <m/>
    <s v="22551/2016"/>
    <m/>
    <m/>
    <s v="NOTA DNCT N° 145/2016"/>
    <d v="2016-07-05T00:00:00"/>
    <s v="Tecnopolis - Insumos Graficos"/>
    <m/>
    <m/>
    <s v="Sevicio de impresión de gran formato y marteriales para backlight  "/>
    <s v="Dirección Nacional de Centros Tematicos"/>
    <m/>
    <s v="Direccion General Técnica, Administrativa y Legal"/>
    <d v="2016-07-07T00:00:00"/>
    <s v="Mueble 8"/>
    <s v="Mariana"/>
    <d v="2016-07-11T00:00:00"/>
    <m/>
    <m/>
    <m/>
    <m/>
    <m/>
    <s v="Compras"/>
    <d v="2016-07-11T00:00:00"/>
    <m/>
    <m/>
    <m/>
    <m/>
    <m/>
    <m/>
    <m/>
    <m/>
    <m/>
    <m/>
    <m/>
    <n v="7"/>
    <x v="0"/>
  </r>
  <r>
    <s v="298820/2016"/>
    <m/>
    <m/>
    <m/>
    <m/>
    <s v="NOTA SCP N°202/2016"/>
    <d v="2016-07-11T00:00:00"/>
    <s v="Servicios de Eventos"/>
    <s v="DIARIO PERFIL"/>
    <s v="459.800,00"/>
    <s v="Pago de factura N° 0002-00000145"/>
    <s v="Secretaria de Contenidos Publicos"/>
    <m/>
    <s v="Direccion General Técnica, Administrativa y Legal"/>
    <d v="2016-07-27T00:00:00"/>
    <s v="Mueble 11"/>
    <s v="Orlando"/>
    <d v="2016-07-12T00:00:00"/>
    <m/>
    <s v="Legales"/>
    <d v="2016-07-12T00:00:00"/>
    <s v="PROVIDENCIA"/>
    <s v="Para emitir opinión."/>
    <s v="Compras"/>
    <d v="2016-07-28T00:00:00"/>
    <m/>
    <m/>
    <m/>
    <m/>
    <m/>
    <m/>
    <m/>
    <m/>
    <m/>
    <m/>
    <m/>
    <n v="7"/>
    <x v="0"/>
  </r>
  <r>
    <s v="298826/2016"/>
    <m/>
    <m/>
    <m/>
    <m/>
    <s v="NOTA SCP N° 203/2016"/>
    <d v="2016-07-11T00:00:00"/>
    <s v="Servicios de Eventos"/>
    <s v="DIARIO PERFIL"/>
    <s v="701.800,00"/>
    <s v="Pago de factura N° 0002-00000146"/>
    <s v="Secretaria de Contenidos Publicos"/>
    <m/>
    <s v="Direccion General Técnica, Administrativa y Legal"/>
    <d v="2016-07-27T00:00:00"/>
    <m/>
    <s v="Matías"/>
    <m/>
    <s v="Para la firma del acto administrativo"/>
    <s v="Direccion General Técnica, Administrativa y Legal"/>
    <d v="2016-07-26T00:00:00"/>
    <s v="PROVIDENCIA"/>
    <s v="Para emitir opinión."/>
    <s v="Compras"/>
    <d v="2016-07-28T00:00:00"/>
    <m/>
    <m/>
    <m/>
    <m/>
    <m/>
    <m/>
    <m/>
    <m/>
    <m/>
    <m/>
    <m/>
    <n v="7"/>
    <x v="0"/>
  </r>
  <r>
    <s v="300185/2015"/>
    <m/>
    <m/>
    <m/>
    <m/>
    <m/>
    <d v="2016-01-14T00:00:00"/>
    <s v="Convenio Universidades"/>
    <s v="UNSAM"/>
    <n v="48750000"/>
    <s v="CONVENIO MINPLAN-UNSAM CIARDI  Desarrollo de 2 nuevas serie de efectos visuales    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300193/2015"/>
    <m/>
    <m/>
    <m/>
    <m/>
    <m/>
    <d v="2016-01-14T00:00:00"/>
    <s v="Convenio Universidades"/>
    <s v="UNSAM"/>
    <n v="48260000"/>
    <s v="CONVENIO MINPLAN-UNSAM  TDA/CIARDI - 2 nuevas series de animación 3D y estereoscópico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300538/2016"/>
    <m/>
    <s v="22725/2016"/>
    <m/>
    <m/>
    <s v="MEMOP 06/2016"/>
    <d v="2016-07-11T00:00:00"/>
    <s v="Servicios de Impresión de materiales en mano"/>
    <m/>
    <m/>
    <s v="Requerimiento de contratacion de servicio de impresion de material en mano"/>
    <s v="Secretaria de Contenidos Publicos"/>
    <m/>
    <s v="Direccion General Técnica, Administrativa y Legal"/>
    <d v="2016-07-11T00:00:00"/>
    <s v="Mueble 11"/>
    <s v="Orlando"/>
    <d v="2016-07-12T00:00:00"/>
    <m/>
    <m/>
    <m/>
    <m/>
    <m/>
    <s v="Compras"/>
    <d v="2016-07-12T00:00:00"/>
    <m/>
    <m/>
    <m/>
    <m/>
    <m/>
    <m/>
    <m/>
    <m/>
    <m/>
    <m/>
    <m/>
    <n v="7"/>
    <x v="1"/>
  </r>
  <r>
    <s v="301639/2016"/>
    <m/>
    <s v="22804/2016"/>
    <m/>
    <m/>
    <s v="NOTA DNCT N°148/16"/>
    <d v="2016-07-06T00:00:00"/>
    <s v="Tecnopolis - Alquiler Fotocopiadoras "/>
    <s v="QSC SOLUCIONES S.R.L."/>
    <n v="17534.900000000001"/>
    <s v="Pago de factura N° 0002-00007605"/>
    <s v="Dirección Nacional de Centros Tematicos"/>
    <m/>
    <s v="Direccion General Técnica, Administrativa y Legal"/>
    <d v="2016-07-22T00:00:00"/>
    <s v="Mueble 8"/>
    <s v="Mariana"/>
    <d v="2016-07-13T00:00:00"/>
    <m/>
    <s v="Direccion General Técnica, Administrativa y Legal"/>
    <d v="2016-07-28T00:00:00"/>
    <s v="PV-2016-00432629-APN-DGTAYL#SFM"/>
    <m/>
    <s v="REVISAR"/>
    <m/>
    <m/>
    <m/>
    <m/>
    <m/>
    <m/>
    <m/>
    <m/>
    <m/>
    <m/>
    <m/>
    <m/>
    <n v="1"/>
    <x v="0"/>
  </r>
  <r>
    <s v="301691/16"/>
    <m/>
    <s v="22806/16"/>
    <m/>
    <m/>
    <s v="NOTA DNCT N°146/16"/>
    <d v="2016-07-11T00:00:00"/>
    <s v="Tecnopolis - Insumos Graficos"/>
    <m/>
    <n v="3634389.35"/>
    <s v="Servicio de impresion materiales de mano "/>
    <s v="Dirección Nacional de Centros Tematicos"/>
    <m/>
    <s v="Direccion General Técnica, Administrativa y Legal"/>
    <d v="2016-07-12T00:00:00"/>
    <s v="Mueble 16"/>
    <s v="Griselda"/>
    <d v="2016-07-13T00:00:00"/>
    <s v="HACER PROV A PRESUPUESTO"/>
    <m/>
    <m/>
    <m/>
    <m/>
    <s v="Compras"/>
    <d v="2016-07-13T00:00:00"/>
    <m/>
    <m/>
    <m/>
    <m/>
    <m/>
    <m/>
    <m/>
    <m/>
    <m/>
    <m/>
    <m/>
    <n v="7"/>
    <x v="0"/>
  </r>
  <r>
    <s v="301758/2016"/>
    <m/>
    <s v="22818/2016"/>
    <m/>
    <m/>
    <s v="NOTA DNCT N°147/16"/>
    <d v="2016-07-07T00:00:00"/>
    <s v="Tecnopolis - Materiales Electricos"/>
    <s v="FERRETERIA DE LA AVENIDA TELLIREZ S.A."/>
    <s v="46.995,00"/>
    <s v="Solicitud de pago factura B N° 0001-00002901 a favor de la firma Ferreteria de la avenida telleriz S.A. por la provision de insumos de maquinas electricas"/>
    <s v="Dirección Nacional de Centros Tematicos"/>
    <m/>
    <s v="Direccion General Técnica, Administrativa y Legal"/>
    <d v="2016-07-12T00:00:00"/>
    <s v="Mueble 8"/>
    <s v="Mariana"/>
    <d v="2016-07-13T00:00:00"/>
    <m/>
    <m/>
    <m/>
    <m/>
    <m/>
    <s v="Compras"/>
    <d v="2016-07-13T00:00:00"/>
    <m/>
    <m/>
    <m/>
    <m/>
    <m/>
    <m/>
    <m/>
    <m/>
    <m/>
    <m/>
    <m/>
    <n v="7"/>
    <x v="0"/>
  </r>
  <r>
    <s v="301854/2016"/>
    <m/>
    <s v="23508/2016"/>
    <m/>
    <m/>
    <s v="NOTA DNCT N° 171/2016"/>
    <d v="2016-07-14T00:00:00"/>
    <s v="Tecnopolis - Iluminacion "/>
    <s v="TECBA GROUP S.A."/>
    <s v="499.999,98"/>
    <s v="Pago de Factura 0001-0000000001"/>
    <s v="Dirección Nacional de Centros Tematicos"/>
    <m/>
    <s v="Sistema Federal de Medios y Contenidos Públicos"/>
    <d v="2016-07-18T00:00:00"/>
    <m/>
    <s v="Mariana"/>
    <d v="2016-07-18T00:00:00"/>
    <s v="FINALIZADO"/>
    <m/>
    <m/>
    <m/>
    <s v="Para que informe existencia de crédito presupuestario."/>
    <s v="PREsupuesto"/>
    <d v="2016-07-19T00:00:00"/>
    <m/>
    <m/>
    <m/>
    <m/>
    <m/>
    <m/>
    <m/>
    <m/>
    <m/>
    <m/>
    <m/>
    <n v="7"/>
    <x v="0"/>
  </r>
  <r>
    <s v="302378/2016"/>
    <m/>
    <s v="21535/2016"/>
    <m/>
    <m/>
    <s v="NOTA DNEF N° 258/2016"/>
    <d v="2016-06-01T00:00:00"/>
    <s v="Servicios de Eventos"/>
    <s v="CATERING PORTEÑO S.R.L"/>
    <s v="6900,00"/>
    <s v="Servicio de Catering. Jairo 19/6. Fact 0003-00000025"/>
    <s v="Dirección Nacional de Expresiones Federales"/>
    <m/>
    <s v="Dirección Nacional de Expresiones Federales"/>
    <d v="2016-07-04T00:00:00"/>
    <s v="Mueble 10"/>
    <s v="Melina"/>
    <d v="2016-07-04T00:00:00"/>
    <s v="Se retiene el expediente en compras hasta que el proveedor regularice su situación"/>
    <s v="Legales"/>
    <d v="2016-08-01T00:00:00"/>
    <s v="PV-2016-00472329"/>
    <m/>
    <s v="REVISAR"/>
    <m/>
    <m/>
    <s v="Pago"/>
    <s v="Pago"/>
    <m/>
    <n v="30715121421"/>
    <m/>
    <s v="0003-00000025"/>
    <m/>
    <n v="6900"/>
    <m/>
    <s v="No tiene Sipro ni CFC"/>
    <n v="1"/>
    <x v="0"/>
  </r>
  <r>
    <s v="302598/2016"/>
    <m/>
    <s v="21534/2016"/>
    <m/>
    <m/>
    <s v="NOTA DNEF N° 257/2016"/>
    <d v="2016-06-01T00:00:00"/>
    <s v="Servicios de Eventos"/>
    <s v="CATERING PORTEÑO S.R.L"/>
    <s v="8900,00"/>
    <s v="Servicio de Catering. Arnaldo Antunes 18/6. Fact 0003-00000024"/>
    <s v="Dirección Nacional de Expresiones Federales"/>
    <m/>
    <s v="Dirección Nacional de Expresiones Federales"/>
    <d v="2016-07-04T00:00:00"/>
    <s v="Mueble 10"/>
    <s v="Melina"/>
    <d v="2016-07-04T00:00:00"/>
    <m/>
    <s v="Legales"/>
    <d v="2016-08-01T00:00:00"/>
    <s v="PV-2016-00472345"/>
    <s v="con proy"/>
    <s v="REVISAR"/>
    <m/>
    <m/>
    <s v="Pago"/>
    <s v="Pago"/>
    <m/>
    <n v="30715121421"/>
    <m/>
    <s v="0003-00000024"/>
    <m/>
    <n v="8900"/>
    <m/>
    <s v="No tiene Sipro ni CFC"/>
    <n v="1"/>
    <x v="0"/>
  </r>
  <r>
    <s v="304478/16"/>
    <m/>
    <s v="22956/16"/>
    <m/>
    <m/>
    <s v="NOTA DNCT N°155/16"/>
    <d v="2016-07-12T00:00:00"/>
    <s v="Tecnopolis - Servicio de sonido y video"/>
    <m/>
    <s v="963.160,00"/>
    <s v="Ampliacion orden de compra 177/2015"/>
    <s v="Dirección Nacional de Centros Tematicos"/>
    <m/>
    <s v="Dirección Nacional de Centros Tematicos"/>
    <d v="2016-07-12T00:00:00"/>
    <m/>
    <s v="Sin Asignar"/>
    <m/>
    <m/>
    <m/>
    <m/>
    <m/>
    <m/>
    <s v="Compras"/>
    <d v="2016-07-13T00:00:00"/>
    <m/>
    <m/>
    <m/>
    <m/>
    <m/>
    <m/>
    <m/>
    <m/>
    <m/>
    <m/>
    <m/>
    <n v="7"/>
    <x v="0"/>
  </r>
  <r>
    <s v="304486/2014"/>
    <m/>
    <m/>
    <m/>
    <m/>
    <m/>
    <d v="2016-01-14T00:00:00"/>
    <s v="Audiovisual"/>
    <s v="INCAA"/>
    <n v="64444444"/>
    <s v="MINPLAN-INCAA Fomento audiovisual para ficciones de alta calidad en horario central POFYPCAD  AMPLIACIÓN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304487/2014"/>
    <m/>
    <m/>
    <m/>
    <m/>
    <m/>
    <d v="2016-01-14T00:00:00"/>
    <s v="Audiovisual"/>
    <s v="INCAA"/>
    <n v="27314000"/>
    <s v="ADDENDA MINPLAN-INCAA AUDIOVISUAL                                    $27.314.000                                   (2 cuerpos)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304557/16"/>
    <m/>
    <s v="22973/16"/>
    <m/>
    <m/>
    <s v="NOTA DNCT N°154/16"/>
    <d v="2016-07-12T00:00:00"/>
    <s v="Tecnopolis - Servicio de sonido y video"/>
    <m/>
    <n v="1178200"/>
    <s v="Ampliacion orden de compra 175/2015"/>
    <s v="Dirección Nacional de Centros Tematicos"/>
    <m/>
    <s v="Dirección Nacional de Centros Tematicos"/>
    <d v="2016-07-12T00:00:00"/>
    <m/>
    <s v="Sin Asignar"/>
    <m/>
    <m/>
    <m/>
    <m/>
    <m/>
    <m/>
    <s v="Compras"/>
    <d v="2016-07-13T00:00:00"/>
    <m/>
    <m/>
    <m/>
    <m/>
    <m/>
    <m/>
    <m/>
    <m/>
    <m/>
    <m/>
    <m/>
    <n v="7"/>
    <x v="0"/>
  </r>
  <r>
    <s v="306927/2016"/>
    <m/>
    <s v="22765/2016"/>
    <m/>
    <m/>
    <s v="NOTA SCP N° 205/2016"/>
    <d v="2016-12-11T00:00:00"/>
    <s v="Audiovisual"/>
    <s v="POR TUTATIS S.R.L"/>
    <n v="508200"/>
    <s v="Servicios de producción para la realización de 45 micros del bicentenario "/>
    <s v="Secretaria de Contenidos Publicos"/>
    <m/>
    <s v="Direccion General Técnica, Administrativa y Legal"/>
    <d v="2016-07-13T00:00:00"/>
    <s v="Mueble 9"/>
    <s v="Sebastian"/>
    <m/>
    <s v="01/08/2016: Se arma nota a presupuesto para indicar crédito junto con Reso por GEDO. La partida es la 4.8.9 (visto con Presupuesto)"/>
    <s v="Presupuesto"/>
    <d v="2016-08-01T00:00:00"/>
    <s v="PV-2016-00488533-APN-DGTAYL#SFM"/>
    <s v="Para que indique si existe crédito, junto con Reso por GEDO"/>
    <s v="PREsupuesto"/>
    <d v="2016-08-01T00:00:00"/>
    <m/>
    <s v="Legitimo Abono"/>
    <s v="Legitimo Abono"/>
    <m/>
    <n v="30711318840"/>
    <m/>
    <m/>
    <m/>
    <m/>
    <m/>
    <m/>
    <n v="8"/>
    <x v="1"/>
  </r>
  <r>
    <s v="307482/2016"/>
    <m/>
    <s v="20294/2016"/>
    <m/>
    <m/>
    <s v="NOTA DNGC N°19/2016"/>
    <d v="2016-06-21T00:00:00"/>
    <s v="Seguros"/>
    <s v="BENEFICIO S.A."/>
    <n v="61710"/>
    <s v="Requerimiento de contratación compañia de serguros de Accidentes Personales, para personal de Cabildo (camarógrafos, editores, ect)"/>
    <s v="Dirección Nacional de Generacion de Contenidos"/>
    <d v="2016-06-21T00:00:00"/>
    <s v="Dirección Nacional de Generacion de Contenidos"/>
    <d v="2016-06-21T00:00:00"/>
    <s v="Mueble 14"/>
    <s v="Matías"/>
    <d v="2016-07-01T00:00:00"/>
    <s v="Con Póliza ya emitida, se gestiona el Legítimo Abono correspondiente."/>
    <s v="Legales"/>
    <d v="2016-07-14T00:00:00"/>
    <s v="PV-2016-00176977-APN-DGTAYL#SFM"/>
    <s v="Para que Legales emita opinión, luego el Acto Administrativo va a la firma."/>
    <s v="Legales"/>
    <d v="2016-06-14T00:00:00"/>
    <m/>
    <s v="Legítimo Abobo"/>
    <s v="Legítimo Abono"/>
    <m/>
    <m/>
    <m/>
    <m/>
    <m/>
    <m/>
    <m/>
    <m/>
    <n v="6"/>
    <x v="0"/>
  </r>
  <r>
    <s v="308711/2016"/>
    <m/>
    <m/>
    <m/>
    <m/>
    <s v="Me-2016-00173170"/>
    <d v="2016-07-14T00:00:00"/>
    <s v="Tecnopolis - ???"/>
    <s v="TM CARGO S.A."/>
    <n v="71390"/>
    <s v="Pago de Factura 0002-00000013"/>
    <s v="Dirección Nacional de Centros Tematicos"/>
    <m/>
    <m/>
    <m/>
    <m/>
    <s v="ZULMA"/>
    <m/>
    <s v="FIRMO DISPO GONZALEZ PASA AL PAGO"/>
    <s v="Legales"/>
    <d v="2016-07-25T00:00:00"/>
    <s v="PV-2016-00388558"/>
    <s v="Para su intervención"/>
    <m/>
    <m/>
    <m/>
    <m/>
    <m/>
    <m/>
    <m/>
    <m/>
    <m/>
    <m/>
    <m/>
    <m/>
    <m/>
    <n v="1"/>
    <x v="0"/>
  </r>
  <r>
    <s v="308987/2015"/>
    <m/>
    <m/>
    <m/>
    <m/>
    <m/>
    <d v="2016-01-14T00:00:00"/>
    <s v="Audiovisual"/>
    <s v="UNSAM"/>
    <n v="147963200"/>
    <s v="Convenio MINPLAN-UNSAM Producciones Audiovisuales                                       $147.963.200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309704/2015"/>
    <m/>
    <m/>
    <m/>
    <m/>
    <m/>
    <d v="2016-04-11T00:00:00"/>
    <s v="Alquiler de Fotocopiadora"/>
    <m/>
    <n v="223080"/>
    <s v="Contratación de servicio alquiler de equipos multinacional y fotocopiadores, incluyendo asistencia técnica"/>
    <m/>
    <m/>
    <m/>
    <m/>
    <s v="Mueble 15"/>
    <s v="Mariana"/>
    <m/>
    <s v="RELEVAMIENTO INFORMÁTICA"/>
    <m/>
    <m/>
    <m/>
    <m/>
    <s v="Compras"/>
    <d v="2016-05-09T00:00:00"/>
    <m/>
    <s v="HISTORICO /MINPLAN"/>
    <m/>
    <m/>
    <m/>
    <m/>
    <m/>
    <m/>
    <m/>
    <m/>
    <m/>
    <n v="5"/>
    <x v="0"/>
  </r>
  <r>
    <s v="309814/2015"/>
    <m/>
    <m/>
    <m/>
    <m/>
    <m/>
    <d v="2016-01-14T00:00:00"/>
    <s v="Convenio Universidades"/>
    <s v="UNSAM"/>
    <n v="36450000"/>
    <s v="CONVENIOMINPLAN- UNSAM   TDA/CIARDI - Series 2D (Zamba) y Película (Zamba)     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310748/2016"/>
    <m/>
    <s v="23411/2016"/>
    <m/>
    <m/>
    <s v="DNEF N° 158/2016"/>
    <d v="2016-07-13T00:00:00"/>
    <s v="Tecnopolis - ???"/>
    <s v="CORPORACIÓN DEL MERCADO CENTRAL DE BUENOS AIRES"/>
    <s v="376.434,60"/>
    <s v="pago de factura Nº 0000-0000292979"/>
    <s v="Dirección Nacional de Centros Tematicos"/>
    <m/>
    <s v="Direccion General Técnica, Administrativa y Legal"/>
    <d v="2016-07-18T00:00:00"/>
    <m/>
    <s v="Laura Siciliano"/>
    <d v="2016-07-20T00:00:00"/>
    <m/>
    <m/>
    <m/>
    <m/>
    <s v="para pedir constancia de crédito"/>
    <s v="PREsupuesto"/>
    <d v="2016-07-29T00:00:00"/>
    <m/>
    <m/>
    <m/>
    <m/>
    <m/>
    <n v="203503"/>
    <m/>
    <m/>
    <m/>
    <m/>
    <m/>
    <n v="7"/>
    <x v="0"/>
  </r>
  <r>
    <s v="310785/2016"/>
    <m/>
    <s v="23430/2016"/>
    <m/>
    <m/>
    <s v="DNEF N° 159/2016"/>
    <d v="2016-07-13T00:00:00"/>
    <s v="Tecnopolis - ???"/>
    <s v="GRUPO FUTURO S.A."/>
    <n v="160930"/>
    <s v="Pago de factura Nº 0004-00000034"/>
    <s v="Dirección Nacional de Centros Tematicos"/>
    <m/>
    <s v="Direccion General Técnica, Administrativa y Legal"/>
    <d v="2016-07-18T00:00:00"/>
    <m/>
    <s v="Mariana"/>
    <d v="2016-07-20T00:00:00"/>
    <m/>
    <s v="Presupuesto"/>
    <d v="2016-07-20T00:00:00"/>
    <s v="pv-2016-00349178"/>
    <s v="para pedir constancia de crédito"/>
    <s v="Compras"/>
    <d v="2016-07-21T00:00:00"/>
    <m/>
    <m/>
    <m/>
    <m/>
    <m/>
    <m/>
    <m/>
    <m/>
    <m/>
    <m/>
    <m/>
    <n v="7"/>
    <x v="0"/>
  </r>
  <r>
    <s v="310868/2016"/>
    <m/>
    <s v="23434/2016"/>
    <m/>
    <m/>
    <s v="ME-2016-00203008"/>
    <d v="2016-07-15T00:00:00"/>
    <s v="Transporte"/>
    <s v="PBG TRAVEL AND EVENTS S.R.L."/>
    <n v="28369.97"/>
    <s v="Pago de factura B N° 0001-00000141"/>
    <s v="Dirección Nacional de Expresiones Federales"/>
    <m/>
    <s v="Direccion General Técnica, Administrativa y Legal"/>
    <d v="2016-07-18T00:00:00"/>
    <s v="Mueble 10"/>
    <s v="Melina"/>
    <d v="2016-07-15T00:00:00"/>
    <s v="20/07/2016: se prepara acto administrativo por GEDO (firma SCP, dado que es partida 3.4 o 3.9 viáticos, según consultado con presupuesto) y nota a presupuesto y legales"/>
    <s v="Presupuesto"/>
    <d v="2016-07-20T00:00:00"/>
    <s v="Pv-2016-00347761 + PROY"/>
    <s v="Para indicar si existe crédito e intervenir acto administrativo. Cumplido pase a legales"/>
    <s v="PREsupuesto"/>
    <d v="2016-07-20T00:00:00"/>
    <m/>
    <s v="Legitimo Abono"/>
    <s v="Legitimo Abono"/>
    <m/>
    <n v="30714478199"/>
    <m/>
    <m/>
    <m/>
    <m/>
    <m/>
    <m/>
    <n v="7"/>
    <x v="1"/>
  </r>
  <r>
    <s v="313218/2016"/>
    <s v="TRI 20765/2016"/>
    <s v="NOTA CC 37 /2016"/>
    <m/>
    <m/>
    <s v="MEMO CC41/2016"/>
    <d v="2016-03-29T00:00:00"/>
    <s v="Librería"/>
    <m/>
    <n v="1859805"/>
    <s v="ADQUISICION DE UTILES DE OFICINA NOTA CC 37 /2016 MEMORANDO CC41/2016"/>
    <s v="Presupuesto"/>
    <m/>
    <m/>
    <m/>
    <s v="Mueble 14"/>
    <s v="Lorena"/>
    <m/>
    <s v="Lo esta trabajando Melina"/>
    <s v="Presupuesto"/>
    <d v="2016-03-29T00:00:00"/>
    <s v="Nota CC N° 37/2016. "/>
    <s v="Para que informe si tiene credito presupuestario"/>
    <s v="Compras"/>
    <d v="2016-05-09T00:00:00"/>
    <s v="Si"/>
    <m/>
    <m/>
    <m/>
    <m/>
    <m/>
    <m/>
    <m/>
    <m/>
    <m/>
    <m/>
    <n v="5"/>
    <x v="0"/>
  </r>
  <r>
    <s v="314282/2016"/>
    <m/>
    <m/>
    <m/>
    <m/>
    <s v="Me-2016-00310881"/>
    <d v="2016-07-18T00:00:00"/>
    <s v="Tecnopolis - ???"/>
    <s v="CRECER CONSULTORA GESTIÓN Y NEGOCIOS de Pablo ZENTENO Actuación perro ciego en Salta"/>
    <n v="25000"/>
    <m/>
    <s v="Dirección Nacional de Centros Tematicos"/>
    <m/>
    <m/>
    <m/>
    <m/>
    <s v="Laura Siciliano"/>
    <d v="2016-07-18T00:00:00"/>
    <s v="Para hacer Disposición"/>
    <m/>
    <m/>
    <m/>
    <m/>
    <s v="Compras"/>
    <d v="2016-07-18T00:00:00"/>
    <m/>
    <m/>
    <m/>
    <m/>
    <m/>
    <m/>
    <m/>
    <m/>
    <m/>
    <m/>
    <m/>
    <n v="7"/>
    <x v="0"/>
  </r>
  <r>
    <s v="314344/2016"/>
    <m/>
    <s v="23687/2016"/>
    <m/>
    <m/>
    <s v="DNEF N° 313/2016"/>
    <d v="2016-07-18T00:00:00"/>
    <s v="Servicios de Eventos"/>
    <m/>
    <m/>
    <s v="Contratacióm de servicios de catering para el CCK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4497/2016"/>
    <m/>
    <s v="23651/2016"/>
    <m/>
    <m/>
    <s v="NOTA DNEF N° 314/2016"/>
    <m/>
    <s v="Equipamiento"/>
    <m/>
    <m/>
    <s v="Contratación de servicio de emisión, entrega/venta de localidades para funciones, muestra y eventos organizados en el CCK"/>
    <s v="Dirección Nacional de Expresiones Federales"/>
    <m/>
    <s v="Dirección Nacional de Expresiones Federales"/>
    <d v="2016-07-27T00:00:00"/>
    <m/>
    <s v="Sin Asignar"/>
    <m/>
    <m/>
    <m/>
    <m/>
    <m/>
    <m/>
    <s v="Compras"/>
    <d v="2016-07-27T00:00:00"/>
    <m/>
    <m/>
    <m/>
    <m/>
    <m/>
    <m/>
    <m/>
    <m/>
    <m/>
    <m/>
    <m/>
    <n v="7"/>
    <x v="0"/>
  </r>
  <r>
    <s v="314569/2016"/>
    <m/>
    <m/>
    <m/>
    <m/>
    <s v="Me-2016-00314569"/>
    <d v="2016-07-18T00:00:00"/>
    <s v="Tecnopolis - ???"/>
    <s v="HEAVYSAURIOS"/>
    <m/>
    <m/>
    <s v="Dirección Nacional de Centros Tematicos"/>
    <m/>
    <m/>
    <m/>
    <m/>
    <s v="Laura Siciliano"/>
    <d v="2016-07-18T00:00:00"/>
    <s v="CON DISPO ELABORADA PARA REMITIR A PRESUPUESTO 28/07/2016"/>
    <s v="Presupuesto"/>
    <d v="2016-07-29T00:00:00"/>
    <s v="PV-2016-00458256-APN-DGTAYL#SFM"/>
    <m/>
    <s v="REVISAR"/>
    <m/>
    <m/>
    <m/>
    <m/>
    <m/>
    <m/>
    <m/>
    <m/>
    <m/>
    <m/>
    <m/>
    <m/>
    <n v="1"/>
    <x v="0"/>
  </r>
  <r>
    <s v="314956/2016"/>
    <m/>
    <s v="23685/2016"/>
    <m/>
    <m/>
    <s v="DNEF N° 324/2016"/>
    <d v="2016-07-05T00:00:00"/>
    <s v="Otros"/>
    <s v="MR CONSTRUCCIONES INDUSTRIALIZADAS S.R.L."/>
    <s v="494.720,60"/>
    <s v="Pago reacondicionamiento de salas 6 y 7 piso"/>
    <s v="Sistema Federal de Medios y Contenidos Público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5162/2016"/>
    <m/>
    <s v="23712/2016"/>
    <m/>
    <m/>
    <s v="DNEF N° 323/2016"/>
    <d v="2016-07-18T00:00:00"/>
    <s v="Alquiler de Equipamiento"/>
    <s v="ABREU ROCA OSCAR EDMUNDO NICOLAS "/>
    <n v="5000"/>
    <s v="Pago de factura C N° 0001-00000487 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5164/2016"/>
    <m/>
    <s v="23718/2016"/>
    <m/>
    <m/>
    <s v="DNEF N° 322/2016"/>
    <d v="2016-07-18T00:00:00"/>
    <s v="Alquiler de Equipamiento"/>
    <s v="CONGRESS CITY S.R.L."/>
    <n v="277695"/>
    <s v="Pago de facturas B N° 0003-00000156/54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5165/2016"/>
    <m/>
    <s v="23721/2016"/>
    <m/>
    <m/>
    <s v="DNEF N° 321/2016"/>
    <d v="2016-07-18T00:00:00"/>
    <s v="Alquiler de Equipamiento"/>
    <s v="BUSTO SEBASTIAN DARIO"/>
    <n v="2950"/>
    <s v="Pago de facturas C N° 0002-00000090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n v="269587"/>
    <m/>
    <m/>
    <m/>
    <m/>
    <m/>
    <n v="7"/>
    <x v="0"/>
  </r>
  <r>
    <s v="315166/2016"/>
    <m/>
    <s v="23720/2016"/>
    <m/>
    <m/>
    <s v="DNEF N° 175/2016"/>
    <d v="2016-07-11T00:00:00"/>
    <s v="Tecnopolis - Insumos textiles "/>
    <s v="MR ALTER CORPORATION S.R.L."/>
    <s v="350.015,01"/>
    <s v="Pago factura Nº 0005-00000001"/>
    <s v="Dirección Nacional de Centros Tematicos"/>
    <m/>
    <s v="Direccion General Técnica, Administrativa y Legal"/>
    <d v="2016-07-19T00:00:00"/>
    <m/>
    <s v="Mariana"/>
    <d v="2016-07-20T00:00:00"/>
    <m/>
    <m/>
    <m/>
    <m/>
    <m/>
    <s v="Compras"/>
    <d v="2016-07-20T00:00:00"/>
    <m/>
    <m/>
    <m/>
    <m/>
    <m/>
    <m/>
    <m/>
    <m/>
    <m/>
    <m/>
    <m/>
    <n v="7"/>
    <x v="0"/>
  </r>
  <r>
    <s v="315167/2016"/>
    <m/>
    <s v="23726/2016"/>
    <m/>
    <m/>
    <s v="DNEF N° 320/2016"/>
    <d v="2016-07-18T00:00:00"/>
    <s v="Alquiler de Equipamiento"/>
    <s v="MARIO ALBERTO FERNANDEZ"/>
    <n v="3500"/>
    <s v="Pago de factura C N° 0002-00000021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5169/2016"/>
    <m/>
    <s v="23727/2016"/>
    <m/>
    <m/>
    <s v="DNEF N° 176/2016"/>
    <d v="2016-07-13T00:00:00"/>
    <s v="Tecnopolis - Mantenimiento"/>
    <s v="CAUCHO COLOR COOPERATIVA DE TRABAJO ARCANGEL LIMITADA"/>
    <n v="128250"/>
    <s v="Pago de factura Nº 0002-00000053"/>
    <s v="Dirección Nacional de Centros Tematicos"/>
    <m/>
    <s v="Direccion General Técnica, Administrativa y Legal"/>
    <d v="2016-07-19T00:00:00"/>
    <m/>
    <s v="Mariana"/>
    <d v="2016-07-20T00:00:00"/>
    <m/>
    <m/>
    <m/>
    <m/>
    <m/>
    <s v="Compras"/>
    <d v="2016-07-20T00:00:00"/>
    <m/>
    <m/>
    <m/>
    <m/>
    <m/>
    <m/>
    <m/>
    <m/>
    <m/>
    <m/>
    <m/>
    <n v="7"/>
    <x v="0"/>
  </r>
  <r>
    <s v="315171/2016"/>
    <m/>
    <s v="237229/2016"/>
    <m/>
    <m/>
    <s v="DNEF N° 312/2016"/>
    <d v="2016-07-18T00:00:00"/>
    <s v="Mantenimiento"/>
    <s v="SAN TELMO S.R.L."/>
    <n v="158680.85"/>
    <s v="Pago de facturas B N° 0007-00001569/1570/1578/1579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5172/2016"/>
    <m/>
    <s v="23731/2016"/>
    <m/>
    <m/>
    <s v="DNEF N° 315/2016"/>
    <d v="2016-07-18T00:00:00"/>
    <s v="Otros"/>
    <s v="BUSTO SEBASTIAN DARIO"/>
    <n v="5000"/>
    <s v="Pago por alquiler de bateria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n v="269587"/>
    <m/>
    <m/>
    <m/>
    <m/>
    <m/>
    <n v="7"/>
    <x v="0"/>
  </r>
  <r>
    <s v="315173/2016"/>
    <m/>
    <s v="23732/2016"/>
    <m/>
    <m/>
    <s v="DNEF N° 316/2016"/>
    <d v="2016-07-18T00:00:00"/>
    <s v="Alquiler Equipamiento Radioelectrico"/>
    <s v="BACIGALUPPI HNOS. S.A."/>
    <s v="81.856,50"/>
    <s v="Solicitud de pago por alquiler de handies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5174/2016"/>
    <m/>
    <s v="23733/2016"/>
    <m/>
    <m/>
    <s v="DNEF N° 317/2016"/>
    <d v="2016-07-18T00:00:00"/>
    <s v="Otros"/>
    <s v="Cesatti Rodolfo"/>
    <n v="177870"/>
    <s v="pago por alquiler de camaras profesionales 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5342/2016"/>
    <m/>
    <s v="23728/2016"/>
    <m/>
    <m/>
    <s v="DNEF N° 177/2016"/>
    <d v="2016-07-13T00:00:00"/>
    <s v="Tecnopolis - Mantenimiento"/>
    <s v="CAUCHO COLOR COOPERATIVA DE TRABAJO ARCANGEL LIMITADA"/>
    <s v="86.500,00"/>
    <s v="Pago de factura Nº 0002-00000052"/>
    <s v="Dirección Nacional de Centros Tematicos"/>
    <m/>
    <s v="Direccion General Técnica, Administrativa y Legal"/>
    <d v="2016-07-19T00:00:00"/>
    <m/>
    <s v="Mariana"/>
    <d v="2016-07-20T00:00:00"/>
    <m/>
    <m/>
    <m/>
    <m/>
    <m/>
    <s v="Compras"/>
    <d v="2016-07-20T00:00:00"/>
    <m/>
    <m/>
    <m/>
    <m/>
    <m/>
    <m/>
    <m/>
    <m/>
    <m/>
    <m/>
    <m/>
    <n v="7"/>
    <x v="0"/>
  </r>
  <r>
    <s v="315397/2016"/>
    <m/>
    <s v="23734/2016"/>
    <m/>
    <m/>
    <s v="DNEF N° 174/2016"/>
    <d v="2016-07-13T00:00:00"/>
    <s v="Tecnopolis - Internet"/>
    <s v="SZ STUDIOS DE SZTABZYB NICOLAS"/>
    <n v="112530"/>
    <s v="Pago de factura Nº 0002-00000007"/>
    <s v="Dirección Nacional de Centros Tematicos"/>
    <m/>
    <s v="Direccion General Técnica, Administrativa y Legal"/>
    <d v="2016-07-19T00:00:00"/>
    <m/>
    <s v="Mariana"/>
    <d v="2016-07-20T00:00:00"/>
    <s v="FINALIZADO"/>
    <s v="Legales"/>
    <d v="2016-07-28T00:00:00"/>
    <s v="PV-2016-315397"/>
    <m/>
    <m/>
    <m/>
    <m/>
    <m/>
    <m/>
    <m/>
    <m/>
    <m/>
    <m/>
    <m/>
    <m/>
    <m/>
    <m/>
    <n v="1"/>
    <x v="0"/>
  </r>
  <r>
    <s v="316001/2016"/>
    <m/>
    <s v="23775/2016"/>
    <m/>
    <m/>
    <s v="DNEF N° 337/2016"/>
    <d v="2016-07-19T00:00:00"/>
    <s v="Servicios de Eventos"/>
    <s v="GUSTAVO DANIEL SPATOCCO"/>
    <n v="10000"/>
    <s v="reconocimiento de gastos"/>
    <s v="Dirección Nacional de Expresiones Federales"/>
    <m/>
    <s v="Dirección Nacional de Expresiones Federales"/>
    <d v="2016-07-19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6040/2016"/>
    <m/>
    <s v="23782/2016"/>
    <m/>
    <m/>
    <s v="DNEF N° 328/2016"/>
    <d v="2016-07-19T00:00:00"/>
    <s v="Servicios de Eventos"/>
    <s v="MARIANO MALAMUD"/>
    <n v="2500"/>
    <s v="reconocimiento de gastos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19T00:00:00"/>
    <m/>
    <m/>
    <m/>
    <m/>
    <m/>
    <m/>
    <m/>
    <m/>
    <m/>
    <m/>
    <m/>
    <n v="7"/>
    <x v="0"/>
  </r>
  <r>
    <s v="316051/2016"/>
    <m/>
    <s v="23787/2016"/>
    <m/>
    <m/>
    <s v="DNEF N° 336/2016"/>
    <d v="2016-07-19T00:00:00"/>
    <s v="Servicios de Eventos"/>
    <s v="GUSTAVO MULE"/>
    <n v="2500"/>
    <s v="reconocimiento de gastos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19T00:00:00"/>
    <m/>
    <m/>
    <m/>
    <m/>
    <m/>
    <m/>
    <m/>
    <m/>
    <m/>
    <m/>
    <m/>
    <n v="7"/>
    <x v="0"/>
  </r>
  <r>
    <s v="316157/2016"/>
    <m/>
    <s v="23798/2016"/>
    <m/>
    <m/>
    <s v="DNEF N° 329/2016"/>
    <d v="2016-07-19T00:00:00"/>
    <s v="Contrataciones Artisticas"/>
    <s v="GABRIEL FALCONI"/>
    <n v="2500"/>
    <s v="reconocimiento de gastos 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19T00:00:00"/>
    <m/>
    <m/>
    <m/>
    <m/>
    <m/>
    <m/>
    <m/>
    <m/>
    <m/>
    <m/>
    <m/>
    <n v="7"/>
    <x v="0"/>
  </r>
  <r>
    <s v="316160/2016"/>
    <m/>
    <s v="23797/2016"/>
    <m/>
    <m/>
    <s v="DNEF N° 335/2016"/>
    <d v="2016-07-19T00:00:00"/>
    <s v="Contrataciones Artisticas"/>
    <s v="ANGEL SUCHERAS"/>
    <n v="6000"/>
    <s v="reconocimiento de gastos 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19T00:00:00"/>
    <m/>
    <m/>
    <m/>
    <m/>
    <m/>
    <m/>
    <m/>
    <m/>
    <m/>
    <m/>
    <m/>
    <n v="7"/>
    <x v="0"/>
  </r>
  <r>
    <s v="316231/2016"/>
    <m/>
    <s v="23804/2016"/>
    <m/>
    <m/>
    <s v="DNEF N° 334/2016"/>
    <d v="2016-07-19T00:00:00"/>
    <s v="Servicios de Eventos"/>
    <s v="LUIS PESCETTI"/>
    <m/>
    <s v="Requerimeinto para contratacion artistica de Luis PESCETTI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19T00:00:00"/>
    <m/>
    <m/>
    <m/>
    <m/>
    <m/>
    <m/>
    <m/>
    <m/>
    <m/>
    <m/>
    <m/>
    <n v="7"/>
    <x v="0"/>
  </r>
  <r>
    <s v="316252/2016"/>
    <m/>
    <s v="23810/2016"/>
    <m/>
    <m/>
    <s v="DNEF N° 331/2016"/>
    <d v="2016-07-19T00:00:00"/>
    <s v="Servicios de Eventos"/>
    <s v="Jaime Torres "/>
    <n v="28000"/>
    <s v="reconocimiento de gastos"/>
    <s v="Dirección Nacional de Expresiones Federales"/>
    <m/>
    <s v="Dirección Nacional de Expresiones Federales"/>
    <d v="2016-07-19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6270/2016"/>
    <m/>
    <s v="23825/2016"/>
    <m/>
    <m/>
    <s v="DNEF N° 338/2016"/>
    <d v="2016-07-19T00:00:00"/>
    <s v="Servicios de Eventos"/>
    <s v="Emanuel Juan Ignacio Brusa"/>
    <n v="8000"/>
    <s v="Reconocimiento de gastos Emanuel Juan Ignacio Brusa"/>
    <s v="Dirección Nacional de Expresiones Federales"/>
    <m/>
    <s v="Dirección Nacional de Expresiones Federales"/>
    <d v="2016-07-19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6285/2016"/>
    <m/>
    <s v="23812/2016"/>
    <m/>
    <m/>
    <s v="DNEF N° 333/2016"/>
    <d v="2016-07-19T00:00:00"/>
    <s v="Servicios de Eventos"/>
    <s v="Horacio Mariano Hurtado de Mendoza"/>
    <n v="4000"/>
    <s v="reconocimiento de gastos Horacio Mariano Hurtado de Mendoza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19T00:00:00"/>
    <m/>
    <m/>
    <m/>
    <m/>
    <m/>
    <m/>
    <m/>
    <m/>
    <m/>
    <m/>
    <m/>
    <n v="7"/>
    <x v="0"/>
  </r>
  <r>
    <s v="316363/2016"/>
    <m/>
    <s v="23814/2016"/>
    <m/>
    <m/>
    <s v="DNEF N° 332/2016"/>
    <d v="2016-07-19T00:00:00"/>
    <s v="Servicios de Eventos"/>
    <s v="Mariano Malamud"/>
    <n v="4000"/>
    <s v="Reconocimiento de gastos Mariano Malamud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20T00:00:00"/>
    <m/>
    <m/>
    <m/>
    <m/>
    <m/>
    <m/>
    <m/>
    <m/>
    <m/>
    <m/>
    <m/>
    <n v="7"/>
    <x v="0"/>
  </r>
  <r>
    <s v="316489/2015"/>
    <m/>
    <m/>
    <m/>
    <m/>
    <m/>
    <d v="2016-01-14T00:00:00"/>
    <s v="Audiovisual"/>
    <s v="Universidad de Avellaneda"/>
    <n v="81223000"/>
    <s v="MINPLAN   Produccion de contenidos audiovisuales   "/>
    <m/>
    <m/>
    <m/>
    <m/>
    <m/>
    <s v="Sin Asignar"/>
    <m/>
    <m/>
    <m/>
    <m/>
    <m/>
    <m/>
    <s v="Compras"/>
    <d v="2016-05-09T00:00:00"/>
    <m/>
    <s v="HISTORICO /MINPLAN"/>
    <m/>
    <m/>
    <m/>
    <m/>
    <m/>
    <m/>
    <m/>
    <m/>
    <m/>
    <n v="5"/>
    <x v="0"/>
  </r>
  <r>
    <s v="316576/2016"/>
    <m/>
    <s v="23834/2016"/>
    <m/>
    <m/>
    <s v="DNEF N° 339/2016"/>
    <d v="2016-07-19T00:00:00"/>
    <s v="Servicios de Eventos"/>
    <s v="Gordon Mc Chesney"/>
    <s v="USD 5,800"/>
    <s v="Reconocimeinto de gastos Ches Smith"/>
    <s v="Dirección Nacional de Expresiones Federales"/>
    <m/>
    <s v="Dirección Nacional de Expresiones Federales"/>
    <d v="2016-07-19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6735/2015"/>
    <m/>
    <m/>
    <m/>
    <m/>
    <s v="OC. 119/2014 "/>
    <d v="2016-04-11T00:00:00"/>
    <m/>
    <s v="Campolongo Federico Pablo"/>
    <n v="17548"/>
    <s v="OC. 119/2014 FACT 0004-00000210 $17548,00 "/>
    <m/>
    <m/>
    <m/>
    <m/>
    <s v="Mueble 15"/>
    <s v="Sin Asignar"/>
    <m/>
    <s v="Según ordenes no se van a pagar. Existe la posibilidad de remitirlos a Cuevas para que se expida."/>
    <m/>
    <m/>
    <m/>
    <m/>
    <s v="Compras"/>
    <d v="2016-05-09T00:00:00"/>
    <m/>
    <s v="Pago"/>
    <s v="Pago"/>
    <s v="OC. 119/2014"/>
    <m/>
    <m/>
    <s v="0004-00000210"/>
    <m/>
    <m/>
    <m/>
    <m/>
    <n v="5"/>
    <x v="1"/>
  </r>
  <r>
    <s v="317010/2016"/>
    <m/>
    <s v="23808/2016"/>
    <m/>
    <m/>
    <m/>
    <d v="2016-07-19T00:00:00"/>
    <s v="Otros"/>
    <s v="M G G PRODUCCIONES S.R.L."/>
    <n v="500000"/>
    <s v="PAGO FACTURA Nº 0002-00000010"/>
    <s v="Subsecretaría de Centros Temáticos y Expresiones Federales"/>
    <m/>
    <s v="Direccion General Técnica, Administrativa y Legal"/>
    <d v="2016-07-19T00:00:00"/>
    <m/>
    <s v="Orlando"/>
    <d v="2016-07-20T00:00:00"/>
    <m/>
    <s v="Presupuesto"/>
    <d v="2016-07-20T00:00:00"/>
    <s v="pv-2016-00346257"/>
    <s v="para su efectivo pago"/>
    <s v="PREsupuesto"/>
    <d v="2016-07-20T00:00:00"/>
    <m/>
    <m/>
    <m/>
    <m/>
    <m/>
    <m/>
    <m/>
    <m/>
    <m/>
    <m/>
    <m/>
    <n v="7"/>
    <x v="0"/>
  </r>
  <r>
    <s v="317016/2016"/>
    <m/>
    <s v="23805/2016"/>
    <m/>
    <m/>
    <s v="SSCTYEF Nº 260/2016"/>
    <d v="2016-07-19T00:00:00"/>
    <s v="Otros"/>
    <s v="M G G PRODUCCIONES S.R.L."/>
    <n v="500000"/>
    <s v="PAGO FACTURA Nº 0002-00000009"/>
    <s v="Subsecretaría de Centros Temáticos y Expresiones Federales"/>
    <m/>
    <s v="Direccion General Técnica, Administrativa y Legal"/>
    <d v="2016-07-19T00:00:00"/>
    <m/>
    <s v="Orlando"/>
    <d v="2016-07-20T00:00:00"/>
    <m/>
    <s v="Presupuesto"/>
    <d v="2016-07-20T00:00:00"/>
    <s v="pv-2016-00346241"/>
    <s v="para su efectivo pago"/>
    <s v="PREsupuesto"/>
    <d v="2016-07-20T00:00:00"/>
    <m/>
    <m/>
    <m/>
    <m/>
    <m/>
    <m/>
    <m/>
    <m/>
    <m/>
    <m/>
    <m/>
    <n v="7"/>
    <x v="0"/>
  </r>
  <r>
    <s v="317852/2015"/>
    <m/>
    <m/>
    <m/>
    <m/>
    <m/>
    <d v="2016-01-14T00:00:00"/>
    <s v="Convenio Universidades"/>
    <s v="UNSAM"/>
    <n v="140000000"/>
    <s v="CONVENIO MINPLAN-UNSAM   Implementación de actividades de comunicación y exhibición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318347/2015"/>
    <m/>
    <m/>
    <m/>
    <m/>
    <m/>
    <d v="2016-04-11T00:00:00"/>
    <s v="Tecnopolis - Insumos de Herreria"/>
    <s v="A DEFINIR"/>
    <m/>
    <s v="Adquisición de Insumos de herrería para TECNÓPOLIS por ampliación de las O.C 132/15; 133/15; 134/15 y 135/15"/>
    <s v="Dirección Nacional de Centros Tematicos"/>
    <m/>
    <m/>
    <m/>
    <s v="Mueble 19"/>
    <s v="Matías"/>
    <m/>
    <s v="La Órden de Compra se encuentra vencida. Para dar la baja"/>
    <m/>
    <m/>
    <m/>
    <m/>
    <s v="Compras"/>
    <d v="2016-05-09T00:00:00"/>
    <m/>
    <s v="HISTORICO /MINPLAN"/>
    <m/>
    <m/>
    <m/>
    <m/>
    <m/>
    <m/>
    <m/>
    <m/>
    <m/>
    <n v="5"/>
    <x v="0"/>
  </r>
  <r>
    <s v="318384/2015"/>
    <m/>
    <m/>
    <m/>
    <m/>
    <m/>
    <d v="2016-04-11T00:00:00"/>
    <s v="Tecnopolis - Insumos textiles "/>
    <m/>
    <s v=" chequear $ 462.416 , ampliacion"/>
    <s v="Adquisición de telas y otros insumos textiles para Parque Temático TECNÓPOLIS mediante apliación de las O.C 137/15;138/15;139/15;140/15"/>
    <s v="Dirección Nacional de Centros Tematicos"/>
    <m/>
    <m/>
    <m/>
    <s v="Mueble 15"/>
    <s v="Laura Siciliano"/>
    <m/>
    <s v="VERIFICAR LAURA AMPLIACION OC O DESAFECTACION SEGUN NUEVO PEDIDO N° 230234/2016 19/7"/>
    <m/>
    <m/>
    <m/>
    <m/>
    <s v="Compras"/>
    <d v="2016-05-09T00:00:00"/>
    <m/>
    <s v="HISTORICO /MINPLAN"/>
    <m/>
    <m/>
    <m/>
    <m/>
    <m/>
    <m/>
    <m/>
    <m/>
    <m/>
    <n v="5"/>
    <x v="0"/>
  </r>
  <r>
    <s v="318422/2015"/>
    <m/>
    <m/>
    <m/>
    <m/>
    <m/>
    <d v="2016-04-11T00:00:00"/>
    <s v="Tecnopolis - Mantenimiento"/>
    <m/>
    <m/>
    <s v="Adquisición de pinturas y accesorios para el Parque Temático TECNÓPOLIS"/>
    <s v="Dirección Nacional de Centros Tematicos"/>
    <m/>
    <m/>
    <m/>
    <s v="Mueble 14"/>
    <s v="Lorena"/>
    <m/>
    <s v="DANIEL DEBE DARNOS INDICACIONES SOBRE Q HACER CON ESTOS TRAMITES "/>
    <m/>
    <m/>
    <m/>
    <m/>
    <s v="Compras"/>
    <d v="2016-05-09T00:00:00"/>
    <m/>
    <s v="HISTORICO /MINPLAN"/>
    <m/>
    <m/>
    <m/>
    <m/>
    <m/>
    <m/>
    <m/>
    <m/>
    <m/>
    <n v="5"/>
    <x v="0"/>
  </r>
  <r>
    <s v="318558/2016"/>
    <m/>
    <s v="24171/2016"/>
    <m/>
    <m/>
    <s v="DNCT N° 195/2016"/>
    <d v="2016-07-20T00:00:00"/>
    <s v="Viáticos y Alojamiento"/>
    <s v="PBG TRAVEL AND EVENTS S.R.L."/>
    <n v="118506.21"/>
    <s v="Pago de vuelo, hospedajes y comidad &quot; TECNÓPOLIS ITINERANTE&quot;"/>
    <s v="Dirección Nacional de Centros Tematicos"/>
    <m/>
    <s v="Dirección Nacional de Centros Tematicos"/>
    <d v="2016-07-20T00:00:00"/>
    <s v="Mueble 9"/>
    <s v="Sebastian"/>
    <d v="2016-07-22T00:00:00"/>
    <s v="Armo RESOLUCION por GEDO, y nota pase a presupuesto, y cumplido a legales. Consultado con Presupuesto (Carlos), es partida 3.9.9 &quot;otros servicios&quot; dado que las otras son para funcionarios (igual firma Secretaría de Contenidos)."/>
    <s v="Presupuesto"/>
    <d v="2016-07-26T00:00:00"/>
    <s v="PV-2016-00404452-APN-DGTAYL#SFM"/>
    <s v="Para su intervención (con AA por GEDO). Cumplido pase a Legales"/>
    <s v="PREsupuesto"/>
    <d v="2016-07-26T00:00:00"/>
    <m/>
    <m/>
    <m/>
    <m/>
    <m/>
    <m/>
    <m/>
    <m/>
    <m/>
    <m/>
    <m/>
    <n v="7"/>
    <x v="1"/>
  </r>
  <r>
    <s v="320178/2016"/>
    <m/>
    <s v="24183/2016"/>
    <m/>
    <m/>
    <s v="DNCT N° 191/2016"/>
    <d v="2016-07-14T00:00:00"/>
    <s v="Tecnopolis - Refrigerio"/>
    <s v="CORPORACIÓN DEL MERCADO CENTRAL DE BUENOS AIRES"/>
    <s v="382397,90"/>
    <s v="Pago de factura B N° 0000-0000292980"/>
    <s v="Dirección Nacional de Centros Tematicos"/>
    <m/>
    <s v="Dirección Nacional de Centros Tematicos"/>
    <d v="2016-07-14T00:00:00"/>
    <m/>
    <s v="Mariana"/>
    <m/>
    <s v="Remitos cortados, se solicitó al proveedor."/>
    <m/>
    <m/>
    <m/>
    <s v="Para que informe existencia de crédito presupuestario"/>
    <s v="PREsupuesto"/>
    <d v="2016-07-21T00:00:00"/>
    <m/>
    <m/>
    <m/>
    <m/>
    <m/>
    <n v="203503"/>
    <m/>
    <m/>
    <m/>
    <m/>
    <m/>
    <n v="7"/>
    <x v="0"/>
  </r>
  <r>
    <s v="320260/2016"/>
    <m/>
    <s v="24189/2016"/>
    <m/>
    <m/>
    <s v="DNCT N° 190/2016"/>
    <d v="2016-07-18T00:00:00"/>
    <s v="Tecnopolis - Refrigerio"/>
    <s v="CORPORACIÓN DEL MERCADO CENTRAL DE BUENOS AIRES"/>
    <n v="335871.98"/>
    <s v="Pago de factura B N° 0000-0000292981"/>
    <s v="Dirección Nacional de Centros Tematicos"/>
    <m/>
    <s v="Dirección Nacional de Centros Tematicos"/>
    <d v="2016-07-18T00:00:00"/>
    <m/>
    <s v="Mariana"/>
    <m/>
    <m/>
    <m/>
    <m/>
    <m/>
    <s v="Para que informe constancia de crédito y pase a legales"/>
    <s v="PREsupuesto"/>
    <d v="2016-08-01T00:00:00"/>
    <m/>
    <m/>
    <m/>
    <m/>
    <m/>
    <n v="203503"/>
    <m/>
    <m/>
    <m/>
    <m/>
    <m/>
    <n v="8"/>
    <x v="0"/>
  </r>
  <r>
    <s v="320635/2016"/>
    <m/>
    <m/>
    <m/>
    <m/>
    <m/>
    <m/>
    <s v="Tecnopolis - Equipamiento"/>
    <s v="AV COMUNICACION"/>
    <m/>
    <s v="Alquiler de servicio integral de sistema de video - salta itinerante 2° etapa"/>
    <m/>
    <m/>
    <m/>
    <m/>
    <m/>
    <s v="Laura Siciliano"/>
    <d v="2016-07-21T00:00:00"/>
    <s v="Se remite a presupuestIÓ el día 25/07/2016"/>
    <s v="Direccion General Técnica, Administrativa y Legal"/>
    <d v="2016-07-26T00:00:00"/>
    <s v="PV-2016-00405514"/>
    <m/>
    <m/>
    <m/>
    <m/>
    <m/>
    <m/>
    <m/>
    <m/>
    <m/>
    <m/>
    <m/>
    <m/>
    <m/>
    <m/>
    <n v="1"/>
    <x v="1"/>
  </r>
  <r>
    <s v="321127/2016"/>
    <m/>
    <m/>
    <m/>
    <m/>
    <m/>
    <m/>
    <s v="Alquiler de Fotocopiadora"/>
    <s v="TN GROUP"/>
    <m/>
    <m/>
    <m/>
    <m/>
    <m/>
    <m/>
    <m/>
    <s v="Mariana"/>
    <d v="2016-07-21T00:00:00"/>
    <m/>
    <m/>
    <m/>
    <m/>
    <m/>
    <s v="Compras"/>
    <d v="2016-07-21T00:00:00"/>
    <m/>
    <m/>
    <m/>
    <m/>
    <m/>
    <m/>
    <m/>
    <m/>
    <m/>
    <m/>
    <m/>
    <n v="7"/>
    <x v="0"/>
  </r>
  <r>
    <s v="321231/2016"/>
    <m/>
    <s v="17628/2016"/>
    <m/>
    <m/>
    <s v="Nota DNEF N° 144/2016"/>
    <d v="2016-05-27T00:00:00"/>
    <s v="Contrataciones Artisticas"/>
    <s v="Mariana Baggio"/>
    <n v="5000"/>
    <s v="Requerimiento para contratación artística de Mariana Baggio"/>
    <s v="Dirección Nacional de Expresiones Federales"/>
    <m/>
    <s v="Presupuesto"/>
    <d v="2016-07-12T00:00:00"/>
    <s v="Mueble 9"/>
    <s v="Sebastian"/>
    <d v="2016-05-30T00:00:00"/>
    <s v="Se arma Nota a presupuesto"/>
    <s v="Presupuesto"/>
    <d v="2016-07-11T00:00:00"/>
    <s v="PV-2016-00112690-APN-DGTAYL#SFM"/>
    <s v="Para indicar si existe crédito. Luego vueva"/>
    <s v="Compras"/>
    <d v="2016-07-12T00:00:00"/>
    <m/>
    <s v="Legitimo Abono"/>
    <s v="Legitimo Abono"/>
    <m/>
    <n v="27226440947"/>
    <m/>
    <m/>
    <m/>
    <m/>
    <m/>
    <m/>
    <n v="7"/>
    <x v="1"/>
  </r>
  <r>
    <s v="321553/2016"/>
    <m/>
    <s v="24237/2016"/>
    <m/>
    <m/>
    <s v="DNCT N° 196/2016"/>
    <d v="2016-07-19T00:00:00"/>
    <s v="Tecnopolis - Insumos textiles "/>
    <s v="GABRIEL MATIAS CHERES "/>
    <n v="46000"/>
    <s v="Pago de facturas C N° 0001-00000054/55"/>
    <s v="Dirección Nacional de Centros Tematicos"/>
    <m/>
    <s v="Dirección Nacional de Centros Tematicos"/>
    <d v="2016-07-19T00:00:00"/>
    <m/>
    <s v="Sin Asignar"/>
    <m/>
    <m/>
    <m/>
    <m/>
    <m/>
    <m/>
    <s v="Compras"/>
    <d v="2016-07-22T00:00:00"/>
    <m/>
    <m/>
    <m/>
    <m/>
    <m/>
    <m/>
    <m/>
    <m/>
    <m/>
    <m/>
    <m/>
    <n v="7"/>
    <x v="0"/>
  </r>
  <r>
    <s v="322997/2016"/>
    <m/>
    <s v="25102/2016"/>
    <m/>
    <m/>
    <m/>
    <d v="2016-07-21T00:00:00"/>
    <s v="Desfibiladores"/>
    <s v="FILOBIOSIS S.A."/>
    <m/>
    <s v="Adquisición de equipamiento para desfibriladores"/>
    <s v="Coordinación Técnica Operativa"/>
    <m/>
    <s v="Dirección Nacional de Expresiones Federales"/>
    <d v="2016-07-28T00:00:00"/>
    <m/>
    <s v="Sin Asignar"/>
    <m/>
    <m/>
    <m/>
    <m/>
    <m/>
    <m/>
    <s v="Compras"/>
    <d v="2016-07-28T00:00:00"/>
    <m/>
    <m/>
    <m/>
    <m/>
    <m/>
    <m/>
    <m/>
    <m/>
    <m/>
    <m/>
    <m/>
    <n v="7"/>
    <x v="0"/>
  </r>
  <r>
    <s v="323820/2015"/>
    <m/>
    <m/>
    <m/>
    <m/>
    <m/>
    <d v="2016-04-11T00:00:00"/>
    <s v="Tecnopolis - Iluminacion "/>
    <s v="A DEFINIR"/>
    <s v="A DEFINIR"/>
    <s v="Ampliación de O.C por alquiler de sistema de iluminación para UNIDAD EJECUTORA BICENTENARIO"/>
    <s v="Presidencia de la Nacion"/>
    <m/>
    <m/>
    <m/>
    <s v="Mueble 19"/>
    <s v="Matías"/>
    <m/>
    <s v="Al 20/7 No se han recibido instrucciones de la DNCT para tramitar la ampliación."/>
    <m/>
    <m/>
    <m/>
    <m/>
    <s v="Compras"/>
    <d v="2016-05-09T00:00:00"/>
    <m/>
    <s v="HISTORICO /MINPLAN"/>
    <m/>
    <m/>
    <m/>
    <m/>
    <m/>
    <m/>
    <m/>
    <m/>
    <m/>
    <n v="5"/>
    <x v="0"/>
  </r>
  <r>
    <s v="323823/2015"/>
    <m/>
    <m/>
    <m/>
    <m/>
    <m/>
    <d v="2016-04-11T00:00:00"/>
    <s v="Tecnopolis - Refrigerio"/>
    <m/>
    <n v="52434"/>
    <s v="Contratación para la provisisión de Café para la UNIDAD EJECUTORA BICENTENARIO"/>
    <s v="Dirección Nacional de Centros Tematicos"/>
    <m/>
    <m/>
    <m/>
    <s v="Mueble 11"/>
    <s v="Orlando"/>
    <s v="PARA DAR DE BAJA"/>
    <s v="DANIEL DEBE DARNOS INDICACIONES SOBRE Q HACER CON ESTOS TRAMITES "/>
    <m/>
    <m/>
    <m/>
    <m/>
    <s v="Compras"/>
    <d v="2016-05-09T00:00:00"/>
    <m/>
    <s v="HISTORICO /MINPLAN"/>
    <m/>
    <m/>
    <m/>
    <m/>
    <m/>
    <m/>
    <m/>
    <m/>
    <m/>
    <n v="5"/>
    <x v="0"/>
  </r>
  <r>
    <s v="323832/2015"/>
    <m/>
    <m/>
    <m/>
    <m/>
    <m/>
    <d v="2016-04-11T00:00:00"/>
    <s v="Tecnopolis - Alquiler Grupo electrogeno "/>
    <m/>
    <m/>
    <s v="Contratación de Servicio de alquiler grupos electrógenos para TECNÓPOLIS"/>
    <s v="Dirección Nacional de Centros Tematicos"/>
    <m/>
    <m/>
    <m/>
    <s v="Mueble 11"/>
    <s v="Orlando"/>
    <s v="PARA DAR DE BAJA"/>
    <s v="DANIEL DEBE DARNOS INDICACIONES SOBRE Q HACER CON ESTOS TRAMITES "/>
    <m/>
    <m/>
    <m/>
    <m/>
    <s v="Compras"/>
    <d v="2016-05-09T00:00:00"/>
    <m/>
    <s v="HISTORICO /MINPLAN"/>
    <m/>
    <m/>
    <m/>
    <m/>
    <m/>
    <m/>
    <m/>
    <m/>
    <m/>
    <n v="5"/>
    <x v="0"/>
  </r>
  <r>
    <s v="324023/2016"/>
    <m/>
    <s v="24348/2016"/>
    <m/>
    <m/>
    <s v="DNCT N° 197/2016"/>
    <d v="2016-07-21T00:00:00"/>
    <s v="Tecnopolis - Servicio de sonido y video"/>
    <s v="JONS SILVERSTEIN S.R.L."/>
    <n v="906000"/>
    <s v="Pago factura B N° 0002-00000092"/>
    <s v="Dirección Nacional de Centros Tematicos"/>
    <m/>
    <s v="Dirección Nacional de Centros Tematicos"/>
    <d v="2016-07-22T00:00:00"/>
    <m/>
    <s v="Mariana"/>
    <m/>
    <s v="LEGITIMO ABONO JUSTIFICADO O.C."/>
    <s v="Presupuesto"/>
    <d v="2016-07-29T00:00:00"/>
    <s v="Con acto administrativo"/>
    <s v="Constancia de crédito"/>
    <s v="PREsupuesto"/>
    <d v="2016-07-29T00:00:00"/>
    <m/>
    <m/>
    <m/>
    <m/>
    <m/>
    <m/>
    <m/>
    <m/>
    <m/>
    <m/>
    <m/>
    <n v="7"/>
    <x v="0"/>
  </r>
  <r>
    <s v="324066/2016"/>
    <m/>
    <s v="24537/2016"/>
    <m/>
    <m/>
    <m/>
    <m/>
    <s v="Tecnopolis - Servicio de producción"/>
    <m/>
    <m/>
    <s v="Solicitud de contratación de servicio de producción integral para el proyecto &quot;EL ESTADO EN TU BARRIO&quot; "/>
    <m/>
    <m/>
    <s v="Direccion General Técnica, Administrativa y Legal"/>
    <d v="2016-07-05T00:00:00"/>
    <m/>
    <s v="Sin Asignar"/>
    <m/>
    <m/>
    <m/>
    <m/>
    <m/>
    <m/>
    <s v="Compras"/>
    <d v="2016-07-26T00:00:00"/>
    <m/>
    <m/>
    <m/>
    <m/>
    <m/>
    <m/>
    <m/>
    <m/>
    <m/>
    <m/>
    <m/>
    <n v="7"/>
    <x v="0"/>
  </r>
  <r>
    <s v="324095/2016"/>
    <m/>
    <s v="24355/2016"/>
    <m/>
    <m/>
    <s v="DNCT N° 199/2016"/>
    <d v="2016-07-21T00:00:00"/>
    <s v="Tecnopolis - Mantenimiento"/>
    <s v="MADERERA LAVALLOL S.A."/>
    <s v="81.561,33"/>
    <s v="Pago de facturas B N° 0016-00007320 / 22"/>
    <s v="Dirección Nacional de Centros Tematicos"/>
    <m/>
    <s v="Dirección Nacional de Centros Tematicos"/>
    <d v="2016-07-21T00:00:00"/>
    <m/>
    <s v="Mariana"/>
    <m/>
    <m/>
    <m/>
    <m/>
    <m/>
    <m/>
    <s v="Compras"/>
    <d v="2016-07-25T00:00:00"/>
    <m/>
    <m/>
    <m/>
    <m/>
    <m/>
    <m/>
    <m/>
    <m/>
    <m/>
    <m/>
    <m/>
    <n v="7"/>
    <x v="0"/>
  </r>
  <r>
    <s v="325189/2015"/>
    <m/>
    <m/>
    <m/>
    <m/>
    <m/>
    <d v="2016-04-11T00:00:00"/>
    <s v="Servicio de Salud"/>
    <s v=" CRUZ ROJA ARGENTINA"/>
    <n v="269375"/>
    <s v="Proyecto de addenda a convenio específico entre UNIDAD EJECUTORA BICENTENARIO y CRUZ ROJA ARGENTINA"/>
    <s v="Presidencia de la Nacion"/>
    <m/>
    <m/>
    <m/>
    <s v="Mueble 15"/>
    <s v="Matías"/>
    <m/>
    <s v="El convenio ha finalizado y fue tramitado en virtud del reglamento especial de la Unidad Ejecutora Bicentenario."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325512/2015"/>
    <m/>
    <m/>
    <m/>
    <m/>
    <m/>
    <d v="2016-01-14T00:00:00"/>
    <s v="Revestimiento"/>
    <s v="Barroso Juan Gonzalez de Marcos y Espejos"/>
    <n v="27830"/>
    <s v="Pago de Factura  N° 0000001  &quot;MARCOS Y ESPEJOS&quot;   Provisión y colocación de 3 espejos para camarín piso 8°"/>
    <m/>
    <m/>
    <m/>
    <m/>
    <s v="Mueble 15"/>
    <s v="ZULMA"/>
    <m/>
    <s v="PARA ARCHIVAR"/>
    <m/>
    <m/>
    <m/>
    <m/>
    <s v="Compras"/>
    <d v="2016-05-09T00:00:00"/>
    <m/>
    <s v="Pago"/>
    <s v="Pago"/>
    <m/>
    <m/>
    <m/>
    <s v="N° 0000001"/>
    <m/>
    <m/>
    <m/>
    <m/>
    <n v="5"/>
    <x v="0"/>
  </r>
  <r>
    <s v="325912/2015"/>
    <m/>
    <m/>
    <m/>
    <m/>
    <m/>
    <d v="2016-04-07T00:00:00"/>
    <s v="Correo"/>
    <s v="Correo Oficial de la Republica Argentina"/>
    <n v="2900627.88"/>
    <s v="FACTURAS N° 2975-00014612 Y 2975-00016676"/>
    <m/>
    <m/>
    <m/>
    <m/>
    <s v="Mueble 14"/>
    <s v="Lorena"/>
    <m/>
    <s v="Lo esta trabajando Laura"/>
    <m/>
    <m/>
    <m/>
    <m/>
    <s v="Compras"/>
    <d v="2016-05-09T00:00:00"/>
    <m/>
    <s v="Pago"/>
    <s v="Pago"/>
    <m/>
    <m/>
    <m/>
    <s v="2975-00014612 Y 2975-00016676"/>
    <m/>
    <m/>
    <m/>
    <m/>
    <n v="5"/>
    <x v="0"/>
  </r>
  <r>
    <s v="327021/2016"/>
    <m/>
    <m/>
    <m/>
    <m/>
    <m/>
    <m/>
    <m/>
    <m/>
    <m/>
    <s v="Pago de factura a favor de PROPOWER S.R.L."/>
    <m/>
    <m/>
    <m/>
    <m/>
    <m/>
    <s v="Laura Siciliano"/>
    <d v="2016-07-25T00:00:00"/>
    <s v="Para confeccionar DISPO"/>
    <m/>
    <m/>
    <m/>
    <m/>
    <s v="Compras"/>
    <d v="2016-07-25T00:00:00"/>
    <m/>
    <m/>
    <m/>
    <m/>
    <m/>
    <m/>
    <m/>
    <m/>
    <m/>
    <m/>
    <m/>
    <n v="7"/>
    <x v="0"/>
  </r>
  <r>
    <s v="327358/2016"/>
    <m/>
    <s v="24461/2016"/>
    <m/>
    <m/>
    <s v="NOTA SSCTyEF N° 264/2016"/>
    <d v="2016-07-22T00:00:00"/>
    <m/>
    <m/>
    <m/>
    <s v="Transferencia de fondos para el desarrollo del proyecto- EL MENTOR BAJO LA MIRADA DEL MAESTRO - "/>
    <s v="Subsecretaría de Centros Temáticos y Expresiones Federales"/>
    <m/>
    <s v="Presupuesto"/>
    <d v="2016-07-28T00:00:00"/>
    <m/>
    <s v="Matías"/>
    <d v="2016-07-28T00:00:00"/>
    <m/>
    <m/>
    <m/>
    <m/>
    <m/>
    <s v="Compras"/>
    <d v="2016-07-28T00:00:00"/>
    <m/>
    <m/>
    <m/>
    <m/>
    <m/>
    <m/>
    <m/>
    <m/>
    <m/>
    <m/>
    <m/>
    <n v="7"/>
    <x v="0"/>
  </r>
  <r>
    <s v="327532/2016"/>
    <m/>
    <s v="24563/2016"/>
    <m/>
    <m/>
    <s v="DNEF N° 347/2016"/>
    <d v="2016-07-25T00:00:00"/>
    <s v="Seguros"/>
    <s v="NACIÓN SEGUROS S.A."/>
    <m/>
    <m/>
    <s v="Dirección Nacional de Expresiones Federales"/>
    <m/>
    <s v="Dirección Nacional de Expresiones Federales"/>
    <d v="2016-07-25T00:00:00"/>
    <m/>
    <s v="Sin Asignar"/>
    <m/>
    <m/>
    <m/>
    <m/>
    <m/>
    <m/>
    <s v="Compras"/>
    <d v="2016-07-25T00:00:00"/>
    <m/>
    <m/>
    <m/>
    <m/>
    <m/>
    <m/>
    <m/>
    <m/>
    <m/>
    <m/>
    <m/>
    <n v="7"/>
    <x v="0"/>
  </r>
  <r>
    <s v="327644/2016"/>
    <m/>
    <s v="25470/2016"/>
    <m/>
    <m/>
    <s v="DNEF N° 348/2016"/>
    <d v="2016-07-25T00:00:00"/>
    <s v="Mantenimiento"/>
    <s v="SAN TELMO S.R.L."/>
    <s v="121.679,49"/>
    <s v="Pago de facturas B N° 0007-00001640/1654/1600 "/>
    <s v="Dirección Nacional de Expresiones Federales"/>
    <m/>
    <s v="Dirección Nacional de Expresiones Federales"/>
    <d v="2016-07-25T00:00:00"/>
    <m/>
    <s v="Sin Asignar"/>
    <m/>
    <m/>
    <m/>
    <m/>
    <m/>
    <m/>
    <s v="Compras"/>
    <d v="2016-07-25T00:00:00"/>
    <m/>
    <m/>
    <m/>
    <m/>
    <m/>
    <m/>
    <m/>
    <m/>
    <m/>
    <m/>
    <m/>
    <n v="7"/>
    <x v="0"/>
  </r>
  <r>
    <s v="327953/2016"/>
    <m/>
    <s v="24949/2016"/>
    <m/>
    <m/>
    <s v="NOTA DNEF N° 416/2016"/>
    <d v="2016-07-27T00:00:00"/>
    <s v="Seguros"/>
    <s v="NACIÓN SEGUROS S.A."/>
    <n v="22806"/>
    <s v="Pago seguor responsavilidad civil"/>
    <s v="Dirección Nacional de Expresiones Federales"/>
    <m/>
    <s v="Dirección Nacional de Expresiones Federales"/>
    <d v="2016-07-27T00:00:00"/>
    <m/>
    <s v="Sebastian"/>
    <d v="2016-07-27T00:00:00"/>
    <s v="Se redacta Providencia para presupuesto y Dispo por Gedo (partida 3.5.4). Gestioné firma de Mozzi de la póliza porque no estaba suscripta en el expediente."/>
    <s v="Presupuesto"/>
    <d v="2016-07-29T00:00:00"/>
    <s v="PV-2016-00492387-APN-DGTAYL#SFM"/>
    <s v="Para que indique si existe crédito, junto con DIspo por GEDO"/>
    <s v="PREsupuesto"/>
    <d v="2016-08-02T00:00:00"/>
    <m/>
    <m/>
    <m/>
    <m/>
    <m/>
    <m/>
    <m/>
    <m/>
    <m/>
    <m/>
    <m/>
    <n v="8"/>
    <x v="0"/>
  </r>
  <r>
    <s v="328410/2016"/>
    <m/>
    <s v="24950/2016"/>
    <m/>
    <m/>
    <s v="NOTA DNEF N° 417/2016"/>
    <d v="2016-07-27T00:00:00"/>
    <s v="Seguros"/>
    <s v="NACIÓN SEGUROS S.A."/>
    <s v="48430,36"/>
    <s v="Pago de póliza de seguro por obras MUSEO ISAAC FERNADEZ BLANCO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28417/2016"/>
    <m/>
    <m/>
    <m/>
    <m/>
    <m/>
    <d v="2016-07-25T00:00:00"/>
    <s v="Hospedaje y Comida"/>
    <m/>
    <m/>
    <s v="Servicio de provisión de pasajes, hospedaje, gastronómico y traslados para el SFMyCP"/>
    <m/>
    <m/>
    <s v="Direccion General Técnica, Administrativa y Legal"/>
    <d v="2016-07-26T00:00:00"/>
    <m/>
    <s v="Orlando"/>
    <d v="2016-07-28T00:00:00"/>
    <m/>
    <s v="Direccion General Técnica, Administrativa y Legal"/>
    <m/>
    <m/>
    <m/>
    <s v="Compras"/>
    <d v="2016-07-27T00:00:00"/>
    <m/>
    <m/>
    <m/>
    <m/>
    <m/>
    <m/>
    <m/>
    <m/>
    <m/>
    <m/>
    <m/>
    <n v="7"/>
    <x v="0"/>
  </r>
  <r>
    <s v="329359/2016"/>
    <m/>
    <m/>
    <m/>
    <m/>
    <s v="EXP ORIGINAL 43485/2015"/>
    <d v="2015-01-20T00:00:00"/>
    <s v="Tecnopolis - Mantenimiento"/>
    <s v="ENTROPIA S.R.L."/>
    <s v="349034,58"/>
    <s v="Servicio de mantenimiento eléctrica de alimbrado, baja y media tensión - Factura B N° 0002-00000010"/>
    <s v="Presidencia de la Nacion"/>
    <m/>
    <s v="Direccion General Técnica, Administrativa y Legal"/>
    <d v="2016-07-26T00:00:00"/>
    <m/>
    <s v="Lorena"/>
    <d v="2016-07-28T00:00:00"/>
    <s v="FINALIZADO"/>
    <m/>
    <m/>
    <m/>
    <m/>
    <s v="Compras"/>
    <d v="2016-07-27T00:00:00"/>
    <m/>
    <m/>
    <m/>
    <m/>
    <m/>
    <m/>
    <m/>
    <m/>
    <m/>
    <m/>
    <m/>
    <n v="7"/>
    <x v="0"/>
  </r>
  <r>
    <s v="329460/2016"/>
    <m/>
    <m/>
    <m/>
    <m/>
    <s v="EXP ORIGINAL 43923/2015"/>
    <d v="2015-03-25T00:00:00"/>
    <s v="Tecnopolis - Servicio de sonido y video"/>
    <s v="JONS SILBERSTEIN S.R.L."/>
    <n v="136000"/>
    <s v="Alquiler de sonido OC 175/2015"/>
    <s v="Presidencia de la Nacion"/>
    <m/>
    <s v="Direccion General Técnica, Administrativa y Legal"/>
    <d v="2016-07-26T00:00:00"/>
    <m/>
    <s v="Mariana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074/2016"/>
    <m/>
    <m/>
    <m/>
    <m/>
    <s v="NOTA DNCT N°"/>
    <d v="2016-07-26T00:00:00"/>
    <s v="Tecnopolis - Servicio de producción"/>
    <s v="TANGO GODOY S.R.L"/>
    <n v="200000"/>
    <s v="Pago de factura N° 0002-00000008"/>
    <s v="Dirección Nacional de Centros Tematicos"/>
    <m/>
    <s v="Dirección Nacional de Centros Tematicos"/>
    <d v="2016-07-26T00:00:00"/>
    <m/>
    <s v="Laura Siciliano"/>
    <d v="2016-08-02T00:00:00"/>
    <s v="En revisión por parte de Presupuesto"/>
    <s v="Presupuesto"/>
    <d v="2016-08-02T00:00:00"/>
    <s v="PV-2016-00501652-APN-DGTAYL#SFM"/>
    <m/>
    <s v="PREsupuesto"/>
    <m/>
    <m/>
    <m/>
    <m/>
    <m/>
    <m/>
    <m/>
    <m/>
    <m/>
    <m/>
    <m/>
    <m/>
    <n v="1"/>
    <x v="0"/>
  </r>
  <r>
    <s v="330181/2016"/>
    <m/>
    <s v="24739/2016"/>
    <m/>
    <m/>
    <s v="NOTA DNEF N° 361/2016"/>
    <d v="2016-07-26T00:00:00"/>
    <s v="Contrataciones Artisticas"/>
    <s v="MARTA ROCA ALONSO"/>
    <n v="2500"/>
    <s v="Informe reconociemiento de gastos MARTA ROCA ALONSO - &quot; El tango de Piazzola y Borges&quot;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184/2016"/>
    <m/>
    <s v="24743/2016"/>
    <m/>
    <m/>
    <s v="NOTA DNEF N° 362/2016"/>
    <d v="2016-07-26T00:00:00"/>
    <s v="Contrataciones Artisticas"/>
    <s v="HORACIO MARIANO HUERTADO DE MENDOZA "/>
    <n v="6000"/>
    <s v="Informe de reconocimiento de gastos HORACIO MARIANO HUERTADO DE MENDOZA -- Jazz en salon de honor junio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186/2016"/>
    <m/>
    <s v="24744/2016"/>
    <m/>
    <m/>
    <s v="NOTA DNEF N° 363/2016"/>
    <d v="2016-07-26T00:00:00"/>
    <s v="Contrataciones Artisticas"/>
    <s v="TOMAS RIOS"/>
    <n v="56000"/>
    <s v="Informe de reconocimiento de gastos &quot;QUEBRADEÑOS&quot; Tomas Rios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195/2016"/>
    <m/>
    <s v="24745/2016"/>
    <m/>
    <m/>
    <s v="NOTA DNEF N° 371/2016"/>
    <d v="2016-07-26T00:00:00"/>
    <s v="Contrataciones Artisticas"/>
    <s v="WALTER SEBASTIAN PRUSAK "/>
    <n v="3500"/>
    <s v="Informe de reconocimiento de gastos WALTER SEBASTIAN PRUSAK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00/2016"/>
    <m/>
    <s v="24748/2016"/>
    <m/>
    <m/>
    <s v="NOTA DNEF N° 376/2016"/>
    <d v="2016-07-26T00:00:00"/>
    <s v="Contrataciones Artisticas"/>
    <s v="RAÚL JESUS COLOMBO"/>
    <n v="12000"/>
    <s v="Informe de reconocimiento de gastos RAÚL JESUS COLOMBO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11/2016"/>
    <m/>
    <s v="24754/2016"/>
    <m/>
    <m/>
    <s v="NOTA DNEF N° 378/2016"/>
    <d v="2016-07-26T00:00:00"/>
    <s v="Contrataciones Artisticas"/>
    <s v="WALTER SEBASTIAN PRUSAK "/>
    <n v="3000"/>
    <s v="Informe reconocimiento de gastos WALTER SEBASTIAN PRUSAK  - Homenaje a Mariano Mores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12/2016"/>
    <m/>
    <s v="24756/2016"/>
    <m/>
    <m/>
    <s v="NOTA DNEF N° 364/2016"/>
    <d v="2016-07-26T00:00:00"/>
    <s v="Contrataciones Artisticas"/>
    <s v="JUAN CRUZ TORRES"/>
    <n v="10000"/>
    <s v="Informe de reconocimiento de gastos JUAN CRUZ TORRES &quot;DUO GORDILLO&quot;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14/2016"/>
    <m/>
    <s v="24757/2016"/>
    <m/>
    <m/>
    <s v="NOTA DNEF N° 379/2016"/>
    <d v="2016-07-26T00:00:00"/>
    <s v="Contrataciones Artisticas"/>
    <s v="RICARDO GUILLERMO PELLICAN"/>
    <n v="6000"/>
    <s v="Informe reconocimiento de gastos RICARDO GUILLERMO PELLICAN -  Ciclo de jazz en salón de Honor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16/2016"/>
    <m/>
    <s v="24761/2016"/>
    <m/>
    <m/>
    <s v="NOTA DNEF N° 365/2016"/>
    <d v="2016-07-26T00:00:00"/>
    <s v="Contrataciones Artisticas"/>
    <s v="NATALIA ANALIA CABELLO"/>
    <n v="2500"/>
    <s v="Informe de reconocimiento de gastos NATALIA ANALIA CABELLO - El tango de Piazzola y Borges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20/2016"/>
    <m/>
    <s v="24759/2016"/>
    <m/>
    <m/>
    <s v="NOTA DNEF N° 372/2016"/>
    <d v="2016-07-26T00:00:00"/>
    <s v="Contrataciones Artisticas"/>
    <s v="GLORIA PANKAEVA"/>
    <n v="12000"/>
    <s v="Informe reconocimiento de gastos GLORIA PANKAEVA - Música de cámara en salón de Honor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54/2016"/>
    <m/>
    <s v="24773/2016"/>
    <m/>
    <m/>
    <s v="NOTA DNEF N° 374/2016"/>
    <d v="2016-07-26T00:00:00"/>
    <s v="Contrataciones Artisticas"/>
    <s v="CESAR ENRIQUE LERNER "/>
    <n v="20000"/>
    <s v="Informe de reconocimiento de gastos CESAR ENRIQUE LERNER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83/2016"/>
    <m/>
    <s v="24779/2016"/>
    <m/>
    <m/>
    <s v="NOTA DNEF N° 375/2016"/>
    <d v="2016-07-26T00:00:00"/>
    <s v="Contrataciones Artisticas"/>
    <s v="JOSE MARIA TAVEIRA"/>
    <n v="8000"/>
    <s v="Informe reconocimiento de gastos JOSE MARIA TAVEIRA - Jazz argentino diferentes miradas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485/2016"/>
    <m/>
    <s v="24796/2016"/>
    <m/>
    <m/>
    <s v="NOTA DNEF N° 381/2016"/>
    <d v="2016-07-26T00:00:00"/>
    <s v="Contrataciones Artisticas"/>
    <s v="NAHUEL BARBERO"/>
    <n v="12400"/>
    <s v="Informe de reconocimiento de gastos NAHUEL BARBERO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522/2016"/>
    <m/>
    <s v="24807/2016"/>
    <m/>
    <m/>
    <s v="NOTA DNEF N° 382/2016"/>
    <d v="2016-07-26T00:00:00"/>
    <s v="Contrataciones Artisticas"/>
    <s v="MARTIN JOSÉ BONADEO"/>
    <n v="9000"/>
    <s v="Requerimiento para contratación de MARTIN BONADEO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701/2016"/>
    <m/>
    <m/>
    <m/>
    <m/>
    <s v="NOTA DNCT N°"/>
    <d v="2016-07-13T00:00:00"/>
    <s v="Tecnopolis - Equipamiento"/>
    <s v="MASOTROS S.R.L."/>
    <n v="565950"/>
    <s v="Pago de factura N° 0002-00000019"/>
    <s v="Dirección Nacional de Centros Tematicos"/>
    <m/>
    <s v="Dirección Nacional de Centros Tematicos"/>
    <d v="2016-07-13T00:00:00"/>
    <m/>
    <s v="Laura Siciliano"/>
    <d v="2016-08-02T00:00:00"/>
    <s v="En revisión por parte de Presupuesto"/>
    <s v="Presupuesto"/>
    <d v="2016-08-02T00:00:00"/>
    <s v="        _x000a_PV-2016-00501627-APN-DGTAYL#SFM"/>
    <m/>
    <s v="PREsupuesto"/>
    <m/>
    <m/>
    <m/>
    <m/>
    <m/>
    <m/>
    <m/>
    <m/>
    <m/>
    <m/>
    <m/>
    <m/>
    <n v="1"/>
    <x v="0"/>
  </r>
  <r>
    <s v="33089/2016"/>
    <m/>
    <s v="24783/2016"/>
    <m/>
    <m/>
    <s v="NOTA DNEF N° 367/2016"/>
    <d v="2016-07-26T00:00:00"/>
    <s v="Contrataciones Artisticas"/>
    <s v="GUSTAVO ROBERTO MULE"/>
    <n v="5000"/>
    <s v="Informe de reconocimiento de gastos GUSTAVO ROBERTO MULE - Música de cámara en salón de Honor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893/2016"/>
    <m/>
    <s v="24762/2016"/>
    <m/>
    <m/>
    <s v="NOTA DNEF N° 366/2016"/>
    <d v="2016-07-26T00:00:00"/>
    <s v="Contrataciones Artisticas"/>
    <s v="ESTEBAN SEHIKMAN"/>
    <n v="6000"/>
    <s v="Informe reconocimiento de gastos ESTEBAN SEHIKMAN -  Ciclo de jazz en salón de Honor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896/2016"/>
    <m/>
    <s v="24791/2016"/>
    <m/>
    <m/>
    <s v="NOTA DNEF N° 368/2016"/>
    <d v="2016-07-26T00:00:00"/>
    <s v="Contrataciones Artisticas"/>
    <s v="FEDERICO OSVALDO SICILIANO"/>
    <n v="4000"/>
    <s v="Informe de reconocimiento de gastos FEDERICO OSVALDO SICILIANO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898/2016"/>
    <m/>
    <s v="17631/2016"/>
    <m/>
    <m/>
    <s v="Nota DNEF N° 145/2016"/>
    <d v="2016-05-27T00:00:00"/>
    <s v="Contrataciones Artisticas"/>
    <s v="Mariela Zyssholtz"/>
    <m/>
    <s v="Requerimiento para contratación artística de Mariela Zyssholtz"/>
    <s v="Dirección Nacional de Expresiones Federales"/>
    <m/>
    <s v="Dirección Nacional de Expresiones Federales"/>
    <d v="2016-07-26T00:00:00"/>
    <m/>
    <s v="Sebastian"/>
    <d v="2016-05-30T00:00:00"/>
    <s v="Para firma de providencia de &quot;no encuadra en plazos adminsitrativos del 893&quot; (a Daniel el 31/05/2016)"/>
    <s v="Dirección Nacional de Expresiones Federales"/>
    <d v="2016-06-01T00:00:00"/>
    <s v="Con Providencia sin CC"/>
    <s v="Con Providencia indicando que no hay plazos encuadrables en el 893/12"/>
    <s v="Compras"/>
    <d v="2016-07-27T00:00:00"/>
    <m/>
    <s v="Legitimo Abono"/>
    <s v="Legitimo Abono"/>
    <m/>
    <m/>
    <m/>
    <m/>
    <m/>
    <m/>
    <m/>
    <m/>
    <n v="7"/>
    <x v="1"/>
  </r>
  <r>
    <s v="330899/2016"/>
    <m/>
    <s v="24839/2016"/>
    <m/>
    <m/>
    <s v="NOTA DNEF N° 384/2016"/>
    <d v="2016-07-26T00:00:00"/>
    <s v="Contrataciones Artisticas"/>
    <s v="MARTA ROCA ALONSO"/>
    <n v="5000"/>
    <s v="Informe de reconocimiento de gastos MARTA ROCA ALONSO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900/2016"/>
    <m/>
    <s v="24840/2016"/>
    <m/>
    <m/>
    <s v="NOTA DNEF N° 385/2016"/>
    <d v="2016-07-26T00:00:00"/>
    <s v="Contrataciones Artisticas"/>
    <s v="GRACIELA ODDONE"/>
    <n v="10000"/>
    <s v="Informe de reconocimiento de gastos &quot; Graciela Oddne&quot;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090/2016"/>
    <m/>
    <s v="24841/2016"/>
    <m/>
    <m/>
    <s v="NOTA DNEF N° 369/2016"/>
    <d v="2016-07-26T00:00:00"/>
    <s v="Contrataciones Artisticas"/>
    <s v="PAULA AMALIA PELUSO"/>
    <n v="5000"/>
    <s v="Informe reconocimiento de gastos PAULA AMALIA PELUSO - Música de cámara en salón de Honor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175/2016"/>
    <m/>
    <s v="24842/2016"/>
    <m/>
    <m/>
    <s v="NOTA DNEF N° 370/2016"/>
    <d v="2016-07-26T00:00:00"/>
    <s v="Hospedaje y Comida"/>
    <s v="PBG &amp; EVENTS S.R.L."/>
    <s v="20872,50"/>
    <s v="Informe reconocimiento de gastos &quot;hospedaje y comida CHES SMITH TRI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501/2016"/>
    <m/>
    <s v="24863/2016"/>
    <m/>
    <m/>
    <s v="NOTA DNEF N° 386/2016"/>
    <d v="2016-07-27T00:00:00"/>
    <s v="Contrataciones Artisticas"/>
    <s v="MARCELO ANDRES MOGUILEVSKY"/>
    <n v="20000"/>
    <s v="Reconocimiento de gasto de MARCELO ANDRES MOGUILEVSKY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572/2016"/>
    <m/>
    <s v="24866/2016"/>
    <m/>
    <m/>
    <s v="NOTA DNEF N° 387/2016"/>
    <d v="2016-07-27T00:00:00"/>
    <s v="Contrataciones Artisticas"/>
    <s v="MARIANO LOIÁCONO"/>
    <n v="10000"/>
    <s v="Reconocimiento de gastos de MARIANO LOIÁCONOMARIANO LOIÁCONO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581/2016"/>
    <m/>
    <s v="24867/2016"/>
    <m/>
    <m/>
    <s v="NOTA DNEF N° 388/2016"/>
    <d v="2016-07-27T00:00:00"/>
    <s v="Contrataciones Artisticas"/>
    <s v="FICHERMAN DIEGO ENRIQUE"/>
    <n v="20000"/>
    <s v="Reconocimiento de gasto de FICHERMAN DIEGO ENRIQUE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596/2016"/>
    <m/>
    <s v="24868/2016"/>
    <m/>
    <m/>
    <s v="NOTA DNEF N° 389/2016"/>
    <d v="2016-07-27T00:00:00"/>
    <s v="Hospedaje y Comida"/>
    <s v="PBG &amp; EVENTS S.R.L."/>
    <s v="7187,40"/>
    <s v="Reconocimiento de gastos de Dominic Yves Norman Taylor 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603/2016"/>
    <m/>
    <s v="24869/2016"/>
    <m/>
    <m/>
    <s v="NOTA DNEF N° 390/2016"/>
    <d v="2016-07-27T00:00:00"/>
    <s v="Contrataciones Artisticas"/>
    <s v="MARIA ELISA PERRET"/>
    <n v="17800"/>
    <s v="Reconocimiento de gasto de MARIA ELISA PERRET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640/2016"/>
    <m/>
    <s v="24871/2016"/>
    <m/>
    <m/>
    <s v="NOTA DNEF N° 396/2016"/>
    <d v="2016-07-27T00:00:00"/>
    <s v="Contrataciones Artisticas"/>
    <s v="VÍCTOR NICOLÁS TORRES"/>
    <n v="10000"/>
    <s v="Informe reconocimiento de gastos  VÍCTOR NICOLÁS TORRES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699/2016"/>
    <m/>
    <s v="24874/2016"/>
    <m/>
    <m/>
    <s v="NOTA DNEF N° 391/2016"/>
    <d v="2016-07-27T00:00:00"/>
    <s v="Contrataciones Artisticas"/>
    <s v="CARLOS ALBERTO NOZZI"/>
    <n v="16000"/>
    <s v="Informe reconocimiento de gastos CARLOS ALBERTO NOZZI - Música de camara en salón de Honor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703/2016"/>
    <m/>
    <s v="24875/2016"/>
    <m/>
    <m/>
    <s v="NOTA DNEF N° 392/2016"/>
    <d v="2016-07-27T00:00:00"/>
    <s v="Contrataciones Artisticas"/>
    <s v="NICOLAS GUERSCHBERG"/>
    <n v="22000"/>
    <s v="Informe reconocimiento de gastos NICOLAS GUERSCHBERG - El tango de Piazzola y Borges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705/2016"/>
    <m/>
    <s v="24876/2016"/>
    <m/>
    <m/>
    <s v="NOTA DNEF N° 393/2016"/>
    <d v="2016-07-27T00:00:00"/>
    <s v="Contrataciones Artisticas"/>
    <s v="MIGUEL DE OLASO "/>
    <n v="6500"/>
    <s v="Informe reconocimiento de gastos MIGUEL DE OLASO - Tardes líricas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711/2016"/>
    <m/>
    <s v="24878/2016"/>
    <m/>
    <m/>
    <s v="NOTA DNEF N° 394/2016"/>
    <d v="2016-07-27T00:00:00"/>
    <s v="Contrataciones Artisticas"/>
    <s v="ADRIANA MASTRÁNGELO BOROWSKI"/>
    <n v="6500"/>
    <s v="Informe reconocimiento de gastos ADRIANA MASTRÁNGELO BOROWSKI - Tardes líricas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735/2016"/>
    <m/>
    <s v="24880/2016"/>
    <m/>
    <m/>
    <s v="NOTA DNEF N° 398/2016"/>
    <d v="2016-07-27T00:00:00"/>
    <s v="Contrataciones Artisticas"/>
    <s v="SANTIAGO EZEQUIEL KOVADLOFF"/>
    <n v="24200"/>
    <s v="Informe reconocimiento de gastos SANTIAGO EZEQUIEL KOVADLOFF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753/2016"/>
    <m/>
    <s v="24881/2016"/>
    <m/>
    <m/>
    <s v="NOTA DNEF N° 399/2016"/>
    <d v="2016-07-27T00:00:00"/>
    <s v="Contrataciones Artisticas"/>
    <s v="LUCIA AMALIA HERRERA"/>
    <n v="7500"/>
    <s v="Informe reconocimiento de gastos  LUCIA AMALIA HERRERA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764/2016"/>
    <m/>
    <s v="24882/2016"/>
    <m/>
    <m/>
    <s v="NOTA DNEF N° 400/2016"/>
    <d v="2016-07-27T00:00:00"/>
    <s v="Contrataciones Artisticas"/>
    <s v="PABLO JOSÉ RAPOSO"/>
    <n v="6000"/>
    <s v="Informe reconocimiento de gastos PABLO JOSÉ RAPOSO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987/2016"/>
    <m/>
    <s v="24904/2016"/>
    <m/>
    <m/>
    <s v="NOTA DNEF N° 401/2016"/>
    <d v="2016-07-27T00:00:00"/>
    <s v="Contrataciones Artisticas"/>
    <s v="PATRICIA DA DALT "/>
    <n v="12000"/>
    <s v="Informe reconocimiento de gastos PATRICIA DA DALT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064/2016"/>
    <m/>
    <s v="24910/2016"/>
    <m/>
    <m/>
    <s v="NOTA DNEF N° 403/2016"/>
    <d v="2016-07-27T00:00:00"/>
    <s v="Contrataciones Artisticas"/>
    <s v="DIEGO SCHISSI"/>
    <n v="7000"/>
    <s v="Reconocimiento de gasto de DIEGO SCHISSI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069/2016"/>
    <m/>
    <s v="24911/2016"/>
    <m/>
    <m/>
    <s v="NOTA DNEF N° 404/2016"/>
    <d v="2016-07-27T00:00:00"/>
    <s v="Contrataciones Artisticas"/>
    <s v="FABIAN ANDRES GONZALEZ "/>
    <n v="24000"/>
    <s v="Informe reconocimiento de gastos FABIAN ANDRES GONZALEZ - TWEETY GONZALEZ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162/2016"/>
    <m/>
    <s v="24915/2016"/>
    <m/>
    <m/>
    <s v="NOTA DNEF N° 410/2016"/>
    <d v="2016-07-27T00:00:00"/>
    <s v="Contrataciones Artisticas"/>
    <s v="PAULA SILVANA POMERANICC"/>
    <n v="2500"/>
    <s v="Informe reconocimiento de gastos PAULA SILVANA POMERANICC - El tango de Piazzola y Borges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236/2016"/>
    <m/>
    <s v="24938/2016"/>
    <m/>
    <m/>
    <s v="NOTA DNEF N° 403/2016"/>
    <d v="2016-07-27T00:00:00"/>
    <s v="Contrataciones Artisticas"/>
    <s v="CESAR ENRIQUE PRADINES "/>
    <n v="16000"/>
    <s v="Informe reconocimiento de gastos CESAR ENRIQUE PRADINES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276/2016"/>
    <m/>
    <s v="24939/2016"/>
    <m/>
    <m/>
    <s v="NOTA DNEF N° 408/2016"/>
    <d v="2016-07-27T00:00:00"/>
    <s v="Hospedaje y Comida"/>
    <s v="PBG &amp; EVENTS S.R.L."/>
    <s v="36368,81"/>
    <s v="Informe reconocimiento de gastos traslados y alojamiento Gabriela Rangel Matilla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281/2016"/>
    <m/>
    <s v="24957/2016"/>
    <m/>
    <m/>
    <s v="NOTA DNEF N° 419/2016"/>
    <d v="2016-07-27T00:00:00"/>
    <s v="Seguros"/>
    <s v="NACIÓN SEGUROS S.A."/>
    <s v="USS 18.454"/>
    <s v="Pago políza de SEGURO POR OBRAS MUESTRA BORGES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21/2016"/>
    <m/>
    <s v="24965/2016"/>
    <m/>
    <m/>
    <s v="NOTA DNEF N° 420/2016"/>
    <d v="2016-07-27T00:00:00"/>
    <s v="Seguros"/>
    <s v="NACIÓN SEGUROS S.A."/>
    <s v="2059,42"/>
    <s v="Pago políza de SEGURO POR OBRAS COLECCIONES PRIVADAS MUESTRA 200 AÑOS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23/2016"/>
    <m/>
    <s v="24944/2016"/>
    <m/>
    <m/>
    <s v="NOTA DNEF N° 407/2016"/>
    <d v="2016-07-27T00:00:00"/>
    <s v="Hospedaje y Comida"/>
    <s v="PBG &amp; EVENTS S.R.L."/>
    <s v="46791,18"/>
    <s v="Informe reconocimiento de gastos traslados y alojamiento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32/2016"/>
    <m/>
    <s v="24945/2016"/>
    <m/>
    <m/>
    <s v="NOTA DNEF N° 411/2016"/>
    <d v="2016-07-27T00:00:00"/>
    <s v="Contrataciones Artisticas"/>
    <s v="PAULA SILVANA POMERANICC"/>
    <n v="6000"/>
    <s v="Informe reconocimiento de gastos  PAULA SILVANA POMERANICC - 100 AÑOS SALGAN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38/2016"/>
    <m/>
    <s v="24877/2016"/>
    <m/>
    <m/>
    <s v="NOTA DNEF N° 416/2016"/>
    <d v="2016-07-27T00:00:00"/>
    <s v="Contrataciones Artisticas"/>
    <s v="FABIAN MARCELO KEOROGLANIAN"/>
    <n v="3000"/>
    <s v="Informe reconocimiento de gastos FABIAN MARCELO KEOROGLANIAN- El tango de Piazzola y Borges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38/2016"/>
    <m/>
    <s v="24946/2016"/>
    <m/>
    <m/>
    <s v="NOTA DNEF N° 412/2016"/>
    <d v="2016-07-27T00:00:00"/>
    <s v="Contrataciones Artisticas"/>
    <s v="MARIANA LAURA REWERSKI"/>
    <n v="6500"/>
    <s v="Informe reconocimiento de gastos - MARIANA LAURA REWERSKI - Trdes líricas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48/2016"/>
    <m/>
    <s v="24948/2016"/>
    <m/>
    <m/>
    <s v="NOTA DNEF N° 406/2016"/>
    <d v="2016-07-27T00:00:00"/>
    <s v="Contrataciones Artisticas"/>
    <s v="ELENA ROXANA BUCHBINDER"/>
    <n v="20000"/>
    <s v="Informe reconocimiento de gastos  ELENA ROXANA BUCHBINDER - QUIEN LE TEME A LA MÚSICA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55/2016"/>
    <m/>
    <s v="24971/2016"/>
    <m/>
    <m/>
    <s v="NOTA DNEF N° 423/2016"/>
    <d v="2016-07-27T00:00:00"/>
    <s v="Seguros"/>
    <s v="NACIÓN SEGUROS S.A."/>
    <s v="USS 188"/>
    <s v="Pago políza de SEGURO POR OBRAS COLECCIONES PRIVADAS MUESTRA 200 AÑOS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61/2015"/>
    <m/>
    <m/>
    <m/>
    <m/>
    <m/>
    <d v="2016-01-14T00:00:00"/>
    <s v="Audiovisual"/>
    <s v="UNLAM"/>
    <n v="6600000"/>
    <s v="Convenio UNLAM-MINPLAN  Producciones Audiovisuales                            $6.600.000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332376/2016"/>
    <m/>
    <s v="24978/2016"/>
    <m/>
    <m/>
    <s v="NOTA DNEF N° 422/2016"/>
    <d v="2016-07-27T00:00:00"/>
    <s v="Seguros"/>
    <s v="NACIÓN SEGUROS S.A."/>
    <s v="USS 4003,92"/>
    <s v="Pago políza de SEGURO POR OBRAS COLECCIONES PRIVADAS MUESTRA 200 AÑOS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474/2016"/>
    <m/>
    <s v="24954/2016"/>
    <m/>
    <m/>
    <s v="NOTA DNEF N° 413/2016"/>
    <d v="2016-07-27T00:00:00"/>
    <s v="Contrataciones Artisticas"/>
    <s v="ACADEMIA BACH"/>
    <n v="35000"/>
    <s v="Informe reconocimiento de gastos  ACADEMIA BACH - CONCIERTO DE ORGANO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3284/2016"/>
    <m/>
    <s v="24976/2016"/>
    <m/>
    <m/>
    <s v="NOTA DNEF N° 421/2016"/>
    <d v="2016-07-27T00:00:00"/>
    <s v="Seguros"/>
    <s v="NACIÓN SEGUROS S.A."/>
    <s v="370,01"/>
    <s v="Pago políza de SEGURO POR OBRAS COLECCIONES PRIVADAS MUESTRA 200 AÑOS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3505/2016"/>
    <m/>
    <s v="25001/2016"/>
    <m/>
    <m/>
    <s v="NOTA DNCT N° 205/2016"/>
    <d v="2016-07-22T00:00:00"/>
    <s v="Tecnopolis - Refrigerio"/>
    <s v="CORPORACIÓN DEL MERCADO CENTRAL DE BUENOS AIRES"/>
    <s v="344490,54"/>
    <s v="Pago de factura C N° 0000-0000292982"/>
    <s v="Dirección Nacional de Centros Tematicos"/>
    <m/>
    <s v="Dirección Nacional de Centros Tematicos"/>
    <d v="2016-07-22T00:00:00"/>
    <m/>
    <s v="Mariana"/>
    <d v="2016-07-29T00:00:00"/>
    <s v="FINALIZADO"/>
    <m/>
    <m/>
    <m/>
    <s v="Para que informe constancia de crédito y pase a legales"/>
    <s v="PREsupuesto"/>
    <d v="2016-08-01T00:00:00"/>
    <m/>
    <m/>
    <m/>
    <m/>
    <m/>
    <m/>
    <m/>
    <m/>
    <m/>
    <m/>
    <m/>
    <n v="8"/>
    <x v="0"/>
  </r>
  <r>
    <s v="333624/2016"/>
    <m/>
    <s v="25004/2016"/>
    <m/>
    <m/>
    <s v="NOTA DNCT N° 206/2016"/>
    <d v="2016-07-21T00:00:00"/>
    <s v="Tecnopolis - Mantenimiento"/>
    <s v="LOPEZ, DA FONSECA GOMES y ALVAREZ S.H."/>
    <n v="53240"/>
    <s v="Pago de factura B N° 0002-00000180"/>
    <s v="Dirección Nacional de Centros Tematicos"/>
    <m/>
    <s v="Dirección Nacional de Centros Tematicos"/>
    <d v="2016-07-21T00:00:00"/>
    <m/>
    <s v="Mariana"/>
    <d v="2016-07-29T00:00:00"/>
    <s v="En revisión por parte de Presupuesto"/>
    <s v="Presupuesto"/>
    <m/>
    <m/>
    <s v="Para que informe constancia de crédito y pase a legales"/>
    <s v="PREsupuesto"/>
    <d v="2016-07-29T00:00:00"/>
    <m/>
    <m/>
    <m/>
    <m/>
    <m/>
    <m/>
    <m/>
    <m/>
    <m/>
    <m/>
    <m/>
    <n v="7"/>
    <x v="0"/>
  </r>
  <r>
    <s v="333697/2016"/>
    <m/>
    <s v="25005/2016"/>
    <m/>
    <m/>
    <s v="NOTA DNCT N° 207/2016"/>
    <d v="2016-07-19T00:00:00"/>
    <s v="Tecnopolis - Mantenimiento"/>
    <s v="COOPERATIVA DE TRABAJO ARCANGEL LIMITADA"/>
    <n v="25000"/>
    <s v="Pago de factura B N° 0002-00000054"/>
    <s v="Dirección Nacional de Centros Tematicos"/>
    <m/>
    <s v="Dirección Nacional de Centros Tematicos"/>
    <d v="2016-07-19T00:00:00"/>
    <m/>
    <s v="Mariana"/>
    <d v="2016-07-29T00:00:00"/>
    <s v="En revisión por parte de Compras"/>
    <m/>
    <m/>
    <m/>
    <m/>
    <s v="Compras"/>
    <d v="2016-07-29T00:00:00"/>
    <m/>
    <m/>
    <m/>
    <m/>
    <m/>
    <m/>
    <m/>
    <m/>
    <m/>
    <m/>
    <m/>
    <n v="7"/>
    <x v="0"/>
  </r>
  <r>
    <s v="335179/2016"/>
    <m/>
    <s v="25098/2016"/>
    <m/>
    <m/>
    <s v="NOTA DNCT N° 214/2016"/>
    <d v="2016-07-25T00:00:00"/>
    <s v="Tecnopolis - Mantenimiento"/>
    <s v="COOPERATIVA DE TRABAJO ARCANGEL LIMITADA"/>
    <n v="32000"/>
    <s v="Pago de factura B N° 0002-00000055"/>
    <s v="Dirección Nacional de Centros Tematicos"/>
    <m/>
    <s v="Dirección Nacional de Centros Tematicos"/>
    <d v="2016-07-25T00:00:00"/>
    <m/>
    <s v="Mariana"/>
    <d v="2016-07-29T00:00:00"/>
    <s v="En revisión por parte de Compras"/>
    <m/>
    <m/>
    <m/>
    <m/>
    <s v="Compras"/>
    <d v="2016-07-29T00:00:00"/>
    <m/>
    <m/>
    <m/>
    <m/>
    <m/>
    <m/>
    <m/>
    <m/>
    <m/>
    <m/>
    <m/>
    <n v="7"/>
    <x v="0"/>
  </r>
  <r>
    <s v="335248/2016"/>
    <m/>
    <s v="25099/2016"/>
    <m/>
    <m/>
    <s v="NOTA DNCT N° 213/2016"/>
    <d v="2016-07-26T00:00:00"/>
    <s v="Tecnopolis - ???"/>
    <s v="NISTICO JOSE BLAS"/>
    <s v="11226,36"/>
    <s v="Pago de factura B N° 0003-00007857"/>
    <s v="Dirección Nacional de Centros Tematicos"/>
    <m/>
    <s v="Dirección Nacional de Centros Tematicos"/>
    <d v="2016-07-26T00:00:00"/>
    <m/>
    <s v="Mariana"/>
    <d v="2016-07-29T00:00:00"/>
    <s v="En revisión por parte de Compras"/>
    <m/>
    <m/>
    <m/>
    <m/>
    <s v="Compras"/>
    <d v="2016-07-29T00:00:00"/>
    <m/>
    <m/>
    <m/>
    <m/>
    <m/>
    <m/>
    <m/>
    <m/>
    <m/>
    <m/>
    <m/>
    <n v="7"/>
    <x v="0"/>
  </r>
  <r>
    <s v="335294/2016"/>
    <m/>
    <s v="25100/2016"/>
    <m/>
    <m/>
    <s v="NOTA DNCT N° 212/2016"/>
    <d v="2016-07-22T00:00:00"/>
    <s v="Tecnopolis - Mantenimiento"/>
    <s v="ACRILICOS MESCH S.A."/>
    <n v="445280"/>
    <s v="Pago de factura B N° 0003-00000253"/>
    <s v="Dirección Nacional de Centros Tematicos"/>
    <m/>
    <s v="Dirección Nacional de Centros Tematicos"/>
    <d v="2016-07-22T00:00:00"/>
    <m/>
    <s v="Mariana"/>
    <d v="2016-07-29T00:00:00"/>
    <s v="En revisión por parte de Compras"/>
    <m/>
    <m/>
    <m/>
    <m/>
    <s v="Compras"/>
    <d v="2016-07-29T00:00:00"/>
    <m/>
    <m/>
    <m/>
    <m/>
    <m/>
    <m/>
    <m/>
    <m/>
    <m/>
    <m/>
    <m/>
    <n v="7"/>
    <x v="0"/>
  </r>
  <r>
    <s v="335331/2016"/>
    <m/>
    <s v="25103/2016"/>
    <m/>
    <m/>
    <s v="NOTA DNCT N° 211/2016"/>
    <d v="2016-07-25T00:00:00"/>
    <s v="Tecnopolis - Refrigerio"/>
    <s v="CORPORACIÓN DEL MERCADO CENTRAL DE BUENOS AIRES"/>
    <s v="325770,95"/>
    <s v="Pago de facturas C N° 0000-0000292983/0364 "/>
    <s v="Dirección Nacional de Centros Tematicos"/>
    <m/>
    <s v="Dirección Nacional de Centros Tematicos"/>
    <d v="2016-07-25T00:00:00"/>
    <m/>
    <s v="Mariana"/>
    <d v="2016-07-29T00:00:00"/>
    <s v="FINALIZADO"/>
    <s v="Presupuesto"/>
    <m/>
    <m/>
    <s v="Para que informe constancia de crédito y pase a legales"/>
    <s v="PREsupuesto"/>
    <d v="2016-08-01T00:00:00"/>
    <m/>
    <m/>
    <m/>
    <m/>
    <m/>
    <m/>
    <m/>
    <m/>
    <m/>
    <m/>
    <m/>
    <n v="8"/>
    <x v="0"/>
  </r>
  <r>
    <s v="337171/2015"/>
    <m/>
    <m/>
    <m/>
    <m/>
    <m/>
    <d v="2015-11-02T00:00:00"/>
    <s v="Convenio Universidades"/>
    <s v="UNLP"/>
    <n v="5696796"/>
    <s v="Relevamiento y propuestas de intervención o evaluación de proyectos  de ECE. Convenio ACU N° 281/15"/>
    <s v="Direccion General Técnica, Administrativa y Legal"/>
    <m/>
    <m/>
    <m/>
    <s v="Mueble 14"/>
    <s v="Analia"/>
    <d v="2016-05-30T00:00:00"/>
    <s v="23-06-2016. Conciliando informes presentados por la universidad. Agustín Cusa (ex coordinador del convenio en Minplan), debe remitir informe a fin de verificar información anterior a la que consta en expte."/>
    <m/>
    <m/>
    <m/>
    <m/>
    <s v="Compras"/>
    <d v="2016-06-02T00:00:00"/>
    <m/>
    <s v="Convenios"/>
    <s v="Convenios"/>
    <m/>
    <m/>
    <m/>
    <m/>
    <m/>
    <m/>
    <m/>
    <m/>
    <n v="6"/>
    <x v="0"/>
  </r>
  <r>
    <s v="340056/2015"/>
    <m/>
    <m/>
    <m/>
    <m/>
    <m/>
    <d v="2016-01-14T00:00:00"/>
    <s v="Muebles"/>
    <s v="Raul E. Monaco"/>
    <n v="546650"/>
    <s v="Pago de Factura N°  0002-00000865   Adquisición, instalación y armado de moviliario"/>
    <m/>
    <m/>
    <m/>
    <m/>
    <s v="Mueble 14"/>
    <s v="Lorena"/>
    <m/>
    <m/>
    <m/>
    <m/>
    <m/>
    <m/>
    <s v="Compras"/>
    <d v="2016-05-09T00:00:00"/>
    <m/>
    <s v="Pago"/>
    <s v="Pago"/>
    <m/>
    <m/>
    <m/>
    <s v="0002-00000865"/>
    <m/>
    <m/>
    <m/>
    <m/>
    <n v="5"/>
    <x v="0"/>
  </r>
  <r>
    <s v="340832/2016"/>
    <m/>
    <s v="25372/2016"/>
    <m/>
    <m/>
    <s v="NOTA DNEF N° 432/2016"/>
    <d v="2016-08-01T00:00:00"/>
    <s v="Mantenimiento"/>
    <s v="SAN TELMO S.R.L."/>
    <n v="22451"/>
    <s v="Pago de facturas N° 0007-00001660/1669"/>
    <s v="Dirección Nacional de Expresiones Federales"/>
    <m/>
    <s v="Dirección Nacional de Expresiones Federales"/>
    <d v="2016-08-01T00:00:00"/>
    <m/>
    <s v="Sebastian"/>
    <d v="2016-08-01T00:00:00"/>
    <s v="En revisión por parte de Compras"/>
    <m/>
    <d v="2016-08-02T00:00:00"/>
    <m/>
    <m/>
    <s v="Compras"/>
    <m/>
    <m/>
    <m/>
    <m/>
    <m/>
    <m/>
    <m/>
    <m/>
    <m/>
    <m/>
    <m/>
    <m/>
    <n v="1"/>
    <x v="0"/>
  </r>
  <r>
    <s v="340886/2016"/>
    <m/>
    <s v="25377/2016"/>
    <m/>
    <m/>
    <s v="NOTA DNEF N° 428/2016"/>
    <d v="2016-08-01T00:00:00"/>
    <s v="Revestimiento"/>
    <s v="MADERERA Y ARTISTICA WALTANA S.R.L."/>
    <n v="30000"/>
    <s v="Pago de ticket factura B N° 0002-00021454/55"/>
    <s v="Dirección Nacional de Expresiones Federales"/>
    <m/>
    <s v="Dirección Nacional de Expresiones Federales"/>
    <d v="2016-08-01T00:00:00"/>
    <m/>
    <s v="Sebastian"/>
    <d v="2016-08-01T00:00:00"/>
    <s v="En revisión por parte de Compras"/>
    <m/>
    <d v="2016-08-02T00:00:00"/>
    <m/>
    <m/>
    <s v="Compras"/>
    <m/>
    <m/>
    <m/>
    <m/>
    <m/>
    <m/>
    <m/>
    <m/>
    <m/>
    <m/>
    <m/>
    <m/>
    <n v="1"/>
    <x v="0"/>
  </r>
  <r>
    <s v="341252/2016"/>
    <m/>
    <s v="23599/2016"/>
    <m/>
    <m/>
    <s v="NOTA DNCT N° 221/2016"/>
    <d v="2016-07-29T00:00:00"/>
    <s v="Tecnopolis - Servicio de sonido y video"/>
    <s v="JONS SILVERSTEIN SRL"/>
    <n v="500000"/>
    <s v="Pago de factura B N° 0002-00000093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1265/2016"/>
    <m/>
    <s v="25401/2016"/>
    <m/>
    <m/>
    <s v="NOTA DNCT N° 225/2016"/>
    <d v="2016-07-29T00:00:00"/>
    <s v="Tecnopolis - Obra Publica"/>
    <s v="BELLI &amp; CIA SA"/>
    <n v="17133.810000000001"/>
    <s v="Pago de factura B N° 0002-00000741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1308/2016"/>
    <m/>
    <s v="25402/2016"/>
    <m/>
    <m/>
    <s v="NOTA DNCT N° 226/2016"/>
    <d v="2016-08-01T00:00:00"/>
    <s v="Tecnopolis - Mantenimiento"/>
    <s v="MINOTTI PABLO DAVID"/>
    <n v="12120"/>
    <s v="Pago de factura B N° 0002-00000061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1330/2016"/>
    <m/>
    <s v="25403/2016"/>
    <m/>
    <m/>
    <s v="NOTA DNCT N° 227/2016"/>
    <d v="2016-07-22T00:00:00"/>
    <s v="Tecnopolis - Alquiler de Andamios"/>
    <s v="ATENCION URBANA SRL"/>
    <n v="36000"/>
    <s v="Pago de facturas B N° 0002-00000005 y N° 0002-00000006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1386/2016"/>
    <m/>
    <s v="25404/2016"/>
    <m/>
    <m/>
    <s v="NOTA DNCT N° 228/2016"/>
    <d v="2016-07-29T00:00:00"/>
    <s v="Tecnopolis - Limpieza"/>
    <s v="DELTACOM S.A."/>
    <n v="160622"/>
    <s v="Pago de facturas B N° 0002-00000105 y N° 0002-00000106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1442/2016"/>
    <m/>
    <s v="25405/2016"/>
    <m/>
    <m/>
    <s v="NOTA DNCT N° 223/2016"/>
    <d v="2016-07-28T00:00:00"/>
    <s v="Tecnopolis - Maquinas y Herramientas "/>
    <s v="SZELIGA NORMAN NESTOR"/>
    <n v="319682"/>
    <s v="Pago de factura B N° 0002-00000003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1472/2016"/>
    <m/>
    <s v="25410/2016"/>
    <m/>
    <m/>
    <s v="NOTA DNCT N° 224/2016"/>
    <d v="2016-07-27T00:00:00"/>
    <s v="Tecnopolis - Refrigerio"/>
    <s v="CORPORACION DEL MERCADO CENTRAL DE BUENOS AIRES"/>
    <n v="228421.4"/>
    <s v="Pago de facturas C N° 0000-0000293063, N° 0000-0000293073, N° 0000-0000293061.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1477/2016"/>
    <m/>
    <s v="25413/2016"/>
    <m/>
    <m/>
    <s v="NOTA DNCT N° 222/2016"/>
    <d v="2016-07-28T00:00:00"/>
    <s v="Tecnopolis - Insumos Graficos"/>
    <s v="DITOSA CONSTRUCCIONE SRL"/>
    <n v="68123"/>
    <s v="Pago de factura B N° 0002-00000001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4243/2015"/>
    <m/>
    <m/>
    <m/>
    <m/>
    <m/>
    <d v="2016-01-14T00:00:00"/>
    <s v="Informática"/>
    <s v="CORPORATE CORP S.A. "/>
    <n v="71524397.609999999"/>
    <s v="Pago de Factura Nº 0012-00000479  $ 55.018.767,39 Nota de Crédito N° 0012-00000240 por $ 16.505.630,22"/>
    <m/>
    <m/>
    <m/>
    <m/>
    <m/>
    <s v="Sin Asignar"/>
    <m/>
    <m/>
    <s v="Dirección Nacional de Expresiones Federales"/>
    <d v="2016-04-05T00:00:00"/>
    <m/>
    <s v=" Se entrego con remito manual de Compras a Sebastian y Leandro Iglesias"/>
    <s v="Dirección Nacional de Expresiones Federales"/>
    <m/>
    <s v="Pago"/>
    <s v="HISTORICO /MINPLAN"/>
    <s v="Pago"/>
    <m/>
    <m/>
    <s v="Nº 0012-00000479  y Nota de Crédito N° 0012-00000240"/>
    <m/>
    <m/>
    <m/>
    <m/>
    <m/>
    <n v="1"/>
    <x v="0"/>
  </r>
  <r>
    <s v="344254/2015"/>
    <m/>
    <m/>
    <m/>
    <m/>
    <m/>
    <d v="2016-01-14T00:00:00"/>
    <s v="Informática"/>
    <s v="CORPORATE CORP S.A. "/>
    <n v="56031528.490000002"/>
    <s v="Pago de Factura Nº 0012-00000480  $  43.101.175,76 Nota de Crédito N° 0012-00000241 por $ 12.930.352,73"/>
    <m/>
    <m/>
    <m/>
    <m/>
    <m/>
    <s v="Sin Asignar"/>
    <m/>
    <m/>
    <s v="Dirección Nacional de Expresiones Federales"/>
    <d v="2016-04-05T00:00:00"/>
    <m/>
    <s v=" Se entrego con remito manual de Compras a Sebastian y Leandro Iglesias"/>
    <s v="Dirección Nacional de Expresiones Federales"/>
    <m/>
    <s v="Pago"/>
    <s v="HISTORICO /MINPLAN"/>
    <s v="Pago"/>
    <m/>
    <m/>
    <s v="0012-00000480 yNota de Crédito N° 0012-00000241"/>
    <m/>
    <m/>
    <m/>
    <m/>
    <m/>
    <n v="1"/>
    <x v="0"/>
  </r>
  <r>
    <s v="360001/2015"/>
    <m/>
    <m/>
    <m/>
    <m/>
    <m/>
    <d v="2016-04-11T00:00:00"/>
    <s v="Agua"/>
    <s v="Aysa"/>
    <n v="114212.75"/>
    <s v="FACT 0107-B28697846 $114.212,75"/>
    <m/>
    <m/>
    <m/>
    <m/>
    <s v="Mueble 14"/>
    <s v="Melina"/>
    <d v="2016-07-25T00:00:00"/>
    <m/>
    <m/>
    <m/>
    <m/>
    <m/>
    <s v="Compras"/>
    <d v="2016-05-09T00:00:00"/>
    <m/>
    <s v="Pago"/>
    <s v="Pago"/>
    <m/>
    <m/>
    <m/>
    <s v="FACT 0107-B28697846"/>
    <m/>
    <m/>
    <m/>
    <m/>
    <n v="5"/>
    <x v="0"/>
  </r>
  <r>
    <s v="39110/2013"/>
    <m/>
    <m/>
    <m/>
    <m/>
    <m/>
    <d v="2016-04-11T00:00:00"/>
    <s v="Tecnopolis - Muebles "/>
    <m/>
    <s v="viene de expte 248213 ver monto ahí"/>
    <s v="ADQUISICIÓN DE CINCO MIL (5000) SILLAS PLÁSTICAS PARA EL MICRO ESTADIO UNICADO EN EL PARQUE TEMÁTICO &quot;TECNÓPOLIS&quot;   2 CUERPOS"/>
    <s v="Dirección Nacional de Centros Tematicos"/>
    <m/>
    <m/>
    <m/>
    <s v="Mueble 15"/>
    <s v="Sin Asignar"/>
    <m/>
    <s v="Orden de compra ejecutada, uno de los oferentes presento un recurso de reconsideración que fue desestimado en doble instancia, para que quede firme hay que firmar un decreto."/>
    <m/>
    <m/>
    <m/>
    <m/>
    <s v="Compras"/>
    <d v="2016-05-09T00:00:00"/>
    <m/>
    <s v="HISTORICO /MINPLAN"/>
    <s v="Licitacion"/>
    <m/>
    <m/>
    <m/>
    <m/>
    <m/>
    <m/>
    <m/>
    <s v="Para dar de baja."/>
    <n v="5"/>
    <x v="0"/>
  </r>
  <r>
    <s v="41511/2014"/>
    <s v="250531/2015"/>
    <m/>
    <m/>
    <m/>
    <s v="OC 102/2015"/>
    <d v="2016-04-13T00:00:00"/>
    <s v="Transporte"/>
    <s v=" S.A.C.I. y F"/>
    <n v="197121.12"/>
    <s v=" Comercial Inmobiliaria y Financiera  - Pago de Factura $197.121,12  "/>
    <s v="Direccion de Patrimonio y Suministros"/>
    <m/>
    <m/>
    <m/>
    <s v="Mueble 15"/>
    <s v="ZULMA"/>
    <d v="2016-06-03T00:00:00"/>
    <s v="PARA ARCHIVO"/>
    <s v="Direccion de Patrimonio y Suministros"/>
    <d v="2016-04-14T00:00:00"/>
    <m/>
    <s v="Se devuelve por pedido de Adrian para que hagan correccciones"/>
    <s v="Mesa de Entrada para JEFATURA"/>
    <d v="2016-05-05T00:00:00"/>
    <m/>
    <s v="HISTORICO /MINPLAN"/>
    <s v="Pago"/>
    <s v="OC 102/2015"/>
    <m/>
    <m/>
    <m/>
    <m/>
    <m/>
    <m/>
    <m/>
    <n v="5"/>
    <x v="0"/>
  </r>
  <r>
    <s v="42565/2014"/>
    <m/>
    <m/>
    <m/>
    <m/>
    <m/>
    <d v="2016-04-11T00:00:00"/>
    <s v="Policia"/>
    <s v="Policia Federal Argentina"/>
    <n v="17550"/>
    <s v="FACT B N° 117.573 $ 17.550,00 "/>
    <s v="Presidencia de la Nacion"/>
    <m/>
    <m/>
    <m/>
    <s v="Mueble 19"/>
    <s v="Matías"/>
    <m/>
    <s v="Corresponde a un legítimo abono por prestación  de servicios de policia adicional en forma extraordinaria por dos meses para Tecnópolis durante el año 2014"/>
    <m/>
    <m/>
    <m/>
    <m/>
    <s v="REVISAR"/>
    <m/>
    <m/>
    <s v="HISTORICO /MINPLAN"/>
    <s v="Legitimo Abono"/>
    <m/>
    <m/>
    <s v="FACT B N° 117.57"/>
    <m/>
    <m/>
    <m/>
    <m/>
    <m/>
    <n v="1"/>
    <x v="0"/>
  </r>
  <r>
    <s v="42865/2015"/>
    <m/>
    <m/>
    <m/>
    <m/>
    <m/>
    <d v="2016-01-14T00:00:00"/>
    <s v="Audiovisual"/>
    <s v="UNSAM"/>
    <n v="206070000"/>
    <s v="UNSAM-MINPLAN Contenidos digitales para desarrollos de efectos audiovisuales                                                 $ 206.070.000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43795/2015"/>
    <m/>
    <m/>
    <m/>
    <m/>
    <s v="EXPTE MADRE N° 43795/15"/>
    <m/>
    <s v="Tecnopolis - Maquinas y Herramientas "/>
    <s v="Vivero cuculo S.R.L     "/>
    <m/>
    <s v="Contración Directa N° 43/2015 Adquisición de herramientas de maquinas de mano para ser utilizadas en tareas en Tecnopolis - Firma Vivero cuculo S.R.L      "/>
    <s v="Dirección Nacional de Centros Tematicos"/>
    <m/>
    <m/>
    <m/>
    <s v="Mueble 8"/>
    <s v="Mariana"/>
    <d v="2016-06-03T00:00:00"/>
    <m/>
    <m/>
    <m/>
    <m/>
    <m/>
    <s v="REVISAR"/>
    <m/>
    <m/>
    <s v="Licitación - Contrataciones"/>
    <s v="Contratación Directa"/>
    <m/>
    <m/>
    <m/>
    <m/>
    <m/>
    <m/>
    <m/>
    <m/>
    <n v="1"/>
    <x v="0"/>
  </r>
  <r>
    <s v="43923/2015"/>
    <s v="252872/2015"/>
    <m/>
    <m/>
    <m/>
    <s v="EXP OP 150494/16 - OC ABIERTA 175/2015"/>
    <d v="2016-04-11T00:00:00"/>
    <s v="Tecnopolis - Servicio de sonido y video"/>
    <s v="JONS SILBERSTEIN"/>
    <s v="2493544,00"/>
    <s v="FACT 71 y 72 OC 175  -  Servicio de sonido modulado para eventos"/>
    <s v="Dirección Nacional de Centros Tematicos"/>
    <m/>
    <m/>
    <m/>
    <m/>
    <s v="Mariana"/>
    <d v="2016-07-28T00:00:00"/>
    <s v="BUSCAR Y DESAFECTAR"/>
    <s v="Presupuesto"/>
    <d v="2016-04-21T00:00:00"/>
    <s v="Nota CC N°  69/2016// Solicitud de provisión N° 175/2015."/>
    <s v="Para que informe si tiene credito presupuestario.// NO HAY SALDO EN OC PARA DECIDIR POR TECNOPOLIS FORMA DE PAGO se remitieron con Nota a CUEVAS el día 2/05/2016//"/>
    <s v="Jefatura de Gabinete de Ministros"/>
    <d v="2016-04-29T00:00:00"/>
    <s v="Si"/>
    <s v="Pago"/>
    <s v="Pago"/>
    <s v="OC ABIERTA 175/2015"/>
    <m/>
    <n v="291665"/>
    <s v="FACT 71 y 72"/>
    <s v="PAGO JGM"/>
    <s v="2.493.544,00"/>
    <m/>
    <s v="DEBE REFACTURAR. Tiene CFC y SIPRO"/>
    <n v="4"/>
    <x v="0"/>
  </r>
  <r>
    <s v="44156/2015"/>
    <m/>
    <m/>
    <m/>
    <m/>
    <m/>
    <d v="2016-01-14T00:00:00"/>
    <s v="Audiovisual"/>
    <s v="UNSAM"/>
    <n v="121008105.90000001"/>
    <s v="MINPLAN-UNSAM  BACUA - Contenidos Audiovisuales para BACUA.  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44421/2015"/>
    <s v="253374/2015"/>
    <m/>
    <m/>
    <m/>
    <s v="EXPTE. MADRE N° 42757/2014 -OC 280/2014"/>
    <d v="2016-04-13T00:00:00"/>
    <s v="Tecnopolis - Alquiler Fotocopiadoras "/>
    <s v="QSC SOLUCIONES S.R.L."/>
    <m/>
    <s v="Adjunta la factura Nº 0002-00005002"/>
    <s v="Dirección Nacional de Centros Tematicos"/>
    <m/>
    <m/>
    <m/>
    <m/>
    <s v="Sin Asignar"/>
    <m/>
    <s v="Se remitió a Cuevas para refacturar en caso de corresponder"/>
    <s v="Presupuesto"/>
    <d v="2016-04-20T00:00:00"/>
    <s v="Nota CC N° 68/2016"/>
    <s v="Para que informe si tiene credito presupuestario.     "/>
    <s v="Direccion Nacional de Centros Temáticos"/>
    <d v="2016-05-02T00:00:00"/>
    <s v="Si"/>
    <s v="Pago"/>
    <s v="Pago"/>
    <s v="OC 280/2014"/>
    <m/>
    <m/>
    <s v="0002-00005002"/>
    <m/>
    <m/>
    <m/>
    <m/>
    <n v="5"/>
    <x v="0"/>
  </r>
  <r>
    <s v="44421/2015"/>
    <s v="TRI 23238/2016"/>
    <m/>
    <m/>
    <m/>
    <s v="EXPTE. MADRE N° 42757/2014 -OC 280/2014"/>
    <d v="2016-03-30T00:00:00"/>
    <s v="Tecnopolis - Alquiler Fotocopiadoras "/>
    <s v="QSC SOLUCIONES S.R.L."/>
    <n v="13488.5"/>
    <s v="OC 280/2014 -Factura N° 0002-00006983 Servicio de alquiler de equipos multifunción y fotocopiadores paraser utilizados en Tecnopolis. Durante el mes de Enero"/>
    <s v="Dirección Nacional de Centros Tematicos"/>
    <m/>
    <m/>
    <m/>
    <m/>
    <s v="Sin Asignar"/>
    <m/>
    <s v="Se remitió a jefatura para el pago de la factura"/>
    <s v=" Presupuesto"/>
    <d v="2016-04-20T00:00:00"/>
    <s v="Nota CC N° 68/2016"/>
    <s v="Para que informe si tiene credito presupuestario.     "/>
    <s v="Direccion Nacional de Centros Temáticos"/>
    <d v="2016-05-02T00:00:00"/>
    <s v="Si"/>
    <s v="Pago"/>
    <s v="Pago"/>
    <s v="OC 280/2014"/>
    <m/>
    <m/>
    <s v="0002-00006983"/>
    <m/>
    <m/>
    <m/>
    <m/>
    <n v="5"/>
    <x v="0"/>
  </r>
  <r>
    <s v="45434/2015"/>
    <m/>
    <m/>
    <m/>
    <m/>
    <m/>
    <m/>
    <s v="Tecnopolis - Limpieza"/>
    <m/>
    <m/>
    <s v=" Solicitud. Contratación de un Servicio Anual de desobtrucción de Cañerias, aspiración y limpieza de camaras cloacales. TECNOPOLIS"/>
    <s v="Dirección Nacional de Centros Tematicos"/>
    <m/>
    <m/>
    <m/>
    <m/>
    <s v="Sin Asignar"/>
    <d v="2016-05-24T00:00:00"/>
    <s v="Según ordenes no se van a pagar. Existe la posibilidad de remitirlos a cuevas para que se expida.Ver con daniel"/>
    <m/>
    <m/>
    <m/>
    <m/>
    <s v="Dirección de Patrimonio y Suministros"/>
    <d v="2016-04-05T00:00:00"/>
    <m/>
    <s v="Licitación - Contrataciones"/>
    <s v="Licitación - Contrataciones"/>
    <m/>
    <m/>
    <m/>
    <m/>
    <m/>
    <m/>
    <m/>
    <m/>
    <n v="4"/>
    <x v="0"/>
  </r>
  <r>
    <s v="45434/2015"/>
    <m/>
    <m/>
    <m/>
    <m/>
    <m/>
    <m/>
    <s v="Tecnopolis - Maquinas y Herramientas "/>
    <m/>
    <m/>
    <s v="Lic Púb. N°  50/2015 Contración de un servicio de alquiler de maquinarias con destino al Paque Temático Interactivo Tecnopolis y Lic. Púb. N° 52/2015 .                              "/>
    <s v="Dirección Nacional de Centros Tematicos"/>
    <m/>
    <m/>
    <m/>
    <m/>
    <s v="Sin Asignar"/>
    <m/>
    <s v="Se remitió a Cuevas para refacturar en caso de corresponder"/>
    <m/>
    <m/>
    <m/>
    <m/>
    <s v="REVISAR"/>
    <m/>
    <m/>
    <s v="Licitación - Contrataciones"/>
    <s v="Licitación Publica"/>
    <m/>
    <m/>
    <m/>
    <m/>
    <m/>
    <m/>
    <m/>
    <m/>
    <n v="1"/>
    <x v="0"/>
  </r>
  <r>
    <s v="45520/2015"/>
    <m/>
    <m/>
    <m/>
    <m/>
    <s v="EXPTE MADRE N° 45.786/15"/>
    <m/>
    <s v="Tecnopolis - Maquinas y Herramientas "/>
    <s v="Bacigaluppi Hnos S:A ./ GRUAS SAN BLAS"/>
    <n v="12000"/>
    <s v="Contratación Directa N° 46/15 Servicio de alquiler de equipamiento radioeléctrico con o sin asistencia técnica con destino a los distintos eventos que llevará adelante la Unidad Ejecutora del Bicentenario - Firma Bacigaluppi Hnos S:A ."/>
    <s v="Dirección Nacional de Centros Tematicos"/>
    <m/>
    <m/>
    <m/>
    <s v="Mueble 8"/>
    <s v="Mariana"/>
    <d v="2016-06-03T00:00:00"/>
    <m/>
    <m/>
    <m/>
    <m/>
    <m/>
    <s v="REVISAR"/>
    <m/>
    <m/>
    <s v="Licitación - Contrataciones"/>
    <s v="Contratación Directa"/>
    <m/>
    <m/>
    <m/>
    <m/>
    <m/>
    <m/>
    <m/>
    <m/>
    <n v="1"/>
    <x v="0"/>
  </r>
  <r>
    <s v="45520/2015"/>
    <m/>
    <m/>
    <m/>
    <m/>
    <m/>
    <m/>
    <s v="Alquiler Equipamiento Radioelectrico"/>
    <m/>
    <n v="278500"/>
    <s v=" Servicio de alquiler de Equipamiento Radioelectrico"/>
    <m/>
    <m/>
    <m/>
    <m/>
    <m/>
    <s v="Sin Asignar"/>
    <m/>
    <m/>
    <m/>
    <m/>
    <m/>
    <m/>
    <s v="REVISAR"/>
    <m/>
    <m/>
    <m/>
    <m/>
    <m/>
    <m/>
    <m/>
    <m/>
    <m/>
    <m/>
    <m/>
    <m/>
    <n v="1"/>
    <x v="0"/>
  </r>
  <r>
    <s v="45786/2015"/>
    <m/>
    <m/>
    <m/>
    <m/>
    <m/>
    <m/>
    <s v="Tecnopolis - Maquinas y Herramientas "/>
    <m/>
    <m/>
    <s v="Contratación Directa N° 50/2015. Servicio anual de mantenimiento preventivo, correctivo y reparación de maquinas pesadas, situadas en Tecnopolis."/>
    <s v="Dirección Nacional de Centros Tematicos"/>
    <m/>
    <m/>
    <m/>
    <m/>
    <s v="Sin Asignar"/>
    <m/>
    <s v="Se remitió a Cuevas para refacturar en caso de corresponder"/>
    <m/>
    <m/>
    <m/>
    <m/>
    <s v="REVISAR"/>
    <m/>
    <m/>
    <s v="Licitación - Contrataciones"/>
    <s v="Contratación Directa"/>
    <m/>
    <m/>
    <m/>
    <m/>
    <m/>
    <m/>
    <m/>
    <m/>
    <n v="1"/>
    <x v="0"/>
  </r>
  <r>
    <s v="45786/2015"/>
    <m/>
    <m/>
    <m/>
    <m/>
    <m/>
    <m/>
    <s v="Mantenimiento"/>
    <m/>
    <m/>
    <s v="Servicio Anual de Mantenimiento Preventivo, Correctivo y reparación de maquinarias pesadas."/>
    <m/>
    <m/>
    <m/>
    <m/>
    <m/>
    <s v="Sin Asignar"/>
    <m/>
    <m/>
    <m/>
    <m/>
    <m/>
    <m/>
    <s v="REVISAR"/>
    <m/>
    <m/>
    <s v="Licitación - Contrataciones"/>
    <s v="Licitación - Contrataciones"/>
    <m/>
    <m/>
    <m/>
    <m/>
    <m/>
    <m/>
    <m/>
    <m/>
    <n v="1"/>
    <x v="0"/>
  </r>
  <r>
    <s v="48780/2015"/>
    <m/>
    <m/>
    <m/>
    <m/>
    <m/>
    <d v="2016-01-14T00:00:00"/>
    <s v="Convenio Universidades"/>
    <s v="UTN"/>
    <n v="49500000"/>
    <s v="Convenio entre MINPLAN-UTN      Plan Enamorar 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53520/2015"/>
    <m/>
    <m/>
    <m/>
    <m/>
    <m/>
    <d v="2016-01-14T00:00:00"/>
    <s v="Telecomunicaciones"/>
    <s v="UNTREF"/>
    <n v="16130000"/>
    <s v="MINPLAN UNTREF Convenio para la implementación de un Plan Operativo de Comunicación y mantenimiento Integral.  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61074/2016"/>
    <m/>
    <s v="242007/2016"/>
    <m/>
    <m/>
    <s v="DNEF N° 342/2016"/>
    <d v="2016-07-20T00:00:00"/>
    <s v="Otros"/>
    <m/>
    <m/>
    <s v="Intimación de pago por derechos de autor"/>
    <s v="Dirección Nacional de Expresiones Federales"/>
    <m/>
    <s v="Dirección Nacional de Expresiones Federales"/>
    <d v="2016-07-20T00:00:00"/>
    <m/>
    <s v="Sebastian"/>
    <d v="2016-07-21T00:00:00"/>
    <m/>
    <m/>
    <m/>
    <m/>
    <m/>
    <s v="compras"/>
    <d v="2016-07-20T00:00:00"/>
    <m/>
    <m/>
    <m/>
    <m/>
    <m/>
    <m/>
    <m/>
    <m/>
    <m/>
    <m/>
    <m/>
    <n v="7"/>
    <x v="0"/>
  </r>
  <r>
    <s v="63730/2015"/>
    <m/>
    <m/>
    <m/>
    <m/>
    <m/>
    <d v="2016-01-14T00:00:00"/>
    <s v="Convenio Universidades"/>
    <s v="UTN"/>
    <n v="8412250"/>
    <s v="CONVENIO ESPECIFICO DE COOPERACIÓN Y ASISTENCIA TECNICA UTN-SIGEN-MINPLAN/2015.                          $8.412.250,00"/>
    <m/>
    <m/>
    <m/>
    <m/>
    <s v="Mueble 14"/>
    <s v="Analia"/>
    <m/>
    <m/>
    <m/>
    <m/>
    <m/>
    <m/>
    <s v="Compras"/>
    <d v="2016-05-09T00:00:00"/>
    <m/>
    <s v="HISTORICO /MINPLAN"/>
    <s v="Convenios"/>
    <m/>
    <m/>
    <m/>
    <m/>
    <m/>
    <m/>
    <m/>
    <m/>
    <n v="5"/>
    <x v="0"/>
  </r>
  <r>
    <s v="71909 2014"/>
    <m/>
    <m/>
    <m/>
    <s v="PROY:S01:0014400/2015"/>
    <s v=" Lic Pub Nac Nº9 2015"/>
    <d v="2016-01-14T00:00:00"/>
    <s v="Informática"/>
    <s v="CORPORATE CORP S.A. "/>
    <n v="225000000"/>
    <s v="APROBACION LICITACION PUBLICA NACIONAL Nº9 2015- EQUIPAMIENTO DE DATACENTER E INFRAESTRUCTURA LICITACION PUBLICA NACIONAL N° 9/2015(16 Cuerpos)"/>
    <s v="Presupuesto"/>
    <m/>
    <m/>
    <m/>
    <s v="Mueble 11"/>
    <s v="Orlando"/>
    <d v="2016-06-10T00:00:00"/>
    <m/>
    <s v="Presupuesto"/>
    <d v="2016-03-07T00:00:00"/>
    <s v="Nota CC N° 9/2016. "/>
    <s v=" Para que informe si tiene credito presupuestario. Se remitio último cuerpo"/>
    <s v="Compras"/>
    <d v="2016-05-09T00:00:00"/>
    <s v="Licitación Publica"/>
    <s v="HISTORICO /MINPLAN"/>
    <s v="Licitación Publica"/>
    <m/>
    <m/>
    <m/>
    <m/>
    <m/>
    <m/>
    <m/>
    <m/>
    <n v="5"/>
    <x v="0"/>
  </r>
  <r>
    <s v="71916/2014"/>
    <m/>
    <m/>
    <m/>
    <m/>
    <m/>
    <d v="2016-01-14T00:00:00"/>
    <s v="Equipamiento Microinformatico"/>
    <m/>
    <n v="3624000"/>
    <s v="Adquisición de equipamiento microinformático.  (6 Cuerpos)"/>
    <m/>
    <m/>
    <m/>
    <m/>
    <m/>
    <s v="Sin Asignar"/>
    <m/>
    <m/>
    <m/>
    <m/>
    <m/>
    <m/>
    <s v="Informática"/>
    <d v="2016-06-09T00:00:00"/>
    <m/>
    <s v="HISTORICO /MINPLAN"/>
    <m/>
    <m/>
    <m/>
    <m/>
    <m/>
    <m/>
    <m/>
    <m/>
    <m/>
    <n v="6"/>
    <x v="0"/>
  </r>
  <r>
    <s v="71932/2014"/>
    <m/>
    <m/>
    <m/>
    <s v="PROY-S01:0004566/2015"/>
    <s v="LIC. PUB.Nº 2/2015 - OC 24/2015 - EXP OP 0344243/15 y 344254/45"/>
    <d v="2016-01-14T00:00:00"/>
    <s v="Audiovisual"/>
    <s v="CORPORATE CORP S.A. "/>
    <n v="437717417.01999998"/>
    <s v="ESPECIFICACIONES TECNICAS DE LA SOLUCION AUDIOVISUAL  Licitación Pública Nacional  N° 2/2015 (19 Cuerpos) CCK"/>
    <m/>
    <m/>
    <m/>
    <m/>
    <m/>
    <s v="Sin Asignar"/>
    <m/>
    <m/>
    <s v="Legales"/>
    <d v="2016-06-07T00:00:00"/>
    <m/>
    <s v="19 cuerpos. Se entrego con remito N° 534614/2016"/>
    <s v="Legales"/>
    <d v="2016-06-07T00:00:00"/>
    <s v="Licitación Publica"/>
    <s v="HISTORICO /MINPLAN"/>
    <m/>
    <s v="OC 24/2015"/>
    <m/>
    <m/>
    <m/>
    <m/>
    <m/>
    <m/>
    <m/>
    <n v="6"/>
    <x v="0"/>
  </r>
  <r>
    <s v="84294/2016"/>
    <m/>
    <m/>
    <m/>
    <m/>
    <m/>
    <d v="2016-04-15T00:00:00"/>
    <s v="Mantenimiento Asensores"/>
    <m/>
    <m/>
    <s v="CONTRATACION DEL SERVICIO DE MANTENIMIENTO DE ASCENSORES Y MONTACARGAS.-"/>
    <s v="Dirección Nacional de Centros Tematicos"/>
    <m/>
    <m/>
    <m/>
    <m/>
    <s v="Sin Asignar"/>
    <d v="2016-06-03T00:00:00"/>
    <m/>
    <m/>
    <m/>
    <m/>
    <m/>
    <s v="REVISAR"/>
    <m/>
    <s v="Si"/>
    <s v="Licitación - Contrataciones"/>
    <s v="Licitacion"/>
    <m/>
    <m/>
    <m/>
    <m/>
    <m/>
    <m/>
    <m/>
    <m/>
    <n v="1"/>
    <x v="0"/>
  </r>
  <r>
    <s v="84294/2016"/>
    <m/>
    <m/>
    <m/>
    <m/>
    <m/>
    <d v="2016-04-14T00:00:00"/>
    <s v="Mantenimiento Asensores"/>
    <m/>
    <n v="7836344.4000000004"/>
    <s v="CONTRATACION DEL SERVICIO DE MANTENIMIENTO DE ASCENSORES Y MONTACARGAS"/>
    <s v="Sistema Federal de Medios y Contenidos Públicos"/>
    <m/>
    <m/>
    <m/>
    <m/>
    <s v="Sin Asignar"/>
    <m/>
    <m/>
    <m/>
    <m/>
    <m/>
    <m/>
    <s v="Compras"/>
    <d v="2016-05-09T00:00:00"/>
    <m/>
    <s v="Licitación - Contrataciones"/>
    <s v="Licitación - Contrataciones"/>
    <m/>
    <m/>
    <m/>
    <m/>
    <m/>
    <m/>
    <m/>
    <m/>
    <n v="5"/>
    <x v="0"/>
  </r>
  <r>
    <s v="86253/2016"/>
    <m/>
    <m/>
    <m/>
    <m/>
    <s v="202673/2015"/>
    <d v="2016-05-04T00:00:00"/>
    <s v="Seguridad"/>
    <s v="MURATA S.A."/>
    <s v="14135722,72"/>
    <s v="Fatc 2115, 2116 y2117 $14.135.722,72 "/>
    <s v="Coordinación Técnica Operativa"/>
    <m/>
    <s v="Presupuesto"/>
    <d v="2016-06-23T00:00:00"/>
    <s v="Mueble 9"/>
    <s v="Sebastian"/>
    <d v="2016-06-24T00:00:00"/>
    <s v="Armé nota de pase a presupuesto. Luego nota resumen a adrian// 24-6 Indica presupuesto, que el gasto esta contemplado en el SAF 347 (aun no esta activo)//SE SOLICITO A LA EMPRESA REFACTURACION. 14/07/2016: Saco a Mozzi por COMDOC para conformar facturas. Armo nota en GEDO para pasar a pago"/>
    <s v="Dirección Nacional de Expresiones Federales"/>
    <d v="2016-07-14T00:00:00"/>
    <s v="RTO comdoc"/>
    <s v="A mozzi por COMDOC para firmar factura"/>
    <s v="Compras"/>
    <d v="2016-07-14T00:00:00"/>
    <m/>
    <s v="Pago"/>
    <s v="Pago"/>
    <m/>
    <m/>
    <m/>
    <m/>
    <m/>
    <m/>
    <m/>
    <s v="PARA PAGO JGM"/>
    <n v="7"/>
    <x v="1"/>
  </r>
  <r>
    <s v="97462/2016"/>
    <m/>
    <s v="NOTA 21/6/2016"/>
    <m/>
    <m/>
    <m/>
    <d v="2016-03-31T00:00:00"/>
    <s v="Muebles"/>
    <s v="A DEFINIR"/>
    <n v="225000"/>
    <s v="Solicitud de adquisición de unifilas para el CCK"/>
    <s v="Dirección Nacional de Expresiones Federales"/>
    <m/>
    <s v="Dirección Nacional de Expresiones Federales"/>
    <m/>
    <s v="Mueble 19"/>
    <s v="Matías"/>
    <d v="2016-05-31T00:00:00"/>
    <s v="Confeccionando Pliego para Contratación Directa en relación a las Especificaciones Técnicas remitidas por la Dirección Nacional de Expresiones Federales."/>
    <m/>
    <m/>
    <m/>
    <m/>
    <s v="Compras"/>
    <d v="2016-03-30T00:00:00"/>
    <m/>
    <s v="Licitación - Contrataciones"/>
    <s v="Licitación - Contrataciones"/>
    <m/>
    <m/>
    <m/>
    <m/>
    <m/>
    <m/>
    <m/>
    <m/>
    <n v="3"/>
    <x v="0"/>
  </r>
  <r>
    <s v="97507/2016"/>
    <m/>
    <s v="9690/2016   /  NOTA 21/6/2016"/>
    <m/>
    <m/>
    <m/>
    <d v="2016-01-30T00:00:00"/>
    <s v="Insumos de Seguridad"/>
    <s v="Emp sugeridas: JOHANNA SRL; LAFILA SHOW; NESTRADUÑOL SRL"/>
    <n v="358500"/>
    <s v="Solicitud de vallas para el CCK "/>
    <s v="Dirección Nacional de Expresiones Federales"/>
    <m/>
    <s v="Direccion General Técnica, Administrativa y Legal"/>
    <d v="2016-05-09T00:00:00"/>
    <s v="Mueble 8"/>
    <s v="Laura"/>
    <d v="2016-05-27T00:00:00"/>
    <m/>
    <m/>
    <m/>
    <m/>
    <m/>
    <s v="Compras"/>
    <d v="2016-05-09T00:00:00"/>
    <m/>
    <s v="Licitación - Contrataciones"/>
    <s v="Licitación - Contrataciones"/>
    <m/>
    <m/>
    <m/>
    <m/>
    <m/>
    <m/>
    <m/>
    <m/>
    <n v="5"/>
    <x v="0"/>
  </r>
  <r>
    <s v="97796/2014"/>
    <m/>
    <m/>
    <m/>
    <m/>
    <m/>
    <d v="2016-01-14T00:00:00"/>
    <s v="Control de Accesos"/>
    <m/>
    <n v="87876857.480000004"/>
    <s v="CONTROL DE ACCESOS Licitación Pública Nacional      Nº 3/2015     (bajo la modalidad “llave en mano”)   (10 Cuerpos)"/>
    <m/>
    <m/>
    <s v="Informatica"/>
    <d v="2016-06-07T00:00:00"/>
    <s v="Mueble 11"/>
    <s v="Orlando"/>
    <m/>
    <m/>
    <s v=" Presupuesto"/>
    <d v="2016-03-07T00:00:00"/>
    <s v="Nota CC N° 11/2016"/>
    <s v="Para que informe si tiene credito presupuestario.Se remitio último cuerpo"/>
    <s v="Compras"/>
    <d v="2016-07-19T00:00:00"/>
    <s v="Licitación Publica"/>
    <s v="HISTORICO /MINPLAN"/>
    <m/>
    <m/>
    <m/>
    <m/>
    <m/>
    <m/>
    <m/>
    <m/>
    <m/>
    <n v="7"/>
    <x v="0"/>
  </r>
  <r>
    <m/>
    <s v="TRI 112029/2015"/>
    <m/>
    <m/>
    <m/>
    <m/>
    <d v="2016-01-14T00:00:00"/>
    <s v="Equipamiento Receptor de TDA"/>
    <s v="Tacchini Ezequiel"/>
    <n v="195747.5"/>
    <s v="Pago de Factura N° 0005-00000103  &quot;CONECTORES &quot; Servicip de Instalación de  Equipamiento Receptor de TDA en el  Hotel del Sindicato de Luz y  Fuerza"/>
    <m/>
    <m/>
    <m/>
    <m/>
    <s v="Mueble 14"/>
    <s v="Lorena"/>
    <m/>
    <m/>
    <m/>
    <m/>
    <m/>
    <m/>
    <s v="Compras"/>
    <d v="2016-05-09T00:00:00"/>
    <m/>
    <s v="Pago"/>
    <s v="Pago"/>
    <m/>
    <m/>
    <m/>
    <m/>
    <m/>
    <m/>
    <m/>
    <m/>
    <n v="5"/>
    <x v="0"/>
  </r>
  <r>
    <m/>
    <s v="TRI 112023/2015"/>
    <m/>
    <m/>
    <m/>
    <m/>
    <d v="2016-01-14T00:00:00"/>
    <s v="Equipamiento Receptor de TDA"/>
    <s v="Tacchini Ezequiel"/>
    <n v="190305.07"/>
    <s v="Pago de Factura N° 0005-00000104 $ 190.305,07 &quot;CONECTORES&quot; SERVICIO DE INSTALACIÓN DE EQUIPAMIENTO RECEPTOR DE TDA EN LA FACULTAD DE CIENCIAS SOCIALES (UBA-CEPIA)"/>
    <m/>
    <m/>
    <m/>
    <m/>
    <s v="Mueble 14"/>
    <s v="Lorena"/>
    <m/>
    <m/>
    <m/>
    <m/>
    <m/>
    <m/>
    <s v="Compras"/>
    <d v="2016-05-09T00:00:00"/>
    <m/>
    <s v="Pago"/>
    <s v="Pago"/>
    <m/>
    <m/>
    <m/>
    <s v="0005-00000104"/>
    <m/>
    <m/>
    <m/>
    <m/>
    <n v="5"/>
    <x v="0"/>
  </r>
  <r>
    <m/>
    <s v="TRI 111248/2015"/>
    <m/>
    <m/>
    <m/>
    <m/>
    <d v="2016-01-14T00:00:00"/>
    <s v="Policia"/>
    <s v="Policia Federal Argentina"/>
    <s v="-"/>
    <s v=" FACTURA N° 182.677, 183.005 Y 184.211 NOTAS DE DÉBITO 37170, 37026, 37012, 37013, 37171, 37266, 37172 Y 37168 MESES DE ABRIL, MAYO Y JUNIO 2015 SERVICIO DE POLICIA ADICIONAL "/>
    <m/>
    <m/>
    <m/>
    <m/>
    <s v="Mueble 14"/>
    <s v="Lorena"/>
    <m/>
    <m/>
    <m/>
    <m/>
    <m/>
    <m/>
    <s v="Compras"/>
    <d v="2016-05-09T00:00:00"/>
    <m/>
    <s v="Pago"/>
    <s v="Pago"/>
    <m/>
    <m/>
    <m/>
    <s v="N° 182.677, 183.005 Y 184.211 NOTAS DE DÉBITO 37170, 37026, 37012, 37013, 37171, 37266, 37172 Y 37168"/>
    <m/>
    <m/>
    <m/>
    <m/>
    <n v="5"/>
    <x v="0"/>
  </r>
  <r>
    <m/>
    <m/>
    <s v="NOTA 92974/2015"/>
    <m/>
    <m/>
    <m/>
    <d v="2016-01-14T00:00:00"/>
    <s v="Policia"/>
    <s v="Policia Federal Argentina"/>
    <m/>
    <s v="PRESTACIÓN DE POLICIA FEDERAL"/>
    <m/>
    <m/>
    <m/>
    <m/>
    <s v="Mueble 14"/>
    <s v="Lorena"/>
    <m/>
    <m/>
    <m/>
    <m/>
    <m/>
    <m/>
    <s v="REVISAR"/>
    <m/>
    <s v="Convenios"/>
    <s v="HISTORICO /MINPLAN"/>
    <m/>
    <m/>
    <m/>
    <m/>
    <m/>
    <m/>
    <m/>
    <m/>
    <m/>
    <n v="1"/>
    <x v="0"/>
  </r>
  <r>
    <m/>
    <s v="TRI 111286/2015"/>
    <m/>
    <m/>
    <m/>
    <m/>
    <d v="2016-01-14T00:00:00"/>
    <s v="Policia"/>
    <s v="Policia Federal Argentina"/>
    <s v="-"/>
    <s v="FACTURA N°  183.629 Y NOTAS DE DÉBITO 37046, 37026, 37265 Y 37091 MESES DE MAYO Y JUNIO 2015 SERVICIO DE POLICÍA ADICIONAL  "/>
    <m/>
    <m/>
    <m/>
    <m/>
    <m/>
    <s v="Sin Asignar"/>
    <m/>
    <m/>
    <m/>
    <m/>
    <m/>
    <m/>
    <s v="Compras"/>
    <d v="2016-05-09T00:00:00"/>
    <s v="Pago"/>
    <s v="HISTORICO /MINPLAN"/>
    <m/>
    <m/>
    <m/>
    <s v="N°  183.629 Y NOTAS DE DÉBITO 37046, 37026, 37265 Y 37091"/>
    <m/>
    <m/>
    <m/>
    <m/>
    <m/>
    <n v="5"/>
    <x v="0"/>
  </r>
  <r>
    <m/>
    <s v="TRI 110549/2015"/>
    <m/>
    <m/>
    <m/>
    <m/>
    <d v="2016-01-14T00:00:00"/>
    <s v="Equipamiento CIAM"/>
    <m/>
    <m/>
    <s v=" &quot;Solicitud de adquisición de equipamiento para el CIAM&quot;"/>
    <m/>
    <m/>
    <m/>
    <m/>
    <m/>
    <s v="Sin Asignar"/>
    <m/>
    <m/>
    <s v="Dirección Nacional de Expresiones Federales"/>
    <d v="2016-03-10T00:00:00"/>
    <m/>
    <m/>
    <s v="Direccion Nacional de Expresiones Federales"/>
    <d v="2016-05-09T00:00:00"/>
    <m/>
    <s v="HISTORICO /MINPLAN"/>
    <m/>
    <m/>
    <m/>
    <m/>
    <m/>
    <m/>
    <m/>
    <m/>
    <m/>
    <n v="5"/>
    <x v="1"/>
  </r>
  <r>
    <m/>
    <s v="TRI 115703/2015"/>
    <m/>
    <m/>
    <m/>
    <m/>
    <d v="2016-04-11T00:00:00"/>
    <s v="Telecomunicaciones"/>
    <s v="CLARO"/>
    <m/>
    <s v="FACT 0020-00050708 "/>
    <m/>
    <m/>
    <m/>
    <m/>
    <m/>
    <s v="Sin Asignar"/>
    <m/>
    <m/>
    <m/>
    <m/>
    <m/>
    <m/>
    <s v="Direccion Nacional de Centros Temáticos"/>
    <d v="2016-05-06T00:00:00"/>
    <m/>
    <s v="Pago"/>
    <s v="Pago"/>
    <m/>
    <m/>
    <m/>
    <s v="0020-00050708"/>
    <m/>
    <m/>
    <m/>
    <m/>
    <n v="5"/>
    <x v="0"/>
  </r>
  <r>
    <m/>
    <m/>
    <m/>
    <m/>
    <m/>
    <s v="43957/2015"/>
    <d v="2016-04-13T00:00:00"/>
    <s v="Refrigerio -Almuerzos"/>
    <s v="CORPORACIÓN DEL MERCADO CENTRAL DE BUENOS AIRES"/>
    <n v="4559.63"/>
    <s v="Pago de factura $4.559,63 "/>
    <s v="Direccion de Patrimonio y Suministros"/>
    <m/>
    <m/>
    <m/>
    <s v="Mueble 15"/>
    <s v="Mariana"/>
    <d v="2016-06-03T00:00:00"/>
    <m/>
    <s v="Direccion de Patrimonio y Suministros"/>
    <d v="2016-04-14T00:00:00"/>
    <m/>
    <s v="Se devuelve por pedido de Adrian para que hagan correccciones"/>
    <s v="Dirección de Patrimonio y Suministros"/>
    <m/>
    <m/>
    <s v="Pago"/>
    <s v="Pago"/>
    <m/>
    <m/>
    <n v="203503"/>
    <m/>
    <m/>
    <m/>
    <m/>
    <m/>
    <n v="1"/>
    <x v="0"/>
  </r>
  <r>
    <m/>
    <s v="TRI 25330/2016                    "/>
    <s v="NOTA 11014/2016"/>
    <m/>
    <m/>
    <m/>
    <d v="2016-04-07T00:00:00"/>
    <s v="Seguros"/>
    <s v="UNTREF"/>
    <m/>
    <s v="Solicitud de contratación de seguro para la Esfera Le Parc de Hall de entradas CCK"/>
    <s v="Dirección Nacional de Expresiones Federales"/>
    <m/>
    <s v="Dirección Nacional de Expresiones Federales"/>
    <m/>
    <s v="Mueble 14"/>
    <s v="Analia"/>
    <d v="2016-06-03T00:00:00"/>
    <s v="20-04-16: Trámite terminado."/>
    <s v="Direccion General Técnica, Administrativa y Legal"/>
    <d v="2016-04-08T00:00:00"/>
    <s v="Nota CC N° 45/2016                        "/>
    <m/>
    <s v="Dirección Nacional de Expresiones Federales"/>
    <d v="2016-04-26T00:00:00"/>
    <m/>
    <s v="Convenios"/>
    <s v="Convenios"/>
    <m/>
    <m/>
    <m/>
    <m/>
    <m/>
    <m/>
    <m/>
    <m/>
    <n v="4"/>
    <x v="0"/>
  </r>
  <r>
    <m/>
    <s v="TRI 1226/2016"/>
    <m/>
    <m/>
    <m/>
    <s v="OC 75/2015"/>
    <d v="2016-04-13T00:00:00"/>
    <s v="Refrigerio -Almuerzos"/>
    <s v="CORPORACIÓN DEL MERCADO CENTRAL DE BUENOS AIRES"/>
    <n v="66965.58"/>
    <s v="Factura 0000-0000260029"/>
    <s v="Direccion de Patrimonio y Suministros"/>
    <m/>
    <m/>
    <m/>
    <s v="Mueble 15"/>
    <s v="Mariana"/>
    <m/>
    <m/>
    <s v="Direccion de Patrimonio y Suministros"/>
    <d v="2016-04-14T00:00:00"/>
    <s v="Soliictud de Provisión N° 141/2015"/>
    <s v="Se devuelve por pedido de Adrian.                            Para que hagan correccciones"/>
    <s v="Jefatura de Gabinete de Ministros"/>
    <d v="2016-04-05T00:00:00"/>
    <m/>
    <s v="Pago"/>
    <s v="Pago"/>
    <s v="OC 75/2015"/>
    <m/>
    <n v="203503"/>
    <s v="Factura 0000-0000260029"/>
    <m/>
    <m/>
    <m/>
    <m/>
    <n v="4"/>
    <x v="0"/>
  </r>
  <r>
    <m/>
    <m/>
    <s v="9838/2016"/>
    <m/>
    <m/>
    <m/>
    <d v="2016-04-18T00:00:00"/>
    <s v="Contrataciones Artisticas"/>
    <s v="ORQUESTA SINFONICA NACIONAL"/>
    <n v="13488.6"/>
    <s v="CONTRATACION DE SERVICIO DODECAEDRO ENSAYO ORQUESTA SINFONICA NACIONAL"/>
    <s v="Dirección Nacional de Expresiones Federales"/>
    <m/>
    <m/>
    <m/>
    <s v="Mueble 9"/>
    <s v="Sebastian"/>
    <d v="2016-06-03T00:00:00"/>
    <m/>
    <m/>
    <m/>
    <m/>
    <m/>
    <s v="Presupuesto"/>
    <d v="2016-07-11T00:00:00"/>
    <m/>
    <s v="Licitación - Contrataciones"/>
    <s v="Contratación directa por especialidad"/>
    <m/>
    <m/>
    <m/>
    <m/>
    <m/>
    <m/>
    <m/>
    <m/>
    <n v="7"/>
    <x v="0"/>
  </r>
  <r>
    <m/>
    <m/>
    <s v="12655/2016"/>
    <m/>
    <m/>
    <m/>
    <d v="2016-04-20T00:00:00"/>
    <s v="Limpieza"/>
    <m/>
    <m/>
    <s v="CONTRATACION DE UN SERVICIO ANUAL DE DESOBSTRUCCION DE CAÑERIAS, ASPIRACION Y LIMPIEZA DE CAMARAS CLOACALES"/>
    <s v="Gestión Integral de Contenidos"/>
    <m/>
    <m/>
    <m/>
    <s v="Mueble 8"/>
    <s v="Mariana"/>
    <d v="2016-06-03T00:00:00"/>
    <m/>
    <m/>
    <m/>
    <m/>
    <m/>
    <s v="Secretaria de Contenidos Publicos"/>
    <d v="2016-04-20T00:00:00"/>
    <m/>
    <s v="Licitación - Contrataciones"/>
    <s v="Licitación - Contrataciones"/>
    <m/>
    <m/>
    <m/>
    <m/>
    <m/>
    <m/>
    <m/>
    <m/>
    <n v="4"/>
    <x v="0"/>
  </r>
  <r>
    <m/>
    <m/>
    <s v=" 10793/2016"/>
    <m/>
    <m/>
    <m/>
    <d v="2016-04-06T00:00:00"/>
    <s v="Equipamiento Musical"/>
    <s v="LEDDA CARLOS ALBERTO"/>
    <n v="12000"/>
    <s v="Solicitud de pago  Factura 27  (Movimiento de pianos)"/>
    <s v="Dirección Nacional de Expresiones Federales"/>
    <m/>
    <m/>
    <m/>
    <s v="Mueble 16"/>
    <s v="Griselda"/>
    <d v="2016-07-15T00:00:00"/>
    <s v="LEGITIMO ABONO"/>
    <m/>
    <m/>
    <m/>
    <m/>
    <s v="Dirección Nacional de Expresiones Federales"/>
    <d v="2016-04-06T00:00:00"/>
    <m/>
    <s v="Pago"/>
    <s v="Pago"/>
    <m/>
    <m/>
    <m/>
    <n v="27"/>
    <m/>
    <m/>
    <m/>
    <m/>
    <n v="4"/>
    <x v="0"/>
  </r>
  <r>
    <m/>
    <m/>
    <s v="11593/2016"/>
    <m/>
    <m/>
    <m/>
    <d v="2016-04-13T00:00:00"/>
    <s v="Convenio Universidades"/>
    <s v="UNSAM"/>
    <n v="15000000"/>
    <s v="Factura C N° 0102-00000492 $15.000.000 en concepto de adelanto de cuota N° 3 del Convenio UNSAM-MINPLAN"/>
    <s v="Secretaria de Contenidos Publicos"/>
    <m/>
    <m/>
    <m/>
    <m/>
    <s v="Sin Asignar"/>
    <m/>
    <m/>
    <s v="Direccion General Técnica, Administrativa y Legal"/>
    <d v="2016-04-15T00:00:00"/>
    <m/>
    <s v="A efectos de considerar la continuidad solicitada, se sugiere dar previa intervención al área de presupuesto a fin de cotejar el estado de transferencias ejecutadas y rendiciones presentadas"/>
    <s v="Dirección General Técnica, Administrativa y Legal"/>
    <d v="2016-05-26T00:00:00"/>
    <m/>
    <s v="Pago"/>
    <s v="Pago"/>
    <m/>
    <m/>
    <m/>
    <s v="N° 0102-00000492"/>
    <m/>
    <m/>
    <m/>
    <m/>
    <n v="5"/>
    <x v="0"/>
  </r>
  <r>
    <m/>
    <s v="TRI 22703/2016"/>
    <m/>
    <m/>
    <m/>
    <m/>
    <m/>
    <s v="Agua"/>
    <s v="Aysa"/>
    <s v="NO va monto"/>
    <s v="Fact. 0106A01165177 Y  04-0154343303 "/>
    <s v="Dirección Nacional de Centros Tematicos"/>
    <m/>
    <m/>
    <m/>
    <s v="Mueble 14"/>
    <s v="Melina"/>
    <d v="2016-07-25T00:00:00"/>
    <m/>
    <m/>
    <m/>
    <m/>
    <m/>
    <s v="Compras"/>
    <d v="2016-05-09T00:00:00"/>
    <s v="Si"/>
    <s v="Pago"/>
    <s v="Pago"/>
    <m/>
    <m/>
    <m/>
    <s v="0106A01165177 Y  04-0154343303"/>
    <m/>
    <m/>
    <m/>
    <m/>
    <n v="5"/>
    <x v="0"/>
  </r>
  <r>
    <m/>
    <m/>
    <m/>
    <m/>
    <m/>
    <s v="Exp. 42.757/2015. OC. 240/2014"/>
    <m/>
    <s v="Luz"/>
    <m/>
    <m/>
    <s v="Memorandum. Ref. Exp. 42.757/2015. OC. 240/2014. Se adjunta varias  Factura dentro de la misma nota."/>
    <m/>
    <m/>
    <m/>
    <m/>
    <m/>
    <s v="Sin Asignar"/>
    <m/>
    <m/>
    <m/>
    <m/>
    <m/>
    <m/>
    <s v="REVISAR"/>
    <m/>
    <m/>
    <s v="HISTORICO /MINPLAN"/>
    <s v="Pago"/>
    <s v="OC. 240/2014"/>
    <m/>
    <m/>
    <m/>
    <m/>
    <m/>
    <m/>
    <m/>
    <n v="1"/>
    <x v="0"/>
  </r>
  <r>
    <m/>
    <s v="TRI 3986/2016"/>
    <m/>
    <m/>
    <m/>
    <s v="OC N° 136/2015"/>
    <d v="2016-04-11T00:00:00"/>
    <s v="Tecnopolis  - Servicio de Acreditaciones "/>
    <s v="GONIX INTEGRAL S.R.L"/>
    <n v="101966.2"/>
    <s v="FACT 0002-00000041  FACT 0002-00000042"/>
    <s v="Dirección Nacional de Centros Tematicos"/>
    <m/>
    <m/>
    <m/>
    <s v="Mueble 15"/>
    <s v="ZULMA"/>
    <m/>
    <s v="PARA SACAR DEL LISTADO Bajo este expte se remitieron las facturas 41 y 42_x000a_ya que las mismas fueron refacturadas a Jefatura de Gabinete de Ministros de las que_x000a_se adjuntan copias y cuyo pago corre por TRI-S01:0023240/2016."/>
    <m/>
    <m/>
    <m/>
    <m/>
    <s v="Direccion Nacional de Centros Temáticos"/>
    <d v="2016-05-05T00:00:00"/>
    <m/>
    <m/>
    <m/>
    <s v="OC N° 136/2015"/>
    <m/>
    <m/>
    <s v="0002-00000041  y 0002-00000042"/>
    <m/>
    <m/>
    <m/>
    <m/>
    <n v="5"/>
    <x v="1"/>
  </r>
  <r>
    <m/>
    <m/>
    <s v="NOTA-S01:0010793/2016"/>
    <m/>
    <m/>
    <m/>
    <d v="2016-04-06T00:00:00"/>
    <m/>
    <m/>
    <n v="12000"/>
    <m/>
    <s v="Dirección Nacional de Expresiones Federales"/>
    <m/>
    <m/>
    <m/>
    <s v="Mueble 11"/>
    <s v="Orlando"/>
    <d v="2016-06-03T00:00:00"/>
    <s v="NO INGRESO A COMPRAS FIGURA EN MOZZI "/>
    <m/>
    <m/>
    <m/>
    <m/>
    <s v="Compras"/>
    <d v="2016-05-09T00:00:00"/>
    <m/>
    <m/>
    <m/>
    <m/>
    <m/>
    <m/>
    <m/>
    <m/>
    <m/>
    <m/>
    <m/>
    <n v="5"/>
    <x v="0"/>
  </r>
  <r>
    <m/>
    <m/>
    <s v="NOTA-S01:0011110/2016"/>
    <m/>
    <m/>
    <s v="EXP N°43.485/2015 - OC87/2015  "/>
    <m/>
    <s v="Tecnopolis - ???"/>
    <m/>
    <m/>
    <s v="MEMORANDUM TECNOPOLIS REF EXP N°43.485/2015 - OC87/2015   "/>
    <s v="Dirección Nacional de Centros Tematicos"/>
    <m/>
    <m/>
    <m/>
    <s v="Mueble 14"/>
    <s v="Lorena"/>
    <d v="2016-06-03T00:00:00"/>
    <s v="No lo pude analizar, ya que me lo asignaron el viernes"/>
    <m/>
    <m/>
    <m/>
    <m/>
    <s v="REVISAR"/>
    <m/>
    <m/>
    <m/>
    <m/>
    <s v="OC87/2015"/>
    <m/>
    <m/>
    <m/>
    <m/>
    <m/>
    <m/>
    <m/>
    <n v="1"/>
    <x v="0"/>
  </r>
  <r>
    <m/>
    <s v="TRI 31921/2016"/>
    <m/>
    <m/>
    <m/>
    <s v="EXPTE MADRE 43488/2015 - OC 93/2015"/>
    <d v="2016-04-21T00:00:00"/>
    <s v="Tecnopolis - Servicio de Salud"/>
    <s v="Hernandez Raimundo Jorge"/>
    <n v="42822.7"/>
    <s v="OC 93/2015-  FACTURA N° 0003-00000300 $42.822,70 "/>
    <s v="Dirección Nacional de Centros Tematicos"/>
    <m/>
    <s v="Direccion General Técnica, Administrativa y Legal"/>
    <d v="2016-07-06T00:00:00"/>
    <s v="Mueble 14"/>
    <s v="Lorena"/>
    <d v="2016-05-17T00:00:00"/>
    <s v="A ADRIAN CON NOTA "/>
    <s v="Direccion General Técnica, Administrativa y Legal"/>
    <d v="2016-05-24T00:00:00"/>
    <s v="NOTA CC 227/2016"/>
    <s v="CON NOTA PARA AMBURI PARA SU PAGO POR JGM"/>
    <s v="compras"/>
    <d v="2016-07-07T00:00:00"/>
    <m/>
    <s v="Pago"/>
    <s v="Pago"/>
    <s v="OC 93/2015"/>
    <m/>
    <m/>
    <s v="0003-00000300"/>
    <m/>
    <m/>
    <m/>
    <s v="PARA PAGO JGM"/>
    <n v="7"/>
    <x v="1"/>
  </r>
  <r>
    <m/>
    <s v="TRI 107333/2015"/>
    <s v="QUEDA SIN EFECTO"/>
    <m/>
    <m/>
    <m/>
    <d v="2016-01-14T00:00:00"/>
    <s v="Revestimiento"/>
    <m/>
    <m/>
    <s v="&quot;Adquisición de un escenario concha inflable para el CENTRO CULTURAL&quot;"/>
    <m/>
    <m/>
    <m/>
    <m/>
    <m/>
    <s v="Sin Asignar"/>
    <m/>
    <m/>
    <s v="Dirección Nacional de Expresiones Federales"/>
    <d v="2016-03-09T00:00:00"/>
    <s v="Nota CC N° 16/2016."/>
    <s v="Para su conocimiento y evaluación."/>
    <s v="Dirección Nacional de Expresiones Federales"/>
    <m/>
    <m/>
    <s v="HISTORICO /MINPLAN"/>
    <m/>
    <m/>
    <m/>
    <m/>
    <m/>
    <m/>
    <m/>
    <m/>
    <m/>
    <n v="1"/>
    <x v="0"/>
  </r>
  <r>
    <m/>
    <s v="TRI 107326/2015"/>
    <s v="QUEDA SIN EFECTO"/>
    <m/>
    <m/>
    <m/>
    <d v="2016-01-14T00:00:00"/>
    <s v="Revestimiento"/>
    <m/>
    <n v="350817.89"/>
    <s v="ADQUISICION MOBILIARIO URBANO PARA PLAZA DEL CENTRO CULTURAL"/>
    <m/>
    <m/>
    <m/>
    <m/>
    <m/>
    <s v="Sin Asignar"/>
    <m/>
    <m/>
    <s v="Dirección Nacional de Expresiones Federales"/>
    <d v="2016-03-09T00:00:00"/>
    <s v="Nota CC N° 18/2016  "/>
    <s v="Para su conocimiento y evaluación."/>
    <s v="Dirección Nacional de Expresiones Federales"/>
    <m/>
    <m/>
    <s v="HISTORICO /MINPLAN"/>
    <m/>
    <m/>
    <m/>
    <m/>
    <m/>
    <m/>
    <m/>
    <m/>
    <m/>
    <n v="1"/>
    <x v="0"/>
  </r>
  <r>
    <m/>
    <s v="TRI 107338/2015"/>
    <s v="QUEDA SIN EFECTO"/>
    <m/>
    <m/>
    <m/>
    <d v="2016-01-14T00:00:00"/>
    <s v="Revestimiento"/>
    <m/>
    <n v="217992"/>
    <s v="ADQUISICION DE LUMINARIA DE EXTERIOR PARA PLAZAS DEL CENTRO CULTURAL"/>
    <m/>
    <m/>
    <m/>
    <m/>
    <m/>
    <s v="Sin Asignar"/>
    <m/>
    <m/>
    <s v="Dirección Nacional de Expresiones Federales"/>
    <d v="2016-03-09T00:00:00"/>
    <s v="Nota CC N° 17/2016 "/>
    <s v="Para su conocimiento y evaluación."/>
    <s v="Dirección Nacional de Expresiones Federales"/>
    <m/>
    <s v="Licitación"/>
    <s v="HISTORICO /MINPLAN"/>
    <m/>
    <m/>
    <m/>
    <m/>
    <m/>
    <m/>
    <m/>
    <m/>
    <m/>
    <n v="1"/>
    <x v="0"/>
  </r>
  <r>
    <m/>
    <s v="TRI 107347/2015"/>
    <s v="QUEDA SIN EFECTO"/>
    <m/>
    <m/>
    <m/>
    <d v="2016-01-14T00:00:00"/>
    <s v="Revestimiento"/>
    <m/>
    <n v="2415344"/>
    <s v="ADQUISICION DE ESCENARIO MOVIL PARA EL CENTRO CULTURAL"/>
    <m/>
    <m/>
    <m/>
    <m/>
    <m/>
    <s v="Sin Asignar"/>
    <m/>
    <m/>
    <s v="Dirección Nacional de Expresiones Federales"/>
    <d v="2016-03-09T00:00:00"/>
    <s v="Nota CC N° 24/2016"/>
    <s v="Para su conocimiento y evaluación."/>
    <s v="Dirección Nacional de Expresiones Federales"/>
    <m/>
    <m/>
    <s v="HISTORICO /MINPLAN"/>
    <m/>
    <m/>
    <m/>
    <m/>
    <m/>
    <m/>
    <m/>
    <m/>
    <m/>
    <n v="1"/>
    <x v="0"/>
  </r>
  <r>
    <m/>
    <s v="TRI 105794/2015"/>
    <s v="QUEDA SIN EFECTO"/>
    <m/>
    <m/>
    <m/>
    <d v="2016-01-14T00:00:00"/>
    <s v="Informática"/>
    <m/>
    <n v="1591226.33"/>
    <s v="Solicitud de equipamiento Tecnológico para el Centro Cultural"/>
    <m/>
    <m/>
    <m/>
    <m/>
    <m/>
    <s v="Sin Asignar"/>
    <m/>
    <m/>
    <s v="Dirección Nacional de Expresiones Federales"/>
    <d v="2016-03-09T00:00:00"/>
    <s v="Nota CC N° 25/2016."/>
    <s v="Para su conocimiento y evaluación."/>
    <s v="Dirección Nacional de Expresiones Federales"/>
    <d v="2016-04-26T00:00:00"/>
    <m/>
    <s v="HISTORICO /MINPLAN"/>
    <m/>
    <m/>
    <m/>
    <m/>
    <m/>
    <m/>
    <m/>
    <m/>
    <m/>
    <n v="4"/>
    <x v="0"/>
  </r>
  <r>
    <m/>
    <m/>
    <m/>
    <s v="ACU-S01:0001943/2014"/>
    <m/>
    <m/>
    <d v="2016-01-18T00:00:00"/>
    <m/>
    <m/>
    <m/>
    <m/>
    <m/>
    <m/>
    <m/>
    <m/>
    <s v="Mueble 14"/>
    <s v="Analia"/>
    <m/>
    <m/>
    <m/>
    <m/>
    <m/>
    <m/>
    <s v="Compras"/>
    <d v="2016-05-09T00:00:00"/>
    <m/>
    <m/>
    <m/>
    <m/>
    <m/>
    <m/>
    <m/>
    <m/>
    <m/>
    <m/>
    <m/>
    <n v="5"/>
    <x v="0"/>
  </r>
  <r>
    <m/>
    <m/>
    <s v="NOTA 0012652/2016"/>
    <m/>
    <m/>
    <s v="NOTA DNCT Nº11/2016"/>
    <d v="2016-04-20T00:00:00"/>
    <s v="Tecnopolis - Servicio de control de plagas"/>
    <m/>
    <m/>
    <s v="S01:0012652/2016(NOTA DNCT Nº11/2016) "/>
    <s v="Gestión Integral de Contenidos"/>
    <m/>
    <m/>
    <m/>
    <m/>
    <s v="Sin Asignar"/>
    <m/>
    <s v="ELABORACION DEL PLIEGO"/>
    <s v="Presupuesto"/>
    <m/>
    <s v="Nota CC "/>
    <s v="Constancia de Credito"/>
    <s v="SECRETARIA DE CONTENIDOS PUBLICOS"/>
    <d v="2016-04-20T00:00:00"/>
    <m/>
    <s v="Licitación - Contrataciones"/>
    <s v="Licitación - Contrataciones"/>
    <m/>
    <m/>
    <m/>
    <m/>
    <m/>
    <m/>
    <m/>
    <m/>
    <n v="4"/>
    <x v="0"/>
  </r>
  <r>
    <m/>
    <s v="24737/2016"/>
    <m/>
    <m/>
    <m/>
    <s v="EXPTE Nº 43485/15"/>
    <d v="2016-04-26T00:00:00"/>
    <s v="Tecnopolis - Mantenimiento"/>
    <s v="ENTROPIA S.R.L"/>
    <n v="649064.57999999996"/>
    <s v="OC:87/15. ENTROPIA SRL:PAGO FAC B Nº 21"/>
    <s v="Dirección Nacional de Centros Tematicos"/>
    <m/>
    <m/>
    <m/>
    <s v="Mueble 15"/>
    <s v="Mariana"/>
    <d v="2016-06-08T00:00:00"/>
    <s v="Se remitió a jefatura para el pago de la factura"/>
    <m/>
    <m/>
    <m/>
    <m/>
    <s v="Jefatura de Gabinete de Ministros"/>
    <d v="2016-04-29T00:00:00"/>
    <s v="Si"/>
    <s v="Pago"/>
    <s v="Pago"/>
    <m/>
    <m/>
    <m/>
    <m/>
    <m/>
    <m/>
    <m/>
    <m/>
    <n v="4"/>
    <x v="0"/>
  </r>
  <r>
    <m/>
    <m/>
    <s v="NOTA 4087/2016"/>
    <m/>
    <m/>
    <m/>
    <d v="2016-02-11T00:00:00"/>
    <s v="Chip "/>
    <s v="INTI"/>
    <n v="5659920"/>
    <s v="Solicitud de cancelación de deuda del INTI al  1-12-2014 - fra 15/14/12/11"/>
    <s v="Subsecretaria de Coordinación Ministerio de Comunicaciones"/>
    <m/>
    <m/>
    <m/>
    <s v="Mueble 22"/>
    <s v="Carolina"/>
    <m/>
    <m/>
    <m/>
    <m/>
    <m/>
    <m/>
    <s v="Compras"/>
    <d v="2016-05-09T00:00:00"/>
    <m/>
    <s v="Pago"/>
    <s v="Convenios"/>
    <m/>
    <m/>
    <m/>
    <m/>
    <m/>
    <m/>
    <m/>
    <m/>
    <n v="5"/>
    <x v="0"/>
  </r>
  <r>
    <m/>
    <m/>
    <s v="16412/2016"/>
    <m/>
    <m/>
    <s v="NOTA DNCT N° 53/2016"/>
    <d v="2016-05-16T00:00:00"/>
    <s v="Tecnopolis -  Muebles"/>
    <s v="VIVERO CUCULO S.R.L y DE MARTINO CARLOS EDUARDO"/>
    <s v="O.C 128: $183.231,10   O.C 129: $71.510 "/>
    <s v="Solicitud de ampliación de ordenes de compra N° 128/2015 y 129/2015"/>
    <s v="Dirección Nacional de Centros Tematicos"/>
    <m/>
    <s v="Dirección Nacional de Centros Temáticos"/>
    <d v="2016-05-16T00:00:00"/>
    <s v="Mueble 11"/>
    <s v="Matías"/>
    <d v="2016-05-19T00:00:00"/>
    <s v="Se reclamó a Tecnópolis el 15/7  Por el Acto de Adjudicación de la Licitación y la certificación de recepción definitiva para motivar el expediente."/>
    <m/>
    <m/>
    <m/>
    <m/>
    <s v="Compras"/>
    <d v="2016-05-20T00:00:00"/>
    <m/>
    <s v="Ampliación Orden de Compra"/>
    <s v="Ampliación Orden de Compra"/>
    <s v="Cerradas Nros. 128/129"/>
    <m/>
    <m/>
    <m/>
    <m/>
    <m/>
    <m/>
    <m/>
    <n v="5"/>
    <x v="0"/>
  </r>
  <r>
    <m/>
    <m/>
    <s v="116640/2016"/>
    <m/>
    <m/>
    <s v="Nota DNCT N°55016"/>
    <d v="2016-05-17T00:00:00"/>
    <s v="Alquiler de Andamios"/>
    <m/>
    <m/>
    <s v="Solicitud de servicio de alquiler de andamios "/>
    <s v="Dirección Nacional de Centros Tematicos"/>
    <d v="2016-05-17T00:00:00"/>
    <m/>
    <m/>
    <s v="Mueble 8"/>
    <s v="Mariana"/>
    <d v="2016-05-19T00:00:00"/>
    <m/>
    <s v="Dirección Nacional de Centros Tematicos"/>
    <d v="2016-06-13T00:00:00"/>
    <m/>
    <s v="Para solicitar la baja- Tienen que hacer un memo"/>
    <s v="Compras"/>
    <d v="2016-05-18T00:00:00"/>
    <m/>
    <m/>
    <m/>
    <m/>
    <m/>
    <m/>
    <m/>
    <m/>
    <m/>
    <m/>
    <m/>
    <n v="5"/>
    <x v="0"/>
  </r>
  <r>
    <m/>
    <s v="TRI S01:0043923/2015"/>
    <m/>
    <m/>
    <m/>
    <m/>
    <d v="2016-04-11T00:00:00"/>
    <s v="Tecnopolis - Insumos Electronicos"/>
    <m/>
    <m/>
    <s v="Adquisicion de insumos electronicos con destino al parque de bicentenario. "/>
    <s v="Presidencia de la Nacion"/>
    <m/>
    <m/>
    <m/>
    <m/>
    <s v="Sin Asignar"/>
    <m/>
    <m/>
    <m/>
    <m/>
    <m/>
    <m/>
    <s v="REVISAR"/>
    <m/>
    <m/>
    <m/>
    <m/>
    <m/>
    <m/>
    <m/>
    <m/>
    <m/>
    <m/>
    <m/>
    <m/>
    <n v="1"/>
    <x v="0"/>
  </r>
  <r>
    <m/>
    <m/>
    <s v="NOTA S01:0010793/2016"/>
    <m/>
    <m/>
    <s v="NOTA DNEF N°16/2016"/>
    <m/>
    <s v="Equipamiento Musical"/>
    <m/>
    <m/>
    <s v="NOTA DNEF N°16/2016 PAGO DE FACTURA MOVIMIENTO DE PIANOS"/>
    <s v="Dirección Nacional de Expresiones Federales"/>
    <m/>
    <m/>
    <m/>
    <m/>
    <s v="Sin Asignar"/>
    <m/>
    <m/>
    <m/>
    <m/>
    <m/>
    <m/>
    <s v="Direccion Nacional de Expresiones Federales"/>
    <d v="2016-04-06T00:00:00"/>
    <m/>
    <s v="Pago"/>
    <s v="Pago"/>
    <m/>
    <m/>
    <m/>
    <m/>
    <m/>
    <m/>
    <m/>
    <m/>
    <n v="4"/>
    <x v="0"/>
  </r>
  <r>
    <m/>
    <m/>
    <s v="NOTA S01 14747/2016 "/>
    <m/>
    <m/>
    <s v="NOTA DNEF Nº 70/2016"/>
    <d v="2016-05-03T00:00:00"/>
    <s v="Viáticos y Alojamiento"/>
    <s v="PBG TRAVEL AND EVENTS S.R.L."/>
    <m/>
    <s v="PEDIDO DE PASAJES AÉREOS, TRASLADOS INTERNOS Y ALOJAMIENTO &quot; CONCIERTO CELLO SAMBA TRIO&quot;"/>
    <s v="Dirección Nacional de Centros Tematicos"/>
    <m/>
    <m/>
    <m/>
    <m/>
    <s v="Sin Asignar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s v="Direccion Nacional de Expresiones Federales"/>
    <d v="2016-05-26T00:00:00"/>
    <m/>
    <s v="Legitimo Abono"/>
    <s v="Legitimo Abono"/>
    <m/>
    <m/>
    <m/>
    <m/>
    <m/>
    <m/>
    <m/>
    <m/>
    <n v="5"/>
    <x v="1"/>
  </r>
  <r>
    <m/>
    <m/>
    <s v="NOTA S01 14733/2016"/>
    <m/>
    <m/>
    <s v="NOTA DNEF Nº 56/2016"/>
    <d v="2016-05-03T00:00:00"/>
    <s v="Hospedaje y Comida"/>
    <m/>
    <m/>
    <s v="Pedido de hospedaje y comidas &quot;Fattoruso Hugo Antonio&quot;"/>
    <s v="Dirección Nacional de Centros Tematicos"/>
    <m/>
    <m/>
    <m/>
    <m/>
    <s v="Sin Asignar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s v="Direccion Nacional de Expresiones Federales"/>
    <d v="2016-05-26T00:00:00"/>
    <m/>
    <s v="Legitimo Abono"/>
    <s v="Legitimo Abono"/>
    <m/>
    <m/>
    <m/>
    <m/>
    <m/>
    <m/>
    <m/>
    <m/>
    <n v="5"/>
    <x v="0"/>
  </r>
  <r>
    <m/>
    <m/>
    <s v="NOTA S01 014748/2016"/>
    <m/>
    <m/>
    <s v="NOTA DNEF Nº 71/2016"/>
    <d v="2016-05-03T00:00:00"/>
    <s v="Viáticos y Alojamiento"/>
    <s v="PBG TRAVEL AND EVENTS S.R.L."/>
    <m/>
    <s v="PEDIDO DE PASAJES AÉREOS, TRASLADOS INTERNOS Y ALOJAMIENTO &quot;ARNALDO ANTUNES TRIO - A CASA E SUA&quot;"/>
    <s v="Dirección Nacional de Centros Tematicos"/>
    <m/>
    <m/>
    <m/>
    <m/>
    <s v="Sin Asignar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s v="Direccion Nacional de Expresiones Federales"/>
    <d v="2016-05-26T00:00:00"/>
    <s v="Si"/>
    <s v="Legitimo Abono"/>
    <s v="Legitimo Abono"/>
    <m/>
    <m/>
    <m/>
    <m/>
    <m/>
    <m/>
    <m/>
    <m/>
    <n v="5"/>
    <x v="0"/>
  </r>
  <r>
    <m/>
    <m/>
    <s v="17614/2016"/>
    <m/>
    <m/>
    <s v="Nota DNEF N° 138/2016"/>
    <d v="2016-05-27T00:00:00"/>
    <s v="Contrataciones Artisticas"/>
    <s v="Mariano Junio"/>
    <m/>
    <s v="Requerimiento para contratación artística de Mariano Junio"/>
    <s v="Dirección Nacional de Expresiones Federales"/>
    <m/>
    <s v="Dirección Nacional de Expresiones Federales"/>
    <d v="2016-05-30T00:00:00"/>
    <s v="Mueble 9"/>
    <s v="Sebastian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s v="40930/2016"/>
    <m/>
    <m/>
    <m/>
    <m/>
    <d v="2016-05-26T00:00:00"/>
    <s v="Tecnopolis - Materiales Electricos"/>
    <s v="Ylum s.a"/>
    <s v="61695,80"/>
    <s v="Factura N° 0004-00015266"/>
    <s v="Dirección Nacional de Centros Tematicos"/>
    <d v="2016-05-26T00:00:00"/>
    <s v="Direccion General Técnica, Administrativa y Legal"/>
    <d v="2016-06-01T00:00:00"/>
    <s v="Mueble 14"/>
    <s v="Lorena"/>
    <d v="2016-06-01T00:00:00"/>
    <m/>
    <m/>
    <m/>
    <m/>
    <m/>
    <s v="Dirección General Técnica Administrativa y Legal"/>
    <d v="2016-06-29T00:00:00"/>
    <m/>
    <s v="Pago"/>
    <s v="Pago"/>
    <m/>
    <m/>
    <m/>
    <m/>
    <m/>
    <m/>
    <m/>
    <m/>
    <n v="6"/>
    <x v="0"/>
  </r>
  <r>
    <m/>
    <m/>
    <m/>
    <m/>
    <s v="PROY:S01:0014778/2015"/>
    <m/>
    <d v="2016-04-22T00:00:00"/>
    <s v="Mantenimiento Asensores"/>
    <s v="OTIS S.A."/>
    <m/>
    <s v="PAGO DE FACTURA A FAVOR DE LA FIRMA OTIS ARGENTINA S.A"/>
    <s v="Coordinación Técnica Operativa"/>
    <m/>
    <m/>
    <m/>
    <m/>
    <s v="Sin Asignar"/>
    <m/>
    <s v="SE TRAMITA POR EXPEDIENTE 141672/2015"/>
    <m/>
    <m/>
    <m/>
    <m/>
    <s v="Dirección General Técnica Administrativa y Legal"/>
    <d v="2016-06-16T00:00:00"/>
    <s v="Si"/>
    <s v="Pago"/>
    <s v="Pago"/>
    <m/>
    <m/>
    <m/>
    <m/>
    <m/>
    <m/>
    <m/>
    <m/>
    <n v="6"/>
    <x v="1"/>
  </r>
  <r>
    <m/>
    <m/>
    <s v="18367/2016"/>
    <m/>
    <m/>
    <s v="NOTA DNEF 170/2016"/>
    <d v="2016-06-02T00:00:00"/>
    <s v="Refrigerio -Almuerzos"/>
    <m/>
    <n v="5904000"/>
    <s v="Contratacion de Servicios de Catering para el CCk"/>
    <s v="Dirección Nacional de Expresiones Federales"/>
    <m/>
    <s v="Dirección Nacional de Expresiones Federales"/>
    <d v="2016-06-03T00:00:00"/>
    <s v="Mueble 11"/>
    <s v="Orlando"/>
    <d v="2016-06-03T00:00:00"/>
    <s v="LO TIENE GUIDO (ASIGNADO X DANIEL) "/>
    <s v="Dirección Nacional de Expresiones Federales"/>
    <d v="2016-06-30T00:00:00"/>
    <s v="CON REMITO OBSERVADO"/>
    <s v="OBSERVACIONES CONVERSADO CON PAOLA DE MOZZI"/>
    <s v="COMPRAS"/>
    <m/>
    <m/>
    <m/>
    <m/>
    <m/>
    <m/>
    <m/>
    <m/>
    <m/>
    <m/>
    <m/>
    <m/>
    <n v="1"/>
    <x v="0"/>
  </r>
  <r>
    <m/>
    <m/>
    <s v="18470/2016"/>
    <m/>
    <m/>
    <s v="NOTA DNCT 91/2016"/>
    <d v="2016-05-31T00:00:00"/>
    <s v="Tecnopolis - Insumos Electronicos"/>
    <m/>
    <m/>
    <s v="Contratación directa N° 46/2015, servicio de alquiler de equipamiento radio electrico con y sin asistencia técnica"/>
    <s v="Dirección Nacional de Centros Tematicos"/>
    <d v="2016-05-31T00:00:00"/>
    <s v="Dirección Nacional de Centros Tematicos"/>
    <d v="2016-05-31T00:00:00"/>
    <s v="Mueble 8"/>
    <s v="Mariana"/>
    <d v="2016-06-08T00:00:00"/>
    <m/>
    <m/>
    <m/>
    <m/>
    <m/>
    <s v="Compras"/>
    <d v="2016-06-22T00:00:00"/>
    <m/>
    <s v="Licitación - Contrataciones"/>
    <s v="Contratacion Directa"/>
    <m/>
    <m/>
    <m/>
    <m/>
    <m/>
    <m/>
    <m/>
    <m/>
    <n v="6"/>
    <x v="0"/>
  </r>
  <r>
    <m/>
    <m/>
    <s v="15941/2016"/>
    <m/>
    <m/>
    <s v="NOTA DNEF N°93/2016"/>
    <d v="2016-05-12T00:00:00"/>
    <s v="Contrataciones Artisticas"/>
    <s v="ARNALDO ANTUNES"/>
    <m/>
    <s v="REQUIRIMIENTO PARA LA CONTRATACION ARTISTICA DE ARNALDO ANTUNES"/>
    <s v="Dirección Nacional de Expresiones Federales"/>
    <m/>
    <s v="Dirección Nacional de Expresiones Federales"/>
    <d v="2016-07-04T00:00:00"/>
    <s v="Mueble 9"/>
    <s v="Sebastian"/>
    <d v="2016-05-17T00:00:00"/>
    <s v="Se remite con providencia indicando que &quot;no hay plazos administrativos para la tramitación&quot; (servicio requerido para el 03/06). 12/07/2016 se remite para cambiar factura de Chiappetta -argentino, pagador del evento-, por factura del artista Brasilero. Se habló en reunión de ayer éste tema con Javier y Verónica. Además la documentación es copia simple"/>
    <s v="Dirección Nacional de Expresiones Federales"/>
    <d v="2016-07-12T00:00:00"/>
    <s v="RTO-S01:0724090/2016 "/>
    <s v="Se envía por COMDOC para refacturar por artista y ver documentación sin traducir y copia simple"/>
    <s v="Dirección Nacional de Expresiones Federales"/>
    <d v="2016-07-12T00:00:00"/>
    <m/>
    <s v="Legitimo Abono"/>
    <s v="Legitimo Abono"/>
    <m/>
    <m/>
    <m/>
    <m/>
    <m/>
    <m/>
    <m/>
    <m/>
    <n v="7"/>
    <x v="1"/>
  </r>
  <r>
    <m/>
    <m/>
    <s v="15938/2016"/>
    <m/>
    <m/>
    <s v="NOTA DNEF N°91/2016"/>
    <d v="2016-05-12T00:00:00"/>
    <s v="Contrataciones Artisticas"/>
    <s v="MARIANO REY"/>
    <m/>
    <s v="REQUERIMIENTO PÁRA CONTRATACION ARTISTICA DE MARIANO REY"/>
    <s v="Dirección Nacional de Expresiones Federales"/>
    <m/>
    <s v="Dirección Nacional de Expresiones Federales"/>
    <d v="2016-05-12T00:00:00"/>
    <m/>
    <s v="Sin Asignar"/>
    <d v="2016-05-17T00:00:00"/>
    <s v="Se coordinó con Iglesias por reunión con Daniel del 26/05/2016, luego de un intercambio de opiniones, enviar expediente con nota de &quot;no hay plazos administrativos para tramitar&quot;. Luego ellos presentan factura"/>
    <s v="Dirección Nacional de Expresiones Federales"/>
    <d v="2016-05-27T00:00:00"/>
    <s v="Nota CC 244/2016"/>
    <s v="Se remite para lo que estime corresponder (deben agregar factura y certificación de servicio, justificando necesidad de LA)"/>
    <s v="Dirección Nacional de Expresiones Federales"/>
    <m/>
    <m/>
    <s v="Legitimo Abono"/>
    <s v="Legitimo Abono"/>
    <m/>
    <m/>
    <m/>
    <m/>
    <m/>
    <m/>
    <m/>
    <m/>
    <n v="1"/>
    <x v="1"/>
  </r>
  <r>
    <m/>
    <m/>
    <s v="15937/2016"/>
    <m/>
    <m/>
    <s v="NOTA DNEF N°90/2016"/>
    <d v="2016-05-12T00:00:00"/>
    <s v="Viáticos y Alojamiento"/>
    <s v="PBG TRAVEL AND EVENTS S.R.L."/>
    <m/>
    <s v="PEDIDO DEPASAJES AEREOS Y ALOJAMIENTO &quot;ARNALDO ANTUNES TRIO- A CASA E SUA&quot;"/>
    <s v="Dirección Nacional de Expresiones Federales"/>
    <m/>
    <s v="Dirección Nacional de Expresiones Federales"/>
    <d v="2016-05-12T00:00:00"/>
    <m/>
    <s v="Sin Asignar"/>
    <d v="2016-05-17T00:00:00"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s v="Direccion Nacional de Expresiones Federales"/>
    <d v="2016-05-26T00:00:00"/>
    <m/>
    <s v="Legitimo Abono"/>
    <s v="Legitimo Abono"/>
    <m/>
    <m/>
    <m/>
    <m/>
    <m/>
    <m/>
    <m/>
    <m/>
    <n v="5"/>
    <x v="1"/>
  </r>
  <r>
    <m/>
    <m/>
    <s v="15932/2016"/>
    <m/>
    <m/>
    <s v="NOTA DNEF N°88/2016"/>
    <d v="2016-05-12T00:00:00"/>
    <s v="Viáticos y Alojamiento"/>
    <s v="PBG TRAVEL AND EVENTS S.R.L."/>
    <m/>
    <s v="PEDIDO DE HOSPEDAJE Y COMIDAS &quot;FATTORUSO HUGO ANTONIO&quot;"/>
    <s v="Dirección Nacional de Expresiones Federales"/>
    <m/>
    <s v="Dirección Nacional de Expresiones Federales"/>
    <d v="2016-05-12T00:00:00"/>
    <m/>
    <s v="Sin Asignar"/>
    <d v="2016-05-17T00:00:00"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s v="Direccion Nacional de Expresiones Federales"/>
    <d v="2016-05-26T00:00:00"/>
    <m/>
    <s v="Legitimo Abono"/>
    <s v="Legitimo Abono"/>
    <m/>
    <m/>
    <m/>
    <m/>
    <m/>
    <m/>
    <m/>
    <m/>
    <n v="5"/>
    <x v="0"/>
  </r>
  <r>
    <m/>
    <m/>
    <s v="15931/2016"/>
    <m/>
    <m/>
    <s v="NOTA DNEF N° 87/2016"/>
    <d v="2016-05-12T00:00:00"/>
    <s v="Contrataciones Artisticas"/>
    <s v="Daniel Falasca"/>
    <n v="11500"/>
    <s v="Requerimiento para Contrataciones artistica de Daniel Falasca"/>
    <s v="Dirección Nacional de Centros Tematicos"/>
    <m/>
    <s v="Dirección Nacional de Expresiones Federales"/>
    <m/>
    <s v="Mueble 9"/>
    <s v="Sebastian"/>
    <d v="2016-05-17T00:00:00"/>
    <s v="Armo nota a presupuesto para indicar si existe crédito. Armar Acto administrativo"/>
    <s v="Presupuesto"/>
    <d v="2016-06-28T00:00:00"/>
    <s v="NO-2016-00036780-APN-DGTAYL#SFM"/>
    <s v="Para indicar si existe crédito. Luego devolver"/>
    <s v="Dirección Nacional de Expresiones Federales"/>
    <d v="2016-07-07T00:00:00"/>
    <m/>
    <s v="Legitimo Abono"/>
    <s v="Legitimo Abono"/>
    <m/>
    <s v="20-13653578-2"/>
    <m/>
    <d v="2002-09-01T00:00:00"/>
    <m/>
    <m/>
    <m/>
    <m/>
    <n v="7"/>
    <x v="1"/>
  </r>
  <r>
    <m/>
    <m/>
    <s v="15939/2016"/>
    <m/>
    <m/>
    <s v="NOTA DNEF N° 92/2016"/>
    <d v="2016-05-12T00:00:00"/>
    <s v="Contrataciones Artisticas"/>
    <s v="Boris Band"/>
    <m/>
    <s v="Requerimiento para Contrataciones artistica de Boris band"/>
    <s v="Dirección Nacional de Centros Tematicos"/>
    <m/>
    <s v="Dirección Nacional de Expresiones Federales"/>
    <d v="2016-06-08T00:00:00"/>
    <m/>
    <s v="Sin Asignar"/>
    <d v="2016-05-17T00:00:00"/>
    <s v="Se remite con providencia indicando que &quot;no hay plazos administrativos para la tramitación&quot; (servicio requerido para el 03/06)"/>
    <s v="Dirección Nacional de Expresiones Federales"/>
    <d v="2016-05-31T00:00:00"/>
    <s v="Con Providencia sin CC"/>
    <s v="Con Providencia indicando que no hay plazos encuadrables en el 893/12"/>
    <s v="Direccion Nacional de Expresiones Federales"/>
    <d v="2016-06-22T00:00:00"/>
    <m/>
    <s v="Legitimo Abono"/>
    <s v="Legitimo Abono"/>
    <m/>
    <m/>
    <m/>
    <m/>
    <m/>
    <m/>
    <m/>
    <m/>
    <n v="6"/>
    <x v="1"/>
  </r>
  <r>
    <m/>
    <m/>
    <s v="16265/2016"/>
    <m/>
    <m/>
    <s v="NOTA DGTAYL N° 195/2016"/>
    <d v="2016-05-17T00:00:00"/>
    <s v="Equipamiento"/>
    <m/>
    <m/>
    <s v="Requerimiento para compra de equipamiento para Tesoreria"/>
    <s v="Direccion General Técnica, Administrativa y Legal"/>
    <m/>
    <s v="Direccion General Técnica, Administrativa y Legal"/>
    <d v="2016-05-17T00:00:00"/>
    <m/>
    <s v="Sin Asignar"/>
    <d v="2016-05-19T00:00:00"/>
    <m/>
    <m/>
    <m/>
    <m/>
    <m/>
    <s v="ANALIA MARTINEZ"/>
    <d v="2016-05-24T00:00:00"/>
    <m/>
    <m/>
    <m/>
    <m/>
    <m/>
    <m/>
    <m/>
    <m/>
    <m/>
    <m/>
    <m/>
    <n v="5"/>
    <x v="0"/>
  </r>
  <r>
    <m/>
    <m/>
    <s v="16260/2016"/>
    <m/>
    <m/>
    <s v="NOTA DGTAYL N° 194/2016"/>
    <d v="2016-05-17T00:00:00"/>
    <s v="Equipamiento"/>
    <m/>
    <m/>
    <s v="Requerimiento para compra de equipamiento para Caja Chica"/>
    <s v="Direccion General Técnica, Administrativa y Legal"/>
    <m/>
    <s v="Direccion General Técnica, Administrativa y Legal"/>
    <d v="2016-05-17T00:00:00"/>
    <m/>
    <s v="Sin Asignar"/>
    <d v="2016-05-19T00:00:00"/>
    <m/>
    <m/>
    <m/>
    <m/>
    <m/>
    <s v="ANAHI GUELET"/>
    <d v="2016-05-24T00:00:00"/>
    <m/>
    <m/>
    <m/>
    <m/>
    <m/>
    <m/>
    <m/>
    <m/>
    <m/>
    <m/>
    <m/>
    <n v="5"/>
    <x v="0"/>
  </r>
  <r>
    <m/>
    <m/>
    <s v="16416/2016"/>
    <m/>
    <m/>
    <s v="NOTA DNCT N° 53/2016"/>
    <d v="2016-05-16T00:00:00"/>
    <s v="Tecnopolis - Limpieza"/>
    <m/>
    <m/>
    <m/>
    <s v="Dirección Nacional de Centros Tematicos"/>
    <m/>
    <s v="Dirección Nacional de Centros Temáticos"/>
    <d v="2016-05-16T00:00:00"/>
    <m/>
    <s v="Sin Asignar"/>
    <d v="2016-05-19T00:00:00"/>
    <s v="Lo esta trabajando Laura para elaborar proyecto de acto// ESTA EN LEGALES AGREGADO AA UN EXP 252471"/>
    <m/>
    <m/>
    <m/>
    <m/>
    <s v="Legales"/>
    <d v="2016-06-07T00:00:00"/>
    <m/>
    <m/>
    <m/>
    <m/>
    <m/>
    <m/>
    <m/>
    <m/>
    <m/>
    <m/>
    <m/>
    <n v="6"/>
    <x v="0"/>
  </r>
  <r>
    <m/>
    <m/>
    <s v="16627/2016"/>
    <m/>
    <m/>
    <s v="NOTA DNEF N°101/2016"/>
    <d v="2016-05-18T00:00:00"/>
    <s v="Contrataciones Artisticas"/>
    <s v="DAVID JOSE LHERITIER"/>
    <m/>
    <s v="REQUERIMIENTO PARA CONTRATACION ARTISTICA DE DAVID JOSE LHERITIER"/>
    <s v="Dirección Nacional de Expresiones Federales"/>
    <d v="2016-05-18T00:00:00"/>
    <m/>
    <m/>
    <m/>
    <s v="Sin Asignar"/>
    <d v="2016-05-19T00:00:00"/>
    <s v="Se coordinó con Iglesias por reunión con Daniel del 26/05/2016, luego de un intercambio de opiniones, enviar expediente con nota de &quot;no hay plazos administrativos para tramitar&quot;. Luego ellos presentan factura"/>
    <s v="Dirección Nacional de Expresiones Federales"/>
    <d v="2016-05-27T00:00:00"/>
    <s v="Nota CC 245/2016"/>
    <s v="Se remite para lo que estime corresponder (deben agregar factura y certificación de servicio, justificando necesidad de LA)"/>
    <s v="Dirección Nacional de Expresiones Federales"/>
    <d v="2016-05-30T00:00:00"/>
    <m/>
    <s v="Legitimo Abono"/>
    <s v="Legitimo Abono"/>
    <m/>
    <m/>
    <m/>
    <m/>
    <m/>
    <m/>
    <m/>
    <m/>
    <n v="5"/>
    <x v="1"/>
  </r>
  <r>
    <m/>
    <m/>
    <s v="16625/2016"/>
    <m/>
    <m/>
    <s v="NOTA DNEF N°103/2016"/>
    <d v="2016-05-18T00:00:00"/>
    <s v="Contrataciones Artisticas"/>
    <s v="MARCOS RODRIGUEZ"/>
    <s v="E3000"/>
    <s v="REQURIMIENTO PARA CONTRATACION ARTISTICA DE MARCOS RODRIGUEZ"/>
    <s v="Dirección Nacional de Expresiones Federales"/>
    <d v="2016-05-18T00:00:00"/>
    <s v="Dirección Nacional de Expresiones Federales"/>
    <s v="6/30/0216"/>
    <s v="Mueble 9"/>
    <s v="Sebastian"/>
    <d v="2016-06-30T00:00:00"/>
    <s v="Se remite con providencia indicando que &quot;no hay plazos administrativos para la tramitación&quot; (servicio requerido para el 03/06). Armo nota para devolver a DNEF para refacturar y con observaciones por la cesión de derechos y factura, el 05/07/2016 (teniendo en cuenta instrucciones de corte de ayer)"/>
    <s v="Dirección Nacional de Expresiones Federales"/>
    <d v="2016-07-12T00:00:00"/>
    <s v="PV-2016-00127750-APN-DGTAYL#SFM"/>
    <s v="Nota para devolver a DNEF para refacturar por nuevo SAF, y alta de ente. Observaciones respecto de la cesión de derechos y factura."/>
    <s v="Dirección Nacional de Expresiones Federales"/>
    <d v="2016-07-12T00:00:00"/>
    <m/>
    <s v="Legitimo Abono"/>
    <s v="Legitimo Abono"/>
    <m/>
    <m/>
    <m/>
    <m/>
    <m/>
    <m/>
    <m/>
    <m/>
    <n v="7"/>
    <x v="1"/>
  </r>
  <r>
    <m/>
    <m/>
    <s v="16626/20161"/>
    <m/>
    <m/>
    <s v="NOTA DNEF N°102/2016"/>
    <m/>
    <s v="Viáticos y Alojamiento"/>
    <s v="PBG TRAVEL AND EVENTS S.R.L."/>
    <m/>
    <s v="Solicitud de viáticos para &quot;FESTIVAL DE FADO&quot;"/>
    <s v="Dirección Nacional de Expresiones Federales"/>
    <d v="2016-05-18T00:00:00"/>
    <m/>
    <m/>
    <m/>
    <s v="Sin Asignar"/>
    <d v="2016-05-19T00:00:00"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s v="Direccion Nacional de Expresiones Federales"/>
    <d v="2016-05-23T00:00:00"/>
    <m/>
    <s v="Legitimo Abono"/>
    <s v="Legitimo Abono"/>
    <m/>
    <m/>
    <m/>
    <m/>
    <m/>
    <m/>
    <m/>
    <m/>
    <n v="5"/>
    <x v="0"/>
  </r>
  <r>
    <m/>
    <m/>
    <s v="16656/2016"/>
    <m/>
    <m/>
    <s v="NOTA DNEF N°107/2016"/>
    <d v="2016-05-19T00:00:00"/>
    <s v="Alquiler de Equipamiento"/>
    <m/>
    <m/>
    <m/>
    <s v="Dirección Nacional de Expresiones Federales"/>
    <d v="2016-05-19T00:00:00"/>
    <s v="Dirección Nacional de Expresiones Federales"/>
    <d v="2016-05-19T00:00:00"/>
    <m/>
    <s v="Sin Asignar"/>
    <d v="2016-05-19T00:00:00"/>
    <s v="NO ESTA EN COMPRAS SE  FUE CON REMITO A DNEF"/>
    <s v="Dirección Nacional de Expresiones Federales"/>
    <d v="2016-05-23T00:00:00"/>
    <m/>
    <s v="Para que la DNEF subsane cuadro comparativo"/>
    <s v="Direccion Nacional de Expresiones Federales"/>
    <d v="2016-05-23T00:00:00"/>
    <m/>
    <m/>
    <m/>
    <m/>
    <m/>
    <m/>
    <m/>
    <m/>
    <m/>
    <m/>
    <m/>
    <n v="5"/>
    <x v="0"/>
  </r>
  <r>
    <m/>
    <m/>
    <s v="18794/2016"/>
    <m/>
    <m/>
    <s v="NOTA DNEF 177/2016"/>
    <d v="2018-06-07T00:00:00"/>
    <s v="Seguros"/>
    <s v="NACIÓN SEGUROS S.A."/>
    <m/>
    <s v="Solicitud de convenio interadministrativo "/>
    <s v="Dirección Nacional de Expresiones Federales"/>
    <d v="2016-06-07T00:00:00"/>
    <s v="Direccion General Técnica, Administrativa y Legal"/>
    <d v="2016-07-29T00:00:00"/>
    <s v="Mueble 11"/>
    <s v="Orlando"/>
    <d v="2016-07-12T00:00:00"/>
    <s v="21-06-16: Borrador de Convenio Interad.  en jurídicos de Nación Seguros. "/>
    <s v="Direccion General Técnica, Administrativa y Legal"/>
    <d v="2016-07-28T00:00:00"/>
    <s v="PV-2016-00432642"/>
    <m/>
    <s v="COMPRAS"/>
    <d v="2016-07-29T00:00:00"/>
    <m/>
    <s v="Convenios"/>
    <s v="Convenios"/>
    <m/>
    <m/>
    <n v="129885"/>
    <m/>
    <m/>
    <m/>
    <m/>
    <s v="PAGAR POR SAF 347"/>
    <n v="7"/>
    <x v="0"/>
  </r>
  <r>
    <m/>
    <m/>
    <s v="17621/20106"/>
    <m/>
    <m/>
    <s v="Nota DNEF N° 140/2016"/>
    <d v="2016-05-27T00:00:00"/>
    <s v="Contrataciones Artisticas"/>
    <s v="Tamara Mariel Chavez"/>
    <m/>
    <s v="Requerimiento para contratación artística de Tamara Mariel Chavez"/>
    <s v="Dirección Nacional de Expresiones Federales"/>
    <m/>
    <s v="Dirección Nacional de Expresiones Federales"/>
    <d v="2016-05-30T00:00:00"/>
    <m/>
    <s v="Sin Asignar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m/>
    <s v="17620/2016"/>
    <m/>
    <m/>
    <s v="Nota DNEF N° 139/2016"/>
    <d v="2016-05-27T00:00:00"/>
    <s v="Contrataciones Artisticas"/>
    <s v="Daniel Bissio"/>
    <m/>
    <s v="Requerimiento para contratación artística de Daniel Bissio"/>
    <s v="Dirección Nacional de Expresiones Federales"/>
    <m/>
    <s v="Dirección Nacional de Expresiones Federales"/>
    <d v="2016-05-30T00:00:00"/>
    <m/>
    <s v="Sin Asignar"/>
    <d v="2016-05-30T00:00:00"/>
    <s v="Para firma de providencia de &quot;no encuadra en plazos adminsitrativos del 893&quot; (a Daniel el 31/05/2016)"/>
    <s v="Dirección Nacional de Expresiones Federales"/>
    <d v="2016-06-03T00:00:00"/>
    <s v="Con Providencia sin CC"/>
    <s v="Con Providencia indicando que no hay plazos encuadrables en el 893/12"/>
    <s v="Dirección Nacional de Expresiones Federales"/>
    <d v="2016-06-03T00:00:00"/>
    <m/>
    <s v="Legitimo Abono"/>
    <s v="Legitimo Abono"/>
    <m/>
    <m/>
    <m/>
    <m/>
    <m/>
    <m/>
    <m/>
    <m/>
    <n v="6"/>
    <x v="1"/>
  </r>
  <r>
    <m/>
    <m/>
    <s v="17612/2016"/>
    <m/>
    <m/>
    <s v="Nota DNEF N° 137/2016"/>
    <d v="2016-05-27T00:00:00"/>
    <s v="Contrataciones Artisticas"/>
    <s v="Juan Zuberman"/>
    <m/>
    <s v="Requerimiento para contratación artística de Juan Zuberman"/>
    <s v="Dirección Nacional de Expresiones Federales"/>
    <m/>
    <s v="Dirección Nacional de Expresiones Federales"/>
    <d v="2016-05-30T00:00:00"/>
    <m/>
    <s v="Sin Asignar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m/>
    <s v="17619/2016"/>
    <m/>
    <m/>
    <s v="Nota DNEF N° 136/2016"/>
    <d v="2016-05-27T00:00:00"/>
    <s v="Contrataciones Artisticas"/>
    <s v="Franco Trigo Pugliese"/>
    <m/>
    <s v="Requerimiento para contratación artística de Franco Trigo Pugliese"/>
    <s v="Dirección Nacional de Expresiones Federales"/>
    <m/>
    <s v="Dirección Nacional de Expresiones Federales"/>
    <d v="2016-05-30T00:00:00"/>
    <m/>
    <s v="Sin Asignar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m/>
    <s v="17618/2016"/>
    <m/>
    <m/>
    <s v="Nota DNEF N° 135/2016"/>
    <d v="2016-05-27T00:00:00"/>
    <s v="Contrataciones Artisticas"/>
    <s v="María Laura Castrio"/>
    <m/>
    <s v="Requerimiento para contratación artística de María Laura Castro"/>
    <s v="Dirección Nacional de Expresiones Federales"/>
    <m/>
    <s v="Dirección Nacional de Expresiones Federales"/>
    <d v="2016-05-30T00:00:00"/>
    <m/>
    <s v="Sin Asignar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m/>
    <s v="17610/2016"/>
    <m/>
    <m/>
    <s v="Nota DNEF N° 134/2016"/>
    <d v="2016-05-27T00:00:00"/>
    <s v="Contrataciones Artisticas"/>
    <s v="Marcela Figini"/>
    <m/>
    <s v="Requerimiento para contratación artística de Marcelo Figini"/>
    <s v="Dirección Nacional de Expresiones Federales"/>
    <m/>
    <s v="Dirección Nacional de Expresiones Federales"/>
    <d v="2016-05-30T00:00:00"/>
    <m/>
    <s v="Sin Asignar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m/>
    <s v="19746/2016"/>
    <m/>
    <m/>
    <s v="NOTA DNEF 243/2016"/>
    <d v="2016-06-14T00:00:00"/>
    <s v="Contrataciones Artisticas"/>
    <s v="GONZALO PALLAS"/>
    <m/>
    <s v="Contratación artística de GONZALO PALLAS"/>
    <s v="Dirección Nacional de Expresiones Federales"/>
    <d v="2016-06-14T00:00:00"/>
    <s v="Dirección Nacional de Expresiones Federales"/>
    <d v="2016-06-14T00:00:00"/>
    <s v="Mueble 9"/>
    <s v="Sebastian"/>
    <d v="2016-06-15T00:00:00"/>
    <s v="Sale con providencia de plazos. Vto. 14/07 (entró 15/06)"/>
    <s v="Dirección Nacional de Expresiones Federales"/>
    <d v="2016-06-16T00:00:00"/>
    <s v="Providencia"/>
    <s v="Para lo que estime, &quot;sin plazos administrativos para tramitar&quot;"/>
    <s v="Dirección Nacional de Expresiones Federales"/>
    <d v="2016-06-16T00:00:00"/>
    <m/>
    <s v="Legitimo Abono"/>
    <s v="Legitimo Abono"/>
    <m/>
    <m/>
    <m/>
    <m/>
    <m/>
    <m/>
    <m/>
    <m/>
    <n v="6"/>
    <x v="0"/>
  </r>
  <r>
    <m/>
    <m/>
    <s v="17609/2016"/>
    <m/>
    <m/>
    <s v="Nota DNEF N° 133/2016"/>
    <d v="2016-05-27T00:00:00"/>
    <s v="Contrataciones Artisticas"/>
    <s v="Fernanda Natalia Gomez"/>
    <m/>
    <s v="Requerimiento para contratación artística de Fernanda Natalia Gomez"/>
    <s v="Dirección Nacional de Expresiones Federales"/>
    <m/>
    <s v="Dirección Nacional de Expresiones Federales"/>
    <d v="2016-05-30T00:00:00"/>
    <m/>
    <s v="Sin Asignar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m/>
    <n v="176072016"/>
    <m/>
    <m/>
    <s v="Nota DNEF N° 132/2016"/>
    <d v="2016-05-27T00:00:00"/>
    <s v="Contrataciones Artisticas"/>
    <s v="Martin Nicolas Boffi"/>
    <m/>
    <s v="Requerimiento para contratación artística de Martin Nicolas Boffi"/>
    <s v="Dirección Nacional de Expresiones Federales"/>
    <m/>
    <s v="Dirección Nacional de Expresiones Federales"/>
    <d v="2016-05-30T00:00:00"/>
    <m/>
    <s v="Sin Asignar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m/>
    <s v="19734/2016"/>
    <m/>
    <m/>
    <s v="NOTA DNEF 239/2016"/>
    <d v="2016-06-14T00:00:00"/>
    <s v="Contrataciones Artisticas"/>
    <s v="LEONARDO LUIS MARTINELLI"/>
    <m/>
    <s v="Contratación artística de LEONARDO LUIS MARTINELLI"/>
    <s v="Dirección Nacional de Expresiones Federales"/>
    <d v="2016-06-14T00:00:00"/>
    <s v="Dirección Nacional de Expresiones Federales"/>
    <d v="2016-06-14T00:00:00"/>
    <s v="Mueble 9"/>
    <s v="Sebastian"/>
    <d v="2016-06-15T00:00:00"/>
    <s v="Sale con providencia sobre &quot;plazos administrativos&quot;"/>
    <s v="Dirección Nacional de Expresiones Federales"/>
    <d v="2016-06-23T00:00:00"/>
    <s v="Providencia"/>
    <s v="Para lo que estime, &quot;sin plazos administrativos para tramitar&quot;"/>
    <s v="Direccion Nacional de Expresiones Federales"/>
    <d v="2016-06-23T00:00:00"/>
    <m/>
    <s v="Legitimo Abono"/>
    <s v="Legitimo Abono"/>
    <m/>
    <m/>
    <m/>
    <m/>
    <m/>
    <m/>
    <m/>
    <m/>
    <n v="6"/>
    <x v="0"/>
  </r>
  <r>
    <m/>
    <m/>
    <s v="19743/2016"/>
    <m/>
    <m/>
    <s v="NOTA DNEF 241/2016"/>
    <d v="2016-06-14T00:00:00"/>
    <s v="Contrataciones Artisticas"/>
    <s v="JIMENA ELOISA LOPEZ"/>
    <m/>
    <s v="Requerimiento para contratación artística de JIMENA ELOISA LOPEZ"/>
    <s v="Dirección Nacional de Expresiones Federales"/>
    <d v="2016-06-14T00:00:00"/>
    <s v="Dirección Nacional de Expresiones Federales"/>
    <d v="2016-06-14T00:00:00"/>
    <s v="Mueble 9"/>
    <s v="Sebastian"/>
    <d v="2016-06-15T00:00:00"/>
    <s v="Sale con providencia de plazos. Vto. 23/06 (entró 15/06)"/>
    <s v="Dirección Nacional de Expresiones Federales"/>
    <d v="2016-06-16T00:00:00"/>
    <s v="Providencia"/>
    <s v="Para lo que estime, &quot;sin plazos administrativos para tramitar&quot;"/>
    <s v="Dirección Nacional de Expresiones Federales"/>
    <d v="2016-06-16T00:00:00"/>
    <m/>
    <s v="Legitimo Abono"/>
    <s v="Legitimo Abono"/>
    <m/>
    <m/>
    <m/>
    <m/>
    <m/>
    <m/>
    <m/>
    <m/>
    <n v="6"/>
    <x v="0"/>
  </r>
  <r>
    <m/>
    <m/>
    <s v="19744/2016"/>
    <m/>
    <m/>
    <s v="NOTA DNEF 242/2016"/>
    <d v="2016-06-14T00:00:00"/>
    <s v="Contrataciones Artisticas"/>
    <s v="SEBASTIAN MARCOS CARRIL"/>
    <m/>
    <s v="Contratación artística de SEBASTIAN MARCOS CARRIL"/>
    <s v="Dirección Nacional de Expresiones Federales"/>
    <d v="2016-06-14T00:00:00"/>
    <s v="Dirección Nacional de Expresiones Federales"/>
    <d v="2016-06-14T00:00:00"/>
    <s v="Mueble 9"/>
    <s v="Sebastian"/>
    <d v="2016-06-15T00:00:00"/>
    <s v="Sale con providencia de plazos. Vto. 23/06 (entró 15/06)"/>
    <s v="Dirección Nacional de Expresiones Federales"/>
    <d v="2016-06-16T00:00:00"/>
    <s v="Providencia"/>
    <s v="Para lo que estime, &quot;sin plazos administrativos para tramitar&quot;"/>
    <s v="Dirección Nacional de Expresiones Federales"/>
    <d v="2016-06-16T00:00:00"/>
    <m/>
    <s v="Legitimo Abono"/>
    <s v="Legitimo Abono"/>
    <m/>
    <m/>
    <m/>
    <m/>
    <m/>
    <m/>
    <m/>
    <m/>
    <n v="6"/>
    <x v="0"/>
  </r>
  <r>
    <m/>
    <m/>
    <s v="18899/2016"/>
    <m/>
    <m/>
    <s v="NOTA DNCT N° 97/2016"/>
    <d v="2016-06-08T00:00:00"/>
    <m/>
    <m/>
    <m/>
    <s v="ESPACIOS GASTRONOMICOS PARQUE TECNOPOLIS"/>
    <s v="Dirección Nacional de Centros Tematicos"/>
    <d v="2016-06-08T00:00:00"/>
    <s v="Direccion General Técnica, Administrativa y Legal"/>
    <d v="2016-06-10T00:00:00"/>
    <s v="Mueble 8"/>
    <s v="Mariana"/>
    <m/>
    <s v=" "/>
    <s v="Legales"/>
    <d v="2016-07-12T00:00:00"/>
    <m/>
    <s v="Para que la DNCT adecue el requerimiento."/>
    <s v="Legales"/>
    <d v="2016-06-10T00:00:00"/>
    <m/>
    <m/>
    <m/>
    <s v="OC 136/2015"/>
    <m/>
    <m/>
    <s v="0002-00000048"/>
    <m/>
    <m/>
    <m/>
    <m/>
    <n v="6"/>
    <x v="0"/>
  </r>
  <r>
    <m/>
    <m/>
    <s v="20713/2016"/>
    <m/>
    <m/>
    <s v="Externo"/>
    <d v="2016-06-22T00:00:00"/>
    <s v="Limpieza"/>
    <m/>
    <m/>
    <s v="La Montavana - Servicio integral de limpieza y mantenimiento"/>
    <m/>
    <m/>
    <m/>
    <m/>
    <s v="Mueble 11"/>
    <s v="Orlando"/>
    <d v="2016-06-24T00:00:00"/>
    <s v="Correspondiente al expediente 166605/2014 de Mantenimiento Integral."/>
    <s v="Legales"/>
    <d v="2016-07-12T00:00:00"/>
    <s v="PV-2016-00117362-APN"/>
    <s v="Para su intervención."/>
    <s v="Legales"/>
    <d v="2016-07-12T00:00:00"/>
    <m/>
    <m/>
    <m/>
    <m/>
    <m/>
    <m/>
    <m/>
    <m/>
    <m/>
    <m/>
    <m/>
    <n v="7"/>
    <x v="0"/>
  </r>
  <r>
    <m/>
    <m/>
    <s v="17592/2016"/>
    <m/>
    <m/>
    <s v="NOTA DNEF N° 128/2016"/>
    <s v="########"/>
    <s v="Seguros"/>
    <s v="NACIÓN SEGUROS S.A."/>
    <n v="22806"/>
    <s v="Seguro de Responsabilidad Civil CCK"/>
    <s v="Dirección Nacional de Expresiones Federales"/>
    <d v="2016-05-27T00:00:00"/>
    <m/>
    <m/>
    <s v="Mueble 14"/>
    <s v="Analia"/>
    <d v="2016-06-23T00:00:00"/>
    <s v="24-05-16: se remitió Nota a Mozzi para que envíe a Nación y solicite la póliza. Se remitió la nota 17592/2016 al área de Mozzi, para que agreguen la póliza cuando llegue y vuelvan a remitir todo a compras como expediente."/>
    <m/>
    <d v="2016-06-24T00:00:00"/>
    <m/>
    <s v="se devuelve nota DNEF N° 128/2016, para que regrese con la póliza y todo en un expte nuevo"/>
    <s v="Compras"/>
    <d v="2016-05-30T00:00:00"/>
    <m/>
    <s v="Licitación - Contrataciones"/>
    <m/>
    <m/>
    <m/>
    <n v="129885"/>
    <m/>
    <m/>
    <m/>
    <m/>
    <m/>
    <n v="5"/>
    <x v="0"/>
  </r>
  <r>
    <m/>
    <m/>
    <s v="21521/2016"/>
    <m/>
    <m/>
    <s v="NOTA DNEF N° 256/2016"/>
    <m/>
    <s v="Insumos de Herreria"/>
    <s v="FERRETERIA SAN TELMO S.R.L."/>
    <n v="104066.13"/>
    <s v="Solicitud de pago por Adquisicion de materiales para Técnica Fact B N° 7-1512, 7-1540, 7-1541, 7-1542 "/>
    <s v="Subsecretaría de Centros Temáticos y Expresiones Federales"/>
    <m/>
    <s v="Dirección Nacional de Expresiones Federales"/>
    <d v="2016-07-04T00:00:00"/>
    <s v="Mueble 9"/>
    <s v="Sebastian"/>
    <d v="2016-07-04T00:00:00"/>
    <s v="11/07/2016: se reclamó CFC al proveedor. 19/07/2016: recibimos CFC"/>
    <m/>
    <m/>
    <m/>
    <m/>
    <s v="Compras"/>
    <d v="2016-07-04T00:00:00"/>
    <m/>
    <s v="Pago"/>
    <s v="Pago"/>
    <m/>
    <m/>
    <m/>
    <m/>
    <m/>
    <m/>
    <m/>
    <m/>
    <n v="7"/>
    <x v="1"/>
  </r>
  <r>
    <m/>
    <m/>
    <s v="21993/2016"/>
    <m/>
    <m/>
    <s v="MEMO N° 72/2016"/>
    <d v="2016-06-30T00:00:00"/>
    <s v="Tecnopolis - Mantenimiento"/>
    <s v="ENTROPIA S.R.L"/>
    <n v="649034.57999999996"/>
    <s v="Cancelación de factura B N° 0002-00000029 "/>
    <s v="Dirección Nacional de Centros Tematicos"/>
    <m/>
    <s v="Direccion General Técnica, Administrativa y Legal"/>
    <d v="2016-07-06T00:00:00"/>
    <s v="Mueble 8"/>
    <s v="Mariana"/>
    <d v="2016-07-07T00:00:00"/>
    <m/>
    <m/>
    <m/>
    <m/>
    <m/>
    <s v="COMPRAS"/>
    <d v="2016-07-07T00:00:00"/>
    <m/>
    <s v="Pago"/>
    <s v="Pago"/>
    <m/>
    <m/>
    <m/>
    <m/>
    <m/>
    <m/>
    <m/>
    <m/>
    <n v="7"/>
    <x v="0"/>
  </r>
  <r>
    <m/>
    <m/>
    <m/>
    <m/>
    <m/>
    <s v="NOTA DNCT N° 168/2016"/>
    <d v="2016-07-11T00:00:00"/>
    <m/>
    <s v="ABC LATINOAMERICANA DE COMERCIALIZACION S.R.L."/>
    <n v="296561"/>
    <s v="Refacturacion factura N° 0002-01 Y 02"/>
    <s v="Dirección Nacional de Centros Tematicos"/>
    <m/>
    <s v="Dirección Nacional de Centros Tematicos"/>
    <d v="2016-07-11T00:00:00"/>
    <m/>
    <s v="Mariana"/>
    <d v="2016-07-18T00:00:00"/>
    <m/>
    <m/>
    <m/>
    <m/>
    <m/>
    <s v="COMPRAS"/>
    <d v="2016-07-18T00:00:00"/>
    <m/>
    <m/>
    <m/>
    <m/>
    <m/>
    <m/>
    <m/>
    <m/>
    <m/>
    <m/>
    <m/>
    <n v="7"/>
    <x v="0"/>
  </r>
  <r>
    <m/>
    <m/>
    <s v="23479/2016"/>
    <m/>
    <m/>
    <s v="NOTA DNCT N° 165/2016"/>
    <d v="2016-07-12T00:00:00"/>
    <s v="Tecnopolis - Maquinas y Herramientas "/>
    <s v="GRUAS SAN BLAS S.A."/>
    <n v="302500"/>
    <s v="Refacturacion factura N° 0038-00000093"/>
    <s v="Dirección Nacional de Centros Tematicos"/>
    <m/>
    <s v="Dirección Nacional de Centros Tematicos"/>
    <d v="2016-07-12T00:00:00"/>
    <m/>
    <s v="Mariana"/>
    <d v="2016-07-18T00:00:00"/>
    <m/>
    <m/>
    <m/>
    <m/>
    <m/>
    <s v="COMPRAS"/>
    <m/>
    <m/>
    <m/>
    <m/>
    <m/>
    <m/>
    <m/>
    <m/>
    <m/>
    <m/>
    <m/>
    <m/>
    <n v="1"/>
    <x v="0"/>
  </r>
  <r>
    <m/>
    <m/>
    <s v="23616/2016"/>
    <m/>
    <m/>
    <s v="DNEF N° 310/2016"/>
    <d v="2016-07-18T00:00:00"/>
    <s v="Servicios de Eventos"/>
    <s v="CATERING PORTEÑO S.R.L"/>
    <n v="6900"/>
    <s v="solicitud de pago de catering para show morelenbaum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m/>
    <m/>
    <s v="24014/2016"/>
    <m/>
    <m/>
    <s v="DNCT N° 189/2016"/>
    <d v="2016-07-14T00:00:00"/>
    <s v="Tecnopolis - Limpieza"/>
    <s v="TRNASPORTES OLIVOS S.A.C.I y F"/>
    <n v="638488"/>
    <s v="Pago de factura B N° 0002-00000096/097/098/099/100/101/102/103/104"/>
    <s v="Dirección Nacional de Centros Tematicos"/>
    <m/>
    <s v="Dirección Nacional de Centros Tematicos"/>
    <d v="2016-07-14T00:00:00"/>
    <m/>
    <s v="Mariana"/>
    <d v="2016-07-20T00:00:00"/>
    <m/>
    <m/>
    <m/>
    <m/>
    <m/>
    <s v="COMPRAS"/>
    <d v="2016-07-20T00:00:00"/>
    <m/>
    <m/>
    <m/>
    <m/>
    <m/>
    <m/>
    <m/>
    <m/>
    <m/>
    <m/>
    <m/>
    <n v="7"/>
    <x v="0"/>
  </r>
  <r>
    <m/>
    <m/>
    <s v="24175/2016"/>
    <m/>
    <m/>
    <s v="DNCT N° 192/2016"/>
    <d v="2016-07-18T00:00:00"/>
    <s v="Tecnopolis - Alquiler Fotocopiadoras "/>
    <s v="QSC SOLUCIONES S.R.L."/>
    <n v="13488.5"/>
    <s v="Pago de factura B N° 0002-00007688"/>
    <s v="Dirección Nacional de Centros Tematicos"/>
    <m/>
    <s v="Dirección Nacional de Centros Tematicos"/>
    <d v="2016-07-18T00:00:00"/>
    <m/>
    <s v="Mariana"/>
    <d v="2016-07-20T00:00:00"/>
    <m/>
    <m/>
    <m/>
    <m/>
    <m/>
    <s v="COMPRAS"/>
    <d v="2016-07-20T00:00:00"/>
    <m/>
    <m/>
    <m/>
    <m/>
    <m/>
    <m/>
    <m/>
    <m/>
    <m/>
    <m/>
    <m/>
    <n v="7"/>
    <x v="0"/>
  </r>
  <r>
    <m/>
    <m/>
    <s v="24173/2016"/>
    <m/>
    <m/>
    <s v="DNCT N° 194/2016"/>
    <d v="2016-07-18T00:00:00"/>
    <s v="Tecnopolis - Alquiler Fotocopiadoras "/>
    <s v="QSC SOLUCIONES S.R.L."/>
    <n v="13488.5"/>
    <s v="Pago de factura B N° 0002-00007687"/>
    <s v="Dirección Nacional de Centros Tematicos"/>
    <m/>
    <s v="Dirección Nacional de Centros Tematicos"/>
    <d v="2016-07-18T00:00:00"/>
    <m/>
    <s v="Mariana"/>
    <d v="2016-07-20T00:00:00"/>
    <m/>
    <m/>
    <m/>
    <m/>
    <m/>
    <s v="COMPRAS"/>
    <d v="2016-07-20T00:00:00"/>
    <m/>
    <m/>
    <m/>
    <m/>
    <m/>
    <m/>
    <m/>
    <m/>
    <m/>
    <m/>
    <m/>
    <n v="7"/>
    <x v="0"/>
  </r>
  <r>
    <m/>
    <m/>
    <s v="24182/2016"/>
    <m/>
    <m/>
    <s v="DNCT N° 193/2016"/>
    <d v="2016-07-18T00:00:00"/>
    <s v="Tecnopolis - Alquiler Fotocopiadoras "/>
    <s v="QSC SOLUCIONES S.R.L."/>
    <s v="40698,90"/>
    <s v="Pago de facturas B N° 0002-00007689/7690/7691/"/>
    <s v="Dirección Nacional de Centros Tematicos"/>
    <m/>
    <s v="Dirección Nacional de Centros Tematicos"/>
    <d v="2016-07-18T00:00:00"/>
    <m/>
    <s v="Mariana"/>
    <d v="2016-07-20T00:00:00"/>
    <m/>
    <m/>
    <m/>
    <m/>
    <m/>
    <s v="COMPRAS"/>
    <d v="2016-07-20T00:00:00"/>
    <m/>
    <m/>
    <m/>
    <m/>
    <m/>
    <m/>
    <m/>
    <m/>
    <m/>
    <m/>
    <m/>
    <n v="7"/>
    <x v="0"/>
  </r>
  <r>
    <m/>
    <m/>
    <s v="24353/2016"/>
    <m/>
    <m/>
    <s v="DNCT N° 198/2016"/>
    <d v="2016-07-12T00:00:00"/>
    <s v="Tecnopolis - Limpieza"/>
    <s v="FEPROL S.R.L."/>
    <n v="38476"/>
    <s v="Pago de factura B N° 0003-00001108"/>
    <s v="Dirección Nacional de Centros Tematicos"/>
    <m/>
    <s v="Dirección Nacional de Centros Tematicos"/>
    <d v="2016-07-12T00:00:00"/>
    <m/>
    <s v="Mariana"/>
    <m/>
    <m/>
    <m/>
    <m/>
    <m/>
    <m/>
    <s v="COMPRAS"/>
    <d v="2016-07-22T00:00:00"/>
    <m/>
    <m/>
    <m/>
    <m/>
    <m/>
    <m/>
    <m/>
    <m/>
    <m/>
    <m/>
    <m/>
    <n v="7"/>
    <x v="0"/>
  </r>
  <r>
    <m/>
    <m/>
    <s v="24763/2016"/>
    <m/>
    <m/>
    <s v="NOTA DNEF N° 380/2016"/>
    <d v="2016-07-26T00:00:00"/>
    <s v="Contrataciones Artisticas"/>
    <s v="GUILLERMO OSCAR CARDOZO"/>
    <n v="20000"/>
    <s v="Informe reconocimiento de gastos GUILLERMO OSCAR CARDOZO - Jairo canta a Borges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m/>
    <m/>
    <s v="24884/2016"/>
    <m/>
    <m/>
    <m/>
    <m/>
    <s v="Seguros"/>
    <s v="DAXA ARGENTINA S.A."/>
    <m/>
    <s v="Solicitud de devolución de póliza 519.338"/>
    <m/>
    <m/>
    <m/>
    <m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m/>
    <m/>
    <s v="25006/2016"/>
    <m/>
    <m/>
    <s v="NOTA DNCT N° 208/2016"/>
    <d v="2016-07-22T00:00:00"/>
    <s v="Tecnopolis - Limpieza"/>
    <s v="RAIMUNDO JORGE HERNANDEZ"/>
    <s v="42822,70"/>
    <s v="Pago de factura B N° 0003-00000330"/>
    <s v="Dirección Nacional de Centros Tematicos"/>
    <m/>
    <s v="Dirección Nacional de Centros Tematicos"/>
    <d v="2016-07-22T00:00:00"/>
    <m/>
    <s v="Mariana"/>
    <d v="2016-07-28T00:00:00"/>
    <m/>
    <m/>
    <m/>
    <m/>
    <m/>
    <s v="COMPRAS"/>
    <d v="2016-07-28T00:00:00"/>
    <m/>
    <m/>
    <m/>
    <m/>
    <m/>
    <m/>
    <m/>
    <m/>
    <m/>
    <m/>
    <m/>
    <n v="7"/>
    <x v="0"/>
  </r>
  <r>
    <m/>
    <m/>
    <s v="25097/2016"/>
    <m/>
    <m/>
    <s v="NOTA DNCT N° 215/2016"/>
    <d v="2016-07-26T00:00:00"/>
    <s v="Tecnopolis -  Agua"/>
    <s v="AKUA S.A."/>
    <n v="110790"/>
    <s v="Pago de factura B N° 0006-00000140"/>
    <s v="Dirección Nacional de Centros Tematicos"/>
    <m/>
    <s v="Dirección Nacional de Centros Tematicos"/>
    <d v="2016-07-26T00:00:00"/>
    <m/>
    <s v="Mariana"/>
    <d v="2016-07-28T00:00:00"/>
    <m/>
    <m/>
    <m/>
    <m/>
    <m/>
    <s v="COMPRAS"/>
    <d v="2016-07-28T00:00:00"/>
    <m/>
    <m/>
    <m/>
    <m/>
    <m/>
    <m/>
    <m/>
    <m/>
    <m/>
    <m/>
    <m/>
    <n v="7"/>
    <x v="0"/>
  </r>
  <r>
    <m/>
    <m/>
    <s v="25096/2016"/>
    <m/>
    <m/>
    <s v="NOTA DNCT N° 216/2016"/>
    <d v="2016-07-26T00:00:00"/>
    <s v="Tecnopolis -  Agua"/>
    <s v="AKUA S.A."/>
    <n v="93132"/>
    <s v="Pago de facturas B N° 0006-00000912/913/914/915"/>
    <s v="Dirección Nacional de Centros Tematicos"/>
    <m/>
    <s v="Dirección Nacional de Centros Tematicos"/>
    <d v="2016-07-26T00:00:00"/>
    <m/>
    <s v="Mariana"/>
    <d v="2016-07-28T00:00:00"/>
    <m/>
    <m/>
    <m/>
    <m/>
    <m/>
    <s v="COMPRAS"/>
    <d v="2016-07-28T00:00:00"/>
    <m/>
    <m/>
    <m/>
    <m/>
    <m/>
    <m/>
    <m/>
    <m/>
    <m/>
    <m/>
    <m/>
    <n v="7"/>
    <x v="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d v="2016-07-18T00:00:00"/>
    <m/>
    <m/>
    <m/>
    <m/>
    <m/>
    <m/>
    <m/>
    <m/>
    <m/>
    <m/>
    <m/>
    <n v="7"/>
    <x v="2"/>
  </r>
  <r>
    <m/>
    <m/>
    <m/>
    <m/>
    <m/>
    <m/>
    <m/>
    <m/>
    <s v="ç"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s v="405829/2016"/>
    <d v="2016-09-06T00:00:00"/>
    <s v="Logistica"/>
    <s v="STORARO"/>
    <m/>
    <m/>
    <m/>
    <x v="0"/>
    <m/>
    <m/>
    <s v="ARMADO PLIEGO SEBAS SEGUIR PROGRAMACION"/>
  </r>
  <r>
    <s v="390814/2016"/>
    <d v="2016-08-30T00:00:00"/>
    <s v="Equipamiento"/>
    <m/>
    <m/>
    <s v="Concesión del uso de espacios gastronómicos en el CCK"/>
    <s v="Dirección Nacional de Expresiones Federales"/>
    <x v="0"/>
    <d v="2016-08-30T00:00:00"/>
    <m/>
    <s v="SIN DATOS???"/>
  </r>
  <r>
    <s v="304478/2016"/>
    <d v="2016-07-12T00:00:00"/>
    <s v="Tecnopolis - Servicio de sonido y video"/>
    <m/>
    <n v="963160"/>
    <s v="Ampliacion orden de compra 177/2015"/>
    <s v="Dirección Nacional de Centros Tematicos"/>
    <x v="0"/>
    <m/>
    <s v="Analizando Ampliación."/>
    <s v="JURID SFMCP 12/9"/>
  </r>
  <r>
    <s v="267410/2016"/>
    <d v="2016-06-15T00:00:00"/>
    <s v="Tecnopolis - Mantenimiento"/>
    <s v="ENTROPIA S.R.L"/>
    <n v="2725945"/>
    <s v="Ampliación servicio de mantenimiento y operación eléctrica alumbrado, baja y media tensióm"/>
    <s v="Dirección Nacional de Centros Tematicos"/>
    <x v="0"/>
    <d v="2016-06-29T00:00:00"/>
    <s v="23/08/2016: se arma A.A. revisado con Romi (Dispo, según monto y materia), constancia de cambio de facultades para dejar en expediente y nota a presupuesto"/>
    <s v="LEGALES JGM,15/9"/>
  </r>
  <r>
    <s v="225913/2016"/>
    <d v="2016-05-30T00:00:00"/>
    <s v="Comunicaciones Oficiales y Generales"/>
    <m/>
    <m/>
    <s v="Adquisición de diarios y revistas"/>
    <m/>
    <x v="0"/>
    <m/>
    <m/>
    <s v="JURID SFMCP 22/9"/>
  </r>
  <r>
    <s v="376580/2016"/>
    <d v="2016-05-16T00:00:00"/>
    <s v="Tecnopolis - Muebles"/>
    <s v="VIVERO CUCULO S.R.L y DE MARTINO CARLOS EDUARDO"/>
    <s v="O.C 128: $183.231,10 O.C 129: $71.510"/>
    <s v="Solicitud de ampliación de ordenes de compra N° 128/2015 y 129/2015"/>
    <s v="Dirección Nacional de Centros Tematicos"/>
    <x v="0"/>
    <d v="2016-05-19T00:00:00"/>
    <s v="Analizando Laura."/>
    <s v="JURID SFMCP 12/9"/>
  </r>
  <r>
    <s v="179900/2016"/>
    <d v="2016-05-02T00:00:00"/>
    <s v="Contrataciones Artisticas"/>
    <s v="Gustavo Jorge Basso"/>
    <n v="90000"/>
    <m/>
    <s v="Presupuesto"/>
    <x v="0"/>
    <d v="2016-05-30T00:00:00"/>
    <s v="08/06 pliego Elaborado para Contratación. Sale nota a Adrián para remitir a JGM y publicar. Armé formulario urgente // 24-6 reenviado e JGM para SAF 347. 09/08/2016 Se devuelve a DNEF (hablado con Javier) para modificar requerimiento y EETT ya que tiene el objeto parecido con exp. 196075/2016. Recibimos expediente el 16/08 con modificaciones, se realiza consulta a ONC sobre catálogo."/>
    <s v="PUBLICADOS"/>
  </r>
  <r>
    <s v="196075/2016"/>
    <d v="2016-04-15T00:00:00"/>
    <s v="Contrataciones Artisticas"/>
    <s v="SANCHEZ QUINTANA RAFAEL"/>
    <n v="90000"/>
    <s v="REQUERIMIENTO PARA CONTRATACION DE SANCHEZ QUINTANA RAFAEL"/>
    <s v="Dirección Nacional de Expresiones Federales"/>
    <x v="0"/>
    <d v="2016-05-30T00:00:00"/>
    <s v="08/06 pliego Elaborado para Contratación. Sale nota a Adrián para remitir a JGM y publicar. Armé formulario urgente// 24-6 JGM solicita que se pague por SAF 347. 09/08/2016 Se devuelve a DNEF (hablado con Javier) para modificar requerimiento y EETT ya que tiene el objeto parecido con exp. 196075/2016. Recibimos expediente el 16/08 con modificaciones, se realiza consulta a ONC sobre catálogo."/>
    <s v="PUBLICADOS"/>
  </r>
  <r>
    <s v="275951/2015"/>
    <d v="2016-04-08T00:00:00"/>
    <s v="Tecnopolis - Limpieza"/>
    <m/>
    <n v="3722699"/>
    <s v="Contratación de Servicio de limpieza, recolección y retiro de reciduos compactables, acopio y retiro de residuos incompactables, barrido mecanicoen Tecnopolis."/>
    <s v="Dirección Nacional de Centros Tematicos"/>
    <x v="0"/>
    <d v="1987-05-24T00:00:00"/>
    <s v="Daniel : Enviaron una nota el 28 de abril para Sebastian// 2/6 Lo esta trabajando Mariana //Una de las empresa remtió documentación la que se remitió a Jefatura con borrador de dictamen de comisión."/>
    <s v="DICTAMEN COMISION EVALUAD. FALTA DESIGNACION C.E."/>
  </r>
  <r>
    <s v="254392/2015"/>
    <d v="2016-04-08T00:00:00"/>
    <s v="Tecnopolis - Maquinas y Herramientas"/>
    <s v="Posible &quot;Grúas San Blás&quot;"/>
    <n v="2562780"/>
    <s v="Contracción de un servicio de alquiler de máquinas con destino al parque temático interactivo Tecnopolis del Bicentenario, ciencia y tecnología. LICITACIÓN PÚBLICAN° 50/2015"/>
    <s v="Dirección Nacional de Centros Tematicos"/>
    <x v="0"/>
    <m/>
    <m/>
    <s v="DICTAMEN COMISION EVALUAD. FALTA DESIGNACION C.E."/>
  </r>
  <r>
    <s v="267813/2016"/>
    <d v="2016-09-07T00:00:00"/>
    <s v="solicitud compra de ruedas"/>
    <m/>
    <m/>
    <m/>
    <s v="Coordinación Técnica Operativa"/>
    <x v="0"/>
    <d v="2016-07-21T00:00:00"/>
    <s v="Se cargó Providencia y se envió a CTO para corregir observaciones."/>
    <s v="D.G.T.A.L. 23/9"/>
  </r>
  <r>
    <s v="398228/2016"/>
    <m/>
    <s v="Revistas"/>
    <m/>
    <m/>
    <s v="Servicio de impresión, desarrollo y edición de tirada trimestrasl de revista de contenidos culturales"/>
    <s v="Dirección Nacional de Expresiones Federales"/>
    <x v="1"/>
    <d v="2016-09-02T00:00:00"/>
    <s v="FALTAN DATOS"/>
    <m/>
  </r>
  <r>
    <m/>
    <m/>
    <m/>
    <m/>
    <m/>
    <m/>
    <m/>
    <x v="2"/>
    <m/>
    <m/>
    <m/>
  </r>
  <r>
    <s v="FINALIZADOS"/>
    <m/>
    <m/>
    <m/>
    <m/>
    <m/>
    <m/>
    <x v="2"/>
    <m/>
    <m/>
    <m/>
  </r>
  <r>
    <m/>
    <m/>
    <m/>
    <m/>
    <m/>
    <m/>
    <m/>
    <x v="2"/>
    <m/>
    <m/>
    <m/>
  </r>
  <r>
    <s v="394308/2016"/>
    <m/>
    <s v="Equipamiento"/>
    <m/>
    <m/>
    <s v="Requirimiento para la adquisición de bienes para el Área de Tesorería"/>
    <s v="Presupuesto"/>
    <x v="1"/>
    <d v="2016-09-06T00:00:00"/>
    <s v="FINALIZADO"/>
    <s v="Tesoreria"/>
  </r>
  <r>
    <s v="109495/2014"/>
    <m/>
    <s v="Agua - Dispenser"/>
    <s v="AQUALINE SA"/>
    <n v="229000"/>
    <s v="CONTRATACION DIRECTA POR EL SERVICIO SUMINISTRO DE AGUA POTABLE ENVASADA DISPENSERS (2 cuerpos)"/>
    <s v="Coordinación Técnica Operativa"/>
    <x v="1"/>
    <d v="2016-01-14T00:00:00"/>
    <s v="PARA FINALIZAR FALTA CUERPO II"/>
    <s v="Compras"/>
  </r>
  <r>
    <m/>
    <m/>
    <m/>
    <m/>
    <m/>
    <m/>
    <m/>
    <x v="2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">
  <r>
    <s v="329460/2016"/>
    <d v="2015-03-25T00:00:00"/>
    <s v="Tecnopolis - Servicio de sonido y video"/>
    <s v="JONS SILBERSTEIN S.R.L."/>
    <n v="544000"/>
    <s v="Presidencia de la Nacion"/>
    <x v="0"/>
    <d v="2016-07-27T00:00:00"/>
    <s v="Se análizó la Solicitud de Provisión N° 140/2015 arrojando un saldo pendiente de pago de $ 544.000.-. Obran a fs. 475 la constatación (CAE) . Resta incorporar a los presentes actuados, la Certificación de los Servicios correspondientes al 50% de UN (1) Servicio de los Renglones 1, 2 y 3 por $264.000.-, $113.000.- y $76.000.- respectivamente y el proporcional del Renglón 4 correspondiente al Mes 6."/>
    <s v="Devengado el 01/09 por $ 544.000 sidif 183091_x000a__x000a_"/>
    <m/>
    <m/>
    <m/>
  </r>
  <r>
    <s v="240257/2016"/>
    <d v="2016-06-07T00:00:00"/>
    <s v="Tecnopolis - Limpieza"/>
    <s v="TRANSPORTE OLIVOS S.A.C.I. y F"/>
    <n v="197121.12"/>
    <s v="Presidencia de la Nacion"/>
    <x v="0"/>
    <m/>
    <s v="A la espera de la refacturacion del proveedor por $197.200"/>
    <m/>
    <m/>
    <m/>
    <m/>
  </r>
  <r>
    <s v="86253/2016"/>
    <d v="2016-05-04T00:00:00"/>
    <s v="Seguridad"/>
    <s v="MURATA S.A."/>
    <n v="14135722.720000001"/>
    <s v="Coordinación Técnica Operativa"/>
    <x v="0"/>
    <d v="2016-06-24T00:00:00"/>
    <s v="SE SOLICITO A LA EMPRESA REFACTURACION. 14/07/2016: Saco a Mozzi por COMDOC para conformar facturas. Armo nota en GEDO para pasar a pago"/>
    <s v="DEVENGADO  POR SAF 347                                   SIDIF 352754 $ 14.135.722,72  Diciembre 2015, Enero y Febrero 2016 - PV-2016-00617499-APN-DGTAYL-SFM - EXP-S01: 86253/2016 - FC B 2-2287-88-89 COPIA DE LOS PAGOS POR MINPLAN (MESES 7,8;9;10;11)"/>
    <m/>
    <m/>
    <m/>
  </r>
  <r>
    <s v="171420/2016"/>
    <d v="2016-04-11T00:00:00"/>
    <s v="Tecnopolis - Servicio de sonido y video"/>
    <s v="JONS SILBERSTEIN"/>
    <n v="906000"/>
    <s v="Dirección Nacional de Centros Tematicos"/>
    <x v="0"/>
    <d v="2016-07-28T00:00:00"/>
    <s v="El pago cancela la Solicitud de Provisión N° 164/2015, por medio de la  Factura tipo “B” N° 97 por un importe de $ 906.000.-. Considerando que a fs. 2/3 obran la Certificación de los servicios correspondientes al saldo de la Solicitud de Provisión N° 164/2015."/>
    <s v="Devengado el 01/09 por  $ 906.000 sidif 183095"/>
    <m/>
    <m/>
    <m/>
  </r>
  <r>
    <s v="276439/2015"/>
    <d v="2016-04-08T00:00:00"/>
    <s v="Tecnopolis - Mantenimiento"/>
    <s v="Posible &quot;Grúas San Blás&quot;"/>
    <n v="308206.76"/>
    <s v="Dirección Nacional de Centros Tematicos"/>
    <x v="1"/>
    <m/>
    <s v="Contratación por el servicio anual de mantenimiento preventivo; correctivo y reparaciones de maquinas pesadas (Tecnopólis)"/>
    <s v="Contratacion Directa N° 25/2016 Orden de Compra 49/2016 emitida por JGM , imputado SAF 305"/>
    <m/>
    <m/>
    <m/>
  </r>
  <r>
    <s v="252374/2014"/>
    <d v="2016-01-14T00:00:00"/>
    <s v="Equipamiento Musical"/>
    <s v="Yamaha Music Latinamerica S.A."/>
    <n v="1658002.5"/>
    <s v="Sistema Federal de Medios y Contenidos Públicos"/>
    <x v="0"/>
    <d v="2016-08-25T00:00:00"/>
    <s v="Adqisición de piano de cola modelo CFX USADO. Nota DNEF N° 547/2016 FACT B 11-3429"/>
    <s v="La Orden de Pago esta a la firma de Borthagaray; si en el transcurso del  día se estará firmando la OP, se remite a la  TGN"/>
    <m/>
    <m/>
    <m/>
  </r>
  <r>
    <s v="199713/2015"/>
    <d v="2016-05-09T00:00:00"/>
    <s v="Limpieza"/>
    <s v="Impecable de Walter Perez"/>
    <n v="29880560.940000001"/>
    <s v="Sistema Federal de Medios y Contenidos Públicos"/>
    <x v="0"/>
    <m/>
    <s v="ORDEN DE COMPRA N° 20/2015 - Pago de facturas Nros. 4-87/88/89 OCTUBRE NOVIEMBRE, DICIEMBRE. Actualmente archivado en presupuesto"/>
    <s v="DEVENGADO  POR SAF 347                                        SIDIF 163943 11/08$ 29.880.560,94  Servicio Inrtegral de Limpieza del CCK - O/C 7/2014 - PV-2016-00543167-APN-DGTAYL#SFM - EXP-S01: 199713/2015 - FC B 4-87/88/89"/>
    <m/>
    <m/>
    <m/>
  </r>
  <r>
    <s v="178757/2016"/>
    <d v="2016-01-14T00:00:00"/>
    <s v="Limpieza"/>
    <s v="Impecable de Walter Perez"/>
    <n v="29880561"/>
    <s v="Sistema Federal de Medios y Contenidos Públicos"/>
    <x v="0"/>
    <m/>
    <s v="ORDEN DE COMPRA N° 7/2014 - Pago de facturas Nros. 828/29/30 ENERO, FEBRERO Y MARZO"/>
    <s v="DEVENGADO  POR SAF 347                                        SIDIF 163947 11/08$ 29.880.560,94  Servicio Inrtegral de Limpieza del CCK - O/C 7/2014 - PV-2016-00604588-APN-DGTAYL#SFM - EXP-S01: 178757/2016 - FC B 4-828/29/30"/>
    <m/>
    <m/>
    <m/>
  </r>
  <r>
    <s v="224845/2016"/>
    <d v="2016-05-31T00:00:00"/>
    <s v="Limpieza"/>
    <s v="Impecable de Walter Perez"/>
    <n v="29880560.940000001"/>
    <s v="Sistema Federal de Medios y Contenidos Públicos"/>
    <x v="0"/>
    <m/>
    <s v="Ejecución de la OC, por las Facturas N° 0004-00000831/832/835 ABRIL MAYO Y JUNIO"/>
    <s v="Recibido en compras 27/09/16"/>
    <m/>
    <m/>
    <m/>
  </r>
  <r>
    <s v="0348218/2016"/>
    <d v="2016-08-04T00:00:00"/>
    <s v="Limpieza"/>
    <s v="Impecable de Walter Perez"/>
    <n v="9960186"/>
    <s v="Sistema Federal de Medios y Contenidos Públicos"/>
    <x v="0"/>
    <m/>
    <s v="Correspondiente a Julio del 2016, se solicito a la CTO , documentación correspondiente a Seguros "/>
    <s v="Compras 18/08/2016"/>
    <m/>
    <m/>
    <m/>
  </r>
  <r>
    <s v="11196/2016"/>
    <m/>
    <s v="Equipamiento Musical"/>
    <s v="Yamaha Music Latinamerica S.A."/>
    <n v="2720000"/>
    <s v="JGM"/>
    <x v="2"/>
    <m/>
    <s v="Adqisición de piano de cola Expte N° 39565/2016 Factura 00113386. Acta N° 254/16"/>
    <s v="DEVENGADO  POR SAF 305                                   SIDIF 173859 $ 2.720.000,00"/>
    <m/>
    <m/>
    <m/>
  </r>
  <r>
    <s v="291205/2015"/>
    <d v="2016-01-14T00:00:00"/>
    <s v="Desfibiladores"/>
    <s v="FILOBISIS S:A."/>
    <n v="729630"/>
    <m/>
    <x v="0"/>
    <m/>
    <s v="Adquisición de 18 Desfibriladores Exp 22818/2016 Factura 0004-3404.Acta 279/2016"/>
    <s v="Devengado por JGM SAF 305. El 26/09/2016 fue enviado a la TGN, por lo cual esta a la proximidad del pago RLIQ -11245-"/>
    <m/>
    <m/>
    <m/>
  </r>
  <r>
    <m/>
    <m/>
    <m/>
    <m/>
    <m/>
    <m/>
    <x v="3"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83">
  <r>
    <n v="1"/>
    <s v="28497/2014"/>
    <s v="028497/2014"/>
    <m/>
    <m/>
    <m/>
    <m/>
    <m/>
    <d v="2016-01-14T00:00:00"/>
    <x v="0"/>
    <x v="0"/>
    <x v="0"/>
    <x v="0"/>
    <m/>
    <m/>
    <s v="Direccion General Técnica, Administrativa y Legal"/>
    <d v="2016-06-01T00:00:00"/>
    <s v="Mueble 11"/>
    <x v="0"/>
    <d v="2016-06-01T00:00:00"/>
    <x v="0"/>
    <s v="Direccion General Técnica, Administrativa y Legal"/>
    <d v="2016-03-07T00:00:00"/>
    <s v="NOTA CC 271/2016"/>
    <s v="CON NOTA Y PROY PARA DEJAR SIN EFECTO LA LICITACIÓN"/>
    <x v="0"/>
    <x v="0"/>
    <s v="Licitación Publica"/>
    <s v="Licitación - Contrataciones"/>
    <s v="Licitacion"/>
    <m/>
    <m/>
    <m/>
    <m/>
    <m/>
    <m/>
    <m/>
    <m/>
    <m/>
  </r>
  <r>
    <n v="2"/>
    <s v="158858/2014"/>
    <s v="158858/2014"/>
    <m/>
    <m/>
    <n v="197613"/>
    <m/>
    <s v="_x000a_"/>
    <d v="2016-01-14T00:00:00"/>
    <x v="1"/>
    <x v="0"/>
    <x v="1"/>
    <x v="1"/>
    <m/>
    <m/>
    <m/>
    <m/>
    <m/>
    <x v="0"/>
    <m/>
    <x v="1"/>
    <m/>
    <m/>
    <m/>
    <m/>
    <x v="1"/>
    <x v="1"/>
    <m/>
    <s v="HISTORICO /MINPLAN"/>
    <m/>
    <m/>
    <m/>
    <m/>
    <m/>
    <m/>
    <m/>
    <m/>
    <m/>
    <m/>
  </r>
  <r>
    <n v="3"/>
    <s v="259206/2014"/>
    <s v="259206/2014"/>
    <m/>
    <m/>
    <n v="252062"/>
    <m/>
    <m/>
    <d v="2016-01-14T00:00:00"/>
    <x v="2"/>
    <x v="0"/>
    <x v="1"/>
    <x v="2"/>
    <m/>
    <m/>
    <m/>
    <m/>
    <m/>
    <x v="1"/>
    <m/>
    <x v="1"/>
    <m/>
    <m/>
    <m/>
    <m/>
    <x v="2"/>
    <x v="2"/>
    <m/>
    <s v="HISTORICO /MINPLAN"/>
    <m/>
    <m/>
    <m/>
    <m/>
    <m/>
    <m/>
    <m/>
    <m/>
    <m/>
    <m/>
  </r>
  <r>
    <n v="4"/>
    <s v="218690/2015"/>
    <s v="218690/2015"/>
    <m/>
    <m/>
    <m/>
    <m/>
    <m/>
    <d v="2016-01-14T00:00:00"/>
    <x v="3"/>
    <x v="1"/>
    <x v="1"/>
    <x v="3"/>
    <m/>
    <m/>
    <m/>
    <m/>
    <s v="Mueble 14"/>
    <x v="0"/>
    <m/>
    <x v="1"/>
    <m/>
    <m/>
    <m/>
    <m/>
    <x v="3"/>
    <x v="3"/>
    <m/>
    <s v="Pago"/>
    <s v="Pago"/>
    <m/>
    <m/>
    <m/>
    <m/>
    <m/>
    <m/>
    <m/>
    <m/>
    <m/>
  </r>
  <r>
    <n v="5"/>
    <s v="16204/2015"/>
    <s v="016204/2015"/>
    <m/>
    <m/>
    <m/>
    <m/>
    <m/>
    <d v="2016-01-14T00:00:00"/>
    <x v="4"/>
    <x v="2"/>
    <x v="1"/>
    <x v="4"/>
    <s v="Dirección Nacional de Centros Tematicos"/>
    <m/>
    <m/>
    <m/>
    <s v="Mueble 14"/>
    <x v="0"/>
    <m/>
    <x v="1"/>
    <m/>
    <m/>
    <m/>
    <m/>
    <x v="3"/>
    <x v="3"/>
    <m/>
    <s v="HISTORICO /MINPLAN"/>
    <s v="Convenios"/>
    <m/>
    <m/>
    <m/>
    <m/>
    <m/>
    <m/>
    <m/>
    <m/>
    <m/>
  </r>
  <r>
    <n v="6"/>
    <s v="184524/2015"/>
    <s v="184524/2015"/>
    <m/>
    <m/>
    <m/>
    <m/>
    <m/>
    <d v="2016-01-14T00:00:00"/>
    <x v="3"/>
    <x v="3"/>
    <x v="1"/>
    <x v="5"/>
    <m/>
    <m/>
    <m/>
    <m/>
    <s v="Mueble 14"/>
    <x v="0"/>
    <m/>
    <x v="1"/>
    <m/>
    <m/>
    <m/>
    <m/>
    <x v="3"/>
    <x v="3"/>
    <m/>
    <s v="HISTORICO /MINPLAN"/>
    <s v="Convenios"/>
    <m/>
    <m/>
    <m/>
    <m/>
    <m/>
    <m/>
    <m/>
    <m/>
    <m/>
  </r>
  <r>
    <n v="7"/>
    <s v="71916/2014"/>
    <s v="071916/2014"/>
    <m/>
    <m/>
    <m/>
    <m/>
    <m/>
    <d v="2016-01-14T00:00:00"/>
    <x v="5"/>
    <x v="0"/>
    <x v="2"/>
    <x v="6"/>
    <m/>
    <m/>
    <m/>
    <m/>
    <m/>
    <x v="0"/>
    <m/>
    <x v="1"/>
    <m/>
    <m/>
    <m/>
    <m/>
    <x v="4"/>
    <x v="4"/>
    <m/>
    <s v="HISTORICO /MINPLAN"/>
    <m/>
    <m/>
    <m/>
    <m/>
    <m/>
    <m/>
    <m/>
    <m/>
    <m/>
    <m/>
  </r>
  <r>
    <n v="8"/>
    <s v="97796/2014"/>
    <s v="097796/2014"/>
    <m/>
    <m/>
    <m/>
    <m/>
    <m/>
    <d v="2016-01-14T00:00:00"/>
    <x v="6"/>
    <x v="0"/>
    <x v="3"/>
    <x v="7"/>
    <m/>
    <m/>
    <s v="Dirección Nacional de Expresiones Federales"/>
    <d v="2016-08-17T00:00:00"/>
    <s v="Mueble 11"/>
    <x v="1"/>
    <d v="2016-08-08T00:00:00"/>
    <x v="2"/>
    <s v="Presupuesto"/>
    <d v="2016-08-22T00:00:00"/>
    <s v="PV-2016-00869513-APN-DGTAYL#SFM"/>
    <s v="Para que indique si tiene incidencia presupuestaria la desafectación junto con A.A. para su prosecución"/>
    <x v="5"/>
    <x v="5"/>
    <s v="Licitación Publica"/>
    <s v="HISTORICO /MINPLAN"/>
    <m/>
    <m/>
    <m/>
    <m/>
    <m/>
    <m/>
    <m/>
    <m/>
    <m/>
    <m/>
  </r>
  <r>
    <n v="9"/>
    <s v="71932/2014"/>
    <s v="071932/2014"/>
    <m/>
    <m/>
    <m/>
    <s v="PROY-S01:0004566/2015"/>
    <s v="LIC. PUB.Nº 2/2015 - OC 24/2015 - EXP OP 0344243/15 y 344254/45"/>
    <d v="2016-01-14T00:00:00"/>
    <x v="7"/>
    <x v="4"/>
    <x v="4"/>
    <x v="8"/>
    <m/>
    <m/>
    <m/>
    <m/>
    <m/>
    <x v="0"/>
    <m/>
    <x v="1"/>
    <s v="Legales"/>
    <d v="2016-06-07T00:00:00"/>
    <m/>
    <s v="19 cuerpos. Se entrego con remito N° 534614/2016"/>
    <x v="0"/>
    <x v="6"/>
    <s v="Licitación Publica"/>
    <s v="HISTORICO /MINPLAN"/>
    <m/>
    <s v="OC 24/2015"/>
    <m/>
    <m/>
    <m/>
    <m/>
    <m/>
    <m/>
    <m/>
    <m/>
  </r>
  <r>
    <n v="10"/>
    <s v="139230/2014"/>
    <s v="139230/2014"/>
    <m/>
    <m/>
    <m/>
    <m/>
    <m/>
    <d v="2016-01-14T00:00:00"/>
    <x v="8"/>
    <x v="5"/>
    <x v="5"/>
    <x v="9"/>
    <m/>
    <m/>
    <m/>
    <m/>
    <s v="Mueble 22"/>
    <x v="0"/>
    <m/>
    <x v="1"/>
    <m/>
    <m/>
    <m/>
    <m/>
    <x v="3"/>
    <x v="3"/>
    <s v="Licitación Publica"/>
    <s v="HISTORICO /MINPLAN"/>
    <m/>
    <m/>
    <m/>
    <m/>
    <m/>
    <m/>
    <m/>
    <m/>
    <m/>
    <s v="DESAFECTAR"/>
  </r>
  <r>
    <n v="11"/>
    <s v="28507/2014"/>
    <s v="028507/2014"/>
    <m/>
    <m/>
    <m/>
    <m/>
    <s v="LIC. PUB. 6/2014 - OC14/2015"/>
    <d v="2016-01-14T00:00:00"/>
    <x v="9"/>
    <x v="6"/>
    <x v="6"/>
    <x v="10"/>
    <m/>
    <m/>
    <m/>
    <m/>
    <s v="Mueble 14"/>
    <x v="0"/>
    <d v="2016-05-27T00:00:00"/>
    <x v="1"/>
    <m/>
    <m/>
    <m/>
    <m/>
    <x v="3"/>
    <x v="3"/>
    <s v="Licitación Publica"/>
    <s v="HISTORICO /MINPLAN"/>
    <m/>
    <s v="OC14/2015"/>
    <m/>
    <m/>
    <m/>
    <m/>
    <m/>
    <m/>
    <m/>
    <m/>
  </r>
  <r>
    <n v="12"/>
    <s v="151295/2014"/>
    <s v="151295/2014"/>
    <m/>
    <s v="25947/2016"/>
    <m/>
    <m/>
    <m/>
    <d v="2016-01-14T00:00:00"/>
    <x v="10"/>
    <x v="0"/>
    <x v="1"/>
    <x v="11"/>
    <m/>
    <m/>
    <s v="Dirección Nacional de Expresiones Federales"/>
    <d v="2016-07-18T00:00:00"/>
    <m/>
    <x v="0"/>
    <d v="2016-07-19T00:00:00"/>
    <x v="3"/>
    <s v="Legales"/>
    <d v="2016-07-20T00:00:00"/>
    <s v="pv-2016-00345222"/>
    <m/>
    <x v="3"/>
    <x v="7"/>
    <s v="Licitación Publica"/>
    <s v="HISTORICO /MINPLAN"/>
    <m/>
    <m/>
    <m/>
    <m/>
    <m/>
    <m/>
    <m/>
    <m/>
    <m/>
    <s v="DESAFECTAR"/>
  </r>
  <r>
    <n v="13"/>
    <s v="28498/2014"/>
    <s v="028498/2014"/>
    <m/>
    <m/>
    <m/>
    <m/>
    <s v="LIC. PUB. 9/2014 - OC 32/2015 y 34/2015"/>
    <d v="2016-01-14T00:00:00"/>
    <x v="11"/>
    <x v="7"/>
    <x v="7"/>
    <x v="12"/>
    <m/>
    <m/>
    <m/>
    <m/>
    <s v="Mueble 22"/>
    <x v="0"/>
    <d v="2016-07-28T00:00:00"/>
    <x v="1"/>
    <m/>
    <m/>
    <m/>
    <m/>
    <x v="3"/>
    <x v="3"/>
    <s v="Licitación Publica"/>
    <s v="HISTORICO /MINPLAN"/>
    <m/>
    <s v="OC 32/2015 y 34/2015"/>
    <m/>
    <m/>
    <m/>
    <m/>
    <m/>
    <m/>
    <m/>
    <s v="DESAFECTAR"/>
  </r>
  <r>
    <n v="14"/>
    <s v="28505/2014"/>
    <s v="028505/2014"/>
    <m/>
    <m/>
    <m/>
    <m/>
    <s v="LIC. PUB. 7/2014 - OC 20/2015"/>
    <d v="2016-01-14T00:00:00"/>
    <x v="12"/>
    <x v="8"/>
    <x v="8"/>
    <x v="13"/>
    <m/>
    <m/>
    <m/>
    <m/>
    <s v="Mueble 22"/>
    <x v="0"/>
    <m/>
    <x v="1"/>
    <s v="Coordinación Técnica Operativa"/>
    <d v="2016-04-21T00:00:00"/>
    <m/>
    <s v="Se llevo cuerpo 4,5, 6 y 12, Para ver la oferta de la firma Impecable con Adrian, (FER)"/>
    <x v="6"/>
    <x v="8"/>
    <s v="Licitación Publica"/>
    <s v="HISTORICO /MINPLAN"/>
    <m/>
    <s v="OC 20/2015"/>
    <m/>
    <m/>
    <m/>
    <m/>
    <m/>
    <m/>
    <m/>
    <m/>
  </r>
  <r>
    <n v="15"/>
    <s v="109495/2014"/>
    <s v="109495/2014"/>
    <m/>
    <m/>
    <m/>
    <s v="PROY 4205/2015"/>
    <s v="LIC PRI. 1/2015 - OC ABIERTA 15/2015"/>
    <d v="2016-01-14T00:00:00"/>
    <x v="13"/>
    <x v="9"/>
    <x v="9"/>
    <x v="14"/>
    <s v="Coordinación Técnica Operativa"/>
    <m/>
    <m/>
    <m/>
    <s v="Mueble 8"/>
    <x v="2"/>
    <m/>
    <x v="4"/>
    <s v="Direccion General Técnica, Administrativa y Legal"/>
    <d v="2016-05-27T00:00:00"/>
    <s v="Nota CC N° 236/16"/>
    <s v="Nota de Intervencion de Compras, para remitir a DGTyL para que luego se remita a Jefatura para el pago, que ejecutara el 100% de laOC"/>
    <x v="3"/>
    <x v="9"/>
    <s v="Contratación Directa"/>
    <s v="HISTORICO /MINPLAN"/>
    <s v="Contratación Directa"/>
    <s v="OC ABIERTA 15/2015"/>
    <m/>
    <m/>
    <m/>
    <m/>
    <m/>
    <m/>
    <s v="PARA PAGO JGM"/>
    <s v="PARA PAGO JGM"/>
  </r>
  <r>
    <n v="16"/>
    <s v="28506/2014"/>
    <s v="028506/2014"/>
    <m/>
    <m/>
    <m/>
    <m/>
    <s v="LIC. PUB. 3/2014 -OC 17/2015"/>
    <d v="2016-01-14T00:00:00"/>
    <x v="14"/>
    <x v="10"/>
    <x v="10"/>
    <x v="15"/>
    <s v="Coordinación Técnica Operativa"/>
    <m/>
    <m/>
    <m/>
    <s v="Mueble 22"/>
    <x v="0"/>
    <d v="2016-06-08T00:00:00"/>
    <x v="5"/>
    <s v="Direccion General Técnica, Administrativa y Legal"/>
    <d v="2016-07-06T00:00:00"/>
    <s v="PV-2016-00069964-APN-DGTAYL#SFM"/>
    <s v="Envío 9 cuerpos con providencia de resumen de lo actuado y nota del proveedor solicitando ajuste por paritarias, para que si lo estima corresponder derive a legales."/>
    <x v="3"/>
    <x v="10"/>
    <s v="Licitación Publica"/>
    <s v="HISTORICO /MINPLAN"/>
    <s v="Licitación pública"/>
    <s v="OC 17/2015"/>
    <m/>
    <m/>
    <m/>
    <m/>
    <m/>
    <m/>
    <m/>
    <m/>
  </r>
  <r>
    <n v="17"/>
    <s v="166605/2014"/>
    <s v="166605/2014"/>
    <m/>
    <s v="16723/2016"/>
    <m/>
    <m/>
    <m/>
    <d v="2016-01-14T00:00:00"/>
    <x v="15"/>
    <x v="0"/>
    <x v="1"/>
    <x v="16"/>
    <s v="Dirección Nacional de Expresiones Federales"/>
    <m/>
    <m/>
    <m/>
    <m/>
    <x v="0"/>
    <s v="27/5 para corregir proyecto de resolución desafectacion"/>
    <x v="6"/>
    <s v="Legales"/>
    <d v="2016-05-26T00:00:00"/>
    <s v="Nota CC N° 231"/>
    <s v="Se adjunta PROY de Resolución que deja sin efecto la Lic. Para que vuestra área tome intervención de su competencia"/>
    <x v="0"/>
    <x v="0"/>
    <m/>
    <s v="HISTORICO /MINPLAN"/>
    <m/>
    <m/>
    <m/>
    <m/>
    <m/>
    <m/>
    <m/>
    <m/>
    <m/>
    <s v="DESAFECTAR"/>
  </r>
  <r>
    <n v="18"/>
    <s v="291205/2015"/>
    <s v="291205/2015"/>
    <m/>
    <m/>
    <m/>
    <m/>
    <m/>
    <d v="2016-01-14T00:00:00"/>
    <x v="16"/>
    <x v="11"/>
    <x v="11"/>
    <x v="17"/>
    <m/>
    <m/>
    <s v="Direccion General Técnica, Administrativa y Legal"/>
    <d v="2016-08-26T00:00:00"/>
    <m/>
    <x v="0"/>
    <m/>
    <x v="1"/>
    <s v="JEFATURA DE GABINETE DE MINISTROS"/>
    <d v="2016-09-09T00:00:00"/>
    <s v="PV-2016-01282180"/>
    <s v="Para que informe si tiene credito presupuestario. Se remitio un solo cuerpo"/>
    <x v="5"/>
    <x v="5"/>
    <s v="Contratación Directa"/>
    <s v="Licitación - Contrataciones"/>
    <s v="Licitacion"/>
    <m/>
    <m/>
    <m/>
    <m/>
    <s v="PAGO JGM"/>
    <m/>
    <m/>
    <m/>
    <m/>
  </r>
  <r>
    <n v="19"/>
    <s v="252374/2014"/>
    <s v="252374/2014"/>
    <s v="TRI 112001/2015"/>
    <m/>
    <m/>
    <m/>
    <m/>
    <d v="2016-01-14T00:00:00"/>
    <x v="17"/>
    <x v="12"/>
    <x v="12"/>
    <x v="18"/>
    <s v="Sistema Federal de Medios y Contenidos Públicos"/>
    <m/>
    <s v="Dirección Nacional de Expresiones Federales"/>
    <d v="2016-09-02T00:00:00"/>
    <s v="Mueble 14"/>
    <x v="0"/>
    <d v="2016-08-25T00:00:00"/>
    <x v="1"/>
    <s v="Presupuesto"/>
    <d v="2016-09-13T00:00:00"/>
    <s v="PV-2016-01355897-APN-DGTAYL#SFM"/>
    <m/>
    <x v="5"/>
    <x v="5"/>
    <s v="Contratación Directa"/>
    <s v="Licitación - Contrataciones"/>
    <s v="Contratación directa por especialidad"/>
    <m/>
    <m/>
    <d v="2957-11-01T00:00:00"/>
    <m/>
    <m/>
    <m/>
    <m/>
    <m/>
    <m/>
  </r>
  <r>
    <n v="20"/>
    <s v="134613/2014"/>
    <s v="134613/2014"/>
    <m/>
    <m/>
    <m/>
    <m/>
    <m/>
    <d v="2016-01-14T00:00:00"/>
    <x v="17"/>
    <x v="13"/>
    <x v="13"/>
    <x v="19"/>
    <m/>
    <m/>
    <m/>
    <m/>
    <m/>
    <x v="0"/>
    <m/>
    <x v="1"/>
    <s v="Presupuesto"/>
    <d v="2016-03-09T00:00:00"/>
    <s v="Nota CC N° 22/2016"/>
    <s v="Para que informe si tiene credito presupuestario"/>
    <x v="3"/>
    <x v="3"/>
    <s v="Contratación Directa"/>
    <s v="Licitación - Contrataciones"/>
    <s v="Contratación directa por especialidad"/>
    <m/>
    <m/>
    <m/>
    <m/>
    <m/>
    <m/>
    <m/>
    <m/>
    <m/>
  </r>
  <r>
    <n v="21"/>
    <s v="344254/2015"/>
    <s v="344254/2015"/>
    <m/>
    <m/>
    <m/>
    <m/>
    <m/>
    <d v="2016-01-14T00:00:00"/>
    <x v="18"/>
    <x v="4"/>
    <x v="14"/>
    <x v="20"/>
    <m/>
    <m/>
    <m/>
    <m/>
    <m/>
    <x v="0"/>
    <m/>
    <x v="1"/>
    <s v="Dirección Nacional de Expresiones Federales"/>
    <d v="2016-04-05T00:00:00"/>
    <m/>
    <s v="Se entrego con remito manual de Compras a Sebastian y Leandro Iglesias"/>
    <x v="7"/>
    <x v="5"/>
    <s v="Pago"/>
    <s v="HISTORICO /MINPLAN"/>
    <s v="Pago"/>
    <m/>
    <m/>
    <s v="0012-00000480 yNota de Crédito N° 0012-00000241"/>
    <m/>
    <m/>
    <m/>
    <m/>
    <m/>
    <m/>
  </r>
  <r>
    <n v="22"/>
    <s v="344243/2015"/>
    <s v="344243/2015"/>
    <m/>
    <m/>
    <m/>
    <m/>
    <m/>
    <d v="2016-01-14T00:00:00"/>
    <x v="18"/>
    <x v="4"/>
    <x v="15"/>
    <x v="21"/>
    <m/>
    <m/>
    <m/>
    <m/>
    <m/>
    <x v="0"/>
    <m/>
    <x v="1"/>
    <s v="Dirección Nacional de Expresiones Federales"/>
    <d v="2016-04-05T00:00:00"/>
    <m/>
    <s v="Se entrego con remito manual de Compras a Sebastian y Leandro Iglesias"/>
    <x v="7"/>
    <x v="5"/>
    <s v="Pago"/>
    <s v="HISTORICO /MINPLAN"/>
    <s v="Pago"/>
    <m/>
    <m/>
    <s v="Nº 0012-00000479 y Nota de Crédito N° 0012-00000240"/>
    <m/>
    <m/>
    <m/>
    <m/>
    <m/>
    <m/>
  </r>
  <r>
    <n v="23"/>
    <s v="340056/2015"/>
    <s v="340056/2015"/>
    <m/>
    <m/>
    <m/>
    <m/>
    <m/>
    <d v="2016-01-14T00:00:00"/>
    <x v="11"/>
    <x v="14"/>
    <x v="16"/>
    <x v="22"/>
    <m/>
    <m/>
    <m/>
    <m/>
    <s v="Mueble 14"/>
    <x v="0"/>
    <m/>
    <x v="1"/>
    <s v="DGTAyL"/>
    <d v="2016-08-23T00:00:00"/>
    <s v="PV-2016-00858837"/>
    <m/>
    <x v="5"/>
    <x v="5"/>
    <m/>
    <s v="Pago"/>
    <s v="Pago"/>
    <m/>
    <m/>
    <m/>
    <s v="Refacturación al sistema 0002-00000925"/>
    <m/>
    <m/>
    <m/>
    <m/>
    <m/>
  </r>
  <r>
    <n v="24"/>
    <s v="325512/2015"/>
    <s v="325512/2015"/>
    <m/>
    <m/>
    <m/>
    <m/>
    <m/>
    <d v="2016-01-14T00:00:00"/>
    <x v="19"/>
    <x v="15"/>
    <x v="17"/>
    <x v="23"/>
    <m/>
    <m/>
    <m/>
    <m/>
    <s v="Mueble 15"/>
    <x v="0"/>
    <m/>
    <x v="7"/>
    <m/>
    <m/>
    <m/>
    <m/>
    <x v="3"/>
    <x v="3"/>
    <m/>
    <s v="Pago"/>
    <s v="Pago"/>
    <m/>
    <m/>
    <m/>
    <s v="N° 0000001"/>
    <m/>
    <m/>
    <m/>
    <m/>
    <s v="PAGO"/>
  </r>
  <r>
    <n v="25"/>
    <s v="266884/2015"/>
    <s v="266884/2015"/>
    <m/>
    <m/>
    <m/>
    <m/>
    <m/>
    <d v="2016-01-14T00:00:00"/>
    <x v="20"/>
    <x v="16"/>
    <x v="18"/>
    <x v="24"/>
    <m/>
    <m/>
    <m/>
    <m/>
    <m/>
    <x v="0"/>
    <m/>
    <x v="1"/>
    <s v="Depto.Rendición de Cuentas- Minplan"/>
    <d v="2016-02-19T00:00:00"/>
    <s v="OP 9018/15"/>
    <s v="Para archivo."/>
    <x v="8"/>
    <x v="11"/>
    <m/>
    <s v="Pago"/>
    <s v="Pago"/>
    <m/>
    <m/>
    <m/>
    <s v="0007-00000568 Y 569"/>
    <m/>
    <m/>
    <m/>
    <m/>
    <m/>
  </r>
  <r>
    <n v="26"/>
    <s v="112029/2015"/>
    <s v="112029/2015"/>
    <s v="112029/2015"/>
    <m/>
    <m/>
    <m/>
    <m/>
    <d v="2016-01-14T00:00:00"/>
    <x v="21"/>
    <x v="17"/>
    <x v="19"/>
    <x v="25"/>
    <m/>
    <m/>
    <m/>
    <m/>
    <s v="Mueble 22"/>
    <x v="0"/>
    <m/>
    <x v="1"/>
    <m/>
    <m/>
    <m/>
    <m/>
    <x v="3"/>
    <x v="3"/>
    <m/>
    <s v="Pago"/>
    <s v="Pago"/>
    <m/>
    <m/>
    <m/>
    <m/>
    <m/>
    <m/>
    <m/>
    <m/>
    <m/>
  </r>
  <r>
    <n v="27"/>
    <m/>
    <s v="112023/2015"/>
    <s v="112023/2015"/>
    <m/>
    <m/>
    <m/>
    <m/>
    <d v="2016-01-14T00:00:00"/>
    <x v="21"/>
    <x v="17"/>
    <x v="20"/>
    <x v="26"/>
    <m/>
    <m/>
    <m/>
    <m/>
    <s v="Mueble 22"/>
    <x v="0"/>
    <m/>
    <x v="1"/>
    <m/>
    <m/>
    <m/>
    <m/>
    <x v="3"/>
    <x v="3"/>
    <m/>
    <s v="Pago"/>
    <s v="Pago"/>
    <m/>
    <m/>
    <m/>
    <s v="0005-00000104"/>
    <m/>
    <m/>
    <m/>
    <m/>
    <s v="PAGO"/>
  </r>
  <r>
    <n v="28"/>
    <s v="111766/2015"/>
    <s v="111766/2015"/>
    <m/>
    <m/>
    <m/>
    <m/>
    <m/>
    <d v="2016-01-14T00:00:00"/>
    <x v="21"/>
    <x v="17"/>
    <x v="21"/>
    <x v="27"/>
    <m/>
    <m/>
    <m/>
    <m/>
    <s v="Mueble 22"/>
    <x v="0"/>
    <m/>
    <x v="1"/>
    <m/>
    <m/>
    <m/>
    <m/>
    <x v="3"/>
    <x v="3"/>
    <m/>
    <s v="Pago"/>
    <s v="Pago"/>
    <m/>
    <m/>
    <m/>
    <s v="0005-00000110"/>
    <m/>
    <m/>
    <m/>
    <m/>
    <s v="PAGO"/>
  </r>
  <r>
    <n v="30"/>
    <m/>
    <s v="111248/2015"/>
    <s v="111248/2015"/>
    <m/>
    <m/>
    <m/>
    <m/>
    <d v="2016-01-14T00:00:00"/>
    <x v="22"/>
    <x v="18"/>
    <x v="22"/>
    <x v="28"/>
    <m/>
    <m/>
    <m/>
    <m/>
    <s v="Mueble 14"/>
    <x v="0"/>
    <m/>
    <x v="1"/>
    <m/>
    <m/>
    <m/>
    <m/>
    <x v="3"/>
    <x v="3"/>
    <m/>
    <s v="Pago"/>
    <s v="Pago"/>
    <m/>
    <m/>
    <m/>
    <s v="N° 182.677, 183.005 Y 184.211 NOTAS DE DÉBITO 37170, 37026, 37012, 37013, 37171, 37266, 37172 Y 37168"/>
    <m/>
    <m/>
    <m/>
    <m/>
    <s v="PAGO"/>
  </r>
  <r>
    <n v="31"/>
    <s v="256771/2014"/>
    <s v="256771/2014"/>
    <m/>
    <m/>
    <m/>
    <m/>
    <s v="OC N°11/15"/>
    <d v="2016-01-14T00:00:00"/>
    <x v="22"/>
    <x v="18"/>
    <x v="23"/>
    <x v="29"/>
    <m/>
    <m/>
    <m/>
    <m/>
    <m/>
    <x v="0"/>
    <m/>
    <x v="1"/>
    <m/>
    <m/>
    <m/>
    <m/>
    <x v="3"/>
    <x v="3"/>
    <s v="Convenios"/>
    <s v="HISTORICO /MINPLAN"/>
    <m/>
    <s v="OC N°11/15"/>
    <m/>
    <m/>
    <m/>
    <m/>
    <m/>
    <m/>
    <m/>
    <m/>
  </r>
  <r>
    <n v="32"/>
    <m/>
    <s v="092974/2015"/>
    <m/>
    <s v="92974/2015"/>
    <m/>
    <m/>
    <m/>
    <d v="2016-01-14T00:00:00"/>
    <x v="22"/>
    <x v="18"/>
    <x v="1"/>
    <x v="30"/>
    <m/>
    <m/>
    <m/>
    <m/>
    <s v="Mueble 14"/>
    <x v="0"/>
    <m/>
    <x v="1"/>
    <m/>
    <m/>
    <m/>
    <m/>
    <x v="5"/>
    <x v="5"/>
    <s v="Convenios"/>
    <s v="HISTORICO /MINPLAN"/>
    <m/>
    <m/>
    <m/>
    <m/>
    <m/>
    <m/>
    <m/>
    <m/>
    <m/>
    <m/>
  </r>
  <r>
    <n v="33"/>
    <s v="111286/2015"/>
    <s v="111286/2015"/>
    <s v="111286/2015"/>
    <m/>
    <m/>
    <m/>
    <m/>
    <d v="2016-01-14T00:00:00"/>
    <x v="22"/>
    <x v="18"/>
    <x v="22"/>
    <x v="31"/>
    <m/>
    <m/>
    <m/>
    <m/>
    <m/>
    <x v="0"/>
    <m/>
    <x v="1"/>
    <m/>
    <m/>
    <m/>
    <m/>
    <x v="3"/>
    <x v="3"/>
    <s v="Pago"/>
    <s v="HISTORICO /MINPLAN"/>
    <m/>
    <m/>
    <m/>
    <s v="N° 183.629 Y NOTAS DE DÉBITO 37046, 37026, 37265 Y 37091"/>
    <m/>
    <m/>
    <m/>
    <m/>
    <m/>
    <m/>
  </r>
  <r>
    <n v="34"/>
    <s v="122698/2014"/>
    <s v="122698/2014"/>
    <m/>
    <m/>
    <m/>
    <m/>
    <m/>
    <d v="2016-01-14T00:00:00"/>
    <x v="22"/>
    <x v="18"/>
    <x v="1"/>
    <x v="32"/>
    <m/>
    <m/>
    <m/>
    <m/>
    <s v="Mueble 14"/>
    <x v="0"/>
    <m/>
    <x v="8"/>
    <m/>
    <m/>
    <m/>
    <m/>
    <x v="9"/>
    <x v="5"/>
    <s v="Convenios"/>
    <s v="HISTORICO /MINPLAN"/>
    <m/>
    <m/>
    <m/>
    <m/>
    <m/>
    <m/>
    <m/>
    <m/>
    <m/>
    <s v="DESAFECTAR"/>
  </r>
  <r>
    <n v="35"/>
    <m/>
    <s v="110549/2015"/>
    <s v="110549/2015"/>
    <m/>
    <m/>
    <m/>
    <m/>
    <d v="2016-01-14T00:00:00"/>
    <x v="23"/>
    <x v="0"/>
    <x v="1"/>
    <x v="33"/>
    <m/>
    <m/>
    <m/>
    <m/>
    <m/>
    <x v="0"/>
    <m/>
    <x v="1"/>
    <s v="Dirección Nacional de Expresiones Federales"/>
    <d v="2016-03-10T00:00:00"/>
    <m/>
    <m/>
    <x v="10"/>
    <x v="3"/>
    <m/>
    <s v="HISTORICO /MINPLAN"/>
    <m/>
    <m/>
    <m/>
    <m/>
    <m/>
    <m/>
    <m/>
    <m/>
    <m/>
    <m/>
  </r>
  <r>
    <n v="36"/>
    <s v="304486/2014"/>
    <s v="304486/2014"/>
    <m/>
    <m/>
    <m/>
    <m/>
    <m/>
    <d v="2016-01-14T00:00:00"/>
    <x v="7"/>
    <x v="19"/>
    <x v="24"/>
    <x v="34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37"/>
    <s v="152918/2014"/>
    <s v="152918/2014"/>
    <m/>
    <m/>
    <m/>
    <m/>
    <m/>
    <d v="2016-01-14T00:00:00"/>
    <x v="3"/>
    <x v="2"/>
    <x v="25"/>
    <x v="35"/>
    <m/>
    <m/>
    <m/>
    <m/>
    <s v="Mueble 10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38"/>
    <s v="196055/2014"/>
    <s v="196055/2014"/>
    <m/>
    <m/>
    <m/>
    <m/>
    <m/>
    <d v="2016-01-14T00:00:00"/>
    <x v="4"/>
    <x v="2"/>
    <x v="26"/>
    <x v="36"/>
    <s v="Dirección Nacional de Centros Tematicos"/>
    <m/>
    <m/>
    <m/>
    <m/>
    <x v="0"/>
    <m/>
    <x v="1"/>
    <m/>
    <m/>
    <m/>
    <m/>
    <x v="5"/>
    <x v="5"/>
    <s v="Convenios"/>
    <s v="HISTORICO /MINPLAN"/>
    <s v="Convenios"/>
    <m/>
    <m/>
    <m/>
    <m/>
    <m/>
    <m/>
    <m/>
    <m/>
    <m/>
  </r>
  <r>
    <n v="39"/>
    <s v="316489/2015"/>
    <s v="316489/2015"/>
    <m/>
    <m/>
    <m/>
    <m/>
    <m/>
    <d v="2016-01-14T00:00:00"/>
    <x v="7"/>
    <x v="20"/>
    <x v="27"/>
    <x v="37"/>
    <m/>
    <m/>
    <m/>
    <m/>
    <m/>
    <x v="0"/>
    <m/>
    <x v="1"/>
    <m/>
    <m/>
    <m/>
    <m/>
    <x v="3"/>
    <x v="3"/>
    <m/>
    <s v="HISTORICO /MINPLAN"/>
    <m/>
    <m/>
    <m/>
    <m/>
    <m/>
    <m/>
    <m/>
    <m/>
    <m/>
    <m/>
  </r>
  <r>
    <n v="40"/>
    <s v="300185/2015"/>
    <s v="300185/2015"/>
    <m/>
    <m/>
    <m/>
    <m/>
    <m/>
    <d v="2016-01-14T00:00:00"/>
    <x v="3"/>
    <x v="1"/>
    <x v="28"/>
    <x v="38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41"/>
    <s v="309814/2015"/>
    <s v="309814/2015"/>
    <m/>
    <m/>
    <m/>
    <m/>
    <m/>
    <d v="2016-01-14T00:00:00"/>
    <x v="3"/>
    <x v="1"/>
    <x v="29"/>
    <x v="39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42"/>
    <s v="300193/2015"/>
    <s v="300193/2015"/>
    <m/>
    <m/>
    <m/>
    <m/>
    <m/>
    <d v="2016-01-14T00:00:00"/>
    <x v="3"/>
    <x v="1"/>
    <x v="30"/>
    <x v="40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43"/>
    <s v="317852/2015"/>
    <s v="317852/2015"/>
    <m/>
    <m/>
    <m/>
    <m/>
    <m/>
    <d v="2016-01-14T00:00:00"/>
    <x v="3"/>
    <x v="1"/>
    <x v="31"/>
    <x v="41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44"/>
    <s v="275650/2015"/>
    <s v="275650/2015"/>
    <m/>
    <m/>
    <m/>
    <m/>
    <m/>
    <d v="2016-01-14T00:00:00"/>
    <x v="7"/>
    <x v="19"/>
    <x v="32"/>
    <x v="42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45"/>
    <s v="190993/2014"/>
    <s v="190993/2014"/>
    <m/>
    <m/>
    <m/>
    <m/>
    <m/>
    <d v="2016-01-14T00:00:00"/>
    <x v="3"/>
    <x v="1"/>
    <x v="33"/>
    <x v="43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46"/>
    <s v="152921/2014"/>
    <s v="152921/2014"/>
    <m/>
    <m/>
    <m/>
    <m/>
    <m/>
    <d v="2016-01-14T00:00:00"/>
    <x v="24"/>
    <x v="21"/>
    <x v="34"/>
    <x v="44"/>
    <m/>
    <m/>
    <m/>
    <m/>
    <m/>
    <x v="0"/>
    <m/>
    <x v="1"/>
    <m/>
    <m/>
    <m/>
    <m/>
    <x v="5"/>
    <x v="5"/>
    <s v="Convenios"/>
    <s v="HISTORICO /MINPLAN"/>
    <m/>
    <m/>
    <m/>
    <m/>
    <m/>
    <m/>
    <m/>
    <m/>
    <m/>
    <m/>
  </r>
  <r>
    <n v="47"/>
    <s v="332361/2015"/>
    <s v="332361/2015"/>
    <m/>
    <m/>
    <m/>
    <m/>
    <m/>
    <d v="2016-01-14T00:00:00"/>
    <x v="7"/>
    <x v="2"/>
    <x v="35"/>
    <x v="45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48"/>
    <s v="263963/2014"/>
    <s v="263963/2014"/>
    <m/>
    <m/>
    <m/>
    <m/>
    <m/>
    <d v="2016-01-14T00:00:00"/>
    <x v="3"/>
    <x v="22"/>
    <x v="36"/>
    <x v="46"/>
    <s v="Mesa de Entradas"/>
    <m/>
    <m/>
    <m/>
    <s v="Mueble 19"/>
    <x v="0"/>
    <m/>
    <x v="9"/>
    <s v="Direccion General Técnica, Administrativa y Legal"/>
    <d v="2016-06-24T00:00:00"/>
    <m/>
    <s v="rEMITO"/>
    <x v="11"/>
    <x v="12"/>
    <s v="Convenios"/>
    <s v="HISTORICO /MINPLAN"/>
    <s v="Convenios"/>
    <m/>
    <m/>
    <m/>
    <m/>
    <m/>
    <m/>
    <m/>
    <m/>
    <m/>
  </r>
  <r>
    <n v="49"/>
    <s v="154789/2014"/>
    <s v="154789/2014"/>
    <m/>
    <m/>
    <m/>
    <m/>
    <m/>
    <d v="2016-01-14T00:00:00"/>
    <x v="3"/>
    <x v="23"/>
    <x v="37"/>
    <x v="47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50"/>
    <s v="308987/2015"/>
    <s v="308987/2015"/>
    <m/>
    <m/>
    <m/>
    <m/>
    <m/>
    <d v="2016-01-14T00:00:00"/>
    <x v="7"/>
    <x v="1"/>
    <x v="38"/>
    <x v="48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51"/>
    <s v="214033/2015"/>
    <s v="214033/2015"/>
    <m/>
    <m/>
    <m/>
    <m/>
    <m/>
    <d v="2016-01-14T00:00:00"/>
    <x v="7"/>
    <x v="24"/>
    <x v="39"/>
    <x v="49"/>
    <m/>
    <m/>
    <m/>
    <m/>
    <s v="Mueble 11"/>
    <x v="0"/>
    <m/>
    <x v="1"/>
    <m/>
    <m/>
    <m/>
    <m/>
    <x v="3"/>
    <x v="3"/>
    <s v="Convenios"/>
    <s v="HISTORICO /MINPLAN"/>
    <m/>
    <m/>
    <m/>
    <m/>
    <m/>
    <m/>
    <m/>
    <m/>
    <m/>
    <m/>
  </r>
  <r>
    <n v="52"/>
    <s v="152914/2014"/>
    <s v="152914/2014"/>
    <m/>
    <m/>
    <m/>
    <m/>
    <m/>
    <d v="2016-01-14T00:00:00"/>
    <x v="22"/>
    <x v="18"/>
    <x v="24"/>
    <x v="50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53"/>
    <s v="173646/2015"/>
    <s v="173646/2015"/>
    <m/>
    <m/>
    <m/>
    <m/>
    <m/>
    <d v="2016-01-14T00:00:00"/>
    <x v="7"/>
    <x v="19"/>
    <x v="24"/>
    <x v="51"/>
    <m/>
    <m/>
    <m/>
    <m/>
    <s v="Mueble 14"/>
    <x v="0"/>
    <m/>
    <x v="1"/>
    <m/>
    <m/>
    <m/>
    <m/>
    <x v="5"/>
    <x v="5"/>
    <m/>
    <s v="HISTORICO /MINPLAN"/>
    <s v="Convenios"/>
    <m/>
    <m/>
    <m/>
    <m/>
    <m/>
    <m/>
    <m/>
    <m/>
    <m/>
  </r>
  <r>
    <n v="54"/>
    <s v="304487/2014"/>
    <s v="304487/2014"/>
    <m/>
    <m/>
    <m/>
    <m/>
    <m/>
    <d v="2016-01-14T00:00:00"/>
    <x v="7"/>
    <x v="19"/>
    <x v="40"/>
    <x v="52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55"/>
    <s v="42865/2015"/>
    <s v="042865/2015"/>
    <m/>
    <m/>
    <m/>
    <m/>
    <m/>
    <d v="2016-01-14T00:00:00"/>
    <x v="7"/>
    <x v="1"/>
    <x v="41"/>
    <x v="53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56"/>
    <s v="63730/2015"/>
    <s v="063730/2015"/>
    <m/>
    <m/>
    <m/>
    <m/>
    <m/>
    <d v="2016-01-14T00:00:00"/>
    <x v="3"/>
    <x v="25"/>
    <x v="42"/>
    <x v="54"/>
    <m/>
    <m/>
    <m/>
    <m/>
    <s v="Mueble 14"/>
    <x v="0"/>
    <m/>
    <x v="1"/>
    <m/>
    <m/>
    <m/>
    <m/>
    <x v="3"/>
    <x v="3"/>
    <m/>
    <s v="HISTORICO /MINPLAN"/>
    <s v="Convenios"/>
    <m/>
    <m/>
    <m/>
    <m/>
    <m/>
    <m/>
    <m/>
    <m/>
    <m/>
  </r>
  <r>
    <n v="57"/>
    <s v="146974/2013"/>
    <s v="146974/2013"/>
    <m/>
    <m/>
    <m/>
    <m/>
    <m/>
    <d v="2016-01-14T00:00:00"/>
    <x v="7"/>
    <x v="26"/>
    <x v="43"/>
    <x v="55"/>
    <m/>
    <m/>
    <m/>
    <m/>
    <s v="Mueble 14"/>
    <x v="0"/>
    <m/>
    <x v="1"/>
    <m/>
    <m/>
    <m/>
    <m/>
    <x v="3"/>
    <x v="3"/>
    <m/>
    <s v="HISTORICO /MINPLAN"/>
    <s v="Licitacion"/>
    <m/>
    <m/>
    <m/>
    <m/>
    <m/>
    <m/>
    <m/>
    <m/>
    <m/>
  </r>
  <r>
    <n v="58"/>
    <s v="176042/2014"/>
    <s v="176042/2014"/>
    <m/>
    <m/>
    <m/>
    <m/>
    <s v="¿"/>
    <d v="2016-01-14T00:00:00"/>
    <x v="3"/>
    <x v="25"/>
    <x v="26"/>
    <x v="56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59"/>
    <s v="11784/2015"/>
    <s v="011784/2015"/>
    <m/>
    <m/>
    <m/>
    <m/>
    <m/>
    <d v="2016-01-14T00:00:00"/>
    <x v="3"/>
    <x v="25"/>
    <x v="44"/>
    <x v="57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60"/>
    <s v="191543/2014"/>
    <s v="191543/2014"/>
    <m/>
    <m/>
    <m/>
    <m/>
    <m/>
    <d v="2016-01-14T00:00:00"/>
    <x v="3"/>
    <x v="0"/>
    <x v="45"/>
    <x v="58"/>
    <m/>
    <m/>
    <m/>
    <m/>
    <m/>
    <x v="0"/>
    <m/>
    <x v="1"/>
    <m/>
    <m/>
    <m/>
    <m/>
    <x v="3"/>
    <x v="3"/>
    <s v="Contratación Directa"/>
    <s v="HISTORICO /MINPLAN"/>
    <s v="Convenios"/>
    <m/>
    <m/>
    <m/>
    <m/>
    <m/>
    <m/>
    <m/>
    <m/>
    <m/>
  </r>
  <r>
    <n v="61"/>
    <s v="191004/2014"/>
    <s v="191004/2014"/>
    <m/>
    <m/>
    <m/>
    <m/>
    <m/>
    <d v="2016-01-14T00:00:00"/>
    <x v="3"/>
    <x v="1"/>
    <x v="46"/>
    <x v="59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62"/>
    <s v="152915/2014"/>
    <s v="152915/2014"/>
    <m/>
    <m/>
    <m/>
    <m/>
    <m/>
    <d v="2016-01-14T00:00:00"/>
    <x v="7"/>
    <x v="19"/>
    <x v="47"/>
    <x v="60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63"/>
    <s v="245398/2014"/>
    <s v="245398/2014"/>
    <m/>
    <m/>
    <m/>
    <m/>
    <m/>
    <d v="2016-01-14T00:00:00"/>
    <x v="3"/>
    <x v="1"/>
    <x v="48"/>
    <x v="61"/>
    <m/>
    <m/>
    <m/>
    <m/>
    <m/>
    <x v="0"/>
    <m/>
    <x v="1"/>
    <s v="Gestión Integral de Contenidos"/>
    <d v="2016-04-07T00:00:00"/>
    <m/>
    <s v="A requerimiento de Luis Vitullo"/>
    <x v="12"/>
    <x v="5"/>
    <s v="Convenios"/>
    <s v="HISTORICO /MINPLAN"/>
    <s v="Convenios"/>
    <m/>
    <m/>
    <m/>
    <m/>
    <m/>
    <m/>
    <m/>
    <m/>
    <m/>
  </r>
  <r>
    <n v="64"/>
    <s v="44156/2015"/>
    <s v="044156/2015"/>
    <m/>
    <m/>
    <m/>
    <m/>
    <m/>
    <d v="2016-01-14T00:00:00"/>
    <x v="7"/>
    <x v="1"/>
    <x v="49"/>
    <x v="62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65"/>
    <s v="16203/2015"/>
    <s v="016203/2015"/>
    <m/>
    <m/>
    <m/>
    <m/>
    <m/>
    <d v="2016-01-14T00:00:00"/>
    <x v="25"/>
    <x v="1"/>
    <x v="50"/>
    <x v="63"/>
    <s v="Dirección Nacional de Centros Tematicos"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66"/>
    <s v="278023/2013"/>
    <s v="278023/2013"/>
    <m/>
    <m/>
    <m/>
    <m/>
    <m/>
    <d v="2016-01-14T00:00:00"/>
    <x v="20"/>
    <x v="16"/>
    <x v="43"/>
    <x v="64"/>
    <m/>
    <m/>
    <m/>
    <m/>
    <s v="Mueble 14"/>
    <x v="0"/>
    <m/>
    <x v="1"/>
    <m/>
    <m/>
    <m/>
    <m/>
    <x v="3"/>
    <x v="3"/>
    <m/>
    <s v="HISTORICO /MINPLAN"/>
    <s v="Contratación Directa"/>
    <m/>
    <m/>
    <m/>
    <m/>
    <m/>
    <m/>
    <m/>
    <m/>
    <m/>
  </r>
  <r>
    <n v="67"/>
    <s v="53520/2015"/>
    <s v="053520/2015"/>
    <m/>
    <m/>
    <m/>
    <m/>
    <m/>
    <d v="2016-01-14T00:00:00"/>
    <x v="20"/>
    <x v="22"/>
    <x v="25"/>
    <x v="65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68"/>
    <s v="48780/2015"/>
    <s v="048780/2015"/>
    <m/>
    <m/>
    <m/>
    <m/>
    <m/>
    <d v="2016-01-14T00:00:00"/>
    <x v="3"/>
    <x v="25"/>
    <x v="51"/>
    <x v="66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69"/>
    <s v="173648/2015"/>
    <s v="173648/2015"/>
    <m/>
    <m/>
    <m/>
    <m/>
    <m/>
    <d v="2016-01-14T00:00:00"/>
    <x v="3"/>
    <x v="25"/>
    <x v="52"/>
    <x v="67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70"/>
    <s v="266632/2014"/>
    <s v="266632/2014"/>
    <m/>
    <m/>
    <m/>
    <m/>
    <m/>
    <d v="2016-01-14T00:00:00"/>
    <x v="7"/>
    <x v="22"/>
    <x v="53"/>
    <x v="68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71"/>
    <s v="039606/2015"/>
    <s v="039606/2015"/>
    <m/>
    <m/>
    <m/>
    <m/>
    <s v="OC Nº 24/2015"/>
    <d v="2016-01-14T00:00:00"/>
    <x v="7"/>
    <x v="4"/>
    <x v="54"/>
    <x v="69"/>
    <m/>
    <m/>
    <m/>
    <m/>
    <s v="Mueble 14"/>
    <x v="0"/>
    <m/>
    <x v="1"/>
    <s v="Dirección Nacional de Expresiones Federales"/>
    <d v="2016-04-05T00:00:00"/>
    <m/>
    <s v="Se entrego a Sebastian y Leandro Iglesias"/>
    <x v="7"/>
    <x v="5"/>
    <m/>
    <s v="HISTORICO /MINPLAN"/>
    <s v="Pago"/>
    <s v="OC Nº 24/2015"/>
    <m/>
    <m/>
    <m/>
    <m/>
    <m/>
    <m/>
    <m/>
    <m/>
  </r>
  <r>
    <n v="72"/>
    <s v="141672/2015"/>
    <s v="141672/2015"/>
    <m/>
    <m/>
    <m/>
    <m/>
    <m/>
    <d v="2016-03-28T00:00:00"/>
    <x v="0"/>
    <x v="27"/>
    <x v="55"/>
    <x v="70"/>
    <m/>
    <m/>
    <s v="Direccion General Técnica, Administrativa y Legal"/>
    <d v="2016-07-07T00:00:00"/>
    <s v="Mueble 9"/>
    <x v="1"/>
    <m/>
    <x v="10"/>
    <s v="Tesorería"/>
    <d v="2016-07-14T00:00:00"/>
    <s v="Nota CC 263 /2016"/>
    <s v="Se envía a Tesorería con refacturación nueva."/>
    <x v="13"/>
    <x v="13"/>
    <s v="Si"/>
    <s v="Pago"/>
    <s v="Pago"/>
    <m/>
    <m/>
    <m/>
    <m/>
    <n v="142665"/>
    <n v="5647750"/>
    <s v="Devengado"/>
    <s v="PARA PAGAR JGM"/>
    <s v="Devengado"/>
  </r>
  <r>
    <n v="73"/>
    <s v="143872/2013"/>
    <s v="143872/2013"/>
    <m/>
    <m/>
    <m/>
    <m/>
    <s v="OC 09/2013"/>
    <d v="2016-03-01T00:00:00"/>
    <x v="26"/>
    <x v="28"/>
    <x v="56"/>
    <x v="71"/>
    <m/>
    <m/>
    <m/>
    <m/>
    <s v="Mueble 22"/>
    <x v="0"/>
    <m/>
    <x v="1"/>
    <m/>
    <m/>
    <m/>
    <m/>
    <x v="5"/>
    <x v="5"/>
    <m/>
    <s v="HISTORICO /MINPLAN"/>
    <s v="Pago"/>
    <s v="OC 09/2013"/>
    <m/>
    <m/>
    <m/>
    <m/>
    <m/>
    <m/>
    <m/>
    <m/>
  </r>
  <r>
    <n v="74"/>
    <s v="325912/2015"/>
    <s v="325912/2015"/>
    <m/>
    <m/>
    <m/>
    <m/>
    <m/>
    <d v="2016-04-07T00:00:00"/>
    <x v="27"/>
    <x v="29"/>
    <x v="57"/>
    <x v="72"/>
    <m/>
    <m/>
    <m/>
    <m/>
    <s v="Mueble 22"/>
    <x v="0"/>
    <m/>
    <x v="1"/>
    <m/>
    <m/>
    <m/>
    <m/>
    <x v="3"/>
    <x v="3"/>
    <m/>
    <s v="Pago"/>
    <s v="Pago"/>
    <m/>
    <m/>
    <m/>
    <s v="2975-00014612 Y 2975-00016676"/>
    <m/>
    <m/>
    <m/>
    <m/>
    <s v="PAGO"/>
  </r>
  <r>
    <n v="75"/>
    <s v="253060/2015"/>
    <s v="253060/2015"/>
    <m/>
    <m/>
    <m/>
    <m/>
    <m/>
    <d v="2016-04-08T00:00:00"/>
    <x v="28"/>
    <x v="0"/>
    <x v="1"/>
    <x v="73"/>
    <s v="Dirección Nacional de Centros Tematicos"/>
    <m/>
    <m/>
    <m/>
    <s v="Mueble 15"/>
    <x v="0"/>
    <m/>
    <x v="11"/>
    <m/>
    <m/>
    <m/>
    <m/>
    <x v="5"/>
    <x v="5"/>
    <m/>
    <s v="HISTORICO /MINPLAN"/>
    <m/>
    <m/>
    <m/>
    <m/>
    <m/>
    <m/>
    <m/>
    <m/>
    <s v="Para dar de baja"/>
    <m/>
  </r>
  <r>
    <n v="76"/>
    <s v="254392/2015"/>
    <s v="254392/2015"/>
    <m/>
    <s v="nota s01:13839/2016"/>
    <m/>
    <m/>
    <s v="Expte Madre N°45434/2015 dnct 37/2016"/>
    <d v="2016-04-08T00:00:00"/>
    <x v="29"/>
    <x v="30"/>
    <x v="58"/>
    <x v="74"/>
    <s v="Dirección Nacional de Centros Tematicos"/>
    <m/>
    <s v="JEFATURA DE GABINETE DE MINISTROS"/>
    <d v="2016-06-23T00:00:00"/>
    <s v="Mueble 8"/>
    <x v="0"/>
    <m/>
    <x v="1"/>
    <s v="JEFATURA DE GABINETE DE MINISTROS"/>
    <d v="2016-06-13T00:00:00"/>
    <s v="NOTA CC 303/2016"/>
    <s v="RECOMENDACIÓN PARA LEABORAR EL DICT DE EVALUACION Y SU PUBLICIDAD"/>
    <x v="3"/>
    <x v="12"/>
    <m/>
    <s v="Licitación - Contrataciones"/>
    <s v="Licitación Publica"/>
    <m/>
    <m/>
    <m/>
    <m/>
    <m/>
    <m/>
    <m/>
    <m/>
    <m/>
  </r>
  <r>
    <n v="77"/>
    <s v="275951/2015"/>
    <s v="275951/2015"/>
    <m/>
    <s v="NOTA 13842/2016"/>
    <m/>
    <m/>
    <s v="Lic Púb. N° 60/2015.nota dnct 38/2016"/>
    <d v="2016-04-08T00:00:00"/>
    <x v="30"/>
    <x v="0"/>
    <x v="59"/>
    <x v="75"/>
    <s v="Dirección Nacional de Centros Tematicos"/>
    <m/>
    <s v="Direccion General Técnica, Administrativa y Legal"/>
    <d v="2016-07-06T00:00:00"/>
    <s v="Mueble 9"/>
    <x v="0"/>
    <d v="1987-05-24T00:00:00"/>
    <x v="12"/>
    <m/>
    <m/>
    <m/>
    <m/>
    <x v="3"/>
    <x v="14"/>
    <m/>
    <s v="Licitación - Contrataciones"/>
    <s v="Licitación - Contrataciones"/>
    <m/>
    <m/>
    <m/>
    <m/>
    <m/>
    <m/>
    <m/>
    <s v="PARA PAGAR JGM"/>
    <s v="PARA PAGAR JGM"/>
  </r>
  <r>
    <n v="78"/>
    <s v="276439/2015"/>
    <s v="276439/2015"/>
    <m/>
    <m/>
    <m/>
    <m/>
    <s v="Expte Madre 45786/15"/>
    <d v="2016-04-08T00:00:00"/>
    <x v="31"/>
    <x v="30"/>
    <x v="60"/>
    <x v="76"/>
    <s v="Dirección Nacional de Centros Tematicos"/>
    <m/>
    <s v="Direccion General Técnica, Administrativa y Legal"/>
    <d v="2016-08-26T00:00:00"/>
    <s v="Mueble 8"/>
    <x v="0"/>
    <m/>
    <x v="1"/>
    <s v="JEFATURA DE GABINETE DE MINISTROS"/>
    <d v="2016-06-13T00:00:00"/>
    <s v="NOTA CC 302/2016"/>
    <s v="RECOMENDACIÓN PARA ELABORA EL DICT DE EVALUACIÓN Y SU PUBLICIDAD"/>
    <x v="3"/>
    <x v="15"/>
    <m/>
    <s v="Licitación - Contrataciones"/>
    <s v="Contratación Directa"/>
    <m/>
    <m/>
    <m/>
    <m/>
    <m/>
    <m/>
    <m/>
    <m/>
    <m/>
  </r>
  <r>
    <n v="79"/>
    <s v="42565/2014"/>
    <s v="042565/2014"/>
    <m/>
    <m/>
    <m/>
    <m/>
    <m/>
    <d v="2016-04-11T00:00:00"/>
    <x v="22"/>
    <x v="18"/>
    <x v="61"/>
    <x v="77"/>
    <s v="Presidencia de la Nacion"/>
    <m/>
    <m/>
    <m/>
    <s v="Mueble 22"/>
    <x v="0"/>
    <m/>
    <x v="13"/>
    <m/>
    <m/>
    <m/>
    <m/>
    <x v="5"/>
    <x v="5"/>
    <m/>
    <s v="HISTORICO /MINPLAN"/>
    <s v="Legitimo Abono"/>
    <m/>
    <m/>
    <s v="FACT B N° 117.57"/>
    <m/>
    <m/>
    <m/>
    <m/>
    <m/>
    <m/>
  </r>
  <r>
    <n v="80"/>
    <s v="316735/2015"/>
    <s v="316735/2015"/>
    <m/>
    <m/>
    <m/>
    <m/>
    <s v="OC. 119/2014"/>
    <d v="2016-04-11T00:00:00"/>
    <x v="32"/>
    <x v="31"/>
    <x v="62"/>
    <x v="78"/>
    <m/>
    <m/>
    <m/>
    <m/>
    <s v="Mueble 22"/>
    <x v="0"/>
    <m/>
    <x v="14"/>
    <m/>
    <m/>
    <m/>
    <m/>
    <x v="3"/>
    <x v="3"/>
    <m/>
    <s v="Pago"/>
    <s v="Pago"/>
    <s v="OC. 119/2014"/>
    <m/>
    <m/>
    <s v="0004-00000210"/>
    <m/>
    <m/>
    <m/>
    <m/>
    <s v="PAGO"/>
  </r>
  <r>
    <n v="81"/>
    <s v="360001/2015"/>
    <s v="360001/2015"/>
    <m/>
    <m/>
    <m/>
    <m/>
    <m/>
    <d v="2016-04-11T00:00:00"/>
    <x v="33"/>
    <x v="32"/>
    <x v="63"/>
    <x v="79"/>
    <m/>
    <m/>
    <m/>
    <m/>
    <s v="Mueble 14"/>
    <x v="0"/>
    <d v="2016-07-25T00:00:00"/>
    <x v="1"/>
    <s v="Legales"/>
    <d v="2016-08-09T00:00:00"/>
    <m/>
    <m/>
    <x v="0"/>
    <x v="16"/>
    <m/>
    <s v="Pago"/>
    <s v="Pago"/>
    <m/>
    <m/>
    <m/>
    <s v="FACT 0107-B28697846"/>
    <m/>
    <m/>
    <m/>
    <m/>
    <m/>
  </r>
  <r>
    <n v="82"/>
    <s v="252873/2015"/>
    <s v="252873/2015"/>
    <m/>
    <m/>
    <m/>
    <m/>
    <m/>
    <d v="2016-04-11T00:00:00"/>
    <x v="34"/>
    <x v="0"/>
    <x v="64"/>
    <x v="80"/>
    <s v="Dirección Nacional de Centros Tematicos"/>
    <m/>
    <m/>
    <m/>
    <s v="Mueble 8"/>
    <x v="3"/>
    <d v="2016-06-03T00:00:00"/>
    <x v="1"/>
    <m/>
    <m/>
    <m/>
    <m/>
    <x v="3"/>
    <x v="3"/>
    <m/>
    <s v="HISTORICO /MINPLAN"/>
    <m/>
    <m/>
    <m/>
    <m/>
    <m/>
    <m/>
    <m/>
    <m/>
    <m/>
    <m/>
  </r>
  <r>
    <n v="83"/>
    <s v="252471/2015"/>
    <s v="252471/2015"/>
    <m/>
    <m/>
    <m/>
    <m/>
    <m/>
    <d v="2016-04-11T00:00:00"/>
    <x v="30"/>
    <x v="33"/>
    <x v="65"/>
    <x v="81"/>
    <s v="Dirección Nacional de Centros Tematicos"/>
    <m/>
    <m/>
    <m/>
    <s v="Mueble 19"/>
    <x v="0"/>
    <d v="2016-05-24T00:00:00"/>
    <x v="15"/>
    <s v="Dirección Nacional de Centros Tematicos"/>
    <d v="2016-08-19T00:00:00"/>
    <s v="PV-2016-00806495-APN-DGTAYL#SFM"/>
    <m/>
    <x v="5"/>
    <x v="5"/>
    <m/>
    <s v="Licitación - Contrataciones"/>
    <s v="Licitación Publica"/>
    <m/>
    <m/>
    <m/>
    <m/>
    <m/>
    <m/>
    <m/>
    <s v="RECLAMAR LEGALES 18/7"/>
    <m/>
  </r>
  <r>
    <n v="84"/>
    <s v="39110/2013"/>
    <s v="039110/2013"/>
    <m/>
    <m/>
    <m/>
    <m/>
    <m/>
    <d v="2016-04-11T00:00:00"/>
    <x v="35"/>
    <x v="0"/>
    <x v="66"/>
    <x v="82"/>
    <s v="Dirección Nacional de Centros Tematicos"/>
    <m/>
    <m/>
    <m/>
    <s v="Mueble 15"/>
    <x v="3"/>
    <m/>
    <x v="16"/>
    <m/>
    <m/>
    <m/>
    <m/>
    <x v="3"/>
    <x v="3"/>
    <m/>
    <s v="HISTORICO /MINPLAN"/>
    <s v="Licitacion"/>
    <m/>
    <m/>
    <m/>
    <m/>
    <m/>
    <m/>
    <m/>
    <s v="Para dar de baja."/>
    <s v="Para dar de baja."/>
  </r>
  <r>
    <n v="85"/>
    <s v="293573/2015"/>
    <s v="293573/2015"/>
    <m/>
    <m/>
    <m/>
    <m/>
    <m/>
    <d v="2016-04-11T00:00:00"/>
    <x v="31"/>
    <x v="34"/>
    <x v="1"/>
    <x v="83"/>
    <s v="Dirección Nacional de Centros Tematicos"/>
    <m/>
    <s v="Presupuesto"/>
    <d v="2016-06-29T00:00:00"/>
    <s v="Mueble 15"/>
    <x v="0"/>
    <d v="2016-06-29T00:00:00"/>
    <x v="7"/>
    <s v="Presupuesto"/>
    <m/>
    <m/>
    <s v="Envío de PROY"/>
    <x v="0"/>
    <x v="17"/>
    <m/>
    <s v="Pago"/>
    <s v="Pago"/>
    <m/>
    <s v="30-70712174-9"/>
    <m/>
    <s v="T 0002-00000809 Y REMITOS 0001-0000238; 0001-00002386;0001-00002551; 0001-00002387;0001-00002376 Y 0001-00002774"/>
    <m/>
    <m/>
    <m/>
    <m/>
    <m/>
  </r>
  <r>
    <n v="86"/>
    <s v="251203/2015"/>
    <s v="251203/2015"/>
    <m/>
    <m/>
    <m/>
    <m/>
    <m/>
    <d v="2016-04-11T00:00:00"/>
    <x v="36"/>
    <x v="35"/>
    <x v="1"/>
    <x v="84"/>
    <m/>
    <m/>
    <m/>
    <m/>
    <s v="Mueble 22"/>
    <x v="0"/>
    <m/>
    <x v="1"/>
    <m/>
    <m/>
    <m/>
    <m/>
    <x v="3"/>
    <x v="18"/>
    <m/>
    <s v="Pago"/>
    <s v="Pago"/>
    <m/>
    <m/>
    <m/>
    <d v="6393-01-01T00:00:00"/>
    <m/>
    <m/>
    <m/>
    <m/>
    <s v="PAGO"/>
  </r>
  <r>
    <n v="87"/>
    <s v="251076/2015"/>
    <s v="251076/2015"/>
    <m/>
    <m/>
    <m/>
    <m/>
    <m/>
    <d v="2016-04-11T00:00:00"/>
    <x v="37"/>
    <x v="36"/>
    <x v="67"/>
    <x v="85"/>
    <s v="Dirección Nacional de Centros Tematicos"/>
    <m/>
    <m/>
    <m/>
    <s v="Mueble 22"/>
    <x v="0"/>
    <m/>
    <x v="1"/>
    <m/>
    <m/>
    <m/>
    <m/>
    <x v="3"/>
    <x v="3"/>
    <m/>
    <s v="Pago"/>
    <s v="Pago"/>
    <m/>
    <m/>
    <m/>
    <s v="002-00000281"/>
    <m/>
    <m/>
    <m/>
    <m/>
    <s v="PAGO"/>
  </r>
  <r>
    <n v="88"/>
    <s v="250657/2015"/>
    <s v="250657/2015"/>
    <m/>
    <m/>
    <m/>
    <m/>
    <m/>
    <d v="2016-04-11T00:00:00"/>
    <x v="38"/>
    <x v="37"/>
    <x v="68"/>
    <x v="86"/>
    <s v="Dirección Nacional de Centros Tematicos"/>
    <m/>
    <m/>
    <m/>
    <s v="Mueble 22"/>
    <x v="0"/>
    <m/>
    <x v="1"/>
    <m/>
    <m/>
    <m/>
    <m/>
    <x v="3"/>
    <x v="3"/>
    <m/>
    <s v="Pago"/>
    <s v="Pago"/>
    <m/>
    <m/>
    <m/>
    <s v="0002-0000032"/>
    <m/>
    <m/>
    <m/>
    <m/>
    <s v="PAGO"/>
  </r>
  <r>
    <n v="89"/>
    <s v="250018/2015"/>
    <s v="250018/2015"/>
    <m/>
    <m/>
    <m/>
    <m/>
    <m/>
    <d v="2016-04-11T00:00:00"/>
    <x v="39"/>
    <x v="38"/>
    <x v="69"/>
    <x v="87"/>
    <m/>
    <m/>
    <m/>
    <m/>
    <s v="Mueble 15"/>
    <x v="0"/>
    <m/>
    <x v="17"/>
    <m/>
    <m/>
    <m/>
    <m/>
    <x v="3"/>
    <x v="3"/>
    <m/>
    <s v="Pago"/>
    <s v="Pago"/>
    <m/>
    <m/>
    <m/>
    <s v="0001-00000192"/>
    <m/>
    <m/>
    <m/>
    <m/>
    <s v="PAGO"/>
  </r>
  <r>
    <n v="90"/>
    <s v="318347/2015"/>
    <s v="318347/2015"/>
    <m/>
    <m/>
    <m/>
    <m/>
    <m/>
    <d v="2016-04-11T00:00:00"/>
    <x v="40"/>
    <x v="39"/>
    <x v="1"/>
    <x v="88"/>
    <s v="Dirección Nacional de Centros Tematicos"/>
    <m/>
    <m/>
    <m/>
    <m/>
    <x v="0"/>
    <m/>
    <x v="18"/>
    <m/>
    <m/>
    <m/>
    <m/>
    <x v="3"/>
    <x v="3"/>
    <m/>
    <s v="HISTORICO /MINPLAN"/>
    <m/>
    <m/>
    <m/>
    <m/>
    <m/>
    <m/>
    <m/>
    <m/>
    <m/>
    <m/>
  </r>
  <r>
    <n v="91"/>
    <s v="309704/2015"/>
    <s v="309704/2015"/>
    <m/>
    <m/>
    <m/>
    <m/>
    <m/>
    <d v="2016-04-11T00:00:00"/>
    <x v="41"/>
    <x v="0"/>
    <x v="70"/>
    <x v="89"/>
    <m/>
    <m/>
    <m/>
    <m/>
    <s v="Mueble 22"/>
    <x v="0"/>
    <m/>
    <x v="19"/>
    <m/>
    <m/>
    <m/>
    <m/>
    <x v="3"/>
    <x v="3"/>
    <m/>
    <s v="HISTORICO /MINPLAN"/>
    <m/>
    <m/>
    <m/>
    <m/>
    <m/>
    <m/>
    <m/>
    <m/>
    <m/>
    <s v="DESAFECTAR"/>
  </r>
  <r>
    <n v="92"/>
    <s v="318384/2015"/>
    <s v="318384/2015"/>
    <m/>
    <m/>
    <m/>
    <m/>
    <m/>
    <d v="2016-04-11T00:00:00"/>
    <x v="42"/>
    <x v="0"/>
    <x v="71"/>
    <x v="90"/>
    <s v="Dirección Nacional de Centros Tematicos"/>
    <m/>
    <m/>
    <m/>
    <m/>
    <x v="0"/>
    <m/>
    <x v="20"/>
    <m/>
    <m/>
    <m/>
    <m/>
    <x v="3"/>
    <x v="3"/>
    <m/>
    <s v="HISTORICO /MINPLAN"/>
    <m/>
    <m/>
    <m/>
    <m/>
    <m/>
    <m/>
    <m/>
    <m/>
    <m/>
    <m/>
  </r>
  <r>
    <n v="93"/>
    <s v="254389/2015"/>
    <s v="254389/2015"/>
    <m/>
    <m/>
    <m/>
    <m/>
    <m/>
    <d v="2016-04-11T00:00:00"/>
    <x v="43"/>
    <x v="40"/>
    <x v="72"/>
    <x v="91"/>
    <s v="Dirección Nacional de Centros Tematicos"/>
    <m/>
    <m/>
    <m/>
    <s v="Mueble 22"/>
    <x v="0"/>
    <m/>
    <x v="1"/>
    <m/>
    <m/>
    <m/>
    <m/>
    <x v="3"/>
    <x v="3"/>
    <s v="Convenios"/>
    <s v="HISTORICO /MINPLAN"/>
    <m/>
    <m/>
    <m/>
    <m/>
    <m/>
    <m/>
    <m/>
    <m/>
    <m/>
    <s v="DESAFECTAR"/>
  </r>
  <r>
    <n v="94"/>
    <s v="318422/2015"/>
    <s v="318422/2015"/>
    <m/>
    <m/>
    <m/>
    <m/>
    <m/>
    <d v="2016-04-11T00:00:00"/>
    <x v="31"/>
    <x v="0"/>
    <x v="1"/>
    <x v="92"/>
    <s v="Dirección Nacional de Centros Tematicos"/>
    <m/>
    <m/>
    <m/>
    <s v="Mueble 14"/>
    <x v="0"/>
    <m/>
    <x v="21"/>
    <m/>
    <m/>
    <m/>
    <m/>
    <x v="3"/>
    <x v="3"/>
    <m/>
    <s v="HISTORICO /MINPLAN"/>
    <m/>
    <m/>
    <m/>
    <m/>
    <m/>
    <m/>
    <m/>
    <m/>
    <m/>
    <m/>
  </r>
  <r>
    <n v="95"/>
    <s v="325189/2015"/>
    <s v="325189/2015"/>
    <m/>
    <m/>
    <m/>
    <m/>
    <m/>
    <d v="2016-04-11T00:00:00"/>
    <x v="44"/>
    <x v="41"/>
    <x v="73"/>
    <x v="93"/>
    <s v="Presidencia de la Nacion"/>
    <m/>
    <m/>
    <m/>
    <m/>
    <x v="0"/>
    <m/>
    <x v="22"/>
    <m/>
    <m/>
    <m/>
    <m/>
    <x v="3"/>
    <x v="3"/>
    <s v="Convenios"/>
    <s v="HISTORICO /MINPLAN"/>
    <m/>
    <m/>
    <m/>
    <m/>
    <m/>
    <m/>
    <m/>
    <m/>
    <m/>
    <s v="DESAFECTAR"/>
  </r>
  <r>
    <n v="96"/>
    <s v="323823/2015"/>
    <s v="323823/2015"/>
    <m/>
    <m/>
    <m/>
    <m/>
    <m/>
    <d v="2016-04-11T00:00:00"/>
    <x v="45"/>
    <x v="0"/>
    <x v="74"/>
    <x v="94"/>
    <s v="Dirección Nacional de Centros Tematicos"/>
    <m/>
    <m/>
    <m/>
    <s v="Mueble 22"/>
    <x v="0"/>
    <m/>
    <x v="21"/>
    <m/>
    <m/>
    <m/>
    <m/>
    <x v="3"/>
    <x v="3"/>
    <m/>
    <s v="HISTORICO /MINPLAN"/>
    <m/>
    <m/>
    <m/>
    <m/>
    <m/>
    <m/>
    <m/>
    <m/>
    <m/>
    <s v="DESAFECTAR"/>
  </r>
  <r>
    <n v="97"/>
    <s v="323832/2015"/>
    <s v="323832/2015"/>
    <m/>
    <m/>
    <m/>
    <m/>
    <m/>
    <d v="2016-04-11T00:00:00"/>
    <x v="46"/>
    <x v="0"/>
    <x v="1"/>
    <x v="95"/>
    <s v="Dirección Nacional de Centros Tematicos"/>
    <m/>
    <m/>
    <m/>
    <s v="Mueble 22"/>
    <x v="0"/>
    <m/>
    <x v="21"/>
    <m/>
    <m/>
    <m/>
    <m/>
    <x v="3"/>
    <x v="3"/>
    <m/>
    <s v="HISTORICO /MINPLAN"/>
    <m/>
    <m/>
    <m/>
    <m/>
    <m/>
    <m/>
    <m/>
    <m/>
    <m/>
    <s v="DESAFECTAR"/>
  </r>
  <r>
    <n v="98"/>
    <s v="323820/2015"/>
    <s v="323820/2015"/>
    <m/>
    <m/>
    <m/>
    <m/>
    <m/>
    <d v="2016-04-11T00:00:00"/>
    <x v="38"/>
    <x v="39"/>
    <x v="75"/>
    <x v="96"/>
    <s v="Presidencia de la Nacion"/>
    <m/>
    <m/>
    <m/>
    <s v="Mueble 22"/>
    <x v="0"/>
    <m/>
    <x v="23"/>
    <m/>
    <m/>
    <m/>
    <m/>
    <x v="3"/>
    <x v="3"/>
    <m/>
    <s v="HISTORICO /MINPLAN"/>
    <m/>
    <m/>
    <m/>
    <m/>
    <m/>
    <m/>
    <m/>
    <m/>
    <m/>
    <s v="DESAFECTAR"/>
  </r>
  <r>
    <n v="99"/>
    <s v="254479/2015"/>
    <s v="254479/2015"/>
    <m/>
    <m/>
    <m/>
    <m/>
    <m/>
    <d v="2016-04-11T00:00:00"/>
    <x v="47"/>
    <x v="0"/>
    <x v="76"/>
    <x v="97"/>
    <s v="Dirección Nacional de Centros Tematicos"/>
    <m/>
    <m/>
    <m/>
    <s v="Escritorio Daniel"/>
    <x v="0"/>
    <d v="2016-06-03T00:00:00"/>
    <x v="24"/>
    <m/>
    <m/>
    <m/>
    <m/>
    <x v="3"/>
    <x v="3"/>
    <s v="Licitación"/>
    <s v="HISTORICO /MINPLAN"/>
    <m/>
    <m/>
    <m/>
    <m/>
    <m/>
    <m/>
    <m/>
    <m/>
    <m/>
    <m/>
  </r>
  <r>
    <n v="100"/>
    <s v="249839/2015"/>
    <s v="249839/2015"/>
    <m/>
    <m/>
    <m/>
    <m/>
    <m/>
    <d v="2016-04-11T00:00:00"/>
    <x v="48"/>
    <x v="42"/>
    <x v="77"/>
    <x v="98"/>
    <m/>
    <m/>
    <m/>
    <m/>
    <m/>
    <x v="0"/>
    <d v="2016-05-30T00:00:00"/>
    <x v="1"/>
    <s v="Direccion General Técnica, Administrativa y Legal"/>
    <d v="2016-05-17T00:00:00"/>
    <m/>
    <s v="Solicitado por Adrián Borthagaray"/>
    <x v="3"/>
    <x v="19"/>
    <m/>
    <s v="Pago"/>
    <s v="Pago"/>
    <m/>
    <m/>
    <m/>
    <s v="0002-00001059"/>
    <m/>
    <m/>
    <m/>
    <m/>
    <m/>
  </r>
  <r>
    <n v="101"/>
    <s v="253388/2015"/>
    <s v="253388/2015"/>
    <m/>
    <m/>
    <m/>
    <m/>
    <m/>
    <d v="2016-04-11T00:00:00"/>
    <x v="49"/>
    <x v="43"/>
    <x v="78"/>
    <x v="99"/>
    <m/>
    <m/>
    <m/>
    <m/>
    <s v="Mueble 22"/>
    <x v="0"/>
    <m/>
    <x v="1"/>
    <m/>
    <m/>
    <m/>
    <m/>
    <x v="3"/>
    <x v="3"/>
    <m/>
    <s v="Pago"/>
    <s v="Pago"/>
    <m/>
    <m/>
    <m/>
    <s v="0002-00000018 y 0002-00000011"/>
    <m/>
    <m/>
    <m/>
    <m/>
    <s v="PAGO"/>
  </r>
  <r>
    <n v="102"/>
    <s v="276656/2015"/>
    <s v="276656/2015"/>
    <m/>
    <m/>
    <m/>
    <m/>
    <m/>
    <d v="2016-04-11T00:00:00"/>
    <x v="50"/>
    <x v="44"/>
    <x v="79"/>
    <x v="100"/>
    <m/>
    <m/>
    <m/>
    <m/>
    <s v="Mueble 20"/>
    <x v="0"/>
    <m/>
    <x v="1"/>
    <m/>
    <m/>
    <m/>
    <m/>
    <x v="3"/>
    <x v="3"/>
    <m/>
    <s v="Pago"/>
    <s v="Pago"/>
    <m/>
    <m/>
    <m/>
    <s v="0002-00000045"/>
    <m/>
    <m/>
    <m/>
    <m/>
    <s v="PAGO"/>
  </r>
  <r>
    <n v="103"/>
    <s v="249615/2015"/>
    <s v="249615/2015"/>
    <m/>
    <m/>
    <m/>
    <m/>
    <m/>
    <d v="2016-04-11T00:00:00"/>
    <x v="14"/>
    <x v="45"/>
    <x v="80"/>
    <x v="101"/>
    <m/>
    <m/>
    <m/>
    <m/>
    <s v="Mueble 22"/>
    <x v="0"/>
    <m/>
    <x v="1"/>
    <m/>
    <m/>
    <m/>
    <m/>
    <x v="3"/>
    <x v="3"/>
    <m/>
    <s v="Pago"/>
    <s v="Pago"/>
    <m/>
    <m/>
    <m/>
    <s v="0001-00000315"/>
    <m/>
    <m/>
    <m/>
    <m/>
    <s v="PAGO"/>
  </r>
  <r>
    <n v="104"/>
    <s v="252163/2015"/>
    <s v="252163/2015"/>
    <m/>
    <m/>
    <m/>
    <m/>
    <m/>
    <d v="2016-04-11T00:00:00"/>
    <x v="51"/>
    <x v="46"/>
    <x v="81"/>
    <x v="102"/>
    <m/>
    <m/>
    <m/>
    <m/>
    <s v="Mueble 20"/>
    <x v="0"/>
    <m/>
    <x v="1"/>
    <m/>
    <m/>
    <m/>
    <m/>
    <x v="3"/>
    <x v="3"/>
    <m/>
    <s v="Pago"/>
    <s v="Pago"/>
    <m/>
    <m/>
    <m/>
    <s v="0002-00000047"/>
    <m/>
    <m/>
    <m/>
    <m/>
    <s v="PAGO"/>
  </r>
  <r>
    <n v="105"/>
    <s v="283025/2015"/>
    <s v="283025/2015"/>
    <m/>
    <m/>
    <m/>
    <m/>
    <s v="original: 45821"/>
    <d v="2016-04-11T00:00:00"/>
    <x v="13"/>
    <x v="47"/>
    <x v="82"/>
    <x v="103"/>
    <m/>
    <m/>
    <s v="Legales"/>
    <d v="2016-07-11T00:00:00"/>
    <s v="Mueble 11"/>
    <x v="0"/>
    <d v="2016-05-24T00:00:00"/>
    <x v="25"/>
    <s v="Presupuesto"/>
    <d v="2016-08-23T00:00:00"/>
    <s v="PV-2016-00857858"/>
    <m/>
    <x v="5"/>
    <x v="5"/>
    <m/>
    <s v="Pago"/>
    <s v="Pago"/>
    <m/>
    <s v="30-70756739-9"/>
    <m/>
    <s v="0006-0000327"/>
    <m/>
    <m/>
    <m/>
    <s v="PARA PAGO JGM"/>
    <m/>
  </r>
  <r>
    <n v="106"/>
    <s v="249772/2015"/>
    <s v="249772/2015"/>
    <m/>
    <m/>
    <m/>
    <m/>
    <m/>
    <d v="2016-04-11T00:00:00"/>
    <x v="50"/>
    <x v="44"/>
    <x v="83"/>
    <x v="104"/>
    <m/>
    <m/>
    <m/>
    <m/>
    <s v="Mueble 22"/>
    <x v="0"/>
    <m/>
    <x v="26"/>
    <m/>
    <m/>
    <m/>
    <m/>
    <x v="3"/>
    <x v="3"/>
    <m/>
    <s v="Pago"/>
    <s v="Pago"/>
    <m/>
    <m/>
    <m/>
    <d v="5567-01-01T00:00:00"/>
    <m/>
    <m/>
    <m/>
    <m/>
    <s v="PAGO"/>
  </r>
  <r>
    <n v="107"/>
    <s v="252361/2015"/>
    <s v="252361/2015"/>
    <m/>
    <m/>
    <m/>
    <m/>
    <m/>
    <d v="2016-04-13T00:00:00"/>
    <x v="52"/>
    <x v="48"/>
    <x v="84"/>
    <x v="105"/>
    <s v="Direccion de Patrimonio y Suministros"/>
    <m/>
    <m/>
    <m/>
    <s v="Mueble 22"/>
    <x v="0"/>
    <m/>
    <x v="27"/>
    <m/>
    <m/>
    <m/>
    <m/>
    <x v="3"/>
    <x v="3"/>
    <m/>
    <s v="Pago"/>
    <s v="Pago"/>
    <m/>
    <m/>
    <m/>
    <d v="9030-02-01T00:00:00"/>
    <m/>
    <m/>
    <m/>
    <m/>
    <s v="PAGO"/>
  </r>
  <r>
    <n v="108"/>
    <m/>
    <s v="115703/2015"/>
    <s v="115703/2015"/>
    <m/>
    <m/>
    <m/>
    <m/>
    <d v="2016-04-11T00:00:00"/>
    <x v="20"/>
    <x v="49"/>
    <x v="1"/>
    <x v="106"/>
    <m/>
    <m/>
    <m/>
    <m/>
    <m/>
    <x v="0"/>
    <m/>
    <x v="1"/>
    <m/>
    <m/>
    <m/>
    <m/>
    <x v="14"/>
    <x v="20"/>
    <m/>
    <s v="Pago"/>
    <s v="Pago"/>
    <m/>
    <m/>
    <m/>
    <s v="0020-00050708"/>
    <m/>
    <m/>
    <m/>
    <m/>
    <m/>
  </r>
  <r>
    <n v="109"/>
    <s v="41511/2014"/>
    <s v="041511/2014"/>
    <s v="250531/2015"/>
    <m/>
    <m/>
    <m/>
    <s v="OC 102/2015"/>
    <d v="2016-04-13T00:00:00"/>
    <x v="2"/>
    <x v="50"/>
    <x v="85"/>
    <x v="107"/>
    <s v="Direccion de Patrimonio y Suministros"/>
    <m/>
    <m/>
    <m/>
    <s v="Mueble 15"/>
    <x v="0"/>
    <d v="2016-06-03T00:00:00"/>
    <x v="26"/>
    <s v="Direccion de Patrimonio y Suministros"/>
    <d v="2016-04-14T00:00:00"/>
    <m/>
    <s v="Se devuelve por pedido de Adrian para que hagan correccciones"/>
    <x v="15"/>
    <x v="21"/>
    <m/>
    <s v="HISTORICO /MINPLAN"/>
    <s v="Pago"/>
    <s v="OC 102/2015"/>
    <m/>
    <m/>
    <m/>
    <m/>
    <m/>
    <m/>
    <m/>
    <m/>
  </r>
  <r>
    <n v="110"/>
    <s v="44421/2015"/>
    <s v="044421/2015"/>
    <s v="253374/2015"/>
    <m/>
    <m/>
    <m/>
    <s v="EXPTE. MADRE N° 42757/2014 -OC 280/2014"/>
    <d v="2016-04-13T00:00:00"/>
    <x v="53"/>
    <x v="51"/>
    <x v="1"/>
    <x v="108"/>
    <s v="Dirección Nacional de Centros Tematicos"/>
    <m/>
    <m/>
    <m/>
    <m/>
    <x v="0"/>
    <m/>
    <x v="28"/>
    <s v="Presupuesto"/>
    <d v="2016-04-20T00:00:00"/>
    <s v="Nota CC N° 68/2016"/>
    <s v="Para que informe si tiene credito presupuestario."/>
    <x v="14"/>
    <x v="22"/>
    <s v="Si"/>
    <s v="Pago"/>
    <s v="Pago"/>
    <s v="OC 280/2014"/>
    <m/>
    <m/>
    <d v="5002-02-01T00:00:00"/>
    <m/>
    <m/>
    <m/>
    <m/>
    <m/>
  </r>
  <r>
    <n v="111"/>
    <m/>
    <s v="043957/2015"/>
    <m/>
    <m/>
    <m/>
    <m/>
    <s v="43957/2015"/>
    <d v="2016-04-13T00:00:00"/>
    <x v="10"/>
    <x v="52"/>
    <x v="86"/>
    <x v="109"/>
    <s v="Direccion de Patrimonio y Suministros"/>
    <m/>
    <m/>
    <m/>
    <s v="Mueble 15"/>
    <x v="3"/>
    <d v="2016-06-03T00:00:00"/>
    <x v="1"/>
    <s v="Direccion de Patrimonio y Suministros"/>
    <d v="2016-04-14T00:00:00"/>
    <m/>
    <s v="Se devuelve por pedido de Adrian para que hagan correccciones"/>
    <x v="16"/>
    <x v="5"/>
    <m/>
    <s v="Pago"/>
    <s v="Pago"/>
    <m/>
    <m/>
    <n v="203503"/>
    <m/>
    <m/>
    <m/>
    <m/>
    <m/>
    <m/>
  </r>
  <r>
    <n v="112"/>
    <s v="254405/2015"/>
    <s v="254405/2015"/>
    <m/>
    <m/>
    <m/>
    <m/>
    <m/>
    <d v="2016-04-13T00:00:00"/>
    <x v="54"/>
    <x v="0"/>
    <x v="87"/>
    <x v="110"/>
    <m/>
    <m/>
    <m/>
    <m/>
    <m/>
    <x v="0"/>
    <m/>
    <x v="29"/>
    <s v="Direccion General Técnica, Administrativa y Legal"/>
    <d v="2016-05-26T00:00:00"/>
    <s v="REMITO"/>
    <s v="LO PIDIO PARA VERLO"/>
    <x v="17"/>
    <x v="23"/>
    <m/>
    <m/>
    <m/>
    <m/>
    <m/>
    <m/>
    <m/>
    <m/>
    <m/>
    <m/>
    <m/>
    <m/>
  </r>
  <r>
    <n v="113"/>
    <s v="287595/2015"/>
    <s v="287595/2015"/>
    <m/>
    <m/>
    <m/>
    <m/>
    <m/>
    <d v="2016-04-14T00:00:00"/>
    <x v="51"/>
    <x v="53"/>
    <x v="88"/>
    <x v="111"/>
    <s v="Coordinación Técnica Operativa"/>
    <m/>
    <s v="Coordinación Técnica Operativa"/>
    <m/>
    <s v="Mueble 14"/>
    <x v="0"/>
    <d v="2016-05-27T00:00:00"/>
    <x v="1"/>
    <s v="Coordinación Técnica Operativa"/>
    <m/>
    <m/>
    <s v="Se envió con remito manual para que le hagan el ingreso a comdoc ( figura en esperalda)"/>
    <x v="3"/>
    <x v="24"/>
    <m/>
    <s v="Pago"/>
    <s v="Pago"/>
    <m/>
    <m/>
    <m/>
    <d v="9634-04-01T00:00:00"/>
    <m/>
    <m/>
    <m/>
    <s v="PARA PAGO JGM"/>
    <s v="PARA PAGO JGM"/>
  </r>
  <r>
    <n v="114"/>
    <s v="287597/2015"/>
    <s v="287597/2015"/>
    <m/>
    <m/>
    <m/>
    <m/>
    <m/>
    <d v="2016-04-14T00:00:00"/>
    <x v="51"/>
    <x v="53"/>
    <x v="89"/>
    <x v="112"/>
    <s v="Coordinación Técnica Operativa"/>
    <m/>
    <s v="Coordinación Técnica Operativa"/>
    <m/>
    <s v="Mueble 14"/>
    <x v="0"/>
    <d v="2016-05-27T00:00:00"/>
    <x v="1"/>
    <s v="Coordinación Técnica Operativa"/>
    <m/>
    <m/>
    <s v="Se envió con remito manual para que le hagan el ingreso a comdoc ( figura en esperalda)"/>
    <x v="3"/>
    <x v="24"/>
    <m/>
    <s v="Pago"/>
    <s v="Pago"/>
    <m/>
    <m/>
    <m/>
    <d v="9633-04-01T00:00:00"/>
    <m/>
    <m/>
    <m/>
    <s v="PARA PAGO JGM"/>
    <s v="PARA PAGO JGM"/>
  </r>
  <r>
    <n v="115"/>
    <s v="43795/2015"/>
    <s v="043795/2015"/>
    <m/>
    <m/>
    <m/>
    <m/>
    <s v="EXPTE MADRE N° 43795/15"/>
    <m/>
    <x v="29"/>
    <x v="54"/>
    <x v="1"/>
    <x v="113"/>
    <s v="Dirección Nacional de Centros Tematicos"/>
    <m/>
    <m/>
    <m/>
    <s v="Mueble 8"/>
    <x v="0"/>
    <d v="2016-06-03T00:00:00"/>
    <x v="1"/>
    <m/>
    <m/>
    <m/>
    <m/>
    <x v="5"/>
    <x v="5"/>
    <m/>
    <s v="Licitación - Contrataciones"/>
    <s v="Contratación Directa"/>
    <m/>
    <m/>
    <m/>
    <m/>
    <m/>
    <m/>
    <m/>
    <m/>
    <m/>
  </r>
  <r>
    <n v="116"/>
    <s v="45520/2015"/>
    <s v="045520/2015"/>
    <m/>
    <m/>
    <m/>
    <m/>
    <s v="EXPTE MADRE N° 45.786/15"/>
    <m/>
    <x v="29"/>
    <x v="55"/>
    <x v="90"/>
    <x v="114"/>
    <s v="Dirección Nacional de Centros Tematicos"/>
    <m/>
    <m/>
    <m/>
    <s v="Mueble 8"/>
    <x v="0"/>
    <d v="2016-06-03T00:00:00"/>
    <x v="1"/>
    <m/>
    <m/>
    <m/>
    <m/>
    <x v="5"/>
    <x v="5"/>
    <m/>
    <s v="Licitación - Contrataciones"/>
    <s v="Contratación Directa"/>
    <m/>
    <m/>
    <m/>
    <m/>
    <m/>
    <m/>
    <m/>
    <m/>
    <m/>
  </r>
  <r>
    <n v="117"/>
    <m/>
    <s v="025330/2016"/>
    <s v="25330/2016"/>
    <s v="NOTA 11014/2016"/>
    <m/>
    <m/>
    <m/>
    <d v="2016-04-07T00:00:00"/>
    <x v="55"/>
    <x v="22"/>
    <x v="1"/>
    <x v="115"/>
    <s v="Dirección Nacional de Expresiones Federales"/>
    <m/>
    <s v="Dirección Nacional de Expresiones Federales"/>
    <m/>
    <s v="Mueble 14"/>
    <x v="0"/>
    <d v="2016-06-03T00:00:00"/>
    <x v="30"/>
    <s v="Direccion General Técnica, Administrativa y Legal"/>
    <d v="2016-04-08T00:00:00"/>
    <s v="Nota CC N° 45/2016"/>
    <m/>
    <x v="7"/>
    <x v="25"/>
    <m/>
    <s v="Convenios"/>
    <s v="Convenios"/>
    <m/>
    <m/>
    <m/>
    <m/>
    <m/>
    <m/>
    <m/>
    <m/>
    <m/>
  </r>
  <r>
    <n v="118"/>
    <s v="1690/2016"/>
    <s v="001690/2016"/>
    <m/>
    <m/>
    <m/>
    <m/>
    <m/>
    <d v="2016-04-13T00:00:00"/>
    <x v="56"/>
    <x v="0"/>
    <x v="1"/>
    <x v="116"/>
    <s v="Direccion de Patrimonio y Suministros"/>
    <m/>
    <m/>
    <m/>
    <s v="Mueble 8"/>
    <x v="0"/>
    <d v="2016-06-03T00:00:00"/>
    <x v="1"/>
    <s v="Direccion de Patrimonio y Suministros"/>
    <d v="2016-04-14T00:00:00"/>
    <m/>
    <s v="Se devuelve por pedido de Adrian para que hagan correccciones"/>
    <x v="16"/>
    <x v="26"/>
    <m/>
    <m/>
    <m/>
    <m/>
    <m/>
    <m/>
    <m/>
    <m/>
    <m/>
    <m/>
    <m/>
    <m/>
  </r>
  <r>
    <n v="119"/>
    <m/>
    <s v="001226/2016"/>
    <s v="1226/2016"/>
    <m/>
    <m/>
    <m/>
    <s v="OC 75/2015"/>
    <d v="2016-04-13T00:00:00"/>
    <x v="10"/>
    <x v="52"/>
    <x v="91"/>
    <x v="117"/>
    <s v="Direccion de Patrimonio y Suministros"/>
    <m/>
    <m/>
    <m/>
    <s v="Mueble 15"/>
    <x v="3"/>
    <m/>
    <x v="1"/>
    <s v="Direccion de Patrimonio y Suministros"/>
    <d v="2016-04-14T00:00:00"/>
    <s v="Soliictud de Provisión N° 141/2015"/>
    <s v="Se devuelve por pedido de Adrian. Para que hagan correccciones"/>
    <x v="18"/>
    <x v="27"/>
    <m/>
    <s v="Pago"/>
    <s v="Pago"/>
    <s v="OC 75/2015"/>
    <m/>
    <n v="203503"/>
    <s v="Factura 0000-0000260029"/>
    <m/>
    <m/>
    <m/>
    <m/>
    <m/>
  </r>
  <r>
    <n v="120"/>
    <s v="45434/2015"/>
    <s v="045434/2015"/>
    <m/>
    <m/>
    <m/>
    <m/>
    <m/>
    <m/>
    <x v="30"/>
    <x v="0"/>
    <x v="1"/>
    <x v="118"/>
    <s v="Dirección Nacional de Centros Tematicos"/>
    <m/>
    <m/>
    <m/>
    <m/>
    <x v="0"/>
    <d v="2016-05-24T00:00:00"/>
    <x v="31"/>
    <m/>
    <m/>
    <m/>
    <m/>
    <x v="16"/>
    <x v="27"/>
    <m/>
    <s v="Licitación - Contrataciones"/>
    <s v="Licitación - Contrataciones"/>
    <m/>
    <m/>
    <m/>
    <m/>
    <m/>
    <m/>
    <m/>
    <m/>
    <m/>
  </r>
  <r>
    <n v="121"/>
    <s v="174220/2016"/>
    <s v="174220/2016"/>
    <m/>
    <s v="11966/2016"/>
    <m/>
    <m/>
    <m/>
    <d v="2016-04-15T00:00:00"/>
    <x v="57"/>
    <x v="56"/>
    <x v="92"/>
    <x v="119"/>
    <s v="Dirección Nacional de Expresiones Federales"/>
    <m/>
    <s v="Dirección Nacional de Expresiones Federales"/>
    <d v="2016-09-07T00:00:00"/>
    <s v="Mueble 9"/>
    <x v="0"/>
    <m/>
    <x v="32"/>
    <s v="Dirección Nacional de Expresiones Federales"/>
    <d v="2016-09-20T00:00:00"/>
    <s v="Nota CC 289/2016"/>
    <s v="Ampliar actividad, Falta CFC, Cambiar nota DNEF"/>
    <x v="3"/>
    <x v="28"/>
    <s v="Si"/>
    <s v="Licitación - Contrataciones"/>
    <s v="Contratación directa por especialidad"/>
    <m/>
    <m/>
    <m/>
    <m/>
    <m/>
    <m/>
    <m/>
    <m/>
    <m/>
  </r>
  <r>
    <n v="122"/>
    <s v="45786/2015"/>
    <s v="045786/2015"/>
    <m/>
    <m/>
    <m/>
    <m/>
    <m/>
    <m/>
    <x v="29"/>
    <x v="0"/>
    <x v="1"/>
    <x v="120"/>
    <s v="Dirección Nacional de Centros Tematicos"/>
    <m/>
    <m/>
    <m/>
    <m/>
    <x v="0"/>
    <m/>
    <x v="28"/>
    <m/>
    <m/>
    <m/>
    <m/>
    <x v="5"/>
    <x v="5"/>
    <m/>
    <s v="Licitación - Contrataciones"/>
    <s v="Contratación Directa"/>
    <m/>
    <m/>
    <m/>
    <m/>
    <m/>
    <m/>
    <m/>
    <m/>
    <m/>
  </r>
  <r>
    <n v="123"/>
    <s v="196075/2016"/>
    <s v="196075/2016"/>
    <m/>
    <s v="11965/2016"/>
    <m/>
    <m/>
    <m/>
    <d v="2016-04-15T00:00:00"/>
    <x v="57"/>
    <x v="57"/>
    <x v="93"/>
    <x v="121"/>
    <s v="Dirección Nacional de Expresiones Federales"/>
    <m/>
    <s v="JEFATURA DE GABINETE DE MINISTROS"/>
    <d v="2016-06-23T00:00:00"/>
    <s v="Mueble 25"/>
    <x v="0"/>
    <d v="2016-05-30T00:00:00"/>
    <x v="33"/>
    <s v="Direccion General Técnica, Administrativa y Legal"/>
    <d v="2016-08-09T00:00:00"/>
    <s v="RTO-S01:0867675/2016"/>
    <m/>
    <x v="3"/>
    <x v="29"/>
    <m/>
    <s v="Licitación - Contrataciones"/>
    <s v="Contratación directa por especialidad"/>
    <m/>
    <m/>
    <m/>
    <m/>
    <m/>
    <m/>
    <m/>
    <m/>
    <m/>
  </r>
  <r>
    <n v="124"/>
    <s v="45520/2015"/>
    <s v="045520/2015"/>
    <m/>
    <m/>
    <m/>
    <m/>
    <m/>
    <m/>
    <x v="58"/>
    <x v="0"/>
    <x v="94"/>
    <x v="122"/>
    <m/>
    <m/>
    <m/>
    <m/>
    <m/>
    <x v="0"/>
    <m/>
    <x v="1"/>
    <m/>
    <m/>
    <m/>
    <m/>
    <x v="5"/>
    <x v="5"/>
    <m/>
    <m/>
    <m/>
    <m/>
    <m/>
    <m/>
    <m/>
    <m/>
    <m/>
    <m/>
    <m/>
    <m/>
  </r>
  <r>
    <n v="125"/>
    <s v="207947/2016"/>
    <s v="207947/2016"/>
    <m/>
    <s v="9838/2016"/>
    <m/>
    <m/>
    <m/>
    <d v="2016-04-18T00:00:00"/>
    <x v="57"/>
    <x v="58"/>
    <x v="95"/>
    <x v="123"/>
    <s v="Dirección Nacional de Expresiones Federales"/>
    <m/>
    <m/>
    <m/>
    <s v="Mueble 9"/>
    <x v="1"/>
    <d v="2016-06-03T00:00:00"/>
    <x v="34"/>
    <s v="Presupuesto"/>
    <d v="2016-09-02T00:00:00"/>
    <s v="PV-2016-01116086-APN-DGTAYL#SFM"/>
    <s v="Se envía con refacturación"/>
    <x v="19"/>
    <x v="30"/>
    <m/>
    <s v="Licitación - Contrataciones"/>
    <s v="Contratación directa por especialidad"/>
    <m/>
    <m/>
    <m/>
    <m/>
    <m/>
    <m/>
    <m/>
    <m/>
    <m/>
  </r>
  <r>
    <n v="126"/>
    <s v="45786/2015"/>
    <s v="045786/2015"/>
    <m/>
    <m/>
    <m/>
    <m/>
    <m/>
    <m/>
    <x v="15"/>
    <x v="0"/>
    <x v="1"/>
    <x v="124"/>
    <m/>
    <m/>
    <m/>
    <m/>
    <m/>
    <x v="0"/>
    <m/>
    <x v="1"/>
    <m/>
    <m/>
    <m/>
    <m/>
    <x v="5"/>
    <x v="5"/>
    <m/>
    <s v="Licitación - Contrataciones"/>
    <s v="Licitación - Contrataciones"/>
    <m/>
    <m/>
    <m/>
    <m/>
    <m/>
    <m/>
    <m/>
    <m/>
    <m/>
  </r>
  <r>
    <n v="127"/>
    <s v="178016/2016"/>
    <s v="178016/2016"/>
    <m/>
    <s v="NOTA S01:0010129/2016"/>
    <m/>
    <m/>
    <s v="NOTA DNCT N°1/2016"/>
    <d v="2016-04-18T00:00:00"/>
    <x v="53"/>
    <x v="51"/>
    <x v="95"/>
    <x v="125"/>
    <s v="Sistema Federal de Medios y Contenidos Públicos"/>
    <m/>
    <s v="Legales"/>
    <d v="2016-07-11T00:00:00"/>
    <s v="Mueble 14"/>
    <x v="3"/>
    <m/>
    <x v="35"/>
    <s v="Presupuesto"/>
    <d v="2016-07-25T00:00:00"/>
    <s v="PV-2016-00397268-APN-DGTAYL#SFM"/>
    <m/>
    <x v="19"/>
    <x v="31"/>
    <m/>
    <s v="Pago"/>
    <s v="Pago"/>
    <m/>
    <s v="30-70910730-1"/>
    <n v="232179"/>
    <m/>
    <m/>
    <m/>
    <m/>
    <s v="Tiene que refacturar. Esta preinscripto en SIPRO y vigente el CFC"/>
    <m/>
  </r>
  <r>
    <n v="128"/>
    <m/>
    <s v="012655/2016"/>
    <m/>
    <m/>
    <m/>
    <m/>
    <m/>
    <m/>
    <x v="29"/>
    <x v="0"/>
    <x v="1"/>
    <x v="126"/>
    <s v="Dirección Nacional de Centros Tematicos"/>
    <m/>
    <m/>
    <m/>
    <m/>
    <x v="0"/>
    <m/>
    <x v="28"/>
    <m/>
    <m/>
    <m/>
    <m/>
    <x v="5"/>
    <x v="5"/>
    <m/>
    <s v="Licitación - Contrataciones"/>
    <s v="Licitación Publica"/>
    <m/>
    <m/>
    <m/>
    <m/>
    <m/>
    <m/>
    <m/>
    <m/>
    <m/>
  </r>
  <r>
    <n v="129"/>
    <m/>
    <s v="012655/2016"/>
    <m/>
    <s v="12655/2016"/>
    <m/>
    <m/>
    <m/>
    <d v="2016-04-20T00:00:00"/>
    <x v="12"/>
    <x v="0"/>
    <x v="1"/>
    <x v="127"/>
    <s v="Gestión Integral de Contenidos"/>
    <m/>
    <m/>
    <m/>
    <s v="Mueble 8"/>
    <x v="0"/>
    <d v="2016-06-03T00:00:00"/>
    <x v="1"/>
    <m/>
    <m/>
    <m/>
    <m/>
    <x v="20"/>
    <x v="32"/>
    <m/>
    <s v="Licitación - Contrataciones"/>
    <s v="Licitación - Contrataciones"/>
    <m/>
    <m/>
    <m/>
    <m/>
    <m/>
    <m/>
    <m/>
    <m/>
    <m/>
  </r>
  <r>
    <n v="130"/>
    <s v="158836/2016"/>
    <s v="158836/2016"/>
    <m/>
    <s v="NOTA 12864/2016"/>
    <m/>
    <m/>
    <s v="NOTA DNCT N°16/2016"/>
    <d v="2016-04-21T00:00:00"/>
    <x v="59"/>
    <x v="59"/>
    <x v="96"/>
    <x v="128"/>
    <s v="Dirección Nacional de Expresiones Federales"/>
    <m/>
    <s v="Direccion General Técnica, Administrativa y Legal"/>
    <d v="2016-05-09T00:00:00"/>
    <s v="Mueble 8"/>
    <x v="2"/>
    <d v="2016-05-24T00:00:00"/>
    <x v="36"/>
    <m/>
    <m/>
    <m/>
    <m/>
    <x v="3"/>
    <x v="33"/>
    <s v="Si"/>
    <s v="Licitación - Contrataciones"/>
    <s v="Licitación - Contrataciones"/>
    <m/>
    <m/>
    <m/>
    <m/>
    <m/>
    <m/>
    <m/>
    <m/>
    <m/>
  </r>
  <r>
    <n v="131"/>
    <s v="400393/2016"/>
    <s v="010793/2016"/>
    <m/>
    <s v="10793/2016"/>
    <m/>
    <m/>
    <m/>
    <d v="2016-04-06T00:00:00"/>
    <x v="17"/>
    <x v="60"/>
    <x v="90"/>
    <x v="129"/>
    <s v="Dirección Nacional de Expresiones Federales"/>
    <m/>
    <s v="Dirección Nacional de Expresiones Federales"/>
    <d v="2016-09-02T00:00:00"/>
    <s v="Mueble 16"/>
    <x v="0"/>
    <d v="2016-08-04T00:00:00"/>
    <x v="34"/>
    <s v="Dirección Nacional de Expresiones Federales"/>
    <d v="2016-08-18T00:00:00"/>
    <s v="PV-2016-00807106-APN-DGTAYL#SFM"/>
    <s v="Se envía para lo que estime corresponder, atento a nota de crédito N° 9 anulando la factura (según mail de Mozzi, pagaron x Universidad)"/>
    <x v="3"/>
    <x v="34"/>
    <m/>
    <s v="Legitimo Abono"/>
    <s v="Legitimo Abono"/>
    <m/>
    <n v="20165810210"/>
    <m/>
    <n v="27"/>
    <m/>
    <m/>
    <m/>
    <m/>
    <s v="DESAFECTAR"/>
  </r>
  <r>
    <n v="132"/>
    <s v="12868/2016"/>
    <s v="012868/2016"/>
    <m/>
    <m/>
    <m/>
    <m/>
    <m/>
    <d v="2016-04-21T00:00:00"/>
    <x v="60"/>
    <x v="0"/>
    <x v="1"/>
    <x v="130"/>
    <s v="Gestión Integral de Contenidos"/>
    <m/>
    <m/>
    <m/>
    <s v="Mueble 8"/>
    <x v="3"/>
    <d v="2016-06-03T00:00:00"/>
    <x v="1"/>
    <m/>
    <m/>
    <m/>
    <m/>
    <x v="0"/>
    <x v="35"/>
    <m/>
    <m/>
    <m/>
    <m/>
    <m/>
    <m/>
    <m/>
    <m/>
    <m/>
    <m/>
    <m/>
    <m/>
  </r>
  <r>
    <n v="133"/>
    <s v="16749/2016"/>
    <s v="016749/2016"/>
    <m/>
    <m/>
    <m/>
    <m/>
    <m/>
    <d v="2016-03-17T00:00:00"/>
    <x v="18"/>
    <x v="0"/>
    <x v="97"/>
    <x v="131"/>
    <s v="Informatica"/>
    <m/>
    <s v="JEFATURA DE GABINETE DE MINISTROS"/>
    <d v="2016-06-09T00:00:00"/>
    <m/>
    <x v="2"/>
    <m/>
    <x v="37"/>
    <s v="Informatica"/>
    <d v="2016-08-19T00:00:00"/>
    <s v="_x000a_PV-2016-00803430-APN-DGTAYL#SFM"/>
    <s v="Para actualizar prsupuesto y modificar especificaciones"/>
    <x v="4"/>
    <x v="36"/>
    <s v="Si"/>
    <m/>
    <m/>
    <m/>
    <m/>
    <m/>
    <m/>
    <m/>
    <m/>
    <m/>
    <m/>
    <m/>
  </r>
  <r>
    <n v="134"/>
    <s v="10971/2016"/>
    <s v="010971/2016"/>
    <m/>
    <m/>
    <m/>
    <m/>
    <m/>
    <d v="2016-04-11T00:00:00"/>
    <x v="48"/>
    <x v="0"/>
    <x v="98"/>
    <x v="132"/>
    <s v="Dirección Nacional de Expresiones Federales"/>
    <m/>
    <m/>
    <m/>
    <m/>
    <x v="0"/>
    <m/>
    <x v="1"/>
    <s v="Dirección Nacional de Expresiones Federales"/>
    <d v="2016-04-12T00:00:00"/>
    <m/>
    <s v="No es de nuestra competencia"/>
    <x v="7"/>
    <x v="5"/>
    <m/>
    <m/>
    <m/>
    <m/>
    <m/>
    <m/>
    <m/>
    <m/>
    <m/>
    <m/>
    <m/>
    <m/>
  </r>
  <r>
    <n v="135"/>
    <s v="313218/2016"/>
    <s v="313218/2016"/>
    <s v="TRI 20765/2016"/>
    <s v="NOTA CC 37 /2016"/>
    <m/>
    <m/>
    <s v="MEMO CC41/2016"/>
    <d v="2016-03-29T00:00:00"/>
    <x v="61"/>
    <x v="0"/>
    <x v="99"/>
    <x v="133"/>
    <s v="Presupuesto"/>
    <m/>
    <s v="Direccion General Técnica, Administrativa y Legal"/>
    <d v="2016-09-06T00:00:00"/>
    <s v="Mueble 24"/>
    <x v="2"/>
    <m/>
    <x v="38"/>
    <m/>
    <m/>
    <m/>
    <m/>
    <x v="3"/>
    <x v="37"/>
    <s v="Si"/>
    <m/>
    <m/>
    <m/>
    <m/>
    <m/>
    <m/>
    <m/>
    <m/>
    <m/>
    <m/>
    <m/>
  </r>
  <r>
    <n v="136"/>
    <m/>
    <s v="011593/2016"/>
    <m/>
    <s v="11593/2016"/>
    <m/>
    <m/>
    <m/>
    <d v="2016-04-13T00:00:00"/>
    <x v="3"/>
    <x v="1"/>
    <x v="98"/>
    <x v="134"/>
    <s v="Secretaria de Contenidos Publicos"/>
    <m/>
    <m/>
    <m/>
    <m/>
    <x v="0"/>
    <m/>
    <x v="1"/>
    <s v="Direccion General Técnica, Administrativa y Legal"/>
    <d v="2016-04-15T00:00:00"/>
    <m/>
    <s v="A efectos de considerar la continuidad solicitada, se sugiere dar previa intervención al área de presupuesto a fin de cotejar el estado de transferencias ejecutadas y rendiciones presentadas"/>
    <x v="21"/>
    <x v="23"/>
    <m/>
    <s v="Pago"/>
    <s v="Pago"/>
    <m/>
    <m/>
    <m/>
    <s v="N° 0102-00000492"/>
    <m/>
    <m/>
    <m/>
    <m/>
    <m/>
  </r>
  <r>
    <n v="137"/>
    <s v="97462/2016"/>
    <s v="097462/2016"/>
    <m/>
    <s v="NOTA 21/6/2016"/>
    <m/>
    <m/>
    <m/>
    <d v="2016-03-31T00:00:00"/>
    <x v="11"/>
    <x v="39"/>
    <x v="100"/>
    <x v="135"/>
    <s v="Dirección Nacional de Expresiones Federales"/>
    <m/>
    <s v="Coordinación Técnica Operativa"/>
    <d v="2016-08-26T00:00:00"/>
    <m/>
    <x v="2"/>
    <d v="2016-09-02T00:00:00"/>
    <x v="39"/>
    <m/>
    <m/>
    <m/>
    <m/>
    <x v="3"/>
    <x v="38"/>
    <m/>
    <s v="Licitación - Contrataciones"/>
    <s v="Licitación - Contrataciones"/>
    <m/>
    <m/>
    <m/>
    <m/>
    <m/>
    <m/>
    <m/>
    <m/>
    <m/>
  </r>
  <r>
    <n v="138"/>
    <s v="97507/2016"/>
    <s v="097507/2016"/>
    <m/>
    <s v="9690/2016 / NOTA 21/6/2016"/>
    <m/>
    <m/>
    <m/>
    <d v="2016-01-30T00:00:00"/>
    <x v="62"/>
    <x v="61"/>
    <x v="101"/>
    <x v="136"/>
    <s v="Dirección Nacional de Expresiones Federales"/>
    <m/>
    <s v="Coordinación Técnica Operativa"/>
    <d v="2016-08-25T00:00:00"/>
    <m/>
    <x v="2"/>
    <d v="2016-09-02T00:00:00"/>
    <x v="39"/>
    <m/>
    <m/>
    <m/>
    <m/>
    <x v="3"/>
    <x v="38"/>
    <m/>
    <s v="Licitación - Contrataciones"/>
    <s v="Licitación - Contrataciones"/>
    <m/>
    <m/>
    <m/>
    <m/>
    <m/>
    <m/>
    <m/>
    <m/>
    <m/>
  </r>
  <r>
    <n v="139"/>
    <s v="101566/2016"/>
    <s v="101566/2016"/>
    <m/>
    <s v="9912/2016"/>
    <m/>
    <m/>
    <m/>
    <d v="2016-01-30T00:00:00"/>
    <x v="62"/>
    <x v="39"/>
    <x v="102"/>
    <x v="137"/>
    <s v="Dirección Nacional de Expresiones Federales"/>
    <m/>
    <s v="Dirección Nacional de Expresiones Federales"/>
    <d v="2016-07-14T00:00:00"/>
    <m/>
    <x v="2"/>
    <d v="2016-07-04T00:00:00"/>
    <x v="40"/>
    <s v="CTO"/>
    <d v="2016-09-22T00:00:00"/>
    <m/>
    <s v="Para modificar E.T."/>
    <x v="22"/>
    <x v="39"/>
    <m/>
    <s v="Licitación - Contrataciones"/>
    <s v="Licitación Privada"/>
    <m/>
    <m/>
    <m/>
    <m/>
    <m/>
    <m/>
    <m/>
    <m/>
    <m/>
  </r>
  <r>
    <n v="140"/>
    <s v="105768/2016"/>
    <s v="105768/2016"/>
    <m/>
    <m/>
    <m/>
    <m/>
    <m/>
    <d v="2016-03-29T00:00:00"/>
    <x v="63"/>
    <x v="62"/>
    <x v="103"/>
    <x v="138"/>
    <s v="JEFATURA DE GABINETE DE MINISTROS"/>
    <m/>
    <m/>
    <m/>
    <m/>
    <x v="0"/>
    <m/>
    <x v="41"/>
    <s v="Presupuesto"/>
    <d v="2016-04-04T00:00:00"/>
    <s v="Nota CC N°40/2016"/>
    <s v="Para que informe si tiene credito presupuestario"/>
    <x v="3"/>
    <x v="3"/>
    <s v="Si"/>
    <s v="Pago"/>
    <s v="Pago"/>
    <m/>
    <m/>
    <m/>
    <s v="0018-00008556 y 0018-00008557"/>
    <m/>
    <m/>
    <m/>
    <m/>
    <m/>
  </r>
  <r>
    <n v="141"/>
    <s v="179893/2016"/>
    <s v="179893/2016"/>
    <m/>
    <s v="11964/2016"/>
    <m/>
    <m/>
    <m/>
    <d v="2016-04-15T00:00:00"/>
    <x v="57"/>
    <x v="63"/>
    <x v="104"/>
    <x v="139"/>
    <s v="Dirección Nacional de Expresiones Federales"/>
    <m/>
    <s v="Dirección Nacional de Expresiones Federales"/>
    <d v="2016-07-04T00:00:00"/>
    <s v="Mueble 9"/>
    <x v="1"/>
    <m/>
    <x v="42"/>
    <s v="Dirección Nacional de Expresiones Federales"/>
    <d v="2016-07-07T00:00:00"/>
    <s v="Providencia GEDO 2016-00087095-APN"/>
    <s v="Providencia para refacturar a SFM. Se avisa alta de Ente y CFC"/>
    <x v="7"/>
    <x v="40"/>
    <m/>
    <s v="Legitimo Abono"/>
    <s v="Legitimo Abono"/>
    <m/>
    <n v="20160712199"/>
    <m/>
    <m/>
    <m/>
    <m/>
    <m/>
    <m/>
    <m/>
  </r>
  <r>
    <n v="142"/>
    <s v="022703/2016"/>
    <s v="022703/2016"/>
    <s v="22703/2016"/>
    <m/>
    <m/>
    <m/>
    <m/>
    <m/>
    <x v="33"/>
    <x v="32"/>
    <x v="105"/>
    <x v="140"/>
    <s v="Dirección Nacional de Centros Tematicos"/>
    <m/>
    <m/>
    <m/>
    <s v="Mueble 14"/>
    <x v="0"/>
    <d v="2016-07-25T00:00:00"/>
    <x v="1"/>
    <m/>
    <m/>
    <m/>
    <m/>
    <x v="3"/>
    <x v="3"/>
    <s v="Si"/>
    <s v="Pago"/>
    <s v="Pago"/>
    <m/>
    <m/>
    <m/>
    <s v="0106A01165177 Y 04-0154343303"/>
    <m/>
    <m/>
    <m/>
    <m/>
    <m/>
  </r>
  <r>
    <n v="143"/>
    <s v="136169/2016"/>
    <s v="136169/2016"/>
    <m/>
    <m/>
    <m/>
    <m/>
    <m/>
    <d v="2016-04-14T00:00:00"/>
    <x v="64"/>
    <x v="0"/>
    <x v="1"/>
    <x v="141"/>
    <s v="Dirección Nacional de Centros Tematicos"/>
    <m/>
    <m/>
    <m/>
    <s v="Mueble 8"/>
    <x v="0"/>
    <d v="2016-06-03T00:00:00"/>
    <x v="1"/>
    <s v="Presupuesto"/>
    <d v="2016-04-15T00:00:00"/>
    <m/>
    <s v="Se los llevo con remito Mariana para hacer unas correcciones"/>
    <x v="19"/>
    <x v="5"/>
    <s v="Si"/>
    <m/>
    <m/>
    <m/>
    <m/>
    <m/>
    <m/>
    <m/>
    <m/>
    <m/>
    <m/>
    <m/>
  </r>
  <r>
    <n v="144"/>
    <s v="143809/2016"/>
    <s v="143809/2016"/>
    <m/>
    <m/>
    <m/>
    <m/>
    <m/>
    <d v="2016-04-12T00:00:00"/>
    <x v="17"/>
    <x v="64"/>
    <x v="106"/>
    <x v="142"/>
    <s v="Dirección Nacional de Expresiones Federales"/>
    <d v="2016-12-04T00:00:00"/>
    <s v="Direccion General Técnica, Administrativa y Legal"/>
    <d v="2016-07-20T00:00:00"/>
    <s v="Mueble 10"/>
    <x v="0"/>
    <d v="2016-06-09T00:00:00"/>
    <x v="43"/>
    <s v="Legales"/>
    <d v="2016-07-14T00:00:00"/>
    <s v="PV-2016-00347795-APN-DGTAYL"/>
    <s v="Acto admnistrativo por GEDO. Se envía con nota para Adrián Borgthagaray."/>
    <x v="23"/>
    <x v="41"/>
    <d v="2016-06-13T00:00:00"/>
    <s v="Legitimo Abono"/>
    <s v="Legitimo Abono"/>
    <m/>
    <n v="30714478199"/>
    <m/>
    <s v="0001-00000159"/>
    <m/>
    <n v="85377.600000000006"/>
    <m/>
    <s v="PARA PAGO JGM"/>
    <m/>
  </r>
  <r>
    <n v="145"/>
    <m/>
    <s v="042757/2015"/>
    <m/>
    <m/>
    <m/>
    <m/>
    <s v="Exp. 42.757/2015. OC. 240/2014"/>
    <m/>
    <x v="65"/>
    <x v="0"/>
    <x v="1"/>
    <x v="143"/>
    <m/>
    <m/>
    <m/>
    <m/>
    <m/>
    <x v="0"/>
    <m/>
    <x v="1"/>
    <m/>
    <m/>
    <m/>
    <m/>
    <x v="5"/>
    <x v="5"/>
    <m/>
    <s v="HISTORICO /MINPLAN"/>
    <s v="Pago"/>
    <s v="OC. 240/2014"/>
    <m/>
    <m/>
    <m/>
    <m/>
    <m/>
    <m/>
    <m/>
    <m/>
  </r>
  <r>
    <n v="146"/>
    <s v="132434/2016"/>
    <s v="132434/2016"/>
    <m/>
    <m/>
    <m/>
    <m/>
    <m/>
    <d v="2016-04-19T00:00:00"/>
    <x v="66"/>
    <x v="65"/>
    <x v="107"/>
    <x v="144"/>
    <s v="Dirección Nacional de Expresiones Federales"/>
    <m/>
    <m/>
    <m/>
    <s v="Mueble 14"/>
    <x v="1"/>
    <d v="2016-07-25T00:00:00"/>
    <x v="34"/>
    <s v="Presupuesto"/>
    <d v="2016-08-29T00:00:00"/>
    <s v="PV-2016-00989372"/>
    <s v="Para su intervención, crédito y continuidad"/>
    <x v="5"/>
    <x v="5"/>
    <m/>
    <s v="Legitimo Abono"/>
    <s v="Legitimo Abono"/>
    <m/>
    <n v="30710345534"/>
    <m/>
    <s v="0009-00000021"/>
    <m/>
    <m/>
    <m/>
    <m/>
    <m/>
  </r>
  <r>
    <n v="147"/>
    <s v="131232/2016"/>
    <s v="131232/2016"/>
    <m/>
    <m/>
    <m/>
    <m/>
    <m/>
    <d v="2016-04-20T00:00:00"/>
    <x v="13"/>
    <x v="9"/>
    <x v="108"/>
    <x v="145"/>
    <s v="Presupuesto"/>
    <m/>
    <s v="Direccion General Técnica, Administrativa y Legal"/>
    <d v="2016-07-11T00:00:00"/>
    <s v="Mueble 14"/>
    <x v="0"/>
    <m/>
    <x v="44"/>
    <s v="Direccion General Técnica, Administrativa y Legal"/>
    <d v="2016-08-05T00:00:00"/>
    <s v="PV-2016-00559574"/>
    <m/>
    <x v="5"/>
    <x v="5"/>
    <m/>
    <s v="Pago"/>
    <s v="Pago"/>
    <m/>
    <m/>
    <m/>
    <m/>
    <m/>
    <m/>
    <m/>
    <m/>
    <m/>
  </r>
  <r>
    <n v="148"/>
    <s v="149173/2016"/>
    <s v="149173/2016"/>
    <m/>
    <m/>
    <m/>
    <m/>
    <m/>
    <d v="2016-04-20T00:00:00"/>
    <x v="41"/>
    <x v="0"/>
    <x v="109"/>
    <x v="146"/>
    <s v="Informatica"/>
    <m/>
    <m/>
    <m/>
    <s v="Mueble 8"/>
    <x v="0"/>
    <m/>
    <x v="45"/>
    <m/>
    <m/>
    <m/>
    <m/>
    <x v="3"/>
    <x v="3"/>
    <s v="Si"/>
    <s v="Licitación - Contrataciones"/>
    <s v="Licitación Publica"/>
    <m/>
    <m/>
    <m/>
    <m/>
    <m/>
    <m/>
    <m/>
    <m/>
    <s v="DESAFECTAR"/>
  </r>
  <r>
    <n v="149"/>
    <s v="156197/2016"/>
    <s v="156197/2016"/>
    <m/>
    <m/>
    <m/>
    <m/>
    <m/>
    <d v="2016-04-25T00:00:00"/>
    <x v="67"/>
    <x v="0"/>
    <x v="1"/>
    <x v="147"/>
    <s v="Dirección Nacional de Expresiones Federales"/>
    <m/>
    <s v="Dirección Nacional de Expresiones Federales"/>
    <d v="2016-07-18T00:00:00"/>
    <s v="Mueble 10"/>
    <x v="1"/>
    <d v="2016-07-21T00:00:00"/>
    <x v="46"/>
    <s v="Dirección Nacional de Expresiones Federales"/>
    <d v="2016-08-25T00:00:00"/>
    <s v="RTO-S01:0951407/2016"/>
    <s v="Para hacer nota y acompañar factura"/>
    <x v="24"/>
    <x v="42"/>
    <m/>
    <s v="Legitimo Abono"/>
    <s v="Legitimo Abono"/>
    <m/>
    <m/>
    <m/>
    <m/>
    <m/>
    <m/>
    <m/>
    <m/>
    <m/>
  </r>
  <r>
    <n v="150"/>
    <s v="44421/2015"/>
    <s v="044421/2015"/>
    <s v="23238/2016"/>
    <m/>
    <m/>
    <m/>
    <s v="EXPTE. MADRE N° 42757/2014 -OC 280/2014"/>
    <d v="2016-03-30T00:00:00"/>
    <x v="53"/>
    <x v="51"/>
    <x v="110"/>
    <x v="148"/>
    <s v="Dirección Nacional de Centros Tematicos"/>
    <m/>
    <m/>
    <m/>
    <m/>
    <x v="0"/>
    <m/>
    <x v="47"/>
    <s v="Presupuesto"/>
    <d v="2016-04-20T00:00:00"/>
    <s v="Nota CC N° 68/2016"/>
    <s v="Para que informe si tiene credito presupuestario."/>
    <x v="14"/>
    <x v="22"/>
    <s v="Si"/>
    <s v="Pago"/>
    <s v="Pago"/>
    <s v="OC 280/2014"/>
    <m/>
    <m/>
    <d v="6983-02-01T00:00:00"/>
    <m/>
    <m/>
    <m/>
    <m/>
    <m/>
  </r>
  <r>
    <n v="151"/>
    <s v="152632/2016"/>
    <s v="152632/2016"/>
    <m/>
    <s v="NOTA 12651/2016"/>
    <m/>
    <m/>
    <m/>
    <d v="2016-04-20T00:00:00"/>
    <x v="41"/>
    <x v="0"/>
    <x v="111"/>
    <x v="149"/>
    <s v="Gestión Integral de Contenidos"/>
    <m/>
    <s v="Informatica"/>
    <d v="2016-09-06T00:00:00"/>
    <s v="Mueble 8"/>
    <x v="0"/>
    <d v="2016-05-24T00:00:00"/>
    <x v="7"/>
    <s v="Informatica"/>
    <d v="2016-04-21T00:00:00"/>
    <s v="nota CC N° 83/2016"/>
    <s v="Solicita relevar Especificaciones Técnicas"/>
    <x v="25"/>
    <x v="43"/>
    <s v="Si"/>
    <s v="Licitación - Contrataciones"/>
    <s v="Licitación - Contrataciones"/>
    <m/>
    <m/>
    <m/>
    <m/>
    <m/>
    <m/>
    <m/>
    <m/>
    <s v="DESAFECTAR"/>
  </r>
  <r>
    <n v="152"/>
    <s v="167248/2016"/>
    <s v="167248/2016"/>
    <m/>
    <m/>
    <m/>
    <m/>
    <m/>
    <d v="2016-05-02T00:00:00"/>
    <x v="57"/>
    <x v="66"/>
    <x v="112"/>
    <x v="150"/>
    <s v="Direccion General Técnica, Administrativa y Legal"/>
    <m/>
    <s v="Presupuesto"/>
    <d v="2016-06-15T00:00:00"/>
    <s v="Mueble 9"/>
    <x v="1"/>
    <d v="2016-06-15T00:00:00"/>
    <x v="34"/>
    <s v="Presupuesto"/>
    <d v="2016-07-11T00:00:00"/>
    <s v="Se lo pasó Daniel"/>
    <m/>
    <x v="19"/>
    <x v="40"/>
    <s v="Si"/>
    <s v="Legitimo Abono"/>
    <s v="Legitimo Abono"/>
    <m/>
    <m/>
    <m/>
    <m/>
    <m/>
    <m/>
    <m/>
    <s v="PARA PAGO JGM"/>
    <m/>
  </r>
  <r>
    <n v="153"/>
    <s v="167646/2016"/>
    <s v="167646/2016"/>
    <m/>
    <m/>
    <m/>
    <m/>
    <m/>
    <d v="2016-05-02T00:00:00"/>
    <x v="68"/>
    <x v="67"/>
    <x v="113"/>
    <x v="151"/>
    <s v="Direccion General Técnica, Administrativa y Legal"/>
    <m/>
    <s v="Direccion General Técnica, Administrativa y Legal"/>
    <d v="2016-07-05T00:00:00"/>
    <s v="Mueble 9"/>
    <x v="1"/>
    <m/>
    <x v="34"/>
    <s v="Presupuesto"/>
    <d v="2016-07-28T00:00:00"/>
    <s v="PV-2016-00427501-APN-DGTAYL#SFM"/>
    <s v="Para que indique crédito, luego pase a legales"/>
    <x v="5"/>
    <x v="5"/>
    <m/>
    <s v="Legitimo Abono"/>
    <s v="Legitimo Abono"/>
    <m/>
    <s v="30-71226461-2"/>
    <m/>
    <m/>
    <m/>
    <m/>
    <m/>
    <s v="PARA PAGO JGM"/>
    <m/>
  </r>
  <r>
    <n v="154"/>
    <s v="132806/2014"/>
    <s v="132806/2014"/>
    <m/>
    <s v="QUEDA SIN EFECTO"/>
    <m/>
    <m/>
    <m/>
    <d v="2016-01-14T00:00:00"/>
    <x v="17"/>
    <x v="0"/>
    <x v="114"/>
    <x v="152"/>
    <m/>
    <m/>
    <m/>
    <m/>
    <s v="Mueble 22"/>
    <x v="0"/>
    <m/>
    <x v="1"/>
    <s v="Direccion General Técnica, Administrativa y Legal"/>
    <d v="2016-09-14T00:00:00"/>
    <s v="PV-2016-01395488-APN-DGTAYL#SFM"/>
    <s v="Para su intervención y demas efectos."/>
    <x v="5"/>
    <x v="5"/>
    <m/>
    <s v="HISTORICO /MINPLAN"/>
    <m/>
    <m/>
    <m/>
    <m/>
    <m/>
    <m/>
    <m/>
    <m/>
    <m/>
    <m/>
  </r>
  <r>
    <n v="155"/>
    <m/>
    <s v="003986/2016"/>
    <s v="3986/2016"/>
    <m/>
    <m/>
    <m/>
    <s v="OC N° 136/2015"/>
    <d v="2016-04-11T00:00:00"/>
    <x v="69"/>
    <x v="68"/>
    <x v="115"/>
    <x v="153"/>
    <s v="Dirección Nacional de Centros Tematicos"/>
    <m/>
    <m/>
    <m/>
    <s v="Mueble 15"/>
    <x v="0"/>
    <m/>
    <x v="48"/>
    <m/>
    <m/>
    <m/>
    <m/>
    <x v="14"/>
    <x v="21"/>
    <m/>
    <m/>
    <m/>
    <s v="OC N° 136/2015"/>
    <m/>
    <m/>
    <s v="0002-00000041 y 0002-00000042"/>
    <m/>
    <m/>
    <m/>
    <m/>
    <m/>
  </r>
  <r>
    <n v="156"/>
    <s v="71909 2014"/>
    <s v="071909/2014"/>
    <m/>
    <m/>
    <m/>
    <s v="PROY:S01:0014400/2015"/>
    <s v="Lic Pub Nac Nº9 2015"/>
    <d v="2016-01-14T00:00:00"/>
    <x v="18"/>
    <x v="4"/>
    <x v="116"/>
    <x v="154"/>
    <s v="Presupuesto"/>
    <m/>
    <m/>
    <m/>
    <s v="Mueble 11"/>
    <x v="0"/>
    <d v="2016-06-10T00:00:00"/>
    <x v="1"/>
    <s v="Presupuesto"/>
    <d v="2016-03-07T00:00:00"/>
    <s v="Nota CC N° 9/2016."/>
    <s v="Para que informe si tiene credito presupuestario. Se remitio último cuerpo"/>
    <x v="3"/>
    <x v="3"/>
    <s v="Licitación Publica"/>
    <s v="HISTORICO /MINPLAN"/>
    <s v="Licitación Publica"/>
    <m/>
    <m/>
    <m/>
    <m/>
    <m/>
    <m/>
    <m/>
    <m/>
    <m/>
  </r>
  <r>
    <n v="157"/>
    <s v="165975/2016"/>
    <s v="165975/2016"/>
    <m/>
    <m/>
    <m/>
    <m/>
    <m/>
    <d v="2016-04-29T00:00:00"/>
    <x v="12"/>
    <x v="69"/>
    <x v="117"/>
    <x v="155"/>
    <s v="Dirección Nacional de Centros Tematicos"/>
    <m/>
    <s v="Direccion General Técnica, Administrativa y Legal"/>
    <d v="2016-05-20T00:00:00"/>
    <s v="Mueble 11"/>
    <x v="2"/>
    <d v="2016-05-17T00:00:00"/>
    <x v="1"/>
    <s v="Dirección Nacional de Centros Tematicos"/>
    <d v="2016-07-26T00:00:00"/>
    <s v="PV-2016-00411074"/>
    <s v="Para actualizar presupuesto."/>
    <x v="26"/>
    <x v="44"/>
    <s v="Si"/>
    <s v="Licitación - Contrataciones"/>
    <s v="Licitación - Contrataciones"/>
    <m/>
    <m/>
    <m/>
    <m/>
    <m/>
    <m/>
    <m/>
    <m/>
    <m/>
  </r>
  <r>
    <n v="158"/>
    <s v="164692/2016"/>
    <s v="164692/2016"/>
    <m/>
    <s v="13292/2016"/>
    <m/>
    <m/>
    <s v="NOTA DNCT N°27/2016"/>
    <d v="2016-04-25T00:00:00"/>
    <x v="70"/>
    <x v="0"/>
    <x v="118"/>
    <x v="156"/>
    <s v="Dirección Nacional de Centros Tematicos"/>
    <m/>
    <s v="Direccion General Técnica, Administrativa y Legal"/>
    <d v="2016-05-20T00:00:00"/>
    <m/>
    <x v="2"/>
    <d v="2016-08-19T00:00:00"/>
    <x v="49"/>
    <s v="Dirección Nacional de Centros Tematicos"/>
    <d v="2016-05-20T00:00:00"/>
    <s v="NotaCC221"/>
    <s v="Correcciones al requerimiento"/>
    <x v="26"/>
    <x v="45"/>
    <m/>
    <s v="Licitación - Contrataciones"/>
    <s v="Licitación - Contrataciones"/>
    <m/>
    <m/>
    <m/>
    <m/>
    <m/>
    <m/>
    <m/>
    <m/>
    <m/>
  </r>
  <r>
    <n v="159"/>
    <s v="127195/2016"/>
    <s v="127195/2016"/>
    <m/>
    <m/>
    <m/>
    <m/>
    <s v="Nota 11375/2016"/>
    <d v="2016-05-11T00:00:00"/>
    <x v="55"/>
    <x v="70"/>
    <x v="119"/>
    <x v="157"/>
    <s v="Dirección Nacional de Expresiones Federales"/>
    <m/>
    <s v="Dirección Nacional de Expresiones Federales"/>
    <d v="2016-05-23T00:00:00"/>
    <m/>
    <x v="0"/>
    <m/>
    <x v="50"/>
    <s v="Direccion General Técnica, Administrativa y Legal"/>
    <d v="2016-05-23T00:00:00"/>
    <m/>
    <s v="Solicita autorización para realizar la renovación del seguro"/>
    <x v="10"/>
    <x v="46"/>
    <s v="Si"/>
    <s v="Licitación - Contrataciones"/>
    <s v="Licitación - Contrataciones"/>
    <m/>
    <m/>
    <n v="129885"/>
    <m/>
    <m/>
    <m/>
    <m/>
    <m/>
    <m/>
  </r>
  <r>
    <n v="160"/>
    <s v="164405/2016"/>
    <s v="164405/2016"/>
    <m/>
    <m/>
    <m/>
    <m/>
    <m/>
    <d v="2016-04-29T00:00:00"/>
    <x v="71"/>
    <x v="0"/>
    <x v="120"/>
    <x v="155"/>
    <s v="Dirección Nacional de Centros Tematicos"/>
    <m/>
    <s v="Direccion General Técnica, Administrativa y Legal"/>
    <d v="2016-06-03T00:00:00"/>
    <m/>
    <x v="2"/>
    <m/>
    <x v="49"/>
    <s v="Dirección Nacional de Centros Tematicos"/>
    <d v="2016-08-16T00:00:00"/>
    <s v="PV-2016-00719715"/>
    <s v="Correcciones al requerimiento"/>
    <x v="26"/>
    <x v="47"/>
    <m/>
    <s v="Licitación - Contrataciones"/>
    <s v="Licitación - Contrataciones"/>
    <m/>
    <m/>
    <m/>
    <m/>
    <m/>
    <m/>
    <m/>
    <m/>
    <m/>
  </r>
  <r>
    <n v="161"/>
    <s v="163788/2016"/>
    <s v="163788/2016"/>
    <m/>
    <s v="12986/2016"/>
    <m/>
    <m/>
    <s v="NOTA DNCT N°19/2016"/>
    <d v="2016-04-21T00:00:00"/>
    <x v="19"/>
    <x v="0"/>
    <x v="121"/>
    <x v="158"/>
    <s v="Dirección Nacional de Centros Tematicos"/>
    <m/>
    <s v="Direccion General Técnica, Administrativa y Legal"/>
    <d v="2016-05-20T00:00:00"/>
    <m/>
    <x v="2"/>
    <d v="2016-05-17T00:00:00"/>
    <x v="49"/>
    <s v="Dirección Nacional de Centros Tematicos"/>
    <d v="2016-08-09T00:00:00"/>
    <s v="PV-2016-00619908-APN-DGTAYL#SFM"/>
    <s v="Correcciones al requerimiento"/>
    <x v="26"/>
    <x v="16"/>
    <m/>
    <s v="Licitación - Contrataciones"/>
    <s v="Licitación - Contrataciones"/>
    <m/>
    <m/>
    <m/>
    <m/>
    <m/>
    <m/>
    <m/>
    <m/>
    <m/>
  </r>
  <r>
    <n v="162"/>
    <s v="131503/2016"/>
    <s v="131503/2016"/>
    <m/>
    <m/>
    <m/>
    <m/>
    <m/>
    <d v="2016-04-13T00:00:00"/>
    <x v="15"/>
    <x v="0"/>
    <x v="122"/>
    <x v="159"/>
    <s v="Dirección Nacional de Expresiones Federales"/>
    <m/>
    <m/>
    <m/>
    <m/>
    <x v="2"/>
    <m/>
    <x v="1"/>
    <s v="Dirección Nacional de Centros Tematicos"/>
    <d v="2016-04-15T00:00:00"/>
    <m/>
    <s v="Actualización de presupuesto."/>
    <x v="26"/>
    <x v="48"/>
    <m/>
    <s v="Licitación - Contrataciones"/>
    <s v="Licitación - Contrataciones"/>
    <m/>
    <m/>
    <m/>
    <m/>
    <m/>
    <m/>
    <m/>
    <m/>
    <m/>
  </r>
  <r>
    <n v="163"/>
    <s v="164016/2016"/>
    <s v="164016/2016"/>
    <m/>
    <m/>
    <m/>
    <m/>
    <m/>
    <d v="2016-04-29T00:00:00"/>
    <x v="31"/>
    <x v="71"/>
    <x v="123"/>
    <x v="160"/>
    <s v="Dirección Nacional de Centros Tematicos"/>
    <m/>
    <s v="Direccion General Técnica, Administrativa y Legal"/>
    <d v="2016-05-30T00:00:00"/>
    <m/>
    <x v="2"/>
    <d v="2016-05-30T00:00:00"/>
    <x v="51"/>
    <s v="Dirección Nacional de Centros Tematicos"/>
    <d v="2016-07-26T00:00:00"/>
    <s v="PV-2016-00411059"/>
    <s v="Para actualizar presupuesto y corregir observaciones."/>
    <x v="26"/>
    <x v="49"/>
    <m/>
    <s v="Licitación - Contrataciones"/>
    <s v="Licitación - Contrataciones"/>
    <m/>
    <m/>
    <m/>
    <m/>
    <m/>
    <m/>
    <m/>
    <m/>
    <m/>
  </r>
  <r>
    <n v="164"/>
    <s v="179900/2016"/>
    <s v="179900/2016"/>
    <m/>
    <s v="NOTA S01:0011962/2016"/>
    <m/>
    <m/>
    <m/>
    <d v="2016-05-02T00:00:00"/>
    <x v="57"/>
    <x v="72"/>
    <x v="93"/>
    <x v="155"/>
    <s v="Presupuesto"/>
    <m/>
    <s v="JEFATURA DE GABINETE DE MINISTROS"/>
    <d v="2016-06-23T00:00:00"/>
    <s v="Mueble 25"/>
    <x v="0"/>
    <d v="2016-05-30T00:00:00"/>
    <x v="52"/>
    <s v="Dirección Nacional de Expresiones Federales"/>
    <d v="2016-08-09T00:00:00"/>
    <s v="RTO-S01:0867666/2016"/>
    <m/>
    <x v="3"/>
    <x v="29"/>
    <m/>
    <s v="Licitación - Contrataciones"/>
    <s v="Contratación directa por especialidad"/>
    <m/>
    <m/>
    <m/>
    <m/>
    <m/>
    <m/>
    <m/>
    <m/>
    <m/>
  </r>
  <r>
    <n v="165"/>
    <s v="84294/2016"/>
    <s v="084294/2016"/>
    <m/>
    <m/>
    <m/>
    <m/>
    <m/>
    <d v="2016-04-15T00:00:00"/>
    <x v="0"/>
    <x v="0"/>
    <x v="1"/>
    <x v="161"/>
    <s v="Dirección Nacional de Centros Tematicos"/>
    <m/>
    <m/>
    <m/>
    <m/>
    <x v="0"/>
    <d v="2016-06-03T00:00:00"/>
    <x v="1"/>
    <m/>
    <m/>
    <m/>
    <m/>
    <x v="5"/>
    <x v="5"/>
    <s v="Si"/>
    <s v="Licitación - Contrataciones"/>
    <s v="Licitacion"/>
    <m/>
    <m/>
    <m/>
    <m/>
    <m/>
    <m/>
    <m/>
    <m/>
    <m/>
  </r>
  <r>
    <n v="166"/>
    <s v="010793/2016"/>
    <s v="010793/2016"/>
    <m/>
    <s v="0010793/2016"/>
    <m/>
    <m/>
    <m/>
    <d v="2016-04-06T00:00:00"/>
    <x v="72"/>
    <x v="0"/>
    <x v="90"/>
    <x v="155"/>
    <s v="Dirección Nacional de Expresiones Federales"/>
    <m/>
    <m/>
    <m/>
    <s v="Mueble 11"/>
    <x v="0"/>
    <d v="2016-06-03T00:00:00"/>
    <x v="53"/>
    <m/>
    <m/>
    <m/>
    <m/>
    <x v="3"/>
    <x v="3"/>
    <m/>
    <m/>
    <m/>
    <m/>
    <m/>
    <m/>
    <m/>
    <m/>
    <m/>
    <m/>
    <m/>
    <m/>
  </r>
  <r>
    <n v="167"/>
    <s v="144593/2016"/>
    <s v="144593/2016"/>
    <m/>
    <m/>
    <m/>
    <m/>
    <m/>
    <d v="2016-04-19T00:00:00"/>
    <x v="3"/>
    <x v="22"/>
    <x v="1"/>
    <x v="162"/>
    <s v="Presupuesto"/>
    <m/>
    <m/>
    <m/>
    <m/>
    <x v="0"/>
    <m/>
    <x v="1"/>
    <s v="Direccion General Técnica, Administrativa y Legal"/>
    <d v="2016-04-20T00:00:00"/>
    <s v="Nota CC N° 66/2016"/>
    <s v="Se remiten en los términos del Decreto 336/2016, para la prosecución del tramite."/>
    <x v="21"/>
    <x v="5"/>
    <m/>
    <s v="Convenios"/>
    <s v="Convenios"/>
    <m/>
    <m/>
    <m/>
    <m/>
    <m/>
    <m/>
    <m/>
    <m/>
    <m/>
  </r>
  <r>
    <n v="168"/>
    <m/>
    <s v="011110/2016"/>
    <m/>
    <s v="0011110/2016"/>
    <m/>
    <m/>
    <s v="EXP N°43.485/2015 - OC87/2015"/>
    <m/>
    <x v="71"/>
    <x v="0"/>
    <x v="1"/>
    <x v="163"/>
    <s v="Dirección Nacional de Centros Tematicos"/>
    <m/>
    <m/>
    <m/>
    <s v="Mueble 14"/>
    <x v="0"/>
    <d v="2016-06-03T00:00:00"/>
    <x v="54"/>
    <m/>
    <m/>
    <m/>
    <m/>
    <x v="5"/>
    <x v="5"/>
    <m/>
    <m/>
    <m/>
    <s v="OC87/2015"/>
    <m/>
    <m/>
    <m/>
    <m/>
    <m/>
    <m/>
    <m/>
    <m/>
  </r>
  <r>
    <n v="169"/>
    <s v="252873/2015"/>
    <s v="252873/2015"/>
    <m/>
    <m/>
    <m/>
    <m/>
    <m/>
    <m/>
    <x v="31"/>
    <x v="0"/>
    <x v="90"/>
    <x v="164"/>
    <s v="Presidencia de la Nacion"/>
    <m/>
    <m/>
    <m/>
    <s v="Mueble 8"/>
    <x v="3"/>
    <d v="2016-06-03T00:00:00"/>
    <x v="1"/>
    <m/>
    <m/>
    <m/>
    <m/>
    <x v="3"/>
    <x v="3"/>
    <m/>
    <s v="HISTORICO /MINPLAN"/>
    <m/>
    <m/>
    <m/>
    <m/>
    <m/>
    <m/>
    <m/>
    <m/>
    <m/>
    <m/>
  </r>
  <r>
    <n v="170"/>
    <s v="0254479/2015"/>
    <s v="254479/2015"/>
    <m/>
    <m/>
    <m/>
    <m/>
    <m/>
    <m/>
    <x v="20"/>
    <x v="0"/>
    <x v="1"/>
    <x v="165"/>
    <s v="Presidencia de la Nacion"/>
    <m/>
    <m/>
    <m/>
    <s v="OFINCA 811. CAJONERA CAROLINA"/>
    <x v="0"/>
    <d v="2016-06-23T00:00:00"/>
    <x v="1"/>
    <m/>
    <m/>
    <m/>
    <m/>
    <x v="3"/>
    <x v="3"/>
    <s v="Licitación"/>
    <s v="HISTORICO /MINPLAN"/>
    <m/>
    <m/>
    <m/>
    <m/>
    <m/>
    <m/>
    <m/>
    <m/>
    <m/>
    <m/>
  </r>
  <r>
    <n v="171"/>
    <s v="251203/2015"/>
    <s v="251203/2015"/>
    <m/>
    <m/>
    <m/>
    <m/>
    <s v="MEMO DGA 1855/2014"/>
    <m/>
    <x v="36"/>
    <x v="64"/>
    <x v="124"/>
    <x v="166"/>
    <s v="Presidencia de la Nacion"/>
    <m/>
    <m/>
    <m/>
    <s v="Mueble 22"/>
    <x v="0"/>
    <m/>
    <x v="1"/>
    <m/>
    <m/>
    <m/>
    <m/>
    <x v="3"/>
    <x v="3"/>
    <m/>
    <s v="Pago"/>
    <s v="Pago"/>
    <m/>
    <m/>
    <m/>
    <s v="N° 01-06393"/>
    <m/>
    <m/>
    <m/>
    <m/>
    <s v="PAGO"/>
  </r>
  <r>
    <n v="172"/>
    <s v="253151/2015"/>
    <s v="253151/2015"/>
    <m/>
    <m/>
    <m/>
    <m/>
    <m/>
    <d v="2016-04-11T00:00:00"/>
    <x v="68"/>
    <x v="0"/>
    <x v="1"/>
    <x v="167"/>
    <s v="Presidencia de la Nacion"/>
    <m/>
    <m/>
    <m/>
    <s v="Mueble 8"/>
    <x v="0"/>
    <d v="2016-06-03T00:00:00"/>
    <x v="8"/>
    <m/>
    <m/>
    <m/>
    <m/>
    <x v="5"/>
    <x v="5"/>
    <m/>
    <m/>
    <m/>
    <m/>
    <m/>
    <m/>
    <m/>
    <m/>
    <m/>
    <m/>
    <m/>
    <m/>
  </r>
  <r>
    <n v="173"/>
    <s v="253188/2015"/>
    <s v="253188/2015"/>
    <m/>
    <m/>
    <m/>
    <m/>
    <m/>
    <m/>
    <x v="73"/>
    <x v="0"/>
    <x v="1"/>
    <x v="168"/>
    <m/>
    <m/>
    <m/>
    <m/>
    <s v="Mueble 8"/>
    <x v="0"/>
    <d v="2016-06-03T00:00:00"/>
    <x v="8"/>
    <m/>
    <m/>
    <m/>
    <m/>
    <x v="5"/>
    <x v="5"/>
    <m/>
    <m/>
    <m/>
    <m/>
    <m/>
    <m/>
    <m/>
    <m/>
    <m/>
    <m/>
    <m/>
    <m/>
  </r>
  <r>
    <n v="174"/>
    <s v="171420/2016"/>
    <s v="043923/2015"/>
    <s v="252872/2015"/>
    <m/>
    <m/>
    <m/>
    <s v="EXP OP 150494/16 - OC ABIERTA 175/2015 EXP ORIGINAL: 43923/2015"/>
    <d v="2016-04-11T00:00:00"/>
    <x v="74"/>
    <x v="73"/>
    <x v="125"/>
    <x v="169"/>
    <s v="Dirección Nacional de Centros Tematicos"/>
    <m/>
    <s v="Direccion General Técnica, Administrativa y Legal"/>
    <d v="2016-08-30T00:00:00"/>
    <m/>
    <x v="0"/>
    <d v="2016-07-28T00:00:00"/>
    <x v="55"/>
    <s v="Presupuesto"/>
    <d v="2016-04-21T00:00:00"/>
    <s v="Nota CC N° 69/2016// Solicitud de provisión N° 175/2015."/>
    <s v="Para que informe si tiene credito presupuestario.// NO HAY SALDO EN OC PARA DECIDIR POR TECNOPOLIS FORMA DE PAGO se remitieron con Nota a CUEVAS el día 2/05/2016//"/>
    <x v="3"/>
    <x v="50"/>
    <s v="Si"/>
    <s v="Pago"/>
    <s v="Pago"/>
    <s v="OC ABIERTA 175/2015"/>
    <m/>
    <n v="291665"/>
    <s v="FACT 71 y 72"/>
    <s v="PAGO JGM"/>
    <n v="2493544"/>
    <m/>
    <s v="DEBE REFACTURAR. Tiene CFC y SIPRO"/>
    <s v="DESAFECTAR"/>
  </r>
  <r>
    <n v="176"/>
    <s v="141672/2015 (ex 0144080/2016)"/>
    <s v="141672/2015"/>
    <m/>
    <m/>
    <m/>
    <s v="14778/2016"/>
    <m/>
    <d v="2016-04-22T00:00:00"/>
    <x v="0"/>
    <x v="27"/>
    <x v="126"/>
    <x v="70"/>
    <s v="Coordinación Técnica Operativa"/>
    <m/>
    <s v="Direccion General Técnica, Administrativa y Legal"/>
    <d v="2016-07-07T00:00:00"/>
    <s v="Mueble 9"/>
    <x v="1"/>
    <d v="2016-07-07T00:00:00"/>
    <x v="34"/>
    <s v="Legales"/>
    <m/>
    <s v="Nota CC /2016"/>
    <s v="Para constancia de crédito por $1,6 MM y cumplido, pase a Legales con PROY"/>
    <x v="13"/>
    <x v="13"/>
    <s v="Si"/>
    <s v="Legitimo Abono"/>
    <s v="Legitimo Abono"/>
    <m/>
    <m/>
    <m/>
    <d v="4818-05-01T00:00:00"/>
    <m/>
    <m/>
    <m/>
    <s v="PARA PAGO JGM"/>
    <m/>
  </r>
  <r>
    <n v="177"/>
    <s v="372440/2016"/>
    <s v="372440/2016"/>
    <s v="TRI 31921/2016"/>
    <s v="25006/2016"/>
    <m/>
    <m/>
    <s v="EXPTE MADRE 43488/2015 - OC 93/2015"/>
    <d v="2016-04-21T00:00:00"/>
    <x v="75"/>
    <x v="33"/>
    <x v="127"/>
    <x v="170"/>
    <s v="Dirección Nacional de Centros Tematicos"/>
    <m/>
    <s v="Direccion General Técnica, Administrativa y Legal"/>
    <d v="2016-07-06T00:00:00"/>
    <s v="Mueble 14"/>
    <x v="0"/>
    <d v="2016-05-17T00:00:00"/>
    <x v="56"/>
    <s v="Direccion General Técnica, Administrativa y Legal"/>
    <d v="2016-05-24T00:00:00"/>
    <s v="NOTA CC 227/2016"/>
    <s v="CON NOTA PARA AMBURI PARA SU PAGO POR JGM"/>
    <x v="3"/>
    <x v="14"/>
    <m/>
    <s v="Pago"/>
    <s v="Pago"/>
    <s v="OC 93/2015"/>
    <m/>
    <m/>
    <s v="0003-00000300"/>
    <m/>
    <m/>
    <m/>
    <s v="PARA PAGO JGM"/>
    <s v="PARA PAGO JGM"/>
  </r>
  <r>
    <n v="178"/>
    <s v="208735/2016"/>
    <s v="208735/2016"/>
    <m/>
    <s v="NOTA S01 014751/2016"/>
    <m/>
    <m/>
    <s v="DNEF Nº 64/2016"/>
    <d v="2016-05-03T00:00:00"/>
    <x v="57"/>
    <x v="74"/>
    <x v="128"/>
    <x v="171"/>
    <s v="Dirección Nacional de Centros Tematicos"/>
    <m/>
    <s v="Direccion General Técnica, Administrativa y Legal"/>
    <d v="2016-06-08T00:00:00"/>
    <s v="Mueble 9"/>
    <x v="1"/>
    <m/>
    <x v="57"/>
    <s v="Dirección Nacional de Expresiones Federales"/>
    <d v="2016-07-14T00:00:00"/>
    <s v="Providencia GEDO"/>
    <s v="A DNEF para refacturar, atento a nuevo SAF"/>
    <x v="10"/>
    <x v="51"/>
    <m/>
    <s v="Legitimo Abono"/>
    <s v="Legitimo Abono"/>
    <m/>
    <m/>
    <m/>
    <m/>
    <m/>
    <m/>
    <m/>
    <s v="PARA PAGO JGM"/>
    <m/>
  </r>
  <r>
    <n v="179"/>
    <s v="196274/2016"/>
    <s v="196274/2016"/>
    <m/>
    <s v="NOTA S01 014752/2016"/>
    <m/>
    <m/>
    <s v="NOTA DNEF Nº 63/2016"/>
    <d v="2016-05-03T00:00:00"/>
    <x v="57"/>
    <x v="75"/>
    <x v="129"/>
    <x v="172"/>
    <s v="Dirección Nacional de Centros Tematicos"/>
    <m/>
    <s v="Dirección Nacional de Expresiones Federales"/>
    <d v="2016-09-02T00:00:00"/>
    <s v="Mueble 9"/>
    <x v="0"/>
    <m/>
    <x v="57"/>
    <s v="Dirección Nacional de Expresiones Federales"/>
    <d v="2016-07-14T00:00:00"/>
    <s v="PV-2016-00183384"/>
    <s v="Para indicar credito en SAF 347, RESO por GEDO para su continuidad."/>
    <x v="3"/>
    <x v="30"/>
    <s v="Si"/>
    <s v="Legitimo Abono"/>
    <s v="Legitimo Abono"/>
    <m/>
    <n v="20134804085"/>
    <m/>
    <m/>
    <m/>
    <m/>
    <m/>
    <s v="PARA PAGO JGM"/>
    <s v="PARA PAGO JGM"/>
  </r>
  <r>
    <n v="180"/>
    <s v="203492/2016"/>
    <s v="203492/2016"/>
    <m/>
    <s v="NOTA S01 014754/2016"/>
    <m/>
    <m/>
    <s v="NOTA DNEF Nº 61/2016"/>
    <d v="2016-05-03T00:00:00"/>
    <x v="57"/>
    <x v="76"/>
    <x v="130"/>
    <x v="173"/>
    <s v="Dirección Nacional de Centros Tematicos"/>
    <m/>
    <s v="Dirección Nacional de Expresiones Federales"/>
    <d v="2016-05-19T00:00:00"/>
    <s v="Mueble 9"/>
    <x v="1"/>
    <m/>
    <x v="58"/>
    <s v="Dirección Nacional de Expresiones Federales"/>
    <d v="2016-06-22T00:00:00"/>
    <s v="Nota CC 392/2016"/>
    <s v="a DNEF por error en la facturación y para completar cesión de derechos"/>
    <x v="3"/>
    <x v="37"/>
    <m/>
    <s v="Legitimo Abono"/>
    <s v="Legitimo Abono"/>
    <m/>
    <m/>
    <m/>
    <m/>
    <m/>
    <m/>
    <m/>
    <s v="PARA PAGO JGM"/>
    <s v="PARA PAGO JGM"/>
  </r>
  <r>
    <n v="181"/>
    <s v="196056/2016"/>
    <s v="196056/2016"/>
    <m/>
    <s v="NOTA S01: 14750/2016"/>
    <m/>
    <m/>
    <s v="NOTA DNEF Nº 67/2016"/>
    <d v="2016-05-03T00:00:00"/>
    <x v="57"/>
    <x v="77"/>
    <x v="131"/>
    <x v="174"/>
    <s v="Dirección Nacional de Centros Tematicos"/>
    <m/>
    <s v="Direccion General Técnica, Administrativa y Legal"/>
    <d v="2016-08-07T00:00:00"/>
    <s v="Mueble 9"/>
    <x v="1"/>
    <m/>
    <x v="34"/>
    <s v="Presupuesto"/>
    <d v="2016-09-05T00:00:00"/>
    <s v="PV-2016-0115904"/>
    <s v="Para indicar crédito en SAF 347 con Reso por gedo ratificando lo actuado (vicio de competencia)"/>
    <x v="5"/>
    <x v="5"/>
    <m/>
    <s v="Legitimo Abono"/>
    <s v="Legitimo Abono"/>
    <m/>
    <n v="27146263785"/>
    <m/>
    <s v="0001-0000000072"/>
    <m/>
    <n v="7500"/>
    <m/>
    <s v="PARA PAGO JGM"/>
    <m/>
  </r>
  <r>
    <n v="182"/>
    <s v="245882/2016"/>
    <s v="245882/2016"/>
    <m/>
    <s v="NOTA S01 014742/2016"/>
    <m/>
    <m/>
    <s v="NOTA DNEF Nº 68/2016"/>
    <d v="2016-05-03T00:00:00"/>
    <x v="57"/>
    <x v="78"/>
    <x v="128"/>
    <x v="175"/>
    <s v="Dirección Nacional de Centros Tematicos"/>
    <m/>
    <s v="Direccion General Técnica, Administrativa y Legal"/>
    <d v="2016-06-16T00:00:00"/>
    <s v="Mueble 9"/>
    <x v="1"/>
    <m/>
    <x v="57"/>
    <s v="Dirección Nacional de Expresiones Federales"/>
    <d v="2016-07-14T00:00:00"/>
    <s v="Providencia GEDO"/>
    <s v="A DNEF para refacturar, atento a nuevo SAF"/>
    <x v="10"/>
    <x v="13"/>
    <m/>
    <s v="Legitimo Abono"/>
    <s v="Legitimo Abono"/>
    <m/>
    <m/>
    <m/>
    <m/>
    <m/>
    <m/>
    <m/>
    <m/>
    <m/>
  </r>
  <r>
    <n v="183"/>
    <s v="240990/2016"/>
    <s v="240990/2016"/>
    <m/>
    <s v="NOTA S01 014738/2016"/>
    <m/>
    <m/>
    <s v="NOTA DNEF Nº 59/2016"/>
    <d v="2016-05-03T00:00:00"/>
    <x v="57"/>
    <x v="79"/>
    <x v="131"/>
    <x v="176"/>
    <s v="Dirección Nacional de Centros Tematicos"/>
    <m/>
    <s v="Direccion General Técnica, Administrativa y Legal"/>
    <s v="10/06/20163"/>
    <s v="Mueble 9"/>
    <x v="1"/>
    <m/>
    <x v="34"/>
    <s v="Presupuesto"/>
    <d v="2016-09-02T00:00:00"/>
    <s v="Providencia GEDO + Reso GEDO"/>
    <s v="Para indicar crédito en SAF 347 con Reso por gedo ratificando lo actuado (vicio de competencia)"/>
    <x v="5"/>
    <x v="5"/>
    <m/>
    <s v="Legitimo Abono"/>
    <s v="Legitimo Abono"/>
    <m/>
    <n v="27280556403"/>
    <m/>
    <s v="0002-00000052"/>
    <m/>
    <m/>
    <m/>
    <s v="PARA PAGO JGM"/>
    <m/>
  </r>
  <r>
    <n v="184"/>
    <s v="208815/2016"/>
    <s v="208815/2016"/>
    <m/>
    <s v="NOTA S01 014739/2016"/>
    <m/>
    <m/>
    <s v="NOTA DNEF Nº 65/2016"/>
    <d v="2016-05-03T00:00:00"/>
    <x v="57"/>
    <x v="80"/>
    <x v="132"/>
    <x v="177"/>
    <s v="Dirección Nacional de Centros Tematicos"/>
    <m/>
    <s v="Direccion General Técnica, Administrativa y Legal"/>
    <d v="2016-06-08T00:00:00"/>
    <s v="Mueble 9"/>
    <x v="1"/>
    <m/>
    <x v="57"/>
    <s v="Dirección Nacional de Expresiones Federales"/>
    <d v="2016-07-14T00:00:00"/>
    <s v="Providencia GEDO"/>
    <s v="A DNEF para refacturar, atento a nuevo SAF"/>
    <x v="10"/>
    <x v="51"/>
    <m/>
    <s v="Legitimo Abono"/>
    <s v="Legitimo Abono"/>
    <m/>
    <m/>
    <m/>
    <m/>
    <m/>
    <m/>
    <m/>
    <s v="PARA PAGO JGM"/>
    <m/>
  </r>
  <r>
    <n v="185"/>
    <s v="167135/2016"/>
    <s v="167135/2016"/>
    <m/>
    <m/>
    <m/>
    <m/>
    <m/>
    <d v="2016-04-29T00:00:00"/>
    <x v="57"/>
    <x v="66"/>
    <x v="133"/>
    <x v="178"/>
    <s v="Direccion General Técnica, Administrativa y Legal"/>
    <m/>
    <s v="Direccion General Técnica, Administrativa y Legal"/>
    <d v="2016-05-09T00:00:00"/>
    <m/>
    <x v="0"/>
    <m/>
    <x v="1"/>
    <s v="Secretaria de Contenidos Publicos"/>
    <d v="2016-05-12T00:00:00"/>
    <s v="Expediente completo con autorización para LA"/>
    <s v="Para su prosecución"/>
    <x v="20"/>
    <x v="52"/>
    <m/>
    <s v="Legitimo Abono"/>
    <s v="Legitimo Abono"/>
    <m/>
    <m/>
    <m/>
    <m/>
    <m/>
    <m/>
    <m/>
    <m/>
    <m/>
  </r>
  <r>
    <n v="186"/>
    <s v="164530/2016"/>
    <s v="164530/2016"/>
    <m/>
    <s v="12995/2016"/>
    <m/>
    <m/>
    <s v="NOTA DNCT Nº 21/2016"/>
    <d v="2016-04-21T00:00:00"/>
    <x v="47"/>
    <x v="0"/>
    <x v="134"/>
    <x v="179"/>
    <s v="Dirección Nacional de Centros Tematicos"/>
    <m/>
    <s v="Direccion General Técnica, Administrativa y Legal"/>
    <d v="2016-06-03T00:00:00"/>
    <m/>
    <x v="2"/>
    <d v="2016-05-24T00:00:00"/>
    <x v="49"/>
    <s v="Dirección Nacional de Centros Tematicos"/>
    <d v="2016-08-17T00:00:00"/>
    <s v="PV-2016-00748830"/>
    <s v="Correcciones al requerimiento"/>
    <x v="26"/>
    <x v="53"/>
    <m/>
    <s v="Licitación - Contrataciones"/>
    <s v="Licitación - Contrataciones"/>
    <m/>
    <m/>
    <m/>
    <m/>
    <m/>
    <m/>
    <m/>
    <m/>
    <m/>
  </r>
  <r>
    <n v="187"/>
    <s v="163785/2016"/>
    <s v="163785/2016"/>
    <m/>
    <s v="NOTA: SCP N° 50/2016"/>
    <m/>
    <m/>
    <m/>
    <d v="2016-04-26T00:00:00"/>
    <x v="76"/>
    <x v="0"/>
    <x v="135"/>
    <x v="180"/>
    <s v="Secretaria de Contenidos Publicos"/>
    <m/>
    <s v="Direccion General Técnica, Administrativa y Legal"/>
    <d v="2016-05-20T00:00:00"/>
    <m/>
    <x v="2"/>
    <d v="2016-05-17T00:00:00"/>
    <x v="49"/>
    <s v="Dirección Nacional de Centros Tematicos"/>
    <d v="2016-08-10T00:00:00"/>
    <s v="PV-2016-00640617"/>
    <s v="Correcciones al requerimiento"/>
    <x v="26"/>
    <x v="54"/>
    <m/>
    <m/>
    <m/>
    <m/>
    <m/>
    <m/>
    <m/>
    <m/>
    <m/>
    <m/>
    <m/>
    <m/>
  </r>
  <r>
    <n v="188"/>
    <s v="174298/2016"/>
    <s v="174298/2016"/>
    <m/>
    <m/>
    <m/>
    <m/>
    <m/>
    <d v="2016-05-04T00:00:00"/>
    <x v="77"/>
    <x v="0"/>
    <x v="1"/>
    <x v="181"/>
    <s v="Secretaria de Contenidos Publicos"/>
    <m/>
    <s v="Direccion General Técnica, Administrativa y Legal"/>
    <d v="2016-05-20T00:00:00"/>
    <m/>
    <x v="2"/>
    <d v="2016-08-19T00:00:00"/>
    <x v="49"/>
    <s v="Dirección Nacional de Centros Tematicos"/>
    <d v="2016-05-20T00:00:00"/>
    <s v="NOTA CC 217"/>
    <s v="Correcciones al requerimiento"/>
    <x v="26"/>
    <x v="45"/>
    <m/>
    <s v="Licitación - Contrataciones"/>
    <s v="Licitación - Contrataciones"/>
    <m/>
    <m/>
    <m/>
    <m/>
    <m/>
    <m/>
    <m/>
    <m/>
    <m/>
  </r>
  <r>
    <n v="189"/>
    <s v="132806/2015"/>
    <s v="132806/2015"/>
    <m/>
    <s v="QUEDA SIN EFECTO"/>
    <m/>
    <m/>
    <m/>
    <d v="2016-01-14T00:00:00"/>
    <x v="78"/>
    <x v="0"/>
    <x v="136"/>
    <x v="182"/>
    <m/>
    <m/>
    <m/>
    <m/>
    <m/>
    <x v="0"/>
    <m/>
    <x v="1"/>
    <s v="Dirección Nacional de Expresiones Federales"/>
    <d v="2016-03-11T00:00:00"/>
    <m/>
    <s v="Para su conocimiento y evaluación."/>
    <x v="7"/>
    <x v="5"/>
    <s v="Licitación Publica"/>
    <s v="HISTORICO /MINPLAN"/>
    <m/>
    <m/>
    <m/>
    <m/>
    <m/>
    <m/>
    <m/>
    <m/>
    <m/>
    <m/>
  </r>
  <r>
    <n v="190"/>
    <s v="176792/2016"/>
    <s v="176792/2016"/>
    <m/>
    <m/>
    <m/>
    <m/>
    <s v="EXPTE.MADRE Nº43.509/2015 - OC 66/2015."/>
    <d v="2016-05-05T00:00:00"/>
    <x v="79"/>
    <x v="81"/>
    <x v="137"/>
    <x v="183"/>
    <s v="Direccion General Técnica, Administrativa y Legal"/>
    <m/>
    <s v="Dirección Nacional de Centros Tematicos"/>
    <d v="2016-06-09T00:00:00"/>
    <s v="Mueble 15"/>
    <x v="0"/>
    <d v="2016-06-09T00:00:00"/>
    <x v="59"/>
    <s v="JEFATURA DE GABINETE DE MINISTROS"/>
    <d v="2016-07-13T00:00:00"/>
    <s v="Nota CC 326/2016"/>
    <m/>
    <x v="18"/>
    <x v="12"/>
    <m/>
    <s v="Pago"/>
    <s v="Pago"/>
    <s v="OC 66/2015"/>
    <s v="20-27311121-3"/>
    <m/>
    <m/>
    <m/>
    <n v="44000"/>
    <s v="Devengado"/>
    <s v="EN PROCESO DE LIQUIDACON POR JGM"/>
    <s v="Devengado"/>
  </r>
  <r>
    <n v="191"/>
    <s v="132806/2016"/>
    <s v="132806/2016"/>
    <m/>
    <s v="QUEDA SIN EFECTO"/>
    <m/>
    <m/>
    <m/>
    <d v="2016-01-14T00:00:00"/>
    <x v="17"/>
    <x v="82"/>
    <x v="138"/>
    <x v="184"/>
    <m/>
    <m/>
    <m/>
    <m/>
    <s v="Mueble 24"/>
    <x v="0"/>
    <m/>
    <x v="60"/>
    <s v="Dirección Nacional de Expresiones Federales"/>
    <d v="2016-03-07T00:00:00"/>
    <s v="Nota CC N° 10/2016."/>
    <s v="Para su intervención."/>
    <x v="7"/>
    <x v="5"/>
    <m/>
    <s v="Licitación - Contrataciones"/>
    <s v="Contratación Directa"/>
    <m/>
    <m/>
    <m/>
    <m/>
    <m/>
    <m/>
    <m/>
    <m/>
    <m/>
  </r>
  <r>
    <n v="192"/>
    <s v="213881/2016"/>
    <s v="213881/2016"/>
    <s v="TRI 33217/2016"/>
    <s v="16824/2016"/>
    <m/>
    <m/>
    <m/>
    <d v="2016-05-05T00:00:00"/>
    <x v="75"/>
    <x v="83"/>
    <x v="139"/>
    <x v="185"/>
    <s v="Direccion General Técnica, Administrativa y Legal"/>
    <m/>
    <s v="Direccion General Técnica, Administrativa y Legal"/>
    <d v="2016-07-07T00:00:00"/>
    <s v="Mueble 18"/>
    <x v="0"/>
    <d v="2016-06-28T00:00:00"/>
    <x v="61"/>
    <s v="Presupuesto"/>
    <d v="2016-07-07T00:00:00"/>
    <s v="PV-2016-00084607-APN-DGTAYL#SFM"/>
    <s v="Para el pago. Trámite Finalizado."/>
    <x v="19"/>
    <x v="14"/>
    <m/>
    <s v="Pago"/>
    <s v="Pago"/>
    <s v="OC 50/2015"/>
    <s v="30-61029860-1"/>
    <m/>
    <s v="0601-04469083"/>
    <m/>
    <n v="17901"/>
    <m/>
    <s v="DEBE REFACTURAR"/>
    <m/>
  </r>
  <r>
    <n v="193"/>
    <m/>
    <s v="107333/2015"/>
    <s v="107333/2015"/>
    <s v="QUEDA SIN EFECTO"/>
    <m/>
    <m/>
    <m/>
    <d v="2016-01-14T00:00:00"/>
    <x v="19"/>
    <x v="0"/>
    <x v="1"/>
    <x v="186"/>
    <m/>
    <m/>
    <m/>
    <m/>
    <m/>
    <x v="0"/>
    <m/>
    <x v="1"/>
    <s v="Dirección Nacional de Expresiones Federales"/>
    <d v="2016-03-09T00:00:00"/>
    <s v="Nota CC N° 16/2016."/>
    <s v="Para su conocimiento y evaluación."/>
    <x v="7"/>
    <x v="5"/>
    <m/>
    <s v="HISTORICO /MINPLAN"/>
    <m/>
    <m/>
    <m/>
    <m/>
    <m/>
    <m/>
    <m/>
    <m/>
    <m/>
    <m/>
  </r>
  <r>
    <n v="194"/>
    <m/>
    <s v="107326/2015"/>
    <s v="107326/2015"/>
    <s v="QUEDA SIN EFECTO"/>
    <m/>
    <m/>
    <m/>
    <d v="2016-01-14T00:00:00"/>
    <x v="19"/>
    <x v="0"/>
    <x v="140"/>
    <x v="187"/>
    <m/>
    <m/>
    <m/>
    <m/>
    <m/>
    <x v="0"/>
    <m/>
    <x v="1"/>
    <s v="Dirección Nacional de Expresiones Federales"/>
    <d v="2016-03-09T00:00:00"/>
    <s v="Nota CC N° 18/2016"/>
    <s v="Para su conocimiento y evaluación."/>
    <x v="7"/>
    <x v="5"/>
    <m/>
    <s v="HISTORICO /MINPLAN"/>
    <m/>
    <m/>
    <m/>
    <m/>
    <m/>
    <m/>
    <m/>
    <m/>
    <m/>
    <m/>
  </r>
  <r>
    <n v="195"/>
    <s v="176788/2016"/>
    <s v="176788/2016"/>
    <m/>
    <m/>
    <m/>
    <m/>
    <s v="NOTA DNCT N° 35/2016"/>
    <d v="2016-04-27T00:00:00"/>
    <x v="80"/>
    <x v="84"/>
    <x v="141"/>
    <x v="188"/>
    <s v="Dirección Nacional de Centros Tematicos"/>
    <m/>
    <s v="Direccion General Técnica, Administrativa y Legal"/>
    <d v="2016-06-16T00:00:00"/>
    <m/>
    <x v="2"/>
    <d v="2016-05-24T00:00:00"/>
    <x v="62"/>
    <m/>
    <m/>
    <m/>
    <m/>
    <x v="3"/>
    <x v="55"/>
    <m/>
    <s v="Licitación - Contrataciones"/>
    <s v="Licitación - Contrataciones"/>
    <m/>
    <m/>
    <m/>
    <m/>
    <m/>
    <m/>
    <m/>
    <m/>
    <m/>
  </r>
  <r>
    <n v="196"/>
    <m/>
    <s v="107338/2015"/>
    <s v="107338/2015"/>
    <s v="QUEDA SIN EFECTO"/>
    <m/>
    <m/>
    <m/>
    <d v="2016-01-14T00:00:00"/>
    <x v="19"/>
    <x v="0"/>
    <x v="142"/>
    <x v="189"/>
    <m/>
    <m/>
    <m/>
    <m/>
    <m/>
    <x v="0"/>
    <m/>
    <x v="1"/>
    <s v="Dirección Nacional de Expresiones Federales"/>
    <d v="2016-03-09T00:00:00"/>
    <s v="Nota CC N° 17/2016"/>
    <s v="Para su conocimiento y evaluación."/>
    <x v="7"/>
    <x v="5"/>
    <s v="Licitación"/>
    <s v="HISTORICO /MINPLAN"/>
    <m/>
    <m/>
    <m/>
    <m/>
    <m/>
    <m/>
    <m/>
    <m/>
    <m/>
    <m/>
  </r>
  <r>
    <n v="197"/>
    <s v="177153/2016"/>
    <s v="177153/2016"/>
    <m/>
    <s v="NOTA 12868/2016"/>
    <m/>
    <m/>
    <s v="NOTA DNCT N° 17/16"/>
    <d v="2016-04-21T00:00:00"/>
    <x v="81"/>
    <x v="85"/>
    <x v="143"/>
    <x v="130"/>
    <s v="Gestión Integral de Contenidos"/>
    <m/>
    <s v="Direccion General Técnica, Administrativa y Legal"/>
    <d v="2016-05-20T00:00:00"/>
    <s v="Mueble 13"/>
    <x v="2"/>
    <d v="2016-05-23T00:00:00"/>
    <x v="63"/>
    <s v="Dirección Nacional de Centros Tematicos"/>
    <d v="2016-07-26T00:00:00"/>
    <s v="PV-2016-00410948"/>
    <s v="Para actualizar presupuesto"/>
    <x v="26"/>
    <x v="44"/>
    <m/>
    <s v="Licitación - Contrataciones"/>
    <s v="Licitación - Contrataciones"/>
    <m/>
    <m/>
    <m/>
    <m/>
    <m/>
    <m/>
    <m/>
    <m/>
    <m/>
  </r>
  <r>
    <n v="198"/>
    <m/>
    <s v="107347/2015"/>
    <s v="107347/2015"/>
    <s v="QUEDA SIN EFECTO"/>
    <m/>
    <m/>
    <m/>
    <d v="2016-01-14T00:00:00"/>
    <x v="19"/>
    <x v="0"/>
    <x v="144"/>
    <x v="190"/>
    <m/>
    <m/>
    <m/>
    <m/>
    <m/>
    <x v="0"/>
    <m/>
    <x v="1"/>
    <s v="Dirección Nacional de Expresiones Federales"/>
    <d v="2016-03-09T00:00:00"/>
    <s v="Nota CC N° 24/2016"/>
    <s v="Para su conocimiento y evaluación."/>
    <x v="7"/>
    <x v="5"/>
    <m/>
    <s v="HISTORICO /MINPLAN"/>
    <m/>
    <m/>
    <m/>
    <m/>
    <m/>
    <m/>
    <m/>
    <m/>
    <m/>
    <m/>
  </r>
  <r>
    <n v="199"/>
    <s v="177088/2016"/>
    <s v="177088/2016"/>
    <m/>
    <s v="NOTA 12655/2016"/>
    <m/>
    <m/>
    <m/>
    <d v="2016-04-20T00:00:00"/>
    <x v="12"/>
    <x v="86"/>
    <x v="145"/>
    <x v="127"/>
    <s v="Gestión Integral de Contenidos"/>
    <m/>
    <s v="Presupuesto"/>
    <d v="2016-05-31T00:00:00"/>
    <m/>
    <x v="2"/>
    <d v="2016-05-31T00:00:00"/>
    <x v="62"/>
    <s v="Dirección Nacional de Centros Tematicos"/>
    <d v="2016-08-16T00:00:00"/>
    <s v="PV-2016-00732555-APN-DGTAYL#SFM"/>
    <s v="Correcciones al borrador del requerimiento."/>
    <x v="26"/>
    <x v="53"/>
    <m/>
    <s v="Licitación - Contrataciones"/>
    <s v="Licitación - Contrataciones"/>
    <m/>
    <m/>
    <m/>
    <m/>
    <m/>
    <m/>
    <m/>
    <m/>
    <m/>
  </r>
  <r>
    <n v="200"/>
    <m/>
    <s v="105794/2015"/>
    <s v="105794/2015"/>
    <s v="QUEDA SIN EFECTO"/>
    <m/>
    <m/>
    <m/>
    <d v="2016-01-14T00:00:00"/>
    <x v="18"/>
    <x v="0"/>
    <x v="146"/>
    <x v="191"/>
    <m/>
    <m/>
    <m/>
    <m/>
    <m/>
    <x v="0"/>
    <m/>
    <x v="1"/>
    <s v="Dirección Nacional de Expresiones Federales"/>
    <d v="2016-03-09T00:00:00"/>
    <s v="Nota CC N° 25/2016."/>
    <s v="Para su conocimiento y evaluación."/>
    <x v="7"/>
    <x v="25"/>
    <m/>
    <s v="HISTORICO /MINPLAN"/>
    <m/>
    <m/>
    <m/>
    <m/>
    <m/>
    <m/>
    <m/>
    <m/>
    <m/>
    <m/>
  </r>
  <r>
    <n v="201"/>
    <s v="001943/2014"/>
    <s v="001943/2014"/>
    <m/>
    <m/>
    <s v="ACU-S01:0001943/2014"/>
    <m/>
    <m/>
    <d v="2016-01-18T00:00:00"/>
    <x v="72"/>
    <x v="0"/>
    <x v="1"/>
    <x v="155"/>
    <m/>
    <m/>
    <m/>
    <m/>
    <s v="Mueble 14"/>
    <x v="0"/>
    <m/>
    <x v="1"/>
    <m/>
    <m/>
    <m/>
    <m/>
    <x v="3"/>
    <x v="3"/>
    <m/>
    <m/>
    <m/>
    <m/>
    <m/>
    <m/>
    <m/>
    <m/>
    <m/>
    <m/>
    <m/>
    <m/>
  </r>
  <r>
    <n v="202"/>
    <m/>
    <s v="012652/2016"/>
    <m/>
    <s v="0012652/2016"/>
    <m/>
    <m/>
    <s v="NOTA DNCT Nº11/2016"/>
    <d v="2016-04-20T00:00:00"/>
    <x v="79"/>
    <x v="0"/>
    <x v="1"/>
    <x v="192"/>
    <s v="Gestión Integral de Contenidos"/>
    <m/>
    <m/>
    <m/>
    <m/>
    <x v="0"/>
    <m/>
    <x v="64"/>
    <s v="Presupuesto"/>
    <m/>
    <s v="Nota CC"/>
    <s v="Constancia de Credito"/>
    <x v="20"/>
    <x v="32"/>
    <m/>
    <s v="Licitación - Contrataciones"/>
    <s v="Licitación - Contrataciones"/>
    <m/>
    <m/>
    <m/>
    <m/>
    <m/>
    <m/>
    <m/>
    <m/>
    <m/>
  </r>
  <r>
    <n v="203"/>
    <s v="178757/2016"/>
    <s v="178757/2016"/>
    <m/>
    <m/>
    <m/>
    <m/>
    <m/>
    <d v="2016-05-09T00:00:00"/>
    <x v="12"/>
    <x v="8"/>
    <x v="147"/>
    <x v="193"/>
    <s v="Coordinación Técnica Operativa"/>
    <m/>
    <s v="Presupuesto"/>
    <d v="2016-06-28T00:00:00"/>
    <s v="Mueble 9"/>
    <x v="4"/>
    <d v="2016-06-21T00:00:00"/>
    <x v="65"/>
    <s v="Direccion General Técnica, Administrativa y Legal"/>
    <d v="2016-08-05T00:00:00"/>
    <s v="PV-2016-00559221"/>
    <m/>
    <x v="5"/>
    <x v="5"/>
    <m/>
    <s v="Pago"/>
    <s v="Pago"/>
    <s v="N° 7/2014"/>
    <m/>
    <m/>
    <s v="Nros. 678, 679 y 680"/>
    <m/>
    <m/>
    <m/>
    <m/>
    <m/>
  </r>
  <r>
    <n v="204"/>
    <s v="199713/2015"/>
    <s v="199713/2015"/>
    <m/>
    <m/>
    <m/>
    <m/>
    <m/>
    <d v="2016-05-09T00:00:00"/>
    <x v="12"/>
    <x v="8"/>
    <x v="147"/>
    <x v="194"/>
    <s v="Coordinación Técnica Operativa"/>
    <m/>
    <s v="Presupuesto"/>
    <d v="2016-06-28T00:00:00"/>
    <s v="Mueble 9"/>
    <x v="0"/>
    <d v="2016-06-21T00:00:00"/>
    <x v="66"/>
    <s v="Direccion General Técnica, Administrativa y Legal"/>
    <d v="2016-08-04T00:00:00"/>
    <s v="PV-2016-00543167-APN-DGTAYL#SFM"/>
    <s v="Para autorizar pago de forma excepcional"/>
    <x v="21"/>
    <x v="56"/>
    <s v="Si"/>
    <s v="Pago"/>
    <s v="Pago"/>
    <s v="N° 20/2015"/>
    <m/>
    <m/>
    <s v="Nros. 728, 729 y 730"/>
    <m/>
    <m/>
    <m/>
    <s v="PARA PAGO JGM"/>
    <m/>
  </r>
  <r>
    <n v="205"/>
    <s v="024737/2016"/>
    <s v="024737/2016"/>
    <s v="24737/2016"/>
    <m/>
    <m/>
    <m/>
    <s v="EXPTE Nº 43485/15"/>
    <d v="2016-04-26T00:00:00"/>
    <x v="31"/>
    <x v="87"/>
    <x v="148"/>
    <x v="195"/>
    <s v="Dirección Nacional de Centros Tematicos"/>
    <m/>
    <m/>
    <m/>
    <s v="Mueble 15"/>
    <x v="3"/>
    <d v="2016-06-08T00:00:00"/>
    <x v="47"/>
    <m/>
    <m/>
    <m/>
    <m/>
    <x v="18"/>
    <x v="57"/>
    <s v="Si"/>
    <s v="Pago"/>
    <s v="Pago"/>
    <m/>
    <m/>
    <m/>
    <m/>
    <m/>
    <m/>
    <m/>
    <m/>
    <m/>
  </r>
  <r>
    <n v="206"/>
    <s v="196235/2016"/>
    <s v="196235/2016"/>
    <m/>
    <s v="Nota S01:0015326/2016"/>
    <m/>
    <m/>
    <s v="Nota DNCT N° 76/2016"/>
    <d v="2016-05-06T00:00:00"/>
    <x v="57"/>
    <x v="88"/>
    <x v="149"/>
    <x v="196"/>
    <s v="Dirección Nacional de Expresiones Federales"/>
    <m/>
    <s v="Dirección Nacional de Expresiones Federales"/>
    <d v="2016-07-25T00:00:00"/>
    <s v="Mueble 9"/>
    <x v="1"/>
    <m/>
    <x v="67"/>
    <s v="Presupuesto"/>
    <d v="2016-08-22T00:00:00"/>
    <s v="PV-2016-00840756-APN-DGTAYL#SFM"/>
    <m/>
    <x v="5"/>
    <x v="5"/>
    <s v="Si"/>
    <s v="Legitimo Abono"/>
    <s v="Legitimo Abono"/>
    <m/>
    <m/>
    <m/>
    <m/>
    <m/>
    <m/>
    <m/>
    <s v="PARA PAGO JGM"/>
    <m/>
  </r>
  <r>
    <n v="207"/>
    <s v="177217/2016"/>
    <s v="177217/2016"/>
    <m/>
    <m/>
    <m/>
    <m/>
    <m/>
    <d v="2016-04-21T00:00:00"/>
    <x v="82"/>
    <x v="89"/>
    <x v="150"/>
    <x v="197"/>
    <s v="Gestión Integral de Contenidos"/>
    <m/>
    <s v="Dirección Técnica, Administrativa y Legal"/>
    <d v="2016-05-30T00:00:00"/>
    <m/>
    <x v="2"/>
    <d v="2016-08-01T00:00:00"/>
    <x v="68"/>
    <s v="Dirección Nacional de Centros Tematicos"/>
    <d v="2016-08-16T00:00:00"/>
    <s v="PV-2016-00732711-APN-DGTAYL#SFM"/>
    <m/>
    <x v="26"/>
    <x v="53"/>
    <m/>
    <s v="Licitación - Contrataciones"/>
    <s v="Licitación - Contrataciones"/>
    <m/>
    <m/>
    <m/>
    <m/>
    <m/>
    <m/>
    <m/>
    <m/>
    <m/>
  </r>
  <r>
    <n v="208"/>
    <s v="143787/2016"/>
    <s v="143787/2016"/>
    <m/>
    <s v="NOTA 11475/2016"/>
    <m/>
    <m/>
    <m/>
    <m/>
    <x v="36"/>
    <x v="90"/>
    <x v="151"/>
    <x v="198"/>
    <s v="Dirección Nacional de Expresiones Federales"/>
    <m/>
    <s v="Dirección Nacional de Expresiones Federales"/>
    <m/>
    <s v="Mueble 19"/>
    <x v="0"/>
    <m/>
    <x v="69"/>
    <s v="JEFATURA DE GABINETE DE MINISTROS"/>
    <d v="2016-05-31T00:00:00"/>
    <m/>
    <s v="Para trámite del pago."/>
    <x v="18"/>
    <x v="58"/>
    <s v="Si"/>
    <s v="Legitimo Abono"/>
    <s v="Legitimo Abono"/>
    <s v="si"/>
    <m/>
    <m/>
    <m/>
    <m/>
    <m/>
    <m/>
    <s v="PARA PAGO JGM"/>
    <m/>
  </r>
  <r>
    <n v="209"/>
    <s v="183099/2016"/>
    <s v="183099/2016"/>
    <m/>
    <m/>
    <m/>
    <m/>
    <s v="Nota DGTAyL (NO TIENE) 9/5/2016"/>
    <d v="2016-05-09T00:00:00"/>
    <x v="83"/>
    <x v="91"/>
    <x v="152"/>
    <x v="199"/>
    <s v="Sistema Federal de Medios y Contenidos Públicos"/>
    <m/>
    <s v="Direccion General Técnica, Administrativa y Legal"/>
    <m/>
    <s v="Mueble 11"/>
    <x v="0"/>
    <m/>
    <x v="1"/>
    <s v="Legales"/>
    <d v="2016-05-20T00:00:00"/>
    <m/>
    <s v="Para que tome la intervención de su competencia. Luego a DGTAyL para firma del Acto Administrativo"/>
    <x v="18"/>
    <x v="23"/>
    <s v="Si"/>
    <s v="Legitimo Abono"/>
    <s v="Legitimo Abono"/>
    <m/>
    <s v="30-70735261-4"/>
    <n v="360794"/>
    <m/>
    <s v="PAGO JGM 30-5 y 22-6 //94738"/>
    <n v="1000000"/>
    <s v="PAGO PARCIAL"/>
    <s v="DEBE REFACTURAR. NO TIENE SIPRO y NO TIENE CFC"/>
    <s v="PAGO PARCIAL"/>
  </r>
  <r>
    <n v="210"/>
    <s v="187035/2016"/>
    <s v="187035/2016"/>
    <m/>
    <s v="15291/2016"/>
    <m/>
    <m/>
    <s v="Memo N°45/2016"/>
    <m/>
    <x v="79"/>
    <x v="92"/>
    <x v="137"/>
    <x v="200"/>
    <s v="Dirección Nacional de Centros Tematicos"/>
    <m/>
    <s v="Presupuesto"/>
    <d v="2016-05-31T00:00:00"/>
    <s v="Mueble 15"/>
    <x v="0"/>
    <m/>
    <x v="70"/>
    <s v="Direccion General Técnica, Administrativa y Legal"/>
    <d v="2016-06-21T00:00:00"/>
    <s v="Nota CC 387/2016"/>
    <m/>
    <x v="18"/>
    <x v="59"/>
    <m/>
    <s v="Pago"/>
    <s v="Pago"/>
    <s v="OC 66/2015"/>
    <s v="20-27311121-3"/>
    <m/>
    <s v="N°002-00000066"/>
    <m/>
    <n v="11000"/>
    <s v="Devengado"/>
    <s v="EN PROCESO DE LIQUIDACON POR JGM"/>
    <s v="Devengado"/>
  </r>
  <r>
    <n v="211"/>
    <s v="180632/2016"/>
    <s v="180632/2016"/>
    <m/>
    <s v="14790/2016"/>
    <m/>
    <m/>
    <s v="Nota DNCT N° 43/2016"/>
    <d v="2016-05-02T00:00:00"/>
    <x v="75"/>
    <x v="83"/>
    <x v="153"/>
    <x v="201"/>
    <s v="Dirección Nacional de Expresiones Federales"/>
    <m/>
    <s v="Direccion General Técnica, Administrativa y Legal"/>
    <d v="2016-05-09T00:00:00"/>
    <s v="Mueble 14"/>
    <x v="3"/>
    <m/>
    <x v="71"/>
    <m/>
    <m/>
    <m/>
    <m/>
    <x v="19"/>
    <x v="14"/>
    <m/>
    <s v="Pago"/>
    <s v="Pago"/>
    <m/>
    <s v="30-61029860-1"/>
    <n v="1651"/>
    <s v="0601-04515539"/>
    <m/>
    <m/>
    <m/>
    <s v="DEBE REFACTURAR"/>
    <m/>
  </r>
  <r>
    <n v="212"/>
    <s v="180635/2016"/>
    <s v="180635/2016"/>
    <m/>
    <s v="14384/2016"/>
    <m/>
    <m/>
    <s v="Nota DNCT N° 41/2016"/>
    <d v="2016-04-28T00:00:00"/>
    <x v="59"/>
    <x v="93"/>
    <x v="154"/>
    <x v="202"/>
    <s v="Dirección Nacional de Centros Tematicos"/>
    <m/>
    <s v="Presupuesto"/>
    <d v="2016-06-07T00:00:00"/>
    <s v="Mueble 16"/>
    <x v="0"/>
    <d v="2016-05-24T00:00:00"/>
    <x v="72"/>
    <s v="Presupuesto"/>
    <d v="2016-06-15T00:00:00"/>
    <s v="NOTA CC N° 282/16"/>
    <s v="ACREDITAR PRESUPUESTO"/>
    <x v="0"/>
    <x v="60"/>
    <m/>
    <s v="Pago"/>
    <s v="Pago"/>
    <m/>
    <s v="30-70756739-9"/>
    <m/>
    <s v="0006-00000661"/>
    <m/>
    <m/>
    <m/>
    <s v="Tiene que refacturar. Tiene CFC vigente al 07/09. SI tiene SIPRO"/>
    <m/>
  </r>
  <r>
    <n v="213"/>
    <s v="188555/2016"/>
    <s v="188555/2016"/>
    <m/>
    <m/>
    <m/>
    <m/>
    <s v="Nota DNEF N° 84/2016"/>
    <d v="2016-04-11T00:00:00"/>
    <x v="57"/>
    <x v="94"/>
    <x v="155"/>
    <x v="203"/>
    <s v="Dirección Nacional de Expresiones Federales"/>
    <m/>
    <s v="Dirección Nacional de Expresiones Federales"/>
    <d v="2016-09-07T00:00:00"/>
    <s v="Mueble 8"/>
    <x v="1"/>
    <d v="2016-07-28T00:00:00"/>
    <x v="73"/>
    <s v="Dirección Nacional de Expresiones Federales"/>
    <d v="2016-09-20T00:00:00"/>
    <s v="Pase COMDOC"/>
    <s v="Ampliar actividad, Cambiar nota DNEF"/>
    <x v="3"/>
    <x v="61"/>
    <m/>
    <s v="Legitimo Abono"/>
    <s v="Legitimo Abono"/>
    <m/>
    <m/>
    <m/>
    <m/>
    <m/>
    <m/>
    <m/>
    <m/>
    <m/>
  </r>
  <r>
    <n v="214"/>
    <s v="188519/2016"/>
    <s v="188519/2016"/>
    <m/>
    <m/>
    <m/>
    <m/>
    <s v="Nota DNEF N° 83/2016"/>
    <d v="2016-04-11T00:00:00"/>
    <x v="57"/>
    <x v="95"/>
    <x v="132"/>
    <x v="204"/>
    <s v="Dirección Nacional de Expresiones Federales"/>
    <m/>
    <s v="Dirección Nacional de Expresiones Federales"/>
    <d v="2016-07-25T00:00:00"/>
    <s v="Mueble 8"/>
    <x v="1"/>
    <d v="2016-07-28T00:00:00"/>
    <x v="73"/>
    <s v="Presupuesto"/>
    <d v="2016-08-22T00:00:00"/>
    <s v="PV-2016-00840583-APN-DGTAYL#SFM"/>
    <m/>
    <x v="5"/>
    <x v="5"/>
    <m/>
    <s v="Legitimo Abono"/>
    <s v="Legitimo Abono"/>
    <m/>
    <m/>
    <m/>
    <m/>
    <m/>
    <m/>
    <m/>
    <m/>
    <m/>
  </r>
  <r>
    <n v="215"/>
    <s v="179893/2016"/>
    <s v="179893/2016"/>
    <m/>
    <s v="NOTA:S01:0011964/2016"/>
    <m/>
    <m/>
    <m/>
    <d v="2016-05-02T00:00:00"/>
    <x v="57"/>
    <x v="96"/>
    <x v="104"/>
    <x v="155"/>
    <s v="Dirección Nacional de Expresiones Federales"/>
    <m/>
    <s v="Presupuesto"/>
    <m/>
    <m/>
    <x v="0"/>
    <m/>
    <x v="1"/>
    <s v="Dirección Nacional de Expresiones Federales"/>
    <d v="2016-05-10T00:00:00"/>
    <s v="Nota CC 183/2016"/>
    <s v="Para que incorpore EETT"/>
    <x v="10"/>
    <x v="62"/>
    <m/>
    <s v="Legitimo Abono"/>
    <s v="Legitimo Abono"/>
    <m/>
    <m/>
    <m/>
    <m/>
    <m/>
    <m/>
    <m/>
    <m/>
    <m/>
  </r>
  <r>
    <n v="216"/>
    <s v="188482/2016"/>
    <s v="188482/2016"/>
    <m/>
    <m/>
    <m/>
    <m/>
    <s v="Nota DNEF N° 82/2016"/>
    <d v="2016-04-11T00:00:00"/>
    <x v="57"/>
    <x v="97"/>
    <x v="90"/>
    <x v="205"/>
    <s v="Dirección Nacional de Expresiones Federales"/>
    <m/>
    <s v="Dirección Nacional de Expresiones Federales"/>
    <d v="2016-09-07T00:00:00"/>
    <s v="Mueble 8"/>
    <x v="1"/>
    <m/>
    <x v="73"/>
    <s v="Presupuesto"/>
    <d v="2016-09-26T00:00:00"/>
    <s v="PV-2016-01658738-APN"/>
    <s v="Para su intervención e indicación de crédito. Reso por gedo."/>
    <x v="19"/>
    <x v="63"/>
    <m/>
    <s v="Legitimo Abono"/>
    <s v="Legitimo Abono"/>
    <m/>
    <m/>
    <m/>
    <m/>
    <m/>
    <m/>
    <m/>
    <m/>
    <m/>
  </r>
  <r>
    <n v="217"/>
    <m/>
    <s v="004087/2016"/>
    <m/>
    <s v="004087/2016"/>
    <m/>
    <m/>
    <m/>
    <d v="2016-02-11T00:00:00"/>
    <x v="26"/>
    <x v="28"/>
    <x v="156"/>
    <x v="206"/>
    <s v="Subsecretaria de Coordinación Ministerio de Comunicaciones"/>
    <m/>
    <m/>
    <m/>
    <s v="Mueble 22"/>
    <x v="0"/>
    <m/>
    <x v="1"/>
    <m/>
    <m/>
    <m/>
    <m/>
    <x v="3"/>
    <x v="3"/>
    <m/>
    <s v="Pago"/>
    <s v="Convenios"/>
    <m/>
    <m/>
    <m/>
    <m/>
    <m/>
    <m/>
    <m/>
    <m/>
    <s v="DESAFECTAR"/>
  </r>
  <r>
    <n v="218"/>
    <s v="84294/2016"/>
    <s v="084294/2016"/>
    <m/>
    <m/>
    <m/>
    <m/>
    <m/>
    <d v="2016-04-14T00:00:00"/>
    <x v="0"/>
    <x v="0"/>
    <x v="157"/>
    <x v="207"/>
    <s v="Sistema Federal de Medios y Contenidos Públicos"/>
    <m/>
    <m/>
    <m/>
    <m/>
    <x v="0"/>
    <m/>
    <x v="1"/>
    <m/>
    <m/>
    <m/>
    <m/>
    <x v="3"/>
    <x v="3"/>
    <m/>
    <s v="Licitación - Contrataciones"/>
    <s v="Licitación - Contrataciones"/>
    <m/>
    <m/>
    <m/>
    <m/>
    <m/>
    <m/>
    <m/>
    <m/>
    <s v="DESAFECTAR"/>
  </r>
  <r>
    <n v="219"/>
    <s v="243561/2016"/>
    <s v="243561/2016"/>
    <m/>
    <s v="15936/2016"/>
    <m/>
    <m/>
    <s v="NOTA DNEF N°92/2016"/>
    <d v="2016-05-12T00:00:00"/>
    <x v="57"/>
    <x v="98"/>
    <x v="1"/>
    <x v="208"/>
    <s v="Dirección Nacional de Expresiones Federales"/>
    <m/>
    <s v="Dirección Nacional de Expresiones Federales"/>
    <d v="2016-06-08T00:00:00"/>
    <s v="Mueble 9"/>
    <x v="1"/>
    <d v="2016-06-03T00:00:00"/>
    <x v="74"/>
    <s v="Dirección Nacional de Expresiones Federales"/>
    <d v="2016-06-21T00:00:00"/>
    <s v="Nota CC 390/2016"/>
    <s v="Falta SIPRO, Falta CFC (vencido)"/>
    <x v="3"/>
    <x v="64"/>
    <m/>
    <s v="Legitimo Abono"/>
    <s v="Legitimo Abono"/>
    <m/>
    <m/>
    <m/>
    <m/>
    <m/>
    <m/>
    <m/>
    <m/>
    <m/>
  </r>
  <r>
    <n v="220"/>
    <s v="250253/2016"/>
    <s v="250253/2016"/>
    <m/>
    <s v="15933/2016"/>
    <m/>
    <m/>
    <s v="NOTA DNEF N°89/2016"/>
    <d v="2016-05-12T00:00:00"/>
    <x v="57"/>
    <x v="99"/>
    <x v="158"/>
    <x v="209"/>
    <s v="Dirección Nacional de Expresiones Federales"/>
    <m/>
    <s v="Dirección Nacional de Expresiones Federales"/>
    <d v="2016-08-05T00:00:00"/>
    <s v="Mueble 9"/>
    <x v="1"/>
    <d v="2016-05-17T00:00:00"/>
    <x v="75"/>
    <s v="Presupuesto"/>
    <d v="2016-08-22T00:00:00"/>
    <s v="PV-2016-00840133-APN-DGTAYL#SFM"/>
    <s v="Nota para devolver a DNEF para refacturar por nuevo SAF, y alta de ente."/>
    <x v="5"/>
    <x v="5"/>
    <m/>
    <s v="Legitimo Abono"/>
    <s v="Legitimo Abono"/>
    <m/>
    <s v="20-29151539-9"/>
    <m/>
    <m/>
    <m/>
    <m/>
    <m/>
    <s v="PARA PAGO JGM"/>
    <m/>
  </r>
  <r>
    <n v="221"/>
    <s v="376580/2016"/>
    <s v="376580/2016"/>
    <m/>
    <s v="16412/2016"/>
    <m/>
    <m/>
    <s v="NOTA DNCT N° 53/2016"/>
    <d v="2016-05-16T00:00:00"/>
    <x v="35"/>
    <x v="100"/>
    <x v="159"/>
    <x v="210"/>
    <s v="Dirección Nacional de Centros Tematicos"/>
    <m/>
    <s v="Dirección Nacional de Centros Temáticos"/>
    <d v="2016-05-16T00:00:00"/>
    <s v="Mueble 11"/>
    <x v="0"/>
    <d v="2016-05-19T00:00:00"/>
    <x v="76"/>
    <s v="Presupuesto"/>
    <d v="2016-09-05T00:00:00"/>
    <s v="PV-2016-01162644"/>
    <m/>
    <x v="5"/>
    <x v="5"/>
    <m/>
    <s v="Ampliación Orden de Compra"/>
    <s v="Ampliación Orden de Compra"/>
    <s v="Cerradas Nros. 128/129"/>
    <m/>
    <m/>
    <m/>
    <m/>
    <m/>
    <m/>
    <m/>
    <m/>
  </r>
  <r>
    <n v="222"/>
    <s v="174169/2016"/>
    <s v="174169/2016"/>
    <m/>
    <m/>
    <m/>
    <m/>
    <m/>
    <d v="2016-05-04T00:00:00"/>
    <x v="84"/>
    <x v="101"/>
    <x v="160"/>
    <x v="211"/>
    <s v="Dirección de Compras y Contrataciones"/>
    <d v="2016-04-05T00:00:00"/>
    <s v="Dirección Nacional de Expresiones Federales"/>
    <d v="2016-09-02T00:00:00"/>
    <s v="Mueble 9"/>
    <x v="1"/>
    <d v="2016-07-27T00:00:00"/>
    <x v="77"/>
    <s v="Presupuesto"/>
    <d v="2016-09-23T00:00:00"/>
    <s v="PV-2016-01627819-APN-DGTAYL#SFM"/>
    <s v="Para indicar si existe crédito, intervención y continuidad de los actuados con proyecto de A.A."/>
    <x v="19"/>
    <x v="65"/>
    <m/>
    <s v="Pago"/>
    <s v="Pago"/>
    <m/>
    <m/>
    <m/>
    <m/>
    <m/>
    <m/>
    <m/>
    <s v="PARA PAGO JGM"/>
    <s v="PARA PAGO JGM"/>
  </r>
  <r>
    <n v="223"/>
    <s v="248213/2015"/>
    <s v="248213/2015"/>
    <m/>
    <m/>
    <m/>
    <m/>
    <s v="OC 2013 Expte Madre N°39110/2016"/>
    <m/>
    <x v="35"/>
    <x v="0"/>
    <x v="161"/>
    <x v="212"/>
    <s v="Presidencia de la Nacion"/>
    <m/>
    <m/>
    <m/>
    <s v="Mueble 22"/>
    <x v="0"/>
    <m/>
    <x v="1"/>
    <m/>
    <m/>
    <m/>
    <m/>
    <x v="3"/>
    <x v="3"/>
    <m/>
    <s v="HISTORICO /MINPLAN"/>
    <s v="Licitacion"/>
    <s v="OC 2013"/>
    <m/>
    <m/>
    <m/>
    <m/>
    <m/>
    <m/>
    <m/>
    <s v="DESAFECTAR"/>
  </r>
  <r>
    <n v="224"/>
    <s v="196038/2016"/>
    <s v="196038/2016"/>
    <m/>
    <m/>
    <m/>
    <m/>
    <s v="Nota DNCT N° 47/2016"/>
    <d v="2016-05-04T00:00:00"/>
    <x v="31"/>
    <x v="102"/>
    <x v="162"/>
    <x v="213"/>
    <s v="Dirección Nacional de Centros Tematicos"/>
    <d v="2016-04-05T00:00:00"/>
    <m/>
    <m/>
    <m/>
    <x v="2"/>
    <d v="2016-08-19T00:00:00"/>
    <x v="78"/>
    <s v="Dirección Nacional de Centros Tematicos"/>
    <d v="2016-08-19T00:00:00"/>
    <m/>
    <s v="Correcciones al requerimiento."/>
    <x v="26"/>
    <x v="45"/>
    <m/>
    <s v="Licitación - Contrataciones"/>
    <s v="Licitación Privada"/>
    <m/>
    <m/>
    <m/>
    <m/>
    <m/>
    <m/>
    <m/>
    <m/>
    <m/>
  </r>
  <r>
    <n v="225"/>
    <m/>
    <s v="116640/2016"/>
    <m/>
    <s v="116640/2016"/>
    <m/>
    <m/>
    <s v="Nota DNCT N°55016"/>
    <d v="2016-05-17T00:00:00"/>
    <x v="64"/>
    <x v="0"/>
    <x v="1"/>
    <x v="214"/>
    <s v="Dirección Nacional de Centros Tematicos"/>
    <s v="5/17/2016"/>
    <m/>
    <m/>
    <s v="Mueble 8"/>
    <x v="0"/>
    <d v="2016-05-19T00:00:00"/>
    <x v="1"/>
    <s v="Dirección Nacional de Centros Tematicos"/>
    <d v="2016-06-13T00:00:00"/>
    <m/>
    <s v="Para solicitar la baja- Tienen que hacer un memo"/>
    <x v="3"/>
    <x v="35"/>
    <m/>
    <m/>
    <m/>
    <m/>
    <m/>
    <m/>
    <m/>
    <m/>
    <m/>
    <m/>
    <m/>
    <s v="DESAFECTAR"/>
  </r>
  <r>
    <n v="226"/>
    <s v="203492/2016"/>
    <s v="203492/2016"/>
    <m/>
    <m/>
    <m/>
    <m/>
    <s v="NOTA DNEF N°61/2016"/>
    <d v="2016-05-03T00:00:00"/>
    <x v="57"/>
    <x v="76"/>
    <x v="1"/>
    <x v="215"/>
    <s v="Dirección Nacional de Expresiones Federales"/>
    <d v="2016-03-05T00:00:00"/>
    <s v="Direccion General Técnica, Administrativa y Legal"/>
    <d v="2016-06-08T00:00:00"/>
    <s v="Mueble 9"/>
    <x v="1"/>
    <d v="2016-05-19T00:00:00"/>
    <x v="79"/>
    <s v="Dirección Nacional de Expresiones Federales"/>
    <d v="2016-06-21T00:00:00"/>
    <s v="Nota CC /2016"/>
    <s v="Con observaciones sobre la cesión de derechos"/>
    <x v="7"/>
    <x v="66"/>
    <m/>
    <s v="Legitimo Abono"/>
    <s v="Legitimo Abono"/>
    <m/>
    <m/>
    <m/>
    <m/>
    <m/>
    <m/>
    <m/>
    <m/>
    <m/>
  </r>
  <r>
    <n v="227"/>
    <s v="196037/2016"/>
    <s v="196037/2016"/>
    <m/>
    <m/>
    <m/>
    <m/>
    <s v="NOTA DNCT N° 46/2016"/>
    <d v="2016-05-03T00:00:00"/>
    <x v="40"/>
    <x v="0"/>
    <x v="1"/>
    <x v="216"/>
    <s v="Dirección Nacional de Centros Tematicos"/>
    <d v="2016-03-05T00:00:00"/>
    <s v="Presupuesto"/>
    <d v="2016-05-27T00:00:00"/>
    <m/>
    <x v="2"/>
    <d v="2016-05-27T00:00:00"/>
    <x v="62"/>
    <s v="Dirección Nacional de Centros Tematicos"/>
    <d v="2016-08-16T00:00:00"/>
    <s v="PV-2016-00732512-APN-DGTAYL#SFM"/>
    <s v="Correcciones al requerimiento."/>
    <x v="26"/>
    <x v="53"/>
    <m/>
    <s v="Licitación - Contrataciones"/>
    <s v="Licitación - Contrataciones"/>
    <m/>
    <m/>
    <m/>
    <m/>
    <m/>
    <m/>
    <m/>
    <m/>
    <m/>
  </r>
  <r>
    <n v="228"/>
    <s v="203980/2016"/>
    <s v="203980/2016"/>
    <m/>
    <m/>
    <m/>
    <m/>
    <s v="NOTA DNEF N°112/2016"/>
    <d v="2016-05-19T00:00:00"/>
    <x v="85"/>
    <x v="103"/>
    <x v="163"/>
    <x v="217"/>
    <s v="Dirección Nacional de Expresiones Federales"/>
    <d v="2016-07-05T00:00:00"/>
    <s v="Presupuesto"/>
    <d v="2016-06-03T00:00:00"/>
    <s v="Mueble 10"/>
    <x v="0"/>
    <d v="2016-05-23T00:00:00"/>
    <x v="80"/>
    <s v="JEFATURA DE GABINETE DE MINISTROS"/>
    <d v="2016-07-04T00:00:00"/>
    <m/>
    <m/>
    <x v="18"/>
    <x v="60"/>
    <m/>
    <s v="Pago"/>
    <s v="Pago"/>
    <m/>
    <m/>
    <m/>
    <m/>
    <m/>
    <m/>
    <m/>
    <s v="PARA PAGO JGM"/>
    <m/>
  </r>
  <r>
    <n v="229"/>
    <m/>
    <s v="043923/2015"/>
    <s v="S01:0043923/2015"/>
    <m/>
    <m/>
    <m/>
    <m/>
    <d v="2016-04-11T00:00:00"/>
    <x v="86"/>
    <x v="0"/>
    <x v="1"/>
    <x v="218"/>
    <s v="Presidencia de la Nacion"/>
    <m/>
    <m/>
    <m/>
    <m/>
    <x v="0"/>
    <m/>
    <x v="1"/>
    <m/>
    <m/>
    <m/>
    <m/>
    <x v="5"/>
    <x v="5"/>
    <m/>
    <m/>
    <m/>
    <m/>
    <m/>
    <m/>
    <m/>
    <m/>
    <m/>
    <m/>
    <m/>
    <m/>
  </r>
  <r>
    <n v="230"/>
    <s v="252062/2015"/>
    <s v="252062/2015"/>
    <m/>
    <s v="16407/2016"/>
    <m/>
    <m/>
    <s v="MEMO N° 19/2016 DNCT"/>
    <d v="2016-05-16T00:00:00"/>
    <x v="75"/>
    <x v="83"/>
    <x v="164"/>
    <x v="219"/>
    <s v="Direccion General Técnica, Administrativa y Legal"/>
    <s v="5/18/2016"/>
    <s v="Legales"/>
    <d v="2016-07-11T00:00:00"/>
    <s v="Mueble 18"/>
    <x v="3"/>
    <d v="2016-06-28T00:00:00"/>
    <x v="81"/>
    <s v="Legales"/>
    <d v="2016-06-28T00:00:00"/>
    <s v="NO-2016-00036684"/>
    <s v="Dictámen."/>
    <x v="3"/>
    <x v="40"/>
    <m/>
    <s v="Pago"/>
    <s v="Pago"/>
    <m/>
    <s v="30-61029860-1"/>
    <n v="1651"/>
    <s v="N°0601-04518106"/>
    <m/>
    <m/>
    <m/>
    <s v="Tiene que refacturar. Tiene SIPRO y CFC hasta el 19/08"/>
    <m/>
  </r>
  <r>
    <n v="231"/>
    <s v="204287/2016"/>
    <s v="204287/2016"/>
    <m/>
    <s v="16732/2016"/>
    <m/>
    <m/>
    <s v="NOTA DNEF N°114/2016"/>
    <d v="2016-05-19T00:00:00"/>
    <x v="57"/>
    <x v="104"/>
    <x v="165"/>
    <x v="220"/>
    <s v="Dirección Nacional de Expresiones Federales"/>
    <d v="2016-02-06T00:00:00"/>
    <s v="Dirección Nacional de Expresiones Federales"/>
    <d v="2016-07-25T00:00:00"/>
    <s v="Mueble 9"/>
    <x v="1"/>
    <d v="2016-05-23T00:00:00"/>
    <x v="34"/>
    <s v="Presupuesto"/>
    <d v="2016-08-02T00:00:00"/>
    <s v="Providencia GEDO + Reso GEDO"/>
    <s v="Para intervenir e indicar crédito en SAF 347"/>
    <x v="19"/>
    <x v="67"/>
    <m/>
    <s v="Legitimo Abono"/>
    <s v="Legitimo Abono"/>
    <m/>
    <s v="20-26967416-5"/>
    <m/>
    <m/>
    <m/>
    <m/>
    <m/>
    <s v="PARA PAGO JGM"/>
    <m/>
  </r>
  <r>
    <n v="232"/>
    <m/>
    <s v="010793/2016"/>
    <m/>
    <s v="0010793/2016"/>
    <m/>
    <m/>
    <s v="NOTA DNEF N°16/2016"/>
    <m/>
    <x v="17"/>
    <x v="0"/>
    <x v="1"/>
    <x v="221"/>
    <s v="Dirección Nacional de Expresiones Federales"/>
    <m/>
    <m/>
    <m/>
    <m/>
    <x v="0"/>
    <m/>
    <x v="1"/>
    <m/>
    <m/>
    <m/>
    <m/>
    <x v="10"/>
    <x v="68"/>
    <m/>
    <s v="Pago"/>
    <s v="Pago"/>
    <m/>
    <m/>
    <m/>
    <m/>
    <m/>
    <m/>
    <m/>
    <m/>
    <m/>
  </r>
  <r>
    <n v="233"/>
    <s v="204234/2016"/>
    <s v="204234/2016"/>
    <m/>
    <s v="16725/2016"/>
    <m/>
    <m/>
    <s v="NOTA DNEF N°115/2016"/>
    <d v="2016-05-19T00:00:00"/>
    <x v="57"/>
    <x v="105"/>
    <x v="166"/>
    <x v="222"/>
    <s v="Dirección Nacional de Expresiones Federales"/>
    <s v="5/19/2016"/>
    <s v="Presupuesto"/>
    <d v="2016-06-13T00:00:00"/>
    <s v="Mueble 9"/>
    <x v="1"/>
    <d v="2016-05-23T00:00:00"/>
    <x v="74"/>
    <s v="Dirección Nacional de Expresiones Federales"/>
    <d v="2016-06-22T00:00:00"/>
    <s v="Nota CC 391/2016"/>
    <s v="Con observaciones sobre la cesión de derechos"/>
    <x v="3"/>
    <x v="37"/>
    <m/>
    <s v="Legitimo Abono"/>
    <s v="Legitimo Abono"/>
    <m/>
    <m/>
    <m/>
    <m/>
    <m/>
    <m/>
    <m/>
    <s v="PARA PAGO JGM"/>
    <s v="PARA PAGO JGM"/>
  </r>
  <r>
    <n v="234"/>
    <s v="204243/2016"/>
    <s v="204243/2016"/>
    <m/>
    <s v="16726/2016"/>
    <m/>
    <m/>
    <s v="NOTA DNEF N°113/2016"/>
    <d v="2016-05-19T00:00:00"/>
    <x v="57"/>
    <x v="106"/>
    <x v="167"/>
    <x v="223"/>
    <s v="Dirección Nacional de Expresiones Federales"/>
    <d v="2016-02-06T00:00:00"/>
    <s v="Dirección Nacional de Expresiones Federales"/>
    <d v="2016-07-25T00:00:00"/>
    <s v="Mueble 9"/>
    <x v="1"/>
    <d v="2016-06-28T00:00:00"/>
    <x v="34"/>
    <s v="Presupuesto"/>
    <d v="2016-08-02T00:00:00"/>
    <s v="Providencia GEDO + Resol. GEDO"/>
    <s v="Para intervenir e indicar crédito en SAF 347"/>
    <x v="19"/>
    <x v="67"/>
    <m/>
    <s v="Legitimo Abono"/>
    <s v="Legitimo Abono"/>
    <m/>
    <s v="20-28585456-4"/>
    <m/>
    <m/>
    <m/>
    <m/>
    <m/>
    <m/>
    <m/>
  </r>
  <r>
    <n v="235"/>
    <s v="204556/2016"/>
    <s v="204556/2016"/>
    <m/>
    <m/>
    <m/>
    <m/>
    <m/>
    <d v="2016-05-19T00:00:00"/>
    <x v="48"/>
    <x v="107"/>
    <x v="168"/>
    <x v="224"/>
    <s v="Coordinación Técnica Operativa"/>
    <s v="5/19/2016"/>
    <s v="Dirección Nacional de Expresiones Federales"/>
    <d v="2016-08-16T00:00:00"/>
    <s v="Mueble 11"/>
    <x v="1"/>
    <d v="2016-07-15T00:00:00"/>
    <x v="34"/>
    <s v="Presupuesto"/>
    <d v="2016-09-01T00:00:00"/>
    <s v="PV-2016-01094748-APN-DGTAYL#SFM"/>
    <s v="Para que indique si hay crédito y continuar el trámite con Dispo por GEDO"/>
    <x v="5"/>
    <x v="5"/>
    <m/>
    <m/>
    <m/>
    <m/>
    <m/>
    <m/>
    <m/>
    <m/>
    <m/>
    <m/>
    <m/>
    <m/>
  </r>
  <r>
    <n v="236"/>
    <s v="13846/2016"/>
    <s v="013846/2016"/>
    <m/>
    <m/>
    <m/>
    <m/>
    <m/>
    <d v="2016-04-28T00:00:00"/>
    <x v="31"/>
    <x v="108"/>
    <x v="60"/>
    <x v="225"/>
    <s v="Dirección Nacional de Centros Tematicos"/>
    <m/>
    <m/>
    <m/>
    <m/>
    <x v="3"/>
    <m/>
    <x v="1"/>
    <m/>
    <m/>
    <m/>
    <m/>
    <x v="3"/>
    <x v="3"/>
    <m/>
    <s v="Licitación - Contrataciones"/>
    <s v="Licitación - Contrataciones"/>
    <m/>
    <m/>
    <m/>
    <m/>
    <m/>
    <m/>
    <m/>
    <s v="PARA PAGO JGM"/>
    <s v="PARA PAGO JGM"/>
  </r>
  <r>
    <n v="237"/>
    <s v="213175/2016"/>
    <s v="213175/2016"/>
    <m/>
    <m/>
    <m/>
    <m/>
    <m/>
    <m/>
    <x v="38"/>
    <x v="109"/>
    <x v="169"/>
    <x v="226"/>
    <s v="Dirección Nacional de Centros Tematicos"/>
    <m/>
    <s v="Direccion General Técnica, Administrativa y Legal"/>
    <d v="2016-07-06T00:00:00"/>
    <s v="Mueble 15"/>
    <x v="0"/>
    <d v="2016-05-24T00:00:00"/>
    <x v="82"/>
    <s v="Presupuesto"/>
    <d v="2016-07-12T00:00:00"/>
    <m/>
    <s v="Para proceder al pago. Con Acto Administrativo firmado. Refacturado al SFMyCP"/>
    <x v="19"/>
    <x v="69"/>
    <m/>
    <s v="Legitimo Abono"/>
    <s v="Legitimo Abono"/>
    <m/>
    <m/>
    <m/>
    <m/>
    <m/>
    <m/>
    <m/>
    <s v="DEBE REFACTURAR NO TIENE SIPRO"/>
    <m/>
  </r>
  <r>
    <n v="238"/>
    <m/>
    <s v="014747/2016"/>
    <m/>
    <s v="014747/2016"/>
    <m/>
    <m/>
    <s v="NOTA DNEF Nº 70/2016"/>
    <d v="2016-05-03T00:00:00"/>
    <x v="36"/>
    <x v="64"/>
    <x v="1"/>
    <x v="227"/>
    <s v="Dirección Nacional de Centros Tematicos"/>
    <m/>
    <m/>
    <m/>
    <m/>
    <x v="0"/>
    <m/>
    <x v="83"/>
    <s v="Dirección Nacional de Expresiones Federales"/>
    <d v="2016-05-27T00:00:00"/>
    <s v="Expediente por remito manual"/>
    <s v="Para unificar"/>
    <x v="10"/>
    <x v="23"/>
    <m/>
    <s v="Legitimo Abono"/>
    <s v="Legitimo Abono"/>
    <m/>
    <m/>
    <m/>
    <m/>
    <m/>
    <m/>
    <m/>
    <m/>
    <m/>
  </r>
  <r>
    <n v="239"/>
    <m/>
    <s v="014733/2016"/>
    <m/>
    <s v="014733/2016"/>
    <m/>
    <m/>
    <s v="NOTA DNEF Nº 56/2016"/>
    <d v="2016-05-03T00:00:00"/>
    <x v="87"/>
    <x v="0"/>
    <x v="1"/>
    <x v="228"/>
    <s v="Dirección Nacional de Centros Tematicos"/>
    <m/>
    <m/>
    <m/>
    <m/>
    <x v="0"/>
    <m/>
    <x v="83"/>
    <s v="Dirección Nacional de Expresiones Federales"/>
    <d v="2016-05-27T00:00:00"/>
    <s v="Expediente por remito manual"/>
    <s v="Para unificar"/>
    <x v="10"/>
    <x v="23"/>
    <m/>
    <s v="Legitimo Abono"/>
    <s v="Legitimo Abono"/>
    <m/>
    <m/>
    <m/>
    <m/>
    <m/>
    <m/>
    <m/>
    <m/>
    <m/>
  </r>
  <r>
    <n v="240"/>
    <s v="213094/2016"/>
    <s v="213094/2016"/>
    <m/>
    <m/>
    <m/>
    <m/>
    <m/>
    <m/>
    <x v="47"/>
    <x v="0"/>
    <x v="170"/>
    <x v="229"/>
    <s v="Dirección Nacional de Centros Tematicos"/>
    <m/>
    <s v="Dirección Nacional de Centros Tematicos"/>
    <d v="2016-05-24T00:00:00"/>
    <s v="Mueble 15"/>
    <x v="0"/>
    <d v="2016-05-24T00:00:00"/>
    <x v="84"/>
    <m/>
    <m/>
    <m/>
    <m/>
    <x v="3"/>
    <x v="70"/>
    <m/>
    <s v="Legitimo Abono"/>
    <s v="Legitimo Abono"/>
    <m/>
    <m/>
    <m/>
    <m/>
    <m/>
    <m/>
    <m/>
    <s v="PARA PAGO JGM"/>
    <s v="PARA PAGO JGM"/>
  </r>
  <r>
    <n v="241"/>
    <m/>
    <s v="014748/2016"/>
    <m/>
    <s v="014748/2016"/>
    <m/>
    <m/>
    <s v="NOTA DNEF Nº 71/2016"/>
    <d v="2016-05-03T00:00:00"/>
    <x v="36"/>
    <x v="64"/>
    <x v="1"/>
    <x v="230"/>
    <s v="Dirección Nacional de Centros Tematicos"/>
    <m/>
    <m/>
    <m/>
    <m/>
    <x v="0"/>
    <m/>
    <x v="83"/>
    <s v="Dirección Nacional de Expresiones Federales"/>
    <d v="2016-05-27T00:00:00"/>
    <s v="Expediente por remito manual"/>
    <s v="Para unificar"/>
    <x v="10"/>
    <x v="23"/>
    <s v="Si"/>
    <s v="Legitimo Abono"/>
    <s v="Legitimo Abono"/>
    <m/>
    <m/>
    <m/>
    <m/>
    <m/>
    <m/>
    <m/>
    <m/>
    <m/>
  </r>
  <r>
    <n v="242"/>
    <s v="213090/2016"/>
    <s v="213090/2016"/>
    <m/>
    <m/>
    <m/>
    <m/>
    <m/>
    <m/>
    <x v="47"/>
    <x v="110"/>
    <x v="171"/>
    <x v="231"/>
    <s v="Dirección Nacional de Centros Tematicos"/>
    <m/>
    <s v="Dirección Nacional de Centros Tematicos"/>
    <d v="2016-05-24T00:00:00"/>
    <s v="Mueble 15"/>
    <x v="0"/>
    <m/>
    <x v="85"/>
    <m/>
    <m/>
    <s v="Nota CC 2565/2016"/>
    <m/>
    <x v="18"/>
    <x v="71"/>
    <m/>
    <s v="Legitimo Abono"/>
    <s v="Legitimo Abono"/>
    <m/>
    <s v="30-71454409-4"/>
    <m/>
    <m/>
    <m/>
    <n v="363000"/>
    <s v="Devengado"/>
    <s v="EN PROCESO DE LIQUIDACON POR JGM"/>
    <s v="Devengado"/>
  </r>
  <r>
    <n v="243"/>
    <s v="212075/2016"/>
    <s v="212075/2016"/>
    <m/>
    <m/>
    <m/>
    <m/>
    <m/>
    <m/>
    <x v="46"/>
    <x v="111"/>
    <x v="172"/>
    <x v="232"/>
    <s v="Dirección Nacional de Centros Tematicos"/>
    <m/>
    <s v="Dirección Nacional de Centros Tematicos"/>
    <d v="2016-05-24T00:00:00"/>
    <s v="Mueble 15"/>
    <x v="0"/>
    <m/>
    <x v="85"/>
    <m/>
    <d v="2016-06-07T00:00:00"/>
    <s v="nota cc 285/2016"/>
    <m/>
    <x v="18"/>
    <x v="12"/>
    <m/>
    <s v="Legitimo Abono"/>
    <s v="Legitimo Abono"/>
    <m/>
    <m/>
    <m/>
    <m/>
    <m/>
    <n v="290000"/>
    <s v="Devengado"/>
    <s v="EN PROCESO DE LIQUIDACON POR JGM"/>
    <s v="Devengado"/>
  </r>
  <r>
    <n v="244"/>
    <s v="196039/2016"/>
    <s v="196039/2016"/>
    <m/>
    <s v="NOTA S01 014753/2016"/>
    <m/>
    <m/>
    <s v="NOTA DNEF Nº 62/2016"/>
    <d v="2016-05-03T00:00:00"/>
    <x v="57"/>
    <x v="112"/>
    <x v="149"/>
    <x v="233"/>
    <s v="Dirección Nacional de Centros Tematicos"/>
    <m/>
    <s v="Direccion General Técnica, Administrativa y Legal"/>
    <d v="2016-07-06T00:00:00"/>
    <m/>
    <x v="1"/>
    <d v="2016-06-01T00:00:00"/>
    <x v="34"/>
    <s v="Presupuesto"/>
    <d v="2016-08-29T00:00:00"/>
    <s v="PV-2016-00989059"/>
    <s v="Se remite a presupuesto para indicar crédito en SAF 347 con AA de ratificación (mal las competencias), firma Ricardes"/>
    <x v="5"/>
    <x v="5"/>
    <m/>
    <s v="Legitimo Abono"/>
    <s v="Legitimo Abono"/>
    <m/>
    <m/>
    <m/>
    <m/>
    <m/>
    <m/>
    <m/>
    <s v="PARA PAGO SFMYCP"/>
    <m/>
  </r>
  <r>
    <n v="245"/>
    <s v="211989/2016"/>
    <s v="211989/2016"/>
    <m/>
    <m/>
    <m/>
    <m/>
    <s v="NOTA DNCT N°79 BIS"/>
    <d v="2016-05-27T00:00:00"/>
    <x v="47"/>
    <x v="0"/>
    <x v="173"/>
    <x v="234"/>
    <s v="Dirección Nacional de Centros Tematicos"/>
    <m/>
    <s v="Direccion General Técnica, Administrativa y Legal"/>
    <d v="2016-06-22T00:00:00"/>
    <s v="Mueble 15"/>
    <x v="0"/>
    <d v="2016-05-24T00:00:00"/>
    <x v="86"/>
    <m/>
    <m/>
    <m/>
    <m/>
    <x v="3"/>
    <x v="12"/>
    <m/>
    <s v="Legitimo Abono"/>
    <s v="Legitimo Abono"/>
    <m/>
    <m/>
    <m/>
    <m/>
    <m/>
    <m/>
    <m/>
    <s v="PARA PAGO JGM"/>
    <s v="PARA PAGO JGM"/>
  </r>
  <r>
    <n v="246"/>
    <s v="196026/2016"/>
    <s v="196026/2016"/>
    <m/>
    <s v="NOTA S01 014755/2016"/>
    <m/>
    <m/>
    <s v="NOTA DNEF Nº 60/2016"/>
    <d v="2016-05-03T00:00:00"/>
    <x v="57"/>
    <x v="113"/>
    <x v="129"/>
    <x v="235"/>
    <s v="Dirección Nacional de Centros Tematicos"/>
    <m/>
    <s v="Presupuesto"/>
    <d v="2016-05-17T00:00:00"/>
    <m/>
    <x v="0"/>
    <m/>
    <x v="1"/>
    <s v="Presupuesto"/>
    <d v="2016-05-10T00:00:00"/>
    <s v="Nota CC 179/2016"/>
    <s v="A tesorería, para tramitar como FR"/>
    <x v="27"/>
    <x v="72"/>
    <m/>
    <s v="Legitimo Abono"/>
    <s v="Legitimo Abono"/>
    <m/>
    <m/>
    <m/>
    <m/>
    <m/>
    <m/>
    <m/>
    <m/>
    <m/>
  </r>
  <r>
    <n v="247"/>
    <s v="207947/2016"/>
    <s v="207947/2016"/>
    <m/>
    <m/>
    <m/>
    <m/>
    <m/>
    <m/>
    <x v="17"/>
    <x v="114"/>
    <x v="174"/>
    <x v="236"/>
    <s v="Dirección Nacional de Expresiones Federales"/>
    <s v="3/29/2016"/>
    <s v="Direccion General Técnica, Administrativa y Legal"/>
    <d v="2016-07-07T00:00:00"/>
    <s v="Mueble 10"/>
    <x v="0"/>
    <d v="2016-05-24T00:00:00"/>
    <x v="87"/>
    <s v="Presupuesto"/>
    <d v="2016-06-14T00:00:00"/>
    <s v="Nota CC N° 317/2016"/>
    <s v="Para su intervención y pago."/>
    <x v="19"/>
    <x v="40"/>
    <m/>
    <s v="Pago"/>
    <s v="Pago"/>
    <m/>
    <m/>
    <m/>
    <s v="FACT 701"/>
    <m/>
    <m/>
    <m/>
    <s v="PARA PAGO SFMYCP"/>
    <m/>
  </r>
  <r>
    <n v="248"/>
    <s v="245931/2016"/>
    <s v="245931/2016"/>
    <m/>
    <s v="NOTA S01 014746/201"/>
    <m/>
    <m/>
    <s v="NOTA DNEF Nº 69/2016"/>
    <d v="2016-05-03T00:00:00"/>
    <x v="57"/>
    <x v="115"/>
    <x v="149"/>
    <x v="237"/>
    <s v="Dirección Nacional de Centros Tematicos"/>
    <m/>
    <s v="Direccion General Técnica, Administrativa y Legal"/>
    <d v="2016-06-10T00:00:00"/>
    <s v="Mueble 9"/>
    <x v="1"/>
    <m/>
    <x v="34"/>
    <s v="Presupuesto"/>
    <d v="2016-08-26T00:00:00"/>
    <s v="Providencia GEDO + Reso GEDO"/>
    <s v="Para indicar crédito en SAF 347 y nuevo AA de ratificación (mal las competencias), firma Ricardes"/>
    <x v="5"/>
    <x v="5"/>
    <m/>
    <s v="Legitimo Abono"/>
    <s v="Legitimo Abono"/>
    <m/>
    <m/>
    <m/>
    <m/>
    <m/>
    <m/>
    <m/>
    <s v="PARA PAGO JGM"/>
    <m/>
  </r>
  <r>
    <n v="249"/>
    <s v="213947/2016"/>
    <s v="213947/2016"/>
    <m/>
    <s v="16772/2016"/>
    <m/>
    <m/>
    <m/>
    <m/>
    <x v="47"/>
    <x v="0"/>
    <x v="1"/>
    <x v="238"/>
    <s v="Dirección Nacional de Centros Tematicos"/>
    <s v="5/20/2016"/>
    <s v="Legales"/>
    <d v="2016-07-11T00:00:00"/>
    <s v="Mueble 8"/>
    <x v="0"/>
    <d v="2016-05-27T00:00:00"/>
    <x v="88"/>
    <m/>
    <m/>
    <m/>
    <m/>
    <x v="3"/>
    <x v="40"/>
    <m/>
    <m/>
    <m/>
    <m/>
    <m/>
    <m/>
    <m/>
    <m/>
    <m/>
    <m/>
    <m/>
    <s v="DESAFECTAR"/>
  </r>
  <r>
    <n v="250"/>
    <s v="198065/2016"/>
    <s v="198065/2016"/>
    <m/>
    <m/>
    <m/>
    <m/>
    <m/>
    <d v="2016-05-10T00:00:00"/>
    <x v="3"/>
    <x v="116"/>
    <x v="175"/>
    <x v="239"/>
    <s v="Direccion General Técnica, Administrativa y Legal"/>
    <m/>
    <m/>
    <m/>
    <s v="Mueble 14"/>
    <x v="0"/>
    <d v="2016-05-30T00:00:00"/>
    <x v="1"/>
    <m/>
    <m/>
    <m/>
    <m/>
    <x v="3"/>
    <x v="19"/>
    <m/>
    <s v="Pago"/>
    <s v="Pago"/>
    <m/>
    <m/>
    <m/>
    <m/>
    <m/>
    <m/>
    <m/>
    <m/>
    <s v="PAGO"/>
  </r>
  <r>
    <n v="251"/>
    <s v="337171/2015"/>
    <s v="337171/2015"/>
    <m/>
    <m/>
    <m/>
    <m/>
    <m/>
    <d v="2015-11-02T00:00:00"/>
    <x v="3"/>
    <x v="116"/>
    <x v="176"/>
    <x v="240"/>
    <s v="Direccion General Técnica, Administrativa y Legal"/>
    <m/>
    <m/>
    <m/>
    <s v="Mueble 14"/>
    <x v="0"/>
    <d v="2016-05-30T00:00:00"/>
    <x v="89"/>
    <m/>
    <m/>
    <m/>
    <m/>
    <x v="3"/>
    <x v="73"/>
    <m/>
    <s v="Convenios"/>
    <s v="Convenios"/>
    <m/>
    <m/>
    <m/>
    <m/>
    <m/>
    <m/>
    <m/>
    <m/>
    <m/>
  </r>
  <r>
    <n v="252"/>
    <s v="245927/2016"/>
    <s v="245927/2016"/>
    <m/>
    <s v="NOTA S01 14735/2016"/>
    <m/>
    <m/>
    <s v="NOTA DNEF Nº 66/2016"/>
    <d v="2016-05-03T00:00:00"/>
    <x v="57"/>
    <x v="117"/>
    <x v="128"/>
    <x v="241"/>
    <s v="Dirección Nacional de Centros Tematicos"/>
    <m/>
    <s v="Direccion General Técnica, Administrativa y Legal"/>
    <d v="2016-06-10T00:00:00"/>
    <s v="Mueble 9"/>
    <x v="1"/>
    <d v="2016-06-13T00:00:00"/>
    <x v="57"/>
    <s v="Dirección Nacional de Expresiones Federales"/>
    <d v="2016-07-14T00:00:00"/>
    <s v="Providencia GEDO"/>
    <s v="A DNEF para refacturar, atento a nuevo SAF."/>
    <x v="10"/>
    <x v="51"/>
    <s v="Si"/>
    <s v="Legitimo Abono"/>
    <s v="Legitimo Abono"/>
    <m/>
    <m/>
    <m/>
    <m/>
    <m/>
    <m/>
    <m/>
    <m/>
    <m/>
  </r>
  <r>
    <n v="253"/>
    <s v="240702/2016"/>
    <s v="240702/2016"/>
    <m/>
    <s v="17625/2016"/>
    <m/>
    <m/>
    <s v="Nota DNEF N° 143/2016"/>
    <d v="2016-05-27T00:00:00"/>
    <x v="57"/>
    <x v="118"/>
    <x v="1"/>
    <x v="242"/>
    <s v="Dirección Nacional de Expresiones Federales"/>
    <m/>
    <s v="Dirección Nacional de Expresiones Federales"/>
    <d v="2016-07-27T00:00:00"/>
    <s v="Mueble 9"/>
    <x v="1"/>
    <d v="2016-05-30T00:00:00"/>
    <x v="34"/>
    <s v="Presupuesto"/>
    <d v="2016-08-25T00:00:00"/>
    <s v="PV-2016-00918057"/>
    <s v="Para su intervención e indicación de crédito. RESO por GEDO."/>
    <x v="5"/>
    <x v="5"/>
    <m/>
    <s v="Legitimo Abono"/>
    <s v="Legitimo Abono"/>
    <m/>
    <m/>
    <m/>
    <m/>
    <m/>
    <m/>
    <m/>
    <s v="PARA PAGO JGM"/>
    <m/>
  </r>
  <r>
    <n v="254"/>
    <s v="196252/2016"/>
    <s v="196252/2016"/>
    <m/>
    <s v="NOTA S01 014736/2016"/>
    <m/>
    <m/>
    <s v="NOTA DNEF Nº 58/2016"/>
    <d v="2016-05-03T00:00:00"/>
    <x v="57"/>
    <x v="119"/>
    <x v="177"/>
    <x v="243"/>
    <s v="Dirección Nacional de Expresiones Federales"/>
    <m/>
    <s v="Dirección Nacional de Expresiones Federales"/>
    <d v="2016-08-11T00:00:00"/>
    <m/>
    <x v="1"/>
    <m/>
    <x v="34"/>
    <s v="Presupuesto"/>
    <d v="2016-09-08T00:00:00"/>
    <s v="PV-2016-01255935-APN-DGTAYL#SFM"/>
    <s v="Para su intervención e indicación de crédito. RESO por GEDO."/>
    <x v="5"/>
    <x v="5"/>
    <s v="Si"/>
    <s v="Legitimo Abono"/>
    <s v="Legitimo Abono"/>
    <m/>
    <m/>
    <m/>
    <m/>
    <m/>
    <m/>
    <m/>
    <m/>
    <m/>
  </r>
  <r>
    <n v="255"/>
    <s v="240681/2016"/>
    <s v="240681/2016"/>
    <m/>
    <s v="17629/2016"/>
    <m/>
    <m/>
    <s v="Nota DNEF N° 142/2016"/>
    <d v="2016-05-27T00:00:00"/>
    <x v="57"/>
    <x v="120"/>
    <x v="93"/>
    <x v="244"/>
    <s v="Dirección Nacional de Expresiones Federales"/>
    <m/>
    <s v="Dirección Nacional de Expresiones Federales"/>
    <d v="2016-07-19T00:00:00"/>
    <s v="Mueble 9"/>
    <x v="1"/>
    <d v="2016-05-30T00:00:00"/>
    <x v="34"/>
    <s v="Presupuesto"/>
    <d v="2016-09-02T00:00:00"/>
    <s v="PV-2016-01116332-APN-DGTAYL#SFM"/>
    <s v="para su efectivo pago"/>
    <x v="5"/>
    <x v="5"/>
    <m/>
    <s v="Legitimo Abono"/>
    <s v="Legitimo Abono"/>
    <m/>
    <m/>
    <m/>
    <m/>
    <m/>
    <m/>
    <m/>
    <s v="PARA PAGO JGM"/>
    <m/>
  </r>
  <r>
    <n v="256"/>
    <s v="240731/2016"/>
    <s v="240731/2016"/>
    <m/>
    <s v="17624/2016"/>
    <m/>
    <m/>
    <s v="Nota DNEF N° 141/2016"/>
    <d v="2016-05-28T00:00:00"/>
    <x v="57"/>
    <x v="120"/>
    <x v="178"/>
    <x v="244"/>
    <s v="Dirección Nacional de Expresiones Federales"/>
    <m/>
    <s v="Direccion General Técnica, Administrativa y Legal"/>
    <d v="2016-06-10T00:00:00"/>
    <s v="Mueble 9"/>
    <x v="1"/>
    <d v="2016-05-30T00:00:00"/>
    <x v="90"/>
    <s v="Dirección Nacional de Expresiones Federales"/>
    <d v="2016-06-15T00:00:00"/>
    <s v="Nota CC N° 337/2016"/>
    <s v="Para aclarar usos de Propiedad intelectual"/>
    <x v="7"/>
    <x v="74"/>
    <m/>
    <s v="Legitimo Abono"/>
    <s v="Legitimo Abono"/>
    <m/>
    <m/>
    <m/>
    <m/>
    <m/>
    <m/>
    <m/>
    <s v="PARA PAGO JGM"/>
    <m/>
  </r>
  <r>
    <n v="257"/>
    <m/>
    <s v="017614/2016"/>
    <m/>
    <s v="17614/2016"/>
    <m/>
    <m/>
    <s v="Nota DNEF N° 138/2016"/>
    <d v="2016-05-27T00:00:00"/>
    <x v="57"/>
    <x v="121"/>
    <x v="1"/>
    <x v="245"/>
    <s v="Dirección Nacional de Expresiones Federales"/>
    <m/>
    <s v="Dirección Nacional de Expresiones Federales"/>
    <d v="2016-05-30T00:00:00"/>
    <s v="Mueble 9"/>
    <x v="1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258"/>
    <s v="249839/2016"/>
    <s v="249839/2016"/>
    <m/>
    <m/>
    <m/>
    <m/>
    <m/>
    <d v="2014-02-13T00:00:00"/>
    <x v="34"/>
    <x v="122"/>
    <x v="1"/>
    <x v="246"/>
    <s v="Direccion General Técnica, Administrativa y Legal"/>
    <m/>
    <m/>
    <m/>
    <s v="Mueble 15"/>
    <x v="0"/>
    <d v="2016-06-01T00:00:00"/>
    <x v="92"/>
    <m/>
    <m/>
    <m/>
    <m/>
    <x v="3"/>
    <x v="19"/>
    <m/>
    <s v="Pago"/>
    <s v="Pago"/>
    <m/>
    <m/>
    <m/>
    <s v="0002/00001059"/>
    <m/>
    <m/>
    <m/>
    <m/>
    <s v="PAGO"/>
  </r>
  <r>
    <n v="259"/>
    <s v="86253/2016"/>
    <s v="086253/2016"/>
    <m/>
    <m/>
    <m/>
    <m/>
    <s v="202673/2015"/>
    <d v="2016-05-04T00:00:00"/>
    <x v="14"/>
    <x v="10"/>
    <x v="179"/>
    <x v="247"/>
    <s v="Coordinación Técnica Operativa"/>
    <m/>
    <s v="Presupuesto"/>
    <d v="2016-06-23T00:00:00"/>
    <s v="Mueble 9"/>
    <x v="0"/>
    <d v="2016-06-24T00:00:00"/>
    <x v="93"/>
    <s v="Direccion General Técnica, Administrativa y Legal"/>
    <d v="2016-08-05T00:00:00"/>
    <s v="PV-2016-00559400"/>
    <m/>
    <x v="5"/>
    <x v="5"/>
    <m/>
    <s v="Pago"/>
    <s v="Pago"/>
    <m/>
    <m/>
    <m/>
    <m/>
    <m/>
    <m/>
    <m/>
    <s v="PARA PAGO JGM"/>
    <m/>
  </r>
  <r>
    <n v="260"/>
    <m/>
    <s v="040930/2016"/>
    <s v="40930/2016"/>
    <m/>
    <m/>
    <m/>
    <m/>
    <d v="2016-05-26T00:00:00"/>
    <x v="88"/>
    <x v="123"/>
    <x v="180"/>
    <x v="248"/>
    <s v="Dirección Nacional de Centros Tematicos"/>
    <s v="5/26/2016"/>
    <s v="Direccion General Técnica, Administrativa y Legal"/>
    <d v="2016-06-01T00:00:00"/>
    <s v="Mueble 14"/>
    <x v="0"/>
    <d v="2016-06-01T00:00:00"/>
    <x v="1"/>
    <m/>
    <m/>
    <m/>
    <m/>
    <x v="3"/>
    <x v="5"/>
    <m/>
    <s v="Pago"/>
    <s v="Pago"/>
    <m/>
    <m/>
    <m/>
    <m/>
    <m/>
    <m/>
    <m/>
    <m/>
    <s v="PAGO"/>
  </r>
  <r>
    <n v="261"/>
    <s v="227842/2016"/>
    <s v="227842/2016"/>
    <m/>
    <s v="21938/2016"/>
    <m/>
    <m/>
    <m/>
    <d v="2016-05-30T00:00:00"/>
    <x v="61"/>
    <x v="124"/>
    <x v="181"/>
    <x v="249"/>
    <s v="Dirección Nacional de Expresiones Federales"/>
    <s v="5/30/2016"/>
    <s v="Dirección Nacional de Expresiones Federales"/>
    <d v="2016-09-05T00:00:00"/>
    <s v="Mueble 8"/>
    <x v="1"/>
    <d v="2016-06-01T00:00:00"/>
    <x v="34"/>
    <s v="Legales"/>
    <d v="2016-09-22T00:00:00"/>
    <s v="PV 2016-00150327"/>
    <s v="Para que informe existencia de crédita y pase a Legales"/>
    <x v="0"/>
    <x v="39"/>
    <m/>
    <s v="Legitimo Abono"/>
    <s v="Legitimo Abono"/>
    <m/>
    <n v="30650546357"/>
    <m/>
    <s v="0004-00015266"/>
    <m/>
    <m/>
    <m/>
    <m/>
    <s v="DESAFECTAR"/>
  </r>
  <r>
    <n v="262"/>
    <s v="229100/2016"/>
    <s v="229100/2016"/>
    <m/>
    <m/>
    <m/>
    <m/>
    <m/>
    <d v="2016-05-19T00:00:00"/>
    <x v="85"/>
    <x v="125"/>
    <x v="182"/>
    <x v="250"/>
    <s v="Dirección Nacional de Expresiones Federales"/>
    <s v="5/19/2016"/>
    <s v="Presupuesto"/>
    <d v="2016-06-23T00:00:00"/>
    <s v="Mueble 9"/>
    <x v="1"/>
    <d v="2016-06-01T00:00:00"/>
    <x v="34"/>
    <s v="Presupuesto"/>
    <d v="2016-07-21T00:00:00"/>
    <s v="PV-2016-00363596-APN-DGTAYL#SFM"/>
    <s v="Para su intervención. Por GEDO pasamos Disposición."/>
    <x v="5"/>
    <x v="5"/>
    <m/>
    <s v="Pago"/>
    <s v="Pago"/>
    <m/>
    <m/>
    <m/>
    <m/>
    <m/>
    <m/>
    <m/>
    <s v="PARA PAGO JGM"/>
    <m/>
  </r>
  <r>
    <n v="263"/>
    <s v="229862/2016"/>
    <s v="229862/2016"/>
    <m/>
    <s v="18249/2016"/>
    <m/>
    <m/>
    <s v="NOTA DNEF N° 160/2016"/>
    <d v="2016-06-02T00:00:00"/>
    <x v="57"/>
    <x v="126"/>
    <x v="183"/>
    <x v="251"/>
    <s v="Dirección Nacional de Expresiones Federales"/>
    <d v="2016-02-06T00:00:00"/>
    <s v="Dirección Nacional de Expresiones Federales"/>
    <d v="2016-07-25T00:00:00"/>
    <s v="Mueble 9"/>
    <x v="1"/>
    <d v="2016-06-30T00:00:00"/>
    <x v="94"/>
    <s v="Presupuesto"/>
    <d v="2016-08-23T00:00:00"/>
    <s v="PV-2016-00857480-APN-DGTAYL#SFM"/>
    <m/>
    <x v="5"/>
    <x v="5"/>
    <m/>
    <s v="Legitimo Abono"/>
    <s v="Legitimo Abono"/>
    <m/>
    <s v="27-93799635-6"/>
    <m/>
    <n v="54"/>
    <m/>
    <m/>
    <m/>
    <s v="PARA PAGO JGM"/>
    <m/>
  </r>
  <r>
    <n v="264"/>
    <s v="229864/2016"/>
    <s v="229864/2016"/>
    <m/>
    <s v="18247/2016"/>
    <m/>
    <m/>
    <s v="NOTA DNEF N° 158/2016"/>
    <d v="2016-06-02T00:00:00"/>
    <x v="57"/>
    <x v="127"/>
    <x v="183"/>
    <x v="252"/>
    <s v="Dirección Nacional de Expresiones Federales"/>
    <d v="2016-02-06T00:00:00"/>
    <s v="Dirección Nacional de Expresiones Federales"/>
    <d v="2016-09-05T00:00:00"/>
    <s v="Mueble 9"/>
    <x v="1"/>
    <d v="2016-06-15T00:00:00"/>
    <x v="95"/>
    <s v="Presupuesto"/>
    <d v="2016-09-29T00:00:00"/>
    <s v="PV-2016-01770197-APN"/>
    <s v="Para que intervenga e indique si existe crédito"/>
    <x v="5"/>
    <x v="5"/>
    <m/>
    <s v="Legitimo Abono"/>
    <s v="Legitimo Abono"/>
    <m/>
    <s v="27-93695502-4"/>
    <m/>
    <m/>
    <m/>
    <m/>
    <m/>
    <s v="PARA PAGO JGM"/>
    <m/>
  </r>
  <r>
    <n v="265"/>
    <s v="229867/2016"/>
    <s v="229867/2016"/>
    <m/>
    <s v="18248/2016"/>
    <m/>
    <m/>
    <s v="NOTA DNEF N° 159/2016"/>
    <d v="2016-06-02T00:00:00"/>
    <x v="57"/>
    <x v="128"/>
    <x v="183"/>
    <x v="253"/>
    <s v="Dirección Nacional de Expresiones Federales"/>
    <d v="2016-02-06T00:00:00"/>
    <s v="Dirección Nacional de Expresiones Federales"/>
    <d v="2016-08-17T00:00:00"/>
    <s v="Mueble 9"/>
    <x v="1"/>
    <d v="2016-06-02T00:00:00"/>
    <x v="34"/>
    <s v="Presupuesto"/>
    <d v="2016-09-15T00:00:00"/>
    <s v="PV-2016-01426797-APN-DGTAYL#SFM"/>
    <s v="Para que intervenga e indique si existe crédito con RESO POR GEDO, y continuidad de los actuados"/>
    <x v="5"/>
    <x v="5"/>
    <m/>
    <s v="Legitimo Abono"/>
    <s v="Legitimo Abono"/>
    <m/>
    <n v="27175400570"/>
    <m/>
    <s v="0001-00000155"/>
    <m/>
    <m/>
    <m/>
    <s v="PARA PAGO JGM"/>
    <m/>
  </r>
  <r>
    <n v="266"/>
    <s v="229885/2016"/>
    <s v="229885/2016"/>
    <m/>
    <s v="18251/2016"/>
    <m/>
    <m/>
    <s v="NOTA DNEF N° 161/2016"/>
    <d v="2016-06-02T00:00:00"/>
    <x v="57"/>
    <x v="129"/>
    <x v="183"/>
    <x v="254"/>
    <s v="Dirección Nacional de Expresiones Federales"/>
    <d v="2016-02-06T00:00:00"/>
    <s v="Dirección Nacional de Expresiones Federales"/>
    <d v="2016-07-25T00:00:00"/>
    <s v="Mueble 9"/>
    <x v="1"/>
    <d v="2016-06-02T00:00:00"/>
    <x v="34"/>
    <s v="Presupuesto"/>
    <d v="2016-08-03T00:00:00"/>
    <s v="PV-2016-00524239-APN-DGTAYL#SFM"/>
    <m/>
    <x v="19"/>
    <x v="75"/>
    <m/>
    <s v="Legitimo Abono"/>
    <s v="Legitimo Abono"/>
    <m/>
    <n v="20142230195"/>
    <m/>
    <m/>
    <m/>
    <m/>
    <m/>
    <s v="PARA PAGO JGM"/>
    <m/>
  </r>
  <r>
    <n v="267"/>
    <s v="0141672/2015"/>
    <s v="141672/2015"/>
    <m/>
    <m/>
    <m/>
    <s v="PROY:S01:0014778/2015"/>
    <m/>
    <d v="2016-04-22T00:00:00"/>
    <x v="0"/>
    <x v="27"/>
    <x v="1"/>
    <x v="255"/>
    <s v="Coordinación Técnica Operativa"/>
    <m/>
    <m/>
    <m/>
    <m/>
    <x v="0"/>
    <m/>
    <x v="96"/>
    <m/>
    <m/>
    <m/>
    <m/>
    <x v="17"/>
    <x v="74"/>
    <s v="Si"/>
    <s v="Pago"/>
    <s v="Pago"/>
    <m/>
    <m/>
    <m/>
    <m/>
    <m/>
    <m/>
    <m/>
    <m/>
    <m/>
  </r>
  <r>
    <n v="268"/>
    <s v="229886/2016"/>
    <s v="229886/2016"/>
    <m/>
    <s v="18253/2016"/>
    <m/>
    <m/>
    <s v="NOTA DNEF N° 162/2016"/>
    <d v="2016-06-02T00:00:00"/>
    <x v="57"/>
    <x v="130"/>
    <x v="184"/>
    <x v="256"/>
    <s v="Dirección Nacional de Expresiones Federales"/>
    <d v="2016-02-06T00:00:00"/>
    <s v="Dirección Nacional de Expresiones Federales"/>
    <d v="2016-07-25T00:00:00"/>
    <s v="Mueble 9"/>
    <x v="1"/>
    <d v="2016-06-15T00:00:00"/>
    <x v="34"/>
    <s v="Presupuesto"/>
    <d v="2016-08-03T00:00:00"/>
    <s v="PV-2016-00524210-APN-DGTAYL#SFM"/>
    <m/>
    <x v="19"/>
    <x v="75"/>
    <m/>
    <s v="Legitimo Abono"/>
    <s v="Legitimo Abono"/>
    <m/>
    <s v="20-16684642-1"/>
    <m/>
    <m/>
    <m/>
    <m/>
    <m/>
    <s v="PARA PAGO JGM"/>
    <m/>
  </r>
  <r>
    <n v="269"/>
    <s v="229888/2016"/>
    <s v="229888/2016"/>
    <m/>
    <s v="18254/2016"/>
    <m/>
    <m/>
    <s v="NOTA DNEF N° 163/2016"/>
    <d v="2016-06-02T00:00:00"/>
    <x v="57"/>
    <x v="131"/>
    <x v="183"/>
    <x v="257"/>
    <s v="Dirección Nacional de Expresiones Federales"/>
    <d v="2016-02-06T00:00:00"/>
    <s v="Dirección Nacional de Expresiones Federales"/>
    <d v="2016-08-17T00:00:00"/>
    <s v="Mueble 9"/>
    <x v="1"/>
    <d v="2016-06-02T00:00:00"/>
    <x v="34"/>
    <s v="Presupuesto"/>
    <d v="2016-09-15T00:00:00"/>
    <s v="PV-2016-01426538-APN-DGTAYL#SFM"/>
    <s v="Para que intervenga e indique si existe crédito con RESO POR GEDO, y continuidad de los actuados"/>
    <x v="5"/>
    <x v="5"/>
    <m/>
    <s v="Legitimo Abono"/>
    <s v="Legitimo Abono"/>
    <m/>
    <n v="27139983586"/>
    <m/>
    <d v="2016-09-02T00:00:00"/>
    <m/>
    <m/>
    <m/>
    <s v="PARA PAGO JGM"/>
    <m/>
  </r>
  <r>
    <n v="270"/>
    <s v="229915/2016"/>
    <s v="229915/2016"/>
    <m/>
    <s v="18255/2016"/>
    <m/>
    <m/>
    <s v="NOTA DNEF N° 164/2016"/>
    <d v="2016-06-02T00:00:00"/>
    <x v="57"/>
    <x v="132"/>
    <x v="183"/>
    <x v="258"/>
    <s v="Dirección Nacional de Expresiones Federales"/>
    <d v="2016-02-06T00:00:00"/>
    <s v="Dirección Nacional de Expresiones Federales"/>
    <d v="2016-07-25T00:00:00"/>
    <s v="Mueble 9"/>
    <x v="1"/>
    <d v="2016-06-02T00:00:00"/>
    <x v="34"/>
    <s v="Presupuesto"/>
    <d v="2016-08-03T00:00:00"/>
    <s v="PV-2016-00524176-APN-DGTAYL#SFM"/>
    <s v="Para que intervenga e indique si existe crédito"/>
    <x v="19"/>
    <x v="75"/>
    <m/>
    <s v="Legitimo Abono"/>
    <s v="Legitimo Abono"/>
    <m/>
    <m/>
    <m/>
    <m/>
    <m/>
    <m/>
    <m/>
    <s v="PARA PAGO JGM"/>
    <m/>
  </r>
  <r>
    <n v="271"/>
    <s v="229919/2016"/>
    <s v="229919/2016"/>
    <m/>
    <s v="18256/2016"/>
    <m/>
    <m/>
    <s v="NOTA DNEF N° 165/2016"/>
    <d v="2016-06-02T00:00:00"/>
    <x v="57"/>
    <x v="133"/>
    <x v="183"/>
    <x v="259"/>
    <s v="Dirección Nacional de Expresiones Federales"/>
    <d v="2016-02-06T00:00:00"/>
    <s v="Dirección Nacional de Expresiones Federales"/>
    <d v="2016-08-17T00:00:00"/>
    <s v="Mueble 9"/>
    <x v="1"/>
    <d v="2016-06-02T00:00:00"/>
    <x v="34"/>
    <s v="Presupuesto"/>
    <d v="2016-09-06T00:00:00"/>
    <s v="PV-2016-01191455"/>
    <s v="Proy más nota por GEDO, para su intervención e indicación de crédito."/>
    <x v="5"/>
    <x v="5"/>
    <m/>
    <s v="Legitimo Abono"/>
    <s v="Legitimo Abono"/>
    <m/>
    <n v="20327651294"/>
    <m/>
    <m/>
    <m/>
    <m/>
    <m/>
    <s v="PARA PAGO JGM"/>
    <m/>
  </r>
  <r>
    <n v="272"/>
    <s v="229938/2016"/>
    <s v="229938/2016"/>
    <m/>
    <s v="18257/2016"/>
    <m/>
    <m/>
    <s v="NOTA DNEF N° 166/2016"/>
    <d v="2016-06-02T00:00:00"/>
    <x v="57"/>
    <x v="88"/>
    <x v="183"/>
    <x v="260"/>
    <s v="Dirección Nacional de Expresiones Federales"/>
    <d v="2016-02-06T00:00:00"/>
    <s v="Dirección Nacional de Expresiones Federales"/>
    <d v="2016-07-25T00:00:00"/>
    <s v="Mueble 9"/>
    <x v="1"/>
    <d v="2016-06-15T00:00:00"/>
    <x v="34"/>
    <s v="Presupuesto"/>
    <d v="2016-08-22T00:00:00"/>
    <s v="PV-2016-00840670-APN-DGTAYL#SFM"/>
    <s v="Para indicar crédito e intervenir. Reso por GEDO."/>
    <x v="5"/>
    <x v="5"/>
    <m/>
    <s v="Legitimo Abono"/>
    <s v="Legitimo Abono"/>
    <m/>
    <m/>
    <m/>
    <m/>
    <m/>
    <m/>
    <m/>
    <s v="PARA PAGO JGM"/>
    <m/>
  </r>
  <r>
    <n v="273"/>
    <s v="229941/2016"/>
    <s v="229941/2016"/>
    <m/>
    <s v="18258/2016"/>
    <m/>
    <m/>
    <s v="NOTA DNEF N° 167/2016"/>
    <d v="2016-06-02T00:00:00"/>
    <x v="57"/>
    <x v="134"/>
    <x v="183"/>
    <x v="261"/>
    <s v="Dirección Nacional de Expresiones Federales"/>
    <d v="2016-02-06T00:00:00"/>
    <s v="Dirección Nacional de Expresiones Federales"/>
    <d v="2016-08-25T00:00:00"/>
    <s v="Mueble 9"/>
    <x v="1"/>
    <d v="2016-06-28T00:00:00"/>
    <x v="97"/>
    <s v="Presupuesto"/>
    <d v="2016-09-12T00:00:00"/>
    <s v="PV-2016-01328699-APN-DGTAYL#SFM"/>
    <m/>
    <x v="5"/>
    <x v="5"/>
    <m/>
    <s v="Legitimo Abono"/>
    <s v="Legitimo Abono"/>
    <m/>
    <s v="27-29762829-7"/>
    <m/>
    <m/>
    <m/>
    <m/>
    <m/>
    <s v="PARA PAGO JGM"/>
    <m/>
  </r>
  <r>
    <n v="274"/>
    <s v="229944/2016"/>
    <s v="229944/2016"/>
    <m/>
    <s v="18259/2016"/>
    <m/>
    <m/>
    <s v="NOTA DNEF N° 168/2016"/>
    <d v="2016-06-02T00:00:00"/>
    <x v="57"/>
    <x v="135"/>
    <x v="183"/>
    <x v="262"/>
    <s v="Dirección Nacional de Expresiones Federales"/>
    <d v="2016-02-06T00:00:00"/>
    <s v="Dirección Nacional de Expresiones Federales"/>
    <d v="2016-08-25T00:00:00"/>
    <s v="Mueble 9"/>
    <x v="1"/>
    <d v="2016-06-02T00:00:00"/>
    <x v="98"/>
    <s v="Presupuesto"/>
    <d v="2016-09-13T00:00:00"/>
    <s v="PV-2016-01352416-APN-DGTAYL#SFM"/>
    <s v="Para su intervencion. SE ENVIO RESO POR GEDO"/>
    <x v="19"/>
    <x v="64"/>
    <m/>
    <s v="Legitimo Abono"/>
    <s v="Legitimo Abono"/>
    <m/>
    <m/>
    <m/>
    <m/>
    <m/>
    <m/>
    <m/>
    <s v="PARA PAGO JGM"/>
    <m/>
  </r>
  <r>
    <n v="275"/>
    <s v="229945/2016"/>
    <s v="229945/2016"/>
    <m/>
    <s v="18260/2016"/>
    <m/>
    <m/>
    <s v="NOTA DNEF N° 169/2016"/>
    <d v="2016-06-02T00:00:00"/>
    <x v="57"/>
    <x v="136"/>
    <x v="183"/>
    <x v="263"/>
    <s v="Dirección Nacional de Expresiones Federales"/>
    <d v="2016-02-06T00:00:00"/>
    <s v="Dirección Nacional de Expresiones Federales"/>
    <d v="2016-07-04T00:00:00"/>
    <s v="Mueble 9"/>
    <x v="1"/>
    <d v="2016-06-02T00:00:00"/>
    <x v="99"/>
    <s v="Dirección Nacional de Expresiones Federales"/>
    <d v="2016-07-05T00:00:00"/>
    <s v="Providencia GEDO 2016-00080535-APN"/>
    <s v="Para refacturar con nuevo SAF"/>
    <x v="10"/>
    <x v="10"/>
    <m/>
    <s v="Legitimo Abono"/>
    <s v="Legitimo Abono"/>
    <m/>
    <n v="20210038532"/>
    <m/>
    <d v="2016-07-02T00:00:00"/>
    <m/>
    <m/>
    <m/>
    <s v="PARA PAGO JGM"/>
    <m/>
  </r>
  <r>
    <n v="276"/>
    <s v="129568/2016"/>
    <s v="129568/2016"/>
    <m/>
    <m/>
    <m/>
    <m/>
    <s v="POLICIA FEDERAL ARGENTINA 673-0100667/2016"/>
    <d v="2016-02-25T00:00:00"/>
    <x v="14"/>
    <x v="18"/>
    <x v="1"/>
    <x v="264"/>
    <s v="Dirección Nacional de Expresiones Federales"/>
    <m/>
    <s v="Coordinación Técnica Operativa"/>
    <d v="2016-06-03T00:00:00"/>
    <s v="Mueble 19"/>
    <x v="0"/>
    <d v="2016-06-02T00:00:00"/>
    <x v="100"/>
    <s v="Direccion General Técnica, Administrativa y Legal"/>
    <d v="2016-08-24T00:00:00"/>
    <s v="PV-2016-00898264-APN-DGTAYL#SFM"/>
    <m/>
    <x v="28"/>
    <x v="76"/>
    <m/>
    <s v="Convenios"/>
    <s v="Convenios"/>
    <m/>
    <m/>
    <m/>
    <m/>
    <m/>
    <m/>
    <m/>
    <m/>
    <m/>
  </r>
  <r>
    <n v="277"/>
    <s v="196244/2016"/>
    <s v="196244/2016"/>
    <m/>
    <s v="Nota S01:0015323/2016"/>
    <m/>
    <m/>
    <s v="Nota DNCT N° 74/2016"/>
    <d v="2016-05-06T00:00:00"/>
    <x v="57"/>
    <x v="137"/>
    <x v="185"/>
    <x v="265"/>
    <s v="Dirección Nacional de Expresiones Federales"/>
    <m/>
    <s v="Presupuesto"/>
    <d v="2016-05-17T00:00:00"/>
    <m/>
    <x v="0"/>
    <m/>
    <x v="1"/>
    <s v="Tesorería"/>
    <d v="2016-05-10T00:00:00"/>
    <s v="Nota CC 200/2016"/>
    <s v="A tesorería, para tramitar como FR"/>
    <x v="27"/>
    <x v="72"/>
    <s v="Si"/>
    <s v="Legitimo Abono"/>
    <s v="Legitimo Abono"/>
    <m/>
    <m/>
    <m/>
    <m/>
    <m/>
    <m/>
    <m/>
    <m/>
    <m/>
  </r>
  <r>
    <n v="278"/>
    <s v="221299/2016"/>
    <s v="221299/2016"/>
    <m/>
    <s v="23007/2016"/>
    <m/>
    <m/>
    <s v="NO - 9609"/>
    <d v="2016-05-30T00:00:00"/>
    <x v="41"/>
    <x v="138"/>
    <x v="1"/>
    <x v="266"/>
    <s v="Dirección de Compras y Contrataciones"/>
    <m/>
    <s v="Direccion General Técnica, Administrativa y Legal"/>
    <d v="2016-07-15T00:00:00"/>
    <s v="Mueble 8"/>
    <x v="0"/>
    <d v="2016-06-30T00:00:00"/>
    <x v="1"/>
    <m/>
    <m/>
    <m/>
    <s v="PARA SU INTERVENCION CON PROYECTO DE ACTO ADMINISTRATIVO"/>
    <x v="3"/>
    <x v="77"/>
    <m/>
    <s v="Licitación - Contrataciones"/>
    <s v="Licitación - Contrataciones"/>
    <m/>
    <m/>
    <m/>
    <m/>
    <m/>
    <m/>
    <m/>
    <m/>
    <m/>
  </r>
  <r>
    <n v="279"/>
    <s v="327516/2016"/>
    <s v="327516/2016"/>
    <m/>
    <s v="18367/2016"/>
    <m/>
    <m/>
    <s v="NOTA DNEF 170/2016"/>
    <d v="2016-06-02T00:00:00"/>
    <x v="10"/>
    <x v="0"/>
    <x v="186"/>
    <x v="267"/>
    <s v="Dirección Nacional de Expresiones Federales"/>
    <m/>
    <s v="Dirección Nacional de Expresiones Federales"/>
    <d v="2016-06-03T00:00:00"/>
    <s v="Mueble 11"/>
    <x v="0"/>
    <d v="2016-06-03T00:00:00"/>
    <x v="101"/>
    <s v="Dirección Nacional de Expresiones Federales"/>
    <d v="2016-06-30T00:00:00"/>
    <s v="CON REMITO OBSERVADO"/>
    <s v="OBSERVACIONES CONVERSADO CON PAOLA DE MOZZI"/>
    <x v="3"/>
    <x v="5"/>
    <m/>
    <m/>
    <m/>
    <m/>
    <m/>
    <m/>
    <m/>
    <m/>
    <m/>
    <m/>
    <m/>
    <m/>
  </r>
  <r>
    <n v="280"/>
    <s v="196266/2016"/>
    <s v="196266/2016"/>
    <m/>
    <s v="15327/2016"/>
    <m/>
    <m/>
    <s v="Nota DNCT N° 77/2016"/>
    <d v="2016-05-06T00:00:00"/>
    <x v="57"/>
    <x v="139"/>
    <x v="185"/>
    <x v="268"/>
    <s v="Dirección Nacional de Expresiones Federales"/>
    <m/>
    <s v="Area de presupuesto"/>
    <d v="2016-05-17T00:00:00"/>
    <m/>
    <x v="0"/>
    <m/>
    <x v="1"/>
    <s v="Tesorería"/>
    <d v="2016-05-10T00:00:00"/>
    <s v="Nota CC 197/2016"/>
    <s v="A tesorería, para tramitar como FR"/>
    <x v="27"/>
    <x v="72"/>
    <s v="Si"/>
    <s v="Legitimo Abono"/>
    <s v="Legitimo Abono"/>
    <m/>
    <m/>
    <m/>
    <m/>
    <m/>
    <m/>
    <m/>
    <m/>
    <m/>
  </r>
  <r>
    <n v="281"/>
    <s v="252566/2016"/>
    <s v="252566/2016"/>
    <m/>
    <s v="18202/2016"/>
    <m/>
    <m/>
    <s v="NOTA CC 18202/2016"/>
    <d v="2016-06-01T00:00:00"/>
    <x v="48"/>
    <x v="140"/>
    <x v="1"/>
    <x v="269"/>
    <s v="Direccion General Técnica, Administrativa y Legal"/>
    <m/>
    <s v="Presupuesto"/>
    <d v="2016-06-23T00:00:00"/>
    <s v="Mueble 3"/>
    <x v="0"/>
    <d v="2016-06-06T00:00:00"/>
    <x v="102"/>
    <s v="Presupuesto"/>
    <d v="2016-06-21T00:00:00"/>
    <s v="NOTA CC 361/2016"/>
    <s v="PARA ACREDITAR PRESUPUESTO"/>
    <x v="3"/>
    <x v="78"/>
    <m/>
    <m/>
    <m/>
    <m/>
    <m/>
    <m/>
    <m/>
    <m/>
    <m/>
    <m/>
    <m/>
    <m/>
  </r>
  <r>
    <n v="282"/>
    <s v="196240/2016"/>
    <s v="196240/2016"/>
    <m/>
    <s v="15325/2016"/>
    <m/>
    <m/>
    <s v="Nota DNCT N° 75/2016"/>
    <d v="2016-05-06T00:00:00"/>
    <x v="57"/>
    <x v="141"/>
    <x v="129"/>
    <x v="270"/>
    <s v="Dirección Nacional de Expresiones Federales"/>
    <m/>
    <s v="Area de presupuesto"/>
    <d v="2016-05-17T00:00:00"/>
    <m/>
    <x v="0"/>
    <m/>
    <x v="1"/>
    <s v="Tesorería"/>
    <d v="2016-05-10T00:00:00"/>
    <s v="Nota CC198/2016"/>
    <s v="A tesorería, para tramitar como FR"/>
    <x v="27"/>
    <x v="72"/>
    <s v="Si"/>
    <s v="Legitimo Abono"/>
    <s v="Legitimo Abono"/>
    <m/>
    <m/>
    <m/>
    <m/>
    <m/>
    <m/>
    <m/>
    <m/>
    <m/>
  </r>
  <r>
    <n v="283"/>
    <s v="220674/2016"/>
    <s v="220674/2016"/>
    <m/>
    <s v="15764/2016"/>
    <m/>
    <m/>
    <s v="MEMO 5/2016"/>
    <d v="2016-05-06T00:00:00"/>
    <x v="68"/>
    <x v="67"/>
    <x v="187"/>
    <x v="271"/>
    <s v="Secretaria de Contenidos Publicos"/>
    <m/>
    <s v="Presupuesto"/>
    <d v="2016-07-04T00:00:00"/>
    <s v="Mueble 7"/>
    <x v="0"/>
    <d v="2016-07-04T00:00:00"/>
    <x v="103"/>
    <s v="Legales"/>
    <d v="2016-07-18T00:00:00"/>
    <s v="PV-2016-00318048-APN-DGTAYL"/>
    <s v="Se modificó Acto administrativo (la partida), se pasa a presupuesto con nota de legales, ellos luego de confirmar partida lo pasan a Legales."/>
    <x v="19"/>
    <x v="79"/>
    <m/>
    <s v="Pago"/>
    <s v="Pago"/>
    <m/>
    <s v="30-71226461-2"/>
    <m/>
    <m/>
    <m/>
    <m/>
    <m/>
    <m/>
    <m/>
  </r>
  <r>
    <n v="284"/>
    <s v="232580/2016"/>
    <s v="232580/2016"/>
    <m/>
    <s v="18421/2016"/>
    <m/>
    <m/>
    <s v="NOTA DNEF 174/2016"/>
    <d v="2016-06-03T00:00:00"/>
    <x v="57"/>
    <x v="142"/>
    <x v="188"/>
    <x v="272"/>
    <s v="Dirección Nacional de Expresiones Federales"/>
    <d v="2016-03-06T00:00:00"/>
    <s v="Presupuesto"/>
    <d v="2016-06-14T00:00:00"/>
    <s v="Mueble 9"/>
    <x v="1"/>
    <d v="2016-06-14T00:00:00"/>
    <x v="34"/>
    <s v="Presupuesto"/>
    <d v="2016-07-15T00:00:00"/>
    <s v="NOTO CC 318/2016 / RTO-S01:0743628/2016"/>
    <s v="Envío a Presupuesto con la refacturación."/>
    <x v="19"/>
    <x v="51"/>
    <s v="Si"/>
    <s v="Legitimo Abono"/>
    <s v="Legitimo Abono"/>
    <m/>
    <m/>
    <m/>
    <m/>
    <m/>
    <m/>
    <m/>
    <s v="PARA PAGO JGM"/>
    <m/>
  </r>
  <r>
    <n v="285"/>
    <s v="180658/2016"/>
    <s v="180658/2016"/>
    <m/>
    <s v="14734/2016"/>
    <m/>
    <m/>
    <s v="Nota DNEF N° 57/2016"/>
    <d v="2016-05-03T00:00:00"/>
    <x v="36"/>
    <x v="64"/>
    <x v="185"/>
    <x v="273"/>
    <s v="Dirección Nacional de Expresiones Federales"/>
    <m/>
    <s v="Dirección Nacional de Expresiones Federales"/>
    <d v="2016-05-19T00:00:00"/>
    <m/>
    <x v="0"/>
    <d v="2016-05-19T00:00:00"/>
    <x v="1"/>
    <s v="Mesa de Entradas"/>
    <d v="2016-05-19T00:00:00"/>
    <s v="Nota CC 215/2016"/>
    <s v="Nota dando el OK al pedido de baja de Mozzi (según su nota DNEF 105/2016)"/>
    <x v="7"/>
    <x v="80"/>
    <m/>
    <s v="Legitimo Abono"/>
    <s v="Legitimo Abono"/>
    <m/>
    <m/>
    <m/>
    <m/>
    <m/>
    <m/>
    <m/>
    <m/>
    <m/>
  </r>
  <r>
    <n v="286"/>
    <s v="254479/2015"/>
    <s v="254479/2015"/>
    <m/>
    <s v="18470/2016"/>
    <m/>
    <m/>
    <s v="NOTA DNCT 91/2016"/>
    <d v="2016-05-31T00:00:00"/>
    <x v="86"/>
    <x v="0"/>
    <x v="1"/>
    <x v="274"/>
    <s v="Dirección Nacional de Centros Tematicos"/>
    <s v="5/31/2016"/>
    <s v="Dirección Nacional de Centros Tematicos"/>
    <d v="2016-05-31T00:00:00"/>
    <s v="Mueble 8"/>
    <x v="3"/>
    <d v="2016-06-08T00:00:00"/>
    <x v="1"/>
    <m/>
    <m/>
    <m/>
    <m/>
    <x v="3"/>
    <x v="59"/>
    <m/>
    <s v="Licitación - Contrataciones"/>
    <s v="Contratacion Directa"/>
    <m/>
    <m/>
    <m/>
    <m/>
    <m/>
    <m/>
    <m/>
    <m/>
    <m/>
  </r>
  <r>
    <n v="287"/>
    <s v="236369/2016"/>
    <s v="236369/2016"/>
    <m/>
    <s v="18409/2016"/>
    <m/>
    <m/>
    <s v="NOTA SCP 110/2016"/>
    <d v="2016-06-02T00:00:00"/>
    <x v="57"/>
    <x v="64"/>
    <x v="189"/>
    <x v="275"/>
    <s v="Secretaria de Contenidos Publicos"/>
    <d v="2016-02-06T00:00:00"/>
    <s v="Direccion General Técnica, Administrativa y Legal"/>
    <d v="2016-07-07T00:00:00"/>
    <s v="Mueble 9"/>
    <x v="1"/>
    <d v="2016-06-06T00:00:00"/>
    <x v="34"/>
    <s v="Presupuesto"/>
    <d v="2016-07-12T00:00:00"/>
    <m/>
    <s v="Para su pago"/>
    <x v="19"/>
    <x v="69"/>
    <m/>
    <s v="Legitimo Abono"/>
    <s v="Legitimo Abono"/>
    <m/>
    <n v="30714478199"/>
    <m/>
    <s v="0001-00000161"/>
    <n v="148668"/>
    <n v="10018.799999999999"/>
    <s v="Devengado"/>
    <s v="PARA PAGO JGM"/>
    <s v="Devengado"/>
  </r>
  <r>
    <n v="288"/>
    <s v="195977/2016"/>
    <s v="195977/2016"/>
    <m/>
    <m/>
    <m/>
    <m/>
    <s v="NOTA AP 86/2016"/>
    <d v="2016-05-13T00:00:00"/>
    <x v="89"/>
    <x v="90"/>
    <x v="1"/>
    <x v="276"/>
    <s v="Presupuesto"/>
    <s v="5/13/2016"/>
    <s v="Legales"/>
    <d v="2016-05-17T00:00:00"/>
    <s v="Mueble 11"/>
    <x v="0"/>
    <d v="2016-06-06T00:00:00"/>
    <x v="104"/>
    <s v="Direccion General Técnica, Administrativa y Legal"/>
    <d v="2016-06-24T00:00:00"/>
    <s v="NO-2016-00034129"/>
    <m/>
    <x v="21"/>
    <x v="60"/>
    <m/>
    <s v="Convenios"/>
    <s v="Convenios"/>
    <m/>
    <m/>
    <m/>
    <m/>
    <m/>
    <m/>
    <m/>
    <m/>
    <m/>
  </r>
  <r>
    <n v="289"/>
    <s v="236605/2016"/>
    <s v="236605/2016"/>
    <m/>
    <s v="18400/2016"/>
    <m/>
    <m/>
    <s v="NOTA SCP 111/2016"/>
    <d v="2016-06-02T00:00:00"/>
    <x v="57"/>
    <x v="143"/>
    <x v="1"/>
    <x v="277"/>
    <s v="Secretaria de Contenidos Publicos"/>
    <d v="2016-02-06T00:00:00"/>
    <s v="Direccion General Técnica, Administrativa y Legal"/>
    <d v="2016-06-03T00:00:00"/>
    <s v="Mueble 9"/>
    <x v="1"/>
    <d v="2016-06-06T00:00:00"/>
    <x v="105"/>
    <s v="Secretaria de Contenidos Publicos"/>
    <d v="2016-06-08T00:00:00"/>
    <s v="Providencia"/>
    <s v="Providencia indicando que &quot;no hay plazos administrativos&quot;. Para lo que estime corresponder"/>
    <x v="20"/>
    <x v="74"/>
    <m/>
    <s v="Legitimo Abono"/>
    <s v="Legitimo Abono"/>
    <m/>
    <m/>
    <m/>
    <m/>
    <m/>
    <m/>
    <m/>
    <s v="PARA PAGO JGM"/>
    <m/>
  </r>
  <r>
    <n v="290"/>
    <s v="236603/2016"/>
    <s v="236603/2016"/>
    <m/>
    <s v="18408/2016"/>
    <m/>
    <m/>
    <s v="NOTA SCP 112/2016"/>
    <d v="2016-06-02T00:00:00"/>
    <x v="90"/>
    <x v="64"/>
    <x v="1"/>
    <x v="278"/>
    <s v="Secretaria de Contenidos Publicos"/>
    <d v="2016-02-06T00:00:00"/>
    <s v="Direccion General Técnica, Administrativa y Legal"/>
    <d v="2016-07-22T00:00:00"/>
    <s v="Mueble 9"/>
    <x v="1"/>
    <d v="2016-06-06T00:00:00"/>
    <x v="34"/>
    <s v="Presupuesto"/>
    <d v="2016-08-03T00:00:00"/>
    <s v="PV-2016-00526744-APN-DGTAYL#SFM"/>
    <m/>
    <x v="19"/>
    <x v="75"/>
    <m/>
    <s v="Legitimo Abono"/>
    <s v="Legitimo Abono"/>
    <m/>
    <m/>
    <m/>
    <m/>
    <m/>
    <m/>
    <m/>
    <s v="PARA PAGO JGM"/>
    <m/>
  </r>
  <r>
    <n v="291"/>
    <s v="236606/2016"/>
    <s v="236606/2016"/>
    <m/>
    <s v="18398/2016"/>
    <m/>
    <m/>
    <s v="NOTA SCP 109/2016"/>
    <d v="2016-06-02T00:00:00"/>
    <x v="57"/>
    <x v="144"/>
    <x v="190"/>
    <x v="279"/>
    <s v="Secretaria de Contenidos Publicos"/>
    <d v="2016-02-06T00:00:00"/>
    <s v="Direccion General Técnica, Administrativa y Legal"/>
    <d v="2016-07-07T00:00:00"/>
    <s v="Mueble 9"/>
    <x v="0"/>
    <d v="2016-06-15T00:00:00"/>
    <x v="34"/>
    <s v="Presupuesto"/>
    <d v="2016-07-11T00:00:00"/>
    <s v="Se lo pasó Daniel"/>
    <m/>
    <x v="3"/>
    <x v="14"/>
    <m/>
    <s v="Legitimo Abono"/>
    <s v="Legitimo Abono"/>
    <m/>
    <m/>
    <m/>
    <m/>
    <m/>
    <m/>
    <m/>
    <s v="PARA PAGO JGM"/>
    <s v="PARA PAGO JGM"/>
  </r>
  <r>
    <n v="292"/>
    <s v="239498/2016"/>
    <s v="239498/2016"/>
    <m/>
    <s v="18705/2016"/>
    <m/>
    <m/>
    <m/>
    <d v="2016-05-30T00:00:00"/>
    <x v="31"/>
    <x v="87"/>
    <x v="191"/>
    <x v="280"/>
    <s v="Dirección Nacional de Centros Tematicos"/>
    <s v="5/30/2016"/>
    <s v="Direccion General Técnica, Administrativa y Legal"/>
    <d v="2016-07-05T00:00:00"/>
    <s v="Mueble 15"/>
    <x v="3"/>
    <d v="2016-06-08T00:00:00"/>
    <x v="1"/>
    <s v="Presupuesto"/>
    <d v="2016-07-28T00:00:00"/>
    <s v="PV-2016-00432610"/>
    <m/>
    <x v="3"/>
    <x v="77"/>
    <m/>
    <s v="Pago"/>
    <s v="Pago"/>
    <m/>
    <m/>
    <m/>
    <m/>
    <m/>
    <m/>
    <m/>
    <s v="PARA PAGO JGM"/>
    <m/>
  </r>
  <r>
    <n v="293"/>
    <s v="239508/2016"/>
    <s v="239508/2016"/>
    <m/>
    <s v="18403/2016"/>
    <m/>
    <m/>
    <m/>
    <d v="2016-05-30T00:00:00"/>
    <x v="31"/>
    <x v="87"/>
    <x v="191"/>
    <x v="281"/>
    <s v="Dirección Nacional de Centros Tematicos"/>
    <s v="5/30/2016"/>
    <s v="Direccion General Técnica, Administrativa y Legal"/>
    <d v="2016-06-06T00:00:00"/>
    <s v="Mueble 15"/>
    <x v="3"/>
    <d v="2016-06-08T00:00:00"/>
    <x v="1"/>
    <m/>
    <m/>
    <m/>
    <m/>
    <x v="3"/>
    <x v="6"/>
    <m/>
    <s v="Pago"/>
    <s v="Pago"/>
    <s v="OC 87/2015"/>
    <m/>
    <m/>
    <s v="N°0002-00000023"/>
    <m/>
    <m/>
    <m/>
    <s v="Tiene que refacturar. Si tiene SIPRO y CFC"/>
    <m/>
  </r>
  <r>
    <n v="294"/>
    <s v="15941/2016"/>
    <s v="015941/2016"/>
    <m/>
    <s v="15941/2016"/>
    <m/>
    <m/>
    <s v="NOTA DNEF N°93/2016"/>
    <d v="2016-05-12T00:00:00"/>
    <x v="57"/>
    <x v="145"/>
    <x v="1"/>
    <x v="282"/>
    <s v="Dirección Nacional de Expresiones Federales"/>
    <m/>
    <s v="Dirección Nacional de Expresiones Federales"/>
    <d v="2016-07-04T00:00:00"/>
    <s v="Mueble 9"/>
    <x v="1"/>
    <d v="2016-05-17T00:00:00"/>
    <x v="106"/>
    <s v="Dirección Nacional de Expresiones Federales"/>
    <d v="2016-07-12T00:00:00"/>
    <s v="RTO-S01:0724090/2016"/>
    <s v="Se envía por COMDOC para refacturar por artista y ver documentación sin traducir y copia simple"/>
    <x v="7"/>
    <x v="69"/>
    <m/>
    <s v="Legitimo Abono"/>
    <s v="Legitimo Abono"/>
    <m/>
    <m/>
    <m/>
    <m/>
    <m/>
    <m/>
    <m/>
    <m/>
    <m/>
  </r>
  <r>
    <n v="295"/>
    <s v="238397/2016"/>
    <s v="238397/2016"/>
    <m/>
    <s v="18701/2016"/>
    <m/>
    <m/>
    <s v="NOTA DNEF 176/2016"/>
    <d v="2016-06-06T00:00:00"/>
    <x v="57"/>
    <x v="146"/>
    <x v="192"/>
    <x v="283"/>
    <s v="Dirección Nacional de Expresiones Federales"/>
    <d v="2016-06-06T00:00:00"/>
    <s v="Dirección Nacional de Expresiones Federales"/>
    <d v="2016-07-04T00:00:00"/>
    <s v="Mueble 9"/>
    <x v="1"/>
    <d v="2016-06-08T00:00:00"/>
    <x v="107"/>
    <s v="Dirección Nacional de Expresiones Federales"/>
    <d v="2016-07-11T00:00:00"/>
    <s v="RTO-S01:0715467/16"/>
    <s v="Para refacturar"/>
    <x v="7"/>
    <x v="40"/>
    <m/>
    <s v="Legitimo Abono"/>
    <s v="Legitimo Abono"/>
    <s v="OC 87/2015"/>
    <m/>
    <m/>
    <s v="N°0002-00000024"/>
    <m/>
    <m/>
    <m/>
    <m/>
    <m/>
  </r>
  <r>
    <n v="296"/>
    <s v="406871/2016"/>
    <s v="015938/2016"/>
    <m/>
    <s v="15938/2016"/>
    <m/>
    <m/>
    <s v="NOTA DNEF N°91/2016"/>
    <d v="2016-05-12T00:00:00"/>
    <x v="57"/>
    <x v="147"/>
    <x v="1"/>
    <x v="284"/>
    <s v="Dirección Nacional de Expresiones Federales"/>
    <m/>
    <s v="Dirección Nacional de Expresiones Federales"/>
    <d v="2016-09-07T00:00:00"/>
    <m/>
    <x v="0"/>
    <d v="2016-05-17T00:00:00"/>
    <x v="108"/>
    <s v="Presupuesto"/>
    <d v="2016-09-20T00:00:00"/>
    <s v="PV-2016-01519736"/>
    <m/>
    <x v="5"/>
    <x v="5"/>
    <m/>
    <s v="Legitimo Abono"/>
    <s v="Legitimo Abono"/>
    <m/>
    <m/>
    <m/>
    <m/>
    <m/>
    <m/>
    <m/>
    <m/>
    <m/>
  </r>
  <r>
    <n v="297"/>
    <s v="230468/2016"/>
    <s v="230468/2016"/>
    <m/>
    <s v="16798/2016"/>
    <m/>
    <m/>
    <s v="NOTA DNCT 60/2016"/>
    <d v="2016-05-18T00:00:00"/>
    <x v="31"/>
    <x v="148"/>
    <x v="1"/>
    <x v="285"/>
    <s v="Dirección Nacional de Centros Tematicos"/>
    <s v="5/18/2016"/>
    <s v="Presupuesto"/>
    <d v="2016-06-21T00:00:00"/>
    <m/>
    <x v="2"/>
    <d v="2016-06-08T00:00:00"/>
    <x v="62"/>
    <m/>
    <m/>
    <m/>
    <m/>
    <x v="3"/>
    <x v="55"/>
    <m/>
    <s v="Licitación - Contrataciones"/>
    <s v="Licitación - Contrataciones"/>
    <m/>
    <m/>
    <m/>
    <m/>
    <m/>
    <m/>
    <m/>
    <m/>
    <m/>
  </r>
  <r>
    <n v="298"/>
    <m/>
    <s v="015937/2016"/>
    <m/>
    <s v="15937/2016"/>
    <m/>
    <m/>
    <s v="NOTA DNEF N°90/2016"/>
    <d v="2016-05-12T00:00:00"/>
    <x v="36"/>
    <x v="64"/>
    <x v="1"/>
    <x v="286"/>
    <s v="Dirección Nacional de Expresiones Federales"/>
    <m/>
    <s v="Dirección Nacional de Expresiones Federales"/>
    <d v="2016-05-12T00:00:00"/>
    <m/>
    <x v="0"/>
    <d v="2016-05-17T00:00:00"/>
    <x v="83"/>
    <s v="Dirección Nacional de Expresiones Federales"/>
    <d v="2016-05-27T00:00:00"/>
    <s v="Expediente por remito manual"/>
    <s v="Para unificar"/>
    <x v="10"/>
    <x v="23"/>
    <m/>
    <s v="Legitimo Abono"/>
    <s v="Legitimo Abono"/>
    <m/>
    <m/>
    <m/>
    <m/>
    <m/>
    <m/>
    <m/>
    <m/>
    <m/>
  </r>
  <r>
    <n v="299"/>
    <s v="230397/2016"/>
    <s v="230397/2016"/>
    <m/>
    <s v="16811/2016"/>
    <m/>
    <m/>
    <s v="NOTA DNCT 63/2016"/>
    <d v="2016-05-11T00:00:00"/>
    <x v="59"/>
    <x v="93"/>
    <x v="193"/>
    <x v="287"/>
    <s v="Dirección Nacional de Centros Tematicos"/>
    <d v="2016-11-05T00:00:00"/>
    <s v="Direccion General Técnica, Administrativa y Legal"/>
    <d v="2016-06-06T00:00:00"/>
    <s v="Mueble 14"/>
    <x v="0"/>
    <d v="2016-06-08T00:00:00"/>
    <x v="109"/>
    <s v="Presupuesto"/>
    <d v="2016-06-15T00:00:00"/>
    <s v="NOTA CC"/>
    <s v="ACREDITAR PRESUPUESTO"/>
    <x v="0"/>
    <x v="60"/>
    <m/>
    <s v="Pago"/>
    <s v="Pago"/>
    <m/>
    <s v="30-7056739-9"/>
    <m/>
    <s v="0006-00000662 - Enero"/>
    <m/>
    <m/>
    <m/>
    <s v="Tiene que refacturar. Tiene CFC vigente al 07/09. SI tiene SIPRO"/>
    <m/>
  </r>
  <r>
    <n v="300"/>
    <s v="230234/2016"/>
    <s v="230234/2016"/>
    <m/>
    <s v="16817/2016"/>
    <m/>
    <m/>
    <s v="NOTA DNCT 65/2016"/>
    <d v="2016-05-17T00:00:00"/>
    <x v="42"/>
    <x v="0"/>
    <x v="1"/>
    <x v="288"/>
    <s v="Dirección Nacional de Centros Tematicos"/>
    <s v="5/17/2016"/>
    <s v="Presupuesto"/>
    <d v="2016-06-28T00:00:00"/>
    <m/>
    <x v="2"/>
    <d v="2016-06-28T00:00:00"/>
    <x v="62"/>
    <s v="Dirección Nacional de Centros Tematicos"/>
    <d v="2016-08-10T00:00:00"/>
    <s v="PV-2016-00640929"/>
    <s v="Correciones al requerimiento"/>
    <x v="26"/>
    <x v="54"/>
    <m/>
    <s v="Licitación - Contrataciones"/>
    <s v="Licitación - Contrataciones"/>
    <m/>
    <m/>
    <m/>
    <s v="0006-00000662"/>
    <m/>
    <m/>
    <m/>
    <m/>
    <m/>
  </r>
  <r>
    <n v="301"/>
    <s v="368054/2016"/>
    <s v="368054/2016"/>
    <m/>
    <s v="15932/2016"/>
    <m/>
    <m/>
    <s v="NOTA DNEF N°88/2016"/>
    <d v="2016-05-12T00:00:00"/>
    <x v="36"/>
    <x v="64"/>
    <x v="1"/>
    <x v="289"/>
    <s v="Dirección Nacional de Expresiones Federales"/>
    <m/>
    <s v="Dirección Nacional de Expresiones Federales"/>
    <d v="2016-08-17T00:00:00"/>
    <m/>
    <x v="1"/>
    <d v="2016-05-17T00:00:00"/>
    <x v="110"/>
    <s v="Presupuesto"/>
    <d v="2016-09-27T00:00:00"/>
    <s v="PV-2016-01711150"/>
    <s v="Para indicar si existe crédito, intervención y continuidad con Reso por GEDO"/>
    <x v="19"/>
    <x v="81"/>
    <m/>
    <s v="Legitimo Abono"/>
    <s v="Legitimo Abono"/>
    <m/>
    <m/>
    <m/>
    <m/>
    <m/>
    <m/>
    <m/>
    <m/>
    <m/>
  </r>
  <r>
    <n v="302"/>
    <s v="230402/2016"/>
    <s v="230402/2016"/>
    <m/>
    <s v="16795/2016"/>
    <m/>
    <m/>
    <s v="NOTA DNCT 59/2016"/>
    <d v="2016-05-18T00:00:00"/>
    <x v="40"/>
    <x v="0"/>
    <x v="1"/>
    <x v="290"/>
    <s v="Dirección Nacional de Centros Tematicos"/>
    <s v="5/18/2016"/>
    <s v="Presupuesto"/>
    <d v="2016-06-28T00:00:00"/>
    <m/>
    <x v="2"/>
    <d v="2016-06-28T00:00:00"/>
    <x v="62"/>
    <s v="Dirección Nacional de Centros Tematicos"/>
    <d v="2016-08-16T00:00:00"/>
    <s v="PV-2016-00732615-APN-DGTAYL#SFM"/>
    <s v="Correciones al requerimiento"/>
    <x v="26"/>
    <x v="53"/>
    <m/>
    <s v="Licitación - Contrataciones"/>
    <s v="Licitación - Contrataciones"/>
    <m/>
    <m/>
    <m/>
    <m/>
    <m/>
    <m/>
    <m/>
    <m/>
    <m/>
  </r>
  <r>
    <n v="303"/>
    <m/>
    <s v="015931/2016"/>
    <m/>
    <s v="15931/2016"/>
    <m/>
    <m/>
    <s v="NOTA DNEF N° 87/2016"/>
    <d v="2016-05-12T00:00:00"/>
    <x v="57"/>
    <x v="149"/>
    <x v="194"/>
    <x v="291"/>
    <s v="Dirección Nacional de Centros Tematicos"/>
    <m/>
    <s v="Dirección Nacional de Expresiones Federales"/>
    <m/>
    <s v="Mueble 9"/>
    <x v="1"/>
    <d v="2016-05-17T00:00:00"/>
    <x v="111"/>
    <m/>
    <d v="2016-06-28T00:00:00"/>
    <s v="NO-2016-00036780-APN-DGTAYL#SFM"/>
    <s v="Para indicar si existe crédito. Luego devolver??????"/>
    <x v="7"/>
    <x v="14"/>
    <m/>
    <s v="Legitimo Abono"/>
    <s v="Legitimo Abono"/>
    <m/>
    <s v="20-13653578-2"/>
    <m/>
    <s v="2002-9"/>
    <m/>
    <m/>
    <m/>
    <m/>
    <m/>
  </r>
  <r>
    <n v="304"/>
    <s v="230622/2016"/>
    <s v="230622/2016"/>
    <m/>
    <s v="16810/2016"/>
    <m/>
    <m/>
    <s v="NOTA DNCT 62/2016"/>
    <d v="2016-05-11T00:00:00"/>
    <x v="59"/>
    <x v="93"/>
    <x v="195"/>
    <x v="292"/>
    <s v="Dirección Nacional de Centros Tematicos"/>
    <d v="2016-11-05T00:00:00"/>
    <s v="Dirección Nacional de Generacion de Contendios"/>
    <d v="2016-06-06T00:00:00"/>
    <s v="Mueble 14"/>
    <x v="0"/>
    <d v="2016-06-08T00:00:00"/>
    <x v="72"/>
    <s v="Presupuesto"/>
    <d v="2016-06-15T00:00:00"/>
    <s v="NOTA CC"/>
    <s v="ACREDITAR PRESUPUESTO"/>
    <x v="0"/>
    <x v="60"/>
    <m/>
    <s v="Pago"/>
    <s v="Pago"/>
    <m/>
    <m/>
    <m/>
    <s v="0002-00000850"/>
    <m/>
    <m/>
    <m/>
    <s v="PARA PAGO JGM"/>
    <m/>
  </r>
  <r>
    <n v="305"/>
    <m/>
    <s v="015939/2016"/>
    <m/>
    <s v="15939/2016"/>
    <m/>
    <m/>
    <s v="NOTA DNEF N° 92/2016"/>
    <d v="2016-05-12T00:00:00"/>
    <x v="57"/>
    <x v="98"/>
    <x v="1"/>
    <x v="293"/>
    <s v="Dirección Nacional de Centros Tematicos"/>
    <m/>
    <s v="Dirección Nacional de Expresiones Federales"/>
    <d v="2016-06-08T00:00:00"/>
    <m/>
    <x v="0"/>
    <d v="2016-05-17T00:00:00"/>
    <x v="112"/>
    <s v="Dirección Nacional de Expresiones Federales"/>
    <d v="2016-05-31T00:00:00"/>
    <s v="Con Providencia sin CC"/>
    <s v="Con Providencia indicando que no hay plazos encuadrables en el 893/12"/>
    <x v="10"/>
    <x v="59"/>
    <m/>
    <s v="Legitimo Abono"/>
    <s v="Legitimo Abono"/>
    <m/>
    <m/>
    <m/>
    <m/>
    <m/>
    <m/>
    <m/>
    <m/>
    <m/>
  </r>
  <r>
    <n v="306"/>
    <s v="230619/2016"/>
    <s v="230619/2016"/>
    <m/>
    <s v="16802/2016"/>
    <m/>
    <m/>
    <s v="NOTA DNCT 61/2016"/>
    <d v="2016-05-11T00:00:00"/>
    <x v="59"/>
    <x v="93"/>
    <x v="196"/>
    <x v="294"/>
    <s v="Dirección Nacional de Centros Tematicos"/>
    <d v="2016-11-05T00:00:00"/>
    <s v="Dirección Nacional de Generacion de Contendios"/>
    <d v="2016-06-06T00:00:00"/>
    <s v="Mueble 14"/>
    <x v="0"/>
    <d v="2016-06-08T00:00:00"/>
    <x v="72"/>
    <s v="Presupuesto"/>
    <d v="2016-06-15T00:00:00"/>
    <s v="NOTA CC"/>
    <s v="ACREDITAR PRESUPUESTO"/>
    <x v="0"/>
    <x v="60"/>
    <m/>
    <s v="Pago"/>
    <s v="Pago"/>
    <m/>
    <m/>
    <m/>
    <s v="0006-00000664"/>
    <m/>
    <m/>
    <m/>
    <s v="Tiene que refacturar. Tiene CFC vigente al 07/09. SI tiene SIPRO"/>
    <m/>
  </r>
  <r>
    <n v="307"/>
    <m/>
    <s v="016265/2016"/>
    <m/>
    <s v="16265/2016"/>
    <m/>
    <m/>
    <s v="NOTA DGTAYL N° 195/2016"/>
    <d v="2016-05-17T00:00:00"/>
    <x v="48"/>
    <x v="0"/>
    <x v="1"/>
    <x v="295"/>
    <s v="Direccion General Técnica, Administrativa y Legal"/>
    <m/>
    <s v="Direccion General Técnica, Administrativa y Legal"/>
    <d v="2016-05-17T00:00:00"/>
    <m/>
    <x v="0"/>
    <d v="2016-05-19T00:00:00"/>
    <x v="1"/>
    <m/>
    <m/>
    <m/>
    <m/>
    <x v="29"/>
    <x v="70"/>
    <m/>
    <m/>
    <m/>
    <m/>
    <m/>
    <m/>
    <m/>
    <m/>
    <m/>
    <m/>
    <m/>
    <m/>
  </r>
  <r>
    <n v="308"/>
    <s v="230776/2016"/>
    <s v="230776/2016"/>
    <m/>
    <s v="16792/2016"/>
    <m/>
    <m/>
    <s v="NOTA DNCT 58/2016"/>
    <d v="2016-05-18T00:00:00"/>
    <x v="91"/>
    <x v="150"/>
    <x v="1"/>
    <x v="296"/>
    <s v="Dirección Nacional de Centros Tematicos"/>
    <s v="5/18/2016"/>
    <s v="Presupuesto"/>
    <d v="2016-06-21T00:00:00"/>
    <m/>
    <x v="2"/>
    <d v="2016-06-08T00:00:00"/>
    <x v="113"/>
    <m/>
    <m/>
    <m/>
    <m/>
    <x v="3"/>
    <x v="55"/>
    <m/>
    <s v="Licitación - Contrataciones"/>
    <s v="Licitación - Contrataciones"/>
    <m/>
    <m/>
    <m/>
    <s v="0006-00000664"/>
    <m/>
    <m/>
    <m/>
    <m/>
    <m/>
  </r>
  <r>
    <n v="309"/>
    <m/>
    <s v="016260/2016"/>
    <m/>
    <s v="16260/2016"/>
    <m/>
    <m/>
    <s v="NOTA DGTAYL N° 194/2016"/>
    <d v="2016-05-17T00:00:00"/>
    <x v="48"/>
    <x v="0"/>
    <x v="1"/>
    <x v="297"/>
    <s v="Direccion General Técnica, Administrativa y Legal"/>
    <m/>
    <s v="Direccion General Técnica, Administrativa y Legal"/>
    <d v="2016-05-17T00:00:00"/>
    <m/>
    <x v="1"/>
    <d v="2016-05-19T00:00:00"/>
    <x v="1"/>
    <m/>
    <m/>
    <m/>
    <m/>
    <x v="30"/>
    <x v="70"/>
    <m/>
    <m/>
    <m/>
    <m/>
    <m/>
    <m/>
    <m/>
    <m/>
    <m/>
    <m/>
    <m/>
    <m/>
  </r>
  <r>
    <n v="310"/>
    <s v="237568/2016"/>
    <s v="237568/2016"/>
    <m/>
    <s v="18679/2016"/>
    <m/>
    <m/>
    <s v="NOTA DNGC 14/2016"/>
    <d v="2016-06-06T00:00:00"/>
    <x v="3"/>
    <x v="24"/>
    <x v="1"/>
    <x v="298"/>
    <s v="Dirección de Generacion de Contendios"/>
    <d v="2016-06-06T00:00:00"/>
    <s v="Presupuesto"/>
    <d v="2016-06-23T00:00:00"/>
    <s v="Mueble 11"/>
    <x v="0"/>
    <d v="2016-06-08T00:00:00"/>
    <x v="1"/>
    <m/>
    <m/>
    <m/>
    <m/>
    <x v="18"/>
    <x v="82"/>
    <m/>
    <s v="Convenios"/>
    <s v="Convenios"/>
    <s v="OC102/2015"/>
    <m/>
    <m/>
    <s v="0002-00000069"/>
    <m/>
    <m/>
    <m/>
    <m/>
    <m/>
  </r>
  <r>
    <n v="311"/>
    <s v="196025/2016"/>
    <s v="196025/2016"/>
    <m/>
    <m/>
    <m/>
    <m/>
    <s v="NOTA DNCT N° 48/2016"/>
    <d v="2016-05-17T00:00:00"/>
    <x v="75"/>
    <x v="83"/>
    <x v="197"/>
    <x v="299"/>
    <s v="Dirección Nacional de Centros Tematicos"/>
    <m/>
    <s v="Direccion General Técnica, Administrativa y Legal"/>
    <d v="2016-05-17T00:00:00"/>
    <m/>
    <x v="0"/>
    <d v="2016-05-19T00:00:00"/>
    <x v="114"/>
    <m/>
    <m/>
    <m/>
    <m/>
    <x v="19"/>
    <x v="14"/>
    <m/>
    <s v="Pago"/>
    <s v="Pago"/>
    <m/>
    <s v="30-61029860-1"/>
    <n v="1651"/>
    <s v="N° 0601-04517210"/>
    <m/>
    <m/>
    <m/>
    <s v="DEBE REFACTURAR"/>
    <m/>
  </r>
  <r>
    <n v="312"/>
    <s v="242793/2016"/>
    <s v="242793/2016"/>
    <m/>
    <s v="18971/2016"/>
    <m/>
    <m/>
    <s v="NOTA SCP 123/2016"/>
    <m/>
    <x v="7"/>
    <x v="91"/>
    <x v="198"/>
    <x v="199"/>
    <s v="Secretaria de Contenidos Publicos"/>
    <m/>
    <s v="Direccion General Técnica, Administrativa y Legal"/>
    <d v="2016-06-09T00:00:00"/>
    <s v="Mueble 11"/>
    <x v="0"/>
    <d v="2016-06-09T00:00:00"/>
    <x v="115"/>
    <s v="Direccion General Técnica, Administrativa y Legal"/>
    <d v="2016-06-09T00:00:00"/>
    <s v="NOTA CC 294/2016"/>
    <m/>
    <x v="18"/>
    <x v="51"/>
    <m/>
    <s v="Pago"/>
    <s v="Pago"/>
    <m/>
    <m/>
    <n v="360794"/>
    <s v="0002-00000024"/>
    <m/>
    <m/>
    <s v="Devengado"/>
    <m/>
    <s v="Devengado"/>
  </r>
  <r>
    <n v="313"/>
    <m/>
    <s v="016416/2016"/>
    <m/>
    <s v="16416/2016"/>
    <m/>
    <m/>
    <s v="NOTA DNCT N° 53/2016"/>
    <d v="2016-05-16T00:00:00"/>
    <x v="30"/>
    <x v="0"/>
    <x v="1"/>
    <x v="155"/>
    <s v="Dirección Nacional de Centros Tematicos"/>
    <m/>
    <s v="Dirección Nacional de Centros Temáticos"/>
    <d v="2016-05-16T00:00:00"/>
    <m/>
    <x v="0"/>
    <d v="2016-05-19T00:00:00"/>
    <x v="116"/>
    <m/>
    <m/>
    <m/>
    <m/>
    <x v="0"/>
    <x v="6"/>
    <m/>
    <m/>
    <m/>
    <m/>
    <m/>
    <m/>
    <m/>
    <m/>
    <m/>
    <m/>
    <m/>
    <m/>
  </r>
  <r>
    <n v="314"/>
    <s v="243864/2016"/>
    <s v="243864/2016"/>
    <m/>
    <s v="19035/2016"/>
    <m/>
    <m/>
    <s v="NOTA DNEF 189/2016"/>
    <d v="2016-06-08T00:00:00"/>
    <x v="57"/>
    <x v="151"/>
    <x v="165"/>
    <x v="300"/>
    <s v="Dirección Nacional de Expresiones Federales"/>
    <d v="2016-08-06T00:00:00"/>
    <s v="Presupuesto"/>
    <d v="2016-06-22T00:00:00"/>
    <s v="Mueble 7"/>
    <x v="0"/>
    <d v="2016-06-10T00:00:00"/>
    <x v="117"/>
    <s v="Dirección Nacional de Expresiones Federales"/>
    <d v="2016-07-12T00:00:00"/>
    <s v="NO-2016-00038011-APN-DGTAYL"/>
    <s v="Nota a DNEFpara refacturar con nuevo SAF."/>
    <x v="10"/>
    <x v="69"/>
    <m/>
    <s v="Legitimo Abono"/>
    <s v="Legitimo Abono"/>
    <s v="O/C: 102/2015"/>
    <m/>
    <m/>
    <s v="N° 0002- 00000069"/>
    <s v="E SIDIF 506 - LIQ. 2236"/>
    <m/>
    <m/>
    <m/>
    <m/>
  </r>
  <r>
    <n v="315"/>
    <s v="243861/2016"/>
    <s v="243861/2016"/>
    <m/>
    <s v="19034/2016"/>
    <m/>
    <m/>
    <s v="NOTA DNEF 188/2016"/>
    <d v="2016-06-08T00:00:00"/>
    <x v="57"/>
    <x v="152"/>
    <x v="1"/>
    <x v="301"/>
    <s v="Dirección Nacional de Expresiones Federales"/>
    <d v="2016-08-06T00:00:00"/>
    <s v="Presupuesto"/>
    <d v="2016-06-23T00:00:00"/>
    <s v="Mueble 7"/>
    <x v="0"/>
    <d v="2016-06-10T00:00:00"/>
    <x v="118"/>
    <s v="Dirección Nacional de Expresiones Federales"/>
    <d v="2016-07-12T00:00:00"/>
    <s v="PV-2016-00127796-APN-DGTAYL#SFM"/>
    <s v="Nota a DNEFpara refacturar con nuevo SAF."/>
    <x v="10"/>
    <x v="69"/>
    <m/>
    <s v="Legitimo Abono"/>
    <s v="Legitimo Abono"/>
    <m/>
    <m/>
    <m/>
    <m/>
    <m/>
    <m/>
    <m/>
    <m/>
    <m/>
  </r>
  <r>
    <n v="316"/>
    <s v="367346/2016"/>
    <s v="367346/2016"/>
    <m/>
    <s v="16627/2016"/>
    <m/>
    <m/>
    <s v="NOTA DNEF N°101/2016"/>
    <d v="2016-05-18T00:00:00"/>
    <x v="57"/>
    <x v="153"/>
    <x v="1"/>
    <x v="302"/>
    <s v="Dirección Nacional de Expresiones Federales"/>
    <s v="5/18/2016"/>
    <s v="Dirección Nacional de Expresiones Federales"/>
    <d v="2016-08-16T00:00:00"/>
    <m/>
    <x v="1"/>
    <d v="2016-05-19T00:00:00"/>
    <x v="108"/>
    <s v="Presupuesto"/>
    <d v="2016-09-19T00:00:00"/>
    <s v="PV-2016-0152764"/>
    <s v="Se remite para lo que estime corresponder (deben agregar factura y certificación de servicio, justificando necesidad de LA)"/>
    <x v="3"/>
    <x v="24"/>
    <m/>
    <s v="Legitimo Abono"/>
    <s v="Legitimo Abono"/>
    <m/>
    <m/>
    <m/>
    <m/>
    <m/>
    <m/>
    <m/>
    <m/>
    <m/>
  </r>
  <r>
    <n v="317"/>
    <s v="243859/2016"/>
    <s v="243859/2016"/>
    <m/>
    <s v="19033/2016"/>
    <m/>
    <m/>
    <s v="NOTA DNEF 197/2016"/>
    <d v="2016-06-08T00:00:00"/>
    <x v="57"/>
    <x v="154"/>
    <x v="1"/>
    <x v="303"/>
    <s v="Dirección Nacional de Expresiones Federales"/>
    <d v="2016-08-06T00:00:00"/>
    <s v="Presupuesto"/>
    <d v="2016-06-21T00:00:00"/>
    <s v="Mueble 7"/>
    <x v="0"/>
    <d v="2016-06-10T00:00:00"/>
    <x v="119"/>
    <s v="Dirección Nacional de Expresiones Federales"/>
    <d v="2016-07-12T00:00:00"/>
    <s v="PV-2016-00127796-APN-DGTAYL#SFM"/>
    <s v="Nota a DNEFpara refacturar con nuevo SAF."/>
    <x v="10"/>
    <x v="69"/>
    <m/>
    <s v="Legitimo Abono"/>
    <s v="Legitimo Abono"/>
    <m/>
    <m/>
    <m/>
    <m/>
    <m/>
    <m/>
    <m/>
    <m/>
    <m/>
  </r>
  <r>
    <n v="318"/>
    <s v="280024/2016"/>
    <s v="280024/2016"/>
    <m/>
    <s v="16628/2016"/>
    <m/>
    <m/>
    <s v="NOTA DNEF N°100/2016"/>
    <d v="2016-05-18T00:00:00"/>
    <x v="57"/>
    <x v="155"/>
    <x v="199"/>
    <x v="304"/>
    <s v="Dirección Nacional de Expresiones Federales"/>
    <s v="5/18/2016"/>
    <s v="Dirección Nacional de Expresiones Federales"/>
    <d v="2016-06-30T00:00:00"/>
    <s v="Mueble 9"/>
    <x v="1"/>
    <d v="2016-06-30T00:00:00"/>
    <x v="120"/>
    <s v="Dirección Nacional de Expresiones Federales"/>
    <d v="2016-07-12T00:00:00"/>
    <s v="PV-2016-00127736-APN-DGTAYL#SFM"/>
    <s v="Nota para devolver a DNEF para refacturar por nuevo SAF, y alta de ente. Observaciones respecto de la cesión de derechos."/>
    <x v="3"/>
    <x v="64"/>
    <m/>
    <s v="Legitimo Abono"/>
    <s v="Legitimo Abono"/>
    <m/>
    <m/>
    <m/>
    <m/>
    <m/>
    <m/>
    <m/>
    <m/>
    <m/>
  </r>
  <r>
    <n v="319"/>
    <s v="243851/2016"/>
    <s v="243851/2016"/>
    <m/>
    <s v="19031/2016"/>
    <m/>
    <m/>
    <s v="NOTA DNEF 195/2016"/>
    <d v="2016-06-08T00:00:00"/>
    <x v="57"/>
    <x v="156"/>
    <x v="132"/>
    <x v="305"/>
    <s v="Dirección Nacional de Expresiones Federales"/>
    <d v="2016-08-06T00:00:00"/>
    <s v="Dirección Nacional de Expresiones Federales"/>
    <d v="2016-09-02T00:00:00"/>
    <s v="Mueble 7"/>
    <x v="0"/>
    <d v="2016-06-30T00:00:00"/>
    <x v="121"/>
    <s v="Presupuesto"/>
    <d v="2016-09-15T00:00:00"/>
    <s v="PV-2016-01424036-APN-DGTAYL#SFM"/>
    <s v="Para indicar crédito e intervención. reso por gedo."/>
    <x v="5"/>
    <x v="5"/>
    <m/>
    <s v="Legitimo Abono"/>
    <s v="Legitimo Abono"/>
    <m/>
    <m/>
    <m/>
    <m/>
    <m/>
    <m/>
    <m/>
    <m/>
    <m/>
  </r>
  <r>
    <n v="320"/>
    <s v="280028/2016"/>
    <s v="280028/2016"/>
    <m/>
    <s v="16624/2016"/>
    <m/>
    <m/>
    <s v="NOTA DNEF N°104/2016"/>
    <d v="2016-05-18T00:00:00"/>
    <x v="57"/>
    <x v="157"/>
    <x v="200"/>
    <x v="306"/>
    <s v="Dirección Nacional de Expresiones Federales"/>
    <s v="5/18/2016"/>
    <s v="Dirección Nacional de Expresiones Federales"/>
    <d v="2016-06-30T00:00:00"/>
    <s v="Mueble 9"/>
    <x v="1"/>
    <d v="2016-06-30T00:00:00"/>
    <x v="122"/>
    <s v="Dirección Nacional de Expresiones Federales"/>
    <d v="2016-07-05T00:00:00"/>
    <s v="PV-2016-00127722-APN-DGTAYL#SFM"/>
    <s v="Nota para devolver a DNEF para refacturar por nuevo SAF, y alta de ente. Observaciones respecto de la cesión de derechos."/>
    <x v="3"/>
    <x v="64"/>
    <m/>
    <s v="Legitimo Abono"/>
    <s v="Legitimo Abono"/>
    <m/>
    <m/>
    <m/>
    <m/>
    <m/>
    <m/>
    <m/>
    <m/>
    <m/>
  </r>
  <r>
    <n v="321"/>
    <s v="243849/2016"/>
    <s v="243849/2016"/>
    <m/>
    <s v="19030/2016"/>
    <m/>
    <m/>
    <s v="NOTA DNEF 184/2016"/>
    <d v="2016-06-08T00:00:00"/>
    <x v="57"/>
    <x v="158"/>
    <x v="1"/>
    <x v="307"/>
    <s v="Dirección Nacional de Expresiones Federales"/>
    <d v="2016-08-06T00:00:00"/>
    <s v="Presupuesto"/>
    <d v="2016-06-21T00:00:00"/>
    <s v="Mueble 7"/>
    <x v="0"/>
    <d v="2016-06-10T00:00:00"/>
    <x v="123"/>
    <s v="Dirección Nacional de Expresiones Federales"/>
    <d v="2016-07-12T00:00:00"/>
    <s v="PV-2016-00127796-APN-DGTAYL#SFM"/>
    <s v="Para refacturar"/>
    <x v="10"/>
    <x v="69"/>
    <m/>
    <s v="Legitimo Abono"/>
    <s v="Legitimo Abono"/>
    <m/>
    <m/>
    <m/>
    <m/>
    <m/>
    <m/>
    <m/>
    <m/>
    <m/>
  </r>
  <r>
    <n v="322"/>
    <s v="416815/2016"/>
    <s v="016625/2016"/>
    <m/>
    <s v="16625/2016"/>
    <m/>
    <m/>
    <s v="NOTA DNEF N°103/2016"/>
    <d v="2016-05-18T00:00:00"/>
    <x v="57"/>
    <x v="159"/>
    <x v="201"/>
    <x v="308"/>
    <s v="Dirección Nacional de Expresiones Federales"/>
    <s v="5/18/2016"/>
    <s v="Dirección Nacional de Expresiones Federales"/>
    <s v="6/30/0216"/>
    <s v="Mueble 9"/>
    <x v="1"/>
    <d v="2016-06-30T00:00:00"/>
    <x v="122"/>
    <s v="Dirección Nacional de Expresiones Federales"/>
    <d v="2016-07-12T00:00:00"/>
    <s v="PV-2016-00127750-APN-DGTAYL#SFM"/>
    <s v="Nota para devolver a DNEF para refacturar por nuevo SAF, y alta de ente. Observaciones respecto de la cesión de derechos y factura."/>
    <x v="3"/>
    <x v="64"/>
    <m/>
    <s v="Legitimo Abono"/>
    <s v="Legitimo Abono"/>
    <m/>
    <m/>
    <m/>
    <m/>
    <m/>
    <m/>
    <m/>
    <m/>
    <m/>
  </r>
  <r>
    <n v="323"/>
    <s v="243214/2016"/>
    <s v="243214/2016"/>
    <m/>
    <s v="18992/2016"/>
    <m/>
    <m/>
    <s v="NOTA DNEF 179/2016"/>
    <d v="2016-06-08T00:00:00"/>
    <x v="57"/>
    <x v="160"/>
    <x v="165"/>
    <x v="309"/>
    <s v="Dirección Nacional de Expresiones Federales"/>
    <d v="2016-08-06T00:00:00"/>
    <s v="Legales"/>
    <d v="2016-07-11T00:00:00"/>
    <s v="Mueble 7"/>
    <x v="0"/>
    <d v="2016-06-10T00:00:00"/>
    <x v="121"/>
    <s v="Dirección Nacional de Expresiones Federales"/>
    <d v="2016-07-12T00:00:00"/>
    <s v="NO-2016-00038011-APN-DGTAYL"/>
    <s v="Nota a DNEFpara refacturar con nuevo SAF."/>
    <x v="10"/>
    <x v="69"/>
    <m/>
    <s v="Legitimo Abono"/>
    <s v="Legitimo Abono"/>
    <m/>
    <m/>
    <m/>
    <m/>
    <m/>
    <m/>
    <m/>
    <m/>
    <m/>
  </r>
  <r>
    <n v="324"/>
    <m/>
    <s v="16626/20161"/>
    <m/>
    <s v="16626/20161"/>
    <m/>
    <m/>
    <s v="NOTA DNEF N°102/2016"/>
    <m/>
    <x v="36"/>
    <x v="64"/>
    <x v="1"/>
    <x v="310"/>
    <s v="Dirección Nacional de Expresiones Federales"/>
    <s v="5/18/2016"/>
    <m/>
    <m/>
    <m/>
    <x v="0"/>
    <d v="2016-05-19T00:00:00"/>
    <x v="83"/>
    <s v="Dirección Nacional de Expresiones Federales"/>
    <d v="2016-05-27T00:00:00"/>
    <s v="Expediente por remito manual"/>
    <s v="Para unificar"/>
    <x v="10"/>
    <x v="72"/>
    <m/>
    <s v="Legitimo Abono"/>
    <s v="Legitimo Abono"/>
    <m/>
    <m/>
    <m/>
    <m/>
    <m/>
    <m/>
    <m/>
    <m/>
    <m/>
  </r>
  <r>
    <n v="325"/>
    <s v="243858/2016"/>
    <s v="243858/2016"/>
    <m/>
    <s v="19032/2016"/>
    <m/>
    <m/>
    <s v="NOTA DNEF 186/2016"/>
    <d v="2016-06-08T00:00:00"/>
    <x v="57"/>
    <x v="161"/>
    <x v="1"/>
    <x v="311"/>
    <s v="Dirección Nacional de Expresiones Federales"/>
    <d v="2016-08-06T00:00:00"/>
    <s v="Presupuesto"/>
    <d v="2016-06-21T00:00:00"/>
    <s v="Mueble 7"/>
    <x v="0"/>
    <d v="2016-06-10T00:00:00"/>
    <x v="124"/>
    <s v="Dirección Nacional de Expresiones Federales"/>
    <d v="2016-07-12T00:00:00"/>
    <s v="PV-2016-00127796-APN-DGTAYL#SFM"/>
    <s v="Nota a DNEFpara refacturar con nuevo SAF."/>
    <x v="10"/>
    <x v="69"/>
    <m/>
    <s v="Legitimo Abono"/>
    <s v="Legitimo Abono"/>
    <m/>
    <m/>
    <m/>
    <m/>
    <m/>
    <m/>
    <m/>
    <m/>
    <m/>
  </r>
  <r>
    <n v="326"/>
    <s v="243847/2016"/>
    <s v="243847/2016"/>
    <m/>
    <s v="19029/2016"/>
    <m/>
    <m/>
    <s v="NOTA DNEF 183/2016"/>
    <d v="2016-06-08T00:00:00"/>
    <x v="57"/>
    <x v="162"/>
    <x v="165"/>
    <x v="312"/>
    <s v="Dirección Nacional de Expresiones Federales"/>
    <d v="2016-08-06T00:00:00"/>
    <s v="Presupuesto"/>
    <d v="2016-06-21T00:00:00"/>
    <s v="Mueble 7"/>
    <x v="0"/>
    <d v="2016-06-10T00:00:00"/>
    <x v="121"/>
    <s v="Dirección Nacional de Expresiones Federales"/>
    <d v="2016-07-12T00:00:00"/>
    <s v="NO-2016-00038011-APN-DGTAYL"/>
    <s v="Nota a DNEFpara refacturar con nuevo SAF."/>
    <x v="10"/>
    <x v="69"/>
    <m/>
    <s v="Legitimo Abono"/>
    <s v="Legitimo Abono"/>
    <m/>
    <m/>
    <m/>
    <m/>
    <m/>
    <m/>
    <m/>
    <m/>
    <m/>
  </r>
  <r>
    <n v="327"/>
    <s v="243845/2016"/>
    <s v="243845/2016"/>
    <m/>
    <s v="19028/2016"/>
    <m/>
    <m/>
    <s v="NOTA DNEF 182/2016"/>
    <d v="2016-06-08T00:00:00"/>
    <x v="57"/>
    <x v="163"/>
    <x v="165"/>
    <x v="313"/>
    <s v="Dirección Nacional de Expresiones Federales"/>
    <d v="2016-08-06T00:00:00"/>
    <s v="Presupuesto"/>
    <d v="2016-06-21T00:00:00"/>
    <s v="Mueble 7"/>
    <x v="0"/>
    <d v="2016-06-10T00:00:00"/>
    <x v="121"/>
    <s v="Dirección Nacional de Expresiones Federales"/>
    <d v="2016-07-12T00:00:00"/>
    <s v="NO-2016-00038011-APN-DGTAYL"/>
    <s v="Nota a DNEFpara refacturar con nuevo SAF."/>
    <x v="10"/>
    <x v="69"/>
    <m/>
    <s v="Legitimo Abono"/>
    <s v="Legitimo Abono"/>
    <m/>
    <m/>
    <m/>
    <m/>
    <m/>
    <m/>
    <m/>
    <m/>
    <m/>
  </r>
  <r>
    <n v="328"/>
    <s v="243844/2016"/>
    <s v="243844/2016"/>
    <m/>
    <s v="19027/2016"/>
    <m/>
    <m/>
    <s v="NOTA DNEF 181/2016"/>
    <d v="2016-06-08T00:00:00"/>
    <x v="57"/>
    <x v="164"/>
    <x v="165"/>
    <x v="314"/>
    <s v="Dirección Nacional de Expresiones Federales"/>
    <d v="2016-08-06T00:00:00"/>
    <s v="Presupuesto"/>
    <d v="2016-06-21T00:00:00"/>
    <s v="Mueble 7"/>
    <x v="0"/>
    <d v="2016-06-10T00:00:00"/>
    <x v="121"/>
    <s v="Dirección Nacional de Expresiones Federales"/>
    <d v="2016-07-12T00:00:00"/>
    <s v="NO-2016-00038011-APN-DGTAYL"/>
    <s v="Nota a DNEFpara refacturar con nuevo SAF."/>
    <x v="10"/>
    <x v="69"/>
    <m/>
    <s v="Legitimo Abono"/>
    <s v="Legitimo Abono"/>
    <m/>
    <m/>
    <m/>
    <m/>
    <m/>
    <m/>
    <m/>
    <m/>
    <m/>
  </r>
  <r>
    <n v="329"/>
    <s v="243419/2016"/>
    <s v="243419/2016"/>
    <m/>
    <s v="19004/2016"/>
    <m/>
    <m/>
    <s v="NOTA DNEF 191/2016"/>
    <d v="2016-06-08T00:00:00"/>
    <x v="57"/>
    <x v="165"/>
    <x v="165"/>
    <x v="315"/>
    <s v="Dirección Nacional de Expresiones Federales"/>
    <d v="2016-08-06T00:00:00"/>
    <s v="Presupuesto"/>
    <d v="2016-06-21T00:00:00"/>
    <s v="Mueble 7"/>
    <x v="0"/>
    <d v="2016-06-10T00:00:00"/>
    <x v="121"/>
    <s v="Dirección Nacional de Expresiones Federales"/>
    <d v="2016-07-12T00:00:00"/>
    <s v="NO-2016-00038011-APN-DGTAYL"/>
    <s v="Nota a DNEFpara refacturar con nuevo SAF."/>
    <x v="10"/>
    <x v="69"/>
    <m/>
    <s v="Legitimo Abono"/>
    <s v="Legitimo Abono"/>
    <m/>
    <m/>
    <m/>
    <m/>
    <m/>
    <m/>
    <m/>
    <m/>
    <m/>
  </r>
  <r>
    <n v="330"/>
    <m/>
    <s v="016656/2016"/>
    <m/>
    <s v="16656/2016"/>
    <m/>
    <m/>
    <s v="NOTA DNEF N°107/2016"/>
    <d v="2016-05-19T00:00:00"/>
    <x v="85"/>
    <x v="0"/>
    <x v="1"/>
    <x v="155"/>
    <s v="Dirección Nacional de Expresiones Federales"/>
    <s v="5/19/2016"/>
    <s v="Dirección Nacional de Expresiones Federales"/>
    <d v="2016-05-19T00:00:00"/>
    <m/>
    <x v="0"/>
    <d v="2016-05-19T00:00:00"/>
    <x v="125"/>
    <s v="Dirección Nacional de Expresiones Federales"/>
    <d v="2016-05-23T00:00:00"/>
    <m/>
    <s v="Para que la DNEF subsane cuadro comparativo"/>
    <x v="10"/>
    <x v="72"/>
    <m/>
    <m/>
    <m/>
    <m/>
    <m/>
    <m/>
    <m/>
    <m/>
    <m/>
    <m/>
    <m/>
    <m/>
  </r>
  <r>
    <n v="331"/>
    <s v="243455/2016"/>
    <s v="243455/2016"/>
    <m/>
    <s v="19008/2016"/>
    <m/>
    <m/>
    <s v="NOTA DNEF 193/2016"/>
    <d v="2016-06-08T00:00:00"/>
    <x v="57"/>
    <x v="166"/>
    <x v="165"/>
    <x v="316"/>
    <s v="Dirección Nacional de Expresiones Federales"/>
    <d v="2016-08-06T00:00:00"/>
    <s v="Presupuesto"/>
    <d v="2016-06-21T00:00:00"/>
    <s v="Mueble 7"/>
    <x v="0"/>
    <d v="2016-06-10T00:00:00"/>
    <x v="121"/>
    <s v="Dirección Nacional de Expresiones Federales"/>
    <d v="2016-07-12T00:00:00"/>
    <s v="NO-2016-00038011-APN-DGTAYL"/>
    <s v="Nota a Dnef para refacturar con nuevo SAF."/>
    <x v="7"/>
    <x v="69"/>
    <m/>
    <s v="Legitimo Abono"/>
    <s v="Legitimo Abono"/>
    <m/>
    <m/>
    <m/>
    <m/>
    <m/>
    <m/>
    <m/>
    <m/>
    <m/>
  </r>
  <r>
    <n v="332"/>
    <s v="243504/2016"/>
    <s v="243504/2016"/>
    <m/>
    <s v="19010/2016"/>
    <m/>
    <m/>
    <s v="NOTA DNEF 194/2016"/>
    <d v="2016-06-08T00:00:00"/>
    <x v="57"/>
    <x v="167"/>
    <x v="202"/>
    <x v="317"/>
    <s v="Dirección Nacional de Expresiones Federales"/>
    <d v="2016-08-06T00:00:00"/>
    <s v="Dirección Nacional de Expresiones Federales"/>
    <d v="2016-07-19T00:00:00"/>
    <s v="Mueble 7"/>
    <x v="0"/>
    <d v="2016-06-10T00:00:00"/>
    <x v="126"/>
    <s v="Presupuesto"/>
    <d v="2016-07-20T00:00:00"/>
    <s v="PV-2016-00347595-APN-DGTAYLE"/>
    <s v="Se envía a Presupuesto con proyecto de Acto adminstrativo, y nota de pase."/>
    <x v="19"/>
    <x v="41"/>
    <m/>
    <s v="Legitimo Abono"/>
    <s v="Legitimo Abono"/>
    <m/>
    <m/>
    <m/>
    <m/>
    <m/>
    <m/>
    <m/>
    <m/>
    <m/>
  </r>
  <r>
    <n v="333"/>
    <s v="203705/2016"/>
    <s v="203705/2016"/>
    <m/>
    <s v="16408/2016"/>
    <m/>
    <m/>
    <s v="MEMO N° 20/2016 DNCT"/>
    <d v="2016-05-16T00:00:00"/>
    <x v="75"/>
    <x v="83"/>
    <x v="1"/>
    <x v="318"/>
    <s v="Direccion General Técnica, Administrativa y Legal"/>
    <s v="5/19/2016"/>
    <s v="Dirección Nacional de Centros Tematicos"/>
    <d v="2016-05-20T00:00:00"/>
    <m/>
    <x v="3"/>
    <d v="2016-05-24T00:00:00"/>
    <x v="127"/>
    <m/>
    <m/>
    <m/>
    <m/>
    <x v="0"/>
    <x v="60"/>
    <m/>
    <s v="Pago"/>
    <s v="Pago"/>
    <m/>
    <s v="30-61029860-1"/>
    <n v="1651"/>
    <s v="N°0601-04518107"/>
    <m/>
    <m/>
    <m/>
    <s v="Tiene que refacturar. Tiene SIPRO y CFC hasta el 19/08"/>
    <m/>
  </r>
  <r>
    <n v="334"/>
    <s v="243633/2016"/>
    <s v="243633/2016"/>
    <m/>
    <s v="19017/2016"/>
    <m/>
    <m/>
    <s v="NOTA DNEF 198/2016"/>
    <d v="2016-06-08T00:00:00"/>
    <x v="48"/>
    <x v="168"/>
    <x v="203"/>
    <x v="319"/>
    <s v="Dirección Nacional de Expresiones Federales"/>
    <s v="5/30/2016"/>
    <s v="Legales"/>
    <d v="2016-08-22T00:00:00"/>
    <s v="Mueble 10"/>
    <x v="1"/>
    <d v="2016-06-28T00:00:00"/>
    <x v="128"/>
    <s v="Presupuesto"/>
    <d v="2016-07-27T00:00:00"/>
    <s v="PV-2016-00432639-APN-DGTAYL#SFM"/>
    <s v="Para su intervención con partida y Dispo por GEDO"/>
    <x v="5"/>
    <x v="5"/>
    <m/>
    <s v="Pago"/>
    <s v="Pago"/>
    <m/>
    <m/>
    <m/>
    <m/>
    <m/>
    <m/>
    <m/>
    <s v="PARA PAGO JGM"/>
    <m/>
  </r>
  <r>
    <n v="335"/>
    <s v="243508/2016"/>
    <s v="243508/2016"/>
    <m/>
    <s v="19011/2016"/>
    <m/>
    <m/>
    <s v="NOTA DNEF 195/2016"/>
    <d v="2016-06-08T00:00:00"/>
    <x v="57"/>
    <x v="169"/>
    <x v="132"/>
    <x v="320"/>
    <s v="Dirección Nacional de Expresiones Federales"/>
    <d v="2016-08-06T00:00:00"/>
    <s v="Presupuesto"/>
    <d v="2016-06-28T00:00:00"/>
    <s v="Mueble 7"/>
    <x v="0"/>
    <d v="2016-06-10T00:00:00"/>
    <x v="121"/>
    <s v="Dirección Nacional de Expresiones Federales"/>
    <d v="2016-07-12T00:00:00"/>
    <s v="NO-2016-00038011-APN-DGTAYL"/>
    <s v="Nota a DNEF para refacturar con nuevo SAF."/>
    <x v="7"/>
    <x v="69"/>
    <m/>
    <s v="Legitimo Abono"/>
    <s v="Legitimo Abono"/>
    <m/>
    <m/>
    <m/>
    <m/>
    <m/>
    <m/>
    <m/>
    <m/>
    <m/>
  </r>
  <r>
    <n v="336"/>
    <s v="243611/2016"/>
    <s v="243611/2016"/>
    <m/>
    <s v="19016/2016"/>
    <m/>
    <m/>
    <s v="NOTA DNEF 197/2016"/>
    <d v="2016-06-08T00:00:00"/>
    <x v="51"/>
    <x v="170"/>
    <x v="204"/>
    <x v="321"/>
    <s v="Dirección Nacional de Expresiones Federales"/>
    <d v="2016-08-06T00:00:00"/>
    <s v="Dirección Nacional de Expresiones Federales"/>
    <d v="2016-07-06T00:00:00"/>
    <s v="Mueble 10"/>
    <x v="0"/>
    <d v="2016-06-09T00:00:00"/>
    <x v="129"/>
    <s v="Presupuesto"/>
    <d v="2016-07-28T00:00:00"/>
    <s v="Providencia x GEDO y Dispo por GEDO"/>
    <s v="Para que intervenga y dé credito"/>
    <x v="5"/>
    <x v="5"/>
    <m/>
    <s v="Pago"/>
    <s v="Pago"/>
    <m/>
    <m/>
    <m/>
    <m/>
    <m/>
    <m/>
    <m/>
    <s v="PARA PAGO SFMYCP"/>
    <m/>
  </r>
  <r>
    <n v="337"/>
    <s v="243704/2016"/>
    <s v="243704/2016"/>
    <m/>
    <s v="19018/2016"/>
    <m/>
    <m/>
    <s v="NOTA DNEF 199/2016"/>
    <d v="2016-06-08T00:00:00"/>
    <x v="68"/>
    <x v="171"/>
    <x v="205"/>
    <x v="322"/>
    <s v="Dirección Nacional de Expresiones Federales"/>
    <d v="2016-08-06T00:00:00"/>
    <s v="Dirección Nacional de Expresiones Federales"/>
    <d v="2016-07-06T00:00:00"/>
    <s v="Mueble 10"/>
    <x v="0"/>
    <d v="2016-06-09T00:00:00"/>
    <x v="130"/>
    <s v="Legales"/>
    <d v="2016-07-19T00:00:00"/>
    <s v="PV-2016-00336561"/>
    <s v="a legales con proy"/>
    <x v="0"/>
    <x v="83"/>
    <m/>
    <s v="Legitimo Abono"/>
    <s v="Legitimo Abono"/>
    <m/>
    <n v="30714219428"/>
    <m/>
    <s v="0003-00000026"/>
    <m/>
    <n v="4900"/>
    <m/>
    <s v="No esta inscripto en Sipro ni tiene CFC"/>
    <m/>
  </r>
  <r>
    <n v="338"/>
    <s v="243736/2016"/>
    <s v="243736/2016"/>
    <m/>
    <s v="19022/2016"/>
    <m/>
    <m/>
    <s v="NOTA DNEF 200/2016"/>
    <d v="2016-06-08T00:00:00"/>
    <x v="68"/>
    <x v="171"/>
    <x v="206"/>
    <x v="322"/>
    <s v="Dirección Nacional de Expresiones Federales"/>
    <d v="2016-08-06T00:00:00"/>
    <s v="Dirección Nacional de Expresiones Federales"/>
    <d v="2016-07-06T00:00:00"/>
    <s v="Mueble 10"/>
    <x v="1"/>
    <d v="2016-07-21T00:00:00"/>
    <x v="34"/>
    <s v="Presupuesto"/>
    <d v="2016-08-16T00:00:00"/>
    <s v="PV-2016-00719468"/>
    <s v="Se envía para indicar crédito junto con RESO por GEDO"/>
    <x v="5"/>
    <x v="5"/>
    <m/>
    <s v="Legitimo Abono"/>
    <s v="Legitimo Abono"/>
    <m/>
    <n v="30714219428"/>
    <m/>
    <s v="0003-00000014"/>
    <m/>
    <n v="97500"/>
    <m/>
    <s v="No esta inscripto en Sipro ni tiene CFC"/>
    <m/>
  </r>
  <r>
    <n v="339"/>
    <s v="239236/2016"/>
    <s v="239236/2016"/>
    <m/>
    <s v="18483/2016"/>
    <m/>
    <m/>
    <s v="NOTA DNCT 94/2016"/>
    <d v="2016-05-31T00:00:00"/>
    <x v="75"/>
    <x v="172"/>
    <x v="1"/>
    <x v="323"/>
    <s v="Dirección Nacional de Centros Tematicos"/>
    <s v="5/31/2016"/>
    <s v="Presupuesto"/>
    <d v="2016-06-21T00:00:00"/>
    <m/>
    <x v="2"/>
    <d v="2016-06-10T00:00:00"/>
    <x v="62"/>
    <s v="Dirección Nacional de Centros Tematicos"/>
    <d v="2016-08-16T00:00:00"/>
    <m/>
    <s v="Correciones al requerimiento"/>
    <x v="26"/>
    <x v="47"/>
    <m/>
    <s v="Licitación - Contrataciones"/>
    <s v="Licitación - Contrataciones"/>
    <m/>
    <m/>
    <m/>
    <m/>
    <m/>
    <m/>
    <m/>
    <m/>
    <m/>
  </r>
  <r>
    <n v="340"/>
    <s v="239184/2016"/>
    <s v="239184/2016"/>
    <m/>
    <s v="18481/2016"/>
    <m/>
    <m/>
    <s v="NOTA DNCT 93/2016"/>
    <d v="2016-05-31T00:00:00"/>
    <x v="38"/>
    <x v="0"/>
    <x v="1"/>
    <x v="324"/>
    <s v="Dirección Nacional de Centros Tematicos"/>
    <s v="5/31/2016"/>
    <s v="Presupuesto"/>
    <d v="2016-06-28T00:00:00"/>
    <m/>
    <x v="2"/>
    <d v="2016-06-28T00:00:00"/>
    <x v="62"/>
    <s v="Dirección Nacional de Centros Tematicos"/>
    <d v="2016-08-17T00:00:00"/>
    <s v="PV-2016-00748963"/>
    <s v="Correciones al requerimiento"/>
    <x v="26"/>
    <x v="53"/>
    <m/>
    <m/>
    <m/>
    <m/>
    <m/>
    <m/>
    <m/>
    <m/>
    <m/>
    <m/>
    <m/>
    <m/>
  </r>
  <r>
    <n v="341"/>
    <s v="182051/2016"/>
    <s v="182051/2016"/>
    <m/>
    <m/>
    <m/>
    <m/>
    <s v="NOTA SCP N°84 /2016"/>
    <d v="2016-05-11T00:00:00"/>
    <x v="68"/>
    <x v="67"/>
    <x v="187"/>
    <x v="325"/>
    <s v="Secretaria de Contenidos Publicos"/>
    <d v="2016-11-05T00:00:00"/>
    <m/>
    <m/>
    <m/>
    <x v="0"/>
    <d v="2016-05-24T00:00:00"/>
    <x v="131"/>
    <s v="Presupuesto"/>
    <d v="2016-05-27T00:00:00"/>
    <s v="Remito manual"/>
    <s v="Salió a Area Presupuesto para modificar cuadro comparativo y N° factura erróneo"/>
    <x v="19"/>
    <x v="46"/>
    <m/>
    <s v="Pago"/>
    <s v="Pago"/>
    <m/>
    <m/>
    <m/>
    <s v="0002-00013921"/>
    <m/>
    <m/>
    <m/>
    <m/>
    <m/>
  </r>
  <r>
    <n v="342"/>
    <s v="239230/2016"/>
    <s v="239230/2016"/>
    <m/>
    <s v="18476/2016"/>
    <m/>
    <m/>
    <s v="NOTA DNCT 92/2016"/>
    <d v="2016-05-31T00:00:00"/>
    <x v="66"/>
    <x v="173"/>
    <x v="1"/>
    <x v="326"/>
    <s v="Dirección Nacional de Centros Tematicos"/>
    <s v="5/31/2016"/>
    <s v="Presupuesto"/>
    <d v="2016-06-21T00:00:00"/>
    <m/>
    <x v="2"/>
    <d v="2016-06-10T00:00:00"/>
    <x v="62"/>
    <s v="Dirección Nacional de Centros Tematicos"/>
    <d v="2016-08-16T00:00:00"/>
    <s v="PV-2016-00719589"/>
    <s v="Correciones al requerimiento"/>
    <x v="26"/>
    <x v="47"/>
    <m/>
    <s v="Licitación - Contrataciones"/>
    <s v="Licitación - Contrataciones"/>
    <m/>
    <m/>
    <m/>
    <m/>
    <m/>
    <m/>
    <m/>
    <m/>
    <m/>
  </r>
  <r>
    <n v="343"/>
    <s v="239222/2016"/>
    <s v="239222/2016"/>
    <m/>
    <s v="18465/2016"/>
    <m/>
    <m/>
    <s v="NOTA DNCT 90/2016"/>
    <d v="2016-05-31T00:00:00"/>
    <x v="31"/>
    <x v="84"/>
    <x v="207"/>
    <x v="327"/>
    <s v="Dirección Nacional de Centros Tematicos"/>
    <s v="5/31/2016"/>
    <s v="Presupuesto"/>
    <d v="2016-06-10T00:00:00"/>
    <s v="Mueble 8"/>
    <x v="3"/>
    <d v="2016-06-10T00:00:00"/>
    <x v="10"/>
    <s v="Legales"/>
    <d v="2016-06-14T00:00:00"/>
    <s v="NOTA CC 329/2016"/>
    <m/>
    <x v="18"/>
    <x v="12"/>
    <m/>
    <s v="Pago"/>
    <s v="Pago"/>
    <m/>
    <s v="30-71188084-0"/>
    <m/>
    <s v="N°0002-00000043"/>
    <m/>
    <n v="10800"/>
    <s v="Devengado"/>
    <s v="EN PROCESO DE LIQUIDACON POR JGM"/>
    <s v="Devengado"/>
  </r>
  <r>
    <n v="344"/>
    <s v="213081/2016"/>
    <s v="213081/2016"/>
    <m/>
    <m/>
    <m/>
    <m/>
    <m/>
    <m/>
    <x v="29"/>
    <x v="0"/>
    <x v="1"/>
    <x v="328"/>
    <s v="Dirección Nacional de Centros Tematicos"/>
    <m/>
    <s v="Dirección Nacional de Centros Tematicos"/>
    <d v="2016-05-24T00:00:00"/>
    <m/>
    <x v="3"/>
    <d v="2016-05-24T00:00:00"/>
    <x v="47"/>
    <m/>
    <m/>
    <m/>
    <m/>
    <x v="3"/>
    <x v="70"/>
    <m/>
    <s v="Legitimo Abono"/>
    <s v="Legitimo Abono"/>
    <m/>
    <m/>
    <m/>
    <m/>
    <m/>
    <m/>
    <m/>
    <m/>
    <m/>
  </r>
  <r>
    <n v="345"/>
    <s v="246182/2016"/>
    <s v="246182/2016"/>
    <m/>
    <s v="19174/2016"/>
    <m/>
    <m/>
    <s v="NOTA DNCT 180/2016"/>
    <d v="2016-06-08T00:00:00"/>
    <x v="57"/>
    <x v="174"/>
    <x v="165"/>
    <x v="329"/>
    <s v="Dirección Nacional de Expresiones Federales"/>
    <d v="2016-08-06T00:00:00"/>
    <s v="Presupuesto"/>
    <d v="2016-06-21T00:00:00"/>
    <s v="Mueble 9"/>
    <x v="1"/>
    <d v="2016-06-10T00:00:00"/>
    <x v="132"/>
    <s v="Dirección Nacional de Expresiones Federales"/>
    <d v="2016-07-12T00:00:00"/>
    <s v="NO-2016-00038011-APN-DGTAYL"/>
    <s v="Nota a DNEF para refacturar con nuevo SAF."/>
    <x v="10"/>
    <x v="69"/>
    <m/>
    <s v="Legitimo Abono"/>
    <s v="Legitimo Abono"/>
    <m/>
    <m/>
    <m/>
    <s v="0002-00000025"/>
    <m/>
    <m/>
    <m/>
    <s v="PARA PAGO JGM"/>
    <m/>
  </r>
  <r>
    <n v="346"/>
    <s v="212084/2016"/>
    <s v="212084/2016"/>
    <m/>
    <m/>
    <m/>
    <m/>
    <m/>
    <m/>
    <x v="74"/>
    <x v="175"/>
    <x v="208"/>
    <x v="330"/>
    <s v="Dirección Nacional de Centros Tematicos"/>
    <m/>
    <s v="Dirección Nacional de Centros Tematicos"/>
    <d v="2016-05-24T00:00:00"/>
    <m/>
    <x v="0"/>
    <d v="2016-05-24T00:00:00"/>
    <x v="84"/>
    <m/>
    <m/>
    <m/>
    <m/>
    <x v="18"/>
    <x v="84"/>
    <m/>
    <s v="Legitimo Abono"/>
    <s v="Legitimo Abono"/>
    <m/>
    <s v="20-92300471-9"/>
    <m/>
    <m/>
    <m/>
    <m/>
    <m/>
    <s v="Tiene que recafturar. No tiene SIPRO, Sí CFC"/>
    <m/>
  </r>
  <r>
    <n v="347"/>
    <s v="266530/2016"/>
    <s v="266530/2016"/>
    <m/>
    <s v="18976/2016"/>
    <m/>
    <m/>
    <m/>
    <d v="2016-06-07T00:00:00"/>
    <x v="69"/>
    <x v="68"/>
    <x v="115"/>
    <x v="331"/>
    <s v="Dirección Nacional de Centros Tematicos"/>
    <d v="2016-07-06T00:00:00"/>
    <s v="Direccion General Técnica, Administrativa y Legal"/>
    <d v="2016-06-09T00:00:00"/>
    <s v="Mueble 15"/>
    <x v="3"/>
    <d v="2016-06-13T00:00:00"/>
    <x v="133"/>
    <s v="Direccion General Técnica, Administrativa y Legal"/>
    <d v="2016-09-29T00:00:00"/>
    <s v="PV-2016-01759112"/>
    <s v="Para su intervencion + Providencia al area de contabilidad"/>
    <x v="5"/>
    <x v="5"/>
    <m/>
    <s v="Pago"/>
    <s v="Pago"/>
    <m/>
    <m/>
    <m/>
    <m/>
    <m/>
    <m/>
    <m/>
    <m/>
    <m/>
  </r>
  <r>
    <n v="348"/>
    <s v="266530/2016"/>
    <s v="266530/2016"/>
    <m/>
    <s v="18978/2016"/>
    <m/>
    <m/>
    <s v="MEMO 48/2016"/>
    <d v="2016-06-06T00:00:00"/>
    <x v="28"/>
    <x v="68"/>
    <x v="115"/>
    <x v="332"/>
    <s v="Dirección Nacional de Centros Tematicos"/>
    <d v="2016-06-06T00:00:00"/>
    <s v="Direccion General Técnica, Administrativa y Legal"/>
    <d v="2016-06-10T00:00:00"/>
    <s v="Mueble 15"/>
    <x v="3"/>
    <d v="2016-06-13T00:00:00"/>
    <x v="133"/>
    <m/>
    <m/>
    <m/>
    <s v="Para su intervencion + Providencia al area de contabilidad"/>
    <x v="3"/>
    <x v="12"/>
    <m/>
    <s v="Pago"/>
    <s v="Pago"/>
    <s v="OC- 136/2015"/>
    <m/>
    <m/>
    <d v="2016-04-02T00:00:00"/>
    <m/>
    <m/>
    <m/>
    <m/>
    <m/>
  </r>
  <r>
    <n v="349"/>
    <s v="247777/2016"/>
    <s v="247777/2016"/>
    <m/>
    <m/>
    <m/>
    <m/>
    <s v="NOTA DNEF N° 216/2016"/>
    <d v="2016-06-10T00:00:00"/>
    <x v="57"/>
    <x v="80"/>
    <x v="165"/>
    <x v="333"/>
    <s v="Dirección Nacional de Expresiones Federales"/>
    <d v="2016-10-06T00:00:00"/>
    <s v="Presupuesto"/>
    <d v="2016-06-22T00:00:00"/>
    <s v="Mueble 9"/>
    <x v="1"/>
    <d v="2016-06-13T00:00:00"/>
    <x v="134"/>
    <s v="Dirección Nacional de Expresiones Federales"/>
    <d v="2016-07-14T00:00:00"/>
    <s v="PV-2016-00183378-APN-DGTAYL#SFM"/>
    <s v="A DNEF para refacturar, atento a nuevo SAF."/>
    <x v="10"/>
    <x v="51"/>
    <m/>
    <s v="Legitimo Abono"/>
    <s v="Legitimo Abono"/>
    <m/>
    <m/>
    <m/>
    <m/>
    <m/>
    <m/>
    <m/>
    <s v="PARA PAGO JGM"/>
    <m/>
  </r>
  <r>
    <n v="350"/>
    <s v="247769/2016"/>
    <s v="247769/2016"/>
    <m/>
    <m/>
    <m/>
    <m/>
    <s v="NOTA DNEF N° 214/2016"/>
    <d v="2016-06-10T00:00:00"/>
    <x v="57"/>
    <x v="176"/>
    <x v="209"/>
    <x v="334"/>
    <s v="Dirección Nacional de Expresiones Federales"/>
    <d v="2016-10-06T00:00:00"/>
    <s v="Dirección Nacional de Expresiones Federales"/>
    <d v="2016-09-02T00:00:00"/>
    <s v="Mueble 9"/>
    <x v="1"/>
    <d v="2016-06-13T00:00:00"/>
    <x v="135"/>
    <s v="Presupuesto"/>
    <d v="2016-09-14T00:00:00"/>
    <s v="PV-2016-01394945-APN-DGTAYL#SFM"/>
    <m/>
    <x v="5"/>
    <x v="5"/>
    <m/>
    <s v="Legitimo Abono"/>
    <s v="Legitimo Abono"/>
    <m/>
    <s v="20-33303708-5"/>
    <m/>
    <m/>
    <m/>
    <m/>
    <m/>
    <s v="PARA PAGO JGM"/>
    <m/>
  </r>
  <r>
    <n v="351"/>
    <s v="247771/2016"/>
    <s v="247771/2016"/>
    <m/>
    <m/>
    <m/>
    <m/>
    <s v="NOTA DNEF N° 215/2016"/>
    <d v="2016-06-10T00:00:00"/>
    <x v="57"/>
    <x v="177"/>
    <x v="165"/>
    <x v="335"/>
    <s v="Dirección Nacional de Expresiones Federales"/>
    <d v="2016-10-06T00:00:00"/>
    <s v="Presupuesto"/>
    <d v="2016-06-23T00:00:00"/>
    <s v="Mueble 9"/>
    <x v="1"/>
    <d v="2016-06-13T00:00:00"/>
    <x v="136"/>
    <s v="Dirección Nacional de Expresiones Federales"/>
    <d v="2016-06-28T00:00:00"/>
    <s v="PV-2016-00183378-APN-DGTAYL#SFM"/>
    <s v="Para refacturar atento a nuevo SAF"/>
    <x v="10"/>
    <x v="13"/>
    <m/>
    <s v="Legitimo Abono"/>
    <s v="Legitimo Abono"/>
    <m/>
    <m/>
    <m/>
    <m/>
    <m/>
    <m/>
    <m/>
    <s v="PARA PAGO JGM"/>
    <m/>
  </r>
  <r>
    <n v="352"/>
    <s v="247748/2016"/>
    <s v="247748/2016"/>
    <m/>
    <m/>
    <m/>
    <m/>
    <s v="NOTA S01:0019226/2016"/>
    <d v="2016-06-10T00:00:00"/>
    <x v="57"/>
    <x v="178"/>
    <x v="132"/>
    <x v="336"/>
    <s v="Dirección Nacional de Expresiones Federales"/>
    <d v="2016-10-06T00:00:00"/>
    <s v="Presupuesto"/>
    <d v="2016-06-23T00:00:00"/>
    <s v="Mueble 9"/>
    <x v="1"/>
    <d v="2016-06-13T00:00:00"/>
    <x v="137"/>
    <s v="Dirección Nacional de Expresiones Federales"/>
    <d v="2016-07-14T00:00:00"/>
    <s v="PV-2016-00183378-APN-DGTAYL#SFM"/>
    <s v="A DNEF para refacturar, atento a nuevo SAF."/>
    <x v="10"/>
    <x v="13"/>
    <m/>
    <s v="Legitimo Abono"/>
    <s v="Legitimo Abono"/>
    <m/>
    <m/>
    <m/>
    <m/>
    <m/>
    <m/>
    <m/>
    <s v="PARA PAGO JGM"/>
    <m/>
  </r>
  <r>
    <n v="353"/>
    <s v="247737/2016"/>
    <s v="247737/2016"/>
    <m/>
    <m/>
    <m/>
    <m/>
    <s v="NOTA S01:0019230/2016"/>
    <d v="2016-06-10T00:00:00"/>
    <x v="57"/>
    <x v="179"/>
    <x v="165"/>
    <x v="337"/>
    <s v="Dirección Nacional de Expresiones Federales"/>
    <d v="2016-10-06T00:00:00"/>
    <s v="Dirección Nacional de Expresiones Federales"/>
    <d v="2016-09-07T00:00:00"/>
    <s v="Mueble 9"/>
    <x v="0"/>
    <d v="2016-06-13T00:00:00"/>
    <x v="138"/>
    <s v="Dirección Nacional de Expresiones Federales"/>
    <d v="2016-07-14T00:00:00"/>
    <s v="PV-2016-00183378-APN-DGTAYL#SFM"/>
    <s v="A DNEF para refacturar, atento a nuevo SAF."/>
    <x v="3"/>
    <x v="28"/>
    <m/>
    <s v="Legitimo Abono"/>
    <s v="Legitimo Abono"/>
    <m/>
    <m/>
    <m/>
    <m/>
    <m/>
    <m/>
    <m/>
    <s v="PARA PAGO JGM"/>
    <s v="PARA PAGO JGM"/>
  </r>
  <r>
    <n v="354"/>
    <s v="213500/2016"/>
    <s v="213500/2016"/>
    <m/>
    <s v="16982/2016"/>
    <m/>
    <m/>
    <s v="NOTA DNEF N° 120/2016"/>
    <d v="2016-05-23T00:00:00"/>
    <x v="55"/>
    <x v="70"/>
    <x v="1"/>
    <x v="338"/>
    <s v="Dirección Nacional de Expresiones Federales"/>
    <s v="5/23/2016"/>
    <s v="Dirección Nacional de Expresiones Federales"/>
    <d v="2016-05-23T00:00:00"/>
    <s v="Mueble 14"/>
    <x v="0"/>
    <d v="2016-05-24T00:00:00"/>
    <x v="139"/>
    <s v="Dirección Nacional de Expresiones Federales"/>
    <d v="2016-05-23T00:00:00"/>
    <m/>
    <s v="Devolución de expte por falta de dos presupuestos que acompañen el de Nacion Seguros"/>
    <x v="10"/>
    <x v="46"/>
    <m/>
    <s v="Licitación - Contrataciones"/>
    <s v="Licitación - Contrataciones"/>
    <m/>
    <m/>
    <n v="129885"/>
    <m/>
    <m/>
    <m/>
    <m/>
    <m/>
    <m/>
  </r>
  <r>
    <n v="355"/>
    <s v="247745/2016"/>
    <s v="247745/2016"/>
    <m/>
    <m/>
    <m/>
    <m/>
    <s v="NOTA S01:0019225/2016"/>
    <d v="2016-06-10T00:00:00"/>
    <x v="57"/>
    <x v="158"/>
    <x v="137"/>
    <x v="339"/>
    <s v="Dirección Nacional de Expresiones Federales"/>
    <s v="6/10/0216"/>
    <s v="Presupuesto"/>
    <d v="2016-06-23T00:00:00"/>
    <s v="Mueble 9"/>
    <x v="1"/>
    <d v="2016-06-13T00:00:00"/>
    <x v="140"/>
    <s v="Dirección Nacional de Expresiones Federales"/>
    <d v="2016-07-14T00:00:00"/>
    <s v="PV-2016-00183378-APN-DGTAYL#SFM"/>
    <s v="A DNEF para refacturar, atento a nuevo SAF."/>
    <x v="10"/>
    <x v="13"/>
    <m/>
    <s v="Legitimo Abono"/>
    <s v="Legitimo Abono"/>
    <m/>
    <m/>
    <m/>
    <m/>
    <m/>
    <m/>
    <m/>
    <s v="PARA PAGO JGM"/>
    <m/>
  </r>
  <r>
    <n v="356"/>
    <s v="213369/2016"/>
    <s v="213369/2016"/>
    <m/>
    <s v="16980/2016"/>
    <m/>
    <m/>
    <m/>
    <m/>
    <x v="55"/>
    <x v="70"/>
    <x v="210"/>
    <x v="340"/>
    <s v="Dirección Nacional de Expresiones Federales"/>
    <s v="5/23/2016"/>
    <s v="Dirección Nacional de Expresiones Federales"/>
    <d v="2016-08-24T00:00:00"/>
    <s v="Mueble 25"/>
    <x v="0"/>
    <d v="2016-09-05T00:00:00"/>
    <x v="139"/>
    <s v="Presupuesto"/>
    <d v="2016-09-14T00:00:00"/>
    <s v="PV-2016-01395222-APN-DGTAYL#SFM"/>
    <s v="Sale a Presupuesto con Dispo por GEDO para indicar crédito y continuar los actuados"/>
    <x v="5"/>
    <x v="5"/>
    <m/>
    <s v="Licitación - Contrataciones"/>
    <s v="Licitación - Contrataciones"/>
    <m/>
    <m/>
    <n v="129885"/>
    <m/>
    <m/>
    <m/>
    <m/>
    <m/>
    <m/>
  </r>
  <r>
    <n v="357"/>
    <s v="380594/2016"/>
    <s v="380594/2016"/>
    <m/>
    <s v="18794/2016"/>
    <m/>
    <m/>
    <s v="NOTA DNEF 177/2016"/>
    <d v="2018-06-07T00:00:00"/>
    <x v="55"/>
    <x v="70"/>
    <x v="211"/>
    <x v="341"/>
    <s v="Dirección Nacional de Expresiones Federales"/>
    <d v="2016-07-06T00:00:00"/>
    <s v="Dirección Nacional de Expresiones Federales"/>
    <d v="2016-08-24T00:00:00"/>
    <s v="Mueble 25"/>
    <x v="2"/>
    <d v="2016-07-12T00:00:00"/>
    <x v="141"/>
    <m/>
    <m/>
    <m/>
    <m/>
    <x v="31"/>
    <x v="5"/>
    <m/>
    <s v="Convenio Interadministrativo"/>
    <s v="Convenios"/>
    <m/>
    <m/>
    <n v="129885"/>
    <m/>
    <m/>
    <m/>
    <m/>
    <s v="PAGAR POR SAF 347"/>
    <m/>
  </r>
  <r>
    <n v="358"/>
    <s v="263566/2016"/>
    <s v="263566/2016"/>
    <m/>
    <s v="19231/2016"/>
    <m/>
    <m/>
    <s v="NOTA DNEF N° 220/2016"/>
    <d v="2016-06-10T00:00:00"/>
    <x v="57"/>
    <x v="180"/>
    <x v="165"/>
    <x v="342"/>
    <s v="Dirección Nacional de Expresiones Federales"/>
    <d v="2016-10-06T00:00:00"/>
    <s v="Presupuesto"/>
    <d v="2016-06-23T00:00:00"/>
    <s v="Mueble 9"/>
    <x v="1"/>
    <d v="2016-06-13T00:00:00"/>
    <x v="142"/>
    <s v="Dirección Nacional de Expresiones Federales"/>
    <d v="2016-07-20T00:00:00"/>
    <s v="PV-2016-00337323-APN-DGTAYL#SFM"/>
    <s v="Para refacturar a SAF y envío a Legales, atento a nota de fs. 23"/>
    <x v="10"/>
    <x v="41"/>
    <m/>
    <s v="Legitimo Abono"/>
    <s v="Legitimo Abono"/>
    <m/>
    <s v="20-92615757-5"/>
    <m/>
    <m/>
    <m/>
    <m/>
    <m/>
    <s v="PARA PAGO JGM"/>
    <m/>
  </r>
  <r>
    <n v="359"/>
    <s v="263552/2016"/>
    <s v="263552/2016"/>
    <m/>
    <s v="19229/2016"/>
    <m/>
    <m/>
    <s v="NOTA DNEF N° 221/2016"/>
    <d v="2016-06-10T00:00:00"/>
    <x v="57"/>
    <x v="181"/>
    <x v="165"/>
    <x v="343"/>
    <s v="Dirección Nacional de Expresiones Federales"/>
    <d v="2016-10-06T00:00:00"/>
    <s v="Presupuesto"/>
    <d v="2016-06-22T00:00:00"/>
    <s v="Mueble 9"/>
    <x v="1"/>
    <d v="2016-06-13T00:00:00"/>
    <x v="143"/>
    <s v="Dirección Nacional de Expresiones Federales"/>
    <d v="2016-07-14T00:00:00"/>
    <s v="PV-2016-00183378-APN-DGTAYL#SFM"/>
    <s v="A DNEF para refacturar, atento a nuevo SAF."/>
    <x v="10"/>
    <x v="13"/>
    <m/>
    <s v="Legitimo Abono"/>
    <s v="Legitimo Abono"/>
    <m/>
    <m/>
    <m/>
    <m/>
    <m/>
    <m/>
    <m/>
    <s v="PARA PAGO JGM"/>
    <m/>
  </r>
  <r>
    <n v="360"/>
    <s v="168516/2016"/>
    <s v="168516/2016"/>
    <m/>
    <m/>
    <m/>
    <m/>
    <m/>
    <d v="2016-05-13T00:00:00"/>
    <x v="20"/>
    <x v="0"/>
    <x v="1"/>
    <x v="344"/>
    <s v="Dirección de Compras y Contrataciones"/>
    <s v="4/13/2016"/>
    <s v="Direccion General Técnica, Administrativa y Legal"/>
    <d v="2016-05-26T00:00:00"/>
    <m/>
    <x v="0"/>
    <m/>
    <x v="1"/>
    <s v="Direccion General Técnica, Administrativa y Legal"/>
    <d v="2016-05-30T00:00:00"/>
    <s v="Nota CC N° 250/16"/>
    <s v="Visto lo actuado y habiendo tomado conocimiento vuelva."/>
    <x v="2"/>
    <x v="58"/>
    <m/>
    <s v="Legitimo Abono"/>
    <s v="Legitimo Abono"/>
    <m/>
    <m/>
    <m/>
    <m/>
    <m/>
    <m/>
    <m/>
    <m/>
    <m/>
  </r>
  <r>
    <n v="361"/>
    <s v="263550/2016"/>
    <s v="263550/2016"/>
    <m/>
    <s v="19228/2016"/>
    <m/>
    <m/>
    <s v="NOTA DNEF N° 222/2016"/>
    <d v="2016-06-10T00:00:00"/>
    <x v="57"/>
    <x v="182"/>
    <x v="165"/>
    <x v="345"/>
    <s v="Dirección Nacional de Expresiones Federales"/>
    <d v="2016-10-06T00:00:00"/>
    <s v="Presupuesto"/>
    <d v="2016-06-23T00:00:00"/>
    <s v="Mueble 9"/>
    <x v="1"/>
    <s v="13/062016"/>
    <x v="144"/>
    <s v="Dirección Nacional de Expresiones Federales"/>
    <d v="2016-07-20T00:00:00"/>
    <s v="PV-2016-00337323-APN-DGTAYL#SFM"/>
    <s v="Para refacturar a SAF y envío a Legales, atento a nota de fs. 23"/>
    <x v="10"/>
    <x v="41"/>
    <m/>
    <s v="Legitimo Abono"/>
    <s v="Legitimo Abono"/>
    <m/>
    <s v="27-12662047-6"/>
    <m/>
    <m/>
    <m/>
    <m/>
    <m/>
    <s v="PARA PAGO JGM"/>
    <m/>
  </r>
  <r>
    <n v="362"/>
    <s v="263594/2016"/>
    <s v="263594/2016"/>
    <m/>
    <s v="19237/2016"/>
    <m/>
    <m/>
    <s v="NOTA DNEF N° 223/2016"/>
    <d v="2016-06-10T00:00:00"/>
    <x v="57"/>
    <x v="183"/>
    <x v="209"/>
    <x v="346"/>
    <s v="Dirección Nacional de Expresiones Federales"/>
    <d v="2016-10-06T00:00:00"/>
    <s v="Presupuesto"/>
    <d v="2016-06-23T00:00:00"/>
    <s v="Mueble 9"/>
    <x v="1"/>
    <d v="2016-06-13T00:00:00"/>
    <x v="145"/>
    <s v="Dirección Nacional de Expresiones Federales"/>
    <d v="2016-07-15T00:00:00"/>
    <s v="PV-2016-00337323-APN-DGTAYL#SFM"/>
    <s v="Para refacturar a SAF y envío a Legales, atento a nota de fs. 23"/>
    <x v="10"/>
    <x v="41"/>
    <m/>
    <s v="Legitimo Abono"/>
    <s v="Legitimo Abono"/>
    <m/>
    <s v="20-27766178-1"/>
    <m/>
    <m/>
    <m/>
    <m/>
    <m/>
    <s v="PARA PAGO JGM"/>
    <m/>
  </r>
  <r>
    <n v="363"/>
    <s v="263533/2016"/>
    <s v="263533/2016"/>
    <m/>
    <s v="19238/2016"/>
    <m/>
    <m/>
    <s v="NOTA DNEF N° 224/2016"/>
    <m/>
    <x v="57"/>
    <x v="179"/>
    <x v="132"/>
    <x v="347"/>
    <s v="Subsecretaría de Centros Temáticos y Expresiones Federales"/>
    <d v="2016-10-06T00:00:00"/>
    <s v="Dirección Nacional de Expresiones Federales"/>
    <d v="2016-08-05T00:00:00"/>
    <s v="Mueble 9"/>
    <x v="1"/>
    <d v="2016-06-13T00:00:00"/>
    <x v="34"/>
    <s v="Presupuesto"/>
    <d v="2016-08-18T00:00:00"/>
    <s v="PV-2016-00785828"/>
    <s v="Para que indique crédito en SAF 347 y continuidad de actuados, junto con A.A."/>
    <x v="5"/>
    <x v="5"/>
    <m/>
    <s v="Legitimo Abono"/>
    <s v="Legitimo Abono"/>
    <m/>
    <m/>
    <m/>
    <s v="0001-00000057"/>
    <m/>
    <m/>
    <m/>
    <s v="PARA PAGO JGM"/>
    <m/>
  </r>
  <r>
    <n v="364"/>
    <s v="330898/2016"/>
    <s v="330898/2016"/>
    <m/>
    <s v="17631/2016"/>
    <m/>
    <m/>
    <s v="Nota DNEF N° 145/2016"/>
    <d v="2016-05-27T00:00:00"/>
    <x v="57"/>
    <x v="184"/>
    <x v="1"/>
    <x v="348"/>
    <s v="Dirección Nacional de Expresiones Federales"/>
    <m/>
    <s v="Dirección Nacional de Expresiones Federales"/>
    <d v="2016-07-26T00:00:00"/>
    <m/>
    <x v="1"/>
    <d v="2016-05-30T00:00:00"/>
    <x v="1"/>
    <s v="Presupuesto"/>
    <d v="2016-09-21T00:00:00"/>
    <m/>
    <s v="Para que indique crédito en SAF 347 y continuidad de actuados, junto con A.A. Reso x GEDO."/>
    <x v="19"/>
    <x v="85"/>
    <m/>
    <s v="Legitimo Abono"/>
    <s v="Legitimo Abono"/>
    <m/>
    <m/>
    <m/>
    <m/>
    <m/>
    <m/>
    <m/>
    <m/>
    <m/>
  </r>
  <r>
    <n v="365"/>
    <s v="263592/2016"/>
    <s v="263592/2016"/>
    <m/>
    <s v="19204/2016"/>
    <m/>
    <m/>
    <s v="NOTA DNEF 211/2016"/>
    <d v="2016-06-10T00:00:00"/>
    <x v="85"/>
    <x v="185"/>
    <x v="212"/>
    <x v="349"/>
    <s v="Dirección Nacional de Expresiones Federales"/>
    <d v="2016-10-06T00:00:00"/>
    <s v="Dirección Nacional de Expresiones Federales"/>
    <d v="2016-07-18T00:00:00"/>
    <s v="Mueble 10"/>
    <x v="0"/>
    <d v="2016-06-13T00:00:00"/>
    <x v="146"/>
    <s v="Presupuesto"/>
    <d v="2016-07-29T00:00:00"/>
    <s v="Providencia GEDO + RESO GEDO"/>
    <s v="Para que intervenga y dé credito en SAF 347"/>
    <x v="5"/>
    <x v="5"/>
    <m/>
    <s v="Pago"/>
    <s v="Pago"/>
    <m/>
    <m/>
    <n v="269587"/>
    <m/>
    <m/>
    <n v="1350"/>
    <s v="Devengado"/>
    <s v="EN PROCESO DE LIQUIDACON POR JGM"/>
    <s v="Devengado"/>
  </r>
  <r>
    <n v="366"/>
    <s v="321231/2016"/>
    <s v="321231/2016"/>
    <m/>
    <s v="17628/2016"/>
    <m/>
    <m/>
    <s v="Nota DNEF N° 144/2016"/>
    <d v="2016-05-27T00:00:00"/>
    <x v="57"/>
    <x v="186"/>
    <x v="213"/>
    <x v="350"/>
    <s v="Dirección Nacional de Expresiones Federales"/>
    <m/>
    <s v="Presupuesto"/>
    <d v="2016-07-12T00:00:00"/>
    <s v="Mueble 9"/>
    <x v="1"/>
    <d v="2016-05-30T00:00:00"/>
    <x v="34"/>
    <s v="Legales"/>
    <d v="2016-09-05T00:00:00"/>
    <s v="PV-2016-01158851"/>
    <s v="Para su intervencion y continuidad, junto con A.A."/>
    <x v="5"/>
    <x v="5"/>
    <m/>
    <s v="Legitimo Abono"/>
    <s v="Legitimo Abono"/>
    <m/>
    <n v="27226440947"/>
    <m/>
    <m/>
    <m/>
    <m/>
    <m/>
    <m/>
    <m/>
  </r>
  <r>
    <n v="367"/>
    <s v="263595/2016"/>
    <s v="263595/2016"/>
    <m/>
    <s v="19209/2016"/>
    <m/>
    <m/>
    <s v="NOTA DNEF 208/2016"/>
    <d v="2016-06-10T00:00:00"/>
    <x v="48"/>
    <x v="187"/>
    <x v="214"/>
    <x v="351"/>
    <s v="Dirección Nacional de Expresiones Federales"/>
    <d v="2016-10-06T00:00:00"/>
    <s v="Dirección Nacional de Expresiones Federales"/>
    <d v="2016-07-06T00:00:00"/>
    <s v="Mueble 10"/>
    <x v="0"/>
    <d v="2016-06-28T00:00:00"/>
    <x v="147"/>
    <s v="Presupuesto"/>
    <d v="2016-07-28T00:00:00"/>
    <s v="PV-2016-00472490-APN-DGTAYL#SFM"/>
    <s v="Para que intervenga y dé credito"/>
    <x v="19"/>
    <x v="86"/>
    <m/>
    <s v="Pago"/>
    <s v="Pago"/>
    <m/>
    <m/>
    <m/>
    <m/>
    <m/>
    <m/>
    <m/>
    <s v="PARA PAGO JGM"/>
    <m/>
  </r>
  <r>
    <n v="368"/>
    <s v="248859/2016"/>
    <s v="248859/2016"/>
    <m/>
    <s v="19327/2016"/>
    <m/>
    <m/>
    <s v="NOTA SCP 127/2016"/>
    <d v="2016-06-10T00:00:00"/>
    <x v="57"/>
    <x v="64"/>
    <x v="215"/>
    <x v="352"/>
    <s v="Secretaria de Contenidos Publicos"/>
    <d v="2016-10-06T00:00:00"/>
    <s v="Legales"/>
    <d v="2016-07-22T00:00:00"/>
    <s v="Mueble 9"/>
    <x v="1"/>
    <d v="2016-06-13T00:00:00"/>
    <x v="34"/>
    <s v="Presupuesto"/>
    <d v="2016-07-26T00:00:00"/>
    <s v="PV-2016-00426807-APN-DGTAYL#SFM"/>
    <s v="Se envía con refacturación a Presupuesto con PROY por GEDO."/>
    <x v="0"/>
    <x v="67"/>
    <m/>
    <s v="Legitimo Abono"/>
    <s v="Legitimo Abono"/>
    <m/>
    <m/>
    <m/>
    <m/>
    <m/>
    <m/>
    <m/>
    <s v="PARA PAGO JGM"/>
    <m/>
  </r>
  <r>
    <n v="369"/>
    <m/>
    <s v="17621/2016"/>
    <m/>
    <s v="17621/20106"/>
    <m/>
    <m/>
    <s v="Nota DNEF N° 140/2016"/>
    <d v="2016-05-27T00:00:00"/>
    <x v="57"/>
    <x v="188"/>
    <x v="1"/>
    <x v="353"/>
    <s v="Dirección Nacional de Expresiones Federales"/>
    <m/>
    <s v="Dirección Nacional de Expresiones Federales"/>
    <d v="2016-05-30T00:00:00"/>
    <m/>
    <x v="0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370"/>
    <s v="249196/2016"/>
    <s v="249196/2016"/>
    <m/>
    <m/>
    <m/>
    <m/>
    <m/>
    <d v="2016-06-10T00:00:00"/>
    <x v="77"/>
    <x v="189"/>
    <x v="216"/>
    <x v="354"/>
    <s v="Secretaria de Contenidos Publicos"/>
    <s v="5/30/2016"/>
    <s v="Dirección Nacional de Expresiones Federales"/>
    <d v="2016-07-19T00:00:00"/>
    <s v="Mueble 9"/>
    <x v="1"/>
    <d v="2016-06-28T00:00:00"/>
    <x v="34"/>
    <s v="Presupuesto"/>
    <d v="2016-08-05T00:00:00"/>
    <s v="Providencia GEDO + DISPO GEDO"/>
    <s v="Envío para su intervención y crédito en SAF 347"/>
    <x v="5"/>
    <x v="5"/>
    <m/>
    <s v="Legitimo Abono"/>
    <s v="Legitimo Abono"/>
    <m/>
    <m/>
    <m/>
    <m/>
    <m/>
    <m/>
    <m/>
    <m/>
    <m/>
  </r>
  <r>
    <n v="371"/>
    <s v="250234/2016"/>
    <s v="250234/2016"/>
    <m/>
    <m/>
    <m/>
    <m/>
    <s v="NOTA DNEF 231/2016"/>
    <d v="2016-06-13T00:00:00"/>
    <x v="57"/>
    <x v="190"/>
    <x v="165"/>
    <x v="355"/>
    <s v="Dirección Nacional de Expresiones Federales"/>
    <s v="6/13/2016"/>
    <s v="Presupuesto"/>
    <d v="2016-06-23T00:00:00"/>
    <s v="Mueble 9"/>
    <x v="1"/>
    <d v="2016-06-13T00:00:00"/>
    <x v="148"/>
    <s v="Dirección Nacional de Expresiones Federales"/>
    <d v="2016-07-14T00:00:00"/>
    <s v="PV-2016-00183378-APN-DGTAYL#SFM"/>
    <s v="A DNEF para refacturar, atento a nuevo SAF."/>
    <x v="10"/>
    <x v="13"/>
    <m/>
    <s v="Legitimo Abono"/>
    <s v="Legitimo Abono"/>
    <m/>
    <m/>
    <m/>
    <m/>
    <m/>
    <m/>
    <m/>
    <s v="PARA PAGO JGM"/>
    <m/>
  </r>
  <r>
    <n v="372"/>
    <s v="249225/2016"/>
    <s v="249225/2016"/>
    <m/>
    <m/>
    <m/>
    <m/>
    <m/>
    <m/>
    <x v="19"/>
    <x v="191"/>
    <x v="217"/>
    <x v="356"/>
    <s v="Secretaria de Contenidos Publicos"/>
    <s v="5/30/2016"/>
    <s v="Legales"/>
    <d v="2016-07-11T00:00:00"/>
    <s v="Mueble 9"/>
    <x v="1"/>
    <d v="2016-06-13T00:00:00"/>
    <x v="34"/>
    <s v="Presupuesto"/>
    <d v="2016-08-18T00:00:00"/>
    <s v="PV-2016-00785411"/>
    <s v="Para incorporar documentación según mail a proveedor"/>
    <x v="5"/>
    <x v="5"/>
    <m/>
    <s v="Pago"/>
    <s v="Pago"/>
    <m/>
    <s v="30-71496276-7"/>
    <m/>
    <m/>
    <m/>
    <m/>
    <m/>
    <m/>
    <m/>
  </r>
  <r>
    <n v="373"/>
    <s v="367472/2016"/>
    <s v="367472/2016"/>
    <m/>
    <s v="17620/2016"/>
    <m/>
    <m/>
    <s v="Nota DNEF N° 139/2016"/>
    <d v="2016-05-27T00:00:00"/>
    <x v="57"/>
    <x v="192"/>
    <x v="1"/>
    <x v="357"/>
    <s v="Dirección Nacional de Expresiones Federales"/>
    <m/>
    <s v="Dirección Nacional de Expresiones Federales"/>
    <d v="2016-08-17T00:00:00"/>
    <m/>
    <x v="1"/>
    <d v="2016-05-30T00:00:00"/>
    <x v="149"/>
    <s v="Dirección Nacional de Expresiones Federales"/>
    <d v="2016-09-26T00:00:00"/>
    <s v="RTO-S01:0976109/2016"/>
    <s v="Ver columna T"/>
    <x v="7"/>
    <x v="63"/>
    <m/>
    <s v="Legitimo Abono"/>
    <s v="Legitimo Abono"/>
    <m/>
    <m/>
    <m/>
    <m/>
    <m/>
    <m/>
    <m/>
    <m/>
    <m/>
  </r>
  <r>
    <n v="374"/>
    <s v="249218/2016"/>
    <s v="249218/2016"/>
    <m/>
    <m/>
    <m/>
    <m/>
    <m/>
    <m/>
    <x v="19"/>
    <x v="193"/>
    <x v="218"/>
    <x v="358"/>
    <s v="Secretaria de Contenidos Publicos"/>
    <s v="5/30/2016"/>
    <s v="Dirección Nacional de Expresiones Federales"/>
    <d v="2016-07-18T00:00:00"/>
    <s v="Mueble 23"/>
    <x v="1"/>
    <d v="2016-07-21T00:00:00"/>
    <x v="34"/>
    <s v="Presupuesto"/>
    <d v="2016-08-11T00:00:00"/>
    <s v="PV-2016-00672126-APN-DGTAYL#SFM"/>
    <s v="Para nueva intervención y A.A. por GEDO"/>
    <x v="19"/>
    <x v="54"/>
    <m/>
    <s v="Pago"/>
    <s v="Pago"/>
    <m/>
    <m/>
    <m/>
    <m/>
    <m/>
    <m/>
    <m/>
    <m/>
    <m/>
  </r>
  <r>
    <n v="375"/>
    <s v="247603/2016"/>
    <s v="247603/2016"/>
    <m/>
    <m/>
    <m/>
    <m/>
    <m/>
    <d v="2016-06-13T00:00:00"/>
    <x v="18"/>
    <x v="194"/>
    <x v="219"/>
    <x v="359"/>
    <s v="Dirección de Compras y Contrataciones"/>
    <s v="6/13/2016"/>
    <s v="Direccion General Técnica, Administrativa y Legal"/>
    <d v="2016-07-05T00:00:00"/>
    <m/>
    <x v="1"/>
    <d v="2016-07-05T00:00:00"/>
    <x v="150"/>
    <s v="Direccion General Técnica, Administrativa y Legal"/>
    <d v="2016-09-06T00:00:00"/>
    <s v="PV-2016-01191190-APN-DGTAYL#SFM"/>
    <m/>
    <x v="5"/>
    <x v="5"/>
    <m/>
    <s v="Legitimo Abono"/>
    <s v="Legitimo Abono"/>
    <m/>
    <m/>
    <m/>
    <m/>
    <m/>
    <m/>
    <m/>
    <m/>
    <m/>
  </r>
  <r>
    <n v="376"/>
    <m/>
    <s v="017612/2016"/>
    <m/>
    <s v="17612/2016"/>
    <m/>
    <m/>
    <s v="Nota DNEF N° 137/2016"/>
    <d v="2016-05-27T00:00:00"/>
    <x v="57"/>
    <x v="195"/>
    <x v="1"/>
    <x v="360"/>
    <s v="Dirección Nacional de Expresiones Federales"/>
    <m/>
    <s v="Dirección Nacional de Expresiones Federales"/>
    <d v="2016-05-30T00:00:00"/>
    <m/>
    <x v="0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377"/>
    <s v="263485/2016"/>
    <s v="263485/2016"/>
    <m/>
    <s v="19604/2016"/>
    <m/>
    <m/>
    <m/>
    <d v="2016-06-03T00:00:00"/>
    <x v="90"/>
    <x v="196"/>
    <x v="220"/>
    <x v="361"/>
    <s v="Dirección Nacional de Expresiones Federales"/>
    <d v="2016-03-06T00:00:00"/>
    <s v="Dirección Nacional de Expresiones Federales"/>
    <d v="2016-07-06T00:00:00"/>
    <s v="Mueble 10"/>
    <x v="0"/>
    <d v="2016-06-15T00:00:00"/>
    <x v="34"/>
    <s v="Dirección Nacional de Expresiones Federales"/>
    <d v="2016-07-29T00:00:00"/>
    <s v="PV-2016-00472598-APN-DGTAYL#SFM"/>
    <s v="Se remite para que indique si existe crédito, junto con Dispo por gedo"/>
    <x v="19"/>
    <x v="86"/>
    <m/>
    <s v="Pago"/>
    <s v="Pago"/>
    <m/>
    <m/>
    <m/>
    <m/>
    <m/>
    <m/>
    <m/>
    <m/>
    <m/>
  </r>
  <r>
    <n v="378"/>
    <m/>
    <s v="017619/2016"/>
    <m/>
    <s v="17619/2016"/>
    <m/>
    <m/>
    <s v="Nota DNEF N° 136/2016"/>
    <d v="2016-05-27T00:00:00"/>
    <x v="57"/>
    <x v="197"/>
    <x v="1"/>
    <x v="362"/>
    <s v="Dirección Nacional de Expresiones Federales"/>
    <m/>
    <s v="Dirección Nacional de Expresiones Federales"/>
    <d v="2016-05-30T00:00:00"/>
    <m/>
    <x v="0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379"/>
    <s v="263332/2016"/>
    <s v="263332/2016"/>
    <m/>
    <s v="19606/2016"/>
    <m/>
    <m/>
    <s v="NOTA DNEF 234/2016"/>
    <d v="2016-06-14T00:00:00"/>
    <x v="48"/>
    <x v="198"/>
    <x v="221"/>
    <x v="363"/>
    <s v="Dirección Nacional de Expresiones Federales"/>
    <s v="6/14/2016"/>
    <s v="Dirección Nacional de Expresiones Federales"/>
    <d v="2016-07-06T00:00:00"/>
    <s v="Mueble 10"/>
    <x v="0"/>
    <d v="2016-06-28T00:00:00"/>
    <x v="151"/>
    <s v="Presupuesto"/>
    <d v="2016-07-28T00:00:00"/>
    <s v="Providencia GEDO + RESO GEDO"/>
    <s v="Se envía para su intervención dando crédito + DIspo por GEDO"/>
    <x v="5"/>
    <x v="5"/>
    <m/>
    <s v="Pago"/>
    <s v="Pago"/>
    <m/>
    <m/>
    <m/>
    <m/>
    <m/>
    <m/>
    <m/>
    <m/>
    <m/>
  </r>
  <r>
    <n v="380"/>
    <m/>
    <s v="017618/2016"/>
    <m/>
    <s v="17618/2016"/>
    <m/>
    <m/>
    <s v="Nota DNEF N° 135/2016"/>
    <d v="2016-05-27T00:00:00"/>
    <x v="57"/>
    <x v="199"/>
    <x v="1"/>
    <x v="364"/>
    <s v="Dirección Nacional de Expresiones Federales"/>
    <m/>
    <s v="Dirección Nacional de Expresiones Federales"/>
    <d v="2016-05-30T00:00:00"/>
    <m/>
    <x v="0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381"/>
    <s v="243971/2016"/>
    <s v="243971/2016"/>
    <m/>
    <m/>
    <m/>
    <m/>
    <s v="NOTA DNCT"/>
    <d v="2016-06-13T00:00:00"/>
    <x v="83"/>
    <x v="0"/>
    <x v="222"/>
    <x v="365"/>
    <s v="Dirección Nacional de Centros Tematicos"/>
    <s v="6/14/2016"/>
    <s v="Presupuesto"/>
    <d v="2016-06-21T00:00:00"/>
    <s v="Mueble 19"/>
    <x v="0"/>
    <d v="2016-06-13T00:00:00"/>
    <x v="152"/>
    <s v="Presupuesto"/>
    <d v="2016-07-28T00:00:00"/>
    <m/>
    <m/>
    <x v="3"/>
    <x v="17"/>
    <m/>
    <s v="Legitimo Abono"/>
    <s v="Legitimo Abono"/>
    <m/>
    <m/>
    <m/>
    <m/>
    <m/>
    <m/>
    <m/>
    <m/>
    <s v="Finalizado"/>
  </r>
  <r>
    <n v="382"/>
    <m/>
    <s v="017610/2016"/>
    <m/>
    <s v="17610/2016"/>
    <m/>
    <m/>
    <s v="Nota DNEF N° 134/2016"/>
    <d v="2016-05-27T00:00:00"/>
    <x v="57"/>
    <x v="200"/>
    <x v="1"/>
    <x v="366"/>
    <s v="Dirección Nacional de Expresiones Federales"/>
    <m/>
    <s v="Dirección Nacional de Expresiones Federales"/>
    <d v="2016-05-30T00:00:00"/>
    <m/>
    <x v="0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383"/>
    <m/>
    <s v="019746/2016"/>
    <m/>
    <s v="19746/2016"/>
    <m/>
    <m/>
    <s v="NOTA DNEF 243/2016"/>
    <d v="2016-06-14T00:00:00"/>
    <x v="57"/>
    <x v="201"/>
    <x v="1"/>
    <x v="367"/>
    <s v="Dirección Nacional de Expresiones Federales"/>
    <s v="6/14/2016"/>
    <s v="Dirección Nacional de Expresiones Federales"/>
    <d v="2016-06-14T00:00:00"/>
    <s v="Mueble 9"/>
    <x v="1"/>
    <d v="2016-06-15T00:00:00"/>
    <x v="153"/>
    <s v="Dirección Nacional de Expresiones Federales"/>
    <d v="2016-06-16T00:00:00"/>
    <s v="Providencia"/>
    <s v="Para lo que estime, &quot;sin plazos administrativos para tramitar&quot;"/>
    <x v="7"/>
    <x v="59"/>
    <m/>
    <s v="Legitimo Abono"/>
    <s v="Legitimo Abono"/>
    <m/>
    <m/>
    <m/>
    <m/>
    <m/>
    <m/>
    <m/>
    <m/>
    <m/>
  </r>
  <r>
    <n v="384"/>
    <m/>
    <s v="017609/2016"/>
    <m/>
    <s v="17609/2016"/>
    <m/>
    <m/>
    <s v="Nota DNEF N° 133/2016"/>
    <d v="2016-05-27T00:00:00"/>
    <x v="57"/>
    <x v="202"/>
    <x v="1"/>
    <x v="368"/>
    <s v="Dirección Nacional de Expresiones Federales"/>
    <m/>
    <s v="Dirección Nacional de Expresiones Federales"/>
    <d v="2016-05-30T00:00:00"/>
    <m/>
    <x v="0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385"/>
    <s v="263998/2016"/>
    <s v="263998/2016"/>
    <m/>
    <s v="19730/2016"/>
    <m/>
    <m/>
    <s v="NOTA DNEF 246/2016"/>
    <d v="2016-06-14T00:00:00"/>
    <x v="57"/>
    <x v="203"/>
    <x v="223"/>
    <x v="369"/>
    <s v="Dirección Nacional de Expresiones Federales"/>
    <s v="6/14/2016"/>
    <s v="Dirección Nacional de Expresiones Federales"/>
    <d v="2016-07-27T00:00:00"/>
    <s v="Mueble 9"/>
    <x v="1"/>
    <d v="2016-06-15T00:00:00"/>
    <x v="1"/>
    <s v="Dirección Nacional de Expresiones Federales"/>
    <d v="2016-09-08T00:00:00"/>
    <m/>
    <s v="para ampliar actividad AFIP"/>
    <x v="3"/>
    <x v="61"/>
    <m/>
    <s v="Legitimo Abono"/>
    <s v="Legitimo Abono"/>
    <m/>
    <m/>
    <m/>
    <m/>
    <m/>
    <m/>
    <m/>
    <m/>
    <m/>
  </r>
  <r>
    <n v="386"/>
    <m/>
    <s v="017607/2016"/>
    <m/>
    <n v="176072016"/>
    <m/>
    <m/>
    <s v="Nota DNEF N° 132/2016"/>
    <d v="2016-05-27T00:00:00"/>
    <x v="57"/>
    <x v="204"/>
    <x v="1"/>
    <x v="370"/>
    <s v="Dirección Nacional de Expresiones Federales"/>
    <m/>
    <s v="Dirección Nacional de Expresiones Federales"/>
    <d v="2016-05-30T00:00:00"/>
    <m/>
    <x v="0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387"/>
    <s v="264001/2016"/>
    <s v="264001/2016"/>
    <m/>
    <s v="19733/2016"/>
    <m/>
    <m/>
    <s v="NOTA DNEF 238/2016"/>
    <d v="2016-06-14T00:00:00"/>
    <x v="57"/>
    <x v="205"/>
    <x v="185"/>
    <x v="371"/>
    <s v="Dirección Nacional de Expresiones Federales"/>
    <s v="6/14/2016"/>
    <s v="Dirección Nacional de Expresiones Federales"/>
    <d v="2016-07-27T00:00:00"/>
    <s v="Mueble 9"/>
    <x v="1"/>
    <d v="2016-06-15T00:00:00"/>
    <x v="154"/>
    <s v="Dirección Nacional de Expresiones Federales"/>
    <d v="2016-09-02T00:00:00"/>
    <m/>
    <s v="falta acuerdo de representación, copias de los DNI, autorización de cobro. No figura el acuerdo de actuación ni cesión de imagen. Debe ampliar actividad en la Afip."/>
    <x v="5"/>
    <x v="5"/>
    <m/>
    <s v="Legitimo Abono"/>
    <s v="Legitimo Abono"/>
    <m/>
    <m/>
    <m/>
    <m/>
    <m/>
    <m/>
    <m/>
    <m/>
    <m/>
  </r>
  <r>
    <n v="388"/>
    <s v="289106/2016"/>
    <s v="289106/2016"/>
    <m/>
    <s v="17606/2016"/>
    <m/>
    <m/>
    <s v="Nota DNEF N° 131/2016"/>
    <d v="2016-05-27T00:00:00"/>
    <x v="57"/>
    <x v="206"/>
    <x v="224"/>
    <x v="372"/>
    <s v="Dirección Nacional de Expresiones Federales"/>
    <m/>
    <s v="Dirección Nacional de Expresiones Federales"/>
    <d v="2016-08-11T00:00:00"/>
    <s v="Mueble 9"/>
    <x v="1"/>
    <d v="2016-05-30T00:00:00"/>
    <x v="34"/>
    <s v="Presupuesto"/>
    <d v="2016-09-08T00:00:00"/>
    <s v="PV-2016-01256455-APN-DGTAYL#SFM"/>
    <s v="Para indicar crédito e intervenir con A.A."/>
    <x v="5"/>
    <x v="5"/>
    <m/>
    <s v="Legitimo Abono"/>
    <s v="Legitimo Abono"/>
    <m/>
    <s v="EXTRANJERO"/>
    <m/>
    <m/>
    <m/>
    <m/>
    <m/>
    <m/>
    <m/>
  </r>
  <r>
    <n v="389"/>
    <s v="367790/2016"/>
    <s v="367790/2016"/>
    <m/>
    <s v="0019734/2016"/>
    <m/>
    <m/>
    <s v="NOTA DNEF 239/2016"/>
    <d v="2016-06-14T00:00:00"/>
    <x v="57"/>
    <x v="207"/>
    <x v="1"/>
    <x v="373"/>
    <s v="Dirección Nacional de Expresiones Federales"/>
    <s v="6/14/2016"/>
    <s v="Dirección Nacional de Expresiones Federales"/>
    <d v="2016-08-17T00:00:00"/>
    <s v="Mueble 9"/>
    <x v="1"/>
    <d v="2016-06-15T00:00:00"/>
    <x v="155"/>
    <s v="Dirección Nacional de Expresiones Federales"/>
    <d v="2016-09-26T00:00:00"/>
    <s v="RTO-S01:0977186/2016"/>
    <s v="Para ver notas y decidan a quien contratan y por falta de poder de representación."/>
    <x v="7"/>
    <x v="63"/>
    <m/>
    <s v="Legitimo Abono"/>
    <s v="Legitimo Abono"/>
    <m/>
    <m/>
    <m/>
    <m/>
    <m/>
    <m/>
    <m/>
    <m/>
    <m/>
  </r>
  <r>
    <n v="390"/>
    <s v="263456/2016"/>
    <s v="263456/2016"/>
    <m/>
    <s v="19735/2016"/>
    <m/>
    <m/>
    <s v="NOTA DNEF 240/2016"/>
    <d v="2016-06-14T00:00:00"/>
    <x v="57"/>
    <x v="208"/>
    <x v="1"/>
    <x v="374"/>
    <s v="Dirección Nacional de Expresiones Federales"/>
    <s v="6/14/2016"/>
    <s v="Dirección Nacional de Expresiones Federales"/>
    <d v="2016-07-26T00:00:00"/>
    <s v="Mueble 9"/>
    <x v="1"/>
    <d v="2016-06-15T00:00:00"/>
    <x v="156"/>
    <s v="Dirección Nacional de Expresiones Federales"/>
    <d v="2016-09-26T00:00:00"/>
    <m/>
    <s v="Para revisar fojas."/>
    <x v="7"/>
    <x v="63"/>
    <m/>
    <s v="Legitimo Abono"/>
    <s v="Legitimo Abono"/>
    <m/>
    <m/>
    <m/>
    <m/>
    <m/>
    <m/>
    <m/>
    <m/>
    <m/>
  </r>
  <r>
    <n v="391"/>
    <s v="219846/2016"/>
    <s v="219846/2016"/>
    <m/>
    <m/>
    <m/>
    <m/>
    <m/>
    <d v="2016-05-20T00:00:00"/>
    <x v="78"/>
    <x v="0"/>
    <x v="1"/>
    <x v="375"/>
    <s v="Direccion General Técnica, Administrativa y Legal"/>
    <s v="5/27/2016"/>
    <m/>
    <m/>
    <m/>
    <x v="0"/>
    <d v="2016-05-30T00:00:00"/>
    <x v="157"/>
    <s v="Dirección Nacional de Expresiones Federales"/>
    <d v="2016-06-02T00:00:00"/>
    <s v="NOTA CC 273/2016"/>
    <s v="Para que al DNEF adecue el requerimiento efectuado y convalide el pedido"/>
    <x v="3"/>
    <x v="19"/>
    <m/>
    <m/>
    <m/>
    <m/>
    <m/>
    <m/>
    <m/>
    <m/>
    <m/>
    <m/>
    <m/>
    <m/>
  </r>
  <r>
    <n v="392"/>
    <s v="263999/2016"/>
    <s v="263999/2016"/>
    <m/>
    <s v="19743/2016"/>
    <m/>
    <m/>
    <s v="NOTA DNEF 241/2016"/>
    <d v="2016-06-14T00:00:00"/>
    <x v="57"/>
    <x v="209"/>
    <x v="1"/>
    <x v="376"/>
    <s v="Dirección Nacional de Expresiones Federales"/>
    <s v="6/14/2016"/>
    <s v="Dirección Nacional de Expresiones Federales"/>
    <d v="2016-08-17T00:00:00"/>
    <s v="Mueble 9"/>
    <x v="1"/>
    <d v="2016-08-23T00:00:00"/>
    <x v="158"/>
    <s v="Dirección Nacional de Expresiones Federales"/>
    <d v="2016-09-02T00:00:00"/>
    <s v="RTO-S01:0976109/2016"/>
    <s v="Ver columna T"/>
    <x v="3"/>
    <x v="61"/>
    <m/>
    <s v="Legitimo Abono"/>
    <s v="Legitimo Abono"/>
    <m/>
    <m/>
    <m/>
    <m/>
    <m/>
    <m/>
    <m/>
    <m/>
    <m/>
  </r>
  <r>
    <n v="393"/>
    <s v="224845/2016"/>
    <s v="224845/2016"/>
    <m/>
    <m/>
    <m/>
    <m/>
    <m/>
    <d v="2016-05-31T00:00:00"/>
    <x v="12"/>
    <x v="8"/>
    <x v="147"/>
    <x v="377"/>
    <s v="Dirección de Compras y Contrataciones"/>
    <s v="5/31/2016"/>
    <s v="Coordinación Técnica Operativa"/>
    <m/>
    <m/>
    <x v="1"/>
    <m/>
    <x v="159"/>
    <s v="Direccion General Técnica, Administrativa y Legal"/>
    <d v="2016-09-23T00:00:00"/>
    <d v="2016-09-23T00:00:00"/>
    <s v="Se envía a DNEF con Correo de ONC para que, si lo estima pertinente se pague (se hace notar incumplimiento de obleas de desifeccion)"/>
    <x v="3"/>
    <x v="81"/>
    <m/>
    <s v="Pago"/>
    <s v="Pago"/>
    <m/>
    <m/>
    <m/>
    <m/>
    <m/>
    <m/>
    <m/>
    <m/>
    <m/>
  </r>
  <r>
    <n v="394"/>
    <s v="264002/2016"/>
    <s v="264002/2016"/>
    <m/>
    <s v="19744/2016"/>
    <m/>
    <m/>
    <s v="NOTA DNEF 242/2016"/>
    <d v="2016-06-14T00:00:00"/>
    <x v="57"/>
    <x v="210"/>
    <x v="1"/>
    <x v="378"/>
    <s v="Dirección Nacional de Expresiones Federales"/>
    <s v="6/14/2016"/>
    <s v="Dirección Nacional de Expresiones Federales"/>
    <d v="2016-06-14T00:00:00"/>
    <s v="Mueble 9"/>
    <x v="1"/>
    <d v="2016-07-19T00:00:00"/>
    <x v="160"/>
    <s v="Presupuesto"/>
    <d v="2016-09-27T00:00:00"/>
    <s v="PV-2016-01701734"/>
    <m/>
    <x v="5"/>
    <x v="5"/>
    <m/>
    <s v="Legitimo Abono"/>
    <s v="Legitimo Abono"/>
    <m/>
    <m/>
    <m/>
    <m/>
    <m/>
    <m/>
    <m/>
    <m/>
    <m/>
  </r>
  <r>
    <n v="395"/>
    <s v="225913/2016"/>
    <s v="225913/2016"/>
    <m/>
    <m/>
    <m/>
    <m/>
    <m/>
    <d v="2016-05-30T00:00:00"/>
    <x v="63"/>
    <x v="0"/>
    <x v="1"/>
    <x v="379"/>
    <m/>
    <s v="5/30/2016"/>
    <s v="Presupuesto"/>
    <d v="2016-06-01T00:00:00"/>
    <m/>
    <x v="2"/>
    <m/>
    <x v="1"/>
    <s v="Presupuesto"/>
    <d v="2016-09-06T00:00:00"/>
    <s v="PV-2016-01096338-APN-DGTAYL#SFM"/>
    <m/>
    <x v="5"/>
    <x v="5"/>
    <m/>
    <m/>
    <m/>
    <m/>
    <m/>
    <m/>
    <s v="0004-00000695"/>
    <m/>
    <m/>
    <m/>
    <m/>
    <m/>
  </r>
  <r>
    <n v="396"/>
    <s v="263465/2016"/>
    <s v="263465/2016"/>
    <m/>
    <s v="19731/2016"/>
    <m/>
    <m/>
    <s v="NOTA DNEF 237/2016"/>
    <d v="2016-06-14T00:00:00"/>
    <x v="57"/>
    <x v="211"/>
    <x v="132"/>
    <x v="380"/>
    <s v="Dirección Nacional de Expresiones Federales"/>
    <s v="6/14/2016"/>
    <s v="Presupuesto"/>
    <d v="2016-06-23T00:00:00"/>
    <s v="Mueble 9"/>
    <x v="1"/>
    <d v="2016-06-15T00:00:00"/>
    <x v="161"/>
    <s v="Dirección Nacional de Expresiones Federales"/>
    <d v="2016-07-20T00:00:00"/>
    <s v="PV-2016-00337323-APN-DGTAYL#SFM"/>
    <s v="Para refacturar a SAF y envío a Legales, atento a nota de fs. 23"/>
    <x v="7"/>
    <x v="41"/>
    <m/>
    <s v="Legitimo Abono"/>
    <s v="Legitimo Abono"/>
    <m/>
    <s v="23-07708111-9"/>
    <m/>
    <m/>
    <m/>
    <m/>
    <m/>
    <m/>
    <m/>
  </r>
  <r>
    <n v="397"/>
    <s v="262335/2016"/>
    <s v="262335/2016"/>
    <m/>
    <m/>
    <m/>
    <m/>
    <s v="MEMO 55/2016"/>
    <d v="2016-06-14T00:00:00"/>
    <x v="47"/>
    <x v="0"/>
    <x v="1"/>
    <x v="381"/>
    <s v="Dirección Nacional de Centros Tematicos"/>
    <s v="6/14/2016"/>
    <s v="Direccion General Técnica, Administrativa y Legal"/>
    <d v="2016-06-16T00:00:00"/>
    <s v="Mueble 8"/>
    <x v="0"/>
    <d v="2016-06-22T00:00:00"/>
    <x v="162"/>
    <m/>
    <d v="2016-07-18T00:00:00"/>
    <s v="Memo de Cuevas para dar de baja"/>
    <s v="Para dar de baja la carátula"/>
    <x v="3"/>
    <x v="83"/>
    <m/>
    <m/>
    <m/>
    <m/>
    <m/>
    <m/>
    <m/>
    <m/>
    <m/>
    <m/>
    <m/>
    <s v="DESAFECTAR"/>
  </r>
  <r>
    <n v="398"/>
    <s v="240257/2016"/>
    <s v="240257/2016"/>
    <m/>
    <m/>
    <m/>
    <m/>
    <s v="MEMO COMISIÓN DE RECEPSIÓ DE B y S"/>
    <d v="2015-11-06T00:00:00"/>
    <x v="30"/>
    <x v="212"/>
    <x v="85"/>
    <x v="382"/>
    <s v="Presidencia de la Nacion"/>
    <d v="2015-06-11T00:00:00"/>
    <m/>
    <m/>
    <m/>
    <x v="0"/>
    <m/>
    <x v="1"/>
    <m/>
    <m/>
    <m/>
    <m/>
    <x v="3"/>
    <x v="40"/>
    <m/>
    <s v="Pago"/>
    <s v="Pago"/>
    <m/>
    <s v="30-51743143-1"/>
    <n v="319884"/>
    <s v="0002-00000085"/>
    <m/>
    <m/>
    <m/>
    <s v="Tiene que refacturar. TIiene SIRPO y CFC hasta 11/07"/>
    <m/>
  </r>
  <r>
    <n v="399"/>
    <m/>
    <s v="018899/2016"/>
    <m/>
    <s v="18899/2016"/>
    <m/>
    <m/>
    <s v="NOTA DNCT N° 97/2016"/>
    <d v="2016-06-08T00:00:00"/>
    <x v="72"/>
    <x v="0"/>
    <x v="1"/>
    <x v="383"/>
    <s v="Dirección Nacional de Centros Tematicos"/>
    <d v="2016-08-06T00:00:00"/>
    <s v="Direccion General Técnica, Administrativa y Legal"/>
    <d v="2016-06-10T00:00:00"/>
    <s v="Mueble 8"/>
    <x v="3"/>
    <m/>
    <x v="1"/>
    <s v="Legales"/>
    <d v="2016-07-12T00:00:00"/>
    <m/>
    <s v="Para que la DNCT adecue el requerimiento."/>
    <x v="0"/>
    <x v="87"/>
    <m/>
    <m/>
    <m/>
    <s v="OC 136/2015"/>
    <m/>
    <m/>
    <s v="0002-00000048"/>
    <m/>
    <m/>
    <m/>
    <m/>
    <m/>
  </r>
  <r>
    <n v="400"/>
    <s v="231342/2016"/>
    <s v="231342/2016"/>
    <m/>
    <m/>
    <m/>
    <m/>
    <m/>
    <d v="2016-06-01T00:00:00"/>
    <x v="92"/>
    <x v="213"/>
    <x v="225"/>
    <x v="384"/>
    <s v="Dirección Nacional de Centros Tematicos"/>
    <d v="2016-01-06T00:00:00"/>
    <s v="Direccion General Técnica, Administrativa y Legal"/>
    <d v="2016-07-07T00:00:00"/>
    <s v="Mueble 13"/>
    <x v="0"/>
    <m/>
    <x v="1"/>
    <s v="Presupuesto"/>
    <d v="2016-07-07T00:00:00"/>
    <s v="PV-2016-00084607-APN-DGTAYL#SFM"/>
    <m/>
    <x v="19"/>
    <x v="14"/>
    <m/>
    <s v="Legitimo Abono"/>
    <s v="Legitimo Abono"/>
    <m/>
    <m/>
    <m/>
    <s v="0004-00000340"/>
    <n v="147513"/>
    <n v="73353"/>
    <s v="Devengado"/>
    <m/>
    <s v="Devengado"/>
  </r>
  <r>
    <n v="401"/>
    <s v="267410/2016"/>
    <s v="267410/2016"/>
    <m/>
    <s v="20683/2016"/>
    <m/>
    <m/>
    <s v="NOTA DNCT 127/2016"/>
    <d v="2016-06-15T00:00:00"/>
    <x v="31"/>
    <x v="87"/>
    <x v="226"/>
    <x v="385"/>
    <s v="Dirección Nacional de Centros Tematicos"/>
    <s v="6/15/2016"/>
    <s v="Dirección Nacional de Centros Tematicos"/>
    <d v="2016-06-15T00:00:00"/>
    <s v="Mueble 9"/>
    <x v="0"/>
    <d v="2016-06-29T00:00:00"/>
    <x v="163"/>
    <s v="Presupuesto"/>
    <d v="2016-08-23T00:00:00"/>
    <s v="PV-2016-00869583-APN-DGTAYL#SFM"/>
    <s v="Para indicar crédito y continuar la tramitación"/>
    <x v="5"/>
    <x v="5"/>
    <m/>
    <s v="Licitación - Contrataciones"/>
    <s v="Licitación - Contrataciones"/>
    <m/>
    <m/>
    <m/>
    <m/>
    <m/>
    <m/>
    <m/>
    <m/>
    <m/>
  </r>
  <r>
    <n v="402"/>
    <m/>
    <s v="020713/2016"/>
    <m/>
    <s v="20713/2016"/>
    <m/>
    <m/>
    <s v="Externo"/>
    <d v="2016-06-22T00:00:00"/>
    <x v="12"/>
    <x v="0"/>
    <x v="1"/>
    <x v="386"/>
    <m/>
    <m/>
    <m/>
    <m/>
    <s v="Mueble 11"/>
    <x v="0"/>
    <d v="2016-06-24T00:00:00"/>
    <x v="164"/>
    <s v="Legales"/>
    <d v="2016-07-12T00:00:00"/>
    <s v="PV-2016-00117362-APN"/>
    <s v="Para su intervención."/>
    <x v="0"/>
    <x v="69"/>
    <m/>
    <m/>
    <m/>
    <m/>
    <m/>
    <m/>
    <m/>
    <m/>
    <m/>
    <m/>
    <m/>
    <m/>
  </r>
  <r>
    <n v="403"/>
    <s v="017592/2016"/>
    <s v="017592/2016"/>
    <m/>
    <s v="17592/2016"/>
    <m/>
    <m/>
    <s v="NOTA DNEF N° 128/2016"/>
    <s v="########"/>
    <x v="55"/>
    <x v="70"/>
    <x v="227"/>
    <x v="387"/>
    <s v="Dirección Nacional de Expresiones Federales"/>
    <s v="5/27/2016"/>
    <m/>
    <m/>
    <s v="Mueble 14"/>
    <x v="0"/>
    <d v="2016-06-23T00:00:00"/>
    <x v="165"/>
    <m/>
    <d v="2016-06-24T00:00:00"/>
    <m/>
    <s v="se devuelve nota DNEF N° 128/2016, para que regrese con la póliza y todo en un expte nuevo"/>
    <x v="3"/>
    <x v="62"/>
    <m/>
    <s v="Licitación - Contrataciones"/>
    <m/>
    <m/>
    <m/>
    <n v="129885"/>
    <m/>
    <m/>
    <m/>
    <m/>
    <m/>
    <m/>
  </r>
  <r>
    <n v="404"/>
    <s v="261558/2016"/>
    <s v="261558/2016"/>
    <m/>
    <m/>
    <m/>
    <m/>
    <m/>
    <d v="2016-06-21T00:00:00"/>
    <x v="83"/>
    <x v="214"/>
    <x v="228"/>
    <x v="388"/>
    <s v="Dirección Nacional de Centros Tematicos"/>
    <s v="6/21/2016"/>
    <m/>
    <m/>
    <s v="Mueble 13"/>
    <x v="0"/>
    <m/>
    <x v="166"/>
    <s v="Presupuesto"/>
    <d v="2016-06-22T00:00:00"/>
    <s v="NO- 2016-00031244"/>
    <m/>
    <x v="18"/>
    <x v="88"/>
    <m/>
    <m/>
    <m/>
    <m/>
    <n v="30651251822"/>
    <m/>
    <d v="2016-09-03T00:00:00"/>
    <n v="148666"/>
    <n v="272250"/>
    <s v="Devengado"/>
    <s v="DEBE REFACTURAR NO TIENE VIGENTE CFC"/>
    <s v="Devengado"/>
  </r>
  <r>
    <n v="405"/>
    <s v="307482/2016"/>
    <s v="307482/2016"/>
    <m/>
    <s v="20294/2016"/>
    <m/>
    <m/>
    <s v="NOTA DNGC N°19/2016"/>
    <d v="2016-06-21T00:00:00"/>
    <x v="55"/>
    <x v="215"/>
    <x v="229"/>
    <x v="389"/>
    <s v="Dirección Nacional de Generacion de Contenidos"/>
    <s v="6/21/2016"/>
    <s v="Dirección Nacional de Generacion de Contenidos"/>
    <d v="2016-06-21T00:00:00"/>
    <s v="Mueble 14"/>
    <x v="2"/>
    <d v="2016-07-01T00:00:00"/>
    <x v="167"/>
    <s v="Legales"/>
    <d v="2016-07-14T00:00:00"/>
    <s v="PV-2016-00176977-APN-DGTAYL#SFM"/>
    <s v="Para que Legales emita opinión, luego el Acto Administrativo va a la firma."/>
    <x v="3"/>
    <x v="89"/>
    <m/>
    <s v="Legítimo Abobo"/>
    <s v="Legítimo Abono"/>
    <m/>
    <m/>
    <m/>
    <m/>
    <m/>
    <m/>
    <m/>
    <m/>
    <m/>
  </r>
  <r>
    <n v="406"/>
    <s v="261558/2016"/>
    <s v="261558/2016"/>
    <m/>
    <m/>
    <m/>
    <m/>
    <m/>
    <m/>
    <x v="68"/>
    <x v="214"/>
    <x v="228"/>
    <x v="390"/>
    <s v="Dirección Nacional de Centros Tematicos"/>
    <s v="6/21/2016"/>
    <s v="Dirección Nacional de Centros Tematicos"/>
    <d v="2016-06-21T00:00:00"/>
    <s v="Mueble 15"/>
    <x v="0"/>
    <m/>
    <x v="168"/>
    <s v="Legales"/>
    <d v="2016-06-28T00:00:00"/>
    <s v="Nota CC"/>
    <s v="Para dictámen."/>
    <x v="17"/>
    <x v="90"/>
    <m/>
    <m/>
    <m/>
    <m/>
    <m/>
    <m/>
    <m/>
    <m/>
    <m/>
    <m/>
    <m/>
    <m/>
  </r>
  <r>
    <n v="407"/>
    <s v="263305/2016"/>
    <s v="263305/2016"/>
    <m/>
    <s v="17713/2016"/>
    <m/>
    <m/>
    <s v="NOTA DNCT N°80/2016"/>
    <d v="2016-05-27T00:00:00"/>
    <x v="93"/>
    <x v="70"/>
    <x v="230"/>
    <x v="391"/>
    <s v="Dirección Nacional de Centros Tematicos"/>
    <s v="5/27/2016"/>
    <s v="Presupuesto"/>
    <d v="2016-06-18T00:00:00"/>
    <s v="Mueble 25"/>
    <x v="2"/>
    <d v="2016-07-12T00:00:00"/>
    <x v="169"/>
    <s v="Dirección Nacional de Centros Tematicos"/>
    <d v="2016-09-06T00:00:00"/>
    <m/>
    <s v="Para que agreguen póliza a nombre del SFMyCP"/>
    <x v="26"/>
    <x v="43"/>
    <m/>
    <s v="Pago"/>
    <s v="Pago"/>
    <m/>
    <n v="30678561165"/>
    <n v="129885"/>
    <s v="Póliza 1240465"/>
    <m/>
    <m/>
    <m/>
    <s v="Se remite directamente al pago cuando llegue póliza con tomador SFMyCP. eXPTE CON ACTO ADMINISTRATIVO FIRMADO"/>
    <m/>
  </r>
  <r>
    <n v="408"/>
    <s v="274807/2016"/>
    <s v="274807/2016"/>
    <m/>
    <m/>
    <m/>
    <m/>
    <m/>
    <d v="2016-06-28T00:00:00"/>
    <x v="57"/>
    <x v="0"/>
    <x v="1"/>
    <x v="392"/>
    <m/>
    <m/>
    <m/>
    <m/>
    <s v="Mueble 9"/>
    <x v="1"/>
    <m/>
    <x v="34"/>
    <s v="Legales"/>
    <d v="2016-06-28T00:00:00"/>
    <s v="NO-2016-00034176"/>
    <m/>
    <x v="32"/>
    <x v="91"/>
    <m/>
    <s v="Legitimo Abono"/>
    <s v="Legitimo Abono"/>
    <m/>
    <m/>
    <m/>
    <m/>
    <m/>
    <m/>
    <m/>
    <m/>
    <m/>
  </r>
  <r>
    <n v="409"/>
    <s v="272505/2016"/>
    <s v="272505/2016"/>
    <m/>
    <s v="20117/2016"/>
    <m/>
    <m/>
    <s v="NOTA DNCT Nº 112/2016"/>
    <d v="2016-06-03T00:00:00"/>
    <x v="53"/>
    <x v="51"/>
    <x v="231"/>
    <x v="393"/>
    <s v="Dirección Nacional de Centros Tematicos"/>
    <d v="2016-03-06T00:00:00"/>
    <s v="Legales"/>
    <d v="2016-07-11T00:00:00"/>
    <s v="Mueble 8"/>
    <x v="3"/>
    <d v="2016-06-28T00:00:00"/>
    <x v="170"/>
    <s v="Presupuesto"/>
    <d v="2016-08-23T00:00:00"/>
    <s v="PV-2016-00857282"/>
    <m/>
    <x v="5"/>
    <x v="5"/>
    <m/>
    <s v="Pago"/>
    <s v="Pago"/>
    <m/>
    <s v="30-70910730-1"/>
    <n v="232179"/>
    <s v="0002-00007102/7193/7385"/>
    <m/>
    <m/>
    <m/>
    <s v="DEBE REFACTURAR"/>
    <m/>
  </r>
  <r>
    <n v="410"/>
    <s v="272425/2016"/>
    <s v="272425/2016"/>
    <m/>
    <s v="1898/2016"/>
    <m/>
    <m/>
    <s v="NOTA DNCT Nº 99/2016"/>
    <d v="2016-06-02T00:00:00"/>
    <x v="31"/>
    <x v="108"/>
    <x v="232"/>
    <x v="394"/>
    <s v="Dirección Nacional de Centros Tematicos"/>
    <d v="2016-02-06T00:00:00"/>
    <s v="Legales"/>
    <d v="2016-07-11T00:00:00"/>
    <s v="Mueble 8"/>
    <x v="3"/>
    <d v="2016-06-28T00:00:00"/>
    <x v="171"/>
    <s v="Legales"/>
    <d v="2016-06-28T00:00:00"/>
    <s v="NO-2016-00037319"/>
    <s v="PARA QUE INFORME EXISTENCIA DE CRÉDITO"/>
    <x v="19"/>
    <x v="42"/>
    <m/>
    <s v="Pago"/>
    <s v="Pago"/>
    <m/>
    <s v="30-70910730-1"/>
    <n v="232179"/>
    <s v="0038-00000089"/>
    <m/>
    <m/>
    <m/>
    <s v="DEBE REFACTURAR"/>
    <m/>
  </r>
  <r>
    <n v="411"/>
    <s v="272448/2016"/>
    <s v="272448/2016"/>
    <m/>
    <s v="18990/2016"/>
    <m/>
    <m/>
    <s v="NOTA DNCT Nº 100/2016"/>
    <d v="2016-06-06T00:00:00"/>
    <x v="30"/>
    <x v="216"/>
    <x v="233"/>
    <x v="395"/>
    <s v="Dirección Nacional de Centros Tematicos"/>
    <m/>
    <s v="Legales"/>
    <d v="2016-07-11T00:00:00"/>
    <s v="Mueble 8"/>
    <x v="3"/>
    <d v="2016-06-28T00:00:00"/>
    <x v="170"/>
    <s v="Presupuesto"/>
    <d v="2016-07-25T00:00:00"/>
    <s v="PV-2016-00396445-APN-DGTAYL#SFM"/>
    <m/>
    <x v="19"/>
    <x v="31"/>
    <m/>
    <s v="Pago"/>
    <s v="Pago"/>
    <m/>
    <s v="30-65518973-0"/>
    <m/>
    <s v="0008-00000076/77/78/79"/>
    <m/>
    <m/>
    <m/>
    <s v="Tiene que refacturar. Tiene vigente el CFC. No tiene SIPRO"/>
    <m/>
  </r>
  <r>
    <n v="412"/>
    <s v="259031/2016"/>
    <s v="259031/2016"/>
    <m/>
    <s v="20133/2016"/>
    <m/>
    <m/>
    <s v="NOTA DNCT N° 118/2016"/>
    <d v="2016-06-15T00:00:00"/>
    <x v="31"/>
    <x v="217"/>
    <x v="234"/>
    <x v="396"/>
    <s v="Secretaria de Contenidos Publicos"/>
    <s v="6/15/2016"/>
    <s v="Direccion General Técnica, Administrativa y Legal"/>
    <d v="2016-06-28T00:00:00"/>
    <s v="Mueble 8"/>
    <x v="3"/>
    <d v="2016-06-28T00:00:00"/>
    <x v="172"/>
    <s v="Presupuesto"/>
    <d v="2016-09-08T00:00:00"/>
    <s v="PV-2016-01251301-APN-DGTAYL#SFM"/>
    <s v="PARA SU INTERVENCION CON PROYECTO DE ACTO ADMINISTRATIVO"/>
    <x v="5"/>
    <x v="5"/>
    <m/>
    <s v="Pago"/>
    <s v="Pago"/>
    <m/>
    <s v="20-31804857-7 // 20-24424219-8"/>
    <m/>
    <m/>
    <m/>
    <m/>
    <m/>
    <m/>
    <m/>
  </r>
  <r>
    <n v="413"/>
    <s v="258852/2016"/>
    <s v="258852/2016"/>
    <m/>
    <s v="20121/2016"/>
    <m/>
    <m/>
    <s v="NOTA DNCT N° 118/2016"/>
    <d v="2016-06-09T00:00:00"/>
    <x v="30"/>
    <x v="212"/>
    <x v="235"/>
    <x v="397"/>
    <s v="Dirección Nacional de Centros Tematicos"/>
    <d v="2016-09-06T00:00:00"/>
    <s v="Presupuesto"/>
    <d v="2016-07-15T00:00:00"/>
    <s v="Mueble 8"/>
    <x v="3"/>
    <d v="2016-06-28T00:00:00"/>
    <x v="10"/>
    <s v="Legales"/>
    <d v="2016-07-20T00:00:00"/>
    <s v="pv-2016-00347777"/>
    <s v="PARA SU INTERVENCION CON PROYECTO DE ACTO ADMINISTRATIVO"/>
    <x v="0"/>
    <x v="92"/>
    <m/>
    <s v="Pago"/>
    <s v="Pago"/>
    <m/>
    <s v="30-51743143-1"/>
    <m/>
    <s v="0002-00000083/84/85/86/87/88/89"/>
    <m/>
    <m/>
    <m/>
    <s v="REFACTURADO"/>
    <m/>
  </r>
  <r>
    <n v="414"/>
    <s v="272447/2016"/>
    <s v="272447/2016"/>
    <m/>
    <s v="17519/2016"/>
    <m/>
    <m/>
    <s v="NOTA DNCT N° 77/2016"/>
    <d v="2016-05-23T00:00:00"/>
    <x v="31"/>
    <x v="218"/>
    <x v="236"/>
    <x v="398"/>
    <s v="Dirección Nacional de Centros Tematicos"/>
    <s v="5/23/2016"/>
    <s v="Direccion General Técnica, Administrativa y Legal"/>
    <d v="2016-07-07T00:00:00"/>
    <s v="Mueble 18"/>
    <x v="0"/>
    <d v="2016-06-28T00:00:00"/>
    <x v="173"/>
    <s v="Presupuesto"/>
    <d v="2016-07-07T00:00:00"/>
    <s v="PV-2016-00084607-APN-DGTAYL#SFM"/>
    <m/>
    <x v="19"/>
    <x v="14"/>
    <m/>
    <s v="Pago"/>
    <s v="Pago"/>
    <m/>
    <s v="30-71036583-7"/>
    <m/>
    <s v="0001-000006967+"/>
    <m/>
    <m/>
    <m/>
    <s v="DEBE REFACTURAR NO TIENE SIPRO, NO TIENE CFC"/>
    <m/>
  </r>
  <r>
    <n v="415"/>
    <s v="272474/2016"/>
    <s v="272474/2016"/>
    <m/>
    <s v="20469/2016"/>
    <m/>
    <m/>
    <s v="NOTA DNCT N° 120/2016"/>
    <d v="2016-06-21T00:00:00"/>
    <x v="83"/>
    <x v="219"/>
    <x v="237"/>
    <x v="399"/>
    <s v="Dirección Nacional de Centros Tematicos"/>
    <s v="6/21/2016"/>
    <s v="Direccion General Técnica, Administrativa y Legal"/>
    <d v="2016-06-28T00:00:00"/>
    <s v="Mueble 15"/>
    <x v="0"/>
    <d v="2016-06-28T00:00:00"/>
    <x v="170"/>
    <s v="Presupuesto"/>
    <d v="2016-08-29T00:00:00"/>
    <s v="PV-2016-00989811"/>
    <s v="PARA SU TRAMITE PREVIO PASE A PRESUPUESTO"/>
    <x v="19"/>
    <x v="93"/>
    <m/>
    <s v="Pago"/>
    <s v="Pago"/>
    <m/>
    <m/>
    <m/>
    <m/>
    <m/>
    <m/>
    <m/>
    <s v="CFC VENCIDO"/>
    <m/>
  </r>
  <r>
    <n v="416"/>
    <s v="272424/2016"/>
    <s v="272424/2016"/>
    <m/>
    <s v="17524/2016"/>
    <m/>
    <m/>
    <s v="NOTA DNCT N° 75/2016"/>
    <d v="2016-06-17T00:00:00"/>
    <x v="92"/>
    <x v="220"/>
    <x v="238"/>
    <x v="400"/>
    <s v="Dirección Nacional de Centros Tematicos"/>
    <s v="5/17/2016"/>
    <s v="Direccion General Técnica, Administrativa y Legal"/>
    <d v="2016-09-08T00:00:00"/>
    <s v="Mueble 15"/>
    <x v="3"/>
    <d v="2016-06-28T00:00:00"/>
    <x v="1"/>
    <s v="Presupuesto"/>
    <d v="2016-09-01T00:00:00"/>
    <s v="PV-2016-01093806-APN-DGTAYL#SFM"/>
    <m/>
    <x v="3"/>
    <x v="64"/>
    <m/>
    <s v="Pago"/>
    <s v="Pago"/>
    <m/>
    <s v="30-71493557-3"/>
    <m/>
    <d v="5061-01-01T00:00:00"/>
    <m/>
    <m/>
    <m/>
    <s v="DEBE REFACTURAR NO TIENE SIPRO NO TIENE CFC"/>
    <m/>
  </r>
  <r>
    <n v="417"/>
    <s v="258246/2016"/>
    <s v="258246/2016"/>
    <m/>
    <s v="20084/2016"/>
    <m/>
    <m/>
    <s v="NOTA DNCT N° 115/2016"/>
    <d v="2016-06-14T00:00:00"/>
    <x v="92"/>
    <x v="221"/>
    <x v="239"/>
    <x v="401"/>
    <s v="Dirección Nacional de Centros Tematicos"/>
    <s v="6/14/2016"/>
    <s v="Direccion General Técnica, Administrativa y Legal"/>
    <d v="2016-07-06T00:00:00"/>
    <s v="Mueble 10"/>
    <x v="0"/>
    <d v="2016-06-28T00:00:00"/>
    <x v="1"/>
    <s v="Presupuesto"/>
    <d v="2016-07-20T00:00:00"/>
    <s v="PV-2016-00351389-APN-DGTAYL#SFM"/>
    <s v="Para Dictámen."/>
    <x v="5"/>
    <x v="5"/>
    <m/>
    <s v="Pago"/>
    <s v="Pago"/>
    <m/>
    <s v="30-65769388-6"/>
    <m/>
    <m/>
    <m/>
    <m/>
    <m/>
    <s v="DEBE REFACTURAR NO TIENE VIGENTE EL CFC"/>
    <m/>
  </r>
  <r>
    <n v="418"/>
    <s v="272444/2016"/>
    <s v="272444/2016"/>
    <m/>
    <s v="19414/2016"/>
    <m/>
    <m/>
    <s v="NOTA DNCT N° 108/2016"/>
    <d v="2016-06-08T00:00:00"/>
    <x v="31"/>
    <x v="222"/>
    <x v="240"/>
    <x v="402"/>
    <s v="Dirección Nacional de Centros Tematicos"/>
    <d v="2016-08-06T00:00:00"/>
    <s v="Direccion General Técnica, Administrativa y Legal"/>
    <d v="2016-07-07T00:00:00"/>
    <s v="Mueble 8"/>
    <x v="3"/>
    <d v="2016-06-28T00:00:00"/>
    <x v="10"/>
    <s v="Presupuesto"/>
    <d v="2016-07-07T00:00:00"/>
    <s v="PV-2016-00084607-APN-DGTAYL#SFM"/>
    <m/>
    <x v="19"/>
    <x v="14"/>
    <m/>
    <s v="Pago"/>
    <s v="Pago"/>
    <m/>
    <s v="30-65771538-3"/>
    <m/>
    <s v="0015-00002520"/>
    <m/>
    <n v="74996"/>
    <m/>
    <s v="DEBE REFACTURAR"/>
    <m/>
  </r>
  <r>
    <n v="419"/>
    <s v="272319/2016"/>
    <s v="272319/2016"/>
    <m/>
    <s v="19411/2016"/>
    <m/>
    <m/>
    <s v="NOTA DNCT N° 104/2016"/>
    <d v="2016-06-08T00:00:00"/>
    <x v="40"/>
    <x v="223"/>
    <x v="241"/>
    <x v="403"/>
    <s v="Dirección Nacional de Centros Tematicos"/>
    <d v="2016-08-06T00:00:00"/>
    <s v="Legales"/>
    <d v="2016-08-22T00:00:00"/>
    <s v="Mueble 15"/>
    <x v="0"/>
    <d v="2016-06-28T00:00:00"/>
    <x v="10"/>
    <s v="Legales"/>
    <d v="2016-08-08T00:00:00"/>
    <s v="PV-2016-00598013-APN-DGTAYL#SFM"/>
    <s v="PASE DEL PROY"/>
    <x v="0"/>
    <x v="94"/>
    <m/>
    <s v="Pago"/>
    <s v="Pago"/>
    <m/>
    <s v="33-71034337-9"/>
    <m/>
    <s v="B N° 0001-00000001/02"/>
    <m/>
    <m/>
    <m/>
    <s v="TIENE QUE REFACTURAR. CFC vencido y SI tiene SIRPO (suspendido)"/>
    <m/>
  </r>
  <r>
    <n v="420"/>
    <s v="272507/2016"/>
    <s v="272507/2016"/>
    <m/>
    <s v="19408/2016"/>
    <m/>
    <m/>
    <s v="NOTA DNCT N° 103/2016"/>
    <d v="2016-06-09T00:00:00"/>
    <x v="31"/>
    <x v="224"/>
    <x v="242"/>
    <x v="404"/>
    <s v="Dirección Nacional de Centros Tematicos"/>
    <d v="2016-09-06T00:00:00"/>
    <s v="JEFATURA DE GABINETE DE MINISTROS"/>
    <d v="2016-07-11T00:00:00"/>
    <s v="Mueble 11"/>
    <x v="3"/>
    <d v="2016-06-28T00:00:00"/>
    <x v="174"/>
    <s v="Presupuesto"/>
    <d v="2016-07-11T00:00:00"/>
    <s v="Se lo pasó daniel"/>
    <m/>
    <x v="19"/>
    <x v="40"/>
    <m/>
    <s v="Pago"/>
    <s v="Pago"/>
    <m/>
    <s v="30-71129878-5"/>
    <m/>
    <s v="0001-00000051"/>
    <m/>
    <m/>
    <m/>
    <s v="DEBE REFACTURAR NO TIENE SIPRO NO TIENE CFC"/>
    <m/>
  </r>
  <r>
    <n v="421"/>
    <s v="272443/2016"/>
    <s v="272443/2016"/>
    <m/>
    <s v="18994/2016"/>
    <m/>
    <m/>
    <s v="NOTA DNCT N° 101/2016"/>
    <d v="2016-06-02T00:00:00"/>
    <x v="31"/>
    <x v="225"/>
    <x v="243"/>
    <x v="405"/>
    <s v="Dirección Nacional de Centros Tematicos"/>
    <d v="2016-02-06T00:00:00"/>
    <s v="Direccion General Técnica, Administrativa y Legal"/>
    <d v="2016-06-28T00:00:00"/>
    <s v="Mueble 12"/>
    <x v="0"/>
    <d v="2016-06-28T00:00:00"/>
    <x v="175"/>
    <s v="Presupuesto"/>
    <d v="2016-07-14T00:00:00"/>
    <s v="NO-2016-00037317"/>
    <s v="Se refacturó. Se envía para el pago."/>
    <x v="19"/>
    <x v="13"/>
    <m/>
    <s v="Pago"/>
    <s v="Pago"/>
    <m/>
    <s v="30-53752064-3"/>
    <m/>
    <s v="006-00017148"/>
    <n v="144212"/>
    <n v="298059"/>
    <s v="Devengado"/>
    <s v="DEBE REFACTURAR NO TIENE SIPRO NO TIENE CFC//OP para firma GG"/>
    <s v="Devengado"/>
  </r>
  <r>
    <n v="422"/>
    <s v="272504/2016"/>
    <s v="272504/2016"/>
    <m/>
    <s v="20115/2016"/>
    <m/>
    <m/>
    <s v="NOTA DNCT N° 113/2016"/>
    <d v="2016-06-10T00:00:00"/>
    <x v="40"/>
    <x v="0"/>
    <x v="1"/>
    <x v="406"/>
    <s v="Dirección Nacional de Centros Tematicos"/>
    <d v="2016-10-06T00:00:00"/>
    <s v="Direccion General Técnica, Administrativa y Legal"/>
    <d v="2016-06-29T00:00:00"/>
    <m/>
    <x v="2"/>
    <d v="2016-06-29T00:00:00"/>
    <x v="62"/>
    <s v="Dirección Nacional de Centros Tematicos"/>
    <d v="2016-08-18T00:00:00"/>
    <s v="PV-2016-00786165"/>
    <s v="Correcciones al requerimiento"/>
    <x v="26"/>
    <x v="95"/>
    <m/>
    <s v="Licitación - Contrataciones"/>
    <s v="Licitación - Contrataciones"/>
    <m/>
    <m/>
    <m/>
    <m/>
    <m/>
    <m/>
    <m/>
    <m/>
    <m/>
  </r>
  <r>
    <n v="423"/>
    <s v="272473/2016"/>
    <s v="272473/2016"/>
    <m/>
    <s v="19419/2016"/>
    <m/>
    <m/>
    <s v="NOTA DNCT N° 108/2016"/>
    <d v="2016-06-09T00:00:00"/>
    <x v="47"/>
    <x v="0"/>
    <x v="1"/>
    <x v="407"/>
    <s v="Dirección Nacional de Centros Tematicos"/>
    <d v="2016-09-06T00:00:00"/>
    <s v="Presupuesto"/>
    <d v="2016-07-15T00:00:00"/>
    <m/>
    <x v="2"/>
    <d v="2016-06-29T00:00:00"/>
    <x v="176"/>
    <m/>
    <m/>
    <m/>
    <m/>
    <x v="26"/>
    <x v="96"/>
    <m/>
    <s v="Licitación - Contrataciones"/>
    <s v="Licitación - Contrataciones"/>
    <m/>
    <m/>
    <m/>
    <m/>
    <m/>
    <m/>
    <m/>
    <m/>
    <m/>
  </r>
  <r>
    <n v="424"/>
    <s v="272391/2016"/>
    <s v="272391/2016"/>
    <m/>
    <s v="19416/2016"/>
    <m/>
    <m/>
    <s v="NOTA DNCT N° 107/2016"/>
    <d v="2016-06-09T00:00:00"/>
    <x v="31"/>
    <x v="0"/>
    <x v="1"/>
    <x v="408"/>
    <s v="Dirección Nacional de Centros Tematicos"/>
    <d v="2016-09-06T00:00:00"/>
    <s v="Presupuesto"/>
    <d v="2016-07-15T00:00:00"/>
    <m/>
    <x v="2"/>
    <d v="2016-08-17T00:00:00"/>
    <x v="62"/>
    <s v="Dirección Nacional de Centros Tematicos"/>
    <d v="2016-08-17T00:00:00"/>
    <s v="PV-2016-00748755"/>
    <s v="Correcciones al requerimiento"/>
    <x v="26"/>
    <x v="53"/>
    <m/>
    <s v="Licitación - Contrataciones"/>
    <s v="Licitación - Contrataciones"/>
    <m/>
    <m/>
    <m/>
    <m/>
    <m/>
    <m/>
    <m/>
    <m/>
    <m/>
  </r>
  <r>
    <n v="425"/>
    <s v="272428/2016"/>
    <s v="272428/2016"/>
    <m/>
    <s v="18931/2016"/>
    <m/>
    <m/>
    <s v="NOTA DNCT N° 98/2016"/>
    <d v="2016-06-07T00:00:00"/>
    <x v="34"/>
    <x v="0"/>
    <x v="1"/>
    <x v="409"/>
    <s v="Dirección Nacional de Centros Tematicos"/>
    <d v="2016-07-06T00:00:00"/>
    <s v="Direccion General Técnica, Administrativa y Legal"/>
    <d v="2016-06-29T00:00:00"/>
    <s v="Mueble 11"/>
    <x v="0"/>
    <d v="2016-06-29T00:00:00"/>
    <x v="177"/>
    <s v="Direccion General Técnica, Administrativa y Legal"/>
    <d v="2016-07-05T00:00:00"/>
    <s v="PROVIDENCIA 52679"/>
    <s v="PARA SU TRAMITE"/>
    <x v="18"/>
    <x v="51"/>
    <m/>
    <m/>
    <m/>
    <m/>
    <m/>
    <m/>
    <m/>
    <m/>
    <m/>
    <m/>
    <m/>
    <m/>
  </r>
  <r>
    <n v="426"/>
    <s v="272426/2016"/>
    <s v="272426/2016"/>
    <m/>
    <s v="19415/2016"/>
    <m/>
    <m/>
    <s v="NOTA DNCT N° 106/2016"/>
    <d v="2016-06-08T00:00:00"/>
    <x v="92"/>
    <x v="221"/>
    <x v="244"/>
    <x v="410"/>
    <s v="Dirección Nacional de Generacion de Contenidos"/>
    <d v="2016-08-06T00:00:00"/>
    <s v="Presupuesto"/>
    <d v="2016-07-15T00:00:00"/>
    <s v="Mueble 13"/>
    <x v="2"/>
    <d v="2016-06-29T00:00:00"/>
    <x v="1"/>
    <s v="Dirección Nacional de Centros Tematicos"/>
    <d v="2016-07-25T00:00:00"/>
    <s v="PV-2016-00396237"/>
    <s v="Para actualizar presupuesto"/>
    <x v="26"/>
    <x v="96"/>
    <m/>
    <s v="Licitación - Contrataciones"/>
    <s v="Licitación Privada"/>
    <m/>
    <m/>
    <m/>
    <m/>
    <m/>
    <m/>
    <m/>
    <m/>
    <m/>
  </r>
  <r>
    <n v="427"/>
    <s v="267187/2016"/>
    <s v="267187/2016"/>
    <m/>
    <s v="20639/2016"/>
    <m/>
    <m/>
    <s v="NOTA DNCT N° 125/2016"/>
    <d v="2016-06-14T00:00:00"/>
    <x v="47"/>
    <x v="226"/>
    <x v="245"/>
    <x v="411"/>
    <s v="Dirección Nacional de Centros Tematicos"/>
    <s v="6/14/2016"/>
    <s v="Presupuesto"/>
    <d v="2016-07-13T00:00:00"/>
    <s v="Mueble 8"/>
    <x v="3"/>
    <d v="2016-06-30T00:00:00"/>
    <x v="10"/>
    <m/>
    <m/>
    <m/>
    <m/>
    <x v="5"/>
    <x v="5"/>
    <m/>
    <s v="Pago"/>
    <s v="Pago"/>
    <m/>
    <m/>
    <m/>
    <m/>
    <m/>
    <m/>
    <m/>
    <m/>
    <m/>
  </r>
  <r>
    <n v="428"/>
    <s v="277013/2016"/>
    <s v="277013/2016"/>
    <m/>
    <s v="20649/2016"/>
    <m/>
    <m/>
    <s v="NOTA DNCT N° 124/2016"/>
    <d v="2016-06-16T00:00:00"/>
    <x v="75"/>
    <x v="227"/>
    <x v="246"/>
    <x v="412"/>
    <s v="Dirección Nacional de Generacion de Contenidos"/>
    <s v="6/16/2016"/>
    <s v="Presupuesto"/>
    <d v="2016-07-05T00:00:00"/>
    <s v="Mueble 16"/>
    <x v="0"/>
    <d v="2016-06-30T00:00:00"/>
    <x v="1"/>
    <s v="Presupuesto"/>
    <d v="2016-07-01T00:00:00"/>
    <s v="PV-2016-00044148-APN-DGTAYL#SFM"/>
    <s v="par info. credito"/>
    <x v="3"/>
    <x v="88"/>
    <m/>
    <s v="Pago"/>
    <s v="Pago"/>
    <m/>
    <s v="30-70904311-7"/>
    <m/>
    <s v="0002-00000027"/>
    <m/>
    <m/>
    <m/>
    <s v="Tiene que refacturar. Está pre-inscripto en SIPRO y NO tiene CFC"/>
    <m/>
  </r>
  <r>
    <n v="429"/>
    <s v="277039/2016"/>
    <s v="277039/2016"/>
    <m/>
    <s v="20624/2016"/>
    <m/>
    <m/>
    <s v="NOTA DNCT N° 126/2016"/>
    <d v="2016-06-22T00:00:00"/>
    <x v="47"/>
    <x v="222"/>
    <x v="247"/>
    <x v="413"/>
    <s v="Dirección Nacional de Centros Tematicos"/>
    <s v="6/22/2016"/>
    <s v="Presupuesto"/>
    <d v="2016-07-15T00:00:00"/>
    <s v="Mueble 8"/>
    <x v="3"/>
    <d v="2016-06-30T00:00:00"/>
    <x v="172"/>
    <s v="Presupuesto"/>
    <d v="2016-07-05T00:00:00"/>
    <s v="PV 2016 -00052380 APN"/>
    <s v="Para que informe sobre la existencia de credito"/>
    <x v="3"/>
    <x v="51"/>
    <m/>
    <s v="Pago"/>
    <s v="Pago"/>
    <m/>
    <m/>
    <m/>
    <m/>
    <m/>
    <m/>
    <m/>
    <m/>
    <m/>
  </r>
  <r>
    <n v="430"/>
    <s v="275550/2016"/>
    <s v="275550/2016"/>
    <m/>
    <s v="21129/2016"/>
    <m/>
    <m/>
    <s v="NOTA DNCT N° 130/2016"/>
    <d v="2016-06-22T00:00:00"/>
    <x v="86"/>
    <x v="87"/>
    <x v="248"/>
    <x v="414"/>
    <s v="Dirección Nacional de Centros Tematicos"/>
    <m/>
    <s v="Mesa de Entradas"/>
    <d v="2016-07-19T00:00:00"/>
    <s v="Mueble 8"/>
    <x v="0"/>
    <d v="2016-06-30T00:00:00"/>
    <x v="10"/>
    <s v="Direccion gral, tecnica, adm y legal"/>
    <d v="2015-07-19T00:00:00"/>
    <s v="PROVI-2016-00337377"/>
    <s v="PARA PASE A BORTHAGARAY CON PROY POR GEDO"/>
    <x v="3"/>
    <x v="41"/>
    <m/>
    <s v="Pago"/>
    <s v="Pago"/>
    <m/>
    <m/>
    <m/>
    <s v="0002-000000025"/>
    <n v="146592"/>
    <n v="337321"/>
    <s v="Devengado"/>
    <m/>
    <s v="Devengado"/>
  </r>
  <r>
    <n v="431"/>
    <s v="275403/2016"/>
    <s v="275403/2016"/>
    <m/>
    <s v="21124/2016"/>
    <m/>
    <m/>
    <s v="NOTA DNCT N° 128/2016"/>
    <d v="2016-06-22T00:00:00"/>
    <x v="69"/>
    <x v="0"/>
    <x v="123"/>
    <x v="415"/>
    <s v="Dirección Nacional de Generacion de Contenidos"/>
    <s v="6/22/2016"/>
    <s v="Informatica"/>
    <d v="2016-08-24T00:00:00"/>
    <m/>
    <x v="2"/>
    <d v="2016-06-30T00:00:00"/>
    <x v="178"/>
    <s v="Dirección Nacional de Centros Tematicos"/>
    <d v="2016-08-25T00:00:00"/>
    <s v="PV-216-00925715"/>
    <s v="Correcciones al requerimiento"/>
    <x v="26"/>
    <x v="42"/>
    <m/>
    <s v="Licitación - Contrataciones"/>
    <s v="Contratación Directa"/>
    <m/>
    <m/>
    <m/>
    <m/>
    <m/>
    <m/>
    <m/>
    <m/>
    <m/>
  </r>
  <r>
    <n v="432"/>
    <s v="275472/2016"/>
    <s v="275472/2016"/>
    <m/>
    <m/>
    <m/>
    <m/>
    <s v="NOTA DNCT N° 129/2016"/>
    <d v="2016-06-22T00:00:00"/>
    <x v="31"/>
    <x v="0"/>
    <x v="249"/>
    <x v="416"/>
    <s v="Dirección Nacional de Centros Tematicos"/>
    <m/>
    <s v="Presupuesto"/>
    <d v="2016-07-05T00:00:00"/>
    <m/>
    <x v="2"/>
    <d v="2016-06-30T00:00:00"/>
    <x v="62"/>
    <s v="Dirección Nacional de Centros Tematicos"/>
    <d v="2016-08-16T00:00:00"/>
    <s v="PV-2016-00732586-APN-DGTAYL#SFM"/>
    <s v="Para actualizar presupuesto"/>
    <x v="26"/>
    <x v="47"/>
    <m/>
    <m/>
    <m/>
    <m/>
    <m/>
    <m/>
    <m/>
    <m/>
    <m/>
    <m/>
    <m/>
    <m/>
  </r>
  <r>
    <n v="433"/>
    <s v="283316/2016"/>
    <s v="283316/2016"/>
    <m/>
    <m/>
    <m/>
    <m/>
    <m/>
    <m/>
    <x v="57"/>
    <x v="228"/>
    <x v="250"/>
    <x v="417"/>
    <s v="Dirección de Compras y Contrataciones"/>
    <s v="6/30/2016"/>
    <s v="Mesa de Entradas"/>
    <d v="2016-06-30T00:00:00"/>
    <s v="Mueble 15"/>
    <x v="0"/>
    <m/>
    <x v="179"/>
    <s v="Mesa de Entradas"/>
    <d v="2016-09-02T00:00:00"/>
    <s v="PV-2016-01117179-APN-DGTAYL#SFM"/>
    <s v="par info. credito"/>
    <x v="5"/>
    <x v="5"/>
    <m/>
    <s v="Pago"/>
    <s v="Pago"/>
    <m/>
    <m/>
    <m/>
    <s v="0003-00000056"/>
    <m/>
    <n v="355000"/>
    <s v="Comprometido"/>
    <m/>
    <s v="Devengado"/>
  </r>
  <r>
    <n v="434"/>
    <s v="282299/2016"/>
    <s v="282299/2016"/>
    <m/>
    <m/>
    <m/>
    <m/>
    <m/>
    <m/>
    <x v="48"/>
    <x v="229"/>
    <x v="251"/>
    <x v="418"/>
    <s v="Dirección de Compras y Contrataciones"/>
    <s v="6/30/2016"/>
    <s v="Mesa de Entradas"/>
    <d v="2016-06-30T00:00:00"/>
    <m/>
    <x v="1"/>
    <d v="2016-06-30T00:00:00"/>
    <x v="1"/>
    <m/>
    <m/>
    <m/>
    <m/>
    <x v="3"/>
    <x v="91"/>
    <m/>
    <s v="Legitimo Abono"/>
    <s v="Legitimo Abono"/>
    <m/>
    <m/>
    <m/>
    <m/>
    <m/>
    <m/>
    <m/>
    <m/>
    <m/>
  </r>
  <r>
    <n v="435"/>
    <s v="280001/2016"/>
    <s v="280001/2016"/>
    <m/>
    <s v="21352/2016"/>
    <m/>
    <m/>
    <s v="NOTA DNCT N° 131/2016"/>
    <d v="2016-06-22T00:00:00"/>
    <x v="31"/>
    <x v="108"/>
    <x v="252"/>
    <x v="419"/>
    <s v="Dirección Nacional de Centros Tematicos"/>
    <s v="6/22/2016"/>
    <s v="Dirección Nacional de Centros Tematicos"/>
    <d v="2016-07-12T00:00:00"/>
    <s v="Mueble 8"/>
    <x v="3"/>
    <d v="2016-07-01T00:00:00"/>
    <x v="1"/>
    <s v="Presupuesto"/>
    <d v="2016-08-22T00:00:00"/>
    <s v="PV-2016-00840427-APN-DGTAYL#SFM"/>
    <m/>
    <x v="3"/>
    <x v="15"/>
    <m/>
    <s v="Pago"/>
    <s v="Pago"/>
    <m/>
    <m/>
    <m/>
    <m/>
    <m/>
    <m/>
    <m/>
    <m/>
    <m/>
  </r>
  <r>
    <n v="436"/>
    <s v="351137/2016"/>
    <s v="351137/2016"/>
    <m/>
    <s v="21521/2016"/>
    <m/>
    <m/>
    <s v="NOTA DNEF N° 256/2016"/>
    <m/>
    <x v="76"/>
    <x v="170"/>
    <x v="253"/>
    <x v="420"/>
    <s v="Subsecretaría de Centros Temáticos y Expresiones Federales"/>
    <m/>
    <s v="Dirección Nacional de Expresiones Federales"/>
    <d v="2016-07-04T00:00:00"/>
    <s v="Mueble 9"/>
    <x v="1"/>
    <d v="2016-07-04T00:00:00"/>
    <x v="34"/>
    <s v="Presupuesto"/>
    <d v="2016-08-08T00:00:00"/>
    <s v="PV-2016-00595168-APN-DGTAYL#SFM"/>
    <s v="Para su intervención y A.A. por GEDO."/>
    <x v="19"/>
    <x v="97"/>
    <m/>
    <s v="Pago"/>
    <s v="Pago"/>
    <m/>
    <m/>
    <m/>
    <m/>
    <m/>
    <m/>
    <m/>
    <m/>
    <m/>
  </r>
  <r>
    <n v="437"/>
    <s v="302598/2016"/>
    <s v="302598/2016"/>
    <m/>
    <s v="21534/2016"/>
    <m/>
    <m/>
    <s v="NOTA DNEF N° 257/2016"/>
    <d v="2016-06-01T00:00:00"/>
    <x v="68"/>
    <x v="171"/>
    <x v="254"/>
    <x v="421"/>
    <s v="Dirección Nacional de Expresiones Federales"/>
    <m/>
    <s v="Dirección Nacional de Expresiones Federales"/>
    <d v="2016-07-04T00:00:00"/>
    <s v="Mueble 10"/>
    <x v="0"/>
    <d v="2016-07-04T00:00:00"/>
    <x v="1"/>
    <s v="Legales"/>
    <d v="2016-08-01T00:00:00"/>
    <s v="PV-2016-00472345"/>
    <s v="con proy"/>
    <x v="5"/>
    <x v="5"/>
    <m/>
    <s v="Pago"/>
    <s v="Pago"/>
    <m/>
    <n v="30715121421"/>
    <m/>
    <s v="0003-00000024"/>
    <m/>
    <n v="8900"/>
    <m/>
    <s v="No tiene Sipro ni CFC"/>
    <m/>
  </r>
  <r>
    <n v="438"/>
    <s v="302378/2016"/>
    <s v="302378/2016"/>
    <m/>
    <s v="21535/2016"/>
    <m/>
    <m/>
    <s v="NOTA DNEF N° 258/2016"/>
    <d v="2016-06-01T00:00:00"/>
    <x v="68"/>
    <x v="171"/>
    <x v="255"/>
    <x v="422"/>
    <s v="Dirección Nacional de Expresiones Federales"/>
    <m/>
    <s v="Dirección Nacional de Expresiones Federales"/>
    <d v="2016-07-04T00:00:00"/>
    <s v="Mueble 10"/>
    <x v="0"/>
    <d v="2016-07-04T00:00:00"/>
    <x v="180"/>
    <s v="Legales"/>
    <d v="2016-08-01T00:00:00"/>
    <s v="PV-2016-00472329"/>
    <m/>
    <x v="5"/>
    <x v="5"/>
    <m/>
    <s v="Pago"/>
    <s v="Pago"/>
    <m/>
    <n v="30715121421"/>
    <m/>
    <s v="0003-00000025"/>
    <m/>
    <n v="6900"/>
    <m/>
    <s v="No tiene Sipro ni CFC"/>
    <m/>
  </r>
  <r>
    <n v="439"/>
    <s v="284183/2016"/>
    <s v="284183/2016"/>
    <m/>
    <s v="21542/2016"/>
    <m/>
    <m/>
    <s v="NOTA DNEF N° 259/2016"/>
    <d v="2016-06-01T00:00:00"/>
    <x v="48"/>
    <x v="0"/>
    <x v="1"/>
    <x v="423"/>
    <s v="Dirección Nacional de Expresiones Federales"/>
    <m/>
    <s v="Dirección Nacional de Expresiones Federales"/>
    <d v="2016-07-04T00:00:00"/>
    <m/>
    <x v="2"/>
    <d v="2016-09-07T00:00:00"/>
    <x v="181"/>
    <s v="Dirección Nacional de Expresiones Federales"/>
    <d v="2016-08-22T00:00:00"/>
    <m/>
    <s v="Se tramitará por exclusividad"/>
    <x v="5"/>
    <x v="5"/>
    <m/>
    <m/>
    <m/>
    <m/>
    <m/>
    <m/>
    <m/>
    <m/>
    <m/>
    <m/>
    <m/>
    <s v="DESAFECTAR"/>
  </r>
  <r>
    <n v="440"/>
    <s v="163789/2016"/>
    <s v="163789/2016"/>
    <m/>
    <s v="Nota S01-:0013161/2016"/>
    <m/>
    <m/>
    <s v="Nota DNCT N° 25/2016"/>
    <d v="2016-04-28T00:00:00"/>
    <x v="47"/>
    <x v="230"/>
    <x v="256"/>
    <x v="424"/>
    <s v="Coordinación Técnica Operativa"/>
    <m/>
    <s v="Direccion General Técnica, Administrativa y Legal"/>
    <d v="2016-07-14T00:00:00"/>
    <s v="Mueble 9"/>
    <x v="0"/>
    <d v="2016-08-04T00:00:00"/>
    <x v="182"/>
    <s v="Direccion General Técnica, Administrativa y Legal"/>
    <d v="2016-08-16T00:00:00"/>
    <s v="PV-2016-720040"/>
    <s v="Para su prosecución"/>
    <x v="3"/>
    <x v="53"/>
    <m/>
    <s v="Pago"/>
    <s v="Pago"/>
    <s v="OC N° N° 129/2015"/>
    <m/>
    <m/>
    <m/>
    <m/>
    <m/>
    <m/>
    <m/>
    <m/>
  </r>
  <r>
    <n v="441"/>
    <s v="163644/2016"/>
    <s v="163644/2016"/>
    <m/>
    <s v="Nota S01:0013162/2016"/>
    <m/>
    <m/>
    <s v="Nota DNCT N°26/2016"/>
    <d v="2016-04-28T00:00:00"/>
    <x v="94"/>
    <x v="54"/>
    <x v="150"/>
    <x v="425"/>
    <s v="Dirección Nacional de Centros Tematicos"/>
    <m/>
    <s v="Direccion General Técnica, Administrativa y Legal"/>
    <d v="2016-07-14T00:00:00"/>
    <s v="Mueble 9"/>
    <x v="0"/>
    <d v="2016-08-04T00:00:00"/>
    <x v="182"/>
    <s v="Dirección Nacional de Centros Tematicos"/>
    <d v="2016-08-16T00:00:00"/>
    <s v="Pv-2016-00720384"/>
    <s v="Para su prosecución"/>
    <x v="3"/>
    <x v="53"/>
    <m/>
    <s v="Pago"/>
    <s v="Pago"/>
    <s v="OC N°128/2015"/>
    <s v="30-65027365-2"/>
    <m/>
    <m/>
    <m/>
    <m/>
    <m/>
    <m/>
    <m/>
  </r>
  <r>
    <n v="442"/>
    <s v="256768/2014"/>
    <s v="256768/2014"/>
    <m/>
    <m/>
    <m/>
    <m/>
    <s v="OC N° 12/15"/>
    <d v="2016-01-14T00:00:00"/>
    <x v="22"/>
    <x v="18"/>
    <x v="257"/>
    <x v="426"/>
    <m/>
    <m/>
    <m/>
    <m/>
    <m/>
    <x v="0"/>
    <m/>
    <x v="1"/>
    <m/>
    <m/>
    <m/>
    <m/>
    <x v="3"/>
    <x v="60"/>
    <m/>
    <s v="HISTORICO /MINPLAN"/>
    <s v="Licitación Publica"/>
    <s v="OC N° 12/15"/>
    <m/>
    <m/>
    <m/>
    <m/>
    <m/>
    <m/>
    <m/>
    <m/>
  </r>
  <r>
    <n v="443"/>
    <s v="164562/2016"/>
    <s v="164562/2016"/>
    <m/>
    <m/>
    <m/>
    <m/>
    <m/>
    <d v="2016-04-29T00:00:00"/>
    <x v="38"/>
    <x v="0"/>
    <x v="180"/>
    <x v="155"/>
    <s v="Dirección Nacional de Centros Tematicos"/>
    <m/>
    <s v="Direccion General Técnica, Administrativa y Legal"/>
    <d v="2016-07-05T00:00:00"/>
    <s v="Mueble 14"/>
    <x v="0"/>
    <d v="2016-06-28T00:00:00"/>
    <x v="1"/>
    <s v="Legales"/>
    <d v="2016-06-28T00:00:00"/>
    <s v="NO-2016-00037323"/>
    <m/>
    <x v="3"/>
    <x v="10"/>
    <m/>
    <m/>
    <m/>
    <m/>
    <m/>
    <m/>
    <m/>
    <m/>
    <m/>
    <m/>
    <m/>
    <m/>
  </r>
  <r>
    <n v="444"/>
    <s v="178186/2016"/>
    <s v="178186/2016"/>
    <m/>
    <m/>
    <m/>
    <m/>
    <s v="Memo N°47/2016"/>
    <m/>
    <x v="53"/>
    <x v="51"/>
    <x v="110"/>
    <x v="427"/>
    <s v="Dirección Nacional de Centros Tematicos"/>
    <m/>
    <s v="Legales"/>
    <d v="2016-07-11T00:00:00"/>
    <s v="Mueble 18"/>
    <x v="0"/>
    <d v="2016-05-24T00:00:00"/>
    <x v="183"/>
    <s v="Presupuesto"/>
    <d v="2016-07-25T00:00:00"/>
    <s v="PV-2016-00396393-APN-DGTAYL#SFM"/>
    <m/>
    <x v="19"/>
    <x v="31"/>
    <m/>
    <m/>
    <m/>
    <m/>
    <s v="30-70910730-1"/>
    <n v="232179"/>
    <m/>
    <m/>
    <m/>
    <m/>
    <s v="Tiene que refacturar. Tiene SIPRO y CFC hasta 11/07"/>
    <m/>
  </r>
  <r>
    <n v="445"/>
    <s v="177928/2016"/>
    <s v="177928/2016"/>
    <m/>
    <s v="14695/2016"/>
    <m/>
    <m/>
    <m/>
    <d v="2016-05-03T00:00:00"/>
    <x v="15"/>
    <x v="231"/>
    <x v="258"/>
    <x v="428"/>
    <s v="Dirección Nacional de Centros Tematicos"/>
    <m/>
    <s v="Presupuesto"/>
    <d v="2016-06-28T00:00:00"/>
    <s v="Mueble 9"/>
    <x v="1"/>
    <d v="2016-06-28T00:00:00"/>
    <x v="34"/>
    <s v="Presupuesto"/>
    <d v="2016-07-26T00:00:00"/>
    <s v="PV-2016-00410996"/>
    <s v="Para que indique si existe crédito, luego pase a legales con DISPO por GEdo"/>
    <x v="28"/>
    <x v="16"/>
    <m/>
    <s v="Legitimo Abono"/>
    <s v="Legitimo Abono"/>
    <m/>
    <s v="30-70970720-1"/>
    <m/>
    <s v="0005-00000556"/>
    <m/>
    <m/>
    <m/>
    <m/>
    <m/>
  </r>
  <r>
    <n v="446"/>
    <s v="252561/2016"/>
    <s v="252561/2016"/>
    <m/>
    <s v="18034/2016"/>
    <m/>
    <m/>
    <s v="NOTA CC 260/2016"/>
    <d v="2016-05-31T00:00:00"/>
    <x v="63"/>
    <x v="0"/>
    <x v="131"/>
    <x v="429"/>
    <s v="Dirección de Compras y Contrataciones"/>
    <s v="5/31/3016"/>
    <s v="Presupuesto"/>
    <d v="2016-06-28T00:00:00"/>
    <s v="Mueble 3"/>
    <x v="0"/>
    <d v="2016-06-28T00:00:00"/>
    <x v="1"/>
    <s v="Presupuesto"/>
    <d v="2016-08-03T00:00:00"/>
    <s v="PV-2016-00524312-APN-DGTAYL#SFM"/>
    <m/>
    <x v="3"/>
    <x v="53"/>
    <m/>
    <m/>
    <m/>
    <m/>
    <m/>
    <m/>
    <m/>
    <m/>
    <m/>
    <m/>
    <m/>
    <m/>
  </r>
  <r>
    <n v="447"/>
    <s v="280426/2016"/>
    <s v="280426/2016"/>
    <m/>
    <s v="15931/2016"/>
    <m/>
    <m/>
    <s v="NOTA DNEF N° 87/2016"/>
    <d v="2016-05-12T00:00:00"/>
    <x v="57"/>
    <x v="149"/>
    <x v="194"/>
    <x v="291"/>
    <s v="Dirección Nacional de Centros Tematicos"/>
    <m/>
    <s v="Dirección Nacional de Expresiones Federales"/>
    <d v="2016-08-25T00:00:00"/>
    <s v="Mueble 9"/>
    <x v="1"/>
    <d v="2016-07-01T00:00:00"/>
    <x v="184"/>
    <s v="Presupuesto"/>
    <d v="2016-09-09T00:00:00"/>
    <s v="PV-2016-01282850-APN-DGTAYL#SFM"/>
    <s v="se envio providencia para su intervencion con RESO por GEDO"/>
    <x v="19"/>
    <x v="98"/>
    <s v="Legitimo abono"/>
    <s v="Legitimo Abono"/>
    <s v="Legitimo Abono"/>
    <m/>
    <s v="20-13653578-2"/>
    <m/>
    <s v="2002-9"/>
    <m/>
    <m/>
    <m/>
    <m/>
    <m/>
  </r>
  <r>
    <n v="448"/>
    <s v="287488/2016"/>
    <s v="287488/2016"/>
    <m/>
    <m/>
    <m/>
    <m/>
    <s v="MEMO N° 29/2016"/>
    <d v="2016-07-04T00:00:00"/>
    <x v="83"/>
    <x v="0"/>
    <x v="1"/>
    <x v="430"/>
    <s v="Dirección de Compras y Contrataciones"/>
    <m/>
    <s v="Mesa de Entradas"/>
    <d v="2016-07-04T00:00:00"/>
    <s v="Mueble 15"/>
    <x v="0"/>
    <d v="2016-07-04T00:00:00"/>
    <x v="185"/>
    <m/>
    <m/>
    <m/>
    <m/>
    <x v="3"/>
    <x v="56"/>
    <m/>
    <m/>
    <m/>
    <m/>
    <m/>
    <m/>
    <m/>
    <m/>
    <m/>
    <m/>
    <m/>
    <s v="DESAFECTAR"/>
  </r>
  <r>
    <n v="449"/>
    <s v="287958/2016"/>
    <s v="287958/2016"/>
    <m/>
    <s v="21935/2016"/>
    <m/>
    <m/>
    <s v="NOTA DNEF N° 261/2016"/>
    <d v="2016-07-04T00:00:00"/>
    <x v="85"/>
    <x v="185"/>
    <x v="259"/>
    <x v="431"/>
    <s v="Dirección Nacional de Expresiones Federales"/>
    <m/>
    <s v="Presupuesto"/>
    <d v="2016-07-13T00:00:00"/>
    <s v="Mueble 9"/>
    <x v="0"/>
    <d v="2016-07-06T00:00:00"/>
    <x v="34"/>
    <s v="Presupuesto"/>
    <d v="2016-09-02T00:00:00"/>
    <s v="PV-2016-01123875-APN-DGTAYL#SFM"/>
    <s v="Para que indique si hay crédito y continuar el trámite con Dispo por GEDO"/>
    <x v="3"/>
    <x v="99"/>
    <m/>
    <s v="Legitimo Abono"/>
    <s v="Legitimo Abono"/>
    <m/>
    <m/>
    <n v="269587"/>
    <m/>
    <m/>
    <m/>
    <m/>
    <m/>
    <s v="DESAFECTAR"/>
  </r>
  <r>
    <n v="450"/>
    <s v="288099/2016"/>
    <s v="288099/2016"/>
    <m/>
    <s v="21961/2016"/>
    <m/>
    <m/>
    <s v="NOTA DNEF N° 269/2016"/>
    <d v="2016-07-04T00:00:00"/>
    <x v="57"/>
    <x v="232"/>
    <x v="260"/>
    <x v="432"/>
    <s v="Dirección Nacional de Expresiones Federales"/>
    <m/>
    <s v="Dirección Nacional de Expresiones Federales"/>
    <d v="2016-07-04T00:00:00"/>
    <s v="Mueble 9"/>
    <x v="1"/>
    <d v="2016-07-06T00:00:00"/>
    <x v="34"/>
    <s v="Presupuesto"/>
    <d v="2016-08-01T00:00:00"/>
    <s v="PV-2016-00488515-APN-DGTAYL#SFM"/>
    <s v="Para verificar crédito junto con Reso por GEDO"/>
    <x v="19"/>
    <x v="86"/>
    <m/>
    <s v="Legitimo Abono"/>
    <s v="Legitimo Abono"/>
    <m/>
    <m/>
    <m/>
    <m/>
    <m/>
    <m/>
    <m/>
    <m/>
    <m/>
  </r>
  <r>
    <n v="451"/>
    <s v="288296/2016"/>
    <s v="288296/2016"/>
    <m/>
    <s v="2198/4/2016"/>
    <m/>
    <m/>
    <s v="NOTA DNEF N° 283/2016"/>
    <d v="2016-07-04T00:00:00"/>
    <x v="57"/>
    <x v="233"/>
    <x v="165"/>
    <x v="433"/>
    <s v="Dirección Nacional de Expresiones Federales"/>
    <m/>
    <s v="Dirección Nacional de Expresiones Federales"/>
    <d v="2016-07-25T00:00:00"/>
    <s v="Mueble 9"/>
    <x v="1"/>
    <d v="2016-07-06T00:00:00"/>
    <x v="34"/>
    <s v="Presupuesto"/>
    <d v="2016-08-18T00:00:00"/>
    <s v="PV-2016-00785038"/>
    <s v="Para indicar crédito e intervenir Reso por GEDO"/>
    <x v="5"/>
    <x v="5"/>
    <m/>
    <s v="Legitimo Abono"/>
    <s v="Legitimo Abono"/>
    <m/>
    <s v="20-12345074-5"/>
    <m/>
    <s v="0001-00000058"/>
    <m/>
    <m/>
    <m/>
    <m/>
    <m/>
  </r>
  <r>
    <n v="452"/>
    <s v="288292/2016"/>
    <s v="288292/2016"/>
    <m/>
    <s v="21983/2016"/>
    <m/>
    <m/>
    <s v="NOTA DNEF N° 282/2016"/>
    <d v="2016-07-04T00:00:00"/>
    <x v="57"/>
    <x v="234"/>
    <x v="132"/>
    <x v="434"/>
    <s v="Dirección Nacional de Expresiones Federales"/>
    <m/>
    <s v="Dirección Nacional de Expresiones Federales"/>
    <d v="2016-07-04T00:00:00"/>
    <s v="Mueble 9"/>
    <x v="1"/>
    <d v="2016-07-06T00:00:00"/>
    <x v="186"/>
    <s v="Dirección Nacional de Expresiones Federales"/>
    <d v="2016-07-11T00:00:00"/>
    <s v="NO-PV-2016-00112765"/>
    <s v="Para refacturar. Se avisa de Alta de Ente"/>
    <x v="7"/>
    <x v="69"/>
    <m/>
    <s v="Legitimo Abono"/>
    <s v="Legitimo Abono"/>
    <m/>
    <n v="20261695813"/>
    <m/>
    <m/>
    <m/>
    <m/>
    <m/>
    <m/>
    <m/>
  </r>
  <r>
    <n v="453"/>
    <s v="288280/2016"/>
    <s v="288280/2016"/>
    <m/>
    <s v="21982/2016"/>
    <m/>
    <m/>
    <s v="NOTA DNEF N° 281/2016"/>
    <d v="2016-07-04T00:00:00"/>
    <x v="57"/>
    <x v="235"/>
    <x v="165"/>
    <x v="435"/>
    <s v="Dirección Nacional de Expresiones Federales"/>
    <m/>
    <s v="Dirección Nacional de Expresiones Federales"/>
    <d v="2016-07-25T00:00:00"/>
    <s v="Mueble 9"/>
    <x v="1"/>
    <d v="2016-07-06T00:00:00"/>
    <x v="34"/>
    <s v="Presupuesto"/>
    <d v="2016-08-18T00:00:00"/>
    <s v="PV-2016-00785534"/>
    <s v="Para indicar crédito e intervenir Reso por GEDO"/>
    <x v="5"/>
    <x v="5"/>
    <m/>
    <s v="Legitimo Abono"/>
    <s v="Legitimo Abono"/>
    <m/>
    <n v="23920296084"/>
    <m/>
    <m/>
    <m/>
    <m/>
    <m/>
    <m/>
    <m/>
  </r>
  <r>
    <n v="454"/>
    <s v="288245/2016"/>
    <s v="288245/2016"/>
    <m/>
    <s v="21981/2016"/>
    <m/>
    <m/>
    <s v="NOTA DNEF N° 280/2016"/>
    <d v="2016-07-04T00:00:00"/>
    <x v="57"/>
    <x v="236"/>
    <x v="209"/>
    <x v="436"/>
    <s v="Dirección Nacional de Expresiones Federales"/>
    <m/>
    <s v="Dirección Nacional de Expresiones Federales"/>
    <d v="2016-09-02T00:00:00"/>
    <s v="Mueble 9"/>
    <x v="1"/>
    <d v="2016-07-06T00:00:00"/>
    <x v="186"/>
    <s v="Presupuesto"/>
    <d v="2016-09-13T00:00:00"/>
    <s v="PV-2016-01355637-APN-DGTAYL#SFM"/>
    <s v="Para indicar crédito e intervenir Reso por GEDO"/>
    <x v="5"/>
    <x v="5"/>
    <m/>
    <s v="Legitimo Abono"/>
    <s v="Legitimo Abono"/>
    <m/>
    <n v="27952085455"/>
    <m/>
    <m/>
    <m/>
    <m/>
    <m/>
    <m/>
    <m/>
  </r>
  <r>
    <n v="455"/>
    <s v="288237/2016"/>
    <s v="288237/2016"/>
    <m/>
    <s v="21980/2016"/>
    <m/>
    <m/>
    <s v="NOTA DNEF N° 279/2016"/>
    <d v="2016-07-04T00:00:00"/>
    <x v="57"/>
    <x v="149"/>
    <x v="165"/>
    <x v="437"/>
    <s v="Dirección Nacional de Expresiones Federales"/>
    <m/>
    <s v="Dirección Nacional de Expresiones Federales"/>
    <d v="2016-08-25T00:00:00"/>
    <s v="Mueble 9"/>
    <x v="1"/>
    <d v="2016-07-06T00:00:00"/>
    <x v="186"/>
    <s v="Presupuesto"/>
    <d v="2016-09-12T00:00:00"/>
    <s v="PV-2016-01330740-APN-DGTAYL#SFM"/>
    <s v="Para refacturar. Se avisa de Alta de Ente"/>
    <x v="5"/>
    <x v="5"/>
    <m/>
    <s v="Legitimo Abono"/>
    <s v="Legitimo Abono"/>
    <m/>
    <n v="20136535782"/>
    <m/>
    <m/>
    <m/>
    <m/>
    <m/>
    <m/>
    <m/>
  </r>
  <r>
    <n v="456"/>
    <s v="288206/2016"/>
    <s v="288206/2016"/>
    <m/>
    <s v="21975/2016"/>
    <m/>
    <m/>
    <s v="NOTA DNEF N° 278/2016"/>
    <d v="2016-07-04T00:00:00"/>
    <x v="57"/>
    <x v="237"/>
    <x v="261"/>
    <x v="438"/>
    <s v="Dirección Nacional de Expresiones Federales"/>
    <m/>
    <s v="Dirección Nacional de Expresiones Federales"/>
    <d v="2016-09-07T00:00:00"/>
    <s v="Mueble 9"/>
    <x v="1"/>
    <d v="2016-07-06T00:00:00"/>
    <x v="186"/>
    <s v="Presupuesto"/>
    <d v="2016-09-14T00:00:00"/>
    <s v="PV-2016-01395308-APN-DGTAYL#SFM"/>
    <s v="Para indicar credito por e intervenir. reso por GEDO"/>
    <x v="5"/>
    <x v="5"/>
    <m/>
    <s v="Legitimo Abono"/>
    <s v="Legitimo Abono"/>
    <m/>
    <n v="20267814296"/>
    <m/>
    <m/>
    <m/>
    <m/>
    <m/>
    <m/>
    <m/>
  </r>
  <r>
    <n v="457"/>
    <s v="288174/2016"/>
    <s v="288174/2016"/>
    <m/>
    <s v="21972/2016"/>
    <m/>
    <m/>
    <s v="NOTA DNEF N° 276/2016"/>
    <d v="2016-07-04T00:00:00"/>
    <x v="57"/>
    <x v="238"/>
    <x v="262"/>
    <x v="439"/>
    <s v="Dirección Nacional de Expresiones Federales"/>
    <m/>
    <s v="Dirección Nacional de Expresiones Federales"/>
    <d v="2016-08-05T00:00:00"/>
    <s v="Mueble 9"/>
    <x v="1"/>
    <d v="2016-07-06T00:00:00"/>
    <x v="34"/>
    <s v="Presupuesto"/>
    <d v="2016-08-23T00:00:00"/>
    <s v="PV-2016-00857674"/>
    <m/>
    <x v="5"/>
    <x v="5"/>
    <m/>
    <s v="Legitimo Abono"/>
    <s v="Legitimo Abono"/>
    <m/>
    <n v="20187652089"/>
    <m/>
    <m/>
    <m/>
    <m/>
    <m/>
    <m/>
    <m/>
  </r>
  <r>
    <n v="458"/>
    <s v="288177/2016"/>
    <s v="288177/2016"/>
    <m/>
    <s v="21974/2016"/>
    <m/>
    <m/>
    <s v="NOTA DNEF N° 277/2016"/>
    <d v="2016-07-04T00:00:00"/>
    <x v="57"/>
    <x v="239"/>
    <x v="263"/>
    <x v="440"/>
    <s v="Dirección Nacional de Expresiones Federales"/>
    <m/>
    <s v="Dirección Nacional de Expresiones Federales"/>
    <d v="2016-08-05T00:00:00"/>
    <s v="Mueble 9"/>
    <x v="1"/>
    <d v="2016-07-05T00:00:00"/>
    <x v="34"/>
    <s v="Presupuesto"/>
    <d v="2016-08-23T00:00:00"/>
    <s v="PV-2016-00866066"/>
    <s v="Para indicar credito por e intervenir. reso por GEDO"/>
    <x v="5"/>
    <x v="5"/>
    <m/>
    <s v="Legitimo Abono"/>
    <s v="Legitimo Abono"/>
    <m/>
    <m/>
    <m/>
    <m/>
    <m/>
    <m/>
    <m/>
    <m/>
    <m/>
  </r>
  <r>
    <n v="459"/>
    <s v="288165/2016"/>
    <s v="288165/2016"/>
    <m/>
    <s v="21971/2016"/>
    <m/>
    <m/>
    <s v="NOTA DNEF N° 275/2016"/>
    <d v="2016-07-04T00:00:00"/>
    <x v="57"/>
    <x v="240"/>
    <x v="132"/>
    <x v="441"/>
    <s v="Dirección Nacional de Expresiones Federales"/>
    <m/>
    <s v="Dirección Nacional de Expresiones Federales"/>
    <d v="2016-07-04T00:00:00"/>
    <s v="Mueble 9"/>
    <x v="1"/>
    <d v="2016-07-06T00:00:00"/>
    <x v="186"/>
    <s v="Presupuesto"/>
    <d v="2016-09-27T00:00:00"/>
    <s v="PV-2016-01702191"/>
    <m/>
    <x v="5"/>
    <x v="5"/>
    <m/>
    <s v="Legitimo Abono"/>
    <s v="Legitimo Abono"/>
    <m/>
    <n v="23128145699"/>
    <m/>
    <m/>
    <m/>
    <m/>
    <m/>
    <m/>
    <m/>
  </r>
  <r>
    <n v="460"/>
    <s v="288163/2016"/>
    <s v="288163/2016"/>
    <m/>
    <s v="21969/2016"/>
    <m/>
    <m/>
    <s v="NOTA DNEF N° 274/2016"/>
    <d v="2016-07-04T00:00:00"/>
    <x v="57"/>
    <x v="241"/>
    <x v="165"/>
    <x v="442"/>
    <s v="Dirección Nacional de Expresiones Federales"/>
    <m/>
    <s v="Dirección Nacional de Expresiones Federales"/>
    <d v="2016-07-04T00:00:00"/>
    <s v="Mueble 9"/>
    <x v="1"/>
    <d v="2016-07-05T00:00:00"/>
    <x v="34"/>
    <s v="Presupuesto"/>
    <d v="2016-08-01T00:00:00"/>
    <s v="Providencia GEDO + Reso GEDO"/>
    <s v="Para indicar si existe crédito, junto con Reso por GEDO"/>
    <x v="0"/>
    <x v="100"/>
    <m/>
    <s v="Legitimo Abono"/>
    <s v="Legitimo Abono"/>
    <m/>
    <n v="20179961343"/>
    <m/>
    <m/>
    <m/>
    <m/>
    <m/>
    <m/>
    <m/>
  </r>
  <r>
    <n v="461"/>
    <s v="288119/2016"/>
    <s v="288119/2016"/>
    <m/>
    <s v="21966/2016"/>
    <m/>
    <m/>
    <s v="NOTA DNEF N° 273/2016"/>
    <d v="2016-07-04T00:00:00"/>
    <x v="57"/>
    <x v="242"/>
    <x v="165"/>
    <x v="443"/>
    <s v="Dirección Nacional de Expresiones Federales"/>
    <m/>
    <s v="Dirección Nacional de Expresiones Federales"/>
    <d v="2016-09-07T00:00:00"/>
    <s v="Mueble 9"/>
    <x v="1"/>
    <d v="2016-07-05T00:00:00"/>
    <x v="187"/>
    <s v="Presupuesto"/>
    <d v="2016-09-14T00:00:00"/>
    <s v="PV-2016-01395340-APN-DGTAYL#SFM"/>
    <s v="Para indicar si existe crédito, junto con Reso por GEDO"/>
    <x v="5"/>
    <x v="5"/>
    <m/>
    <s v="Legitimo Abono"/>
    <s v="Legitimo Abono"/>
    <m/>
    <n v="27292509877"/>
    <m/>
    <m/>
    <m/>
    <m/>
    <m/>
    <m/>
    <m/>
  </r>
  <r>
    <n v="462"/>
    <s v="288114/2016"/>
    <s v="288114/2016"/>
    <m/>
    <s v="21965/2016"/>
    <m/>
    <m/>
    <s v="NOTA DNEF N° 272/2016"/>
    <d v="2016-07-04T00:00:00"/>
    <x v="57"/>
    <x v="243"/>
    <x v="185"/>
    <x v="444"/>
    <s v="Dirección Nacional de Expresiones Federales"/>
    <m/>
    <s v="Dirección Nacional de Expresiones Federales"/>
    <d v="2016-07-04T00:00:00"/>
    <s v="Mueble 9"/>
    <x v="1"/>
    <d v="2016-07-05T00:00:00"/>
    <x v="188"/>
    <s v="Dirección Nacional de Expresiones Federales"/>
    <d v="2016-09-30T00:00:00"/>
    <s v="PV-2016-01816045"/>
    <s v="Para requerir nuevo poder de representación y ver factura"/>
    <x v="5"/>
    <x v="5"/>
    <m/>
    <s v="Legitimo Abono"/>
    <s v="Legitimo Abono"/>
    <m/>
    <m/>
    <m/>
    <m/>
    <m/>
    <m/>
    <m/>
    <m/>
    <m/>
  </r>
  <r>
    <n v="463"/>
    <s v="288108/2016"/>
    <s v="288108/2016"/>
    <m/>
    <s v="21963/2016"/>
    <m/>
    <m/>
    <s v="NOTA DNEF N° 271/2016"/>
    <d v="2016-07-04T00:00:00"/>
    <x v="57"/>
    <x v="244"/>
    <x v="165"/>
    <x v="445"/>
    <s v="Dirección Nacional de Expresiones Federales"/>
    <m/>
    <s v="Presupuesto"/>
    <d v="2016-07-12T00:00:00"/>
    <s v="Mueble 9"/>
    <x v="1"/>
    <d v="2016-07-05T00:00:00"/>
    <x v="34"/>
    <s v="Legales"/>
    <d v="2016-07-21T00:00:00"/>
    <s v="PV-2016-00364232-APN-DGTAYL#SFM"/>
    <s v="Pase de expediente con PROY por gedo. Previo intervención de presupuesto"/>
    <x v="28"/>
    <x v="92"/>
    <m/>
    <s v="Legitimo Abono"/>
    <s v="Legitimo Abono"/>
    <m/>
    <n v="27189016218"/>
    <m/>
    <m/>
    <m/>
    <m/>
    <m/>
    <m/>
    <m/>
  </r>
  <r>
    <n v="464"/>
    <s v="288105/2016"/>
    <s v="288105/2016"/>
    <m/>
    <s v="21962/2016"/>
    <m/>
    <m/>
    <s v="NOTA DNEF N° 270/2016"/>
    <d v="2016-07-04T00:00:00"/>
    <x v="57"/>
    <x v="244"/>
    <x v="209"/>
    <x v="446"/>
    <s v="Dirección Nacional de Expresiones Federales"/>
    <m/>
    <s v="Dirección Nacional de Expresiones Federales"/>
    <d v="2016-07-04T00:00:00"/>
    <s v="Mueble 9"/>
    <x v="1"/>
    <d v="2016-07-05T00:00:00"/>
    <x v="189"/>
    <s v="Presupuesto"/>
    <d v="2016-08-23T00:00:00"/>
    <s v="PV-2016-00857400"/>
    <m/>
    <x v="5"/>
    <x v="5"/>
    <m/>
    <s v="Legitimo Abono"/>
    <s v="Legitimo Abono"/>
    <m/>
    <m/>
    <m/>
    <m/>
    <m/>
    <m/>
    <m/>
    <m/>
    <m/>
  </r>
  <r>
    <n v="465"/>
    <s v="288026/2016"/>
    <s v="288026/2016"/>
    <m/>
    <s v="21946/2016"/>
    <m/>
    <m/>
    <s v="NOTA DNEF N° 266/2016"/>
    <d v="2016-07-04T00:00:00"/>
    <x v="57"/>
    <x v="245"/>
    <x v="165"/>
    <x v="447"/>
    <s v="Dirección Nacional de Expresiones Federales"/>
    <m/>
    <s v="Dirección Nacional de Expresiones Federales"/>
    <d v="2016-09-02T00:00:00"/>
    <s v="Mueble 9"/>
    <x v="1"/>
    <d v="2016-07-05T00:00:00"/>
    <x v="187"/>
    <s v="Dirección Nacional de Expresiones Federales"/>
    <d v="2016-09-13T00:00:00"/>
    <m/>
    <s v="por tener mal la fecha del evento y nota de credito incorrecta, no coincide el concepto con la factura de jefatura."/>
    <x v="3"/>
    <x v="61"/>
    <m/>
    <s v="Legitimo Abono"/>
    <s v="Legitimo Abono"/>
    <m/>
    <n v="20342243062"/>
    <m/>
    <m/>
    <m/>
    <m/>
    <m/>
    <m/>
    <m/>
  </r>
  <r>
    <n v="466"/>
    <s v="288090/2016"/>
    <s v="288090/2016"/>
    <m/>
    <s v="21954/2016"/>
    <m/>
    <m/>
    <s v="NOTA DNEF N° 268/2016"/>
    <d v="2016-07-04T00:00:00"/>
    <x v="57"/>
    <x v="244"/>
    <x v="260"/>
    <x v="448"/>
    <s v="Dirección Nacional de Expresiones Federales"/>
    <m/>
    <s v="Presupuesto"/>
    <d v="2016-07-12T00:00:00"/>
    <s v="Mueble 9"/>
    <x v="1"/>
    <d v="2016-07-05T00:00:00"/>
    <x v="190"/>
    <s v="Presupuesto"/>
    <d v="2016-07-11T00:00:00"/>
    <s v="PV-2016-00112697-APN-DGTAYL#SFM"/>
    <s v="Para indicar si existe crédito. Luego devolver"/>
    <x v="3"/>
    <x v="69"/>
    <m/>
    <s v="Legitimo Abono"/>
    <s v="Legitimo Abono"/>
    <m/>
    <n v="27189016218"/>
    <m/>
    <m/>
    <m/>
    <m/>
    <m/>
    <m/>
    <m/>
  </r>
  <r>
    <n v="467"/>
    <s v="288031/2016"/>
    <s v="288031/2016"/>
    <m/>
    <s v="21951/2016"/>
    <m/>
    <m/>
    <s v="NOTA DNEF N° 267/2016"/>
    <d v="2016-07-04T00:00:00"/>
    <x v="57"/>
    <x v="246"/>
    <x v="165"/>
    <x v="449"/>
    <s v="Dirección Nacional de Expresiones Federales"/>
    <m/>
    <s v="Dirección Nacional de Expresiones Federales"/>
    <d v="2016-07-04T00:00:00"/>
    <s v="Mueble 9"/>
    <x v="1"/>
    <d v="2016-07-05T00:00:00"/>
    <x v="191"/>
    <s v="Dirección Nacional de Expresiones Federales"/>
    <d v="2016-07-11T00:00:00"/>
    <s v="PV-2016-00103918-APN-DGTAYL#SFM"/>
    <s v="Providencia para refacturar a SFM. Se avisa del Alta de entes"/>
    <x v="7"/>
    <x v="99"/>
    <m/>
    <s v="Legitimo Abono"/>
    <s v="Legitimo Abono"/>
    <m/>
    <n v="20239013741"/>
    <m/>
    <m/>
    <m/>
    <m/>
    <m/>
    <m/>
    <m/>
  </r>
  <r>
    <n v="468"/>
    <s v="288008/2016"/>
    <s v="288008/2016"/>
    <m/>
    <s v="21943/2016"/>
    <m/>
    <m/>
    <s v="NOTA DNEF N° 265/2016"/>
    <d v="2016-07-04T00:00:00"/>
    <x v="57"/>
    <x v="247"/>
    <x v="264"/>
    <x v="450"/>
    <s v="Dirección Nacional de Expresiones Federales"/>
    <m/>
    <s v="Dirección Nacional de Expresiones Federales"/>
    <d v="2016-07-26T00:00:00"/>
    <s v="Mueble 9"/>
    <x v="1"/>
    <d v="2016-07-05T00:00:00"/>
    <x v="192"/>
    <s v="Dirección Nacional de Expresiones Federales"/>
    <d v="2016-08-29T00:00:00"/>
    <m/>
    <s v="para ampliar actividad Afip."/>
    <x v="5"/>
    <x v="5"/>
    <m/>
    <s v="Legitimo Abono"/>
    <s v="Legitimo Abono"/>
    <m/>
    <m/>
    <m/>
    <m/>
    <m/>
    <m/>
    <m/>
    <m/>
    <m/>
  </r>
  <r>
    <n v="469"/>
    <s v="288322/2016"/>
    <s v="288322/2016"/>
    <m/>
    <s v="21985/2016"/>
    <m/>
    <m/>
    <s v="NOTA DNEF N° 284/2016"/>
    <d v="2016-07-04T00:00:00"/>
    <x v="57"/>
    <x v="248"/>
    <x v="132"/>
    <x v="451"/>
    <s v="Dirección Nacional de Expresiones Federales"/>
    <m/>
    <s v="Dirección Nacional de Expresiones Federales"/>
    <d v="2016-07-25T00:00:00"/>
    <s v="Mueble 9"/>
    <x v="1"/>
    <d v="2016-07-05T00:00:00"/>
    <x v="193"/>
    <s v="Dirección Nacional de Expresiones Federales"/>
    <d v="2016-07-12T00:00:00"/>
    <s v="PV-2016-00127922-APN-DGTAYL#SFM"/>
    <s v="Providencia para refacturar a SFM. Se avisa del Alta de entes"/>
    <x v="3"/>
    <x v="31"/>
    <m/>
    <s v="Legitimo Abono"/>
    <s v="Legitimo Abono"/>
    <m/>
    <m/>
    <m/>
    <m/>
    <m/>
    <m/>
    <m/>
    <m/>
    <m/>
  </r>
  <r>
    <n v="470"/>
    <s v="288326/2016"/>
    <s v="288326/2016"/>
    <m/>
    <s v="21986/2016"/>
    <m/>
    <m/>
    <s v="NOTA DNEF N° 285/2016"/>
    <d v="2016-07-04T00:00:00"/>
    <x v="57"/>
    <x v="249"/>
    <x v="263"/>
    <x v="452"/>
    <s v="Dirección Nacional de Expresiones Federales"/>
    <m/>
    <s v="Dirección Nacional de Expresiones Federales"/>
    <d v="2016-07-04T00:00:00"/>
    <s v="Mueble 9"/>
    <x v="1"/>
    <d v="2016-07-05T00:00:00"/>
    <x v="194"/>
    <s v="Presupuesto"/>
    <d v="2016-09-20T00:00:00"/>
    <s v="PV-2016-01535452"/>
    <s v="Providencia para refacturar a SFM. Se avisa del Alta de entes"/>
    <x v="5"/>
    <x v="5"/>
    <m/>
    <s v="Pago"/>
    <s v="Pago"/>
    <m/>
    <m/>
    <m/>
    <m/>
    <m/>
    <m/>
    <m/>
    <m/>
    <m/>
  </r>
  <r>
    <n v="471"/>
    <s v="287964/2016"/>
    <s v="287964/2016"/>
    <m/>
    <s v="21936/2016"/>
    <m/>
    <m/>
    <s v="NOTA DNEF N° 262/2016"/>
    <d v="2016-07-04T00:00:00"/>
    <x v="15"/>
    <x v="250"/>
    <x v="265"/>
    <x v="453"/>
    <s v="Dirección Nacional de Expresiones Federales"/>
    <m/>
    <s v="Dirección Nacional de Expresiones Federales"/>
    <d v="2016-07-25T00:00:00"/>
    <s v="Mueble 9"/>
    <x v="1"/>
    <d v="2016-07-05T00:00:00"/>
    <x v="34"/>
    <s v="Presupuesto"/>
    <d v="2016-09-02T00:00:00"/>
    <s v="PV-2016-01129713-APN-DGTAYL#SFM"/>
    <s v="Para indicar crédito, junto con DISPO por GEDO"/>
    <x v="19"/>
    <x v="89"/>
    <m/>
    <s v="Pago"/>
    <s v="Pago"/>
    <m/>
    <n v="30526638952"/>
    <m/>
    <s v="0007-00001622/4/5/6/7"/>
    <m/>
    <m/>
    <m/>
    <m/>
    <m/>
  </r>
  <r>
    <n v="472"/>
    <s v="287993/2016"/>
    <s v="287993/2016"/>
    <m/>
    <s v="21937/2016"/>
    <m/>
    <m/>
    <s v="NOTA DNEF N° 263/2016"/>
    <d v="2016-07-04T00:00:00"/>
    <x v="17"/>
    <x v="251"/>
    <x v="266"/>
    <x v="454"/>
    <s v="Dirección Nacional de Expresiones Federales"/>
    <m/>
    <s v="Dirección Nacional de Expresiones Federales"/>
    <d v="2016-08-24T00:00:00"/>
    <s v="Mueble 10"/>
    <x v="0"/>
    <d v="2016-07-05T00:00:00"/>
    <x v="34"/>
    <s v="Legales"/>
    <d v="2016-09-20T00:00:00"/>
    <s v="PV-2016-01532618"/>
    <m/>
    <x v="5"/>
    <x v="5"/>
    <m/>
    <s v="Pago"/>
    <s v="Pago"/>
    <m/>
    <n v="30559943181"/>
    <m/>
    <s v="0004-00039617/39614/39616"/>
    <m/>
    <m/>
    <m/>
    <m/>
    <s v="PAGO"/>
  </r>
  <r>
    <n v="473"/>
    <s v="288434/2016"/>
    <s v="288434/2016"/>
    <m/>
    <s v="21989/2016"/>
    <m/>
    <m/>
    <s v="NOTA DNCT N° 137/2016"/>
    <d v="2016-06-30T00:00:00"/>
    <x v="31"/>
    <x v="252"/>
    <x v="267"/>
    <x v="455"/>
    <s v="Secretaria de Contenidos Publicos"/>
    <m/>
    <s v="Direccion General Técnica, Administrativa y Legal"/>
    <d v="2016-07-07T00:00:00"/>
    <s v="Mueble 8"/>
    <x v="3"/>
    <d v="2016-07-07T00:00:00"/>
    <x v="1"/>
    <s v="Presupuesto"/>
    <d v="2016-07-20T00:00:00"/>
    <s v="pv-2016-00350618"/>
    <s v="PARA CONTINUAR CON LOS TRAMITES ADMINISTRATIVOS DE RIGOR"/>
    <x v="19"/>
    <x v="64"/>
    <m/>
    <s v="Pago"/>
    <s v="Pago"/>
    <m/>
    <m/>
    <m/>
    <m/>
    <m/>
    <m/>
    <m/>
    <m/>
    <m/>
  </r>
  <r>
    <n v="474"/>
    <s v="021993/2016"/>
    <s v="021993/2016"/>
    <m/>
    <s v="21993/2016"/>
    <m/>
    <m/>
    <s v="MEMO N° 72/2016"/>
    <d v="2016-06-30T00:00:00"/>
    <x v="31"/>
    <x v="87"/>
    <x v="191"/>
    <x v="456"/>
    <s v="Dirección Nacional de Centros Tematicos"/>
    <m/>
    <s v="Direccion General Técnica, Administrativa y Legal"/>
    <d v="2016-07-06T00:00:00"/>
    <s v="Mueble 8"/>
    <x v="3"/>
    <d v="2016-07-07T00:00:00"/>
    <x v="1"/>
    <m/>
    <m/>
    <m/>
    <m/>
    <x v="3"/>
    <x v="14"/>
    <m/>
    <s v="Pago"/>
    <s v="Pago"/>
    <m/>
    <m/>
    <m/>
    <m/>
    <m/>
    <m/>
    <m/>
    <m/>
    <m/>
  </r>
  <r>
    <n v="475"/>
    <s v="287951/2016"/>
    <s v="287951/2016"/>
    <m/>
    <s v="21933/2016"/>
    <m/>
    <m/>
    <s v="NOTA DNCT N° 136/2016"/>
    <d v="2016-06-30T00:00:00"/>
    <x v="30"/>
    <x v="253"/>
    <x v="268"/>
    <x v="457"/>
    <s v="Dirección Nacional de Generacion de Contenidos"/>
    <m/>
    <s v="Legales"/>
    <d v="2016-08-22T00:00:00"/>
    <s v="Mueble 8"/>
    <x v="3"/>
    <d v="2016-07-07T00:00:00"/>
    <x v="195"/>
    <s v="Legales"/>
    <d v="2016-08-24T00:00:00"/>
    <s v="DISPO X GEDO"/>
    <m/>
    <x v="19"/>
    <x v="76"/>
    <m/>
    <s v="Pago"/>
    <s v="Pago"/>
    <m/>
    <m/>
    <m/>
    <m/>
    <m/>
    <m/>
    <m/>
    <m/>
    <m/>
  </r>
  <r>
    <n v="476"/>
    <s v="288523/2016"/>
    <s v="288523/2016"/>
    <m/>
    <s v="21990/2016"/>
    <m/>
    <m/>
    <s v="NOTA DNCT N° 138/2016"/>
    <d v="2016-06-28T00:00:00"/>
    <x v="31"/>
    <x v="254"/>
    <x v="269"/>
    <x v="458"/>
    <s v="Dirección Nacional de Centros Tematicos"/>
    <m/>
    <s v="Presupuesto"/>
    <d v="2016-07-27T00:00:00"/>
    <s v="Mueble 8"/>
    <x v="3"/>
    <d v="2016-07-07T00:00:00"/>
    <x v="10"/>
    <s v="Legalos"/>
    <d v="2016-07-29T00:00:00"/>
    <s v="PV-2016-00457805"/>
    <m/>
    <x v="5"/>
    <x v="5"/>
    <m/>
    <s v="Pago"/>
    <s v="Pago"/>
    <m/>
    <m/>
    <m/>
    <m/>
    <m/>
    <m/>
    <m/>
    <m/>
    <m/>
  </r>
  <r>
    <n v="477"/>
    <s v="287646/2016"/>
    <s v="287646/2016"/>
    <m/>
    <s v="21907/2016"/>
    <m/>
    <m/>
    <s v="NOTA DNCT N° 134/2016"/>
    <d v="2016-06-29T00:00:00"/>
    <x v="59"/>
    <x v="93"/>
    <x v="270"/>
    <x v="459"/>
    <s v="Dirección Nacional de Centros Tematicos"/>
    <m/>
    <s v="Direccion General Técnica, Administrativa y Legal"/>
    <d v="2016-07-06T00:00:00"/>
    <s v="Mueble 8"/>
    <x v="3"/>
    <d v="2016-07-07T00:00:00"/>
    <x v="1"/>
    <s v="Presupuesto"/>
    <d v="2016-09-09T00:00:00"/>
    <s v="PV-2016-01283591-APN-DGTAYL#SFM"/>
    <s v="PARA CONTINUAR CON LOS TRAMITES ADMINISTRATIVOS DE RIGOR"/>
    <x v="19"/>
    <x v="64"/>
    <m/>
    <s v="Pago"/>
    <s v="Pago"/>
    <m/>
    <m/>
    <m/>
    <m/>
    <m/>
    <m/>
    <m/>
    <m/>
    <m/>
  </r>
  <r>
    <n v="478"/>
    <s v="288587/2016"/>
    <s v="288587/2016"/>
    <m/>
    <s v="21991/2016"/>
    <m/>
    <m/>
    <s v="NOTA DNCT N° 139/2016"/>
    <d v="2016-07-01T00:00:00"/>
    <x v="31"/>
    <x v="87"/>
    <x v="271"/>
    <x v="460"/>
    <s v="Dirección Nacional de Centros Tematicos"/>
    <m/>
    <s v="Direccion General Técnica, Administrativa y Legal"/>
    <d v="2016-07-22T00:00:00"/>
    <s v="Mueble 8"/>
    <x v="3"/>
    <d v="2016-07-07T00:00:00"/>
    <x v="196"/>
    <s v="Direccion General Técnica, Administrativa y Legal"/>
    <d v="2016-07-26T00:00:00"/>
    <s v="PV-2016-00411183"/>
    <m/>
    <x v="33"/>
    <x v="49"/>
    <m/>
    <s v="Pago"/>
    <s v="Pago"/>
    <m/>
    <m/>
    <m/>
    <m/>
    <m/>
    <m/>
    <m/>
    <m/>
    <m/>
  </r>
  <r>
    <n v="479"/>
    <s v="287697/2016"/>
    <s v="287697/2016"/>
    <m/>
    <s v="21915/2016"/>
    <m/>
    <m/>
    <s v="NOTA DNCT N° 135/2016"/>
    <d v="2016-06-29T00:00:00"/>
    <x v="59"/>
    <x v="93"/>
    <x v="272"/>
    <x v="461"/>
    <s v="Dirección Nacional de Centros Tematicos"/>
    <m/>
    <s v="Direccion General Técnica, Administrativa y Legal"/>
    <d v="2016-07-06T00:00:00"/>
    <s v="Mueble 8"/>
    <x v="3"/>
    <d v="2016-07-07T00:00:00"/>
    <x v="10"/>
    <s v="Presupuesto"/>
    <d v="2016-08-04T00:00:00"/>
    <s v="PV-2016-00544472"/>
    <m/>
    <x v="5"/>
    <x v="5"/>
    <m/>
    <s v="Pago"/>
    <s v="Pago"/>
    <m/>
    <m/>
    <m/>
    <m/>
    <m/>
    <m/>
    <m/>
    <m/>
    <m/>
  </r>
  <r>
    <n v="480"/>
    <s v="296368/2016"/>
    <s v="296368/2016"/>
    <m/>
    <s v="22551/2016"/>
    <m/>
    <m/>
    <s v="NOTA DNCT N° 145/2016"/>
    <d v="2016-07-05T00:00:00"/>
    <x v="92"/>
    <x v="0"/>
    <x v="1"/>
    <x v="462"/>
    <s v="Dirección Nacional de Centros Tematicos"/>
    <m/>
    <s v="Direccion General Técnica, Administrativa y Legal"/>
    <d v="2016-07-07T00:00:00"/>
    <m/>
    <x v="2"/>
    <d v="2016-07-11T00:00:00"/>
    <x v="62"/>
    <s v="Dirección Nacional de Centros Tematicos"/>
    <d v="2016-08-18T00:00:00"/>
    <s v="PV-2016-00786235"/>
    <s v="Correciones al requerimiento"/>
    <x v="26"/>
    <x v="45"/>
    <m/>
    <m/>
    <m/>
    <m/>
    <m/>
    <m/>
    <m/>
    <m/>
    <m/>
    <m/>
    <m/>
    <m/>
  </r>
  <r>
    <n v="481"/>
    <s v="296214/2016"/>
    <s v="296214/2016"/>
    <m/>
    <s v="22545/2016"/>
    <m/>
    <m/>
    <s v="NOTA DNCT N° 144/2016"/>
    <d v="2016-07-06T00:00:00"/>
    <x v="31"/>
    <x v="255"/>
    <x v="273"/>
    <x v="463"/>
    <s v="Dirección Nacional de Centros Tematicos"/>
    <m/>
    <s v="Direccion General Técnica, Administrativa y Legal"/>
    <d v="2016-08-18T00:00:00"/>
    <s v="Mueble 8"/>
    <x v="3"/>
    <d v="2016-07-11T00:00:00"/>
    <x v="1"/>
    <s v="Legales"/>
    <d v="2016-08-22T00:00:00"/>
    <m/>
    <s v="envío de PROY"/>
    <x v="0"/>
    <x v="36"/>
    <m/>
    <s v="Pago"/>
    <s v="Pago"/>
    <m/>
    <m/>
    <m/>
    <m/>
    <m/>
    <m/>
    <m/>
    <m/>
    <m/>
  </r>
  <r>
    <n v="482"/>
    <s v="296252/2016"/>
    <s v="296252/2016"/>
    <m/>
    <s v="22546/2016"/>
    <m/>
    <m/>
    <s v="NOTA DNCT N° 143/2016"/>
    <d v="2016-07-01T00:00:00"/>
    <x v="38"/>
    <x v="256"/>
    <x v="274"/>
    <x v="464"/>
    <s v="Dirección Nacional de Centros Tematicos"/>
    <m/>
    <s v="Direccion General Técnica, Administrativa y Legal"/>
    <d v="2016-07-22T00:00:00"/>
    <s v="Mueble 8"/>
    <x v="3"/>
    <d v="2016-07-11T00:00:00"/>
    <x v="10"/>
    <s v="Direccion General Técnica, Administrativa y Legal"/>
    <d v="2016-07-27T00:00:00"/>
    <s v="PV-2016-00427168-APN-DGTAYL#SFM"/>
    <s v="envío de PROY"/>
    <x v="5"/>
    <x v="5"/>
    <m/>
    <m/>
    <m/>
    <m/>
    <m/>
    <m/>
    <m/>
    <m/>
    <m/>
    <m/>
    <m/>
    <m/>
  </r>
  <r>
    <n v="483"/>
    <s v="296291/2016"/>
    <s v="296291/2016"/>
    <m/>
    <s v="22549/2016"/>
    <m/>
    <m/>
    <s v="NOTA DNCT N° 142/2016"/>
    <d v="2016-07-05T00:00:00"/>
    <x v="31"/>
    <x v="222"/>
    <x v="275"/>
    <x v="465"/>
    <s v="Dirección Nacional de Centros Tematicos"/>
    <m/>
    <s v="Direccion General Técnica, Administrativa y Legal"/>
    <d v="2016-07-18T00:00:00"/>
    <s v="Mueble 8"/>
    <x v="3"/>
    <d v="2016-07-11T00:00:00"/>
    <x v="1"/>
    <s v="Mesa de Entradas"/>
    <d v="2016-07-18T00:00:00"/>
    <s v="PV 2016-00320366"/>
    <s v="PARA PASE A BORTHAGARY CON PROY VÍA GEDO"/>
    <x v="8"/>
    <x v="17"/>
    <m/>
    <m/>
    <m/>
    <m/>
    <m/>
    <m/>
    <m/>
    <m/>
    <m/>
    <m/>
    <m/>
    <m/>
  </r>
  <r>
    <n v="484"/>
    <s v="274819/2016"/>
    <s v="274819/2016"/>
    <m/>
    <m/>
    <m/>
    <m/>
    <s v="MEMO 27/2016"/>
    <d v="2016-06-28T00:00:00"/>
    <x v="57"/>
    <x v="257"/>
    <x v="276"/>
    <x v="466"/>
    <s v="Dirección Nacional de Expresiones Federales"/>
    <m/>
    <s v="Dirección Nacional de Expresiones Federales"/>
    <d v="2016-09-02T00:00:00"/>
    <s v="Mueble 9"/>
    <x v="1"/>
    <d v="2016-07-11T00:00:00"/>
    <x v="197"/>
    <s v="Presupuesto"/>
    <d v="2016-09-23T00:00:00"/>
    <m/>
    <s v="Para indicar crédito e intervención. RESO por gedo."/>
    <x v="19"/>
    <x v="65"/>
    <m/>
    <m/>
    <m/>
    <m/>
    <m/>
    <m/>
    <m/>
    <m/>
    <m/>
    <m/>
    <m/>
    <m/>
  </r>
  <r>
    <n v="485"/>
    <s v="282441/2016"/>
    <s v="282441/2016"/>
    <m/>
    <s v="21453/2016"/>
    <m/>
    <m/>
    <s v="NOTA DNCT N° 132/2016"/>
    <d v="2016-06-28T00:00:00"/>
    <x v="31"/>
    <x v="71"/>
    <x v="277"/>
    <x v="467"/>
    <s v="Dirección Nacional de Centros Tematicos"/>
    <m/>
    <s v="Legales"/>
    <d v="2016-07-27T00:00:00"/>
    <s v="Mueble 8"/>
    <x v="3"/>
    <d v="2016-07-12T00:00:00"/>
    <x v="10"/>
    <s v="Legales"/>
    <d v="2016-08-04T00:00:00"/>
    <s v="PV-2016-00544269"/>
    <m/>
    <x v="5"/>
    <x v="5"/>
    <m/>
    <m/>
    <m/>
    <m/>
    <m/>
    <m/>
    <m/>
    <m/>
    <m/>
    <m/>
    <m/>
    <m/>
  </r>
  <r>
    <n v="486"/>
    <s v="298826/2016"/>
    <s v="298826/2016"/>
    <m/>
    <m/>
    <m/>
    <m/>
    <s v="NOTA SCP N° 203/2016"/>
    <d v="2016-07-11T00:00:00"/>
    <x v="68"/>
    <x v="258"/>
    <x v="278"/>
    <x v="468"/>
    <s v="Secretaria de Contenidos Publicos"/>
    <m/>
    <s v="Direccion General Técnica, Administrativa y Legal"/>
    <d v="2016-07-27T00:00:00"/>
    <m/>
    <x v="0"/>
    <m/>
    <x v="198"/>
    <s v="Direccion General Técnica, Administrativa y Legal"/>
    <d v="2016-07-26T00:00:00"/>
    <s v="PROVIDENCIA"/>
    <s v="Para emitir opinión."/>
    <x v="19"/>
    <x v="15"/>
    <m/>
    <m/>
    <m/>
    <m/>
    <m/>
    <m/>
    <m/>
    <m/>
    <m/>
    <m/>
    <m/>
    <m/>
  </r>
  <r>
    <n v="487"/>
    <s v="298820/2016"/>
    <s v="298820/2016"/>
    <m/>
    <m/>
    <m/>
    <m/>
    <s v="NOTA SCP N°202/2016"/>
    <d v="2016-07-11T00:00:00"/>
    <x v="68"/>
    <x v="258"/>
    <x v="279"/>
    <x v="469"/>
    <s v="Secretaria de Contenidos Publicos"/>
    <m/>
    <s v="Direccion General Técnica, Administrativa y Legal"/>
    <d v="2016-07-27T00:00:00"/>
    <s v="Mueble 11"/>
    <x v="0"/>
    <d v="2016-07-12T00:00:00"/>
    <x v="1"/>
    <s v="Legales"/>
    <d v="2016-07-12T00:00:00"/>
    <s v="PROVIDENCIA"/>
    <s v="Para emitir opinión."/>
    <x v="3"/>
    <x v="44"/>
    <m/>
    <m/>
    <m/>
    <m/>
    <m/>
    <m/>
    <m/>
    <m/>
    <m/>
    <m/>
    <m/>
    <m/>
  </r>
  <r>
    <n v="488"/>
    <s v="300538/2016"/>
    <s v="300538/2016"/>
    <m/>
    <s v="22725/2016"/>
    <m/>
    <m/>
    <s v="MEMOP 06/2016"/>
    <d v="2016-07-11T00:00:00"/>
    <x v="95"/>
    <x v="0"/>
    <x v="1"/>
    <x v="470"/>
    <s v="Secretaria de Contenidos Publicos"/>
    <m/>
    <s v="Direccion General Técnica, Administrativa y Legal"/>
    <d v="2016-07-11T00:00:00"/>
    <m/>
    <x v="2"/>
    <d v="2016-07-12T00:00:00"/>
    <x v="62"/>
    <m/>
    <m/>
    <m/>
    <m/>
    <x v="3"/>
    <x v="69"/>
    <m/>
    <m/>
    <m/>
    <m/>
    <m/>
    <m/>
    <m/>
    <m/>
    <m/>
    <m/>
    <m/>
    <m/>
  </r>
  <r>
    <n v="489"/>
    <s v="301758/2016"/>
    <s v="301758/2016"/>
    <m/>
    <s v="22818/2016"/>
    <m/>
    <m/>
    <s v="NOTA DNCT N°147/16"/>
    <d v="2016-07-07T00:00:00"/>
    <x v="88"/>
    <x v="259"/>
    <x v="280"/>
    <x v="471"/>
    <s v="Dirección Nacional de Centros Tematicos"/>
    <m/>
    <s v="Direccion General Técnica, Administrativa y Legal"/>
    <d v="2016-07-12T00:00:00"/>
    <s v="Mueble 8"/>
    <x v="3"/>
    <d v="2016-07-13T00:00:00"/>
    <x v="1"/>
    <s v="Presupuesto"/>
    <d v="2016-08-29T00:00:00"/>
    <s v="PV-2016-00988942"/>
    <s v="Para que continue tramite"/>
    <x v="19"/>
    <x v="42"/>
    <m/>
    <m/>
    <m/>
    <m/>
    <m/>
    <m/>
    <m/>
    <m/>
    <m/>
    <m/>
    <m/>
    <m/>
  </r>
  <r>
    <n v="490"/>
    <s v="301639/2016"/>
    <s v="301639/2016"/>
    <m/>
    <s v="22804/2016"/>
    <m/>
    <m/>
    <s v="NOTA DNCT N°148/16"/>
    <d v="2016-07-06T00:00:00"/>
    <x v="53"/>
    <x v="51"/>
    <x v="281"/>
    <x v="472"/>
    <s v="Dirección Nacional de Centros Tematicos"/>
    <m/>
    <s v="Direccion General Técnica, Administrativa y Legal"/>
    <d v="2016-07-22T00:00:00"/>
    <s v="Mueble 8"/>
    <x v="3"/>
    <d v="2016-07-13T00:00:00"/>
    <x v="1"/>
    <s v="Direccion General Técnica, Administrativa y Legal"/>
    <d v="2016-07-28T00:00:00"/>
    <s v="PV-2016-00432629-APN-DGTAYL#SFM"/>
    <m/>
    <x v="5"/>
    <x v="5"/>
    <m/>
    <m/>
    <m/>
    <m/>
    <m/>
    <m/>
    <m/>
    <m/>
    <m/>
    <m/>
    <m/>
    <m/>
  </r>
  <r>
    <n v="491"/>
    <s v="301691/2016"/>
    <s v="301691/2016"/>
    <m/>
    <s v="22806/16"/>
    <m/>
    <m/>
    <s v="NOTA DNCT N°146/16"/>
    <d v="2016-07-11T00:00:00"/>
    <x v="92"/>
    <x v="0"/>
    <x v="282"/>
    <x v="473"/>
    <s v="Dirección Nacional de Centros Tematicos"/>
    <m/>
    <s v="Direccion General Técnica, Administrativa y Legal"/>
    <d v="2016-07-12T00:00:00"/>
    <m/>
    <x v="2"/>
    <d v="2016-07-13T00:00:00"/>
    <x v="62"/>
    <s v="Dirección Nacional de Centros Tematicos"/>
    <d v="2016-08-23T00:00:00"/>
    <s v="PV-2016-00869473-APN-DGTAYL#SFM"/>
    <s v="Correcciones al requerimiento"/>
    <x v="26"/>
    <x v="93"/>
    <m/>
    <m/>
    <m/>
    <m/>
    <m/>
    <m/>
    <m/>
    <m/>
    <m/>
    <m/>
    <m/>
    <m/>
  </r>
  <r>
    <n v="492"/>
    <s v="304557/2016"/>
    <s v="304557/2016"/>
    <m/>
    <s v="22973/16"/>
    <m/>
    <m/>
    <s v="NOTA DNCT N°154/16"/>
    <d v="2016-07-12T00:00:00"/>
    <x v="74"/>
    <x v="0"/>
    <x v="283"/>
    <x v="474"/>
    <s v="Dirección Nacional de Centros Tematicos"/>
    <m/>
    <s v="Dirección Nacional de Centros Tematicos"/>
    <d v="2016-07-12T00:00:00"/>
    <m/>
    <x v="3"/>
    <m/>
    <x v="1"/>
    <s v="Presupuesto"/>
    <d v="2016-09-14T00:00:00"/>
    <s v="PV-2016-01395261-APN-DGTAYL#SFM"/>
    <m/>
    <x v="5"/>
    <x v="5"/>
    <m/>
    <m/>
    <m/>
    <m/>
    <m/>
    <m/>
    <m/>
    <m/>
    <m/>
    <m/>
    <m/>
    <m/>
  </r>
  <r>
    <n v="493"/>
    <s v="304478/2016"/>
    <s v="304478/2016"/>
    <m/>
    <s v="22956/16"/>
    <m/>
    <m/>
    <s v="NOTA DNCT N°155/16"/>
    <d v="2016-07-12T00:00:00"/>
    <x v="74"/>
    <x v="0"/>
    <x v="284"/>
    <x v="475"/>
    <s v="Dirección Nacional de Centros Tematicos"/>
    <m/>
    <s v="Dirección Nacional de Centros Tematicos"/>
    <d v="2016-07-12T00:00:00"/>
    <m/>
    <x v="0"/>
    <m/>
    <x v="199"/>
    <s v="Presupuesto"/>
    <d v="2016-09-02T00:00:00"/>
    <s v="PV-2016-01124082-APN-DGTAYL#SFM"/>
    <m/>
    <x v="5"/>
    <x v="5"/>
    <m/>
    <m/>
    <m/>
    <m/>
    <m/>
    <m/>
    <m/>
    <m/>
    <m/>
    <m/>
    <m/>
    <m/>
  </r>
  <r>
    <n v="494"/>
    <s v="306927/2016"/>
    <s v="306927/2016"/>
    <m/>
    <s v="22765/2016"/>
    <m/>
    <m/>
    <s v="NOTA SCP N° 205/2016"/>
    <d v="2016-12-11T00:00:00"/>
    <x v="7"/>
    <x v="260"/>
    <x v="285"/>
    <x v="476"/>
    <s v="Secretaria de Contenidos Publicos"/>
    <m/>
    <s v="Direccion General Técnica, Administrativa y Legal"/>
    <d v="2016-07-13T00:00:00"/>
    <s v="Mueble 9"/>
    <x v="1"/>
    <m/>
    <x v="34"/>
    <s v="Presupuesto"/>
    <d v="2016-08-01T00:00:00"/>
    <s v="PV-2016-00488533-APN-DGTAYL#SFM"/>
    <s v="Para que indique si existe crédito, junto con Reso por GEDO"/>
    <x v="19"/>
    <x v="86"/>
    <m/>
    <s v="Legitimo Abono"/>
    <s v="Legitimo Abono"/>
    <m/>
    <n v="30711318840"/>
    <m/>
    <m/>
    <m/>
    <m/>
    <m/>
    <m/>
    <m/>
  </r>
  <r>
    <n v="495"/>
    <s v="287817/2016"/>
    <s v="287817/2016"/>
    <m/>
    <m/>
    <m/>
    <m/>
    <m/>
    <m/>
    <x v="15"/>
    <x v="261"/>
    <x v="286"/>
    <x v="477"/>
    <s v="Coordinación Técnica Operativa"/>
    <m/>
    <s v="Dirección Nacional de Expresiones Federales"/>
    <d v="2016-08-09T00:00:00"/>
    <s v="Mueble 9"/>
    <x v="1"/>
    <d v="2016-07-19T00:00:00"/>
    <x v="34"/>
    <s v="Presupuesto"/>
    <d v="2016-08-16T00:00:00"/>
    <s v="PV-2016-00726446-APN-DGTAYL#SFM"/>
    <s v="Para indicar crédito junto con Dispo por GEDO para continuar la tramitación"/>
    <x v="5"/>
    <x v="5"/>
    <m/>
    <s v="Legitimo Abono"/>
    <s v="Legitimo Abono"/>
    <m/>
    <n v="30715191896"/>
    <m/>
    <m/>
    <m/>
    <m/>
    <m/>
    <m/>
    <m/>
  </r>
  <r>
    <n v="496"/>
    <s v="310868/2016"/>
    <s v="310868/2016"/>
    <m/>
    <s v="23434/2016"/>
    <m/>
    <m/>
    <s v="ME-2016-00203008"/>
    <d v="2016-07-15T00:00:00"/>
    <x v="2"/>
    <x v="64"/>
    <x v="287"/>
    <x v="478"/>
    <s v="Dirección Nacional de Expresiones Federales"/>
    <m/>
    <s v="Direccion General Técnica, Administrativa y Legal"/>
    <d v="2016-07-18T00:00:00"/>
    <s v="Mueble 10"/>
    <x v="0"/>
    <d v="2016-07-15T00:00:00"/>
    <x v="200"/>
    <s v="Presupuesto"/>
    <d v="2016-07-20T00:00:00"/>
    <s v="Pv-2016-00347761 + PROY"/>
    <s v="Para indicar si existe crédito e intervenir acto administrativo. Cumplido pase a legales"/>
    <x v="19"/>
    <x v="41"/>
    <m/>
    <s v="Legitimo Abono"/>
    <s v="Legitimo Abono"/>
    <m/>
    <n v="30714478199"/>
    <m/>
    <m/>
    <m/>
    <m/>
    <m/>
    <m/>
    <m/>
  </r>
  <r>
    <n v="497"/>
    <s v="258041/2016"/>
    <s v="258041/2016"/>
    <m/>
    <m/>
    <m/>
    <m/>
    <s v="MEMO 37/2016"/>
    <d v="2016-06-29T00:00:00"/>
    <x v="96"/>
    <x v="0"/>
    <x v="1"/>
    <x v="479"/>
    <s v="Direccion General Técnica, Administrativa y Legal"/>
    <m/>
    <s v="Direccion General Técnica, Administrativa y Legal"/>
    <d v="2016-07-18T00:00:00"/>
    <m/>
    <x v="0"/>
    <m/>
    <x v="1"/>
    <m/>
    <m/>
    <m/>
    <m/>
    <x v="13"/>
    <x v="83"/>
    <m/>
    <m/>
    <m/>
    <m/>
    <m/>
    <m/>
    <m/>
    <m/>
    <m/>
    <m/>
    <m/>
    <m/>
  </r>
  <r>
    <n v="498"/>
    <s v="000168/2016"/>
    <s v="000168/2016"/>
    <m/>
    <m/>
    <m/>
    <m/>
    <s v="NOTA DNCT N° 168/2016"/>
    <d v="2016-07-11T00:00:00"/>
    <x v="47"/>
    <x v="262"/>
    <x v="241"/>
    <x v="480"/>
    <s v="Dirección Nacional de Centros Tematicos"/>
    <m/>
    <s v="Dirección Nacional de Centros Tematicos"/>
    <d v="2016-07-11T00:00:00"/>
    <m/>
    <x v="3"/>
    <d v="2016-07-18T00:00:00"/>
    <x v="1"/>
    <m/>
    <m/>
    <m/>
    <m/>
    <x v="3"/>
    <x v="17"/>
    <m/>
    <m/>
    <m/>
    <m/>
    <m/>
    <m/>
    <m/>
    <m/>
    <m/>
    <m/>
    <m/>
    <m/>
  </r>
  <r>
    <n v="500"/>
    <s v="301854/2016"/>
    <s v="301854/2016"/>
    <m/>
    <s v="23508/2016"/>
    <m/>
    <m/>
    <s v="NOTA DNCT N° 171/2016"/>
    <d v="2016-07-14T00:00:00"/>
    <x v="38"/>
    <x v="263"/>
    <x v="288"/>
    <x v="481"/>
    <s v="Dirección Nacional de Centros Tematicos"/>
    <m/>
    <s v="Sistema Federal de Medios y Contenidos Públicos"/>
    <d v="2016-07-18T00:00:00"/>
    <m/>
    <x v="3"/>
    <d v="2016-07-18T00:00:00"/>
    <x v="10"/>
    <s v="Presupuesto"/>
    <d v="2016-09-13T00:00:00"/>
    <s v="PV-2016-01350897-APN-DGTAYL#SFM"/>
    <s v="PARA CONTINUAR CON LOS TRAMITES ADMINISTRATIVOS DE RIGOR"/>
    <x v="19"/>
    <x v="64"/>
    <m/>
    <m/>
    <m/>
    <m/>
    <m/>
    <m/>
    <m/>
    <m/>
    <m/>
    <m/>
    <m/>
    <m/>
  </r>
  <r>
    <n v="501"/>
    <s v="314282/2016"/>
    <s v="314282/2016"/>
    <m/>
    <m/>
    <m/>
    <m/>
    <s v="Me-2016-00310881"/>
    <d v="2016-07-18T00:00:00"/>
    <x v="57"/>
    <x v="264"/>
    <x v="289"/>
    <x v="155"/>
    <s v="Dirección Nacional de Centros Tematicos"/>
    <m/>
    <m/>
    <m/>
    <m/>
    <x v="0"/>
    <d v="2016-07-18T00:00:00"/>
    <x v="201"/>
    <s v="Legales"/>
    <d v="2016-09-16T00:00:00"/>
    <m/>
    <m/>
    <x v="5"/>
    <x v="5"/>
    <m/>
    <m/>
    <m/>
    <m/>
    <m/>
    <m/>
    <m/>
    <m/>
    <m/>
    <m/>
    <m/>
    <m/>
  </r>
  <r>
    <n v="502"/>
    <s v="308711/2016"/>
    <s v="308711/2016"/>
    <m/>
    <m/>
    <m/>
    <m/>
    <s v="Me-2016-00173170"/>
    <d v="2016-07-14T00:00:00"/>
    <x v="31"/>
    <x v="265"/>
    <x v="290"/>
    <x v="482"/>
    <s v="Dirección Nacional de Centros Tematicos"/>
    <m/>
    <m/>
    <m/>
    <m/>
    <x v="0"/>
    <m/>
    <x v="202"/>
    <s v="Legales"/>
    <d v="2016-07-25T00:00:00"/>
    <s v="PV-2016-00388558"/>
    <s v="Para su intervención"/>
    <x v="5"/>
    <x v="5"/>
    <m/>
    <m/>
    <m/>
    <m/>
    <m/>
    <m/>
    <m/>
    <m/>
    <m/>
    <m/>
    <m/>
    <m/>
  </r>
  <r>
    <n v="503"/>
    <s v="314569/2016"/>
    <s v="314569/2016"/>
    <m/>
    <m/>
    <m/>
    <m/>
    <s v="Me-2016-00314569"/>
    <d v="2016-07-18T00:00:00"/>
    <x v="57"/>
    <x v="266"/>
    <x v="1"/>
    <x v="155"/>
    <s v="Dirección Nacional de Centros Tematicos"/>
    <m/>
    <s v="Direccion General Técnica, Administrativa y Legal"/>
    <d v="2016-08-25T00:00:00"/>
    <m/>
    <x v="3"/>
    <d v="2016-08-25T00:00:00"/>
    <x v="203"/>
    <s v="Presupuesto"/>
    <d v="2016-07-29T00:00:00"/>
    <s v="PV-2016-00458256-APN-DGTAYL#SFM"/>
    <m/>
    <x v="3"/>
    <x v="42"/>
    <m/>
    <m/>
    <m/>
    <m/>
    <m/>
    <m/>
    <m/>
    <m/>
    <m/>
    <m/>
    <m/>
    <m/>
  </r>
  <r>
    <n v="504"/>
    <s v="315162/2016"/>
    <s v="315162/2016"/>
    <m/>
    <s v="23712/2016"/>
    <m/>
    <m/>
    <s v="DNEF N° 323/2016"/>
    <d v="2016-07-18T00:00:00"/>
    <x v="85"/>
    <x v="267"/>
    <x v="213"/>
    <x v="483"/>
    <s v="Dirección Nacional de Expresiones Federales"/>
    <m/>
    <s v="Dirección Nacional de Expresiones Federales"/>
    <d v="2016-07-18T00:00:00"/>
    <m/>
    <x v="1"/>
    <d v="2016-07-21T00:00:00"/>
    <x v="204"/>
    <s v="Presupuesto"/>
    <d v="2016-09-27T00:00:00"/>
    <s v="PV-2016-01685713"/>
    <s v="Para indicación de crédito e intervención. DISPO x GEDO."/>
    <x v="5"/>
    <x v="5"/>
    <m/>
    <m/>
    <m/>
    <m/>
    <m/>
    <m/>
    <m/>
    <m/>
    <m/>
    <m/>
    <m/>
    <m/>
  </r>
  <r>
    <n v="505"/>
    <s v="315167/2016"/>
    <s v="315167/2016"/>
    <m/>
    <s v="23726/2016"/>
    <m/>
    <m/>
    <s v="DNEF N° 320/2016"/>
    <d v="2016-07-18T00:00:00"/>
    <x v="85"/>
    <x v="268"/>
    <x v="132"/>
    <x v="484"/>
    <s v="Dirección Nacional de Expresiones Federales"/>
    <m/>
    <s v="Dirección Nacional de Expresiones Federales"/>
    <d v="2016-07-18T00:00:00"/>
    <m/>
    <x v="1"/>
    <d v="2016-07-21T00:00:00"/>
    <x v="204"/>
    <m/>
    <m/>
    <m/>
    <m/>
    <x v="3"/>
    <x v="83"/>
    <m/>
    <m/>
    <m/>
    <m/>
    <m/>
    <m/>
    <m/>
    <m/>
    <m/>
    <m/>
    <m/>
    <m/>
  </r>
  <r>
    <n v="506"/>
    <s v="315165/2016"/>
    <s v="315165/2016"/>
    <m/>
    <s v="23721/2016"/>
    <m/>
    <m/>
    <s v="DNEF N° 321/2016"/>
    <d v="2016-07-18T00:00:00"/>
    <x v="85"/>
    <x v="185"/>
    <x v="291"/>
    <x v="485"/>
    <s v="Dirección Nacional de Expresiones Federales"/>
    <m/>
    <s v="Dirección Nacional de Expresiones Federales"/>
    <d v="2016-07-18T00:00:00"/>
    <m/>
    <x v="1"/>
    <d v="2016-07-21T00:00:00"/>
    <x v="34"/>
    <s v="Presupuesto"/>
    <d v="2016-09-08T00:00:00"/>
    <s v="PV-2016-01249997-APN-DGTAYL#SFM"/>
    <s v="Para que indique si hay crédito y continuar el trámite con Dispo por GEDO"/>
    <x v="5"/>
    <x v="5"/>
    <m/>
    <m/>
    <m/>
    <m/>
    <m/>
    <n v="269587"/>
    <m/>
    <m/>
    <m/>
    <m/>
    <m/>
    <m/>
  </r>
  <r>
    <n v="507"/>
    <s v="315164/2016"/>
    <s v="315164/2016"/>
    <m/>
    <s v="23718/2016"/>
    <m/>
    <m/>
    <s v="DNEF N° 322/2016"/>
    <m/>
    <x v="85"/>
    <x v="269"/>
    <x v="292"/>
    <x v="486"/>
    <s v="Dirección Nacional de Expresiones Federales"/>
    <m/>
    <s v="Dirección Nacional de Expresiones Federales"/>
    <d v="2016-07-18T00:00:00"/>
    <m/>
    <x v="1"/>
    <d v="2016-07-21T00:00:00"/>
    <x v="34"/>
    <s v="Presupuesto"/>
    <d v="2016-08-10T00:00:00"/>
    <s v="PV-2016-00641218"/>
    <s v="Para que indique si hay crédito y continuar el trámite con Reso por GEDO"/>
    <x v="5"/>
    <x v="5"/>
    <m/>
    <m/>
    <m/>
    <m/>
    <m/>
    <m/>
    <m/>
    <m/>
    <m/>
    <m/>
    <m/>
    <s v="DESAFECTAR"/>
  </r>
  <r>
    <n v="508"/>
    <s v="315171/2016"/>
    <s v="315171/2016"/>
    <m/>
    <s v="237229/2016"/>
    <m/>
    <m/>
    <s v="DNEF N° 312/2016"/>
    <d v="2016-07-18T00:00:00"/>
    <x v="15"/>
    <x v="270"/>
    <x v="293"/>
    <x v="487"/>
    <s v="Dirección Nacional de Expresiones Federales"/>
    <m/>
    <s v="Dirección Nacional de Expresiones Federales"/>
    <d v="2016-07-18T00:00:00"/>
    <m/>
    <x v="1"/>
    <d v="2016-07-21T00:00:00"/>
    <x v="34"/>
    <s v="Presupuesto"/>
    <d v="2016-09-06T00:00:00"/>
    <s v="PV-2016-01198777"/>
    <s v="Ver columna T"/>
    <x v="19"/>
    <x v="64"/>
    <m/>
    <m/>
    <m/>
    <m/>
    <m/>
    <m/>
    <m/>
    <m/>
    <m/>
    <m/>
    <m/>
    <m/>
  </r>
  <r>
    <n v="509"/>
    <s v="314344/2016"/>
    <s v="314344/2016"/>
    <m/>
    <s v="23687/2016"/>
    <m/>
    <m/>
    <s v="DNEF N° 313/2016"/>
    <d v="2016-07-18T00:00:00"/>
    <x v="68"/>
    <x v="0"/>
    <x v="1"/>
    <x v="488"/>
    <s v="Dirección Nacional de Expresiones Federales"/>
    <m/>
    <s v="Dirección Nacional de Expresiones Federales"/>
    <d v="2016-09-05T00:00:00"/>
    <m/>
    <x v="2"/>
    <d v="2016-09-07T00:00:00"/>
    <x v="205"/>
    <m/>
    <m/>
    <m/>
    <m/>
    <x v="3"/>
    <x v="34"/>
    <m/>
    <m/>
    <m/>
    <m/>
    <m/>
    <m/>
    <m/>
    <m/>
    <m/>
    <m/>
    <m/>
    <m/>
  </r>
  <r>
    <n v="510"/>
    <s v="315173/2016"/>
    <s v="315173/2016"/>
    <m/>
    <s v="23732/2016"/>
    <m/>
    <m/>
    <s v="DNEF N° 316/2016"/>
    <d v="2016-07-18T00:00:00"/>
    <x v="58"/>
    <x v="271"/>
    <x v="294"/>
    <x v="489"/>
    <s v="Dirección Nacional de Expresiones Federales"/>
    <m/>
    <s v="Dirección Nacional de Expresiones Federales"/>
    <d v="2016-07-18T00:00:00"/>
    <m/>
    <x v="1"/>
    <d v="2016-08-18T00:00:00"/>
    <x v="34"/>
    <s v="Presupuesto"/>
    <d v="2016-09-01T00:00:00"/>
    <s v="PV-2016-01094395-APN-DGTAYL#SFM"/>
    <s v="Para que indique si hay crédito y continuar el trámite con Dispo por GEDO"/>
    <x v="5"/>
    <x v="5"/>
    <m/>
    <m/>
    <m/>
    <m/>
    <m/>
    <m/>
    <m/>
    <m/>
    <m/>
    <m/>
    <m/>
    <m/>
  </r>
  <r>
    <n v="511"/>
    <s v="315172/2016"/>
    <s v="315172/2016"/>
    <m/>
    <s v="23731/2016"/>
    <m/>
    <m/>
    <s v="DNEF N° 315/2016"/>
    <d v="2016-07-18T00:00:00"/>
    <x v="7"/>
    <x v="185"/>
    <x v="213"/>
    <x v="490"/>
    <s v="Dirección Nacional de Expresiones Federales"/>
    <m/>
    <s v="Dirección Nacional de Expresiones Federales"/>
    <d v="2016-07-18T00:00:00"/>
    <m/>
    <x v="1"/>
    <d v="2016-07-21T00:00:00"/>
    <x v="34"/>
    <s v="Presupuesto"/>
    <d v="2016-08-30T00:00:00"/>
    <s v="PV-2016-01030123"/>
    <s v="Para indicar crédito y continuidad del trámite, con Dispo GEDO"/>
    <x v="5"/>
    <x v="5"/>
    <m/>
    <m/>
    <m/>
    <m/>
    <m/>
    <n v="269587"/>
    <m/>
    <m/>
    <m/>
    <m/>
    <m/>
    <m/>
  </r>
  <r>
    <n v="512"/>
    <s v="391893/2016"/>
    <s v="023615/2016"/>
    <m/>
    <m/>
    <m/>
    <m/>
    <s v="DNEF N° 309/2016"/>
    <d v="2016-07-18T00:00:00"/>
    <x v="96"/>
    <x v="185"/>
    <x v="295"/>
    <x v="491"/>
    <s v="Dirección Nacional de Expresiones Federales"/>
    <m/>
    <s v="Dirección Nacional de Expresiones Federales"/>
    <d v="2016-07-18T00:00:00"/>
    <m/>
    <x v="1"/>
    <d v="2016-07-21T00:00:00"/>
    <x v="34"/>
    <s v="Presupuesto"/>
    <d v="2016-08-31T00:00:00"/>
    <s v="PV-2016-01063503-APN-DGTAYL#SFM"/>
    <m/>
    <x v="5"/>
    <x v="5"/>
    <m/>
    <m/>
    <m/>
    <m/>
    <m/>
    <n v="269587"/>
    <m/>
    <m/>
    <m/>
    <m/>
    <m/>
    <m/>
  </r>
  <r>
    <n v="513"/>
    <s v="222508/2016"/>
    <s v="222508/2016"/>
    <m/>
    <s v="17798/2016"/>
    <m/>
    <m/>
    <m/>
    <d v="2016-05-30T00:00:00"/>
    <x v="72"/>
    <x v="0"/>
    <x v="296"/>
    <x v="492"/>
    <s v="Dirección Nacional de Expresiones Federales"/>
    <m/>
    <s v="Dirección Nacional de Expresiones Federales"/>
    <d v="2016-07-18T00:00:00"/>
    <m/>
    <x v="1"/>
    <m/>
    <x v="1"/>
    <m/>
    <m/>
    <m/>
    <m/>
    <x v="3"/>
    <x v="83"/>
    <m/>
    <m/>
    <m/>
    <m/>
    <m/>
    <m/>
    <m/>
    <m/>
    <m/>
    <m/>
    <m/>
    <m/>
  </r>
  <r>
    <n v="514"/>
    <s v="267813/2016"/>
    <s v="267813/2016"/>
    <m/>
    <m/>
    <m/>
    <m/>
    <m/>
    <d v="2016-06-23T00:00:00"/>
    <x v="96"/>
    <x v="0"/>
    <x v="1"/>
    <x v="493"/>
    <s v="Coordinación Técnica Operativa"/>
    <m/>
    <s v="Coordinación Técnica Operativa"/>
    <d v="2016-09-07T00:00:00"/>
    <m/>
    <x v="2"/>
    <d v="2016-07-21T00:00:00"/>
    <x v="206"/>
    <m/>
    <m/>
    <m/>
    <m/>
    <x v="3"/>
    <x v="63"/>
    <m/>
    <m/>
    <m/>
    <m/>
    <m/>
    <m/>
    <m/>
    <m/>
    <m/>
    <m/>
    <m/>
    <m/>
  </r>
  <r>
    <n v="515"/>
    <s v="315174/2016"/>
    <s v="315174/2016"/>
    <m/>
    <s v="23733/2016"/>
    <m/>
    <m/>
    <s v="DNEF N° 317/2016"/>
    <d v="2016-07-18T00:00:00"/>
    <x v="96"/>
    <x v="272"/>
    <x v="297"/>
    <x v="494"/>
    <s v="Dirección Nacional de Expresiones Federales"/>
    <m/>
    <s v="Dirección Nacional de Expresiones Federales"/>
    <d v="2016-07-18T00:00:00"/>
    <m/>
    <x v="1"/>
    <d v="2016-07-21T00:00:00"/>
    <x v="1"/>
    <s v="Presupuesto"/>
    <d v="2016-09-27T00:00:00"/>
    <s v="PV-2016-01698100"/>
    <m/>
    <x v="19"/>
    <x v="81"/>
    <m/>
    <m/>
    <m/>
    <m/>
    <m/>
    <m/>
    <m/>
    <m/>
    <m/>
    <m/>
    <m/>
    <m/>
  </r>
  <r>
    <n v="516"/>
    <s v="314956/2016"/>
    <s v="314956/2016"/>
    <m/>
    <s v="23685/2016"/>
    <m/>
    <m/>
    <s v="DNEF N° 324/2016"/>
    <d v="2016-07-05T00:00:00"/>
    <x v="96"/>
    <x v="273"/>
    <x v="298"/>
    <x v="495"/>
    <s v="Sistema Federal de Medios y Contenidos Públicos"/>
    <m/>
    <s v="Dirección Nacional de Expresiones Federales"/>
    <d v="2016-07-18T00:00:00"/>
    <m/>
    <x v="1"/>
    <d v="2016-07-21T00:00:00"/>
    <x v="1"/>
    <s v="Presupuesto"/>
    <d v="2016-09-20T00:00:00"/>
    <s v="PV-2016-01519566"/>
    <s v="Para que indique si hay crédito y continuar el trámite con Dispo por GEDO"/>
    <x v="19"/>
    <x v="24"/>
    <m/>
    <m/>
    <m/>
    <m/>
    <m/>
    <m/>
    <m/>
    <m/>
    <m/>
    <m/>
    <m/>
    <m/>
  </r>
  <r>
    <n v="517"/>
    <s v="393649/2016"/>
    <s v="023616/2016"/>
    <m/>
    <s v="23616/2016"/>
    <m/>
    <m/>
    <s v="DNEF N° 310/2016"/>
    <d v="2016-07-18T00:00:00"/>
    <x v="68"/>
    <x v="171"/>
    <x v="255"/>
    <x v="496"/>
    <s v="Dirección Nacional de Expresiones Federales"/>
    <m/>
    <s v="Dirección Nacional de Expresiones Federales"/>
    <d v="2016-07-18T00:00:00"/>
    <m/>
    <x v="1"/>
    <d v="2016-07-21T00:00:00"/>
    <x v="34"/>
    <s v="Presupuesto"/>
    <d v="2016-09-02T00:00:00"/>
    <s v="PV-2016-01115847-APN-DGTAYL#SFM"/>
    <s v="Para que indique si hay crédito y continuar el trámite con Reso por GEDO"/>
    <x v="5"/>
    <x v="5"/>
    <m/>
    <m/>
    <m/>
    <m/>
    <m/>
    <m/>
    <m/>
    <m/>
    <m/>
    <m/>
    <m/>
    <m/>
  </r>
  <r>
    <n v="518"/>
    <s v="316270/2016"/>
    <s v="316270/2016"/>
    <m/>
    <s v="23825/2016"/>
    <m/>
    <m/>
    <s v="DNEF N° 338/2016"/>
    <d v="2016-07-19T00:00:00"/>
    <x v="68"/>
    <x v="274"/>
    <x v="299"/>
    <x v="497"/>
    <s v="Dirección Nacional de Expresiones Federales"/>
    <m/>
    <s v="Dirección Nacional de Expresiones Federales"/>
    <d v="2016-07-19T00:00:00"/>
    <m/>
    <x v="1"/>
    <d v="2016-07-21T00:00:00"/>
    <x v="34"/>
    <s v="Presupuesto"/>
    <d v="2016-08-23T00:00:00"/>
    <s v="PV-2016-00857618"/>
    <m/>
    <x v="5"/>
    <x v="5"/>
    <m/>
    <m/>
    <m/>
    <m/>
    <m/>
    <m/>
    <m/>
    <m/>
    <m/>
    <m/>
    <m/>
    <m/>
  </r>
  <r>
    <n v="519"/>
    <s v="316576/2016"/>
    <s v="316576/2016"/>
    <m/>
    <s v="23834/2016"/>
    <m/>
    <m/>
    <s v="DNEF N° 339/2016"/>
    <d v="2016-07-19T00:00:00"/>
    <x v="68"/>
    <x v="275"/>
    <x v="300"/>
    <x v="498"/>
    <s v="Dirección Nacional de Expresiones Federales"/>
    <m/>
    <s v="Dirección Nacional de Expresiones Federales"/>
    <d v="2016-07-19T00:00:00"/>
    <m/>
    <x v="1"/>
    <d v="2016-07-21T00:00:00"/>
    <x v="34"/>
    <s v="Presupuesto"/>
    <d v="2016-09-08T00:00:00"/>
    <s v="PV-2016-01256524-APN-DGTAYL#SFM"/>
    <s v="Para pedir constancia de crédito con A.A. por GEDO, y continuidad de los actuados"/>
    <x v="5"/>
    <x v="5"/>
    <m/>
    <m/>
    <m/>
    <m/>
    <m/>
    <m/>
    <m/>
    <m/>
    <m/>
    <m/>
    <m/>
    <m/>
  </r>
  <r>
    <n v="521"/>
    <s v="310748/2016"/>
    <s v="310748/2016"/>
    <m/>
    <s v="23411/2016"/>
    <m/>
    <m/>
    <s v="DNEF N° 158/2016"/>
    <d v="2016-07-13T00:00:00"/>
    <x v="10"/>
    <x v="52"/>
    <x v="301"/>
    <x v="499"/>
    <s v="Dirección Nacional de Centros Tematicos"/>
    <m/>
    <s v="Direccion General Técnica, Administrativa y Legal"/>
    <d v="2016-07-18T00:00:00"/>
    <m/>
    <x v="0"/>
    <d v="2016-07-20T00:00:00"/>
    <x v="1"/>
    <m/>
    <m/>
    <m/>
    <s v="para pedir constancia de crédito"/>
    <x v="19"/>
    <x v="92"/>
    <m/>
    <m/>
    <m/>
    <m/>
    <m/>
    <n v="203503"/>
    <m/>
    <m/>
    <m/>
    <m/>
    <m/>
    <m/>
  </r>
  <r>
    <n v="522"/>
    <s v="310785/2016"/>
    <s v="310785/2016"/>
    <m/>
    <s v="23430/2016"/>
    <m/>
    <m/>
    <s v="DNEF N° 159/2016"/>
    <d v="2016-07-13T00:00:00"/>
    <x v="47"/>
    <x v="276"/>
    <x v="302"/>
    <x v="500"/>
    <s v="Dirección Nacional de Centros Tematicos"/>
    <m/>
    <s v="Direccion General Técnica, Administrativa y Legal"/>
    <d v="2016-07-18T00:00:00"/>
    <m/>
    <x v="3"/>
    <d v="2016-07-20T00:00:00"/>
    <x v="1"/>
    <s v="Presupuesto"/>
    <d v="2016-08-22T00:00:00"/>
    <s v="PV-2016-00840334-APN-DGTAYL#SFM"/>
    <s v="para pedir constancia de crédito"/>
    <x v="19"/>
    <x v="36"/>
    <m/>
    <m/>
    <m/>
    <m/>
    <m/>
    <m/>
    <m/>
    <m/>
    <m/>
    <m/>
    <m/>
    <m/>
  </r>
  <r>
    <n v="523"/>
    <s v="316363/2016"/>
    <s v="316363/2016"/>
    <m/>
    <s v="23814/2016"/>
    <m/>
    <m/>
    <s v="DNEF N° 332/2016"/>
    <d v="2016-07-19T00:00:00"/>
    <x v="68"/>
    <x v="277"/>
    <x v="185"/>
    <x v="501"/>
    <s v="Dirección Nacional de Expresiones Federales"/>
    <m/>
    <s v="Dirección Nacional de Expresiones Federales"/>
    <d v="2016-07-19T00:00:00"/>
    <m/>
    <x v="1"/>
    <d v="2016-07-31T00:00:00"/>
    <x v="34"/>
    <s v="Presupuesto"/>
    <d v="2016-08-19T00:00:00"/>
    <s v="PV-2016-00806158-APN-DGTAYL#SFM"/>
    <m/>
    <x v="5"/>
    <x v="5"/>
    <m/>
    <m/>
    <m/>
    <m/>
    <m/>
    <m/>
    <m/>
    <m/>
    <m/>
    <m/>
    <m/>
    <m/>
  </r>
  <r>
    <n v="524"/>
    <s v="316285/2016"/>
    <s v="316285/2016"/>
    <m/>
    <s v="23812/2016"/>
    <m/>
    <m/>
    <s v="DNEF N° 333/2016"/>
    <d v="2016-07-19T00:00:00"/>
    <x v="68"/>
    <x v="278"/>
    <x v="185"/>
    <x v="502"/>
    <s v="Dirección Nacional de Expresiones Federales"/>
    <m/>
    <s v="Dirección Nacional de Expresiones Federales"/>
    <d v="2016-07-19T00:00:00"/>
    <m/>
    <x v="1"/>
    <d v="2016-07-31T00:00:00"/>
    <x v="1"/>
    <s v="Dirección Nacional de Expresiones Federales"/>
    <d v="2016-08-29T00:00:00"/>
    <m/>
    <s v="para ampliar actividad Afip."/>
    <x v="5"/>
    <x v="5"/>
    <m/>
    <m/>
    <m/>
    <m/>
    <m/>
    <m/>
    <m/>
    <m/>
    <m/>
    <m/>
    <m/>
    <m/>
  </r>
  <r>
    <n v="525"/>
    <s v="316252/2016"/>
    <s v="316252/2016"/>
    <m/>
    <s v="23810/2016"/>
    <m/>
    <m/>
    <s v="DNEF N° 331/2016"/>
    <d v="2016-07-19T00:00:00"/>
    <x v="68"/>
    <x v="279"/>
    <x v="155"/>
    <x v="503"/>
    <s v="Dirección Nacional de Expresiones Federales"/>
    <m/>
    <s v="Dirección Nacional de Expresiones Federales"/>
    <d v="2016-07-19T00:00:00"/>
    <m/>
    <x v="1"/>
    <d v="2016-07-21T00:00:00"/>
    <x v="34"/>
    <s v="Presupuesto"/>
    <d v="2016-08-22T00:00:00"/>
    <s v="PV-2016-00840504-APN-DGTAYL#SFM"/>
    <m/>
    <x v="5"/>
    <x v="5"/>
    <m/>
    <m/>
    <m/>
    <m/>
    <m/>
    <m/>
    <m/>
    <m/>
    <m/>
    <m/>
    <m/>
    <m/>
  </r>
  <r>
    <n v="526"/>
    <s v="316001/2016"/>
    <s v="316001/2016"/>
    <m/>
    <s v="23775/2016"/>
    <m/>
    <m/>
    <s v="DNEF N° 337/2016"/>
    <d v="2016-07-19T00:00:00"/>
    <x v="68"/>
    <x v="280"/>
    <x v="129"/>
    <x v="503"/>
    <s v="Dirección Nacional de Expresiones Federales"/>
    <m/>
    <s v="Dirección Nacional de Expresiones Federales"/>
    <d v="2016-07-19T00:00:00"/>
    <m/>
    <x v="1"/>
    <d v="2016-07-21T00:00:00"/>
    <x v="1"/>
    <s v="Presupuesto"/>
    <d v="2016-08-23T00:00:00"/>
    <s v="PV-2016-00866029"/>
    <m/>
    <x v="5"/>
    <x v="5"/>
    <m/>
    <m/>
    <m/>
    <m/>
    <m/>
    <m/>
    <m/>
    <m/>
    <m/>
    <m/>
    <m/>
    <m/>
  </r>
  <r>
    <n v="527"/>
    <s v="316040/2016"/>
    <s v="316040/2016"/>
    <m/>
    <s v="23782/2016"/>
    <m/>
    <m/>
    <s v="DNEF N° 328/2016"/>
    <d v="2016-07-19T00:00:00"/>
    <x v="68"/>
    <x v="277"/>
    <x v="260"/>
    <x v="503"/>
    <s v="Dirección Nacional de Expresiones Federales"/>
    <m/>
    <s v="Dirección Nacional de Expresiones Federales"/>
    <d v="2016-07-19T00:00:00"/>
    <m/>
    <x v="1"/>
    <d v="2016-07-31T00:00:00"/>
    <x v="34"/>
    <s v="Presupuesto"/>
    <d v="2016-09-02T00:00:00"/>
    <s v="PV-2016-01124218-APN-DGTAYL#SFM"/>
    <s v="para su efectivo pago"/>
    <x v="5"/>
    <x v="5"/>
    <m/>
    <m/>
    <m/>
    <m/>
    <m/>
    <m/>
    <m/>
    <m/>
    <m/>
    <m/>
    <m/>
    <m/>
  </r>
  <r>
    <n v="528"/>
    <s v="316231/2016"/>
    <s v="316231/2016"/>
    <m/>
    <s v="23804/2016"/>
    <m/>
    <m/>
    <s v="DNEF N° 334/2016"/>
    <d v="2016-07-19T00:00:00"/>
    <x v="68"/>
    <x v="281"/>
    <x v="203"/>
    <x v="504"/>
    <s v="Dirección Nacional de Expresiones Federales"/>
    <m/>
    <s v="Dirección Nacional de Expresiones Federales"/>
    <d v="2016-09-02T00:00:00"/>
    <m/>
    <x v="1"/>
    <d v="2016-07-31T00:00:00"/>
    <x v="207"/>
    <s v="Dirección Nacional de Expresiones Federales"/>
    <d v="2016-09-27T00:00:00"/>
    <s v="PV-2016-01710948"/>
    <s v="se envía providencia por poder de representación y cesión."/>
    <x v="5"/>
    <x v="5"/>
    <m/>
    <m/>
    <m/>
    <m/>
    <m/>
    <m/>
    <m/>
    <m/>
    <m/>
    <m/>
    <m/>
    <m/>
  </r>
  <r>
    <n v="529"/>
    <s v="316051/2016"/>
    <s v="316051/2016"/>
    <m/>
    <s v="23787/2016"/>
    <m/>
    <m/>
    <s v="DNEF N° 336/2016"/>
    <d v="2016-07-19T00:00:00"/>
    <x v="68"/>
    <x v="282"/>
    <x v="260"/>
    <x v="503"/>
    <s v="Dirección Nacional de Expresiones Federales"/>
    <m/>
    <s v="Dirección Nacional de Expresiones Federales"/>
    <d v="2016-07-19T00:00:00"/>
    <m/>
    <x v="1"/>
    <d v="2016-07-31T00:00:00"/>
    <x v="34"/>
    <s v="Presupuesto"/>
    <d v="2016-08-22T00:00:00"/>
    <s v="PV-2016-00842416-APN-DGTAYL#SFM"/>
    <m/>
    <x v="5"/>
    <x v="5"/>
    <m/>
    <m/>
    <m/>
    <m/>
    <m/>
    <m/>
    <m/>
    <m/>
    <m/>
    <m/>
    <m/>
    <m/>
  </r>
  <r>
    <n v="530"/>
    <s v="316157/2016"/>
    <s v="316157/2016"/>
    <m/>
    <s v="23798/2016"/>
    <m/>
    <m/>
    <s v="DNEF N° 329/2016"/>
    <d v="2016-07-19T00:00:00"/>
    <x v="57"/>
    <x v="283"/>
    <x v="260"/>
    <x v="503"/>
    <s v="Dirección Nacional de Expresiones Federales"/>
    <m/>
    <s v="Dirección Nacional de Expresiones Federales"/>
    <d v="2016-07-19T00:00:00"/>
    <m/>
    <x v="1"/>
    <d v="2016-07-31T00:00:00"/>
    <x v="34"/>
    <s v="Presupuesto"/>
    <d v="2016-08-23T00:00:00"/>
    <s v="PV-2016-00857157"/>
    <m/>
    <x v="5"/>
    <x v="5"/>
    <m/>
    <m/>
    <m/>
    <m/>
    <m/>
    <m/>
    <m/>
    <m/>
    <m/>
    <m/>
    <m/>
    <m/>
  </r>
  <r>
    <n v="531"/>
    <s v="316160/2016"/>
    <s v="316160/2016"/>
    <m/>
    <s v="23797/2016"/>
    <m/>
    <m/>
    <s v="DNEF N° 335/2016"/>
    <d v="2016-07-19T00:00:00"/>
    <x v="57"/>
    <x v="284"/>
    <x v="209"/>
    <x v="503"/>
    <s v="Dirección Nacional de Expresiones Federales"/>
    <m/>
    <s v="Dirección Nacional de Expresiones Federales"/>
    <d v="2016-07-19T00:00:00"/>
    <m/>
    <x v="1"/>
    <d v="2016-07-31T00:00:00"/>
    <x v="34"/>
    <s v="Presupuesto"/>
    <d v="2016-08-23T00:00:00"/>
    <s v="PV-2016-00857561"/>
    <m/>
    <x v="5"/>
    <x v="5"/>
    <m/>
    <m/>
    <m/>
    <m/>
    <m/>
    <m/>
    <m/>
    <m/>
    <m/>
    <m/>
    <m/>
    <m/>
  </r>
  <r>
    <n v="532"/>
    <s v="317010/2016"/>
    <s v="317010/2016"/>
    <m/>
    <s v="23808/2016"/>
    <m/>
    <m/>
    <m/>
    <d v="2016-07-19T00:00:00"/>
    <x v="96"/>
    <x v="285"/>
    <x v="303"/>
    <x v="505"/>
    <s v="Subsecretaría de Centros Temáticos y Expresiones Federales"/>
    <m/>
    <s v="Direccion General Técnica, Administrativa y Legal"/>
    <d v="2016-07-19T00:00:00"/>
    <m/>
    <x v="0"/>
    <d v="2016-07-20T00:00:00"/>
    <x v="1"/>
    <s v="Presupuesto"/>
    <d v="2016-07-20T00:00:00"/>
    <s v="pv-2016-00346257"/>
    <s v="para su efectivo pago"/>
    <x v="19"/>
    <x v="41"/>
    <m/>
    <m/>
    <m/>
    <m/>
    <m/>
    <m/>
    <m/>
    <m/>
    <m/>
    <m/>
    <m/>
    <m/>
  </r>
  <r>
    <n v="533"/>
    <s v="317016/2016"/>
    <s v="317016/2016"/>
    <m/>
    <s v="23805/2016"/>
    <m/>
    <m/>
    <s v="SSCTYEF Nº 260/2016"/>
    <d v="2016-07-19T00:00:00"/>
    <x v="96"/>
    <x v="285"/>
    <x v="303"/>
    <x v="506"/>
    <s v="Subsecretaría de Centros Temáticos y Expresiones Federales"/>
    <m/>
    <s v="Direccion General Técnica, Administrativa y Legal"/>
    <d v="2016-07-19T00:00:00"/>
    <m/>
    <x v="0"/>
    <d v="2016-07-20T00:00:00"/>
    <x v="1"/>
    <s v="Presupuesto"/>
    <d v="2016-07-20T00:00:00"/>
    <s v="pv-2016-00346241"/>
    <s v="para su efectivo pago"/>
    <x v="19"/>
    <x v="41"/>
    <m/>
    <m/>
    <m/>
    <m/>
    <m/>
    <m/>
    <m/>
    <m/>
    <m/>
    <m/>
    <m/>
    <m/>
  </r>
  <r>
    <n v="534"/>
    <s v="315166/2016"/>
    <s v="315166/2016"/>
    <m/>
    <s v="23720/2016"/>
    <m/>
    <m/>
    <s v="DNEF N° 175/2016"/>
    <d v="2016-07-11T00:00:00"/>
    <x v="42"/>
    <x v="286"/>
    <x v="304"/>
    <x v="507"/>
    <s v="Dirección Nacional de Centros Tematicos"/>
    <m/>
    <s v="Direccion General Técnica, Administrativa y Legal"/>
    <d v="2016-07-19T00:00:00"/>
    <m/>
    <x v="3"/>
    <d v="2016-07-20T00:00:00"/>
    <x v="1"/>
    <s v="Presupuesto"/>
    <d v="2016-08-16T00:00:00"/>
    <s v="PV-2016-00716500-APN-DGTAYL#SFM"/>
    <m/>
    <x v="19"/>
    <x v="47"/>
    <m/>
    <m/>
    <m/>
    <m/>
    <m/>
    <m/>
    <m/>
    <m/>
    <m/>
    <m/>
    <m/>
    <m/>
  </r>
  <r>
    <n v="535"/>
    <s v="315342/2016"/>
    <s v="315342/2016"/>
    <m/>
    <s v="23728/2016"/>
    <m/>
    <m/>
    <s v="DNEF N° 177/2016"/>
    <d v="2016-07-13T00:00:00"/>
    <x v="31"/>
    <x v="287"/>
    <x v="305"/>
    <x v="508"/>
    <s v="Dirección Nacional de Centros Tematicos"/>
    <m/>
    <s v="Direccion General Técnica, Administrativa y Legal"/>
    <d v="2016-07-19T00:00:00"/>
    <m/>
    <x v="3"/>
    <d v="2016-07-20T00:00:00"/>
    <x v="10"/>
    <s v="Presupuesto"/>
    <d v="2016-08-08T00:00:00"/>
    <s v="PV-2016-00595488-APN-DGTAYL#SFM"/>
    <m/>
    <x v="5"/>
    <x v="5"/>
    <m/>
    <m/>
    <m/>
    <m/>
    <m/>
    <m/>
    <m/>
    <m/>
    <m/>
    <m/>
    <m/>
    <m/>
  </r>
  <r>
    <n v="536"/>
    <s v="315169/2016"/>
    <s v="315169/2016"/>
    <m/>
    <s v="23727/2016"/>
    <m/>
    <m/>
    <s v="DNEF N° 176/2016"/>
    <d v="2016-07-13T00:00:00"/>
    <x v="31"/>
    <x v="287"/>
    <x v="306"/>
    <x v="509"/>
    <s v="Dirección Nacional de Centros Tematicos"/>
    <m/>
    <s v="Direccion General Técnica, Administrativa y Legal"/>
    <d v="2016-07-19T00:00:00"/>
    <m/>
    <x v="3"/>
    <d v="2016-07-20T00:00:00"/>
    <x v="10"/>
    <s v="Presupuesto"/>
    <d v="2016-08-08T00:00:00"/>
    <s v="PV-2016-00595556-APN-DGTAYL#SFM"/>
    <s v="Para dar constancia de credito"/>
    <x v="5"/>
    <x v="5"/>
    <m/>
    <m/>
    <m/>
    <m/>
    <m/>
    <m/>
    <m/>
    <m/>
    <m/>
    <m/>
    <m/>
    <m/>
  </r>
  <r>
    <n v="537"/>
    <s v="315397/2016"/>
    <s v="315397/2016"/>
    <m/>
    <s v="23734/2016"/>
    <m/>
    <m/>
    <s v="DNEF N° 174/2016"/>
    <d v="2016-07-13T00:00:00"/>
    <x v="56"/>
    <x v="288"/>
    <x v="307"/>
    <x v="510"/>
    <s v="Dirección Nacional de Centros Tematicos"/>
    <m/>
    <s v="Direccion General Técnica, Administrativa y Legal"/>
    <d v="2016-08-25T00:00:00"/>
    <m/>
    <x v="3"/>
    <d v="2016-07-20T00:00:00"/>
    <x v="10"/>
    <s v="Presupuesto"/>
    <d v="2016-09-21T00:00:00"/>
    <s v="PV-2016-01394634-APN-DGTAYL#SFM"/>
    <s v="PARA CONTINUAR CON LOS TRÁMITES DE RIGOR"/>
    <x v="19"/>
    <x v="85"/>
    <m/>
    <m/>
    <m/>
    <m/>
    <m/>
    <m/>
    <m/>
    <m/>
    <m/>
    <m/>
    <m/>
    <m/>
  </r>
  <r>
    <n v="538"/>
    <s v="61074/2016"/>
    <s v="061074/2016"/>
    <m/>
    <s v="242007/2016"/>
    <m/>
    <m/>
    <s v="DNEF N° 342/2016"/>
    <d v="2016-07-20T00:00:00"/>
    <x v="96"/>
    <x v="0"/>
    <x v="1"/>
    <x v="511"/>
    <s v="Dirección Nacional de Expresiones Federales"/>
    <m/>
    <s v="Dirección Nacional de Expresiones Federales"/>
    <d v="2016-07-20T00:00:00"/>
    <m/>
    <x v="1"/>
    <d v="2016-07-21T00:00:00"/>
    <x v="208"/>
    <s v="Dirección Nacional de Expresiones Federales"/>
    <d v="2016-09-23T00:00:00"/>
    <s v="RTO-S01:01024744/2016"/>
    <s v="para desglosar fojas"/>
    <x v="24"/>
    <x v="65"/>
    <m/>
    <m/>
    <m/>
    <m/>
    <m/>
    <m/>
    <m/>
    <m/>
    <m/>
    <m/>
    <m/>
    <m/>
  </r>
  <r>
    <n v="540"/>
    <s v="024175/2016"/>
    <s v="024175/2016"/>
    <m/>
    <s v="24175/2016"/>
    <m/>
    <m/>
    <m/>
    <d v="2016-07-18T00:00:00"/>
    <x v="53"/>
    <x v="51"/>
    <x v="110"/>
    <x v="512"/>
    <s v="Dirección Nacional de Centros Tematicos"/>
    <m/>
    <s v="Dirección Nacional de Centros Tematicos"/>
    <d v="2016-07-18T00:00:00"/>
    <m/>
    <x v="3"/>
    <d v="2016-07-20T00:00:00"/>
    <x v="1"/>
    <m/>
    <m/>
    <m/>
    <m/>
    <x v="3"/>
    <x v="41"/>
    <m/>
    <m/>
    <m/>
    <m/>
    <m/>
    <m/>
    <m/>
    <m/>
    <m/>
    <m/>
    <m/>
    <m/>
  </r>
  <r>
    <n v="541"/>
    <s v="024173/2016"/>
    <s v="024173/2016"/>
    <m/>
    <s v="24173/2016"/>
    <m/>
    <m/>
    <s v="DNCT N° 194/2016"/>
    <d v="2016-07-18T00:00:00"/>
    <x v="53"/>
    <x v="51"/>
    <x v="110"/>
    <x v="513"/>
    <s v="Dirección Nacional de Centros Tematicos"/>
    <m/>
    <s v="Dirección Nacional de Centros Tematicos"/>
    <d v="2016-07-18T00:00:00"/>
    <m/>
    <x v="3"/>
    <d v="2016-07-20T00:00:00"/>
    <x v="1"/>
    <m/>
    <m/>
    <m/>
    <m/>
    <x v="3"/>
    <x v="41"/>
    <m/>
    <m/>
    <m/>
    <m/>
    <m/>
    <m/>
    <m/>
    <m/>
    <m/>
    <m/>
    <m/>
    <m/>
  </r>
  <r>
    <n v="542"/>
    <s v="024182/2016"/>
    <s v="024182/2016"/>
    <m/>
    <s v="24182/2016"/>
    <m/>
    <m/>
    <s v="DNCT N° 193/2016"/>
    <d v="2016-07-18T00:00:00"/>
    <x v="53"/>
    <x v="51"/>
    <x v="231"/>
    <x v="514"/>
    <s v="Dirección Nacional de Centros Tematicos"/>
    <m/>
    <s v="Dirección Nacional de Centros Tematicos"/>
    <d v="2016-07-18T00:00:00"/>
    <m/>
    <x v="3"/>
    <d v="2016-07-20T00:00:00"/>
    <x v="1"/>
    <m/>
    <m/>
    <m/>
    <m/>
    <x v="3"/>
    <x v="41"/>
    <m/>
    <m/>
    <m/>
    <m/>
    <m/>
    <m/>
    <m/>
    <m/>
    <m/>
    <m/>
    <m/>
    <m/>
  </r>
  <r>
    <n v="543"/>
    <s v="320635/2016"/>
    <s v="320635/2016"/>
    <m/>
    <m/>
    <m/>
    <m/>
    <m/>
    <m/>
    <x v="47"/>
    <x v="289"/>
    <x v="1"/>
    <x v="515"/>
    <m/>
    <m/>
    <m/>
    <m/>
    <m/>
    <x v="0"/>
    <d v="2016-07-21T00:00:00"/>
    <x v="209"/>
    <s v="Presupuesto"/>
    <d v="2016-09-23T00:00:00"/>
    <s v="PV-2016-00405514"/>
    <m/>
    <x v="19"/>
    <x v="65"/>
    <m/>
    <m/>
    <m/>
    <m/>
    <m/>
    <m/>
    <m/>
    <m/>
    <m/>
    <m/>
    <m/>
    <m/>
  </r>
  <r>
    <n v="544"/>
    <s v="321127/2016"/>
    <s v="321127/2016"/>
    <m/>
    <m/>
    <m/>
    <m/>
    <m/>
    <m/>
    <x v="41"/>
    <x v="138"/>
    <x v="1"/>
    <x v="155"/>
    <m/>
    <m/>
    <m/>
    <m/>
    <m/>
    <x v="3"/>
    <d v="2016-07-21T00:00:00"/>
    <x v="1"/>
    <m/>
    <m/>
    <m/>
    <m/>
    <x v="3"/>
    <x v="101"/>
    <m/>
    <m/>
    <m/>
    <m/>
    <m/>
    <m/>
    <m/>
    <m/>
    <m/>
    <m/>
    <m/>
    <m/>
  </r>
  <r>
    <n v="545"/>
    <s v="320260/2016"/>
    <s v="320260/2016"/>
    <m/>
    <s v="24189/2016"/>
    <m/>
    <m/>
    <s v="DNCT N° 190/2016"/>
    <d v="2016-07-18T00:00:00"/>
    <x v="45"/>
    <x v="52"/>
    <x v="308"/>
    <x v="516"/>
    <s v="Dirección Nacional de Centros Tematicos"/>
    <m/>
    <s v="Dirección Nacional de Centros Tematicos"/>
    <d v="2016-07-18T00:00:00"/>
    <m/>
    <x v="3"/>
    <m/>
    <x v="1"/>
    <m/>
    <m/>
    <m/>
    <s v="Para que informe constancia de crédito y pase a legales"/>
    <x v="19"/>
    <x v="86"/>
    <m/>
    <m/>
    <m/>
    <m/>
    <m/>
    <n v="203503"/>
    <m/>
    <m/>
    <m/>
    <m/>
    <m/>
    <m/>
  </r>
  <r>
    <n v="546"/>
    <s v="320178/2016"/>
    <s v="320178/2016"/>
    <m/>
    <s v="24183/2016"/>
    <m/>
    <m/>
    <s v="DNCT N° 191/2016"/>
    <d v="2016-07-14T00:00:00"/>
    <x v="45"/>
    <x v="52"/>
    <x v="309"/>
    <x v="517"/>
    <s v="Dirección Nacional de Centros Tematicos"/>
    <m/>
    <s v="Dirección Nacional de Centros Tematicos"/>
    <d v="2016-07-14T00:00:00"/>
    <m/>
    <x v="3"/>
    <m/>
    <x v="210"/>
    <s v="Presupuesto"/>
    <d v="2016-08-31T00:00:00"/>
    <s v="PV-2016-01063198-APN-DGTAYL#SFM"/>
    <s v="Para que informe existencia de crédito presupuestario"/>
    <x v="5"/>
    <x v="5"/>
    <m/>
    <m/>
    <m/>
    <m/>
    <m/>
    <n v="203503"/>
    <m/>
    <m/>
    <m/>
    <m/>
    <m/>
    <m/>
  </r>
  <r>
    <n v="547"/>
    <s v="318558/2016"/>
    <s v="318558/2016"/>
    <m/>
    <s v="24171/2016"/>
    <m/>
    <m/>
    <s v="DNCT N° 195/2016"/>
    <d v="2016-07-20T00:00:00"/>
    <x v="36"/>
    <x v="64"/>
    <x v="310"/>
    <x v="518"/>
    <s v="Dirección Nacional de Centros Tematicos"/>
    <m/>
    <s v="Dirección Nacional de Centros Tematicos"/>
    <d v="2016-07-20T00:00:00"/>
    <s v="Mueble 9"/>
    <x v="1"/>
    <d v="2016-07-22T00:00:00"/>
    <x v="34"/>
    <s v="Presupuesto"/>
    <d v="2016-07-26T00:00:00"/>
    <s v="PV-2016-00404452-APN-DGTAYL#SFM"/>
    <s v="Para su intervención (con AA por GEDO). Cumplido pase a Legales"/>
    <x v="19"/>
    <x v="49"/>
    <m/>
    <m/>
    <m/>
    <m/>
    <m/>
    <m/>
    <m/>
    <m/>
    <m/>
    <m/>
    <m/>
    <m/>
  </r>
  <r>
    <n v="548"/>
    <s v="164634/2016"/>
    <s v="164634/2016"/>
    <m/>
    <s v="12983/2016"/>
    <m/>
    <m/>
    <m/>
    <d v="2016-04-21T00:00:00"/>
    <x v="79"/>
    <x v="290"/>
    <x v="311"/>
    <x v="519"/>
    <s v="Dirección Nacional de Centros Tematicos"/>
    <m/>
    <s v="Direccion General Técnica, Administrativa y Legal"/>
    <d v="2016-06-01T00:00:00"/>
    <m/>
    <x v="2"/>
    <m/>
    <x v="62"/>
    <s v="Dirección Nacional de Centros Tematicos"/>
    <d v="2016-08-16T00:00:00"/>
    <s v="PV-2016-00732659-APN-DGTAYL#SFM"/>
    <s v="Correcciones al requerimiento."/>
    <x v="26"/>
    <x v="53"/>
    <m/>
    <m/>
    <m/>
    <m/>
    <m/>
    <m/>
    <m/>
    <m/>
    <m/>
    <m/>
    <m/>
    <m/>
  </r>
  <r>
    <n v="549"/>
    <s v="324023/2016"/>
    <s v="324023/2016"/>
    <m/>
    <s v="24348/2016"/>
    <m/>
    <m/>
    <s v="DNCT N° 197/2016"/>
    <d v="2016-07-21T00:00:00"/>
    <x v="74"/>
    <x v="291"/>
    <x v="312"/>
    <x v="520"/>
    <s v="Dirección Nacional de Centros Tematicos"/>
    <m/>
    <s v="Legales"/>
    <d v="2016-08-08T00:00:00"/>
    <s v="Mueble 25"/>
    <x v="0"/>
    <m/>
    <x v="211"/>
    <s v="Dirección Nacional de Centros Tematicos"/>
    <d v="2016-09-16T00:00:00"/>
    <s v="PV-2016-01456655-APN-DGTAYL#SFM"/>
    <s v="Constancia de crédito"/>
    <x v="5"/>
    <x v="5"/>
    <m/>
    <m/>
    <m/>
    <m/>
    <m/>
    <m/>
    <m/>
    <m/>
    <m/>
    <m/>
    <m/>
    <m/>
  </r>
  <r>
    <n v="550"/>
    <s v="024353/2016"/>
    <s v="024353/2016"/>
    <m/>
    <s v="24353/2016"/>
    <m/>
    <m/>
    <s v="DNCT N° 198/2016"/>
    <d v="2016-07-12T00:00:00"/>
    <x v="30"/>
    <x v="292"/>
    <x v="268"/>
    <x v="521"/>
    <s v="Dirección Nacional de Centros Tematicos"/>
    <m/>
    <s v="Dirección Nacional de Centros Tematicos"/>
    <d v="2016-07-12T00:00:00"/>
    <m/>
    <x v="3"/>
    <m/>
    <x v="1"/>
    <m/>
    <m/>
    <m/>
    <m/>
    <x v="3"/>
    <x v="79"/>
    <m/>
    <m/>
    <m/>
    <m/>
    <m/>
    <m/>
    <m/>
    <m/>
    <m/>
    <m/>
    <m/>
    <m/>
  </r>
  <r>
    <n v="551"/>
    <s v="321553/2016"/>
    <s v="321553/2016"/>
    <m/>
    <s v="24237/2016"/>
    <m/>
    <m/>
    <s v="DNCT N° 196/2016"/>
    <d v="2016-07-19T00:00:00"/>
    <x v="42"/>
    <x v="293"/>
    <x v="313"/>
    <x v="522"/>
    <s v="Dirección Nacional de Centros Tematicos"/>
    <m/>
    <s v="Dirección Nacional de Centros Tematicos"/>
    <d v="2016-07-19T00:00:00"/>
    <m/>
    <x v="0"/>
    <m/>
    <x v="1"/>
    <s v="Presupuesto"/>
    <d v="2016-08-19T00:00:00"/>
    <s v="PV-2016-00803480-APN-DGTAYL#SFM"/>
    <m/>
    <x v="5"/>
    <x v="5"/>
    <m/>
    <m/>
    <m/>
    <m/>
    <m/>
    <m/>
    <m/>
    <m/>
    <m/>
    <m/>
    <m/>
    <m/>
  </r>
  <r>
    <n v="552"/>
    <s v="324095/2016"/>
    <s v="324095/2016"/>
    <m/>
    <s v="24355/2016"/>
    <m/>
    <m/>
    <s v="DNCT N° 199/2016"/>
    <d v="2016-07-21T00:00:00"/>
    <x v="31"/>
    <x v="222"/>
    <x v="314"/>
    <x v="523"/>
    <s v="Dirección Nacional de Centros Tematicos"/>
    <m/>
    <s v="Dirección Nacional de Centros Tematicos"/>
    <d v="2016-07-21T00:00:00"/>
    <m/>
    <x v="3"/>
    <m/>
    <x v="1"/>
    <s v="Presupuesto"/>
    <d v="2016-08-04T00:00:00"/>
    <s v="PV-2016-00543085"/>
    <m/>
    <x v="5"/>
    <x v="5"/>
    <m/>
    <m/>
    <m/>
    <m/>
    <m/>
    <m/>
    <m/>
    <m/>
    <m/>
    <m/>
    <m/>
    <m/>
  </r>
  <r>
    <n v="553"/>
    <s v="327021/2016"/>
    <s v="327021/2016"/>
    <m/>
    <m/>
    <m/>
    <m/>
    <m/>
    <m/>
    <x v="72"/>
    <x v="0"/>
    <x v="1"/>
    <x v="524"/>
    <m/>
    <m/>
    <m/>
    <m/>
    <m/>
    <x v="0"/>
    <d v="2016-07-25T00:00:00"/>
    <x v="212"/>
    <m/>
    <m/>
    <m/>
    <m/>
    <x v="3"/>
    <x v="31"/>
    <m/>
    <m/>
    <m/>
    <m/>
    <m/>
    <m/>
    <m/>
    <m/>
    <m/>
    <m/>
    <m/>
    <m/>
  </r>
  <r>
    <n v="554"/>
    <s v="327532/2016"/>
    <s v="327532/2016"/>
    <m/>
    <s v="24563/2016"/>
    <m/>
    <m/>
    <s v="DNEF N° 347/2016"/>
    <d v="2016-07-25T00:00:00"/>
    <x v="55"/>
    <x v="70"/>
    <x v="1"/>
    <x v="525"/>
    <s v="Dirección Nacional de Expresiones Federales"/>
    <m/>
    <s v="Dirección Nacional de Expresiones Federales"/>
    <d v="2016-07-25T00:00:00"/>
    <m/>
    <x v="1"/>
    <d v="2016-07-25T00:00:00"/>
    <x v="34"/>
    <s v="Presupuesto"/>
    <d v="2016-08-11T00:00:00"/>
    <s v="PV-2016-00672070-APN-DGTAYL#SFM"/>
    <s v="Para indicar crédito y continuidad del trámite, con Dispo GEDO"/>
    <x v="19"/>
    <x v="54"/>
    <m/>
    <m/>
    <m/>
    <m/>
    <m/>
    <m/>
    <m/>
    <m/>
    <m/>
    <m/>
    <m/>
    <m/>
  </r>
  <r>
    <n v="555"/>
    <s v="327644/2016"/>
    <s v="327644/2016"/>
    <m/>
    <s v="25470/2016"/>
    <m/>
    <m/>
    <s v="DNEF N° 348/2016"/>
    <d v="2016-07-25T00:00:00"/>
    <x v="15"/>
    <x v="270"/>
    <x v="315"/>
    <x v="526"/>
    <s v="Dirección Nacional de Expresiones Federales"/>
    <m/>
    <s v="Dirección Nacional de Expresiones Federales"/>
    <d v="2016-09-05T00:00:00"/>
    <s v="Mueble 11"/>
    <x v="1"/>
    <m/>
    <x v="34"/>
    <s v="Presupuesto"/>
    <d v="2016-09-07T00:00:00"/>
    <s v="PV-2016-01225452"/>
    <s v="Ver columna T"/>
    <x v="5"/>
    <x v="5"/>
    <m/>
    <m/>
    <m/>
    <m/>
    <m/>
    <m/>
    <m/>
    <m/>
    <m/>
    <m/>
    <m/>
    <m/>
  </r>
  <r>
    <n v="556"/>
    <s v="324066/2016"/>
    <s v="324066/2016"/>
    <m/>
    <s v="24537/2016"/>
    <m/>
    <m/>
    <m/>
    <m/>
    <x v="83"/>
    <x v="0"/>
    <x v="1"/>
    <x v="527"/>
    <m/>
    <m/>
    <s v="Legales"/>
    <d v="2016-08-22T00:00:00"/>
    <m/>
    <x v="0"/>
    <m/>
    <x v="1"/>
    <s v="Presupuesto"/>
    <d v="2016-08-12T00:00:00"/>
    <s v="PV-2016-00694387"/>
    <m/>
    <x v="3"/>
    <x v="94"/>
    <m/>
    <m/>
    <m/>
    <m/>
    <m/>
    <m/>
    <m/>
    <m/>
    <m/>
    <m/>
    <m/>
    <m/>
  </r>
  <r>
    <n v="557"/>
    <s v="328417/2016"/>
    <s v="328417/2016"/>
    <m/>
    <m/>
    <m/>
    <m/>
    <m/>
    <d v="2016-07-25T00:00:00"/>
    <x v="87"/>
    <x v="0"/>
    <x v="1"/>
    <x v="528"/>
    <m/>
    <m/>
    <s v="Direccion General Técnica, Administrativa y Legal"/>
    <d v="2016-07-26T00:00:00"/>
    <s v="OF. 809"/>
    <x v="0"/>
    <d v="2016-07-28T00:00:00"/>
    <x v="213"/>
    <s v="Direccion General Técnica, Administrativa y Legal"/>
    <m/>
    <m/>
    <m/>
    <x v="3"/>
    <x v="96"/>
    <m/>
    <m/>
    <m/>
    <m/>
    <m/>
    <m/>
    <m/>
    <m/>
    <m/>
    <m/>
    <m/>
    <m/>
  </r>
  <r>
    <n v="558"/>
    <s v="330900/2016"/>
    <s v="330900/2016"/>
    <m/>
    <s v="24840/2016"/>
    <m/>
    <m/>
    <s v="NOTA DNEF N° 385/2016"/>
    <d v="2016-07-26T00:00:00"/>
    <x v="57"/>
    <x v="115"/>
    <x v="129"/>
    <x v="529"/>
    <s v="Dirección Nacional de Expresiones Federales"/>
    <m/>
    <s v="Dirección Nacional de Expresiones Federales"/>
    <d v="2016-07-26T00:00:00"/>
    <m/>
    <x v="1"/>
    <d v="2016-07-27T00:00:00"/>
    <x v="34"/>
    <s v="Presupuesto"/>
    <d v="2016-09-02T00:00:00"/>
    <s v="PV-2016-01123723-APN-DGTAYL#SFM"/>
    <s v="Para que indique si hay crédito y continuar el trámite con Reso por GEDO"/>
    <x v="5"/>
    <x v="5"/>
    <m/>
    <m/>
    <m/>
    <m/>
    <m/>
    <m/>
    <m/>
    <m/>
    <m/>
    <m/>
    <m/>
    <m/>
  </r>
  <r>
    <n v="559"/>
    <s v="330184/2016"/>
    <s v="330184/2016"/>
    <m/>
    <s v="24743/2016"/>
    <m/>
    <m/>
    <s v="NOTA DNEF N° 362/2016"/>
    <d v="2016-07-26T00:00:00"/>
    <x v="57"/>
    <x v="294"/>
    <x v="209"/>
    <x v="530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9-02T00:00:00"/>
    <m/>
    <s v="proveedor debe ampliar actividad en la Afip."/>
    <x v="5"/>
    <x v="5"/>
    <m/>
    <m/>
    <m/>
    <m/>
    <m/>
    <m/>
    <m/>
    <m/>
    <m/>
    <m/>
    <m/>
    <m/>
  </r>
  <r>
    <n v="560"/>
    <s v="330181/2016"/>
    <s v="330181/2016"/>
    <m/>
    <s v="24739/2016"/>
    <m/>
    <m/>
    <s v="NOTA DNEF N° 361/2016"/>
    <d v="2016-07-26T00:00:00"/>
    <x v="57"/>
    <x v="295"/>
    <x v="260"/>
    <x v="531"/>
    <s v="Dirección Nacional de Expresiones Federales"/>
    <m/>
    <s v="Dirección Nacional de Expresiones Federales"/>
    <d v="2016-07-26T00:00:00"/>
    <m/>
    <x v="1"/>
    <d v="2016-07-27T00:00:00"/>
    <x v="34"/>
    <s v="Presupuesto"/>
    <d v="2016-09-09T00:00:00"/>
    <s v="PV-2016-01279500-APN-DGTAYL#SFM"/>
    <s v="Para que indique si hay crédito y continuar el trámite con Reso por GEDO"/>
    <x v="5"/>
    <x v="5"/>
    <m/>
    <m/>
    <m/>
    <m/>
    <m/>
    <m/>
    <m/>
    <m/>
    <m/>
    <m/>
    <m/>
    <m/>
  </r>
  <r>
    <n v="561"/>
    <s v="330195/2016"/>
    <s v="330195/2016"/>
    <m/>
    <s v="24745/2016"/>
    <m/>
    <m/>
    <s v="NOTA DNEF N° 371/2016"/>
    <d v="2016-07-26T00:00:00"/>
    <x v="57"/>
    <x v="296"/>
    <x v="132"/>
    <x v="532"/>
    <s v="Dirección Nacional de Expresiones Federales"/>
    <m/>
    <s v="Dirección Nacional de Expresiones Federales"/>
    <d v="2016-07-26T00:00:00"/>
    <m/>
    <x v="1"/>
    <d v="2016-07-27T00:00:00"/>
    <x v="1"/>
    <s v="Presupuesto"/>
    <d v="2016-08-29T00:00:00"/>
    <s v="PV-2016-00989239"/>
    <m/>
    <x v="5"/>
    <x v="5"/>
    <m/>
    <m/>
    <m/>
    <m/>
    <m/>
    <m/>
    <m/>
    <m/>
    <m/>
    <m/>
    <m/>
    <m/>
  </r>
  <r>
    <n v="562"/>
    <s v="330212/2016"/>
    <s v="330212/2016"/>
    <m/>
    <s v="24756/2016"/>
    <m/>
    <m/>
    <s v="NOTA DNEF N° 364/2016"/>
    <d v="2016-07-26T00:00:00"/>
    <x v="57"/>
    <x v="297"/>
    <x v="129"/>
    <x v="533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8-29T00:00:00"/>
    <m/>
    <s v="por falta de firmas y documentación."/>
    <x v="5"/>
    <x v="5"/>
    <m/>
    <m/>
    <m/>
    <m/>
    <m/>
    <m/>
    <m/>
    <m/>
    <m/>
    <m/>
    <m/>
    <m/>
  </r>
  <r>
    <n v="563"/>
    <s v="330186/2016"/>
    <s v="330186/2016"/>
    <m/>
    <s v="24744/2016"/>
    <m/>
    <m/>
    <s v="NOTA DNEF N° 363/2016"/>
    <d v="2016-07-26T00:00:00"/>
    <x v="57"/>
    <x v="298"/>
    <x v="316"/>
    <x v="534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9-02T00:00:00"/>
    <m/>
    <s v="falta nota o contrato de representación, además autorización de cobro firmas de todos los integrantes, copias de los DNI, falta certificado fiscal y ampliar actividad en la Afip."/>
    <x v="5"/>
    <x v="5"/>
    <m/>
    <m/>
    <m/>
    <m/>
    <m/>
    <m/>
    <m/>
    <m/>
    <m/>
    <m/>
    <m/>
    <m/>
  </r>
  <r>
    <n v="564"/>
    <s v="330254/2016"/>
    <s v="330254/2016"/>
    <m/>
    <s v="24773/2016"/>
    <m/>
    <m/>
    <s v="NOTA DNEF N° 374/2016"/>
    <d v="2016-07-26T00:00:00"/>
    <x v="57"/>
    <x v="299"/>
    <x v="317"/>
    <x v="535"/>
    <s v="Dirección Nacional de Expresiones Federales"/>
    <m/>
    <s v="Dirección Nacional de Expresiones Federales"/>
    <d v="2016-07-26T00:00:00"/>
    <m/>
    <x v="1"/>
    <d v="2016-07-27T00:00:00"/>
    <x v="1"/>
    <s v="Presupuesto"/>
    <d v="2016-08-23T00:00:00"/>
    <s v="PV-2016-00865965"/>
    <m/>
    <x v="5"/>
    <x v="5"/>
    <m/>
    <m/>
    <m/>
    <m/>
    <m/>
    <m/>
    <m/>
    <m/>
    <m/>
    <m/>
    <m/>
    <m/>
  </r>
  <r>
    <n v="565"/>
    <s v="330200/2016"/>
    <s v="330200/2016"/>
    <m/>
    <s v="24748/2016"/>
    <m/>
    <m/>
    <s v="NOTA DNEF N° 376/2016"/>
    <d v="2016-07-26T00:00:00"/>
    <x v="57"/>
    <x v="300"/>
    <x v="90"/>
    <x v="536"/>
    <s v="Dirección Nacional de Expresiones Federales"/>
    <m/>
    <s v="Dirección Nacional de Expresiones Federales"/>
    <d v="2016-07-26T00:00:00"/>
    <m/>
    <x v="1"/>
    <d v="2016-07-27T00:00:00"/>
    <x v="214"/>
    <s v="Dirección Nacional de Expresiones Federales"/>
    <d v="2016-08-29T00:00:00"/>
    <m/>
    <s v="por falta de firmas."/>
    <x v="3"/>
    <x v="61"/>
    <m/>
    <m/>
    <m/>
    <m/>
    <m/>
    <m/>
    <m/>
    <m/>
    <m/>
    <m/>
    <m/>
    <m/>
  </r>
  <r>
    <n v="566"/>
    <s v="330899/2016"/>
    <s v="330899/2016"/>
    <m/>
    <s v="24839/2016"/>
    <m/>
    <m/>
    <s v="NOTA DNEF N° 384/2016"/>
    <d v="2016-07-26T00:00:00"/>
    <x v="57"/>
    <x v="295"/>
    <x v="213"/>
    <x v="537"/>
    <s v="Dirección Nacional de Expresiones Federales"/>
    <m/>
    <s v="Dirección Nacional de Expresiones Federales"/>
    <d v="2016-07-26T00:00:00"/>
    <m/>
    <x v="1"/>
    <d v="2016-07-27T00:00:00"/>
    <x v="34"/>
    <s v="Presupuesto"/>
    <d v="2016-08-29T00:00:00"/>
    <s v="PV-2016-01000898"/>
    <s v="Para indicar crédito y continuidad del trámite, con Reso x GEDO"/>
    <x v="5"/>
    <x v="5"/>
    <m/>
    <m/>
    <m/>
    <m/>
    <m/>
    <m/>
    <m/>
    <m/>
    <m/>
    <m/>
    <m/>
    <m/>
  </r>
  <r>
    <n v="567"/>
    <s v="330522/2016"/>
    <s v="330522/2016"/>
    <m/>
    <s v="24807/2016"/>
    <m/>
    <m/>
    <s v="NOTA DNEF N° 382/2016"/>
    <d v="2016-07-26T00:00:00"/>
    <x v="57"/>
    <x v="301"/>
    <x v="261"/>
    <x v="538"/>
    <s v="Dirección Nacional de Expresiones Federales"/>
    <m/>
    <s v="Dirección Nacional de Expresiones Federales"/>
    <d v="2016-07-26T00:00:00"/>
    <m/>
    <x v="0"/>
    <d v="2016-07-27T00:00:00"/>
    <x v="34"/>
    <s v="Presupuesto"/>
    <d v="2016-09-08T00:00:00"/>
    <m/>
    <s v="Para indicar crédito y continuidad del trámite, con Reso x GEDO"/>
    <x v="3"/>
    <x v="96"/>
    <m/>
    <m/>
    <m/>
    <m/>
    <m/>
    <m/>
    <m/>
    <m/>
    <m/>
    <m/>
    <m/>
    <s v="DESAFECTAR"/>
  </r>
  <r>
    <n v="568"/>
    <s v="330485/2016"/>
    <s v="330485/2016"/>
    <m/>
    <s v="24796/2016"/>
    <m/>
    <m/>
    <s v="NOTA DNEF N° 381/2016"/>
    <d v="2016-07-26T00:00:00"/>
    <x v="57"/>
    <x v="302"/>
    <x v="318"/>
    <x v="539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8-29T00:00:00"/>
    <m/>
    <s v="por falta de firmas y documentación."/>
    <x v="5"/>
    <x v="5"/>
    <m/>
    <m/>
    <m/>
    <m/>
    <m/>
    <m/>
    <m/>
    <m/>
    <m/>
    <m/>
    <m/>
    <m/>
  </r>
  <r>
    <n v="569"/>
    <s v="330896/2016"/>
    <s v="330896/2016"/>
    <m/>
    <s v="24791/2016"/>
    <m/>
    <m/>
    <s v="NOTA DNEF N° 368/2016"/>
    <d v="2016-07-26T00:00:00"/>
    <x v="57"/>
    <x v="303"/>
    <x v="185"/>
    <x v="540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9-08T00:00:00"/>
    <m/>
    <s v="para ampliar actividad afip."/>
    <x v="5"/>
    <x v="5"/>
    <m/>
    <m/>
    <m/>
    <m/>
    <m/>
    <m/>
    <m/>
    <m/>
    <m/>
    <m/>
    <m/>
    <m/>
  </r>
  <r>
    <n v="570"/>
    <s v="330216/2016"/>
    <s v="330216/2016"/>
    <m/>
    <s v="24761/2016"/>
    <m/>
    <m/>
    <s v="NOTA DNEF N° 365/2016"/>
    <d v="2016-07-26T00:00:00"/>
    <x v="57"/>
    <x v="304"/>
    <x v="260"/>
    <x v="541"/>
    <s v="Dirección Nacional de Expresiones Federales"/>
    <m/>
    <s v="Dirección Nacional de Expresiones Federales"/>
    <d v="2016-07-26T00:00:00"/>
    <m/>
    <x v="1"/>
    <d v="2016-07-27T00:00:00"/>
    <x v="34"/>
    <s v="Presupuesto"/>
    <d v="2016-09-09T00:00:00"/>
    <s v="PV-2016-01279361-APN-DGTAYL#SFM"/>
    <s v="Para que indique si hay crédito y continuar el trámite con Reso por GEDO"/>
    <x v="5"/>
    <x v="5"/>
    <m/>
    <m/>
    <m/>
    <m/>
    <m/>
    <m/>
    <m/>
    <m/>
    <m/>
    <m/>
    <m/>
    <m/>
  </r>
  <r>
    <n v="571"/>
    <s v="330897/2016"/>
    <s v="330897/2016"/>
    <m/>
    <s v="24783/2016"/>
    <m/>
    <m/>
    <s v="NOTA DNEF N° 367/2016"/>
    <d v="2016-07-26T00:00:00"/>
    <x v="57"/>
    <x v="305"/>
    <x v="213"/>
    <x v="542"/>
    <s v="Dirección Nacional de Expresiones Federales"/>
    <m/>
    <s v="Dirección Nacional de Expresiones Federales"/>
    <d v="2016-07-26T00:00:00"/>
    <m/>
    <x v="1"/>
    <d v="2016-07-27T00:00:00"/>
    <x v="34"/>
    <s v="Presupuesto"/>
    <d v="2016-08-23T00:00:00"/>
    <s v="PV-2016-00857206"/>
    <m/>
    <x v="5"/>
    <x v="5"/>
    <m/>
    <m/>
    <m/>
    <m/>
    <m/>
    <m/>
    <m/>
    <m/>
    <m/>
    <m/>
    <m/>
    <m/>
  </r>
  <r>
    <n v="572"/>
    <s v="330220/2016"/>
    <s v="330220/2016"/>
    <m/>
    <s v="24759/2016"/>
    <m/>
    <m/>
    <s v="NOTA DNEF N° 372/2016"/>
    <d v="2016-07-26T00:00:00"/>
    <x v="57"/>
    <x v="163"/>
    <x v="90"/>
    <x v="543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8-29T00:00:00"/>
    <m/>
    <s v="falta de firmas y documentación."/>
    <x v="3"/>
    <x v="61"/>
    <m/>
    <m/>
    <m/>
    <m/>
    <m/>
    <m/>
    <m/>
    <m/>
    <m/>
    <m/>
    <m/>
    <m/>
  </r>
  <r>
    <n v="573"/>
    <s v="331090/2016"/>
    <s v="331090/2016"/>
    <m/>
    <s v="24841/2016"/>
    <m/>
    <m/>
    <s v="NOTA DNEF N° 369/2016"/>
    <d v="2016-07-26T00:00:00"/>
    <x v="57"/>
    <x v="306"/>
    <x v="213"/>
    <x v="544"/>
    <s v="Dirección Nacional de Expresiones Federales"/>
    <m/>
    <s v="Dirección Nacional de Expresiones Federales"/>
    <d v="2016-07-26T00:00:00"/>
    <m/>
    <x v="1"/>
    <d v="2016-07-27T00:00:00"/>
    <x v="34"/>
    <s v="Presupuesto"/>
    <d v="2016-09-09T00:00:00"/>
    <s v="PV-2016-01279590-APN-DGTAYL#SFM"/>
    <s v="Pase para indicación de crédito con PROY."/>
    <x v="5"/>
    <x v="5"/>
    <m/>
    <m/>
    <m/>
    <m/>
    <m/>
    <m/>
    <m/>
    <m/>
    <m/>
    <m/>
    <m/>
    <m/>
  </r>
  <r>
    <n v="574"/>
    <s v="330211/2016"/>
    <s v="330211/2016"/>
    <m/>
    <s v="24754/2016"/>
    <m/>
    <m/>
    <s v="NOTA DNEF N° 378/2016"/>
    <d v="2016-07-26T00:00:00"/>
    <x v="57"/>
    <x v="296"/>
    <x v="165"/>
    <x v="545"/>
    <s v="Dirección Nacional de Expresiones Federales"/>
    <m/>
    <s v="Dirección Nacional de Expresiones Federales"/>
    <d v="2016-07-26T00:00:00"/>
    <m/>
    <x v="1"/>
    <d v="2016-07-27T00:00:00"/>
    <x v="34"/>
    <s v="Presupuesto"/>
    <d v="2016-08-30T00:00:00"/>
    <s v="PV-2016-01029900"/>
    <s v="se envía con Reso por Gedo para intervención e indicación de crédito."/>
    <x v="5"/>
    <x v="5"/>
    <m/>
    <m/>
    <m/>
    <m/>
    <m/>
    <m/>
    <m/>
    <m/>
    <m/>
    <m/>
    <m/>
    <m/>
  </r>
  <r>
    <n v="575"/>
    <s v="330217/2016"/>
    <s v="330217/2016"/>
    <m/>
    <s v="24763/2016"/>
    <m/>
    <m/>
    <s v="NOTA DNEF N° 380/2016"/>
    <d v="2016-07-26T00:00:00"/>
    <x v="57"/>
    <x v="307"/>
    <x v="317"/>
    <x v="546"/>
    <s v="Dirección Nacional de Expresiones Federales"/>
    <m/>
    <s v="Dirección Nacional de Expresiones Federales"/>
    <d v="2016-07-26T00:00:00"/>
    <m/>
    <x v="1"/>
    <d v="2016-07-27T00:00:00"/>
    <x v="34"/>
    <s v="Presupuesto"/>
    <d v="2016-08-25T00:00:00"/>
    <m/>
    <m/>
    <x v="5"/>
    <x v="5"/>
    <m/>
    <m/>
    <m/>
    <m/>
    <m/>
    <m/>
    <m/>
    <m/>
    <m/>
    <m/>
    <m/>
    <m/>
  </r>
  <r>
    <n v="576"/>
    <s v="330283/2016"/>
    <s v="330283/2016"/>
    <m/>
    <s v="24779/2016"/>
    <m/>
    <m/>
    <s v="NOTA DNEF N° 375/2016"/>
    <d v="2016-07-26T00:00:00"/>
    <x v="57"/>
    <x v="308"/>
    <x v="299"/>
    <x v="547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9-30T00:00:00"/>
    <m/>
    <s v="deben adjuntar constancia de comprobantes en existencia por falta de CAI. volvio el 23/09 refacturado por tiene CAI incorrecto, fecha impresión talonario 25/07/2016, fecha en la factura 21/07, tiene que refacturar."/>
    <x v="5"/>
    <x v="5"/>
    <m/>
    <m/>
    <m/>
    <m/>
    <m/>
    <m/>
    <m/>
    <m/>
    <m/>
    <m/>
    <m/>
    <m/>
  </r>
  <r>
    <n v="577"/>
    <s v="330214/2016"/>
    <s v="330214/2016"/>
    <m/>
    <s v="24757/2016"/>
    <m/>
    <m/>
    <s v="NOTA DNEF N° 379/2016"/>
    <d v="2016-07-26T00:00:00"/>
    <x v="57"/>
    <x v="309"/>
    <x v="209"/>
    <x v="548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8-29T00:00:00"/>
    <m/>
    <s v="para ampliar actividad Afip y agregar documentación."/>
    <x v="5"/>
    <x v="5"/>
    <m/>
    <m/>
    <m/>
    <m/>
    <m/>
    <m/>
    <m/>
    <m/>
    <m/>
    <m/>
    <m/>
    <m/>
  </r>
  <r>
    <n v="578"/>
    <s v="330893/2016"/>
    <s v="330893/2016"/>
    <m/>
    <s v="24762/2016"/>
    <m/>
    <m/>
    <s v="NOTA DNEF N° 366/2016"/>
    <d v="2016-07-26T00:00:00"/>
    <x v="57"/>
    <x v="310"/>
    <x v="209"/>
    <x v="549"/>
    <s v="Dirección Nacional de Expresiones Federales"/>
    <m/>
    <s v="Dirección Nacional de Expresiones Federales"/>
    <d v="2016-07-26T00:00:00"/>
    <m/>
    <x v="1"/>
    <d v="2016-07-27T00:00:00"/>
    <x v="1"/>
    <s v="Presupuesto"/>
    <d v="2016-09-26T00:00:00"/>
    <s v="PV-2016-01658477-APN"/>
    <s v="se envía con Reso por Gedo para intervención e indicación de crédito."/>
    <x v="19"/>
    <x v="63"/>
    <m/>
    <m/>
    <m/>
    <m/>
    <m/>
    <m/>
    <m/>
    <m/>
    <m/>
    <m/>
    <m/>
    <m/>
  </r>
  <r>
    <n v="579"/>
    <s v="331175/2016"/>
    <s v="331175/2016"/>
    <m/>
    <s v="24842/2016"/>
    <m/>
    <m/>
    <s v="NOTA DNEF N° 370/2016"/>
    <d v="2016-07-26T00:00:00"/>
    <x v="87"/>
    <x v="311"/>
    <x v="319"/>
    <x v="550"/>
    <s v="Dirección Nacional de Expresiones Federales"/>
    <m/>
    <s v="Dirección Nacional de Expresiones Federales"/>
    <d v="2016-07-26T00:00:00"/>
    <m/>
    <x v="1"/>
    <d v="2016-07-27T00:00:00"/>
    <x v="1"/>
    <s v="Presupuesto"/>
    <d v="2016-09-23T00:00:00"/>
    <s v="Providencia GEDO + Resolucion GEDO"/>
    <s v="Para indicar existencia de crédito, intervención y continuidad de los actuados con RESO por GEDO"/>
    <x v="19"/>
    <x v="65"/>
    <m/>
    <m/>
    <m/>
    <m/>
    <m/>
    <m/>
    <m/>
    <m/>
    <m/>
    <m/>
    <m/>
    <m/>
  </r>
  <r>
    <n v="580"/>
    <s v="329460/2016"/>
    <s v="329460/2016"/>
    <m/>
    <m/>
    <m/>
    <m/>
    <s v="EXP ORIGINAL 43923/2015"/>
    <d v="2015-03-25T00:00:00"/>
    <x v="74"/>
    <x v="312"/>
    <x v="320"/>
    <x v="551"/>
    <s v="Presidencia de la Nacion"/>
    <m/>
    <s v="Direccion General Técnica, Administrativa y Legal"/>
    <d v="2016-08-30T00:00:00"/>
    <m/>
    <x v="0"/>
    <d v="2016-07-27T00:00:00"/>
    <x v="1"/>
    <s v="Direccion General Técnica, Administrativa y Legal"/>
    <d v="2016-08-23T00:00:00"/>
    <s v="PV-2016-00866558"/>
    <m/>
    <x v="3"/>
    <x v="50"/>
    <m/>
    <m/>
    <m/>
    <m/>
    <m/>
    <m/>
    <m/>
    <m/>
    <m/>
    <m/>
    <m/>
    <m/>
  </r>
  <r>
    <n v="581"/>
    <s v="329359/2016"/>
    <s v="329359/2016"/>
    <m/>
    <m/>
    <m/>
    <m/>
    <s v="EXP ORIGINAL 43485/2015"/>
    <d v="2015-01-20T00:00:00"/>
    <x v="31"/>
    <x v="256"/>
    <x v="321"/>
    <x v="552"/>
    <s v="Presidencia de la Nacion"/>
    <m/>
    <s v="Direccion General Técnica, Administrativa y Legal"/>
    <d v="2016-07-26T00:00:00"/>
    <s v="Mueble 9"/>
    <x v="0"/>
    <d v="2016-07-28T00:00:00"/>
    <x v="10"/>
    <m/>
    <m/>
    <m/>
    <m/>
    <x v="3"/>
    <x v="96"/>
    <m/>
    <m/>
    <m/>
    <m/>
    <m/>
    <m/>
    <m/>
    <m/>
    <m/>
    <m/>
    <m/>
    <s v="DESAFECTAR"/>
  </r>
  <r>
    <n v="582"/>
    <s v="024884/2016"/>
    <s v="024884/2016"/>
    <m/>
    <s v="24884/2016"/>
    <m/>
    <m/>
    <m/>
    <m/>
    <x v="55"/>
    <x v="313"/>
    <x v="1"/>
    <x v="553"/>
    <m/>
    <m/>
    <m/>
    <m/>
    <m/>
    <x v="1"/>
    <d v="2016-07-27T00:00:00"/>
    <x v="1"/>
    <m/>
    <m/>
    <m/>
    <m/>
    <x v="3"/>
    <x v="96"/>
    <m/>
    <m/>
    <m/>
    <m/>
    <m/>
    <m/>
    <m/>
    <m/>
    <m/>
    <m/>
    <m/>
    <m/>
  </r>
  <r>
    <n v="583"/>
    <s v="331572/2016"/>
    <s v="331572/2016"/>
    <m/>
    <s v="24866/2016"/>
    <m/>
    <m/>
    <s v="NOTA DNEF N° 387/2016"/>
    <d v="2016-07-27T00:00:00"/>
    <x v="57"/>
    <x v="314"/>
    <x v="129"/>
    <x v="554"/>
    <s v="Dirección Nacional de Expresiones Federales"/>
    <m/>
    <s v="Dirección Nacional de Expresiones Federales"/>
    <d v="2016-07-27T00:00:00"/>
    <m/>
    <x v="1"/>
    <d v="2016-07-27T00:00:00"/>
    <x v="34"/>
    <s v="Presupuesto"/>
    <d v="2016-09-09T00:00:00"/>
    <s v="PV-2016-01283406-APN-DGTAYL#SFM"/>
    <s v="para intervención e indicación de crédito, RESO por gedo."/>
    <x v="19"/>
    <x v="98"/>
    <m/>
    <m/>
    <m/>
    <m/>
    <m/>
    <m/>
    <m/>
    <m/>
    <m/>
    <m/>
    <m/>
    <m/>
  </r>
  <r>
    <n v="584"/>
    <s v="332162/2016"/>
    <s v="332162/2016"/>
    <m/>
    <s v="24915/2016"/>
    <m/>
    <m/>
    <s v="NOTA DNEF N° 410/2016"/>
    <d v="2016-07-27T00:00:00"/>
    <x v="57"/>
    <x v="315"/>
    <x v="260"/>
    <x v="555"/>
    <s v="Dirección Nacional de Expresiones Federales"/>
    <m/>
    <s v="Dirección Nacional de Expresiones Federales"/>
    <d v="2016-07-27T00:00:00"/>
    <m/>
    <x v="1"/>
    <d v="2016-07-27T00:00:00"/>
    <x v="34"/>
    <s v="Presupuesto"/>
    <d v="2016-09-09T00:00:00"/>
    <s v="PV-2016-01279701-APN-DGTAYL#SFM"/>
    <s v="Para que indique si hay crédito y continuar el trámite con Reso por GEDO"/>
    <x v="5"/>
    <x v="5"/>
    <m/>
    <m/>
    <m/>
    <m/>
    <m/>
    <m/>
    <m/>
    <m/>
    <m/>
    <m/>
    <m/>
    <m/>
  </r>
  <r>
    <n v="585"/>
    <s v="332236/2016"/>
    <s v="332236/2016"/>
    <m/>
    <s v="24938/2016"/>
    <m/>
    <m/>
    <s v="NOTA DNEF N° 403/2016"/>
    <d v="2016-07-27T00:00:00"/>
    <x v="57"/>
    <x v="316"/>
    <x v="322"/>
    <x v="556"/>
    <s v="Dirección Nacional de Expresiones Federales"/>
    <m/>
    <s v="Dirección Nacional de Expresiones Federales"/>
    <d v="2016-07-27T00:00:00"/>
    <m/>
    <x v="1"/>
    <d v="2016-07-27T00:00:00"/>
    <x v="34"/>
    <s v="Presupuesto"/>
    <d v="2016-09-09T00:00:00"/>
    <s v="PV-2016-01280053-APN-DGTAYL#SFM"/>
    <s v="Para que indique si hay crédito y continuar el trámite con Reso por GEDO"/>
    <x v="5"/>
    <x v="5"/>
    <m/>
    <m/>
    <m/>
    <m/>
    <m/>
    <m/>
    <m/>
    <m/>
    <m/>
    <m/>
    <m/>
    <m/>
  </r>
  <r>
    <n v="586"/>
    <s v="331699/2016"/>
    <s v="331699/2016"/>
    <m/>
    <s v="24874/2016"/>
    <m/>
    <m/>
    <s v="NOTA DNEF N° 391/2016"/>
    <d v="2016-07-27T00:00:00"/>
    <x v="57"/>
    <x v="317"/>
    <x v="322"/>
    <x v="557"/>
    <s v="Dirección Nacional de Expresiones Federales"/>
    <m/>
    <s v="Dirección Nacional de Expresiones Federales"/>
    <d v="2016-07-27T00:00:00"/>
    <m/>
    <x v="1"/>
    <d v="2016-07-27T00:00:00"/>
    <x v="1"/>
    <s v="Dirección Nacional de Expresiones Federales"/>
    <s v="8/09. Lo vuelvo a enviar el 23/09"/>
    <m/>
    <s v="Para cambiar nota."/>
    <x v="3"/>
    <x v="61"/>
    <m/>
    <m/>
    <m/>
    <m/>
    <m/>
    <m/>
    <m/>
    <m/>
    <m/>
    <m/>
    <m/>
    <m/>
  </r>
  <r>
    <n v="587"/>
    <s v="331703/2016"/>
    <s v="331703/2016"/>
    <m/>
    <s v="24875/2016"/>
    <m/>
    <m/>
    <s v="NOTA DNEF N° 392/2016"/>
    <d v="2016-07-27T00:00:00"/>
    <x v="57"/>
    <x v="318"/>
    <x v="323"/>
    <x v="558"/>
    <s v="Dirección Nacional de Expresiones Federales"/>
    <m/>
    <s v="Dirección Nacional de Expresiones Federales"/>
    <d v="2016-07-27T00:00:00"/>
    <m/>
    <x v="1"/>
    <d v="2016-07-27T00:00:00"/>
    <x v="34"/>
    <s v="Presupuesto"/>
    <d v="2016-09-09T00:00:00"/>
    <s v="PV-2016-01278994-APN-DGTAYL#SFM"/>
    <s v="Para que indique si hay crédito y continuar el trámite con Reso por GEDO"/>
    <x v="5"/>
    <x v="5"/>
    <m/>
    <m/>
    <m/>
    <m/>
    <m/>
    <m/>
    <m/>
    <m/>
    <m/>
    <m/>
    <m/>
    <m/>
  </r>
  <r>
    <n v="588"/>
    <s v="331705/2016"/>
    <s v="331705/2016"/>
    <m/>
    <s v="24876/2016"/>
    <m/>
    <m/>
    <s v="NOTA DNEF N° 393/2016"/>
    <d v="2016-07-27T00:00:00"/>
    <x v="57"/>
    <x v="319"/>
    <x v="324"/>
    <x v="559"/>
    <s v="Dirección Nacional de Expresiones Federales"/>
    <m/>
    <s v="Dirección Nacional de Expresiones Federales"/>
    <d v="2016-07-27T00:00:00"/>
    <m/>
    <x v="1"/>
    <d v="2016-07-27T00:00:00"/>
    <x v="34"/>
    <s v="Presupuesto"/>
    <d v="2016-09-15T00:00:00"/>
    <s v="PV-2016-01426361-APN-DGTAYL#SFM"/>
    <s v="se envía con Reso por Gedo para intervención e indicación de crédito."/>
    <x v="5"/>
    <x v="5"/>
    <m/>
    <m/>
    <m/>
    <m/>
    <m/>
    <m/>
    <m/>
    <m/>
    <m/>
    <m/>
    <m/>
    <m/>
  </r>
  <r>
    <n v="589"/>
    <s v="331711/2016"/>
    <s v="331711/2016"/>
    <m/>
    <s v="24878/2016"/>
    <m/>
    <m/>
    <s v="NOTA DNEF N° 394/2016"/>
    <d v="2016-07-27T00:00:00"/>
    <x v="57"/>
    <x v="320"/>
    <x v="324"/>
    <x v="560"/>
    <s v="Dirección Nacional de Expresiones Federales"/>
    <m/>
    <s v="Dirección Nacional de Expresiones Federales"/>
    <d v="2016-07-27T00:00:00"/>
    <m/>
    <x v="1"/>
    <d v="2016-07-27T00:00:00"/>
    <x v="1"/>
    <s v="Presupuesto"/>
    <d v="2016-10-03T00:00:00"/>
    <s v="PV-2016-01861999"/>
    <s v="Para que indique si hay crédito y continuar el trámite con Reso por GEDO"/>
    <x v="19"/>
    <x v="102"/>
    <m/>
    <m/>
    <m/>
    <m/>
    <m/>
    <m/>
    <m/>
    <m/>
    <m/>
    <m/>
    <m/>
    <m/>
  </r>
  <r>
    <n v="590"/>
    <s v="332281/2016"/>
    <s v="332281/2016"/>
    <m/>
    <s v="24957/2016"/>
    <m/>
    <m/>
    <s v="NOTA DNEF N° 419/2016"/>
    <d v="2016-07-27T00:00:00"/>
    <x v="55"/>
    <x v="70"/>
    <x v="325"/>
    <x v="561"/>
    <s v="Dirección Nacional de Expresiones Federales"/>
    <m/>
    <s v="Dirección Nacional de Expresiones Federales"/>
    <d v="2016-07-27T00:00:00"/>
    <m/>
    <x v="1"/>
    <d v="2016-07-27T00:00:00"/>
    <x v="34"/>
    <s v="Presupuesto"/>
    <d v="2016-09-01T00:00:00"/>
    <s v="PV-2016-01093396-APN-DGTAYL#SFM"/>
    <s v="Para intervenir, indicar crédito y continuidad de los actuados"/>
    <x v="5"/>
    <x v="5"/>
    <m/>
    <s v="Legítimo abono"/>
    <s v="Legítimo Abono"/>
    <m/>
    <n v="30678561165"/>
    <m/>
    <s v="Poliza 60455"/>
    <m/>
    <m/>
    <m/>
    <m/>
    <m/>
  </r>
  <r>
    <n v="591"/>
    <s v="332321/2016"/>
    <s v="332321/2016"/>
    <m/>
    <s v="24965/2016"/>
    <m/>
    <m/>
    <s v="NOTA DNEF N° 420/2016"/>
    <d v="2016-07-27T00:00:00"/>
    <x v="55"/>
    <x v="70"/>
    <x v="326"/>
    <x v="562"/>
    <s v="Dirección Nacional de Expresiones Federales"/>
    <m/>
    <s v="Dirección Nacional de Expresiones Federales"/>
    <d v="2016-07-27T00:00:00"/>
    <m/>
    <x v="1"/>
    <d v="2016-07-27T00:00:00"/>
    <x v="34"/>
    <s v="Presupuesto"/>
    <d v="2016-09-01T00:00:00"/>
    <s v="PV-2016-01093571-APN-DGTAYL#SFM"/>
    <s v="Para intervenir, indicar crédito y continuidad de los actuados"/>
    <x v="5"/>
    <x v="5"/>
    <m/>
    <s v="Legítimo abono"/>
    <s v="Legítimo Abono"/>
    <m/>
    <n v="30678561165"/>
    <m/>
    <s v="Poliza 60451"/>
    <m/>
    <m/>
    <m/>
    <m/>
    <m/>
  </r>
  <r>
    <n v="592"/>
    <s v="332355/2016"/>
    <s v="332355/2016"/>
    <m/>
    <s v="24971/2016"/>
    <m/>
    <m/>
    <s v="NOTA DNEF N° 423/2016"/>
    <d v="2016-07-27T00:00:00"/>
    <x v="55"/>
    <x v="70"/>
    <x v="327"/>
    <x v="562"/>
    <s v="Dirección Nacional de Expresiones Federales"/>
    <m/>
    <s v="Dirección Nacional de Expresiones Federales"/>
    <d v="2016-08-17T00:00:00"/>
    <m/>
    <x v="1"/>
    <d v="2016-07-27T00:00:00"/>
    <x v="215"/>
    <s v="Presupuesto"/>
    <d v="2016-09-16T00:00:00"/>
    <s v="PV-2016-01453098-APN-DGTAYL#SFM"/>
    <s v="Para intervenir, indicar crédito y continuidad de los actuados con Dispo por GEDO"/>
    <x v="3"/>
    <x v="77"/>
    <m/>
    <m/>
    <m/>
    <m/>
    <m/>
    <m/>
    <m/>
    <m/>
    <m/>
    <m/>
    <m/>
    <m/>
  </r>
  <r>
    <n v="593"/>
    <s v="332376/2016"/>
    <s v="332376/2016"/>
    <m/>
    <s v="24978/2016"/>
    <m/>
    <m/>
    <s v="NOTA DNEF N° 422/2016"/>
    <d v="2016-07-27T00:00:00"/>
    <x v="55"/>
    <x v="70"/>
    <x v="328"/>
    <x v="563"/>
    <s v="Dirección Nacional de Expresiones Federales"/>
    <m/>
    <s v="Dirección Nacional de Expresiones Federales"/>
    <d v="2016-07-27T00:00:00"/>
    <m/>
    <x v="1"/>
    <d v="2016-07-27T00:00:00"/>
    <x v="34"/>
    <s v="Presupuesto"/>
    <d v="2016-09-01T00:00:00"/>
    <s v="PV-2016-01093473-APN-DGTAYL#SFM"/>
    <s v="Para intervenir, indicar crédito y continuidad de los actuados"/>
    <x v="5"/>
    <x v="5"/>
    <m/>
    <s v="Legítimo abono"/>
    <s v="Legítimo Abono"/>
    <m/>
    <n v="30678561165"/>
    <m/>
    <s v="Poliza 60453"/>
    <m/>
    <m/>
    <m/>
    <m/>
    <m/>
  </r>
  <r>
    <n v="594"/>
    <s v="332384/2016"/>
    <s v="332384/2016"/>
    <m/>
    <s v="24976/2016"/>
    <m/>
    <m/>
    <s v="NOTA DNEF N° 421/2016"/>
    <d v="2016-07-27T00:00:00"/>
    <x v="55"/>
    <x v="70"/>
    <x v="329"/>
    <x v="562"/>
    <s v="Dirección Nacional de Expresiones Federales"/>
    <m/>
    <s v="Dirección Nacional de Expresiones Federales"/>
    <d v="2016-07-27T00:00:00"/>
    <m/>
    <x v="1"/>
    <d v="2016-07-27T00:00:00"/>
    <x v="34"/>
    <s v="Presupuesto"/>
    <d v="2016-09-02T00:00:00"/>
    <s v="PV-2016-01129548-APN-DGTAYL#SFM"/>
    <s v="Para intervenir, indicar crédito y continuidad de los actuados"/>
    <x v="5"/>
    <x v="5"/>
    <m/>
    <m/>
    <s v="Legítimo Abono"/>
    <m/>
    <n v="30678561165"/>
    <m/>
    <s v="Poliza 60456"/>
    <m/>
    <m/>
    <m/>
    <m/>
    <m/>
  </r>
  <r>
    <n v="595"/>
    <s v="328410/2016"/>
    <s v="328410/2016"/>
    <m/>
    <s v="24950/2016"/>
    <m/>
    <m/>
    <s v="NOTA DNEF N° 417/2016"/>
    <d v="2016-07-27T00:00:00"/>
    <x v="55"/>
    <x v="70"/>
    <x v="330"/>
    <x v="525"/>
    <s v="Dirección Nacional de Expresiones Federales"/>
    <m/>
    <s v="Dirección Nacional de Expresiones Federales"/>
    <d v="2016-07-27T00:00:00"/>
    <m/>
    <x v="1"/>
    <d v="2016-07-27T00:00:00"/>
    <x v="216"/>
    <s v="Dirección Nacional de Expresiones Federales"/>
    <d v="2016-09-01T00:00:00"/>
    <s v="REMITO"/>
    <s v="Para lo que estime corresponder (duplicado con 327532/2016)"/>
    <x v="24"/>
    <x v="38"/>
    <m/>
    <m/>
    <m/>
    <m/>
    <m/>
    <m/>
    <m/>
    <m/>
    <m/>
    <m/>
    <m/>
    <m/>
  </r>
  <r>
    <n v="596"/>
    <s v="327953/2016"/>
    <s v="327953/2016"/>
    <m/>
    <s v="24949/2016"/>
    <m/>
    <m/>
    <s v="NOTA DNEF N° 416/2016"/>
    <d v="2016-07-27T00:00:00"/>
    <x v="55"/>
    <x v="70"/>
    <x v="227"/>
    <x v="564"/>
    <s v="Dirección Nacional de Expresiones Federales"/>
    <m/>
    <s v="Dirección Nacional de Expresiones Federales"/>
    <d v="2016-07-27T00:00:00"/>
    <m/>
    <x v="1"/>
    <d v="2016-07-27T00:00:00"/>
    <x v="34"/>
    <s v="Presupuesto"/>
    <d v="2016-08-02T00:00:00"/>
    <s v="PV-2016-00492387-APN-DGTAYL#SFM"/>
    <s v="Para que indique si existe crédito, junto con DIspo por GEDO"/>
    <x v="19"/>
    <x v="67"/>
    <m/>
    <m/>
    <m/>
    <m/>
    <m/>
    <m/>
    <m/>
    <m/>
    <m/>
    <m/>
    <m/>
    <m/>
  </r>
  <r>
    <n v="597"/>
    <s v="331709/2016"/>
    <s v="332338/2016"/>
    <m/>
    <s v="24877/2016"/>
    <m/>
    <m/>
    <s v="NOTA DNEF N° 416/2016"/>
    <d v="2016-07-27T00:00:00"/>
    <x v="57"/>
    <x v="321"/>
    <x v="165"/>
    <x v="565"/>
    <s v="Dirección Nacional de Expresiones Federales"/>
    <m/>
    <s v="Dirección Nacional de Expresiones Federales"/>
    <d v="2016-07-27T00:00:00"/>
    <m/>
    <x v="1"/>
    <d v="2016-07-27T00:00:00"/>
    <x v="1"/>
    <s v="Dirección Nacional de Expresiones Federales"/>
    <d v="2016-08-29T00:00:00"/>
    <m/>
    <s v="Para ampliar actividad AFIP"/>
    <x v="5"/>
    <x v="5"/>
    <m/>
    <m/>
    <m/>
    <m/>
    <m/>
    <m/>
    <m/>
    <m/>
    <m/>
    <m/>
    <m/>
    <m/>
  </r>
  <r>
    <n v="598"/>
    <s v="332338/2016"/>
    <s v="332338/2016"/>
    <m/>
    <s v="24946/2016"/>
    <m/>
    <m/>
    <s v="NOTA DNEF N° 412/2016"/>
    <d v="2016-07-27T00:00:00"/>
    <x v="57"/>
    <x v="322"/>
    <x v="324"/>
    <x v="566"/>
    <s v="Dirección Nacional de Expresiones Federales"/>
    <m/>
    <s v="Dirección Nacional de Expresiones Federales"/>
    <d v="2016-07-27T00:00:00"/>
    <m/>
    <x v="0"/>
    <d v="2016-07-27T00:00:00"/>
    <x v="34"/>
    <m/>
    <m/>
    <m/>
    <s v="Para que indique si hay crédito y continuar el trámite con Reso por GEDO"/>
    <x v="3"/>
    <x v="96"/>
    <m/>
    <m/>
    <m/>
    <m/>
    <m/>
    <m/>
    <m/>
    <m/>
    <m/>
    <m/>
    <m/>
    <s v="DESAFECTAR"/>
  </r>
  <r>
    <n v="599"/>
    <s v="332332/2016"/>
    <s v="332332/2016"/>
    <m/>
    <s v="24945/2016"/>
    <m/>
    <m/>
    <s v="NOTA DNEF N° 411/2016"/>
    <d v="2016-07-27T00:00:00"/>
    <x v="57"/>
    <x v="315"/>
    <x v="209"/>
    <x v="567"/>
    <s v="Dirección Nacional de Expresiones Federales"/>
    <m/>
    <s v="Dirección Nacional de Expresiones Federales"/>
    <d v="2016-07-27T00:00:00"/>
    <m/>
    <x v="1"/>
    <d v="2016-07-27T00:00:00"/>
    <x v="34"/>
    <s v="Presupuesto"/>
    <d v="2016-09-09T00:00:00"/>
    <s v="PV-2016-01278922-APN-DGTAYL#SFM"/>
    <s v="Para que indique si hay crédito y continuar el trámite con Reso por GEDO"/>
    <x v="5"/>
    <x v="5"/>
    <m/>
    <m/>
    <m/>
    <m/>
    <m/>
    <m/>
    <m/>
    <m/>
    <m/>
    <m/>
    <m/>
    <m/>
  </r>
  <r>
    <n v="600"/>
    <s v="332474/2016"/>
    <s v="332474/2016"/>
    <m/>
    <s v="24954/2016"/>
    <m/>
    <m/>
    <s v="NOTA DNEF N° 413/2016"/>
    <d v="2016-07-27T00:00:00"/>
    <x v="57"/>
    <x v="323"/>
    <x v="158"/>
    <x v="568"/>
    <s v="Dirección Nacional de Expresiones Federales"/>
    <m/>
    <s v="Dirección Nacional de Expresiones Federales"/>
    <d v="2016-07-27T00:00:00"/>
    <m/>
    <x v="1"/>
    <d v="2016-07-27T00:00:00"/>
    <x v="1"/>
    <s v="Presupuesto"/>
    <d v="2016-09-09T00:00:00"/>
    <s v="PV-2016-01285300"/>
    <m/>
    <x v="5"/>
    <x v="5"/>
    <m/>
    <m/>
    <m/>
    <m/>
    <m/>
    <m/>
    <m/>
    <m/>
    <m/>
    <m/>
    <m/>
    <m/>
  </r>
  <r>
    <n v="601"/>
    <s v="331753/2016"/>
    <s v="331753/2016"/>
    <m/>
    <s v="24881/2016"/>
    <m/>
    <m/>
    <s v="NOTA DNEF N° 399/2016"/>
    <d v="2016-07-27T00:00:00"/>
    <x v="57"/>
    <x v="324"/>
    <x v="131"/>
    <x v="569"/>
    <s v="Dirección Nacional de Expresiones Federales"/>
    <m/>
    <s v="Dirección Nacional de Expresiones Federales"/>
    <d v="2016-07-27T00:00:00"/>
    <m/>
    <x v="1"/>
    <d v="2016-07-27T00:00:00"/>
    <x v="34"/>
    <s v="Presupuesto"/>
    <d v="2016-09-09T00:00:00"/>
    <s v="PV-2016-01279434-APN-DGTAYL#SFM"/>
    <s v="Para que indique si hay crédito y continuar el trámite con Reso por GEDO"/>
    <x v="5"/>
    <x v="5"/>
    <m/>
    <m/>
    <m/>
    <m/>
    <m/>
    <m/>
    <m/>
    <m/>
    <m/>
    <m/>
    <m/>
    <m/>
  </r>
  <r>
    <n v="602"/>
    <s v="332348/2016"/>
    <s v="332348/2016"/>
    <m/>
    <s v="24948/2016"/>
    <m/>
    <m/>
    <s v="NOTA DNEF N° 406/2016"/>
    <d v="2016-07-27T00:00:00"/>
    <x v="57"/>
    <x v="325"/>
    <x v="317"/>
    <x v="570"/>
    <s v="Dirección Nacional de Expresiones Federales"/>
    <m/>
    <s v="Dirección Nacional de Expresiones Federales"/>
    <d v="2016-07-27T00:00:00"/>
    <m/>
    <x v="1"/>
    <d v="2016-07-27T00:00:00"/>
    <x v="34"/>
    <s v="Dirección Nacional de Expresiones Federales"/>
    <d v="2016-09-09T00:00:00"/>
    <m/>
    <s v="para indicación de crédito e intervención, reso por gedo."/>
    <x v="5"/>
    <x v="5"/>
    <m/>
    <m/>
    <m/>
    <m/>
    <m/>
    <m/>
    <m/>
    <m/>
    <m/>
    <m/>
    <m/>
    <m/>
  </r>
  <r>
    <n v="603"/>
    <s v="331987/2016"/>
    <s v="331987/2016"/>
    <m/>
    <s v="24904/2016"/>
    <m/>
    <m/>
    <s v="NOTA DNEF N° 401/2016"/>
    <d v="2016-07-27T00:00:00"/>
    <x v="57"/>
    <x v="131"/>
    <x v="90"/>
    <x v="571"/>
    <s v="Dirección Nacional de Expresiones Federales"/>
    <m/>
    <s v="Dirección Nacional de Expresiones Federales"/>
    <d v="2016-07-27T00:00:00"/>
    <m/>
    <x v="1"/>
    <d v="2016-07-27T00:00:00"/>
    <x v="1"/>
    <s v="Dirección Nacional de Expresiones Federales"/>
    <d v="2016-08-29T00:00:00"/>
    <m/>
    <s v="por falta de firmas y documentación."/>
    <x v="3"/>
    <x v="61"/>
    <m/>
    <m/>
    <m/>
    <m/>
    <m/>
    <m/>
    <m/>
    <m/>
    <m/>
    <m/>
    <m/>
    <m/>
  </r>
  <r>
    <n v="604"/>
    <s v="332069/2016"/>
    <s v="332069/2016"/>
    <m/>
    <s v="24911/2016"/>
    <m/>
    <m/>
    <s v="NOTA DNEF N° 404/2016"/>
    <d v="2016-07-27T00:00:00"/>
    <x v="57"/>
    <x v="326"/>
    <x v="264"/>
    <x v="572"/>
    <s v="Dirección Nacional de Expresiones Federales"/>
    <m/>
    <s v="Dirección Nacional de Expresiones Federales"/>
    <d v="2016-07-27T00:00:00"/>
    <m/>
    <x v="1"/>
    <d v="2016-07-27T00:00:00"/>
    <x v="1"/>
    <s v="Presupuesto"/>
    <d v="2016-09-21T00:00:00"/>
    <m/>
    <s v="para indicación de crédito e intervención, reso por gedo."/>
    <x v="19"/>
    <x v="85"/>
    <m/>
    <m/>
    <m/>
    <m/>
    <m/>
    <m/>
    <m/>
    <m/>
    <m/>
    <m/>
    <m/>
    <m/>
  </r>
  <r>
    <n v="605"/>
    <s v="331596/2016"/>
    <s v="331596/2016"/>
    <m/>
    <s v="24868/2016"/>
    <m/>
    <m/>
    <s v="NOTA DNEF N° 389/2016"/>
    <d v="2016-07-27T00:00:00"/>
    <x v="87"/>
    <x v="311"/>
    <x v="331"/>
    <x v="573"/>
    <s v="Dirección Nacional de Expresiones Federales"/>
    <m/>
    <s v="Dirección Nacional de Expresiones Federales"/>
    <d v="2016-07-27T00:00:00"/>
    <m/>
    <x v="1"/>
    <d v="2016-07-27T00:00:00"/>
    <x v="1"/>
    <s v="Presupuesto"/>
    <d v="2016-09-22T00:00:00"/>
    <s v="PV-2016-01585310-APN"/>
    <s v="PARA SU INTERVENCION CON PROYECTO DE ACTO ADMINISTRATIVO"/>
    <x v="19"/>
    <x v="39"/>
    <m/>
    <m/>
    <m/>
    <m/>
    <m/>
    <m/>
    <m/>
    <m/>
    <m/>
    <m/>
    <m/>
    <m/>
  </r>
  <r>
    <n v="606"/>
    <s v="332276/2016"/>
    <s v="332276/2016"/>
    <m/>
    <s v="24939/2016"/>
    <m/>
    <m/>
    <s v="NOTA DNEF N° 408/2016"/>
    <d v="2016-07-27T00:00:00"/>
    <x v="87"/>
    <x v="311"/>
    <x v="332"/>
    <x v="574"/>
    <s v="Dirección Nacional de Expresiones Federales"/>
    <m/>
    <s v="Dirección Nacional de Expresiones Federales"/>
    <d v="2016-07-27T00:00:00"/>
    <m/>
    <x v="1"/>
    <d v="2016-07-27T00:00:00"/>
    <x v="1"/>
    <s v="Presupuesto"/>
    <d v="2016-09-23T00:00:00"/>
    <s v="Providencia GEDO + Resolucion GEDO"/>
    <s v="Para indicar existencia de crédito, intervención y continuidad de los actuados con RESO por GEDO"/>
    <x v="19"/>
    <x v="65"/>
    <m/>
    <m/>
    <m/>
    <m/>
    <m/>
    <m/>
    <m/>
    <m/>
    <m/>
    <m/>
    <m/>
    <m/>
  </r>
  <r>
    <n v="607"/>
    <s v="314497/2016"/>
    <s v="314497/2016"/>
    <m/>
    <s v="23651/2016"/>
    <m/>
    <m/>
    <s v="NOTA DNEF N° 314/2016"/>
    <m/>
    <x v="48"/>
    <x v="0"/>
    <x v="1"/>
    <x v="575"/>
    <s v="Dirección Nacional de Expresiones Federales"/>
    <m/>
    <s v="Dirección Nacional de Expresiones Federales"/>
    <d v="2016-07-27T00:00:00"/>
    <m/>
    <x v="2"/>
    <m/>
    <x v="1"/>
    <s v="Dirección Nacional de Expresiones Federales"/>
    <d v="2016-09-20T00:00:00"/>
    <m/>
    <s v="Para cargar en Comprar. Version Final entregada por U.R. a las 17:30 del 30/09."/>
    <x v="3"/>
    <x v="5"/>
    <m/>
    <m/>
    <m/>
    <m/>
    <m/>
    <m/>
    <m/>
    <m/>
    <m/>
    <m/>
    <m/>
    <m/>
  </r>
  <r>
    <n v="608"/>
    <s v="332323/2016"/>
    <s v="332323/2016"/>
    <m/>
    <s v="24944/2016"/>
    <m/>
    <m/>
    <s v="NOTA DNEF N° 407/2016"/>
    <d v="2016-07-27T00:00:00"/>
    <x v="87"/>
    <x v="311"/>
    <x v="333"/>
    <x v="576"/>
    <s v="Dirección Nacional de Expresiones Federales"/>
    <m/>
    <s v="Dirección Nacional de Expresiones Federales"/>
    <d v="2016-07-27T00:00:00"/>
    <m/>
    <x v="1"/>
    <d v="2016-07-27T00:00:00"/>
    <x v="1"/>
    <s v="Presupuesto"/>
    <d v="2016-09-22T00:00:00"/>
    <s v="PV-2016-0192816-APN"/>
    <s v="Para que indique sobre la exitencia de credito + Reso por GDO"/>
    <x v="19"/>
    <x v="39"/>
    <m/>
    <m/>
    <m/>
    <m/>
    <m/>
    <m/>
    <m/>
    <m/>
    <m/>
    <m/>
    <m/>
    <m/>
  </r>
  <r>
    <n v="609"/>
    <s v="331603/2016"/>
    <s v="331603/2016"/>
    <m/>
    <s v="24869/2016"/>
    <m/>
    <m/>
    <s v="NOTA DNEF N° 390/2016"/>
    <d v="2016-07-27T00:00:00"/>
    <x v="57"/>
    <x v="327"/>
    <x v="334"/>
    <x v="577"/>
    <s v="Dirección Nacional de Expresiones Federales"/>
    <m/>
    <s v="Dirección Nacional de Expresiones Federales"/>
    <d v="2016-07-27T00:00:00"/>
    <m/>
    <x v="1"/>
    <d v="2016-07-27T00:00:00"/>
    <x v="1"/>
    <s v="Dirección Nacional de Expresiones Federales"/>
    <d v="2016-09-26T00:00:00"/>
    <m/>
    <s v="para cambiar notas, y le den otro encuadre."/>
    <x v="5"/>
    <x v="5"/>
    <m/>
    <m/>
    <m/>
    <m/>
    <m/>
    <m/>
    <m/>
    <m/>
    <m/>
    <m/>
    <m/>
    <m/>
  </r>
  <r>
    <n v="610"/>
    <s v="331501/2016"/>
    <s v="331501/2016"/>
    <m/>
    <s v="24863/2016"/>
    <m/>
    <m/>
    <s v="NOTA DNEF N° 386/2016"/>
    <d v="2016-07-27T00:00:00"/>
    <x v="57"/>
    <x v="328"/>
    <x v="317"/>
    <x v="578"/>
    <s v="Dirección Nacional de Expresiones Federales"/>
    <m/>
    <s v="Dirección Nacional de Expresiones Federales"/>
    <d v="2016-07-27T00:00:00"/>
    <m/>
    <x v="1"/>
    <d v="2016-07-27T00:00:00"/>
    <x v="34"/>
    <s v="Presupuesto"/>
    <d v="2016-09-05T00:00:00"/>
    <s v="PV-2016-01158780"/>
    <s v="para su efectivo pago"/>
    <x v="5"/>
    <x v="5"/>
    <m/>
    <m/>
    <m/>
    <m/>
    <m/>
    <m/>
    <m/>
    <m/>
    <m/>
    <m/>
    <m/>
    <m/>
  </r>
  <r>
    <n v="611"/>
    <s v="331581/2016"/>
    <s v="331581/2016"/>
    <m/>
    <s v="24867/2016"/>
    <m/>
    <m/>
    <s v="NOTA DNEF N° 388/2016"/>
    <d v="2016-07-27T00:00:00"/>
    <x v="57"/>
    <x v="329"/>
    <x v="317"/>
    <x v="579"/>
    <s v="Dirección Nacional de Expresiones Federales"/>
    <m/>
    <s v="Dirección Nacional de Expresiones Federales"/>
    <d v="2016-07-27T00:00:00"/>
    <m/>
    <x v="1"/>
    <d v="2016-07-27T00:00:00"/>
    <x v="34"/>
    <s v="Presupuesto"/>
    <d v="2016-08-25T00:00:00"/>
    <s v="PV-2016-925540"/>
    <s v="Para que indique si existe credito. Reso por GEDO"/>
    <x v="5"/>
    <x v="5"/>
    <m/>
    <m/>
    <m/>
    <m/>
    <m/>
    <m/>
    <m/>
    <m/>
    <m/>
    <m/>
    <m/>
    <m/>
  </r>
  <r>
    <n v="612"/>
    <s v="331735/2016"/>
    <s v="331735/2016"/>
    <m/>
    <s v="24880/2016"/>
    <m/>
    <m/>
    <s v="NOTA DNEF N° 398/2016"/>
    <d v="2016-07-27T00:00:00"/>
    <x v="57"/>
    <x v="330"/>
    <x v="335"/>
    <x v="580"/>
    <s v="Dirección Nacional de Expresiones Federales"/>
    <m/>
    <s v="Dirección Nacional de Expresiones Federales"/>
    <d v="2016-07-27T00:00:00"/>
    <m/>
    <x v="1"/>
    <d v="2016-07-27T00:00:00"/>
    <x v="1"/>
    <s v="Dirección Nacional de Expresiones Federales"/>
    <d v="2016-08-29T00:00:00"/>
    <m/>
    <s v="para ampliar actividad Afip."/>
    <x v="5"/>
    <x v="5"/>
    <m/>
    <m/>
    <m/>
    <m/>
    <m/>
    <m/>
    <m/>
    <m/>
    <m/>
    <m/>
    <m/>
    <m/>
  </r>
  <r>
    <n v="613"/>
    <s v="331764/2016"/>
    <s v="331764/2016"/>
    <m/>
    <s v="24882/2016"/>
    <m/>
    <m/>
    <s v="NOTA DNEF N° 400/2016"/>
    <d v="2016-07-27T00:00:00"/>
    <x v="57"/>
    <x v="331"/>
    <x v="209"/>
    <x v="581"/>
    <s v="Dirección Nacional de Expresiones Federales"/>
    <m/>
    <s v="Dirección Nacional de Expresiones Federales"/>
    <d v="2016-07-27T00:00:00"/>
    <m/>
    <x v="1"/>
    <d v="2016-07-27T00:00:00"/>
    <x v="1"/>
    <s v="Dirección Nacional de Expresiones Federales"/>
    <d v="2016-08-29T00:00:00"/>
    <m/>
    <s v="por faltas de firmas y documentación."/>
    <x v="5"/>
    <x v="5"/>
    <m/>
    <m/>
    <m/>
    <m/>
    <m/>
    <m/>
    <m/>
    <m/>
    <m/>
    <m/>
    <m/>
    <m/>
  </r>
  <r>
    <n v="614"/>
    <s v="332064/2016"/>
    <s v="332064/2016"/>
    <m/>
    <s v="24910/2016"/>
    <m/>
    <m/>
    <s v="NOTA DNEF N° 403/2016"/>
    <d v="2016-07-27T00:00:00"/>
    <x v="57"/>
    <x v="332"/>
    <x v="263"/>
    <x v="582"/>
    <s v="Dirección Nacional de Expresiones Federales"/>
    <m/>
    <s v="Dirección Nacional de Expresiones Federales"/>
    <d v="2016-07-27T00:00:00"/>
    <m/>
    <x v="1"/>
    <d v="2016-07-27T00:00:00"/>
    <x v="34"/>
    <s v="Presupuesto"/>
    <d v="2016-09-07T00:00:00"/>
    <s v="PV-2016-01217634"/>
    <s v="PARA SU INTERVENCION CON PROYECTO DE ACTO ADMINISTRATIVO"/>
    <x v="19"/>
    <x v="28"/>
    <m/>
    <m/>
    <m/>
    <m/>
    <m/>
    <m/>
    <m/>
    <m/>
    <m/>
    <m/>
    <m/>
    <m/>
  </r>
  <r>
    <n v="615"/>
    <s v="331640/2016"/>
    <s v="331640/2016"/>
    <m/>
    <s v="24871/2016"/>
    <m/>
    <m/>
    <s v="NOTA DNEF N° 396/2016"/>
    <d v="2016-07-27T00:00:00"/>
    <x v="57"/>
    <x v="333"/>
    <x v="129"/>
    <x v="583"/>
    <s v="Dirección Nacional de Expresiones Federales"/>
    <m/>
    <s v="Dirección Nacional de Expresiones Federales"/>
    <d v="2016-07-27T00:00:00"/>
    <m/>
    <x v="1"/>
    <d v="2016-07-27T00:00:00"/>
    <x v="34"/>
    <s v="Presupuesto"/>
    <d v="2016-09-06T00:00:00"/>
    <s v="PV-2016-01192060"/>
    <s v="Para que indique si existe credito. Reso por GEDO"/>
    <x v="19"/>
    <x v="34"/>
    <m/>
    <m/>
    <m/>
    <m/>
    <m/>
    <m/>
    <m/>
    <m/>
    <m/>
    <m/>
    <m/>
    <m/>
  </r>
  <r>
    <n v="616"/>
    <s v="327358/2016"/>
    <s v="327358/2016"/>
    <m/>
    <s v="24461/2016"/>
    <m/>
    <m/>
    <s v="NOTA SSCTyEF N° 264/2016"/>
    <d v="2016-07-22T00:00:00"/>
    <x v="72"/>
    <x v="0"/>
    <x v="1"/>
    <x v="584"/>
    <s v="Subsecretaría de Centros Temáticos y Expresiones Federales"/>
    <m/>
    <s v="Presupuesto"/>
    <d v="2016-07-28T00:00:00"/>
    <m/>
    <x v="0"/>
    <d v="2016-07-28T00:00:00"/>
    <x v="1"/>
    <m/>
    <m/>
    <m/>
    <m/>
    <x v="3"/>
    <x v="44"/>
    <m/>
    <m/>
    <m/>
    <m/>
    <m/>
    <m/>
    <m/>
    <m/>
    <m/>
    <m/>
    <m/>
    <m/>
  </r>
  <r>
    <n v="617"/>
    <s v="322997/2016"/>
    <s v="322997/2016"/>
    <m/>
    <s v="25102/2016"/>
    <m/>
    <m/>
    <m/>
    <d v="2016-07-21T00:00:00"/>
    <x v="16"/>
    <x v="334"/>
    <x v="1"/>
    <x v="585"/>
    <s v="Coordinación Técnica Operativa"/>
    <m/>
    <s v="Dirección Nacional de Expresiones Federales"/>
    <d v="2016-07-28T00:00:00"/>
    <m/>
    <x v="0"/>
    <m/>
    <x v="1"/>
    <s v="Dirección Nacional de Expresiones Federales"/>
    <d v="2016-08-03T00:00:00"/>
    <s v="PV-2016-00524331-APN-DGTAYL#SFM"/>
    <m/>
    <x v="5"/>
    <x v="5"/>
    <m/>
    <m/>
    <m/>
    <m/>
    <m/>
    <m/>
    <m/>
    <m/>
    <m/>
    <m/>
    <m/>
    <m/>
  </r>
  <r>
    <n v="618"/>
    <s v="025006/2016"/>
    <s v="025006/2016"/>
    <m/>
    <s v="25006/2016"/>
    <m/>
    <m/>
    <s v="NOTA DNCT N° 215/2016"/>
    <d v="2016-07-26T00:00:00"/>
    <x v="59"/>
    <x v="335"/>
    <x v="336"/>
    <x v="586"/>
    <s v="Dirección Nacional de Centros Tematicos"/>
    <m/>
    <s v="Dirección Nacional de Centros Tematicos"/>
    <d v="2016-07-26T00:00:00"/>
    <m/>
    <x v="3"/>
    <d v="2016-07-28T00:00:00"/>
    <x v="1"/>
    <m/>
    <m/>
    <m/>
    <m/>
    <x v="3"/>
    <x v="44"/>
    <m/>
    <m/>
    <m/>
    <m/>
    <m/>
    <m/>
    <m/>
    <m/>
    <m/>
    <m/>
    <m/>
    <m/>
  </r>
  <r>
    <n v="619"/>
    <s v="025097/2016"/>
    <s v="025097/2016"/>
    <m/>
    <s v="25097/2016"/>
    <m/>
    <m/>
    <s v="NOTA DNCT N° 216/2016"/>
    <d v="2016-07-26T00:00:00"/>
    <x v="59"/>
    <x v="335"/>
    <x v="270"/>
    <x v="587"/>
    <s v="Dirección Nacional de Centros Tematicos"/>
    <m/>
    <s v="Dirección Nacional de Centros Tematicos"/>
    <d v="2016-07-26T00:00:00"/>
    <m/>
    <x v="3"/>
    <d v="2016-07-28T00:00:00"/>
    <x v="1"/>
    <m/>
    <m/>
    <m/>
    <m/>
    <x v="3"/>
    <x v="44"/>
    <m/>
    <m/>
    <m/>
    <m/>
    <m/>
    <m/>
    <m/>
    <m/>
    <m/>
    <m/>
    <m/>
    <m/>
  </r>
  <r>
    <n v="620"/>
    <s v="335331/2016"/>
    <s v="025096/2016"/>
    <m/>
    <s v="25096/2016"/>
    <m/>
    <m/>
    <s v="NOTA DNCT N° 211/2016"/>
    <d v="2016-07-25T00:00:00"/>
    <x v="45"/>
    <x v="52"/>
    <x v="337"/>
    <x v="588"/>
    <s v="Dirección Nacional de Centros Tematicos"/>
    <m/>
    <s v="Dirección Nacional de Centros Tematicos"/>
    <d v="2016-07-25T00:00:00"/>
    <m/>
    <x v="3"/>
    <d v="2016-07-29T00:00:00"/>
    <x v="10"/>
    <s v="Presupuesto"/>
    <m/>
    <m/>
    <s v="Para que informe constancia de crédito y pase a legales"/>
    <x v="19"/>
    <x v="86"/>
    <m/>
    <m/>
    <m/>
    <m/>
    <m/>
    <m/>
    <m/>
    <m/>
    <m/>
    <m/>
    <m/>
    <m/>
  </r>
  <r>
    <n v="621"/>
    <s v="333505/2016"/>
    <s v="335331/2016"/>
    <m/>
    <s v="25103/2016"/>
    <m/>
    <m/>
    <s v="NOTA DNCT N° 205/2016"/>
    <d v="2016-07-22T00:00:00"/>
    <x v="45"/>
    <x v="52"/>
    <x v="338"/>
    <x v="589"/>
    <s v="Dirección Nacional de Centros Tematicos"/>
    <m/>
    <s v="Dirección Nacional de Centros Tematicos"/>
    <d v="2016-07-22T00:00:00"/>
    <m/>
    <x v="3"/>
    <d v="2016-07-29T00:00:00"/>
    <x v="10"/>
    <m/>
    <m/>
    <m/>
    <s v="Para que informe constancia de crédito y pase a legales"/>
    <x v="0"/>
    <x v="95"/>
    <m/>
    <m/>
    <m/>
    <m/>
    <m/>
    <m/>
    <m/>
    <m/>
    <m/>
    <m/>
    <m/>
    <m/>
  </r>
  <r>
    <n v="622"/>
    <s v="333624/2016"/>
    <s v="333505/2016"/>
    <m/>
    <s v="25001/2016"/>
    <m/>
    <m/>
    <s v="NOTA DNCT N° 206/2016"/>
    <d v="2016-07-21T00:00:00"/>
    <x v="31"/>
    <x v="336"/>
    <x v="339"/>
    <x v="590"/>
    <s v="Dirección Nacional de Centros Tematicos"/>
    <m/>
    <s v="Dirección Nacional de Centros Tematicos"/>
    <d v="2016-07-21T00:00:00"/>
    <m/>
    <x v="3"/>
    <d v="2016-07-29T00:00:00"/>
    <x v="1"/>
    <s v="Presupuesto"/>
    <d v="2016-08-29T00:00:00"/>
    <s v="PV-2016-00990748"/>
    <s v="Para que informe constancia de crédito y pase a legales"/>
    <x v="19"/>
    <x v="15"/>
    <m/>
    <m/>
    <m/>
    <m/>
    <m/>
    <m/>
    <m/>
    <m/>
    <m/>
    <m/>
    <m/>
    <m/>
  </r>
  <r>
    <n v="623"/>
    <s v="335179/2016"/>
    <s v="333624/2016"/>
    <m/>
    <s v="25004/2016"/>
    <m/>
    <m/>
    <s v="NOTA DNCT N° 214/2016"/>
    <d v="2016-07-25T00:00:00"/>
    <x v="31"/>
    <x v="337"/>
    <x v="340"/>
    <x v="591"/>
    <s v="Dirección Nacional de Centros Tematicos"/>
    <m/>
    <s v="Dirección Nacional de Centros Tematicos"/>
    <d v="2016-07-25T00:00:00"/>
    <m/>
    <x v="3"/>
    <d v="2016-07-29T00:00:00"/>
    <x v="1"/>
    <s v="Presupuesto"/>
    <d v="2016-08-11T00:00:00"/>
    <s v="PV-2016-00671715-APN-DGTAYL#SFM"/>
    <s v="Pase para que informe existencia de crédito con PROY"/>
    <x v="19"/>
    <x v="54"/>
    <m/>
    <m/>
    <m/>
    <m/>
    <m/>
    <m/>
    <m/>
    <m/>
    <m/>
    <m/>
    <m/>
    <m/>
  </r>
  <r>
    <n v="624"/>
    <s v="335294/2016"/>
    <s v="335179/2016"/>
    <m/>
    <s v="25098/2016"/>
    <m/>
    <m/>
    <s v="NOTA DNCT N° 212/2016"/>
    <d v="2016-07-22T00:00:00"/>
    <x v="31"/>
    <x v="338"/>
    <x v="341"/>
    <x v="592"/>
    <s v="Dirección Nacional de Centros Tematicos"/>
    <m/>
    <s v="Dirección Nacional de Centros Tematicos"/>
    <d v="2016-07-22T00:00:00"/>
    <m/>
    <x v="3"/>
    <d v="2016-07-29T00:00:00"/>
    <x v="1"/>
    <s v="Presupuesto"/>
    <d v="2016-09-01T00:00:00"/>
    <s v="PV-2016-01094278-APN-DGTAYL#SFM"/>
    <s v="PARA DAR CONTINUIDAD A LOS TRAMITES ADMINISTRATIVOS DE RIGOR"/>
    <x v="19"/>
    <x v="38"/>
    <m/>
    <m/>
    <m/>
    <m/>
    <m/>
    <m/>
    <m/>
    <m/>
    <m/>
    <m/>
    <m/>
    <m/>
  </r>
  <r>
    <n v="625"/>
    <s v="335248/2016"/>
    <s v="335294/2016"/>
    <m/>
    <s v="25100/2016"/>
    <m/>
    <m/>
    <s v="NOTA DNCT N° 213/2016"/>
    <d v="2016-07-26T00:00:00"/>
    <x v="97"/>
    <x v="339"/>
    <x v="342"/>
    <x v="593"/>
    <s v="Dirección Nacional de Centros Tematicos"/>
    <m/>
    <s v="Dirección Nacional de Centros Tematicos"/>
    <d v="2016-07-26T00:00:00"/>
    <m/>
    <x v="3"/>
    <d v="2016-07-29T00:00:00"/>
    <x v="1"/>
    <s v="Presupuesto"/>
    <d v="2016-08-29T00:00:00"/>
    <s v="PV-2016-01000983"/>
    <s v="PARA DAR CONTINUIDAD A LOS TRAMITES ADMINISTRATIVOS DE RIGOR"/>
    <x v="19"/>
    <x v="15"/>
    <m/>
    <m/>
    <m/>
    <m/>
    <m/>
    <m/>
    <m/>
    <m/>
    <m/>
    <m/>
    <m/>
    <m/>
  </r>
  <r>
    <n v="626"/>
    <s v="333697/2016"/>
    <s v="335248/2016"/>
    <m/>
    <s v="25099/2016"/>
    <m/>
    <m/>
    <s v="NOTA DNCT N° 207/2016"/>
    <d v="2016-07-19T00:00:00"/>
    <x v="31"/>
    <x v="337"/>
    <x v="289"/>
    <x v="594"/>
    <s v="Dirección Nacional de Centros Tematicos"/>
    <m/>
    <s v="Dirección Nacional de Centros Tematicos"/>
    <d v="2016-07-19T00:00:00"/>
    <m/>
    <x v="3"/>
    <d v="2016-07-29T00:00:00"/>
    <x v="10"/>
    <s v="Presupuesto"/>
    <d v="2016-09-01T00:00:00"/>
    <s v="PV-2016-01094198-APN-DGTAYL#SFM"/>
    <s v="PARA DAR CONTINUIDAD A LOS TRAMITES ADMINISTRATIVOS DE RIGOR"/>
    <x v="19"/>
    <x v="38"/>
    <m/>
    <m/>
    <m/>
    <m/>
    <m/>
    <m/>
    <m/>
    <m/>
    <m/>
    <m/>
    <m/>
    <m/>
  </r>
  <r>
    <n v="627"/>
    <s v="340886/2016"/>
    <s v="333697/2016"/>
    <m/>
    <s v="25005/2016"/>
    <m/>
    <m/>
    <s v="NOTA DNEF N° 428/2016"/>
    <d v="2016-08-01T00:00:00"/>
    <x v="19"/>
    <x v="340"/>
    <x v="203"/>
    <x v="595"/>
    <s v="Dirección Nacional de Expresiones Federales"/>
    <m/>
    <s v="Dirección Nacional de Expresiones Federales"/>
    <d v="2016-08-01T00:00:00"/>
    <m/>
    <x v="3"/>
    <d v="2016-08-01T00:00:00"/>
    <x v="217"/>
    <s v="Dirección Nacional de Expresiones Federales"/>
    <d v="2016-09-29T00:00:00"/>
    <s v="RTO-S01:0977307/2016"/>
    <s v="para que cambien requerimiento por diferencia en la cantidad de boxes que compraron."/>
    <x v="24"/>
    <x v="61"/>
    <m/>
    <m/>
    <m/>
    <m/>
    <m/>
    <m/>
    <m/>
    <m/>
    <m/>
    <m/>
    <m/>
    <m/>
  </r>
  <r>
    <n v="628"/>
    <s v="340832/2016"/>
    <s v="340886/2016"/>
    <m/>
    <s v="25377/2016"/>
    <m/>
    <m/>
    <s v="NOTA DNEF N° 432/2016"/>
    <d v="2016-08-01T00:00:00"/>
    <x v="15"/>
    <x v="270"/>
    <x v="343"/>
    <x v="596"/>
    <s v="Dirección Nacional de Expresiones Federales"/>
    <m/>
    <s v="Dirección Nacional de Expresiones Federales"/>
    <d v="2016-08-01T00:00:00"/>
    <m/>
    <x v="1"/>
    <d v="2016-08-01T00:00:00"/>
    <x v="34"/>
    <s v="Presupuesto"/>
    <d v="2016-09-02T00:00:00"/>
    <s v="PV-2016-01124544-APN-DGTAYL#SFM"/>
    <s v="Para que indique si hay crédito con Dispo y continuidad de los actuados"/>
    <x v="5"/>
    <x v="5"/>
    <m/>
    <s v="Legitimo Abono"/>
    <s v="Legitimo Abono"/>
    <m/>
    <n v="30526638952"/>
    <m/>
    <s v="0007-00001660/1669/1704"/>
    <m/>
    <m/>
    <m/>
    <m/>
    <m/>
  </r>
  <r>
    <n v="629"/>
    <s v="330074/2016"/>
    <s v="340832/2016"/>
    <m/>
    <s v="25372/2016"/>
    <m/>
    <m/>
    <s v="NOTA DNCT N°"/>
    <d v="2016-07-26T00:00:00"/>
    <x v="83"/>
    <x v="341"/>
    <x v="344"/>
    <x v="597"/>
    <s v="Dirección Nacional de Centros Tematicos"/>
    <m/>
    <s v="Dirección Nacional de Centros Tematicos"/>
    <d v="2016-07-26T00:00:00"/>
    <m/>
    <x v="1"/>
    <m/>
    <x v="1"/>
    <s v="Presupuesto"/>
    <d v="2016-08-02T00:00:00"/>
    <s v="PV-2016-00501652-APN-DGTAYL#SFM"/>
    <m/>
    <x v="5"/>
    <x v="5"/>
    <m/>
    <m/>
    <m/>
    <m/>
    <m/>
    <m/>
    <m/>
    <m/>
    <m/>
    <m/>
    <m/>
    <m/>
  </r>
  <r>
    <n v="630"/>
    <s v="330701/2016"/>
    <s v="330074/2016"/>
    <m/>
    <m/>
    <m/>
    <m/>
    <s v="NOTA DNCT N°"/>
    <d v="2016-07-13T00:00:00"/>
    <x v="47"/>
    <x v="342"/>
    <x v="345"/>
    <x v="598"/>
    <s v="Dirección Nacional de Centros Tematicos"/>
    <m/>
    <s v="Dirección Nacional de Centros Tematicos"/>
    <d v="2016-07-13T00:00:00"/>
    <m/>
    <x v="0"/>
    <m/>
    <x v="1"/>
    <s v="Presupuesto"/>
    <d v="2016-08-02T00:00:00"/>
    <s v="_x000a_PV-2016-00501627-APN-DGTAYL#SFM"/>
    <m/>
    <x v="5"/>
    <x v="5"/>
    <m/>
    <m/>
    <m/>
    <m/>
    <m/>
    <m/>
    <m/>
    <m/>
    <m/>
    <m/>
    <m/>
    <m/>
  </r>
  <r>
    <n v="631"/>
    <s v="341442/2016"/>
    <s v="330701/2016"/>
    <m/>
    <m/>
    <m/>
    <m/>
    <s v="NOTA DNCT N° 223/2016"/>
    <d v="2016-07-28T00:00:00"/>
    <x v="29"/>
    <x v="343"/>
    <x v="346"/>
    <x v="599"/>
    <s v="Dirección Nacional de Centros Tematicos"/>
    <m/>
    <s v="Dirección Nacional de Centros Tematicos"/>
    <d v="2016-08-03T00:00:00"/>
    <m/>
    <x v="0"/>
    <d v="2016-08-03T00:00:00"/>
    <x v="1"/>
    <s v="Presupuesto"/>
    <d v="2016-09-02T00:00:00"/>
    <s v="PV-2016-01116251-APN-DGTAYL#SFM"/>
    <s v="PARA DAR CONTINUIDAD A LOS TRAMITES ADMINISTRATIVOS DE RIGOR"/>
    <x v="5"/>
    <x v="5"/>
    <m/>
    <m/>
    <m/>
    <m/>
    <m/>
    <m/>
    <m/>
    <m/>
    <m/>
    <m/>
    <m/>
    <m/>
  </r>
  <r>
    <n v="632"/>
    <s v="341477/2016"/>
    <s v="341442/2016"/>
    <m/>
    <s v="25405/2016"/>
    <m/>
    <m/>
    <s v="NOTA DNCT N° 222/2016"/>
    <d v="2016-07-28T00:00:00"/>
    <x v="92"/>
    <x v="344"/>
    <x v="347"/>
    <x v="600"/>
    <s v="Dirección Nacional de Centros Tematicos"/>
    <m/>
    <s v="Dirección Nacional de Centros Tematicos"/>
    <d v="2016-08-03T00:00:00"/>
    <m/>
    <x v="3"/>
    <d v="2016-08-03T00:00:00"/>
    <x v="1"/>
    <m/>
    <m/>
    <m/>
    <m/>
    <x v="5"/>
    <x v="75"/>
    <m/>
    <m/>
    <m/>
    <m/>
    <m/>
    <m/>
    <m/>
    <m/>
    <m/>
    <m/>
    <m/>
    <m/>
  </r>
  <r>
    <n v="633"/>
    <s v="341386/2016"/>
    <s v="341477/2016"/>
    <m/>
    <s v="25413/2016"/>
    <m/>
    <m/>
    <s v="NOTA DNCT N° 228/2016"/>
    <d v="2016-07-29T00:00:00"/>
    <x v="30"/>
    <x v="345"/>
    <x v="348"/>
    <x v="601"/>
    <s v="Dirección Nacional de Centros Tematicos"/>
    <m/>
    <s v="Dirección Nacional de Centros Tematicos"/>
    <d v="2016-08-03T00:00:00"/>
    <m/>
    <x v="3"/>
    <d v="2016-08-03T00:00:00"/>
    <x v="1"/>
    <s v="Presupuesto"/>
    <d v="2016-09-05T00:00:00"/>
    <s v="PV-2016-01158502"/>
    <s v="PARA SU INTERVENCION CON PROYECTO DE ACTO ADMINISTRATIVO"/>
    <x v="5"/>
    <x v="5"/>
    <m/>
    <m/>
    <m/>
    <m/>
    <m/>
    <m/>
    <m/>
    <m/>
    <m/>
    <m/>
    <m/>
    <m/>
  </r>
  <r>
    <n v="634"/>
    <s v="341330/2016"/>
    <s v="341386/2016"/>
    <m/>
    <s v="25404/2016"/>
    <m/>
    <m/>
    <s v="NOTA DNCT N° 227/2016"/>
    <d v="2016-07-22T00:00:00"/>
    <x v="91"/>
    <x v="346"/>
    <x v="349"/>
    <x v="602"/>
    <s v="Dirección Nacional de Centros Tematicos"/>
    <m/>
    <s v="Dirección Nacional de Centros Tematicos"/>
    <d v="2016-08-03T00:00:00"/>
    <m/>
    <x v="3"/>
    <d v="2016-08-03T00:00:00"/>
    <x v="1"/>
    <s v="Presupuesto"/>
    <d v="2016-08-11T00:00:00"/>
    <s v="PV-2016-00671621-APN-DGTAYL#SFM"/>
    <s v="Pase para que informe existencia de crédito con PROY"/>
    <x v="19"/>
    <x v="54"/>
    <m/>
    <m/>
    <m/>
    <m/>
    <m/>
    <m/>
    <m/>
    <m/>
    <m/>
    <m/>
    <m/>
    <m/>
  </r>
  <r>
    <n v="635"/>
    <s v="341472/2016"/>
    <s v="341330/2016"/>
    <m/>
    <s v="25403/2016"/>
    <m/>
    <m/>
    <s v="NOTA DNCT N° 224/2016"/>
    <d v="2016-07-27T00:00:00"/>
    <x v="45"/>
    <x v="347"/>
    <x v="350"/>
    <x v="603"/>
    <s v="Dirección Nacional de Centros Tematicos"/>
    <m/>
    <s v="Dirección Nacional de Centros Tematicos"/>
    <d v="2016-08-03T00:00:00"/>
    <m/>
    <x v="0"/>
    <d v="2016-08-03T00:00:00"/>
    <x v="10"/>
    <s v="Presupuesto"/>
    <d v="2016-08-08T00:00:00"/>
    <s v="PV-2016-00595409-APN-DGTAYL#SFM"/>
    <s v="Constancia de credito"/>
    <x v="5"/>
    <x v="5"/>
    <m/>
    <m/>
    <m/>
    <m/>
    <m/>
    <m/>
    <m/>
    <m/>
    <m/>
    <m/>
    <m/>
    <m/>
  </r>
  <r>
    <n v="636"/>
    <s v="341265/2016"/>
    <s v="341472/2016"/>
    <m/>
    <s v="25410/2016"/>
    <m/>
    <m/>
    <s v="NOTA DNCT N° 225/2016"/>
    <d v="2016-07-29T00:00:00"/>
    <x v="34"/>
    <x v="348"/>
    <x v="351"/>
    <x v="604"/>
    <s v="Dirección Nacional de Centros Tematicos"/>
    <m/>
    <s v="Dirección Nacional de Centros Tematicos"/>
    <d v="2016-08-03T00:00:00"/>
    <m/>
    <x v="3"/>
    <d v="2016-08-03T00:00:00"/>
    <x v="1"/>
    <s v="Presupuesto"/>
    <d v="2016-08-29T00:00:00"/>
    <s v="PV-2016-01000688"/>
    <s v="PARA DAR CONTINUIDAD A LOS TRAMITES ADMINISTRATIVOS DE RIGOR"/>
    <x v="19"/>
    <x v="15"/>
    <m/>
    <m/>
    <m/>
    <m/>
    <m/>
    <m/>
    <m/>
    <m/>
    <m/>
    <m/>
    <m/>
    <m/>
  </r>
  <r>
    <n v="637"/>
    <s v="341308/2016"/>
    <s v="341265/2016"/>
    <m/>
    <s v="25401/2016"/>
    <m/>
    <m/>
    <s v="NOTA DNCT N° 226/2016"/>
    <d v="2016-08-01T00:00:00"/>
    <x v="31"/>
    <x v="349"/>
    <x v="352"/>
    <x v="605"/>
    <s v="Dirección Nacional de Centros Tematicos"/>
    <m/>
    <s v="Dirección Nacional de Centros Tematicos"/>
    <d v="2016-08-03T00:00:00"/>
    <m/>
    <x v="3"/>
    <d v="2016-08-03T00:00:00"/>
    <x v="1"/>
    <s v="Presupuesto"/>
    <d v="2016-09-07T00:00:00"/>
    <s v="PV-2016-01229911"/>
    <s v="PARA SU INTERVENCION CON PROYECTO DE ACTO ADMINISTRATIVO"/>
    <x v="5"/>
    <x v="5"/>
    <m/>
    <m/>
    <m/>
    <m/>
    <m/>
    <m/>
    <m/>
    <m/>
    <m/>
    <m/>
    <m/>
    <m/>
  </r>
  <r>
    <n v="638"/>
    <s v="341252/2016"/>
    <s v="341308/2016"/>
    <m/>
    <s v="25402/2016"/>
    <m/>
    <m/>
    <s v="NOTA DNCT N° 221/2016"/>
    <d v="2016-07-29T00:00:00"/>
    <x v="74"/>
    <x v="350"/>
    <x v="303"/>
    <x v="606"/>
    <s v="Dirección Nacional de Centros Tematicos"/>
    <m/>
    <s v="Dirección Nacional de Centros Tematicos"/>
    <d v="2016-08-03T00:00:00"/>
    <s v="Mueble 25"/>
    <x v="3"/>
    <d v="2016-08-03T00:00:00"/>
    <x v="1"/>
    <s v="Presupuesto"/>
    <d v="2016-09-15T00:00:00"/>
    <s v="PV-2016-01424145-APN-DGTAYL#SFM"/>
    <s v="PARA CONTINUAR CON LOS TRÁMITES DE RIGOR"/>
    <x v="3"/>
    <x v="103"/>
    <m/>
    <m/>
    <m/>
    <m/>
    <m/>
    <m/>
    <m/>
    <m/>
    <m/>
    <m/>
    <m/>
    <m/>
  </r>
  <r>
    <n v="639"/>
    <s v="378018/2016"/>
    <s v="341252/2016"/>
    <m/>
    <s v="23599/2016"/>
    <m/>
    <m/>
    <m/>
    <d v="2016-07-27T00:00:00"/>
    <x v="31"/>
    <x v="351"/>
    <x v="137"/>
    <x v="607"/>
    <s v="Dirección Nacional de Centros Tematicos"/>
    <m/>
    <s v="Dirección Nacional de Centros Tematicos"/>
    <d v="2016-08-05T00:00:00"/>
    <m/>
    <x v="0"/>
    <d v="2016-08-05T00:00:00"/>
    <x v="1"/>
    <s v="Direccion General Técnica, Administrativa y Legal"/>
    <d v="2016-08-23T00:00:00"/>
    <s v="PV-2016-00865852"/>
    <m/>
    <x v="5"/>
    <x v="5"/>
    <m/>
    <m/>
    <m/>
    <m/>
    <m/>
    <m/>
    <m/>
    <m/>
    <m/>
    <m/>
    <m/>
    <m/>
  </r>
  <r>
    <n v="640"/>
    <s v="348624/2016"/>
    <s v="378018/2016"/>
    <m/>
    <s v="25415/2016"/>
    <m/>
    <m/>
    <s v="NOTA DNCT N° 437/2016"/>
    <d v="2016-07-04T00:00:00"/>
    <x v="57"/>
    <x v="352"/>
    <x v="185"/>
    <x v="608"/>
    <s v="Dirección Nacional de Centros Tematicos"/>
    <m/>
    <s v="Dirección Nacional de Centros Tematicos"/>
    <d v="2016-08-05T00:00:00"/>
    <m/>
    <x v="3"/>
    <d v="2016-08-05T00:00:00"/>
    <x v="1"/>
    <s v="Presupuesto"/>
    <d v="2016-10-03T00:00:00"/>
    <s v="PV-2016-01862100"/>
    <s v="Para indicar crédito y continuidad del tramite; con Reso x GEDO"/>
    <x v="19"/>
    <x v="102"/>
    <m/>
    <m/>
    <m/>
    <m/>
    <m/>
    <m/>
    <m/>
    <m/>
    <m/>
    <m/>
    <m/>
    <m/>
  </r>
  <r>
    <n v="641"/>
    <s v="345151/2016"/>
    <s v="348624/2016"/>
    <m/>
    <s v="25746/2016"/>
    <m/>
    <m/>
    <s v="NOTA DNCT N° 234/2016"/>
    <d v="2016-08-02T00:00:00"/>
    <x v="53"/>
    <x v="51"/>
    <x v="353"/>
    <x v="609"/>
    <s v="Dirección Nacional de Centros Tematicos"/>
    <m/>
    <s v="Direccion General Técnica, Administrativa y Legal"/>
    <d v="2016-08-04T00:00:00"/>
    <m/>
    <x v="1"/>
    <d v="2016-08-05T00:00:00"/>
    <x v="1"/>
    <s v="Presupuesto"/>
    <d v="2016-08-19T00:00:00"/>
    <s v="PV-2016-00806183-APN-DGTAYL#SFM"/>
    <s v="PARA SU INTERVENCION"/>
    <x v="19"/>
    <x v="36"/>
    <m/>
    <m/>
    <m/>
    <m/>
    <m/>
    <m/>
    <m/>
    <m/>
    <m/>
    <m/>
    <m/>
    <m/>
  </r>
  <r>
    <n v="642"/>
    <s v="348595/2016"/>
    <s v="345151/2016"/>
    <m/>
    <s v="25586/2016"/>
    <m/>
    <m/>
    <s v="NOTA DNCT N° 436/2016"/>
    <d v="2016-08-02T00:00:00"/>
    <x v="57"/>
    <x v="353"/>
    <x v="354"/>
    <x v="610"/>
    <s v="Dirección Nacional de Centros Tematicos"/>
    <m/>
    <s v="Direccion General Técnica, Administrativa y Legal"/>
    <d v="2016-08-05T00:00:00"/>
    <m/>
    <x v="3"/>
    <d v="2016-08-05T00:00:00"/>
    <x v="218"/>
    <s v="Presupuesto"/>
    <d v="2016-09-19T00:00:00"/>
    <s v="PV-2016-01498479"/>
    <m/>
    <x v="5"/>
    <x v="5"/>
    <m/>
    <m/>
    <m/>
    <m/>
    <n v="23244485944"/>
    <m/>
    <s v="0003-00000096"/>
    <m/>
    <m/>
    <m/>
    <m/>
    <m/>
  </r>
  <r>
    <n v="643"/>
    <s v="345172/2016"/>
    <s v="348595/2016"/>
    <m/>
    <s v="25741/2016"/>
    <m/>
    <m/>
    <s v="NOTA DNCT N° 235/2016"/>
    <m/>
    <x v="30"/>
    <x v="354"/>
    <x v="355"/>
    <x v="611"/>
    <s v="Dirección Nacional de Centros Tematicos"/>
    <m/>
    <s v="Direccion General Técnica, Administrativa y Legal"/>
    <d v="2016-08-04T00:00:00"/>
    <m/>
    <x v="1"/>
    <d v="2016-08-05T00:00:00"/>
    <x v="1"/>
    <s v="Presupuesto"/>
    <d v="2016-08-30T00:00:00"/>
    <s v="PV-2016-01030373"/>
    <s v="Para continuar con los trámites administrativos de rigor"/>
    <x v="19"/>
    <x v="50"/>
    <m/>
    <m/>
    <m/>
    <m/>
    <m/>
    <m/>
    <m/>
    <m/>
    <m/>
    <m/>
    <m/>
    <m/>
  </r>
  <r>
    <n v="644"/>
    <s v="348664/2016"/>
    <s v="345172/2016"/>
    <m/>
    <s v="25588/2016"/>
    <m/>
    <m/>
    <s v="NOTA DNCT N° 438/2016"/>
    <d v="2016-08-04T00:00:00"/>
    <x v="57"/>
    <x v="355"/>
    <x v="356"/>
    <x v="612"/>
    <s v="Dirección Nacional de Centros Tematicos"/>
    <m/>
    <s v="Dirección Nacional de Centros Tematicos"/>
    <d v="2016-08-05T00:00:00"/>
    <m/>
    <x v="3"/>
    <d v="2016-08-05T00:00:00"/>
    <x v="34"/>
    <s v="Presupuesto"/>
    <d v="2016-09-09T00:00:00"/>
    <s v="PV-2016-01278764-APN-DGTAYL#SFM"/>
    <s v="Para indicar crédito y continuidad del tramite; con Reso x GEDO"/>
    <x v="5"/>
    <x v="5"/>
    <m/>
    <m/>
    <m/>
    <m/>
    <m/>
    <m/>
    <m/>
    <m/>
    <m/>
    <m/>
    <m/>
    <m/>
  </r>
  <r>
    <n v="645"/>
    <s v="344962/2016"/>
    <s v="348664/2016"/>
    <m/>
    <s v="25749/2016"/>
    <m/>
    <m/>
    <s v="NOTA DNCT N° 230/2016"/>
    <d v="2016-08-01T00:00:00"/>
    <x v="74"/>
    <x v="356"/>
    <x v="303"/>
    <x v="613"/>
    <s v="Dirección Nacional de Centros Tematicos"/>
    <m/>
    <s v="Direccion General Técnica, Administrativa y Legal"/>
    <d v="2016-08-04T00:00:00"/>
    <m/>
    <x v="1"/>
    <d v="2016-08-05T00:00:00"/>
    <x v="1"/>
    <s v="Presupuesto"/>
    <d v="2016-10-03T00:00:00"/>
    <s v="PV-2016-01862174"/>
    <s v="Para la existencia de credito"/>
    <x v="19"/>
    <x v="102"/>
    <m/>
    <m/>
    <m/>
    <m/>
    <m/>
    <m/>
    <m/>
    <m/>
    <m/>
    <m/>
    <m/>
    <m/>
  </r>
  <r>
    <n v="646"/>
    <s v="345068/2016"/>
    <s v="344962/2016"/>
    <m/>
    <s v="25572/2016"/>
    <m/>
    <m/>
    <s v="NOTA DNCT N° 231/2016"/>
    <d v="2016-08-01T00:00:00"/>
    <x v="74"/>
    <x v="357"/>
    <x v="303"/>
    <x v="614"/>
    <s v="Dirección Nacional de Centros Tematicos"/>
    <m/>
    <s v="Direccion General Técnica, Administrativa y Legal"/>
    <d v="2016-08-04T00:00:00"/>
    <m/>
    <x v="3"/>
    <d v="2016-08-05T00:00:00"/>
    <x v="1"/>
    <s v="Presupuesto"/>
    <d v="2016-08-11T00:00:00"/>
    <s v="PV-2016-00671508-APN-DGTAYL#SFM"/>
    <s v="Pase para que informe existencia de crédito con PROY"/>
    <x v="19"/>
    <x v="54"/>
    <m/>
    <m/>
    <m/>
    <m/>
    <m/>
    <m/>
    <m/>
    <m/>
    <m/>
    <m/>
    <m/>
    <m/>
  </r>
  <r>
    <n v="647"/>
    <s v="345125/2016"/>
    <s v="345068/2016"/>
    <m/>
    <s v="25578/2016"/>
    <m/>
    <m/>
    <s v="NOTA DNCT N° 233/2016"/>
    <d v="2016-07-26T00:00:00"/>
    <x v="42"/>
    <x v="358"/>
    <x v="357"/>
    <x v="615"/>
    <s v="Dirección Nacional de Centros Tematicos"/>
    <m/>
    <s v="Direccion General Técnica, Administrativa y Legal"/>
    <d v="2016-08-04T00:00:00"/>
    <m/>
    <x v="3"/>
    <d v="2016-08-05T00:00:00"/>
    <x v="1"/>
    <s v="Presupuesto"/>
    <d v="2016-08-11T00:00:00"/>
    <s v="PV-2016-00671797-APN-DGTAYL#SFM"/>
    <s v="Pase para que informe existencia de crédito con PROY"/>
    <x v="19"/>
    <x v="54"/>
    <m/>
    <m/>
    <m/>
    <m/>
    <m/>
    <m/>
    <m/>
    <m/>
    <m/>
    <m/>
    <m/>
    <m/>
  </r>
  <r>
    <n v="648"/>
    <s v="348705/2016"/>
    <s v="345125/2016"/>
    <m/>
    <s v="25584/2016"/>
    <m/>
    <m/>
    <s v="NOTA DNEF N° 447/2016"/>
    <d v="2016-08-04T00:00:00"/>
    <x v="57"/>
    <x v="359"/>
    <x v="358"/>
    <x v="616"/>
    <s v="Dirección Nacional de Expresiones Federales"/>
    <m/>
    <s v="Direccion General Técnica, Administrativa y Legal"/>
    <d v="2016-08-05T00:00:00"/>
    <m/>
    <x v="3"/>
    <d v="2016-08-05T00:00:00"/>
    <x v="34"/>
    <s v="Presupuesto"/>
    <d v="2016-09-08T00:00:00"/>
    <s v="PV-2016-01256319-APN-DGTAYL#SFM"/>
    <s v="Pase para que informe existencia de crédito con PROY"/>
    <x v="5"/>
    <x v="5"/>
    <m/>
    <m/>
    <m/>
    <m/>
    <m/>
    <m/>
    <m/>
    <m/>
    <m/>
    <m/>
    <m/>
    <m/>
  </r>
  <r>
    <n v="649"/>
    <s v="345092/2016"/>
    <s v="348705/2016"/>
    <m/>
    <s v="25752/2016"/>
    <m/>
    <m/>
    <s v="NOTA DNCT N° 233/2016"/>
    <d v="2016-08-01T00:00:00"/>
    <x v="30"/>
    <x v="360"/>
    <x v="359"/>
    <x v="617"/>
    <s v="Dirección Nacional de Centros Tematicos"/>
    <m/>
    <s v="Direccion General Técnica, Administrativa y Legal"/>
    <d v="2016-08-04T00:00:00"/>
    <m/>
    <x v="1"/>
    <d v="2016-08-05T00:00:00"/>
    <x v="219"/>
    <s v="Presupuesto"/>
    <d v="2016-08-31T00:00:00"/>
    <s v="PV-2016-01063062"/>
    <s v="Pase para que informe existencia de crédito con PROY"/>
    <x v="19"/>
    <x v="7"/>
    <m/>
    <m/>
    <m/>
    <m/>
    <m/>
    <m/>
    <m/>
    <m/>
    <m/>
    <m/>
    <m/>
    <m/>
  </r>
  <r>
    <n v="650"/>
    <s v="348717/2016"/>
    <s v="345092/2016"/>
    <m/>
    <s v="25581/2016"/>
    <m/>
    <m/>
    <s v="NOTA DNEF N° 448/2016"/>
    <d v="2016-08-04T00:00:00"/>
    <x v="57"/>
    <x v="128"/>
    <x v="183"/>
    <x v="618"/>
    <s v="Dirección Nacional de Expresiones Federales"/>
    <d v="2016-08-04T00:00:00"/>
    <s v="Direccion General Técnica, Administrativa y Legal"/>
    <d v="2016-08-05T00:00:00"/>
    <m/>
    <x v="3"/>
    <d v="2016-08-05T00:00:00"/>
    <x v="34"/>
    <s v="Presupuesto"/>
    <d v="2016-09-06T00:00:00"/>
    <s v="PV-2016-01191580"/>
    <s v="PARA QUE INFORME EXISTENCIA DE CRÉDITO"/>
    <x v="19"/>
    <x v="34"/>
    <m/>
    <m/>
    <m/>
    <m/>
    <m/>
    <m/>
    <m/>
    <m/>
    <m/>
    <m/>
    <m/>
    <m/>
  </r>
  <r>
    <n v="651"/>
    <s v="330284/2016"/>
    <s v="348717/2016"/>
    <m/>
    <s v="25755/2016"/>
    <m/>
    <m/>
    <m/>
    <d v="2016-07-26T00:00:00"/>
    <x v="14"/>
    <x v="10"/>
    <x v="360"/>
    <x v="619"/>
    <s v="Coordinación Técnica Operativa"/>
    <d v="2016-07-26T00:00:00"/>
    <s v="Dirección Nacional de Expresiones Federales"/>
    <d v="2016-08-04T00:00:00"/>
    <s v="Mueble 9"/>
    <x v="0"/>
    <d v="2016-08-05T00:00:00"/>
    <x v="34"/>
    <s v="Direccion General Técnica, Administrativa y Legal"/>
    <d v="2016-09-20T00:00:00"/>
    <s v="Providencia GEDO"/>
    <s v="Para autorizar y girar a Contabilidad y Finanzas para pago"/>
    <x v="3"/>
    <x v="81"/>
    <m/>
    <m/>
    <m/>
    <s v="17/2015"/>
    <n v="30641063378"/>
    <m/>
    <s v="0002-00002242/2243/2244/2286"/>
    <m/>
    <m/>
    <m/>
    <m/>
    <m/>
  </r>
  <r>
    <n v="652"/>
    <s v="348556/2016"/>
    <s v="330284/2016"/>
    <m/>
    <m/>
    <m/>
    <m/>
    <s v="NOTA DNEF N° 446/2016"/>
    <d v="2016-08-04T00:00:00"/>
    <x v="57"/>
    <x v="353"/>
    <x v="262"/>
    <x v="620"/>
    <s v="Dirección Nacional de Expresiones Federales"/>
    <d v="2016-08-04T00:00:00"/>
    <s v="Direccion General Técnica, Administrativa y Legal"/>
    <d v="2016-08-05T00:00:00"/>
    <m/>
    <x v="1"/>
    <d v="2016-08-05T00:00:00"/>
    <x v="218"/>
    <s v="Presupuesto"/>
    <d v="2016-09-15T00:00:00"/>
    <s v="PV-2016-01427642-APN-DGTAYL#SFM"/>
    <s v="Para indicar crédito y continuidad del tramite; con Reso x GEDO"/>
    <x v="5"/>
    <x v="5"/>
    <m/>
    <m/>
    <m/>
    <m/>
    <n v="23244485944"/>
    <m/>
    <s v="0003-00000097"/>
    <m/>
    <m/>
    <m/>
    <m/>
    <m/>
  </r>
  <r>
    <n v="653"/>
    <s v="350934/2016"/>
    <s v="348556/2016"/>
    <m/>
    <s v="25740/2016"/>
    <m/>
    <m/>
    <s v="NOTA DNEF N° 457/2016"/>
    <d v="2016-08-05T00:00:00"/>
    <x v="85"/>
    <x v="361"/>
    <x v="361"/>
    <x v="621"/>
    <s v="Dirección Nacional de Expresiones Federales"/>
    <d v="2016-08-05T00:00:00"/>
    <s v="Dirección Nacional de Expresiones Federales"/>
    <d v="2016-09-05T00:00:00"/>
    <m/>
    <x v="1"/>
    <d v="2016-08-05T00:00:00"/>
    <x v="220"/>
    <s v="Dirección Nacional de Expresiones Federales"/>
    <d v="2016-09-23T00:00:00"/>
    <m/>
    <s v="Para firmar facturas, se refacturó por error en la factura."/>
    <x v="3"/>
    <x v="61"/>
    <m/>
    <m/>
    <m/>
    <m/>
    <m/>
    <m/>
    <m/>
    <m/>
    <m/>
    <m/>
    <m/>
    <m/>
  </r>
  <r>
    <n v="654"/>
    <s v="348686/2016"/>
    <s v="350934/2016"/>
    <m/>
    <s v="25858/2016"/>
    <m/>
    <m/>
    <s v="NOTA DNEF N° 442/2016"/>
    <d v="2016-08-04T00:00:00"/>
    <x v="57"/>
    <x v="200"/>
    <x v="362"/>
    <x v="622"/>
    <s v="Dirección Nacional de Expresiones Federales"/>
    <d v="2016-08-04T00:00:00"/>
    <s v="Dirección Nacional de Expresiones Federales"/>
    <d v="2016-08-04T00:00:00"/>
    <m/>
    <x v="1"/>
    <d v="2016-08-05T00:00:00"/>
    <x v="1"/>
    <s v="Presupuesto"/>
    <d v="2016-09-15T00:00:00"/>
    <m/>
    <s v="Para informar si existe crédito, intervención y continuidad, junto con Reso por GEDO"/>
    <x v="5"/>
    <x v="5"/>
    <m/>
    <m/>
    <m/>
    <m/>
    <m/>
    <m/>
    <m/>
    <m/>
    <m/>
    <m/>
    <m/>
    <m/>
  </r>
  <r>
    <n v="655"/>
    <s v="348701/2016"/>
    <s v="348686/2016"/>
    <m/>
    <s v="25750/2016"/>
    <m/>
    <m/>
    <s v="NOTA DNEF N° 443/2016"/>
    <d v="2016-08-04T00:00:00"/>
    <x v="57"/>
    <x v="362"/>
    <x v="362"/>
    <x v="623"/>
    <s v="Dirección Nacional de Expresiones Federales"/>
    <d v="2016-08-04T00:00:00"/>
    <s v="Dirección Nacional de Expresiones Federales"/>
    <d v="2016-08-04T00:00:00"/>
    <m/>
    <x v="1"/>
    <d v="2016-08-05T00:00:00"/>
    <x v="1"/>
    <s v="Presupuesto"/>
    <d v="2016-09-13T00:00:00"/>
    <s v="PV-2016-01350570-APN-DGTAYL#SFM"/>
    <s v="Para indicar existencia de crédito, con Reso por GEDO y continuidad de los actuados"/>
    <x v="5"/>
    <x v="5"/>
    <m/>
    <m/>
    <m/>
    <m/>
    <m/>
    <m/>
    <m/>
    <m/>
    <m/>
    <m/>
    <m/>
    <m/>
  </r>
  <r>
    <n v="656"/>
    <s v="348710/2016"/>
    <s v="348701/2016"/>
    <m/>
    <s v="25751/2016"/>
    <m/>
    <m/>
    <s v="NOTA DNEF N° 444/2016"/>
    <d v="2016-08-04T00:00:00"/>
    <x v="57"/>
    <x v="195"/>
    <x v="362"/>
    <x v="624"/>
    <s v="Dirección Nacional de Expresiones Federales"/>
    <d v="2016-08-04T00:00:00"/>
    <s v="Dirección Nacional de Expresiones Federales"/>
    <d v="2016-08-04T00:00:00"/>
    <m/>
    <x v="1"/>
    <d v="2016-08-05T00:00:00"/>
    <x v="1"/>
    <s v="Presupuesto"/>
    <d v="2016-09-15T00:00:00"/>
    <s v="PV-2016-01423918-APN-DGTAYL#SFM"/>
    <s v="Para indicar existencia de crédito, con Reso por GEDO y continuidad de los actuados"/>
    <x v="5"/>
    <x v="5"/>
    <m/>
    <m/>
    <m/>
    <m/>
    <m/>
    <m/>
    <m/>
    <m/>
    <m/>
    <m/>
    <m/>
    <m/>
  </r>
  <r>
    <n v="657"/>
    <s v="348718/2016"/>
    <s v="348710/2016"/>
    <m/>
    <s v="25753/2016"/>
    <m/>
    <m/>
    <s v="NOTA DNEF N° 445/2016"/>
    <d v="2016-08-04T00:00:00"/>
    <x v="57"/>
    <x v="363"/>
    <x v="185"/>
    <x v="625"/>
    <s v="Dirección Nacional de Expresiones Federales"/>
    <d v="2016-08-04T00:00:00"/>
    <s v="Dirección Nacional de Expresiones Federales"/>
    <d v="2016-08-04T00:00:00"/>
    <m/>
    <x v="0"/>
    <d v="2016-08-05T00:00:00"/>
    <x v="34"/>
    <s v="Presupuesto"/>
    <d v="2016-09-09T00:00:00"/>
    <s v="PV-2016-01283183-APN-DGTAYL#SFM"/>
    <s v="Para indicar crédito y continuidad del tramite; con Reso x GEDO"/>
    <x v="3"/>
    <x v="100"/>
    <m/>
    <m/>
    <m/>
    <m/>
    <m/>
    <m/>
    <m/>
    <m/>
    <m/>
    <m/>
    <m/>
    <s v="DESAFECTAR"/>
  </r>
  <r>
    <n v="658"/>
    <s v="350323/2016"/>
    <s v="348718/2016"/>
    <m/>
    <s v="25756/2016"/>
    <m/>
    <m/>
    <s v="NOTA DNEF N° 446/2016"/>
    <d v="2016-08-05T00:00:00"/>
    <x v="15"/>
    <x v="270"/>
    <x v="363"/>
    <x v="626"/>
    <s v="Dirección Nacional de Expresiones Federales"/>
    <d v="2016-08-05T00:00:00"/>
    <s v="Dirección Nacional de Expresiones Federales"/>
    <d v="2016-08-05T00:00:00"/>
    <m/>
    <x v="1"/>
    <d v="2016-08-05T00:00:00"/>
    <x v="221"/>
    <s v="Presupuesto"/>
    <d v="2016-09-05T00:00:00"/>
    <s v="PV-2016-01163945"/>
    <m/>
    <x v="5"/>
    <x v="5"/>
    <m/>
    <m/>
    <m/>
    <m/>
    <m/>
    <m/>
    <m/>
    <m/>
    <m/>
    <m/>
    <m/>
    <m/>
  </r>
  <r>
    <n v="659"/>
    <s v="348616/2016"/>
    <s v="350323/2016"/>
    <m/>
    <s v="25819/2016"/>
    <m/>
    <m/>
    <s v="NOTA DNEF N° 441/2016"/>
    <d v="2016-08-04T00:00:00"/>
    <x v="57"/>
    <x v="364"/>
    <x v="362"/>
    <x v="627"/>
    <s v="Dirección Nacional de Expresiones Federales"/>
    <d v="2016-08-04T00:00:00"/>
    <s v="Dirección Nacional de Expresiones Federales"/>
    <d v="2016-08-04T00:00:00"/>
    <m/>
    <x v="1"/>
    <d v="2016-08-05T00:00:00"/>
    <x v="1"/>
    <s v="Presupuesto"/>
    <d v="2016-09-13T00:00:00"/>
    <s v="PV-2016-01355519-APN-DGTAYL#SFM"/>
    <s v="Para indicar existencia de crédito, con Reso por GEDO y continuidad de los actuados"/>
    <x v="3"/>
    <x v="104"/>
    <m/>
    <m/>
    <m/>
    <m/>
    <m/>
    <m/>
    <m/>
    <m/>
    <m/>
    <m/>
    <m/>
    <m/>
  </r>
  <r>
    <n v="660"/>
    <s v="348610/2016"/>
    <s v="348616/2016"/>
    <m/>
    <s v="25747/2016"/>
    <m/>
    <m/>
    <s v="NOTA DNEF N° 440/2016"/>
    <d v="2016-08-04T00:00:00"/>
    <x v="57"/>
    <x v="365"/>
    <x v="158"/>
    <x v="628"/>
    <s v="Dirección Nacional de Expresiones Federales"/>
    <d v="2016-08-04T00:00:00"/>
    <s v="Dirección Nacional de Expresiones Federales"/>
    <d v="2016-08-04T00:00:00"/>
    <m/>
    <x v="1"/>
    <d v="2016-08-05T00:00:00"/>
    <x v="34"/>
    <s v="Presupuesto"/>
    <d v="2016-09-21T00:00:00"/>
    <s v="PV-2016-01283294-APN-DGTAYL#SFM"/>
    <m/>
    <x v="19"/>
    <x v="85"/>
    <m/>
    <m/>
    <m/>
    <m/>
    <m/>
    <m/>
    <m/>
    <m/>
    <m/>
    <m/>
    <m/>
    <m/>
  </r>
  <r>
    <n v="661"/>
    <s v="348601/2016"/>
    <s v="348610/2016"/>
    <m/>
    <s v="25744/2016"/>
    <m/>
    <m/>
    <s v="NOTA DNEF N° 440/2016"/>
    <d v="2016-08-04T00:00:00"/>
    <x v="57"/>
    <x v="359"/>
    <x v="131"/>
    <x v="629"/>
    <s v="Dirección Nacional de Expresiones Federales"/>
    <d v="2016-08-04T00:00:00"/>
    <s v="Dirección Nacional de Expresiones Federales"/>
    <d v="2016-08-04T00:00:00"/>
    <m/>
    <x v="1"/>
    <d v="2016-08-05T00:00:00"/>
    <x v="1"/>
    <s v="Presupuesto"/>
    <d v="2016-09-13T00:00:00"/>
    <s v="PV-2016-01350596-APN-DGTAYL#SFM"/>
    <s v="Para indicar existencia de crédito, con Reso por GEDO y continuidad de los actuados"/>
    <x v="5"/>
    <x v="5"/>
    <m/>
    <m/>
    <m/>
    <m/>
    <m/>
    <m/>
    <m/>
    <m/>
    <m/>
    <m/>
    <m/>
    <m/>
  </r>
  <r>
    <n v="662"/>
    <s v="351019/2016"/>
    <s v="348601/2016"/>
    <m/>
    <s v="25743/2016"/>
    <m/>
    <m/>
    <s v="NOTA DNEF N° 452/2016"/>
    <d v="2016-08-05T00:00:00"/>
    <x v="57"/>
    <x v="361"/>
    <x v="361"/>
    <x v="616"/>
    <s v="Dirección Nacional de Expresiones Federales"/>
    <d v="2016-08-05T00:00:00"/>
    <s v="Dirección Nacional de Expresiones Federales"/>
    <d v="2016-09-05T00:00:00"/>
    <m/>
    <x v="1"/>
    <d v="2016-08-05T00:00:00"/>
    <x v="222"/>
    <s v="Presupuesto"/>
    <d v="2016-09-13T00:00:00"/>
    <s v="PV-2016-01351919-APN-DGTAYL#SFM"/>
    <s v="Para indicar existencia de crédito, con Reso por GEDO y continuidad de los actuados"/>
    <x v="19"/>
    <x v="64"/>
    <m/>
    <m/>
    <m/>
    <m/>
    <m/>
    <m/>
    <m/>
    <m/>
    <m/>
    <m/>
    <m/>
    <m/>
  </r>
  <r>
    <n v="663"/>
    <s v="350957/2016"/>
    <s v="351019/2016"/>
    <m/>
    <s v="25867/2016"/>
    <m/>
    <m/>
    <s v="NOTA DNEF N° 453/2016"/>
    <d v="2016-08-05T00:00:00"/>
    <x v="68"/>
    <x v="366"/>
    <x v="255"/>
    <x v="630"/>
    <s v="Dirección Nacional de Expresiones Federales"/>
    <d v="2016-08-05T00:00:00"/>
    <s v="Dirección Nacional de Expresiones Federales"/>
    <d v="2016-08-05T00:00:00"/>
    <m/>
    <x v="1"/>
    <d v="2016-08-05T00:00:00"/>
    <x v="1"/>
    <s v="Presupuesto"/>
    <d v="2016-09-13T00:00:00"/>
    <s v="PV-2016-01350532-APN-DGTAYL#SFM"/>
    <s v="Para indicar existencia de crédito, con Reso por GEDO y continuidad de los actuados"/>
    <x v="5"/>
    <x v="5"/>
    <m/>
    <m/>
    <m/>
    <m/>
    <m/>
    <m/>
    <m/>
    <m/>
    <m/>
    <m/>
    <m/>
    <m/>
  </r>
  <r>
    <n v="664"/>
    <s v="351187/2016"/>
    <s v="350957/2016"/>
    <m/>
    <s v="25859/2016"/>
    <m/>
    <m/>
    <s v="NOTA DNEF N° 454/2016"/>
    <d v="2016-08-05T00:00:00"/>
    <x v="68"/>
    <x v="366"/>
    <x v="255"/>
    <x v="631"/>
    <s v="Dirección Nacional de Expresiones Federales"/>
    <d v="2016-08-05T00:00:00"/>
    <s v="Dirección Nacional de Expresiones Federales"/>
    <d v="2016-08-05T00:00:00"/>
    <m/>
    <x v="1"/>
    <d v="2016-08-05T00:00:00"/>
    <x v="34"/>
    <s v="Presupuesto"/>
    <d v="2016-09-05T00:00:00"/>
    <s v="PV-2016-01158917"/>
    <s v="Para indicar existencia de crédito, con Reso por GEDO y continuidad de los actuados"/>
    <x v="5"/>
    <x v="5"/>
    <m/>
    <s v="Legitimo Abono"/>
    <s v="Legitimo Abono"/>
    <m/>
    <n v="30714219428"/>
    <m/>
    <s v="0003-00000035"/>
    <m/>
    <m/>
    <m/>
    <m/>
    <m/>
  </r>
  <r>
    <n v="665"/>
    <s v="369536/2016"/>
    <s v="351163/2016"/>
    <m/>
    <s v="25901/2016"/>
    <m/>
    <m/>
    <s v="NOTA DNEF N° 455/2016"/>
    <d v="2016-08-05T00:00:00"/>
    <x v="85"/>
    <x v="367"/>
    <x v="364"/>
    <x v="632"/>
    <s v="Dirección Nacional de Expresiones Federales"/>
    <d v="2016-08-05T00:00:00"/>
    <s v="Dirección Nacional de Expresiones Federales"/>
    <d v="2016-08-05T00:00:00"/>
    <m/>
    <x v="1"/>
    <d v="2016-08-05T00:00:00"/>
    <x v="34"/>
    <s v="Presupuesto"/>
    <d v="2016-09-02T00:00:00"/>
    <s v="PV-2016-01124469-APN-DGTAYL#SFM"/>
    <s v="Para indicar existencia de crédito, con Dispo por GEDO y continuidad de los actuados"/>
    <x v="5"/>
    <x v="5"/>
    <m/>
    <s v="Legitimo Abono"/>
    <s v="Legitimo Abono"/>
    <m/>
    <n v="30557990980"/>
    <m/>
    <s v="0061-00000066"/>
    <m/>
    <m/>
    <m/>
    <m/>
    <m/>
  </r>
  <r>
    <n v="666"/>
    <s v="351265/2016"/>
    <s v="351187/2016"/>
    <m/>
    <s v="25899/2016"/>
    <m/>
    <m/>
    <s v="NOTA DNEF N° 463/2016"/>
    <d v="2016-08-05T00:00:00"/>
    <x v="36"/>
    <x v="64"/>
    <x v="365"/>
    <x v="633"/>
    <s v="Dirección Nacional de Expresiones Federales"/>
    <d v="2016-08-05T00:00:00"/>
    <s v="Dirección Nacional de Expresiones Federales"/>
    <d v="2016-08-05T00:00:00"/>
    <m/>
    <x v="1"/>
    <d v="2016-08-05T00:00:00"/>
    <x v="1"/>
    <s v="Dirección Nacional de Expresiones Federales"/>
    <d v="2016-09-23T00:00:00"/>
    <s v="Remito"/>
    <s v="Para unificar con otro expediente abierto por lo mismo (Exp. 368054/2016)"/>
    <x v="24"/>
    <x v="65"/>
    <m/>
    <m/>
    <m/>
    <m/>
    <m/>
    <m/>
    <m/>
    <m/>
    <m/>
    <m/>
    <m/>
    <m/>
  </r>
  <r>
    <n v="667"/>
    <s v="350145/2016"/>
    <s v="351265/2016"/>
    <m/>
    <s v="25909/2016"/>
    <m/>
    <m/>
    <s v="NOTA SCP N° 220/2016"/>
    <d v="2016-08-02T00:00:00"/>
    <x v="41"/>
    <x v="0"/>
    <x v="1"/>
    <x v="634"/>
    <s v="Secretaria de Contenidos Publicos"/>
    <d v="2016-08-02T00:00:00"/>
    <s v="Direccion General Técnica, Administrativa y Legal"/>
    <d v="2016-08-04T00:00:00"/>
    <m/>
    <x v="1"/>
    <d v="2016-08-09T00:00:00"/>
    <x v="1"/>
    <m/>
    <m/>
    <m/>
    <m/>
    <x v="3"/>
    <x v="100"/>
    <m/>
    <m/>
    <m/>
    <m/>
    <m/>
    <m/>
    <m/>
    <m/>
    <m/>
    <m/>
    <m/>
    <m/>
  </r>
  <r>
    <n v="668"/>
    <s v="351222/2016"/>
    <s v="350145/2016"/>
    <m/>
    <s v="25529/2016"/>
    <m/>
    <m/>
    <s v="NOTA DNEF N° 458/2016"/>
    <d v="2016-08-05T00:00:00"/>
    <x v="57"/>
    <x v="368"/>
    <x v="260"/>
    <x v="635"/>
    <s v="Dirección Nacional de Expresiones Federales"/>
    <d v="2016-08-05T00:00:00"/>
    <s v="Dirección Nacional de Expresiones Federales"/>
    <d v="2016-08-05T00:00:00"/>
    <m/>
    <x v="3"/>
    <d v="2016-08-05T00:00:00"/>
    <x v="34"/>
    <s v="Presupuesto"/>
    <d v="2016-09-06T00:00:00"/>
    <s v="PV-2016-01191673"/>
    <s v="PARA QUE INFORME EXISTENCIA DE CRÉDITO"/>
    <x v="19"/>
    <x v="34"/>
    <m/>
    <m/>
    <m/>
    <m/>
    <m/>
    <m/>
    <m/>
    <m/>
    <m/>
    <m/>
    <m/>
    <m/>
  </r>
  <r>
    <n v="669"/>
    <s v="320729/2016"/>
    <s v="351222/2016"/>
    <m/>
    <s v="25903/2016"/>
    <m/>
    <m/>
    <s v="NOTA SCP N° 211/2016"/>
    <d v="2016-07-20T00:00:00"/>
    <x v="68"/>
    <x v="369"/>
    <x v="366"/>
    <x v="636"/>
    <s v="Secretaria de Contenidos Publicos"/>
    <d v="2016-07-20T00:00:00"/>
    <s v="Direccion General Técnica, Administrativa y Legal"/>
    <d v="2016-08-05T00:00:00"/>
    <m/>
    <x v="1"/>
    <d v="2016-08-09T00:00:00"/>
    <x v="1"/>
    <m/>
    <m/>
    <m/>
    <m/>
    <x v="3"/>
    <x v="97"/>
    <m/>
    <m/>
    <m/>
    <m/>
    <m/>
    <m/>
    <m/>
    <m/>
    <m/>
    <m/>
    <m/>
    <m/>
  </r>
  <r>
    <n v="670"/>
    <s v="349362/2016"/>
    <s v="320729/2016"/>
    <m/>
    <s v="24218/2016"/>
    <m/>
    <m/>
    <s v="DNCT N° 236/2016"/>
    <d v="2016-07-26T00:00:00"/>
    <x v="42"/>
    <x v="358"/>
    <x v="367"/>
    <x v="637"/>
    <s v="Secretaria de Contenidos Publicos"/>
    <d v="2016-07-26T00:00:00"/>
    <s v="Direccion General Técnica, Administrativa y Legal"/>
    <d v="2016-08-08T00:00:00"/>
    <m/>
    <x v="1"/>
    <d v="2016-08-08T00:00:00"/>
    <x v="1"/>
    <s v="Presupuesto"/>
    <d v="2016-08-29T00:00:00"/>
    <s v="PV-2016-01001729"/>
    <s v="PARA DAR CONTINUIDAD A LOS TRAMITES ADMINISTRATIVOS DE RIGOR"/>
    <x v="19"/>
    <x v="15"/>
    <m/>
    <m/>
    <m/>
    <m/>
    <m/>
    <m/>
    <m/>
    <m/>
    <m/>
    <m/>
    <m/>
    <m/>
  </r>
  <r>
    <n v="671"/>
    <s v="354656/2016"/>
    <s v="349362/2016"/>
    <m/>
    <s v="25770/2016"/>
    <m/>
    <m/>
    <s v="DNCT N° 241/2016"/>
    <d v="2016-08-01T00:00:00"/>
    <x v="92"/>
    <x v="220"/>
    <x v="368"/>
    <x v="638"/>
    <s v="Dirección Nacional de Centros Tematicos"/>
    <d v="2016-08-01T00:00:00"/>
    <s v="Direccion General Técnica, Administrativa y Legal"/>
    <d v="2016-04-08T00:00:00"/>
    <m/>
    <x v="3"/>
    <d v="2016-08-09T00:00:00"/>
    <x v="1"/>
    <m/>
    <m/>
    <m/>
    <m/>
    <x v="3"/>
    <x v="16"/>
    <m/>
    <m/>
    <m/>
    <m/>
    <m/>
    <m/>
    <m/>
    <m/>
    <m/>
    <m/>
    <m/>
    <m/>
  </r>
  <r>
    <n v="672"/>
    <s v="350676/2016"/>
    <s v="354656/2016"/>
    <m/>
    <s v="25853/2016"/>
    <m/>
    <m/>
    <s v="DNCT N° 240/2016"/>
    <d v="2016-08-04T00:00:00"/>
    <x v="47"/>
    <x v="370"/>
    <x v="369"/>
    <x v="639"/>
    <s v="Dirección Nacional de Centros Tematicos"/>
    <d v="2016-08-04T00:00:00"/>
    <s v="Direccion General Técnica, Administrativa y Legal"/>
    <d v="2016-04-08T00:00:00"/>
    <m/>
    <x v="3"/>
    <d v="2016-08-09T00:00:00"/>
    <x v="1"/>
    <s v="Presupuesto"/>
    <d v="2016-09-19T00:00:00"/>
    <s v="PV-2016-01493629"/>
    <s v="PARA SU INTERVENCION"/>
    <x v="5"/>
    <x v="5"/>
    <m/>
    <m/>
    <m/>
    <m/>
    <m/>
    <m/>
    <m/>
    <m/>
    <m/>
    <m/>
    <m/>
    <m/>
  </r>
  <r>
    <n v="673"/>
    <s v="350631/2016"/>
    <s v="350676/2016"/>
    <m/>
    <s v="25847/2016"/>
    <m/>
    <m/>
    <s v="DNCT N° 293/2016"/>
    <d v="2016-08-04T00:00:00"/>
    <x v="92"/>
    <x v="371"/>
    <x v="370"/>
    <x v="640"/>
    <s v="Dirección Nacional de Centros Tematicos"/>
    <d v="2016-08-04T00:00:00"/>
    <s v="Direccion General Técnica, Administrativa y Legal"/>
    <d v="2016-04-08T00:00:00"/>
    <m/>
    <x v="3"/>
    <d v="2016-08-09T00:00:00"/>
    <x v="1"/>
    <s v="Presupuesto"/>
    <d v="2016-08-30T00:00:00"/>
    <s v="PV-2016-01030030"/>
    <s v="PARA DAR CONTINUIDAD A LOS TRAMITES ADMINISTRATIVOS DE RIGOR"/>
    <x v="19"/>
    <x v="50"/>
    <m/>
    <m/>
    <m/>
    <m/>
    <m/>
    <m/>
    <m/>
    <m/>
    <m/>
    <m/>
    <m/>
    <m/>
  </r>
  <r>
    <n v="674"/>
    <s v="352798/2016"/>
    <s v="350631/2016"/>
    <m/>
    <s v="25843/2016"/>
    <m/>
    <m/>
    <s v="DNCT N° 237/2016"/>
    <d v="2016-08-04T00:00:00"/>
    <x v="38"/>
    <x v="263"/>
    <x v="288"/>
    <x v="641"/>
    <s v="Dirección Nacional de Centros Tematicos"/>
    <d v="2016-08-04T00:00:00"/>
    <s v="Direccion General Técnica, Administrativa y Legal"/>
    <d v="2016-04-08T00:00:00"/>
    <m/>
    <x v="3"/>
    <d v="2016-08-09T00:00:00"/>
    <x v="1"/>
    <m/>
    <m/>
    <m/>
    <m/>
    <x v="3"/>
    <x v="16"/>
    <m/>
    <m/>
    <m/>
    <m/>
    <m/>
    <m/>
    <m/>
    <m/>
    <m/>
    <m/>
    <m/>
    <m/>
  </r>
  <r>
    <n v="675"/>
    <s v="376540/2016"/>
    <s v="352798/2016"/>
    <m/>
    <s v="25773/2016"/>
    <m/>
    <m/>
    <s v="SCP N° 223/2016"/>
    <d v="2016-08-09T00:00:00"/>
    <x v="98"/>
    <x v="372"/>
    <x v="371"/>
    <x v="642"/>
    <s v="Secretaria de Contenidos Publicos"/>
    <d v="2016-08-09T00:00:00"/>
    <s v="Direccion General Técnica, Administrativa y Legal"/>
    <d v="2016-08-10T00:00:00"/>
    <m/>
    <x v="3"/>
    <d v="2016-08-10T00:00:00"/>
    <x v="1"/>
    <s v="Presupuesto"/>
    <d v="2016-08-23T00:00:00"/>
    <s v="PV-2016-00856992"/>
    <m/>
    <x v="5"/>
    <x v="5"/>
    <m/>
    <m/>
    <m/>
    <m/>
    <m/>
    <m/>
    <m/>
    <m/>
    <m/>
    <m/>
    <m/>
    <m/>
  </r>
  <r>
    <n v="676"/>
    <s v="368726/2016"/>
    <s v="376540/2016"/>
    <m/>
    <s v="26029/2016"/>
    <m/>
    <m/>
    <s v="SCP N° 222/2016"/>
    <d v="2016-08-09T00:00:00"/>
    <x v="90"/>
    <x v="372"/>
    <x v="372"/>
    <x v="643"/>
    <s v="Secretaria de Contenidos Publicos"/>
    <d v="2016-08-09T00:00:00"/>
    <s v="Direccion General Técnica, Administrativa y Legal"/>
    <d v="2016-08-10T00:00:00"/>
    <m/>
    <x v="3"/>
    <d v="2016-08-17T00:00:00"/>
    <x v="1"/>
    <s v="Presupuesto"/>
    <d v="2016-08-18T00:00:00"/>
    <s v="PV-2016-00778596"/>
    <s v="PASE CON PROY PARA QUE INFORME EXISTENCIA DE CRÉDITO"/>
    <x v="19"/>
    <x v="36"/>
    <m/>
    <m/>
    <m/>
    <m/>
    <m/>
    <m/>
    <m/>
    <m/>
    <m/>
    <m/>
    <m/>
    <m/>
  </r>
  <r>
    <n v="677"/>
    <s v="355889/2016"/>
    <s v="368726/2016"/>
    <m/>
    <s v="26027/2016"/>
    <m/>
    <m/>
    <s v="DNCT N° 243/2016"/>
    <d v="2016-08-08T00:00:00"/>
    <x v="91"/>
    <x v="373"/>
    <x v="373"/>
    <x v="644"/>
    <s v="Dirección Nacional de Centros Tematicos"/>
    <d v="2016-08-08T00:00:00"/>
    <s v="Direccion General Técnica, Administrativa y Legal"/>
    <d v="2016-08-10T00:00:00"/>
    <m/>
    <x v="0"/>
    <d v="2016-08-10T00:00:00"/>
    <x v="1"/>
    <s v="Presupuesto"/>
    <d v="2016-09-05T00:00:00"/>
    <s v="PV-2016-01158622"/>
    <s v="PARA SU INTERVENCION CON PROYECTO DE ACTO ADMINISTRATIVO"/>
    <x v="3"/>
    <x v="39"/>
    <m/>
    <m/>
    <m/>
    <m/>
    <m/>
    <m/>
    <m/>
    <m/>
    <m/>
    <m/>
    <m/>
    <m/>
  </r>
  <r>
    <n v="678"/>
    <s v="357620/2016"/>
    <s v="355889/2016"/>
    <m/>
    <s v="26068/2016"/>
    <m/>
    <m/>
    <s v="DNCT N° 242/2016"/>
    <d v="2016-08-08T00:00:00"/>
    <x v="74"/>
    <x v="357"/>
    <x v="303"/>
    <x v="645"/>
    <s v="Dirección Nacional de Centros Tematicos"/>
    <d v="2016-08-08T00:00:00"/>
    <s v="Direccion General Técnica, Administrativa y Legal"/>
    <d v="2016-08-10T00:00:00"/>
    <m/>
    <x v="3"/>
    <d v="2016-08-10T00:00:00"/>
    <x v="1"/>
    <s v="Presupuesto"/>
    <d v="2016-08-16T00:00:00"/>
    <s v="PV-2016-00716578-APN-DGTAYL#SFM"/>
    <m/>
    <x v="19"/>
    <x v="47"/>
    <m/>
    <m/>
    <m/>
    <m/>
    <m/>
    <m/>
    <m/>
    <m/>
    <m/>
    <m/>
    <m/>
    <m/>
  </r>
  <r>
    <n v="679"/>
    <s v="317947/2016"/>
    <s v="357620/2016"/>
    <m/>
    <s v="26070/2016"/>
    <m/>
    <m/>
    <s v="SFMyCP N° 118/2016"/>
    <d v="2016-07-19T00:00:00"/>
    <x v="48"/>
    <x v="0"/>
    <x v="1"/>
    <x v="646"/>
    <s v="Sistema Federal de Medios y Contenidos Públicos"/>
    <d v="2016-07-19T00:00:00"/>
    <s v="Direccion General Técnica, Administrativa y Legal"/>
    <d v="2016-08-11T00:00:00"/>
    <m/>
    <x v="3"/>
    <m/>
    <x v="1"/>
    <s v="Direccion General Técnica, Administrativa y Legal"/>
    <d v="2016-08-19T00:00:00"/>
    <s v="PV-2016-00802118-APN-DGTAYL#SFM"/>
    <m/>
    <x v="5"/>
    <x v="5"/>
    <m/>
    <m/>
    <m/>
    <m/>
    <m/>
    <m/>
    <m/>
    <m/>
    <m/>
    <m/>
    <m/>
    <m/>
  </r>
  <r>
    <n v="680"/>
    <s v="325936/2016"/>
    <s v="317947/2016"/>
    <m/>
    <s v="024013/2016"/>
    <m/>
    <m/>
    <s v="DNEF N° 343/2016"/>
    <d v="2016-07-20T00:00:00"/>
    <x v="48"/>
    <x v="0"/>
    <x v="1"/>
    <x v="155"/>
    <s v="Dirección Nacional de Expresiones Federales"/>
    <d v="2016-07-20T00:00:00"/>
    <s v="Dirección Nacional de Expresiones Federales"/>
    <d v="2016-08-11T00:00:00"/>
    <m/>
    <x v="1"/>
    <d v="2016-08-17T00:00:00"/>
    <x v="1"/>
    <m/>
    <m/>
    <m/>
    <m/>
    <x v="3"/>
    <x v="54"/>
    <m/>
    <m/>
    <m/>
    <m/>
    <m/>
    <m/>
    <m/>
    <m/>
    <m/>
    <m/>
    <m/>
    <m/>
  </r>
  <r>
    <n v="681"/>
    <s v="258208/2016"/>
    <s v="325936/2016"/>
    <m/>
    <s v="024210/2016"/>
    <m/>
    <m/>
    <s v="DNCT N° 117/2016"/>
    <d v="2016-06-16T00:00:00"/>
    <x v="14"/>
    <x v="374"/>
    <x v="1"/>
    <x v="155"/>
    <m/>
    <d v="2016-06-16T00:00:00"/>
    <m/>
    <m/>
    <m/>
    <x v="3"/>
    <m/>
    <x v="1"/>
    <s v="Direccion General Técnica, Administrativa y Legal"/>
    <d v="2016-09-30T00:00:00"/>
    <s v="PV-2016-01815645"/>
    <s v="PARA DAR CONTINUIDAD A LOS TRAMITES ADMINISTRATIVOS DE RIGOR"/>
    <x v="5"/>
    <x v="5"/>
    <m/>
    <m/>
    <m/>
    <m/>
    <m/>
    <m/>
    <m/>
    <m/>
    <m/>
    <m/>
    <m/>
    <m/>
  </r>
  <r>
    <n v="682"/>
    <s v="314380/2016"/>
    <s v="258208/2016"/>
    <m/>
    <s v="020082/2016"/>
    <m/>
    <m/>
    <s v="DNCT N° 117/2016"/>
    <d v="2016-07-20T00:00:00"/>
    <x v="31"/>
    <x v="375"/>
    <x v="374"/>
    <x v="647"/>
    <s v="Dirección Nacional de Centros Tematicos"/>
    <d v="2016-07-20T00:00:00"/>
    <s v="Secretaria de Contenidos Publicos"/>
    <d v="2016-08-11T00:00:00"/>
    <m/>
    <x v="0"/>
    <d v="2016-08-12T00:00:00"/>
    <x v="1"/>
    <s v="Presupuesto"/>
    <d v="2016-08-29T00:00:00"/>
    <s v="PV-2016-00989615"/>
    <s v="PARA DAR CONTINUIDAD A LOS TRAMITES ADMINISTRATIVOS DE RIGOR"/>
    <x v="19"/>
    <x v="93"/>
    <m/>
    <m/>
    <m/>
    <m/>
    <m/>
    <m/>
    <m/>
    <m/>
    <m/>
    <m/>
    <m/>
    <m/>
  </r>
  <r>
    <n v="683"/>
    <s v="360146/2016"/>
    <s v="314380/2016"/>
    <m/>
    <s v="025094/2016"/>
    <m/>
    <m/>
    <s v="DNCT N° 245/2016"/>
    <d v="2016-08-05T00:00:00"/>
    <x v="30"/>
    <x v="376"/>
    <x v="375"/>
    <x v="648"/>
    <s v="Dirección Nacional de Centros Tematicos"/>
    <d v="2016-08-05T00:00:00"/>
    <s v="Direccion General Técnica, Administrativa y Legal"/>
    <d v="2016-08-11T00:00:00"/>
    <m/>
    <x v="3"/>
    <d v="2016-08-12T00:00:00"/>
    <x v="1"/>
    <m/>
    <m/>
    <m/>
    <s v="PARA DAR CONTINUIDAD A LOS TRAMITES ADMINISTRATIVOS DE RIGOR"/>
    <x v="19"/>
    <x v="42"/>
    <m/>
    <m/>
    <m/>
    <m/>
    <m/>
    <m/>
    <m/>
    <m/>
    <m/>
    <m/>
    <m/>
    <m/>
  </r>
  <r>
    <n v="684"/>
    <s v="366119/2016"/>
    <s v="360146/2016"/>
    <m/>
    <s v="0026310/2016"/>
    <m/>
    <m/>
    <s v="DNEF N° 472/2016"/>
    <d v="2016-08-16T00:00:00"/>
    <x v="85"/>
    <x v="269"/>
    <x v="376"/>
    <x v="649"/>
    <s v="Dirección Nacional de Expresiones Federales"/>
    <d v="2016-08-16T00:00:00"/>
    <s v="Dirección Nacional de Expresiones Federales"/>
    <d v="2016-08-16T00:00:00"/>
    <m/>
    <x v="3"/>
    <d v="2016-08-17T00:00:00"/>
    <x v="34"/>
    <s v="Presupuesto"/>
    <d v="2016-09-08T00:00:00"/>
    <s v="PV-2016-01257631-APN-DGTAYL#SFM"/>
    <s v="Para dar crédito, con dispo por GEDO y continuidad de los actuados"/>
    <x v="5"/>
    <x v="5"/>
    <m/>
    <s v="Legitimo Abono"/>
    <s v="Legitimo Abono"/>
    <m/>
    <n v="30711353662"/>
    <m/>
    <s v="0003-0000168"/>
    <m/>
    <m/>
    <m/>
    <m/>
    <m/>
  </r>
  <r>
    <n v="685"/>
    <s v="366123/2016"/>
    <s v="366119/2016"/>
    <m/>
    <s v="0026602/2016"/>
    <m/>
    <m/>
    <s v="DNEF N° 473/2016"/>
    <d v="2016-08-16T00:00:00"/>
    <x v="10"/>
    <x v="377"/>
    <x v="377"/>
    <x v="650"/>
    <s v="Dirección Nacional de Expresiones Federales"/>
    <d v="2016-08-16T00:00:00"/>
    <s v="Dirección Nacional de Expresiones Federales"/>
    <d v="2016-08-16T00:00:00"/>
    <m/>
    <x v="1"/>
    <d v="2016-08-17T00:00:00"/>
    <x v="223"/>
    <s v="Dirección Nacional de Expresiones Federales"/>
    <d v="2016-09-02T00:00:00"/>
    <s v="RTO-S01:0976109/2016"/>
    <s v="Ver columna T"/>
    <x v="3"/>
    <x v="103"/>
    <m/>
    <m/>
    <m/>
    <m/>
    <m/>
    <m/>
    <m/>
    <m/>
    <m/>
    <m/>
    <m/>
    <m/>
  </r>
  <r>
    <n v="686"/>
    <s v="366115/2016"/>
    <s v="366123/2016"/>
    <m/>
    <s v="0026604/2016"/>
    <m/>
    <m/>
    <s v="DNEF N° 471/2016"/>
    <d v="2016-08-16T00:00:00"/>
    <x v="85"/>
    <x v="269"/>
    <x v="378"/>
    <x v="651"/>
    <s v="Dirección Nacional de Expresiones Federales"/>
    <d v="2016-08-16T00:00:00"/>
    <s v="Dirección Nacional de Expresiones Federales"/>
    <d v="2016-08-16T00:00:00"/>
    <m/>
    <x v="1"/>
    <d v="2016-08-17T00:00:00"/>
    <x v="1"/>
    <s v="Presupuesto"/>
    <d v="2016-09-21T00:00:00"/>
    <s v="Providencia GEDO + Dispo GEDO"/>
    <s v="Para dar crédito, con dispo por GEDO y continuidad de los actuados"/>
    <x v="19"/>
    <x v="85"/>
    <m/>
    <m/>
    <m/>
    <m/>
    <m/>
    <m/>
    <m/>
    <m/>
    <m/>
    <m/>
    <m/>
    <m/>
  </r>
  <r>
    <n v="687"/>
    <s v="366103/2016"/>
    <s v="366115/2016"/>
    <m/>
    <s v="0026600/2016"/>
    <m/>
    <m/>
    <s v="DNEF N° 471/2016"/>
    <d v="2016-08-16T00:00:00"/>
    <x v="85"/>
    <x v="378"/>
    <x v="379"/>
    <x v="652"/>
    <s v="Dirección Nacional de Expresiones Federales"/>
    <d v="2016-08-16T00:00:00"/>
    <s v="Dirección Nacional de Expresiones Federales"/>
    <d v="2016-08-16T00:00:00"/>
    <m/>
    <x v="1"/>
    <d v="2016-08-17T00:00:00"/>
    <x v="34"/>
    <s v="Presupuesto"/>
    <d v="2016-09-08T00:00:00"/>
    <s v="PV-2016-01256610-APN-DGTAYL#SFM"/>
    <s v="Para dar crédito, con dispo por GEDO y continuidad de los actuados"/>
    <x v="0"/>
    <x v="55"/>
    <m/>
    <s v="Legitimo Abono"/>
    <s v="Legitimo Abono"/>
    <m/>
    <n v="20254427234"/>
    <m/>
    <d v="2016-08-02T00:00:00"/>
    <m/>
    <m/>
    <m/>
    <m/>
    <m/>
  </r>
  <r>
    <n v="688"/>
    <s v="348218/2016"/>
    <s v="366103/2016"/>
    <m/>
    <s v="0026599/2016"/>
    <m/>
    <m/>
    <m/>
    <d v="2016-08-04T00:00:00"/>
    <x v="12"/>
    <x v="379"/>
    <x v="380"/>
    <x v="653"/>
    <s v="Coordinación Técnica Operativa"/>
    <d v="2016-08-04T00:00:00"/>
    <s v="Dirección Nacional de Expresiones Federales"/>
    <d v="2016-08-16T00:00:00"/>
    <m/>
    <x v="1"/>
    <d v="2016-08-16T00:00:00"/>
    <x v="1"/>
    <m/>
    <m/>
    <m/>
    <m/>
    <x v="3"/>
    <x v="47"/>
    <m/>
    <m/>
    <m/>
    <m/>
    <m/>
    <m/>
    <m/>
    <m/>
    <m/>
    <m/>
    <m/>
    <m/>
  </r>
  <r>
    <n v="689"/>
    <s v="366132/2016"/>
    <s v="348218/2016"/>
    <m/>
    <s v="0026608/2016"/>
    <m/>
    <m/>
    <s v="DNEF N° 468/2016"/>
    <d v="2016-08-16T00:00:00"/>
    <x v="85"/>
    <x v="272"/>
    <x v="381"/>
    <x v="594"/>
    <s v="Dirección Nacional de Expresiones Federales"/>
    <d v="2016-08-16T00:00:00"/>
    <s v="Dirección Nacional de Expresiones Federales"/>
    <d v="2016-08-16T00:00:00"/>
    <m/>
    <x v="1"/>
    <d v="2016-08-17T00:00:00"/>
    <x v="34"/>
    <s v="Presupuesto"/>
    <d v="2016-09-15T00:00:00"/>
    <s v="PV-2016-01424101-APN-DGTAYL#SFM"/>
    <s v="Proy más nota por GEDO. Para su intervención e indicación de crédito."/>
    <x v="5"/>
    <x v="5"/>
    <m/>
    <m/>
    <m/>
    <m/>
    <n v="20236234003"/>
    <m/>
    <s v="0002-00000054"/>
    <m/>
    <m/>
    <m/>
    <m/>
    <m/>
  </r>
  <r>
    <n v="690"/>
    <s v="337416/2016"/>
    <s v="366132/2016"/>
    <m/>
    <s v="0026601/2016"/>
    <m/>
    <m/>
    <s v="DNEF N° 475/2016"/>
    <d v="2016-08-16T00:00:00"/>
    <x v="0"/>
    <x v="380"/>
    <x v="382"/>
    <x v="155"/>
    <s v="Coordinación Técnica Operativa"/>
    <d v="2016-08-16T00:00:00"/>
    <s v="Dirección Nacional de Expresiones Federales"/>
    <d v="2016-08-16T00:00:00"/>
    <m/>
    <x v="1"/>
    <d v="2016-08-16T00:00:00"/>
    <x v="224"/>
    <s v="Coordinación Técnica Operativa"/>
    <d v="2016-09-06T00:00:00"/>
    <s v="REMITO COMDOC"/>
    <s v="Ver columna T"/>
    <x v="3"/>
    <x v="64"/>
    <m/>
    <m/>
    <m/>
    <m/>
    <m/>
    <m/>
    <m/>
    <m/>
    <m/>
    <m/>
    <m/>
    <m/>
  </r>
  <r>
    <n v="691"/>
    <s v="367767/2016"/>
    <s v="337416/2016"/>
    <m/>
    <s v="0026606/2016"/>
    <m/>
    <m/>
    <s v="DNEF N° 489/2016"/>
    <d v="2016-08-17T00:00:00"/>
    <x v="57"/>
    <x v="381"/>
    <x v="183"/>
    <x v="654"/>
    <s v="Dirección Nacional de Expresiones Federales"/>
    <d v="2016-08-17T00:00:00"/>
    <s v="Dirección Nacional de Expresiones Federales"/>
    <d v="2016-08-17T00:00:00"/>
    <m/>
    <x v="1"/>
    <d v="2016-08-17T00:00:00"/>
    <x v="34"/>
    <s v="Presupuesto"/>
    <d v="2016-09-06T00:00:00"/>
    <s v="PV-2016-01192363"/>
    <s v="Proy más nota por GEDO. Para su intervención e indicación de crédito."/>
    <x v="5"/>
    <x v="5"/>
    <m/>
    <m/>
    <m/>
    <m/>
    <m/>
    <m/>
    <m/>
    <m/>
    <m/>
    <m/>
    <m/>
    <m/>
  </r>
  <r>
    <n v="692"/>
    <s v="367744/2016"/>
    <s v="367767/2016"/>
    <m/>
    <s v="0026650/2016"/>
    <m/>
    <m/>
    <s v="DNEF N° 494/2016"/>
    <d v="2016-08-17T00:00:00"/>
    <x v="57"/>
    <x v="364"/>
    <x v="358"/>
    <x v="655"/>
    <s v="Dirección Nacional de Expresiones Federales"/>
    <d v="2016-08-17T00:00:00"/>
    <s v="Dirección Nacional de Expresiones Federales"/>
    <d v="2016-08-17T00:00:00"/>
    <m/>
    <x v="1"/>
    <d v="2016-08-17T00:00:00"/>
    <x v="34"/>
    <s v="Presupuesto"/>
    <d v="2016-09-07T00:00:00"/>
    <s v="PV-2016-01216553"/>
    <s v="Para indicar si hay crédito e intervención. Reso por GEDO."/>
    <x v="5"/>
    <x v="5"/>
    <m/>
    <m/>
    <m/>
    <m/>
    <m/>
    <m/>
    <m/>
    <m/>
    <m/>
    <m/>
    <m/>
    <m/>
  </r>
  <r>
    <n v="693"/>
    <s v="367689/2016"/>
    <s v="367744/2016"/>
    <m/>
    <s v="0026649/2016"/>
    <m/>
    <m/>
    <s v="DNEF N° 490/2016"/>
    <d v="2016-08-17T00:00:00"/>
    <x v="57"/>
    <x v="382"/>
    <x v="383"/>
    <x v="656"/>
    <s v="Dirección Nacional de Expresiones Federales"/>
    <d v="2016-08-17T00:00:00"/>
    <s v="Dirección Nacional de Expresiones Federales"/>
    <d v="2016-08-17T00:00:00"/>
    <m/>
    <x v="1"/>
    <d v="2016-08-17T00:00:00"/>
    <x v="34"/>
    <s v="Presupuesto"/>
    <d v="2016-09-07T00:00:00"/>
    <s v="PV-2016-01216169"/>
    <s v="Para indicar si hay crédito e intervención. Reso por GEDO."/>
    <x v="5"/>
    <x v="5"/>
    <m/>
    <m/>
    <m/>
    <m/>
    <m/>
    <m/>
    <m/>
    <m/>
    <m/>
    <m/>
    <m/>
    <m/>
  </r>
  <r>
    <n v="694"/>
    <s v="367599/2016"/>
    <s v="367689/2016"/>
    <m/>
    <s v="0026648/2016"/>
    <m/>
    <m/>
    <s v="DNEF N° 487/2016"/>
    <d v="2016-08-17T00:00:00"/>
    <x v="57"/>
    <x v="383"/>
    <x v="165"/>
    <x v="657"/>
    <s v="Dirección Nacional de Expresiones Federales"/>
    <d v="2016-08-17T00:00:00"/>
    <s v="Dirección Nacional de Expresiones Federales"/>
    <d v="2016-08-17T00:00:00"/>
    <m/>
    <x v="1"/>
    <d v="2016-08-17T00:00:00"/>
    <x v="155"/>
    <s v="Dirección Nacional de Expresiones Federales"/>
    <d v="2016-09-19T00:00:00"/>
    <s v="RTO-S01:0977186/2016"/>
    <s v="Ampliar actividad en AFIP"/>
    <x v="3"/>
    <x v="61"/>
    <m/>
    <m/>
    <m/>
    <m/>
    <m/>
    <m/>
    <m/>
    <m/>
    <m/>
    <m/>
    <m/>
    <m/>
  </r>
  <r>
    <n v="695"/>
    <s v="367622/2016"/>
    <s v="367599/2016"/>
    <m/>
    <s v="0026645/2016"/>
    <m/>
    <m/>
    <s v="DNEF N° 487/2016"/>
    <d v="2016-08-17T00:00:00"/>
    <x v="57"/>
    <x v="384"/>
    <x v="362"/>
    <x v="658"/>
    <s v="Dirección Nacional de Expresiones Federales"/>
    <d v="2016-08-17T00:00:00"/>
    <s v="Dirección Nacional de Expresiones Federales"/>
    <d v="2016-08-17T00:00:00"/>
    <m/>
    <x v="1"/>
    <d v="2016-08-17T00:00:00"/>
    <x v="34"/>
    <s v="Presupuesto"/>
    <d v="2016-09-05T00:00:00"/>
    <s v="PV-2016-01164431"/>
    <s v="Para indicar existencia de crédito, con Reso por GEDO y continuidad de los actuados."/>
    <x v="5"/>
    <x v="5"/>
    <m/>
    <m/>
    <m/>
    <m/>
    <m/>
    <m/>
    <m/>
    <m/>
    <m/>
    <m/>
    <m/>
    <m/>
  </r>
  <r>
    <n v="696"/>
    <s v="367505/2016"/>
    <s v="367622/2016"/>
    <m/>
    <s v="0026647/2016"/>
    <m/>
    <m/>
    <s v="DNEF N° 483/2016"/>
    <d v="2016-08-17T00:00:00"/>
    <x v="57"/>
    <x v="188"/>
    <x v="362"/>
    <x v="659"/>
    <s v="Dirección Nacional de Expresiones Federales"/>
    <d v="2016-08-17T00:00:00"/>
    <s v="Dirección Nacional de Expresiones Federales"/>
    <d v="2016-08-17T00:00:00"/>
    <m/>
    <x v="1"/>
    <d v="2016-08-17T00:00:00"/>
    <x v="34"/>
    <s v="Presupuesto"/>
    <d v="2016-09-08T00:00:00"/>
    <s v="PV-2016-01251473-APN-DGTAYL#SFM"/>
    <s v="Para que indique si hay crédito y continuar el trámite con Reso por GEDO"/>
    <x v="5"/>
    <x v="5"/>
    <m/>
    <m/>
    <m/>
    <m/>
    <s v="2733643253-2"/>
    <m/>
    <d v="2016-02-02T00:00:00"/>
    <m/>
    <m/>
    <m/>
    <m/>
    <m/>
  </r>
  <r>
    <n v="697"/>
    <s v="367350/2016"/>
    <s v="367505/2016"/>
    <m/>
    <s v="0026643/2016"/>
    <m/>
    <m/>
    <s v="DNEF N° 479/2016"/>
    <d v="2016-08-16T00:00:00"/>
    <x v="57"/>
    <x v="385"/>
    <x v="358"/>
    <x v="660"/>
    <s v="Dirección Nacional de Expresiones Federales"/>
    <d v="2016-08-16T00:00:00"/>
    <s v="Dirección Nacional de Expresiones Federales"/>
    <d v="2016-08-16T00:00:00"/>
    <m/>
    <x v="1"/>
    <d v="2016-08-17T00:00:00"/>
    <x v="155"/>
    <m/>
    <d v="2016-09-05T00:00:00"/>
    <s v="RTO-S01:0977186/2016"/>
    <s v="Para que indique si hay crédito y continuar el trámite con Reso por GEDO"/>
    <x v="3"/>
    <x v="37"/>
    <m/>
    <m/>
    <m/>
    <m/>
    <m/>
    <m/>
    <m/>
    <m/>
    <m/>
    <m/>
    <m/>
    <m/>
  </r>
  <r>
    <n v="698"/>
    <s v="367347/2016"/>
    <s v="367350/2016"/>
    <m/>
    <s v="0026638/2016"/>
    <m/>
    <m/>
    <s v="DNEF N° 478/2016"/>
    <d v="2016-08-16T00:00:00"/>
    <x v="57"/>
    <x v="386"/>
    <x v="129"/>
    <x v="661"/>
    <s v="Dirección Nacional de Expresiones Federales"/>
    <d v="2016-08-16T00:00:00"/>
    <s v="Dirección Nacional de Expresiones Federales"/>
    <d v="2016-08-16T00:00:00"/>
    <m/>
    <x v="1"/>
    <d v="2016-08-17T00:00:00"/>
    <x v="34"/>
    <s v="Presupuesto"/>
    <d v="2016-09-15T00:00:00"/>
    <s v="PV-2016-01427566-APN-DGTAYL#SFM"/>
    <s v="Para indicar existencia de crédito, con Reso por GEDO y continuidad de los actuados."/>
    <x v="5"/>
    <x v="5"/>
    <m/>
    <m/>
    <m/>
    <m/>
    <n v="20141715594"/>
    <m/>
    <s v="0002-00000066"/>
    <m/>
    <m/>
    <m/>
    <m/>
    <m/>
  </r>
  <r>
    <n v="699"/>
    <s v="367286/2016"/>
    <s v="367347/2016"/>
    <m/>
    <s v="0026637/2016"/>
    <m/>
    <m/>
    <s v="DNEF N° 482/2016"/>
    <d v="2016-08-16T00:00:00"/>
    <x v="57"/>
    <x v="387"/>
    <x v="362"/>
    <x v="662"/>
    <s v="Dirección Nacional de Expresiones Federales"/>
    <d v="2016-08-16T00:00:00"/>
    <s v="Dirección Nacional de Expresiones Federales"/>
    <d v="2016-08-16T00:00:00"/>
    <m/>
    <x v="1"/>
    <d v="2016-08-17T00:00:00"/>
    <x v="34"/>
    <s v="Presupuesto"/>
    <d v="2016-09-06T00:00:00"/>
    <s v="PV-2016-01197691"/>
    <s v="Para indicar existencia de crédito, con Reso por GEDO y continuidad de los actuados."/>
    <x v="5"/>
    <x v="5"/>
    <m/>
    <m/>
    <m/>
    <m/>
    <m/>
    <m/>
    <m/>
    <m/>
    <m/>
    <m/>
    <m/>
    <m/>
  </r>
  <r>
    <n v="700"/>
    <s v="367287/2016"/>
    <s v="367286/2016"/>
    <m/>
    <s v="0026633/2016"/>
    <m/>
    <m/>
    <s v="DNEF N° 481/2016"/>
    <d v="2016-08-16T00:00:00"/>
    <x v="57"/>
    <x v="204"/>
    <x v="362"/>
    <x v="663"/>
    <s v="Dirección Nacional de Expresiones Federales"/>
    <d v="2016-08-16T00:00:00"/>
    <s v="Dirección Nacional de Expresiones Federales"/>
    <d v="2016-08-16T00:00:00"/>
    <m/>
    <x v="1"/>
    <d v="2016-08-17T00:00:00"/>
    <x v="34"/>
    <s v="Presupuesto"/>
    <d v="2016-09-06T00:00:00"/>
    <s v="PV-2016-01192251"/>
    <s v="Para indicar existencia de crédito, con Reso por GEDO y continuidad de los actuados."/>
    <x v="5"/>
    <x v="5"/>
    <m/>
    <m/>
    <m/>
    <m/>
    <m/>
    <m/>
    <m/>
    <m/>
    <m/>
    <m/>
    <m/>
    <m/>
  </r>
  <r>
    <n v="701"/>
    <s v="367316/2016"/>
    <s v="367287/2016"/>
    <m/>
    <s v="0026634/2016"/>
    <m/>
    <m/>
    <s v="DNEF N° 480/2016"/>
    <d v="2016-08-16T00:00:00"/>
    <x v="57"/>
    <x v="388"/>
    <x v="185"/>
    <x v="664"/>
    <s v="Dirección Nacional de Expresiones Federales"/>
    <d v="2016-08-16T00:00:00"/>
    <s v="Dirección Nacional de Expresiones Federales"/>
    <d v="2016-08-16T00:00:00"/>
    <m/>
    <x v="1"/>
    <d v="2016-08-17T00:00:00"/>
    <x v="155"/>
    <s v="Presupuesto"/>
    <d v="2016-09-16T00:00:00"/>
    <s v="PV-2016-01453120-APN-DGTAYL#SFM"/>
    <s v="Para inscribir SIPRO"/>
    <x v="5"/>
    <x v="5"/>
    <m/>
    <m/>
    <m/>
    <m/>
    <m/>
    <m/>
    <m/>
    <m/>
    <m/>
    <m/>
    <m/>
    <m/>
  </r>
  <r>
    <n v="702"/>
    <s v="368761/2016"/>
    <s v="367316/2016"/>
    <m/>
    <s v="0026635/2016"/>
    <m/>
    <m/>
    <s v="DNEF N° 499/2016"/>
    <d v="2016-08-17T00:00:00"/>
    <x v="48"/>
    <x v="384"/>
    <x v="178"/>
    <x v="665"/>
    <s v="Dirección Nacional de Expresiones Federales"/>
    <d v="2016-08-17T00:00:00"/>
    <s v="Dirección Nacional de Expresiones Federales"/>
    <d v="2016-08-17T00:00:00"/>
    <m/>
    <x v="1"/>
    <d v="2016-08-19T00:00:00"/>
    <x v="1"/>
    <s v="Presupuesto"/>
    <d v="2016-09-14T00:00:00"/>
    <s v="PV-2016-01394913-APN-DGTAYL#SFM"/>
    <s v="Para indicar existencia de crédito, con Reso por GEDO y continuidad de los actuados."/>
    <x v="5"/>
    <x v="5"/>
    <m/>
    <m/>
    <m/>
    <m/>
    <m/>
    <m/>
    <m/>
    <m/>
    <m/>
    <m/>
    <m/>
    <m/>
  </r>
  <r>
    <n v="703"/>
    <s v="343979/2016"/>
    <s v="368761/2016"/>
    <m/>
    <s v="0026695/2016"/>
    <m/>
    <m/>
    <m/>
    <d v="2016-08-02T00:00:00"/>
    <x v="61"/>
    <x v="389"/>
    <x v="384"/>
    <x v="666"/>
    <s v="Dirección de Compras y Contrataciones"/>
    <d v="2016-08-02T00:00:00"/>
    <s v="Dirección de Compras y Contrataciones"/>
    <d v="2016-08-02T00:00:00"/>
    <m/>
    <x v="1"/>
    <d v="2016-08-02T00:00:00"/>
    <x v="225"/>
    <s v="Presupuesto"/>
    <d v="2016-09-15T00:00:00"/>
    <s v="PV-2016-01423987-APN-DGTAYL#SFM"/>
    <s v="Para indicar la existencia de credito + dispo por gedo"/>
    <x v="19"/>
    <x v="89"/>
    <m/>
    <s v="Legitimo Abono"/>
    <s v="Legitimo Abono"/>
    <m/>
    <s v="33-65226717-9"/>
    <m/>
    <s v="0206-00006074"/>
    <m/>
    <m/>
    <m/>
    <m/>
    <m/>
  </r>
  <r>
    <n v="704"/>
    <s v="344910/2016"/>
    <s v="343979/2016"/>
    <m/>
    <m/>
    <m/>
    <m/>
    <s v="SCP N° 221/2016"/>
    <d v="2016-08-03T00:00:00"/>
    <x v="2"/>
    <x v="390"/>
    <x v="385"/>
    <x v="667"/>
    <s v="Secretaria de Contenidos Publicos"/>
    <d v="2016-08-03T00:00:00"/>
    <s v="Direccion General Técnica, Administrativa y Legal"/>
    <d v="2016-08-03T00:00:00"/>
    <m/>
    <x v="1"/>
    <d v="2016-08-19T00:00:00"/>
    <x v="34"/>
    <s v="Presupuesto"/>
    <d v="2016-08-31T00:00:00"/>
    <s v="PV-2016-01063276-APN-DGTAYL#SFM"/>
    <s v="para su intervención e indicación si hay crédito. Proy más nota enviada por GEDO."/>
    <x v="5"/>
    <x v="5"/>
    <m/>
    <m/>
    <m/>
    <m/>
    <m/>
    <m/>
    <m/>
    <m/>
    <m/>
    <m/>
    <m/>
    <m/>
  </r>
  <r>
    <n v="705"/>
    <s v="368295/2016"/>
    <s v="344910/2016"/>
    <m/>
    <s v="0025569/2016"/>
    <m/>
    <m/>
    <s v="DNCT N° 251/2016"/>
    <d v="2016-08-16T00:00:00"/>
    <x v="92"/>
    <x v="391"/>
    <x v="386"/>
    <x v="668"/>
    <s v="Dirección Nacional de Centros Tematicos"/>
    <d v="2016-08-16T00:00:00"/>
    <s v="Direccion General Técnica, Administrativa y Legal"/>
    <d v="2016-08-18T00:00:00"/>
    <m/>
    <x v="1"/>
    <d v="2016-08-18T00:00:00"/>
    <x v="1"/>
    <s v="Presupuesto"/>
    <d v="2016-08-30T00:00:00"/>
    <s v="PV-2016-1030238"/>
    <s v="PARA DAR CONTINUIDAD A LOS TRAMITES ADMINISTRATIVOS DE RIGOR"/>
    <x v="19"/>
    <x v="50"/>
    <m/>
    <m/>
    <m/>
    <m/>
    <m/>
    <m/>
    <m/>
    <m/>
    <m/>
    <m/>
    <m/>
    <m/>
  </r>
  <r>
    <n v="706"/>
    <s v="368342/2016"/>
    <s v="368295/2016"/>
    <m/>
    <s v="0026683/2016"/>
    <m/>
    <m/>
    <s v="DNCT N° 252/2016"/>
    <d v="2016-08-12T00:00:00"/>
    <x v="31"/>
    <x v="392"/>
    <x v="387"/>
    <x v="669"/>
    <s v="Dirección Nacional de Centros Tematicos"/>
    <d v="2016-08-12T00:00:00"/>
    <s v="Direccion General Técnica, Administrativa y Legal"/>
    <d v="2016-08-18T00:00:00"/>
    <m/>
    <x v="3"/>
    <d v="2016-08-18T00:00:00"/>
    <x v="1"/>
    <s v="Presupuesto"/>
    <d v="2016-09-02T00:00:00"/>
    <s v="PV-2016-01116152-APN-DGTAYL#SFM"/>
    <s v="PARA DAR CONTINUIDAD A LOS TRAMITES ADMINISTRATIVOS DE RIGOR"/>
    <x v="3"/>
    <x v="95"/>
    <m/>
    <m/>
    <m/>
    <m/>
    <m/>
    <m/>
    <m/>
    <m/>
    <m/>
    <m/>
    <m/>
    <m/>
  </r>
  <r>
    <n v="707"/>
    <s v="352766/2016"/>
    <s v="368342/2016"/>
    <m/>
    <s v="0026685/2016"/>
    <m/>
    <m/>
    <m/>
    <d v="2016-08-17T00:00:00"/>
    <x v="65"/>
    <x v="393"/>
    <x v="388"/>
    <x v="155"/>
    <s v="Coordinación Técnica Operativa"/>
    <d v="2016-08-17T00:00:00"/>
    <s v="Coordinación Técnica Operativa"/>
    <d v="2016-08-17T00:00:00"/>
    <m/>
    <x v="3"/>
    <m/>
    <x v="1"/>
    <m/>
    <m/>
    <m/>
    <m/>
    <x v="3"/>
    <x v="95"/>
    <m/>
    <m/>
    <m/>
    <m/>
    <m/>
    <m/>
    <m/>
    <m/>
    <m/>
    <m/>
    <m/>
    <m/>
  </r>
  <r>
    <n v="708"/>
    <s v="355993/2016"/>
    <s v="352766/2016"/>
    <m/>
    <m/>
    <m/>
    <m/>
    <m/>
    <d v="2016-08-11T00:00:00"/>
    <x v="83"/>
    <x v="394"/>
    <x v="389"/>
    <x v="670"/>
    <s v="Dirección Nacional de Centros Tematicos"/>
    <d v="2016-08-11T00:00:00"/>
    <s v="Dirección Nacional de Centros Tematicos"/>
    <d v="2016-08-11T00:00:00"/>
    <m/>
    <x v="0"/>
    <d v="2016-08-19T00:00:00"/>
    <x v="1"/>
    <s v="Presupuesto"/>
    <d v="2016-08-19T00:00:00"/>
    <s v="PV-2016-00806423-APN-DGTAYL#SFM"/>
    <s v="PARA SU INTERVENCION"/>
    <x v="19"/>
    <x v="36"/>
    <m/>
    <m/>
    <m/>
    <m/>
    <m/>
    <m/>
    <m/>
    <m/>
    <m/>
    <m/>
    <m/>
    <m/>
  </r>
  <r>
    <n v="709"/>
    <s v="366332/2016"/>
    <s v="355993/2016"/>
    <m/>
    <m/>
    <m/>
    <m/>
    <m/>
    <d v="2016-07-21T00:00:00"/>
    <x v="14"/>
    <x v="395"/>
    <x v="1"/>
    <x v="671"/>
    <m/>
    <d v="2016-07-21T00:00:00"/>
    <s v="Direccion General Técnica, Administrativa y Legal"/>
    <m/>
    <m/>
    <x v="3"/>
    <m/>
    <x v="1"/>
    <s v="Direccion General Técnica, Administrativa y Legal"/>
    <d v="2016-09-21T00:00:00"/>
    <s v="Providencia GEDO"/>
    <s v="Con informe del expediente, se remite para que si lo estima pertinente remita a legales para su opinión"/>
    <x v="5"/>
    <x v="5"/>
    <m/>
    <m/>
    <m/>
    <m/>
    <m/>
    <m/>
    <m/>
    <m/>
    <m/>
    <m/>
    <m/>
    <m/>
  </r>
  <r>
    <n v="710"/>
    <s v="345174/2016"/>
    <s v="366332/2016"/>
    <m/>
    <s v="0025301/2016"/>
    <m/>
    <m/>
    <s v="DNGC N° 33/2016"/>
    <d v="2016-08-03T00:00:00"/>
    <x v="85"/>
    <x v="272"/>
    <x v="390"/>
    <x v="591"/>
    <s v="Dirección Nacional de Generacion de Contenidos"/>
    <d v="2016-08-03T00:00:00"/>
    <s v="Direccion General Técnica, Administrativa y Legal"/>
    <d v="2016-08-08T00:00:00"/>
    <m/>
    <x v="1"/>
    <d v="2016-08-22T00:00:00"/>
    <x v="226"/>
    <s v="Presupuesto"/>
    <d v="2016-09-15T00:00:00"/>
    <s v="PV-2016-01425822-APN-DGTAYL#SFM"/>
    <s v="Para indicar crédito, y continuidad de los actuados. Dispo por gedo."/>
    <x v="5"/>
    <x v="5"/>
    <m/>
    <m/>
    <m/>
    <m/>
    <m/>
    <m/>
    <m/>
    <m/>
    <m/>
    <m/>
    <m/>
    <m/>
  </r>
  <r>
    <n v="711"/>
    <s v="368773/2016"/>
    <s v="345174/2016"/>
    <m/>
    <s v="0025587/2016"/>
    <m/>
    <m/>
    <m/>
    <d v="2016-08-17T00:00:00"/>
    <x v="90"/>
    <x v="396"/>
    <x v="391"/>
    <x v="672"/>
    <s v="Direccion General Técnica, Administrativa y Legal"/>
    <d v="2016-08-17T00:00:00"/>
    <s v="Direccion General Técnica, Administrativa y Legal"/>
    <d v="2016-08-30T00:00:00"/>
    <m/>
    <x v="0"/>
    <d v="2016-08-22T00:00:00"/>
    <x v="1"/>
    <s v="Presupuesto"/>
    <d v="2016-09-01T00:00:00"/>
    <s v="PV-2016-01094547-APN-DGTAYL#SFM"/>
    <m/>
    <x v="3"/>
    <x v="24"/>
    <m/>
    <m/>
    <m/>
    <m/>
    <m/>
    <m/>
    <m/>
    <m/>
    <m/>
    <m/>
    <m/>
    <m/>
  </r>
  <r>
    <n v="712"/>
    <s v="372116/2016"/>
    <s v="368773/2016"/>
    <m/>
    <m/>
    <m/>
    <m/>
    <m/>
    <m/>
    <x v="68"/>
    <x v="397"/>
    <x v="392"/>
    <x v="673"/>
    <s v="Secretaria de Contenidos Publicos"/>
    <m/>
    <s v="Direccion General Técnica, Administrativa y Legal"/>
    <d v="2016-08-18T00:00:00"/>
    <m/>
    <x v="3"/>
    <d v="2016-08-22T00:00:00"/>
    <x v="1"/>
    <s v="Presupuesto"/>
    <d v="2016-09-13T00:00:00"/>
    <s v="PV-2016-01351009-APN-DGTAYL#SFM"/>
    <s v="se envio providencia para su intervencion + dispo por gedo"/>
    <x v="19"/>
    <x v="64"/>
    <m/>
    <m/>
    <m/>
    <m/>
    <m/>
    <m/>
    <m/>
    <m/>
    <m/>
    <m/>
    <m/>
    <m/>
  </r>
  <r>
    <n v="713"/>
    <s v="307668/2016"/>
    <s v="372116/2016"/>
    <m/>
    <s v="0026777/2016"/>
    <m/>
    <m/>
    <m/>
    <d v="2016-06-14T00:00:00"/>
    <x v="16"/>
    <x v="334"/>
    <x v="11"/>
    <x v="674"/>
    <s v="Dirección de Compras y Contrataciones"/>
    <d v="2016-06-14T00:00:00"/>
    <s v="Direccion General Técnica, Administrativa y Legal"/>
    <d v="2016-08-12T00:00:00"/>
    <m/>
    <x v="0"/>
    <m/>
    <x v="1"/>
    <s v="JEFATURA DE GABINETE DE MINISTROS"/>
    <d v="2016-09-07T00:00:00"/>
    <s v="PV-2016-01230122"/>
    <m/>
    <x v="5"/>
    <x v="5"/>
    <m/>
    <m/>
    <m/>
    <m/>
    <m/>
    <m/>
    <m/>
    <m/>
    <m/>
    <m/>
    <m/>
    <m/>
  </r>
  <r>
    <n v="714"/>
    <s v="374115/2016"/>
    <s v="307668/2016"/>
    <m/>
    <m/>
    <m/>
    <m/>
    <m/>
    <m/>
    <x v="71"/>
    <x v="0"/>
    <x v="1"/>
    <x v="675"/>
    <s v="Dirección Nacional de Centros Tematicos"/>
    <m/>
    <s v="Dirección Nacional de Centros Tematicos"/>
    <d v="2016-08-18T00:00:00"/>
    <m/>
    <x v="0"/>
    <m/>
    <x v="1"/>
    <s v="Direccion General Técnica, Administrativa y Legal"/>
    <d v="2016-08-22T00:00:00"/>
    <s v="PV-2016-00840233-APN-DGTAYL#SFM"/>
    <m/>
    <x v="5"/>
    <x v="5"/>
    <m/>
    <m/>
    <m/>
    <m/>
    <m/>
    <m/>
    <m/>
    <m/>
    <m/>
    <m/>
    <m/>
    <m/>
  </r>
  <r>
    <n v="715"/>
    <s v="363821/2016"/>
    <s v="374115/2016"/>
    <m/>
    <m/>
    <m/>
    <m/>
    <m/>
    <d v="2016-08-08T00:00:00"/>
    <x v="75"/>
    <x v="398"/>
    <x v="393"/>
    <x v="676"/>
    <s v="Dirección Nacional de Centros Tematicos"/>
    <d v="2016-08-08T00:00:00"/>
    <s v="Direccion General Técnica, Administrativa y Legal"/>
    <d v="2016-08-22T00:00:00"/>
    <m/>
    <x v="0"/>
    <d v="2016-08-22T00:00:00"/>
    <x v="1"/>
    <s v="Presupuesto"/>
    <d v="2016-09-05T00:00:00"/>
    <s v="PV-2016-01159521"/>
    <s v="para su intervencion + dispo por GEDO"/>
    <x v="19"/>
    <x v="34"/>
    <m/>
    <m/>
    <m/>
    <m/>
    <m/>
    <m/>
    <m/>
    <m/>
    <m/>
    <m/>
    <m/>
    <m/>
  </r>
  <r>
    <n v="716"/>
    <s v="368273/2016"/>
    <s v="363821/2016"/>
    <m/>
    <s v="26528/2016"/>
    <m/>
    <m/>
    <s v="NDCT N° 250/2016"/>
    <d v="2016-08-10T00:00:00"/>
    <x v="30"/>
    <x v="399"/>
    <x v="394"/>
    <x v="677"/>
    <s v="Dirección Nacional de Centros Tematicos"/>
    <d v="2016-08-10T00:00:00"/>
    <s v="Direccion General Técnica, Administrativa y Legal"/>
    <d v="2016-08-22T00:00:00"/>
    <m/>
    <x v="3"/>
    <d v="2016-08-22T00:00:00"/>
    <x v="1"/>
    <s v="Presupuesto"/>
    <d v="2016-08-25T00:00:00"/>
    <s v="PV-2016-00924653"/>
    <s v="PARA CONTINUAR CON LOS TRAMITES ADMINISTRATIVOS DE RIGOR."/>
    <x v="19"/>
    <x v="42"/>
    <m/>
    <m/>
    <m/>
    <m/>
    <m/>
    <m/>
    <m/>
    <m/>
    <m/>
    <m/>
    <m/>
    <m/>
  </r>
  <r>
    <n v="717"/>
    <s v="363852/2016"/>
    <s v="368273/2016"/>
    <m/>
    <s v="26682/2016"/>
    <m/>
    <m/>
    <s v="NDCT N° 248/2016"/>
    <d v="2016-08-09T00:00:00"/>
    <x v="31"/>
    <x v="400"/>
    <x v="395"/>
    <x v="678"/>
    <s v="Dirección Nacional de Centros Tematicos"/>
    <d v="2016-08-09T00:00:00"/>
    <s v="Direccion General Técnica, Administrativa y Legal"/>
    <d v="2016-08-22T00:00:00"/>
    <m/>
    <x v="3"/>
    <d v="2016-08-22T00:00:00"/>
    <x v="1"/>
    <s v="Presupuesto"/>
    <d v="2016-09-05T00:00:00"/>
    <s v="PV-2016-01159295"/>
    <s v="para su intervencion + dispo por GEDO"/>
    <x v="19"/>
    <x v="34"/>
    <m/>
    <m/>
    <m/>
    <m/>
    <m/>
    <m/>
    <m/>
    <m/>
    <m/>
    <m/>
    <m/>
    <m/>
  </r>
  <r>
    <n v="718"/>
    <s v="368122/2016"/>
    <s v="363852/2016"/>
    <m/>
    <s v="0026534/2016"/>
    <m/>
    <m/>
    <s v="NDCT N° 249/2016"/>
    <d v="2016-08-16T00:00:00"/>
    <x v="30"/>
    <x v="401"/>
    <x v="396"/>
    <x v="679"/>
    <s v="Dirección Nacional de Centros Tematicos"/>
    <d v="2016-08-16T00:00:00"/>
    <s v="Direccion General Técnica, Administrativa y Legal"/>
    <d v="2016-08-22T00:00:00"/>
    <m/>
    <x v="3"/>
    <d v="2016-08-22T00:00:00"/>
    <x v="1"/>
    <s v="Presupuesto"/>
    <d v="2016-09-08T00:00:00"/>
    <s v="PV-2016-01251203-APN-DGTAYL#SFM"/>
    <s v="PARA SU INTERVENCION CON PROYECTO DE ACTO ADMINISTRATIVO"/>
    <x v="5"/>
    <x v="5"/>
    <m/>
    <m/>
    <m/>
    <m/>
    <m/>
    <m/>
    <m/>
    <m/>
    <m/>
    <m/>
    <m/>
    <m/>
  </r>
  <r>
    <n v="719"/>
    <s v="377396/2016"/>
    <s v="368122/2016"/>
    <m/>
    <s v="0026670/2016"/>
    <m/>
    <m/>
    <s v="DNEF N° 522/2016"/>
    <d v="2016-08-22T00:00:00"/>
    <x v="57"/>
    <x v="402"/>
    <x v="165"/>
    <x v="680"/>
    <s v="Dirección Nacional de Expresiones Federales"/>
    <d v="2016-08-22T00:00:00"/>
    <s v="Dirección Nacional de Expresiones Federales"/>
    <d v="2016-08-22T00:00:00"/>
    <m/>
    <x v="3"/>
    <d v="2016-08-23T00:00:00"/>
    <x v="227"/>
    <s v="Presupuesto"/>
    <d v="2016-09-16T00:00:00"/>
    <s v="PV-2016-01452989-APN-DGTAYL#SFM"/>
    <s v="Para indicar si hay crédito e intervención. Reso por GEDO."/>
    <x v="5"/>
    <x v="5"/>
    <m/>
    <m/>
    <m/>
    <m/>
    <n v="20180447750"/>
    <m/>
    <d v="2016-01-01T00:00:00"/>
    <m/>
    <m/>
    <m/>
    <m/>
    <m/>
  </r>
  <r>
    <n v="720"/>
    <s v="377414/2016"/>
    <s v="377396/2016"/>
    <m/>
    <s v="0027082/2016"/>
    <m/>
    <m/>
    <s v="DNEF N° 523/2016"/>
    <d v="2016-08-22T00:00:00"/>
    <x v="57"/>
    <x v="403"/>
    <x v="183"/>
    <x v="681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09-14T00:00:00"/>
    <s v="PV-201601355714"/>
    <s v="se envio providencia para su intervencion + Reso por GEDO"/>
    <x v="19"/>
    <x v="105"/>
    <m/>
    <m/>
    <m/>
    <m/>
    <m/>
    <m/>
    <m/>
    <m/>
    <m/>
    <m/>
    <m/>
    <m/>
  </r>
  <r>
    <n v="721"/>
    <s v="377120/2016"/>
    <s v="377414/2016"/>
    <m/>
    <s v="0027084/2016"/>
    <m/>
    <m/>
    <s v="DNEF N° 502/2016"/>
    <d v="2016-08-22T00:00:00"/>
    <x v="57"/>
    <x v="404"/>
    <x v="261"/>
    <x v="682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09-30T00:00:00"/>
    <s v="PV-2016-01815780"/>
    <s v="Para indicar si hay crédito e intervención. Reso por GEDO."/>
    <x v="5"/>
    <x v="5"/>
    <m/>
    <m/>
    <m/>
    <m/>
    <m/>
    <m/>
    <m/>
    <m/>
    <m/>
    <m/>
    <m/>
    <m/>
  </r>
  <r>
    <n v="722"/>
    <s v="377021/2016"/>
    <s v="377120/2016"/>
    <m/>
    <s v="0027061/2016"/>
    <m/>
    <m/>
    <s v="DNEF N° 513/2016"/>
    <d v="2016-08-22T00:00:00"/>
    <x v="57"/>
    <x v="405"/>
    <x v="131"/>
    <x v="683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6T00:00:00"/>
    <s v="PV-2016-01197360"/>
    <s v="Para indicar si hay crédito e intervención. Reso por GEDO."/>
    <x v="5"/>
    <x v="5"/>
    <m/>
    <m/>
    <m/>
    <m/>
    <m/>
    <m/>
    <m/>
    <m/>
    <m/>
    <m/>
    <m/>
    <m/>
  </r>
  <r>
    <n v="723"/>
    <s v="377000/2016"/>
    <s v="377021/2016"/>
    <m/>
    <s v="0027060/2016"/>
    <m/>
    <m/>
    <s v="DNEF N° 512/2016"/>
    <d v="2016-08-22T00:00:00"/>
    <x v="57"/>
    <x v="406"/>
    <x v="131"/>
    <x v="684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7T00:00:00"/>
    <s v="PV-2016-01216685"/>
    <s v="Para indicar si hay crédito e intervención. Reso por GEDO."/>
    <x v="5"/>
    <x v="5"/>
    <m/>
    <m/>
    <m/>
    <m/>
    <m/>
    <m/>
    <m/>
    <m/>
    <m/>
    <m/>
    <m/>
    <m/>
  </r>
  <r>
    <n v="724"/>
    <s v="377213/2016"/>
    <s v="377000/2016"/>
    <m/>
    <s v="0027059/2016"/>
    <m/>
    <m/>
    <s v="DNEF N° 519/2016"/>
    <d v="2016-08-22T00:00:00"/>
    <x v="57"/>
    <x v="407"/>
    <x v="165"/>
    <x v="685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7T00:00:00"/>
    <s v="PV-2016-01216432"/>
    <s v="Para indicar si hay crédito e intervención. RESO por GEDO."/>
    <x v="5"/>
    <x v="5"/>
    <m/>
    <m/>
    <m/>
    <m/>
    <m/>
    <m/>
    <m/>
    <m/>
    <m/>
    <m/>
    <m/>
    <m/>
  </r>
  <r>
    <n v="725"/>
    <s v="377209/2016"/>
    <s v="377213/2016"/>
    <m/>
    <s v="0027074/2016"/>
    <m/>
    <m/>
    <s v="DNEF N° 518/2016"/>
    <d v="2016-08-22T00:00:00"/>
    <x v="57"/>
    <x v="232"/>
    <x v="183"/>
    <x v="686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09-13T00:00:00"/>
    <s v="PV-2016-01355813-APN-DGTAYL#SFM"/>
    <m/>
    <x v="5"/>
    <x v="5"/>
    <m/>
    <m/>
    <m/>
    <m/>
    <m/>
    <m/>
    <m/>
    <m/>
    <m/>
    <m/>
    <m/>
    <m/>
  </r>
  <r>
    <n v="726"/>
    <s v="377170/2016"/>
    <s v="377209/2016"/>
    <m/>
    <s v="0027073/2016"/>
    <m/>
    <m/>
    <s v="DNEF N° 516/2016"/>
    <d v="2016-08-22T00:00:00"/>
    <x v="57"/>
    <x v="408"/>
    <x v="397"/>
    <x v="687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10-03T00:00:00"/>
    <s v="PV-2016-01861940"/>
    <s v="para su intervención e indicación de crédito. RESO por GEDO"/>
    <x v="19"/>
    <x v="102"/>
    <m/>
    <m/>
    <m/>
    <m/>
    <m/>
    <m/>
    <m/>
    <m/>
    <m/>
    <m/>
    <m/>
    <m/>
  </r>
  <r>
    <n v="727"/>
    <s v="377171/2016"/>
    <s v="377170/2016"/>
    <m/>
    <s v="0027066/2016"/>
    <m/>
    <m/>
    <s v="DNEF N° 517/2016"/>
    <d v="2016-08-22T00:00:00"/>
    <x v="57"/>
    <x v="409"/>
    <x v="183"/>
    <x v="688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09-13T00:00:00"/>
    <s v="PV-2016-01355674-APN-DGTAYL#SFM"/>
    <s v="Para indicar si hay crédito e intervención. Reso por GEDO."/>
    <x v="5"/>
    <x v="5"/>
    <m/>
    <m/>
    <m/>
    <m/>
    <m/>
    <m/>
    <m/>
    <m/>
    <m/>
    <m/>
    <m/>
    <m/>
  </r>
  <r>
    <n v="728"/>
    <s v="377127/2016"/>
    <s v="377171/2016"/>
    <m/>
    <s v="0027067/2016"/>
    <m/>
    <m/>
    <s v="DNEF N° 515/2016"/>
    <d v="2016-08-22T00:00:00"/>
    <x v="57"/>
    <x v="402"/>
    <x v="185"/>
    <x v="689"/>
    <s v="Dirección Nacional de Expresiones Federales"/>
    <d v="2016-08-22T00:00:00"/>
    <s v="Dirección Nacional de Expresiones Federales"/>
    <d v="2016-08-22T00:00:00"/>
    <m/>
    <x v="1"/>
    <d v="2016-08-23T00:00:00"/>
    <x v="227"/>
    <s v="Dirección Nacional de Expresiones Federales"/>
    <d v="2016-09-19T00:00:00"/>
    <s v="REMITO COMDOC"/>
    <s v="Se devuelve al area para cambiar Nota DNEF (importe incorrecto $40000)"/>
    <x v="3"/>
    <x v="61"/>
    <m/>
    <m/>
    <m/>
    <m/>
    <n v="20180447750"/>
    <m/>
    <d v="2016-06-01T00:00:00"/>
    <m/>
    <m/>
    <m/>
    <m/>
    <m/>
  </r>
  <r>
    <n v="729"/>
    <s v="377297/2016"/>
    <s v="377127/2016"/>
    <m/>
    <s v="0027063/2016"/>
    <m/>
    <m/>
    <s v="DNEF N° 521/2016"/>
    <d v="2016-08-22T00:00:00"/>
    <x v="57"/>
    <x v="402"/>
    <x v="264"/>
    <x v="689"/>
    <s v="Dirección Nacional de Expresiones Federales"/>
    <d v="2016-08-22T00:00:00"/>
    <s v="Dirección Nacional de Expresiones Federales"/>
    <d v="2016-08-22T00:00:00"/>
    <m/>
    <x v="1"/>
    <d v="2016-08-23T00:00:00"/>
    <x v="227"/>
    <s v="Presupuesto"/>
    <d v="2016-09-16T00:00:00"/>
    <s v="PV-2016-01448362-APN-DGTAYL#SFM"/>
    <s v="Para indicar si hay crédito e intervención. RESO por GEDO."/>
    <x v="5"/>
    <x v="5"/>
    <m/>
    <m/>
    <m/>
    <m/>
    <n v="20180447750"/>
    <m/>
    <s v="0001-00000002/3"/>
    <m/>
    <m/>
    <m/>
    <m/>
    <m/>
  </r>
  <r>
    <n v="730"/>
    <s v="377246/2016"/>
    <s v="377297/2016"/>
    <m/>
    <s v="0027079/2016"/>
    <m/>
    <m/>
    <s v="DNEF N° 520/2016"/>
    <d v="2016-08-22T00:00:00"/>
    <x v="57"/>
    <x v="410"/>
    <x v="183"/>
    <x v="690"/>
    <s v="Dirección Nacional de Expresiones Federales"/>
    <d v="2016-08-22T00:00:00"/>
    <s v="Dirección Nacional de Expresiones Federales"/>
    <d v="2016-08-22T00:00:00"/>
    <m/>
    <x v="1"/>
    <d v="2016-08-23T00:00:00"/>
    <x v="1"/>
    <s v="Dirección Nacional de Expresiones Federales"/>
    <d v="2016-09-26T00:00:00"/>
    <m/>
    <s v="para desglosar expedientes"/>
    <x v="7"/>
    <x v="63"/>
    <m/>
    <m/>
    <m/>
    <m/>
    <m/>
    <m/>
    <m/>
    <m/>
    <m/>
    <m/>
    <m/>
    <m/>
  </r>
  <r>
    <n v="731"/>
    <s v="377298/2016"/>
    <s v="377246/2016"/>
    <m/>
    <s v="0027077/2016"/>
    <m/>
    <m/>
    <s v="DNEF N° 511/2016"/>
    <d v="2016-08-22T00:00:00"/>
    <x v="57"/>
    <x v="411"/>
    <x v="131"/>
    <x v="691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6T00:00:00"/>
    <s v="PV-2016-01191966"/>
    <s v="Para indicar si hay crédito e intervención. Reso por GEDO."/>
    <x v="5"/>
    <x v="5"/>
    <m/>
    <m/>
    <m/>
    <m/>
    <m/>
    <m/>
    <m/>
    <m/>
    <m/>
    <m/>
    <m/>
    <m/>
  </r>
  <r>
    <n v="732"/>
    <s v="377175/2016"/>
    <s v="377298/2016"/>
    <m/>
    <s v="00270078/2016"/>
    <m/>
    <m/>
    <s v="DNEF N° 508/2016"/>
    <d v="2016-08-22T00:00:00"/>
    <x v="57"/>
    <x v="412"/>
    <x v="398"/>
    <x v="692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6T00:00:00"/>
    <s v="PV-2016-01193095"/>
    <s v="Para indicar si hay crédito e intervención. Reso por GEDO."/>
    <x v="5"/>
    <x v="5"/>
    <m/>
    <m/>
    <m/>
    <m/>
    <m/>
    <m/>
    <m/>
    <m/>
    <m/>
    <m/>
    <m/>
    <m/>
  </r>
  <r>
    <n v="733"/>
    <s v="377129/2016"/>
    <s v="377175/2016"/>
    <m/>
    <s v="00270069/2016"/>
    <m/>
    <m/>
    <s v="DNEF N° 507/2016"/>
    <d v="2016-08-22T00:00:00"/>
    <x v="57"/>
    <x v="413"/>
    <x v="183"/>
    <x v="693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6T00:00:00"/>
    <s v="PV-2016-01191857"/>
    <s v="Para indicar si hay crédito e intervención. Reso por GEDO."/>
    <x v="5"/>
    <x v="5"/>
    <m/>
    <m/>
    <m/>
    <m/>
    <m/>
    <m/>
    <m/>
    <m/>
    <m/>
    <m/>
    <m/>
    <m/>
  </r>
  <r>
    <n v="734"/>
    <s v="377215/2016"/>
    <s v="377129/2016"/>
    <m/>
    <s v="0027064/2016"/>
    <m/>
    <m/>
    <s v="DNEF N° 506/2016"/>
    <d v="2016-08-22T00:00:00"/>
    <x v="57"/>
    <x v="414"/>
    <x v="323"/>
    <x v="694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6T00:00:00"/>
    <s v="PV-2016-01191344"/>
    <s v="Para indicar si hay crédito e intervención. Reso por GEDO."/>
    <x v="5"/>
    <x v="5"/>
    <m/>
    <m/>
    <m/>
    <m/>
    <m/>
    <m/>
    <m/>
    <m/>
    <m/>
    <m/>
    <m/>
    <m/>
  </r>
  <r>
    <n v="735"/>
    <s v="377180/2016"/>
    <s v="377215/2016"/>
    <m/>
    <s v="00270075/2016"/>
    <m/>
    <m/>
    <s v="DNEF N° 505/2016"/>
    <d v="2016-08-22T00:00:00"/>
    <x v="57"/>
    <x v="415"/>
    <x v="137"/>
    <x v="695"/>
    <s v="Dirección Nacional de Expresiones Federales"/>
    <d v="2016-08-22T00:00:00"/>
    <s v="Dirección Nacional de Expresiones Federales"/>
    <d v="2016-08-22T00:00:00"/>
    <m/>
    <x v="1"/>
    <d v="2016-08-23T00:00:00"/>
    <x v="228"/>
    <s v="Presupuesto"/>
    <d v="2016-09-19T00:00:00"/>
    <s v="PV-2016-01494351"/>
    <s v="Para indicar si hay crédito e intervención. Reso por GEDO."/>
    <x v="5"/>
    <x v="5"/>
    <m/>
    <m/>
    <m/>
    <m/>
    <n v="27177621965"/>
    <m/>
    <d v="2016-10-02T00:00:00"/>
    <m/>
    <m/>
    <m/>
    <m/>
    <m/>
  </r>
  <r>
    <n v="736"/>
    <s v="377173/2016"/>
    <s v="377180/2016"/>
    <m/>
    <s v="0027072/2016"/>
    <m/>
    <m/>
    <s v="DNEF N° 504/2016"/>
    <d v="2016-08-22T00:00:00"/>
    <x v="57"/>
    <x v="416"/>
    <x v="399"/>
    <x v="696"/>
    <s v="Dirección Nacional de Expresiones Federales"/>
    <d v="2016-08-22T00:00:00"/>
    <s v="Dirección Nacional de Expresiones Federales"/>
    <d v="2016-08-22T00:00:00"/>
    <m/>
    <x v="1"/>
    <d v="2016-08-23T00:00:00"/>
    <x v="1"/>
    <s v="Dirección Nacional de Expresiones Federales"/>
    <d v="2016-09-26T00:00:00"/>
    <m/>
    <s v="para sacar fojas que no corresponden."/>
    <x v="7"/>
    <x v="63"/>
    <m/>
    <m/>
    <m/>
    <m/>
    <m/>
    <m/>
    <m/>
    <m/>
    <m/>
    <m/>
    <m/>
    <m/>
  </r>
  <r>
    <n v="737"/>
    <s v="377179/2016"/>
    <s v="377173/2016"/>
    <m/>
    <s v="0027068/2016"/>
    <m/>
    <m/>
    <s v="DNEF N° 509/2016"/>
    <d v="2016-08-22T00:00:00"/>
    <x v="57"/>
    <x v="417"/>
    <x v="358"/>
    <x v="697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7T00:00:00"/>
    <s v="PV-2016-01216336"/>
    <s v="Para indicar si hay crédito e intervención. Reso por GEDO."/>
    <x v="5"/>
    <x v="5"/>
    <m/>
    <m/>
    <m/>
    <m/>
    <m/>
    <m/>
    <m/>
    <m/>
    <m/>
    <m/>
    <m/>
    <m/>
  </r>
  <r>
    <n v="738"/>
    <s v="377423/2016"/>
    <s v="377179/2016"/>
    <m/>
    <s v="0027071/2016"/>
    <m/>
    <m/>
    <s v="DNEF N° 525/2016"/>
    <d v="2016-08-22T00:00:00"/>
    <x v="57"/>
    <x v="403"/>
    <x v="324"/>
    <x v="698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09-27T00:00:00"/>
    <s v="PV-2016-01701893"/>
    <m/>
    <x v="5"/>
    <x v="5"/>
    <m/>
    <m/>
    <m/>
    <m/>
    <m/>
    <m/>
    <m/>
    <m/>
    <m/>
    <m/>
    <m/>
    <m/>
  </r>
  <r>
    <n v="739"/>
    <s v="377422/2016"/>
    <s v="377423/2016"/>
    <m/>
    <s v="0027087/2016"/>
    <m/>
    <m/>
    <s v="DNEF N° 524/2016"/>
    <d v="2016-08-22T00:00:00"/>
    <x v="57"/>
    <x v="402"/>
    <x v="299"/>
    <x v="699"/>
    <s v="Dirección Nacional de Expresiones Federales"/>
    <d v="2016-08-22T00:00:00"/>
    <s v="Dirección Nacional de Expresiones Federales"/>
    <d v="2016-08-22T00:00:00"/>
    <m/>
    <x v="1"/>
    <d v="2016-08-23T00:00:00"/>
    <x v="227"/>
    <s v="Presupuesto"/>
    <d v="2016-09-16T00:00:00"/>
    <s v="PV-2016-01448386-APN-DGTAYL#SFM"/>
    <s v="Para indicar si hay crédito e intervención. RESO por GEDO."/>
    <x v="5"/>
    <x v="5"/>
    <m/>
    <m/>
    <m/>
    <m/>
    <n v="20180447750"/>
    <m/>
    <d v="2016-04-01T00:00:00"/>
    <m/>
    <m/>
    <m/>
    <m/>
    <m/>
  </r>
  <r>
    <n v="740"/>
    <s v="377221/2016"/>
    <s v="377422/2016"/>
    <m/>
    <s v="0027086/2016"/>
    <m/>
    <m/>
    <s v="DNEF N° 510/2016"/>
    <d v="2016-08-22T00:00:00"/>
    <x v="57"/>
    <x v="353"/>
    <x v="400"/>
    <x v="700"/>
    <s v="Dirección Nacional de Expresiones Federales"/>
    <d v="2016-08-22T00:00:00"/>
    <s v="Dirección Nacional de Expresiones Federales"/>
    <d v="2016-08-22T00:00:00"/>
    <m/>
    <x v="1"/>
    <d v="2016-08-23T00:00:00"/>
    <x v="218"/>
    <s v="Presupuesto"/>
    <d v="2016-09-20T00:00:00"/>
    <s v="PV-2016-01519913"/>
    <s v="Para indicar si hay crédito e intervención. Reso por GEDO."/>
    <x v="5"/>
    <x v="5"/>
    <m/>
    <m/>
    <m/>
    <m/>
    <n v="23244485944"/>
    <m/>
    <s v="0003-00000098"/>
    <m/>
    <m/>
    <m/>
    <m/>
    <m/>
  </r>
  <r>
    <n v="741"/>
    <s v="377424/2016"/>
    <s v="377221/2016"/>
    <m/>
    <s v="0027076/2016"/>
    <m/>
    <m/>
    <s v="DNEF N° 526/2016"/>
    <d v="2016-08-22T00:00:00"/>
    <x v="57"/>
    <x v="365"/>
    <x v="131"/>
    <x v="701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09-15T00:00:00"/>
    <s v="PV-2016-01427664-APN-DGTAYL#SFM"/>
    <s v="Para indicar crédito y continuidad del tramite; con Reso x GEDO"/>
    <x v="5"/>
    <x v="5"/>
    <m/>
    <m/>
    <m/>
    <m/>
    <m/>
    <m/>
    <m/>
    <m/>
    <m/>
    <m/>
    <m/>
    <m/>
  </r>
  <r>
    <n v="742"/>
    <s v="377172/2016"/>
    <s v="377424/2016"/>
    <m/>
    <s v="0027088/2016"/>
    <m/>
    <m/>
    <s v="DNEF N° 503/2016"/>
    <d v="2016-08-22T00:00:00"/>
    <x v="57"/>
    <x v="418"/>
    <x v="129"/>
    <x v="702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6T00:00:00"/>
    <s v="PV-2016-01192642"/>
    <s v="Para indicar si hay crédito e intervención. Reso por GEDO."/>
    <x v="5"/>
    <x v="5"/>
    <m/>
    <m/>
    <m/>
    <m/>
    <m/>
    <m/>
    <m/>
    <m/>
    <m/>
    <m/>
    <m/>
    <m/>
  </r>
  <r>
    <n v="743"/>
    <s v="377103/2016"/>
    <s v="377172/2016"/>
    <m/>
    <s v="0027065/2016"/>
    <m/>
    <m/>
    <s v="DNEF N° 514/2016"/>
    <d v="2016-08-22T00:00:00"/>
    <x v="57"/>
    <x v="419"/>
    <x v="401"/>
    <x v="703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09-27T00:00:00"/>
    <s v="PV-2016-01701565"/>
    <m/>
    <x v="5"/>
    <x v="5"/>
    <m/>
    <m/>
    <m/>
    <m/>
    <m/>
    <m/>
    <m/>
    <m/>
    <m/>
    <m/>
    <m/>
    <m/>
  </r>
  <r>
    <n v="744"/>
    <s v="374322/2016"/>
    <s v="377103/2016"/>
    <m/>
    <s v="0027062/2016"/>
    <m/>
    <m/>
    <s v="DNCT N° 257/2016"/>
    <d v="2016-08-16T00:00:00"/>
    <x v="42"/>
    <x v="286"/>
    <x v="402"/>
    <x v="704"/>
    <s v="Dirección Nacional de Centros Tematicos"/>
    <d v="2016-08-16T00:00:00"/>
    <s v="Direccion General Técnica, Administrativa y Legal"/>
    <d v="2016-08-23T00:00:00"/>
    <m/>
    <x v="1"/>
    <d v="2016-08-23T00:00:00"/>
    <x v="1"/>
    <s v="Presupuesto"/>
    <d v="2016-09-08T00:00:00"/>
    <s v="PV-2016-01249851-APN-DGTAYL#SFM"/>
    <s v="PARA SU INTERVENCION CON PROYECTO DE ACTO ADMINISTRATIVO"/>
    <x v="5"/>
    <x v="5"/>
    <m/>
    <m/>
    <m/>
    <m/>
    <m/>
    <m/>
    <m/>
    <m/>
    <m/>
    <m/>
    <m/>
    <m/>
  </r>
  <r>
    <n v="745"/>
    <s v="374207/2016"/>
    <s v="374322/2016"/>
    <m/>
    <s v="0026900/2016"/>
    <m/>
    <m/>
    <s v="DNCT N° 254/2016"/>
    <d v="2016-08-17T00:00:00"/>
    <x v="31"/>
    <x v="225"/>
    <x v="403"/>
    <x v="705"/>
    <s v="Dirección Nacional de Centros Tematicos"/>
    <d v="2016-08-17T00:00:00"/>
    <s v="Direccion General Técnica, Administrativa y Legal"/>
    <d v="2016-08-23T00:00:00"/>
    <m/>
    <x v="3"/>
    <d v="2016-08-23T00:00:00"/>
    <x v="1"/>
    <s v="Presupuesto"/>
    <d v="2016-09-02T00:00:00"/>
    <s v="PV-2016-01116019-APN-DGTAYL#SFM"/>
    <m/>
    <x v="5"/>
    <x v="5"/>
    <m/>
    <m/>
    <m/>
    <m/>
    <m/>
    <m/>
    <m/>
    <m/>
    <m/>
    <m/>
    <m/>
    <m/>
  </r>
  <r>
    <n v="746"/>
    <s v="374209/2016"/>
    <s v="374207/2016"/>
    <m/>
    <s v="0026884/2016"/>
    <m/>
    <m/>
    <s v="DNCT N° 256/2016"/>
    <d v="2016-08-17T00:00:00"/>
    <x v="75"/>
    <x v="420"/>
    <x v="404"/>
    <x v="706"/>
    <s v="Dirección Nacional de Centros Tematicos"/>
    <d v="2016-08-17T00:00:00"/>
    <s v="Direccion General Técnica, Administrativa y Legal"/>
    <d v="2016-08-23T00:00:00"/>
    <m/>
    <x v="3"/>
    <d v="2016-08-23T00:00:00"/>
    <x v="1"/>
    <s v="Presupuesto"/>
    <d v="2016-08-31T00:00:00"/>
    <s v="PV-2016-01062960"/>
    <s v="Para continuar con los trámites administrativos de rigor"/>
    <x v="19"/>
    <x v="7"/>
    <m/>
    <m/>
    <m/>
    <m/>
    <m/>
    <m/>
    <m/>
    <m/>
    <m/>
    <m/>
    <m/>
    <m/>
  </r>
  <r>
    <n v="747"/>
    <s v="374214/2016"/>
    <s v="374209/2016"/>
    <m/>
    <s v="0026888/2016"/>
    <m/>
    <m/>
    <s v="DNCT N° 255/2016"/>
    <d v="2016-08-18T00:00:00"/>
    <x v="31"/>
    <x v="370"/>
    <x v="405"/>
    <x v="707"/>
    <s v="Dirección Nacional de Centros Tematicos"/>
    <d v="2016-08-18T00:00:00"/>
    <s v="Direccion General Técnica, Administrativa y Legal"/>
    <d v="2016-08-23T00:00:00"/>
    <m/>
    <x v="3"/>
    <d v="2016-08-23T00:00:00"/>
    <x v="1"/>
    <m/>
    <m/>
    <m/>
    <m/>
    <x v="3"/>
    <x v="45"/>
    <m/>
    <m/>
    <m/>
    <m/>
    <m/>
    <m/>
    <m/>
    <m/>
    <m/>
    <m/>
    <m/>
    <m/>
  </r>
  <r>
    <n v="748"/>
    <s v="344795/2016"/>
    <s v="374214/2016"/>
    <m/>
    <s v="0026889/2016"/>
    <m/>
    <m/>
    <m/>
    <d v="2016-08-03T00:00:00"/>
    <x v="15"/>
    <x v="421"/>
    <x v="406"/>
    <x v="708"/>
    <s v="Coordinación Técnica Operativa"/>
    <d v="2016-08-03T00:00:00"/>
    <s v="Dirección Nacional de Expresiones Federales"/>
    <d v="2016-08-30T00:00:00"/>
    <m/>
    <x v="3"/>
    <d v="2016-08-23T00:00:00"/>
    <x v="34"/>
    <s v="Presupuesto"/>
    <d v="2016-09-01T00:00:00"/>
    <s v="PV-2016-01095936-APN-DGTAYL#SFM"/>
    <s v="Para su intervención e indicación de crédito, junto con A.A. por GEDO"/>
    <x v="5"/>
    <x v="5"/>
    <m/>
    <m/>
    <m/>
    <m/>
    <n v="30715191896"/>
    <m/>
    <d v="2016-05-03T00:00:00"/>
    <m/>
    <m/>
    <m/>
    <m/>
    <m/>
  </r>
  <r>
    <n v="749"/>
    <s v="300272/2016"/>
    <s v="344795/2016"/>
    <m/>
    <m/>
    <m/>
    <m/>
    <m/>
    <d v="2016-07-06T00:00:00"/>
    <x v="92"/>
    <x v="397"/>
    <x v="373"/>
    <x v="709"/>
    <s v="Dirección Nacional de Centros Tematicos"/>
    <d v="2016-07-06T00:00:00"/>
    <s v="Direccion General Técnica, Administrativa y Legal"/>
    <d v="2016-08-23T00:00:00"/>
    <m/>
    <x v="1"/>
    <d v="2016-08-24T00:00:00"/>
    <x v="1"/>
    <s v="Direccion General Técnica, Administrativa y Legal"/>
    <d v="2016-09-09T00:00:00"/>
    <s v="PV-2016-01277852"/>
    <m/>
    <x v="3"/>
    <x v="61"/>
    <m/>
    <m/>
    <m/>
    <m/>
    <m/>
    <m/>
    <m/>
    <m/>
    <m/>
    <m/>
    <m/>
    <m/>
  </r>
  <r>
    <n v="750"/>
    <s v="350970/2016"/>
    <s v="300272/2016"/>
    <m/>
    <m/>
    <m/>
    <m/>
    <m/>
    <d v="2016-07-28T00:00:00"/>
    <x v="48"/>
    <x v="0"/>
    <x v="1"/>
    <x v="710"/>
    <s v="Coordinación Técnica Operativa"/>
    <d v="2016-07-28T00:00:00"/>
    <s v="Coordinación Técnica Operativa"/>
    <d v="2016-09-09T00:00:00"/>
    <n v="24"/>
    <x v="3"/>
    <d v="2016-08-26T00:00:00"/>
    <x v="229"/>
    <m/>
    <m/>
    <m/>
    <m/>
    <x v="3"/>
    <x v="28"/>
    <m/>
    <m/>
    <m/>
    <m/>
    <m/>
    <m/>
    <m/>
    <m/>
    <m/>
    <m/>
    <m/>
    <m/>
  </r>
  <r>
    <n v="751"/>
    <s v="382490/2016"/>
    <s v="350970/2016"/>
    <m/>
    <m/>
    <m/>
    <m/>
    <s v="DNEF N° 534/2016"/>
    <d v="2016-08-25T00:00:00"/>
    <x v="57"/>
    <x v="422"/>
    <x v="185"/>
    <x v="711"/>
    <s v="Dirección Nacional de Expresiones Federales"/>
    <d v="2016-08-25T00:00:00"/>
    <s v="Dirección Nacional de Expresiones Federales"/>
    <d v="2016-08-25T00:00:00"/>
    <m/>
    <x v="2"/>
    <d v="2016-08-25T00:00:00"/>
    <x v="1"/>
    <s v="Presupuesto"/>
    <d v="2016-09-30T00:00:00"/>
    <s v="PV-2016-01816630"/>
    <s v="Para indicar si hay crédito e intervención. Reso por GEDO."/>
    <x v="5"/>
    <x v="5"/>
    <m/>
    <m/>
    <m/>
    <m/>
    <m/>
    <m/>
    <m/>
    <m/>
    <m/>
    <m/>
    <m/>
    <m/>
  </r>
  <r>
    <n v="752"/>
    <s v="382519/2016"/>
    <s v="382490/2016"/>
    <m/>
    <s v="0027502/2016"/>
    <m/>
    <m/>
    <s v="DNEF N° 535/2016"/>
    <d v="2016-08-25T00:00:00"/>
    <x v="57"/>
    <x v="423"/>
    <x v="407"/>
    <x v="712"/>
    <s v="Dirección Nacional de Expresiones Federales"/>
    <d v="2016-08-25T00:00:00"/>
    <s v="Dirección Nacional de Expresiones Federales"/>
    <d v="2016-08-25T00:00:00"/>
    <m/>
    <x v="1"/>
    <d v="2016-08-25T00:00:00"/>
    <x v="1"/>
    <s v="Dirección Nacional de Expresiones Federales"/>
    <d v="2016-09-12T00:00:00"/>
    <m/>
    <s v="para inscribir en sipro y gestionar certificado fiscal."/>
    <x v="5"/>
    <x v="5"/>
    <m/>
    <m/>
    <m/>
    <m/>
    <m/>
    <m/>
    <m/>
    <m/>
    <m/>
    <m/>
    <m/>
    <m/>
  </r>
  <r>
    <n v="753"/>
    <s v="382522/2016"/>
    <s v="382519/2016"/>
    <m/>
    <s v="0027504/2016"/>
    <m/>
    <m/>
    <s v="DNEF N° 536/2016"/>
    <d v="2016-08-25T00:00:00"/>
    <x v="57"/>
    <x v="424"/>
    <x v="209"/>
    <x v="713"/>
    <s v="Dirección Nacional de Expresiones Federales"/>
    <d v="2016-08-25T00:00:00"/>
    <s v="Dirección Nacional de Expresiones Federales"/>
    <d v="2016-08-25T00:00:00"/>
    <m/>
    <x v="1"/>
    <d v="2016-08-25T00:00:00"/>
    <x v="1"/>
    <s v="Dirección Nacional de Expresiones Federales"/>
    <d v="2016-09-12T00:00:00"/>
    <m/>
    <s v="para inscribir en sipro, cai incorrecto, y modificar nota porque los datos mencionados no corresponden."/>
    <x v="5"/>
    <x v="5"/>
    <m/>
    <m/>
    <m/>
    <m/>
    <m/>
    <m/>
    <m/>
    <m/>
    <m/>
    <m/>
    <m/>
    <m/>
  </r>
  <r>
    <n v="754"/>
    <s v="382552/2016"/>
    <s v="382522/2016"/>
    <m/>
    <s v="0027506/2016"/>
    <m/>
    <m/>
    <s v="DNEF N° 537/2016"/>
    <d v="2016-08-25T00:00:00"/>
    <x v="57"/>
    <x v="425"/>
    <x v="408"/>
    <x v="714"/>
    <s v="Dirección Nacional de Expresiones Federales"/>
    <d v="2016-08-25T00:00:00"/>
    <s v="Dirección Nacional de Expresiones Federales"/>
    <d v="2016-08-25T00:00:00"/>
    <m/>
    <x v="1"/>
    <d v="2016-08-25T00:00:00"/>
    <x v="1"/>
    <s v="Presupuesto"/>
    <d v="2016-10-03T00:00:00"/>
    <s v="PV-2016-01862205"/>
    <s v="Para indicar si hay crédito e intervención. Reso por GEDO."/>
    <x v="19"/>
    <x v="102"/>
    <m/>
    <m/>
    <m/>
    <m/>
    <m/>
    <m/>
    <m/>
    <m/>
    <m/>
    <m/>
    <m/>
    <m/>
  </r>
  <r>
    <n v="755"/>
    <s v="382524/2016"/>
    <s v="382552/2016"/>
    <m/>
    <s v="0027510/2016"/>
    <m/>
    <m/>
    <s v="DNEF N° 538/2016"/>
    <d v="2016-08-25T00:00:00"/>
    <x v="57"/>
    <x v="426"/>
    <x v="409"/>
    <x v="715"/>
    <s v="Dirección Nacional de Expresiones Federales"/>
    <d v="2016-08-25T00:00:00"/>
    <s v="Dirección Nacional de Expresiones Federales"/>
    <d v="2016-08-25T00:00:00"/>
    <m/>
    <x v="1"/>
    <d v="2016-08-25T00:00:00"/>
    <x v="1"/>
    <s v="Presupuesto"/>
    <d v="2016-09-30T00:00:00"/>
    <s v="PV-2016-01819507"/>
    <s v="Para indicar si hay crédito e intervención. Reso por GEDO."/>
    <x v="5"/>
    <x v="5"/>
    <m/>
    <m/>
    <m/>
    <m/>
    <m/>
    <m/>
    <m/>
    <m/>
    <m/>
    <m/>
    <m/>
    <m/>
  </r>
  <r>
    <n v="756"/>
    <s v="381153/2016"/>
    <s v="382524/2016"/>
    <m/>
    <s v="0027507/2016"/>
    <m/>
    <m/>
    <s v="DNCT N° 261/2016"/>
    <d v="2016-08-17T00:00:00"/>
    <x v="45"/>
    <x v="427"/>
    <x v="410"/>
    <x v="716"/>
    <s v="Dirección Nacional de Centros Tematicos"/>
    <d v="2016-08-17T00:00:00"/>
    <s v="Direccion General Técnica, Administrativa y Legal"/>
    <d v="2016-08-25T00:00:00"/>
    <m/>
    <x v="1"/>
    <d v="2016-08-26T00:00:00"/>
    <x v="1"/>
    <s v="Presupuesto"/>
    <d v="2016-09-02T00:00:00"/>
    <s v="PV-2016-01123646-APN-DGTAYL#SFM"/>
    <s v="para su intervencion + Dispo por Gedo"/>
    <x v="19"/>
    <x v="30"/>
    <m/>
    <m/>
    <m/>
    <m/>
    <m/>
    <m/>
    <m/>
    <m/>
    <m/>
    <m/>
    <m/>
    <m/>
  </r>
  <r>
    <n v="757"/>
    <s v="381222/2016"/>
    <s v="381153/2016"/>
    <m/>
    <s v="0027397/2016"/>
    <m/>
    <m/>
    <s v="DNCT N° 260/2016"/>
    <d v="2016-08-05T00:00:00"/>
    <x v="15"/>
    <x v="428"/>
    <x v="411"/>
    <x v="717"/>
    <s v="Dirección Nacional de Centros Tematicos"/>
    <d v="2016-08-05T00:00:00"/>
    <s v="Direccion General Técnica, Administrativa y Legal"/>
    <d v="2016-08-25T00:00:00"/>
    <m/>
    <x v="3"/>
    <d v="2016-08-26T00:00:00"/>
    <x v="1"/>
    <s v="Presupuesto"/>
    <d v="2016-09-02T00:00:00"/>
    <s v="PV-2016-01116455-APN-DGTAYL#SFM"/>
    <s v="para su intervencion + Dispo por Gedo"/>
    <x v="19"/>
    <x v="30"/>
    <m/>
    <m/>
    <m/>
    <m/>
    <m/>
    <m/>
    <m/>
    <m/>
    <m/>
    <m/>
    <m/>
    <m/>
  </r>
  <r>
    <n v="758"/>
    <s v="380817/2016"/>
    <s v="381222/2016"/>
    <m/>
    <s v="0027398/2016"/>
    <m/>
    <m/>
    <s v="DNCT N° 263/2016"/>
    <d v="2016-08-22T00:00:00"/>
    <x v="83"/>
    <x v="429"/>
    <x v="412"/>
    <x v="718"/>
    <s v="Dirección Nacional de Centros Tematicos"/>
    <d v="2016-08-22T00:00:00"/>
    <s v="Direccion General Técnica, Administrativa y Legal"/>
    <d v="2016-08-25T00:00:00"/>
    <m/>
    <x v="3"/>
    <d v="2016-08-26T00:00:00"/>
    <x v="1"/>
    <s v="Presupuesto"/>
    <d v="2016-09-02T00:00:00"/>
    <s v="PV-2016-01124332-APN-DGTAYL#SFM"/>
    <s v="Para continuar con los trámites administrativos de rigor"/>
    <x v="19"/>
    <x v="30"/>
    <m/>
    <m/>
    <m/>
    <m/>
    <m/>
    <m/>
    <m/>
    <m/>
    <m/>
    <m/>
    <m/>
    <m/>
  </r>
  <r>
    <n v="759"/>
    <s v="382080/2016"/>
    <s v="380817/2016"/>
    <m/>
    <s v="0027356/2016"/>
    <m/>
    <m/>
    <s v="SCP 237/2016"/>
    <d v="2016-08-24T00:00:00"/>
    <x v="95"/>
    <x v="430"/>
    <x v="413"/>
    <x v="719"/>
    <s v="Secretaria de Contenidos Publicos"/>
    <d v="2016-08-24T00:00:00"/>
    <s v="Direccion General Técnica, Administrativa y Legal"/>
    <d v="2016-08-25T00:00:00"/>
    <m/>
    <x v="3"/>
    <d v="2016-08-26T00:00:00"/>
    <x v="34"/>
    <s v="Presupuesto"/>
    <d v="2016-08-31T00:00:00"/>
    <s v="PV-2016-01063793-APN-DGTAYL#SFM"/>
    <s v="Proy más nota enviado por GEDO, para indicación de crédito e intervención."/>
    <x v="5"/>
    <x v="5"/>
    <m/>
    <m/>
    <m/>
    <m/>
    <m/>
    <m/>
    <m/>
    <m/>
    <m/>
    <m/>
    <m/>
    <m/>
  </r>
  <r>
    <n v="760"/>
    <s v="380900/2016"/>
    <s v="382080/2016"/>
    <m/>
    <s v="0027481/2016"/>
    <m/>
    <m/>
    <s v="DNCT N° 262/2016"/>
    <d v="2016-08-22T00:00:00"/>
    <x v="83"/>
    <x v="429"/>
    <x v="414"/>
    <x v="720"/>
    <s v="Dirección Nacional de Centros Tematicos"/>
    <d v="2016-08-22T00:00:00"/>
    <s v="Direccion General Técnica, Administrativa y Legal"/>
    <d v="2016-08-25T00:00:00"/>
    <m/>
    <x v="1"/>
    <d v="2016-08-26T00:00:00"/>
    <x v="1"/>
    <s v="Presupuesto"/>
    <d v="2016-09-02T00:00:00"/>
    <s v="PV-2016-01123957-APN-DGTAYL#SFM"/>
    <s v="Para continuar con los trámites administrativos de rigor"/>
    <x v="3"/>
    <x v="93"/>
    <m/>
    <m/>
    <m/>
    <m/>
    <m/>
    <m/>
    <m/>
    <m/>
    <m/>
    <m/>
    <m/>
    <m/>
  </r>
  <r>
    <n v="761"/>
    <s v="382188/2016"/>
    <s v="380900/2016"/>
    <m/>
    <s v="0027382/2016"/>
    <m/>
    <m/>
    <s v="SCP 238/2016"/>
    <d v="2016-08-24T00:00:00"/>
    <x v="85"/>
    <x v="431"/>
    <x v="415"/>
    <x v="721"/>
    <s v="Secretaria de Contenidos Publicos"/>
    <d v="2016-08-24T00:00:00"/>
    <s v="Direccion General Técnica, Administrativa y Legal"/>
    <d v="2016-08-26T00:00:00"/>
    <m/>
    <x v="3"/>
    <m/>
    <x v="1"/>
    <s v="Presupuesto"/>
    <d v="2016-08-29T00:00:00"/>
    <s v="PV-2016-01000804"/>
    <s v="Para que continúe tramite"/>
    <x v="2"/>
    <x v="102"/>
    <m/>
    <m/>
    <m/>
    <m/>
    <m/>
    <m/>
    <m/>
    <m/>
    <m/>
    <m/>
    <m/>
    <m/>
  </r>
  <r>
    <n v="762"/>
    <s v="380671/2016"/>
    <s v="382188/2016"/>
    <m/>
    <s v="0027482/2016"/>
    <m/>
    <m/>
    <s v="DNCT N° 259/2016"/>
    <d v="2016-08-22T00:00:00"/>
    <x v="34"/>
    <x v="432"/>
    <x v="416"/>
    <x v="722"/>
    <s v="Dirección Nacional de Centros Tematicos"/>
    <d v="2016-08-22T00:00:00"/>
    <s v="Direccion General Técnica, Administrativa y Legal"/>
    <d v="2016-08-26T00:00:00"/>
    <m/>
    <x v="1"/>
    <d v="2016-08-26T00:00:00"/>
    <x v="1"/>
    <s v="Presupuesto"/>
    <d v="2016-08-31T00:00:00"/>
    <s v="PV-2016-01063867-APN-DGTAYL#SFM"/>
    <s v="Para su intervención y A.A. por GEDO."/>
    <x v="19"/>
    <x v="7"/>
    <m/>
    <m/>
    <m/>
    <m/>
    <m/>
    <m/>
    <m/>
    <m/>
    <m/>
    <m/>
    <m/>
    <m/>
  </r>
  <r>
    <n v="763"/>
    <s v="250818/2015"/>
    <s v="380671/2016"/>
    <m/>
    <s v="0027344/2016"/>
    <m/>
    <m/>
    <m/>
    <m/>
    <x v="34"/>
    <x v="0"/>
    <x v="1"/>
    <x v="723"/>
    <m/>
    <m/>
    <m/>
    <m/>
    <s v="Mueble 22"/>
    <x v="3"/>
    <m/>
    <x v="1"/>
    <m/>
    <m/>
    <m/>
    <m/>
    <x v="5"/>
    <x v="5"/>
    <m/>
    <m/>
    <m/>
    <m/>
    <m/>
    <m/>
    <m/>
    <m/>
    <m/>
    <m/>
    <m/>
    <m/>
  </r>
  <r>
    <n v="764"/>
    <s v="309606/2015"/>
    <s v="250818/2015"/>
    <m/>
    <m/>
    <m/>
    <m/>
    <m/>
    <m/>
    <x v="72"/>
    <x v="433"/>
    <x v="1"/>
    <x v="155"/>
    <m/>
    <m/>
    <m/>
    <m/>
    <s v="Mueble 22"/>
    <x v="0"/>
    <m/>
    <x v="1"/>
    <m/>
    <m/>
    <m/>
    <m/>
    <x v="5"/>
    <x v="5"/>
    <m/>
    <m/>
    <m/>
    <m/>
    <m/>
    <m/>
    <m/>
    <m/>
    <m/>
    <m/>
    <m/>
    <m/>
  </r>
  <r>
    <n v="765"/>
    <s v="252879/2015"/>
    <s v="309606/2015"/>
    <m/>
    <m/>
    <m/>
    <m/>
    <m/>
    <m/>
    <x v="72"/>
    <x v="0"/>
    <x v="1"/>
    <x v="724"/>
    <m/>
    <m/>
    <m/>
    <m/>
    <s v="Mueble 22"/>
    <x v="0"/>
    <m/>
    <x v="1"/>
    <m/>
    <m/>
    <m/>
    <m/>
    <x v="5"/>
    <x v="5"/>
    <m/>
    <m/>
    <m/>
    <m/>
    <m/>
    <m/>
    <m/>
    <m/>
    <m/>
    <m/>
    <m/>
    <m/>
  </r>
  <r>
    <n v="766"/>
    <s v="384787/2016"/>
    <s v="252879/2015"/>
    <m/>
    <m/>
    <m/>
    <m/>
    <m/>
    <d v="2016-08-26T00:00:00"/>
    <x v="59"/>
    <x v="32"/>
    <x v="417"/>
    <x v="725"/>
    <s v="Coordinación Técnica Operativa"/>
    <d v="2016-08-26T00:00:00"/>
    <s v="Coordinación Técnica Operativa"/>
    <d v="2016-08-26T00:00:00"/>
    <m/>
    <x v="0"/>
    <m/>
    <x v="1"/>
    <s v="Presupuesto"/>
    <d v="2016-08-29T00:00:00"/>
    <s v="PV-2016-00988734"/>
    <m/>
    <x v="5"/>
    <x v="5"/>
    <m/>
    <m/>
    <m/>
    <m/>
    <m/>
    <m/>
    <m/>
    <m/>
    <m/>
    <m/>
    <m/>
    <m/>
  </r>
  <r>
    <n v="767"/>
    <s v="384784/2016"/>
    <s v="384787/2016"/>
    <m/>
    <m/>
    <m/>
    <m/>
    <m/>
    <d v="2016-08-26T00:00:00"/>
    <x v="33"/>
    <x v="32"/>
    <x v="418"/>
    <x v="726"/>
    <s v="Coordinación Técnica Operativa"/>
    <d v="2016-08-26T00:00:00"/>
    <s v="Coordinación Técnica Operativa"/>
    <d v="2016-08-26T00:00:00"/>
    <m/>
    <x v="0"/>
    <m/>
    <x v="1"/>
    <s v="Presupuesto"/>
    <d v="2016-08-29T00:00:00"/>
    <s v="pv-2016-00988816"/>
    <m/>
    <x v="3"/>
    <x v="93"/>
    <m/>
    <m/>
    <m/>
    <m/>
    <m/>
    <m/>
    <m/>
    <m/>
    <m/>
    <m/>
    <m/>
    <m/>
  </r>
  <r>
    <n v="768"/>
    <s v="387164/2016"/>
    <s v="384784/2016"/>
    <m/>
    <m/>
    <m/>
    <m/>
    <s v="DNCT N° 262/2016"/>
    <d v="2016-08-22T00:00:00"/>
    <x v="74"/>
    <x v="434"/>
    <x v="419"/>
    <x v="727"/>
    <s v="Dirección Nacional de Centros Tematicos"/>
    <d v="2016-08-22T00:00:00"/>
    <s v="Direccion General Técnica, Administrativa y Legal"/>
    <d v="2016-08-29T00:00:00"/>
    <m/>
    <x v="0"/>
    <d v="2016-08-30T00:00:00"/>
    <x v="230"/>
    <s v="Presupuesto"/>
    <d v="2016-09-02T00:00:00"/>
    <s v="PV-2016-01129828-APN-DGTAYL#SFM"/>
    <s v="PARA QUE INFORME EXISTENCIA DE CRÉDITO Y PASE A LEGALES"/>
    <x v="19"/>
    <x v="30"/>
    <m/>
    <m/>
    <m/>
    <m/>
    <m/>
    <m/>
    <m/>
    <m/>
    <m/>
    <m/>
    <m/>
    <m/>
  </r>
  <r>
    <n v="769"/>
    <s v="387057/2016"/>
    <s v="387057/2016"/>
    <m/>
    <s v="DNCT N° 260/2016"/>
    <m/>
    <m/>
    <s v="DNCT N° 260/2016"/>
    <d v="2016-08-22T00:00:00"/>
    <x v="74"/>
    <x v="434"/>
    <x v="420"/>
    <x v="728"/>
    <s v="Dirección Nacional de Centros Tematicos"/>
    <d v="2016-08-22T00:00:00"/>
    <s v="Direccion General Técnica, Administrativa y Legal"/>
    <d v="2016-08-29T00:00:00"/>
    <m/>
    <x v="3"/>
    <d v="2016-08-30T00:00:00"/>
    <x v="230"/>
    <n v="387164"/>
    <d v="2016-09-02T00:00:00"/>
    <s v="PV-2016-01129647-APN-DGTAYL#SFM"/>
    <s v="PARA SU INTERVENCION CON PROYECTO DE ACTO ADMINISTRATIVO"/>
    <x v="19"/>
    <x v="30"/>
    <m/>
    <m/>
    <m/>
    <m/>
    <m/>
    <m/>
    <m/>
    <m/>
    <m/>
    <m/>
    <m/>
    <m/>
  </r>
  <r>
    <n v="770"/>
    <s v="387035/2016"/>
    <s v="387035/2016"/>
    <m/>
    <s v="DNCT N° 260/2016"/>
    <m/>
    <m/>
    <s v="DNCT N° 260/2016"/>
    <d v="2016-08-23T00:00:00"/>
    <x v="74"/>
    <x v="434"/>
    <x v="420"/>
    <x v="729"/>
    <s v="Dirección Nacional de Centros Tematicos"/>
    <d v="2016-08-23T00:00:00"/>
    <s v="Direccion General Técnica, Administrativa y Legal"/>
    <d v="2016-08-29T00:00:00"/>
    <m/>
    <x v="3"/>
    <d v="2016-08-30T00:00:00"/>
    <x v="230"/>
    <s v="Presupuesto"/>
    <d v="2016-09-02T00:00:00"/>
    <s v="PV-2016-01129772-APN-DGTAYL#SFM"/>
    <s v="PARA QUE INFORME EXISTENCIA DE CRÉDITO Y PASE A LEGALES"/>
    <x v="19"/>
    <x v="30"/>
    <m/>
    <m/>
    <m/>
    <m/>
    <m/>
    <m/>
    <m/>
    <m/>
    <m/>
    <m/>
    <m/>
    <m/>
  </r>
  <r>
    <n v="771"/>
    <s v="387118/2016"/>
    <s v="387118/2016"/>
    <m/>
    <s v="DNCT N° 261/2016"/>
    <m/>
    <m/>
    <s v="DNCT N° 261/2016"/>
    <d v="2016-08-23T00:00:00"/>
    <x v="40"/>
    <x v="435"/>
    <x v="421"/>
    <x v="730"/>
    <s v="Dirección Nacional de Centros Tematicos"/>
    <d v="2016-08-23T00:00:00"/>
    <s v="Direccion General Técnica, Administrativa y Legal"/>
    <d v="2016-08-29T00:00:00"/>
    <m/>
    <x v="3"/>
    <d v="2016-08-30T00:00:00"/>
    <x v="1"/>
    <s v="Presupuesto"/>
    <d v="2016-09-02T00:00:00"/>
    <s v="PV-2016-01123584-APN-DGTAYL#SFM"/>
    <s v="PARA SU INTERVENCION CON PROYECTO DE ACTO ADMINISTRATIVO"/>
    <x v="19"/>
    <x v="30"/>
    <m/>
    <m/>
    <m/>
    <m/>
    <m/>
    <m/>
    <m/>
    <m/>
    <m/>
    <m/>
    <m/>
    <m/>
  </r>
  <r>
    <n v="772"/>
    <m/>
    <s v="027812/2016"/>
    <m/>
    <m/>
    <m/>
    <m/>
    <m/>
    <m/>
    <x v="31"/>
    <x v="256"/>
    <x v="191"/>
    <x v="731"/>
    <s v="Dirección Nacional de Centros Tematicos"/>
    <m/>
    <s v="Direccion General Técnica, Administrativa y Legal"/>
    <d v="2016-08-29T00:00:00"/>
    <m/>
    <x v="0"/>
    <d v="2016-08-30T00:00:00"/>
    <x v="1"/>
    <s v="Dirección Nacional de Centros Tematicos"/>
    <d v="2016-09-22T00:00:00"/>
    <m/>
    <m/>
    <x v="3"/>
    <x v="81"/>
    <m/>
    <m/>
    <m/>
    <m/>
    <m/>
    <m/>
    <m/>
    <m/>
    <m/>
    <m/>
    <m/>
    <m/>
  </r>
  <r>
    <n v="773"/>
    <s v="390814/2016"/>
    <s v="390814/2016"/>
    <m/>
    <s v="DNEF N° 544/2016"/>
    <m/>
    <m/>
    <s v="DNEF N° 544/2016"/>
    <d v="2016-08-30T00:00:00"/>
    <x v="48"/>
    <x v="0"/>
    <x v="1"/>
    <x v="732"/>
    <s v="Dirección Nacional de Expresiones Federales"/>
    <d v="2016-08-30T00:00:00"/>
    <s v="Dirección Nacional de Expresiones Federales"/>
    <d v="2016-08-30T00:00:00"/>
    <m/>
    <x v="0"/>
    <d v="2016-08-30T00:00:00"/>
    <x v="1"/>
    <s v="Direccion General Técnica, Administrativa y Legal"/>
    <d v="2016-09-14T00:00:00"/>
    <s v="PV-2016-01397182-APN-DGTAYL#SFM"/>
    <m/>
    <x v="3"/>
    <x v="106"/>
    <m/>
    <m/>
    <m/>
    <m/>
    <m/>
    <m/>
    <m/>
    <m/>
    <m/>
    <m/>
    <m/>
    <m/>
  </r>
  <r>
    <n v="774"/>
    <m/>
    <s v="028012/2016"/>
    <m/>
    <s v="DNEF N° 545/2016"/>
    <m/>
    <m/>
    <s v="DNEF N° 545/2016"/>
    <d v="2016-08-30T00:00:00"/>
    <x v="50"/>
    <x v="436"/>
    <x v="422"/>
    <x v="733"/>
    <s v="Dirección Nacional de Expresiones Federales"/>
    <d v="2016-08-30T00:00:00"/>
    <s v="Dirección Nacional de Expresiones Federales"/>
    <d v="2016-08-30T00:00:00"/>
    <m/>
    <x v="1"/>
    <d v="2016-08-30T00:00:00"/>
    <x v="231"/>
    <s v="Dirección Nacional de Expresiones Federales"/>
    <d v="2016-09-07T00:00:00"/>
    <s v="Remito COMDOC"/>
    <s v="Ver columna T"/>
    <x v="5"/>
    <x v="5"/>
    <m/>
    <m/>
    <m/>
    <m/>
    <m/>
    <m/>
    <m/>
    <m/>
    <m/>
    <m/>
    <m/>
    <m/>
  </r>
  <r>
    <n v="775"/>
    <s v="388428/2016"/>
    <s v="388428/2016"/>
    <m/>
    <s v="SCP N° 242/2016"/>
    <m/>
    <m/>
    <s v="SCP N° 242/2016"/>
    <d v="2016-08-29T00:00:00"/>
    <x v="99"/>
    <x v="437"/>
    <x v="423"/>
    <x v="734"/>
    <s v="Secretaria de Contenidos Publicos"/>
    <d v="2016-08-29T00:00:00"/>
    <s v="Direccion General Técnica, Administrativa y Legal"/>
    <d v="2016-08-30T00:00:00"/>
    <m/>
    <x v="1"/>
    <d v="2016-08-31T00:00:00"/>
    <x v="34"/>
    <s v="Presupuesto"/>
    <d v="2016-09-06T00:00:00"/>
    <s v="PV-2016-01193848"/>
    <s v="Para que indique si hay crédito y continuar el trámite con Reso por GEDO"/>
    <x v="5"/>
    <x v="5"/>
    <m/>
    <m/>
    <m/>
    <m/>
    <m/>
    <m/>
    <m/>
    <m/>
    <m/>
    <m/>
    <m/>
    <m/>
  </r>
  <r>
    <n v="776"/>
    <s v="388718/2016"/>
    <s v="388718/2016"/>
    <m/>
    <s v="SCP N° 246/2016"/>
    <m/>
    <m/>
    <s v="SCP N° 246/2016"/>
    <d v="2016-08-29T00:00:00"/>
    <x v="36"/>
    <x v="438"/>
    <x v="424"/>
    <x v="735"/>
    <s v="Secretaria de Contenidos Publicos"/>
    <d v="2016-08-29T00:00:00"/>
    <s v="Direccion General Técnica, Administrativa y Legal"/>
    <d v="2016-08-30T00:00:00"/>
    <m/>
    <x v="1"/>
    <d v="2016-08-31T00:00:00"/>
    <x v="1"/>
    <s v="Presupuesto"/>
    <d v="2016-09-13T00:00:00"/>
    <s v="PV-2016-01351962-APN-DGTAYL#SFM"/>
    <s v="Para que indique si hay crédito y continuar el trámite con Reso por GEDO. EXP lo trabajó y sacó luis, salió sin reso. Se armo la reso y se envió por gedo a legales el 30/09"/>
    <x v="0"/>
    <x v="77"/>
    <m/>
    <m/>
    <m/>
    <m/>
    <m/>
    <m/>
    <m/>
    <m/>
    <m/>
    <m/>
    <m/>
    <m/>
  </r>
  <r>
    <n v="777"/>
    <s v="392331/2016"/>
    <s v="392331/2016"/>
    <m/>
    <s v="NOTA DNCT N° 271/2016"/>
    <m/>
    <m/>
    <s v="NOTA DNCT N° 271/2016"/>
    <d v="2016-08-26T00:00:00"/>
    <x v="100"/>
    <x v="439"/>
    <x v="425"/>
    <x v="736"/>
    <s v="Dirección Nacional de Centros Tematicos"/>
    <d v="2016-08-26T00:00:00"/>
    <s v="Direccion General Técnica, Administrativa y Legal"/>
    <d v="2016-08-31T00:00:00"/>
    <m/>
    <x v="0"/>
    <d v="2016-09-01T00:00:00"/>
    <x v="1"/>
    <s v="Presupuesto"/>
    <d v="2016-09-22T00:00:00"/>
    <s v="PV-2016-01591901-APN"/>
    <s v="PARA SU INTERVENCION"/>
    <x v="19"/>
    <x v="39"/>
    <m/>
    <m/>
    <m/>
    <m/>
    <m/>
    <m/>
    <m/>
    <m/>
    <m/>
    <m/>
    <m/>
    <m/>
  </r>
  <r>
    <n v="778"/>
    <s v="392833/2016"/>
    <s v="392833/2016"/>
    <m/>
    <s v="NOTA DNCT N° 265/2016"/>
    <m/>
    <m/>
    <s v="NOTA DNCT N° 265/2016"/>
    <d v="2016-08-24T00:00:00"/>
    <x v="101"/>
    <x v="440"/>
    <x v="426"/>
    <x v="737"/>
    <s v="Dirección Nacional de Centros Tematicos"/>
    <d v="2016-08-24T00:00:00"/>
    <s v="Direccion General Técnica, Administrativa y Legal"/>
    <d v="2016-08-31T00:00:00"/>
    <m/>
    <x v="3"/>
    <d v="2016-09-01T00:00:00"/>
    <x v="1"/>
    <m/>
    <m/>
    <m/>
    <m/>
    <x v="3"/>
    <x v="38"/>
    <m/>
    <m/>
    <m/>
    <m/>
    <m/>
    <m/>
    <m/>
    <m/>
    <m/>
    <m/>
    <m/>
    <m/>
  </r>
  <r>
    <n v="779"/>
    <s v="392194/2016"/>
    <s v="392194/2016"/>
    <m/>
    <s v="NOTA DNCT N° 272/2016"/>
    <m/>
    <m/>
    <s v="NOTA DNCT N° 272/2016"/>
    <d v="2016-08-29T00:00:00"/>
    <x v="29"/>
    <x v="108"/>
    <x v="427"/>
    <x v="738"/>
    <s v="Dirección Nacional de Centros Tematicos"/>
    <d v="2016-08-29T00:00:00"/>
    <s v="Direccion General Técnica, Administrativa y Legal"/>
    <d v="2016-08-31T00:00:00"/>
    <m/>
    <x v="3"/>
    <d v="2016-09-01T00:00:00"/>
    <x v="232"/>
    <s v="Presupuesto"/>
    <d v="2016-09-09T00:00:00"/>
    <s v="PV-2016-01279264-APN-DGTAYL#SFM"/>
    <s v="PARA SU INTERVENCION CON PROYECTO DE ACTO ADMINISTRATIVO"/>
    <x v="19"/>
    <x v="37"/>
    <m/>
    <m/>
    <m/>
    <m/>
    <m/>
    <m/>
    <m/>
    <m/>
    <m/>
    <m/>
    <m/>
    <m/>
  </r>
  <r>
    <n v="780"/>
    <s v="392732/2016"/>
    <s v="392732/2016"/>
    <m/>
    <s v="NOTA DNCT N° 266/2016"/>
    <m/>
    <m/>
    <s v="NOTA DNCT N° 266/2016"/>
    <d v="2016-08-19T00:00:00"/>
    <x v="30"/>
    <x v="441"/>
    <x v="428"/>
    <x v="739"/>
    <s v="Dirección Nacional de Centros Tematicos"/>
    <d v="2016-08-19T00:00:00"/>
    <s v="Direccion General Técnica, Administrativa y Legal"/>
    <d v="2016-08-31T00:00:00"/>
    <m/>
    <x v="3"/>
    <d v="2016-09-01T00:00:00"/>
    <x v="1"/>
    <s v="Presupuesto"/>
    <d v="2016-09-05T00:00:00"/>
    <s v="PV-2016-01160743"/>
    <s v="PARA SU INTERVENCION CON PROYECTO DE ACTO ADMINISTRATIVO"/>
    <x v="19"/>
    <x v="34"/>
    <m/>
    <m/>
    <m/>
    <m/>
    <m/>
    <m/>
    <m/>
    <m/>
    <m/>
    <m/>
    <m/>
    <m/>
  </r>
  <r>
    <n v="781"/>
    <s v="392664/2016"/>
    <s v="392664/2016"/>
    <m/>
    <s v="NOTA DNCT N° 267/2016"/>
    <m/>
    <m/>
    <s v="NOTA DNCT N° 267/2016"/>
    <d v="2016-08-26T00:00:00"/>
    <x v="31"/>
    <x v="351"/>
    <x v="429"/>
    <x v="740"/>
    <s v="Dirección Nacional de Centros Tematicos"/>
    <d v="2016-08-26T00:00:00"/>
    <s v="Direccion General Técnica, Administrativa y Legal"/>
    <d v="2016-08-31T00:00:00"/>
    <m/>
    <x v="3"/>
    <d v="2016-09-01T00:00:00"/>
    <x v="1"/>
    <m/>
    <m/>
    <m/>
    <m/>
    <x v="3"/>
    <x v="38"/>
    <m/>
    <m/>
    <m/>
    <m/>
    <m/>
    <m/>
    <m/>
    <m/>
    <m/>
    <m/>
    <m/>
    <m/>
  </r>
  <r>
    <n v="782"/>
    <s v="392553/2016"/>
    <s v="392553/2016"/>
    <m/>
    <s v="NOTA DNCT N° 269/2016"/>
    <m/>
    <m/>
    <s v="NOTA DNCT N° 269/2016"/>
    <d v="2016-08-26T00:00:00"/>
    <x v="75"/>
    <x v="398"/>
    <x v="430"/>
    <x v="741"/>
    <s v="Dirección Nacional de Centros Tematicos"/>
    <d v="2016-08-26T00:00:00"/>
    <s v="Direccion General Técnica, Administrativa y Legal"/>
    <d v="2016-08-31T00:00:00"/>
    <m/>
    <x v="3"/>
    <d v="2016-09-01T00:00:00"/>
    <x v="1"/>
    <s v="Presupuesto"/>
    <d v="2016-09-05T00:00:00"/>
    <s v="PV-2016-01158673"/>
    <s v="PARA SU INTERVENCION CON PROYECTO DE ACTO ADMINISTRATIVO"/>
    <x v="5"/>
    <x v="5"/>
    <m/>
    <m/>
    <m/>
    <m/>
    <m/>
    <m/>
    <m/>
    <m/>
    <m/>
    <m/>
    <m/>
    <m/>
  </r>
  <r>
    <n v="783"/>
    <s v="392439/2016"/>
    <s v="392439/2016"/>
    <m/>
    <s v="NOTA DNCT N° 270/2016"/>
    <m/>
    <m/>
    <s v="NOTA DNCT N° 270/2016"/>
    <d v="2016-08-29T00:00:00"/>
    <x v="31"/>
    <x v="442"/>
    <x v="431"/>
    <x v="742"/>
    <s v="Dirección Nacional de Centros Tematicos"/>
    <d v="2016-08-29T00:00:00"/>
    <s v="Direccion General Técnica, Administrativa y Legal"/>
    <d v="2016-08-31T00:00:00"/>
    <m/>
    <x v="3"/>
    <d v="2016-09-01T00:00:00"/>
    <x v="1"/>
    <s v="Presupuesto"/>
    <d v="2016-09-05T00:00:00"/>
    <s v="PV-2016-01158715"/>
    <s v="PARA SU INTERVENCION CON PROYECTO DE ACTO ADMINISTRATIVO"/>
    <x v="5"/>
    <x v="5"/>
    <m/>
    <m/>
    <m/>
    <m/>
    <m/>
    <m/>
    <m/>
    <m/>
    <m/>
    <m/>
    <m/>
    <m/>
  </r>
  <r>
    <n v="784"/>
    <s v="387562/2016"/>
    <s v="387562/2016"/>
    <m/>
    <s v="SCP N° 239/2016"/>
    <m/>
    <m/>
    <s v="SCP N° 239/2016"/>
    <d v="2016-08-25T00:00:00"/>
    <x v="95"/>
    <x v="443"/>
    <x v="432"/>
    <x v="743"/>
    <s v="Secretaria de Contenidos Publicos"/>
    <d v="2016-08-25T00:00:00"/>
    <s v="Direccion General Técnica, Administrativa y Legal"/>
    <d v="2016-08-31T00:00:00"/>
    <m/>
    <x v="1"/>
    <d v="2016-09-01T00:00:00"/>
    <x v="1"/>
    <s v="Presupuesto"/>
    <d v="2016-09-13T00:00:00"/>
    <s v="PV-2016-01351870-APN-DGTAYL#SFM"/>
    <s v="Para que indique crédito con A.A. por GEDO"/>
    <x v="5"/>
    <x v="5"/>
    <m/>
    <m/>
    <m/>
    <m/>
    <m/>
    <m/>
    <m/>
    <m/>
    <m/>
    <m/>
    <m/>
    <m/>
  </r>
  <r>
    <n v="785"/>
    <s v="398228/2016"/>
    <s v="398228/2016"/>
    <m/>
    <s v="0028189/2016"/>
    <m/>
    <m/>
    <s v="NOTA DNEF N° 546/2016"/>
    <d v="2016-09-02T00:00:00"/>
    <x v="102"/>
    <x v="0"/>
    <x v="1"/>
    <x v="744"/>
    <s v="Dirección Nacional de Expresiones Federales"/>
    <d v="2016-09-02T00:00:00"/>
    <s v="Dirección Nacional de Expresiones Federales"/>
    <d v="2016-09-02T00:00:00"/>
    <m/>
    <x v="2"/>
    <d v="2016-09-02T00:00:00"/>
    <x v="1"/>
    <s v="Dirección Nacional de Expresiones Federales"/>
    <d v="2016-09-06T00:00:00"/>
    <s v="Daniel se lo entregó en mano a Leandro Iglesias"/>
    <m/>
    <x v="34"/>
    <x v="5"/>
    <m/>
    <m/>
    <m/>
    <m/>
    <m/>
    <m/>
    <m/>
    <m/>
    <m/>
    <m/>
    <m/>
    <m/>
  </r>
  <r>
    <n v="786"/>
    <s v="392581/2016"/>
    <s v="392581/2016"/>
    <m/>
    <s v="0028029/2016"/>
    <m/>
    <m/>
    <s v="NOTA DNCT N° 268/2016"/>
    <d v="2016-08-26T00:00:00"/>
    <x v="31"/>
    <x v="351"/>
    <x v="433"/>
    <x v="745"/>
    <s v="Dirección Nacional de Centros Tematicos"/>
    <d v="2016-08-26T00:00:00"/>
    <s v="Direccion General Técnica, Administrativa y Legal"/>
    <d v="2016-09-01T00:00:00"/>
    <m/>
    <x v="3"/>
    <d v="2016-09-02T00:00:00"/>
    <x v="1"/>
    <m/>
    <m/>
    <m/>
    <m/>
    <x v="3"/>
    <x v="30"/>
    <m/>
    <m/>
    <m/>
    <m/>
    <m/>
    <m/>
    <m/>
    <m/>
    <m/>
    <m/>
    <m/>
    <m/>
  </r>
  <r>
    <n v="787"/>
    <s v="395956/2016"/>
    <s v="395956/2016"/>
    <m/>
    <s v="0028129/2016"/>
    <m/>
    <m/>
    <s v="NOTA DNCT N° 273/2016"/>
    <d v="2016-08-31T00:00:00"/>
    <x v="101"/>
    <x v="444"/>
    <x v="434"/>
    <x v="746"/>
    <s v="Dirección Nacional de Centros Tematicos"/>
    <d v="2016-08-31T00:00:00"/>
    <s v="Direccion General Técnica, Administrativa y Legal"/>
    <d v="2016-09-01T00:00:00"/>
    <m/>
    <x v="3"/>
    <d v="2016-09-02T00:00:00"/>
    <x v="1"/>
    <s v="Presupuesto"/>
    <d v="2016-09-16T00:00:00"/>
    <s v="PV-2016-01464796-APN-DGTAYL#SFM"/>
    <s v="PARA SU INTERVENCION"/>
    <x v="5"/>
    <x v="5"/>
    <m/>
    <m/>
    <m/>
    <m/>
    <m/>
    <m/>
    <m/>
    <m/>
    <m/>
    <m/>
    <m/>
    <m/>
  </r>
  <r>
    <n v="788"/>
    <s v="399584/2016"/>
    <s v="399584/2016"/>
    <m/>
    <s v="0028236/2016"/>
    <m/>
    <m/>
    <s v="NOTA DNEF N° 564/2016"/>
    <d v="2016-09-02T00:00:00"/>
    <x v="85"/>
    <x v="357"/>
    <x v="435"/>
    <x v="747"/>
    <s v="Dirección Nacional de Expresiones Federales"/>
    <d v="2016-09-02T00:00:00"/>
    <s v="Dirección Nacional de Expresiones Federales"/>
    <d v="2016-09-02T00:00:00"/>
    <m/>
    <x v="1"/>
    <d v="2016-09-02T00:00:00"/>
    <x v="1"/>
    <s v="Presupuesto"/>
    <d v="2016-09-15T00:00:00"/>
    <s v="PV-2016-01427624-APN-DGTAYL#SFM"/>
    <s v="PARA QUE INFORME EXISTENCIA DE CRÉDITO Y PASE A LEGALES."/>
    <x v="19"/>
    <x v="89"/>
    <m/>
    <m/>
    <m/>
    <m/>
    <m/>
    <m/>
    <m/>
    <m/>
    <m/>
    <m/>
    <m/>
    <m/>
  </r>
  <r>
    <n v="789"/>
    <s v="354741/2016"/>
    <s v="354741/2016"/>
    <m/>
    <m/>
    <m/>
    <m/>
    <m/>
    <m/>
    <x v="103"/>
    <x v="445"/>
    <x v="285"/>
    <x v="748"/>
    <s v="Dirección Nacional de Expresiones Federales"/>
    <m/>
    <m/>
    <m/>
    <m/>
    <x v="3"/>
    <d v="2016-09-02T00:00:00"/>
    <x v="233"/>
    <s v="Presupuesto"/>
    <d v="2016-09-02T00:00:00"/>
    <s v="PV-2016-01128745-APN-DGTAYL#SFM"/>
    <s v="PARA QUE INFORME EXISTENCIA DE CRÉDITO Y PASE A LEGALES."/>
    <x v="19"/>
    <x v="30"/>
    <m/>
    <m/>
    <m/>
    <m/>
    <m/>
    <m/>
    <m/>
    <m/>
    <m/>
    <m/>
    <m/>
    <m/>
  </r>
  <r>
    <n v="790"/>
    <s v="399099/2016"/>
    <s v="399099/2016"/>
    <m/>
    <s v="0028211/2016"/>
    <m/>
    <m/>
    <s v="NOTA DNEF N° 548/2016"/>
    <d v="2016-09-02T00:00:00"/>
    <x v="102"/>
    <x v="0"/>
    <x v="1"/>
    <x v="749"/>
    <s v="Dirección Nacional de Expresiones Federales"/>
    <d v="2016-09-02T00:00:00"/>
    <s v="Direccion General Técnica, Administrativa y Legal"/>
    <d v="2016-09-02T00:00:00"/>
    <m/>
    <x v="0"/>
    <m/>
    <x v="1"/>
    <s v="Presupuesto"/>
    <d v="2016-09-02T00:00:00"/>
    <s v="PV-2016-01128927-APN-DGTAYL#SFM"/>
    <m/>
    <x v="5"/>
    <x v="5"/>
    <m/>
    <m/>
    <m/>
    <m/>
    <m/>
    <m/>
    <m/>
    <m/>
    <m/>
    <m/>
    <m/>
    <m/>
  </r>
  <r>
    <n v="791"/>
    <s v="387897/2016"/>
    <s v="387897/2016"/>
    <m/>
    <m/>
    <m/>
    <m/>
    <m/>
    <d v="2016-08-25T00:00:00"/>
    <x v="41"/>
    <x v="0"/>
    <x v="1"/>
    <x v="750"/>
    <s v="Informatica"/>
    <d v="2016-08-25T00:00:00"/>
    <s v="Direccion General Técnica, Administrativa y Legal"/>
    <d v="2016-09-02T00:00:00"/>
    <m/>
    <x v="3"/>
    <d v="2016-09-05T00:00:00"/>
    <x v="1"/>
    <m/>
    <m/>
    <m/>
    <m/>
    <x v="5"/>
    <x v="5"/>
    <m/>
    <m/>
    <m/>
    <m/>
    <m/>
    <m/>
    <m/>
    <m/>
    <m/>
    <m/>
    <m/>
    <m/>
  </r>
  <r>
    <n v="792"/>
    <s v="398535/2016"/>
    <s v="398535/2016"/>
    <m/>
    <s v="0028192/2016"/>
    <m/>
    <m/>
    <s v="NOTA SCP N° 249/2016"/>
    <d v="2016-09-02T00:00:00"/>
    <x v="104"/>
    <x v="446"/>
    <x v="436"/>
    <x v="751"/>
    <s v="Secretaria de Contenidos Publicos"/>
    <d v="2016-09-02T00:00:00"/>
    <s v="Direccion General Técnica, Administrativa y Legal"/>
    <d v="2016-09-02T00:00:00"/>
    <m/>
    <x v="3"/>
    <d v="2016-09-05T00:00:00"/>
    <x v="1"/>
    <s v="Presupuesto"/>
    <d v="2016-09-07T00:00:00"/>
    <s v="PV-2016-01224631"/>
    <m/>
    <x v="3"/>
    <x v="64"/>
    <m/>
    <m/>
    <m/>
    <m/>
    <m/>
    <m/>
    <m/>
    <m/>
    <m/>
    <m/>
    <m/>
    <m/>
  </r>
  <r>
    <n v="793"/>
    <s v="366426/2016"/>
    <s v="366426/2016"/>
    <m/>
    <m/>
    <m/>
    <m/>
    <m/>
    <d v="2016-08-25T00:00:00"/>
    <x v="13"/>
    <x v="447"/>
    <x v="437"/>
    <x v="752"/>
    <s v="Coordinación Técnica Operativa"/>
    <d v="2016-08-25T00:00:00"/>
    <s v="Dirección Nacional de Expresiones Federales"/>
    <d v="2016-09-02T00:00:00"/>
    <m/>
    <x v="1"/>
    <d v="2016-09-05T00:00:00"/>
    <x v="1"/>
    <s v="Coordinación Técnica Operativa"/>
    <d v="2016-09-09T00:00:00"/>
    <s v="RTO-S01-991978/2016"/>
    <s v="Para sacar fojas"/>
    <x v="3"/>
    <x v="64"/>
    <m/>
    <m/>
    <m/>
    <m/>
    <m/>
    <m/>
    <m/>
    <m/>
    <m/>
    <m/>
    <m/>
    <m/>
  </r>
  <r>
    <n v="794"/>
    <s v="399332/2016"/>
    <s v="399332/2016"/>
    <m/>
    <s v="0028217/2016"/>
    <m/>
    <m/>
    <s v="NOTA DNEF N° 559/2016"/>
    <d v="2016-09-02T00:00:00"/>
    <x v="85"/>
    <x v="448"/>
    <x v="438"/>
    <x v="753"/>
    <s v="Dirección Nacional de Expresiones Federales"/>
    <d v="2016-09-02T00:00:00"/>
    <s v="Dirección Nacional de Expresiones Federales"/>
    <d v="2016-09-02T00:00:00"/>
    <m/>
    <x v="1"/>
    <d v="2016-09-05T00:00:00"/>
    <x v="1"/>
    <s v="Presupuesto"/>
    <d v="2016-09-26T00:00:00"/>
    <s v="PV-2016-01658918-APN"/>
    <s v="Para la existencia de credito + DISPO"/>
    <x v="19"/>
    <x v="63"/>
    <m/>
    <m/>
    <m/>
    <m/>
    <m/>
    <m/>
    <m/>
    <m/>
    <m/>
    <m/>
    <m/>
    <m/>
  </r>
  <r>
    <n v="795"/>
    <s v="399376/2016"/>
    <s v="399376/2016"/>
    <m/>
    <s v="0028221/2016"/>
    <m/>
    <m/>
    <s v="NOTA DNEF N° 550/2016"/>
    <d v="2016-09-02T00:00:00"/>
    <x v="48"/>
    <x v="270"/>
    <x v="439"/>
    <x v="754"/>
    <s v="Dirección Nacional de Expresiones Federales"/>
    <d v="2016-09-02T00:00:00"/>
    <s v="Dirección Nacional de Expresiones Federales"/>
    <d v="2016-09-02T00:00:00"/>
    <m/>
    <x v="1"/>
    <d v="2016-09-05T00:00:00"/>
    <x v="1"/>
    <m/>
    <m/>
    <m/>
    <m/>
    <x v="3"/>
    <x v="34"/>
    <m/>
    <m/>
    <m/>
    <m/>
    <m/>
    <m/>
    <m/>
    <m/>
    <m/>
    <m/>
    <m/>
    <m/>
  </r>
  <r>
    <n v="796"/>
    <s v="399388/2016"/>
    <s v="399388/2016"/>
    <m/>
    <s v="0028225/2016"/>
    <m/>
    <m/>
    <s v="NOTA DNEF N° 552/2016"/>
    <d v="2016-09-02T00:00:00"/>
    <x v="77"/>
    <x v="448"/>
    <x v="440"/>
    <x v="755"/>
    <s v="Dirección Nacional de Expresiones Federales"/>
    <d v="2016-09-02T00:00:00"/>
    <s v="Dirección Nacional de Expresiones Federales"/>
    <d v="2016-09-02T00:00:00"/>
    <m/>
    <x v="1"/>
    <d v="2016-09-05T00:00:00"/>
    <x v="1"/>
    <m/>
    <m/>
    <m/>
    <m/>
    <x v="3"/>
    <x v="34"/>
    <m/>
    <m/>
    <m/>
    <m/>
    <m/>
    <m/>
    <m/>
    <m/>
    <m/>
    <m/>
    <m/>
    <m/>
  </r>
  <r>
    <n v="797"/>
    <s v="400494/2016"/>
    <s v="400494/2016"/>
    <m/>
    <s v="0028265/2016"/>
    <m/>
    <m/>
    <s v="NOTA DNEF N° 560/2016"/>
    <d v="2016-09-02T00:00:00"/>
    <x v="57"/>
    <x v="449"/>
    <x v="441"/>
    <x v="756"/>
    <s v="Dirección Nacional de Expresiones Federales"/>
    <d v="2016-09-02T00:00:00"/>
    <s v="Dirección Nacional de Expresiones Federales"/>
    <d v="2016-09-02T00:00:00"/>
    <m/>
    <x v="1"/>
    <d v="2016-09-05T00:00:00"/>
    <x v="1"/>
    <s v="Dirección Nacional de Expresiones Federales"/>
    <d v="2016-09-13T00:00:00"/>
    <m/>
    <s v="CAI incorrecto."/>
    <x v="5"/>
    <x v="5"/>
    <m/>
    <m/>
    <m/>
    <m/>
    <m/>
    <m/>
    <m/>
    <m/>
    <m/>
    <m/>
    <m/>
    <m/>
  </r>
  <r>
    <n v="798"/>
    <s v="401309/2016"/>
    <s v="401309/2016"/>
    <m/>
    <s v="0028292/2016"/>
    <m/>
    <m/>
    <s v="NOTA DNEF N° 572/2016"/>
    <d v="2016-09-05T00:00:00"/>
    <x v="85"/>
    <x v="361"/>
    <x v="442"/>
    <x v="757"/>
    <s v="Dirección Nacional de Expresiones Federales"/>
    <d v="2016-09-05T00:00:00"/>
    <s v="Dirección Nacional de Expresiones Federales"/>
    <d v="2016-09-05T00:00:00"/>
    <m/>
    <x v="1"/>
    <d v="2016-09-05T00:00:00"/>
    <x v="1"/>
    <s v="Presupuesto"/>
    <d v="2016-10-03T00:00:00"/>
    <m/>
    <s v="se envia para su intervencion mas dispo por gedo"/>
    <x v="19"/>
    <x v="102"/>
    <m/>
    <m/>
    <m/>
    <m/>
    <m/>
    <m/>
    <m/>
    <m/>
    <m/>
    <m/>
    <m/>
    <m/>
  </r>
  <r>
    <n v="799"/>
    <s v="401316/2016"/>
    <s v="401316/2016"/>
    <m/>
    <s v="0028295/2016"/>
    <m/>
    <m/>
    <s v="NOTA DNEF N° 574/2016"/>
    <d v="2016-09-05T00:00:00"/>
    <x v="85"/>
    <x v="448"/>
    <x v="443"/>
    <x v="758"/>
    <s v="Dirección Nacional de Expresiones Federales"/>
    <d v="2016-09-05T00:00:00"/>
    <s v="Dirección Nacional de Expresiones Federales"/>
    <d v="2016-09-05T00:00:00"/>
    <m/>
    <x v="1"/>
    <d v="2016-09-05T00:00:00"/>
    <x v="1"/>
    <s v="Presupuesto"/>
    <d v="2016-09-16T00:00:00"/>
    <s v="PV-2016-01453045-APN-DGTAYL#SFM"/>
    <s v="Para que indique si hay crédito, intervención y continuidad"/>
    <x v="19"/>
    <x v="104"/>
    <m/>
    <m/>
    <m/>
    <m/>
    <m/>
    <m/>
    <m/>
    <m/>
    <m/>
    <m/>
    <m/>
    <m/>
  </r>
  <r>
    <n v="800"/>
    <s v="401328/2016"/>
    <s v="401328/2016"/>
    <m/>
    <s v="0028296/2016"/>
    <m/>
    <m/>
    <s v="NOTA DNEF N° 575/2016"/>
    <d v="2016-09-05T00:00:00"/>
    <x v="85"/>
    <x v="448"/>
    <x v="444"/>
    <x v="759"/>
    <s v="Dirección Nacional de Expresiones Federales"/>
    <d v="2016-09-05T00:00:00"/>
    <s v="Dirección Nacional de Expresiones Federales"/>
    <d v="2016-09-05T00:00:00"/>
    <m/>
    <x v="1"/>
    <d v="2016-09-05T00:00:00"/>
    <x v="1"/>
    <s v="Presupuesto"/>
    <d v="2016-09-20T00:00:00"/>
    <s v="PV-2016-01536190"/>
    <s v="PARA SU INtervención, indicación de crédito y continuidad de los actuados + dISPO POR GEDO"/>
    <x v="19"/>
    <x v="24"/>
    <m/>
    <m/>
    <m/>
    <m/>
    <m/>
    <m/>
    <m/>
    <m/>
    <m/>
    <m/>
    <m/>
    <m/>
  </r>
  <r>
    <n v="801"/>
    <s v="404030/2016"/>
    <s v="404030/2016"/>
    <m/>
    <s v="0028382/2016"/>
    <m/>
    <m/>
    <m/>
    <d v="2016-07-11T00:00:00"/>
    <x v="61"/>
    <x v="450"/>
    <x v="445"/>
    <x v="760"/>
    <s v="Dirección Nacional de Expresiones Federales"/>
    <m/>
    <s v="Dirección Nacional de Expresiones Federales"/>
    <d v="2016-09-05T00:00:00"/>
    <m/>
    <x v="1"/>
    <d v="2016-09-06T00:00:00"/>
    <x v="1"/>
    <s v="Presupuesto"/>
    <d v="2016-09-16T00:00:00"/>
    <s v="PV-2016-01464103-APN-DGTAYL#SFM"/>
    <s v="Para que indique si hay crédito y continuar el trámite con Dispo por GEDO"/>
    <x v="5"/>
    <x v="5"/>
    <m/>
    <m/>
    <m/>
    <m/>
    <m/>
    <m/>
    <m/>
    <m/>
    <m/>
    <m/>
    <m/>
    <m/>
  </r>
  <r>
    <n v="802"/>
    <s v="394308/2016"/>
    <s v="394308/2016"/>
    <m/>
    <m/>
    <m/>
    <m/>
    <m/>
    <d v="2016-09-06T00:00:00"/>
    <x v="48"/>
    <x v="0"/>
    <x v="1"/>
    <x v="761"/>
    <s v="Presupuesto"/>
    <d v="2016-09-06T00:00:00"/>
    <s v="Presupuesto"/>
    <d v="2016-09-06T00:00:00"/>
    <m/>
    <x v="2"/>
    <d v="2016-09-07T00:00:00"/>
    <x v="1"/>
    <s v="Presupuesto"/>
    <d v="2016-09-13T00:00:00"/>
    <s v="PV-2016-01364460-APN-DGTAYL#SFM"/>
    <s v="para rectificar el requerimiento"/>
    <x v="13"/>
    <x v="64"/>
    <m/>
    <m/>
    <m/>
    <m/>
    <m/>
    <m/>
    <m/>
    <m/>
    <m/>
    <m/>
    <m/>
    <m/>
  </r>
  <r>
    <n v="803"/>
    <s v="405829/2016"/>
    <s v="405829/2016"/>
    <m/>
    <s v="0028463/2016"/>
    <m/>
    <m/>
    <m/>
    <d v="2016-09-06T00:00:00"/>
    <x v="90"/>
    <x v="0"/>
    <x v="446"/>
    <x v="155"/>
    <m/>
    <m/>
    <s v="Dirección Nacional de Expresiones Federales"/>
    <d v="2016-09-06T00:00:00"/>
    <m/>
    <x v="0"/>
    <m/>
    <x v="1"/>
    <s v="Direccion General Técnica, Administrativa y Legal"/>
    <d v="2016-09-16T00:00:00"/>
    <s v="Providencia GEDO"/>
    <s v="Para autorizar contratación por especialidad"/>
    <x v="3"/>
    <x v="103"/>
    <m/>
    <m/>
    <m/>
    <m/>
    <m/>
    <m/>
    <m/>
    <m/>
    <m/>
    <m/>
    <m/>
    <m/>
  </r>
  <r>
    <n v="804"/>
    <s v="405301/2016"/>
    <s v="405301/2016"/>
    <m/>
    <s v="0028439/2016"/>
    <m/>
    <m/>
    <s v="NOTA DNEF N° 587/2016"/>
    <d v="2016-09-07T00:00:00"/>
    <x v="57"/>
    <x v="451"/>
    <x v="447"/>
    <x v="762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1T00:00:00"/>
    <s v="PV-2016-01557811-APN-DGTAYL#SFM"/>
    <s v="Para indicar si existe crédito, intervención y continuidad de los actuados"/>
    <x v="19"/>
    <x v="85"/>
    <m/>
    <m/>
    <m/>
    <m/>
    <m/>
    <m/>
    <m/>
    <m/>
    <m/>
    <m/>
    <m/>
    <m/>
  </r>
  <r>
    <n v="805"/>
    <s v="406030/2016"/>
    <s v="406030/2016"/>
    <m/>
    <s v="0028470/2016"/>
    <m/>
    <m/>
    <s v="NOTA DNEF N° 587/2016"/>
    <d v="2016-09-07T00:00:00"/>
    <x v="57"/>
    <x v="452"/>
    <x v="260"/>
    <x v="763"/>
    <s v="Dirección Nacional de Expresiones Federales"/>
    <d v="2016-09-07T00:00:00"/>
    <s v="Dirección Nacional de Expresiones Federales"/>
    <d v="2016-09-07T00:00:00"/>
    <m/>
    <x v="1"/>
    <d v="2016-09-07T00:00:00"/>
    <x v="1"/>
    <s v="Dirección Nacional de Expresiones Federales"/>
    <d v="2016-09-19T00:00:00"/>
    <m/>
    <s v="Falta SIPRO/CAI incorrecto"/>
    <x v="5"/>
    <x v="5"/>
    <m/>
    <m/>
    <m/>
    <m/>
    <m/>
    <m/>
    <m/>
    <m/>
    <m/>
    <m/>
    <m/>
    <m/>
  </r>
  <r>
    <n v="806"/>
    <s v="405559/2016"/>
    <s v="405559/2016"/>
    <m/>
    <s v="0028446/2016"/>
    <m/>
    <m/>
    <s v="NOTA DNEF N° 592/2016"/>
    <d v="2016-09-07T00:00:00"/>
    <x v="57"/>
    <x v="453"/>
    <x v="149"/>
    <x v="764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1T00:00:00"/>
    <s v="Providencia GEDO"/>
    <s v="Para su intervención, indicación de crédito y continuidad de los actuados"/>
    <x v="19"/>
    <x v="85"/>
    <m/>
    <m/>
    <m/>
    <m/>
    <m/>
    <m/>
    <m/>
    <m/>
    <m/>
    <m/>
    <m/>
    <m/>
  </r>
  <r>
    <n v="807"/>
    <s v="405625/2016"/>
    <s v="405625/2016"/>
    <m/>
    <s v="0028453/2016"/>
    <m/>
    <m/>
    <s v="NOTA DNEF N° 593/2016"/>
    <d v="2016-09-07T00:00:00"/>
    <x v="57"/>
    <x v="454"/>
    <x v="448"/>
    <x v="765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7T00:00:00"/>
    <s v="PV-2016-01705148"/>
    <m/>
    <x v="5"/>
    <x v="5"/>
    <m/>
    <m/>
    <m/>
    <m/>
    <m/>
    <m/>
    <m/>
    <m/>
    <m/>
    <m/>
    <m/>
    <m/>
  </r>
  <r>
    <n v="808"/>
    <s v="405406/2016"/>
    <s v="405406/2016"/>
    <m/>
    <s v="0058443/2016"/>
    <m/>
    <m/>
    <s v="NOTA DNEF N° 590/2016"/>
    <d v="2016-09-07T00:00:00"/>
    <x v="57"/>
    <x v="455"/>
    <x v="184"/>
    <x v="766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35034"/>
    <m/>
    <x v="5"/>
    <x v="5"/>
    <m/>
    <m/>
    <m/>
    <m/>
    <m/>
    <m/>
    <m/>
    <m/>
    <m/>
    <m/>
    <m/>
    <m/>
  </r>
  <r>
    <n v="809"/>
    <s v="405509/2016"/>
    <s v="405509/2016"/>
    <m/>
    <s v="0028444/2016"/>
    <m/>
    <m/>
    <s v="NOTA DNEF N° 591/2016"/>
    <d v="2016-09-07T00:00:00"/>
    <x v="57"/>
    <x v="456"/>
    <x v="401"/>
    <x v="767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16T00:00:00"/>
    <s v="PV-2016-01464233-APN-DGTAYL#SFM"/>
    <m/>
    <x v="5"/>
    <x v="5"/>
    <m/>
    <m/>
    <m/>
    <m/>
    <m/>
    <m/>
    <m/>
    <m/>
    <m/>
    <m/>
    <m/>
    <m/>
  </r>
  <r>
    <n v="810"/>
    <s v="405334/2016"/>
    <s v="405334/2016"/>
    <m/>
    <s v="0028440/2016"/>
    <m/>
    <m/>
    <s v="NOTA DNEF N° 588/2016"/>
    <d v="2016-09-07T00:00:00"/>
    <x v="57"/>
    <x v="457"/>
    <x v="149"/>
    <x v="768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36709"/>
    <m/>
    <x v="5"/>
    <x v="5"/>
    <m/>
    <m/>
    <m/>
    <m/>
    <m/>
    <m/>
    <m/>
    <m/>
    <m/>
    <m/>
    <m/>
    <m/>
  </r>
  <r>
    <n v="811"/>
    <s v="405183/2016"/>
    <s v="405183/2016"/>
    <m/>
    <s v="0028424/2016"/>
    <m/>
    <m/>
    <s v="NOTA DNEF N° 578/2016"/>
    <d v="2016-09-07T00:00:00"/>
    <x v="57"/>
    <x v="458"/>
    <x v="183"/>
    <x v="769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19971"/>
    <s v="Para indicación de crédito e intervención. RESO x GEDO."/>
    <x v="5"/>
    <x v="5"/>
    <m/>
    <m/>
    <m/>
    <m/>
    <m/>
    <m/>
    <m/>
    <m/>
    <m/>
    <m/>
    <m/>
    <m/>
  </r>
  <r>
    <n v="812"/>
    <s v="405185/2016"/>
    <s v="405185/2016"/>
    <m/>
    <s v="0028426/2016"/>
    <m/>
    <m/>
    <s v="NOTA DNEF N° 579/2016"/>
    <d v="2016-09-07T00:00:00"/>
    <x v="57"/>
    <x v="459"/>
    <x v="183"/>
    <x v="770"/>
    <s v="Dirección Nacional de Expresiones Federales"/>
    <d v="2016-09-07T00:00:00"/>
    <s v="Dirección Nacional de Expresiones Federales"/>
    <d v="2016-09-07T00:00:00"/>
    <m/>
    <x v="1"/>
    <d v="2016-09-07T00:00:00"/>
    <x v="1"/>
    <s v="Dirección Nacional de Expresiones Federales"/>
    <d v="2016-09-19T00:00:00"/>
    <m/>
    <s v="Se devuelve al area (fecha de Nota DNEF y Requerimiento Artistico NO Coincide con los FACTURADO)"/>
    <x v="3"/>
    <x v="61"/>
    <m/>
    <m/>
    <m/>
    <m/>
    <m/>
    <m/>
    <m/>
    <m/>
    <m/>
    <m/>
    <m/>
    <m/>
  </r>
  <r>
    <n v="813"/>
    <s v="405186/2016"/>
    <s v="405186/2016"/>
    <m/>
    <s v="0028427/2016"/>
    <m/>
    <m/>
    <s v="NOTA DNEF N° 580/2016"/>
    <d v="2016-09-07T00:00:00"/>
    <x v="57"/>
    <x v="460"/>
    <x v="362"/>
    <x v="771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7T00:00:00"/>
    <s v="PV-2016-01702624"/>
    <m/>
    <x v="5"/>
    <x v="5"/>
    <m/>
    <m/>
    <m/>
    <m/>
    <m/>
    <m/>
    <m/>
    <m/>
    <m/>
    <m/>
    <m/>
    <m/>
  </r>
  <r>
    <n v="814"/>
    <s v="405768/2016"/>
    <s v="405768/2016"/>
    <m/>
    <s v="0028462/2016"/>
    <m/>
    <m/>
    <s v="NOTA DNEF N° 606/2016"/>
    <d v="2016-09-07T00:00:00"/>
    <x v="57"/>
    <x v="461"/>
    <x v="132"/>
    <x v="772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7T00:00:00"/>
    <s v="PV-2016-01702296"/>
    <m/>
    <x v="5"/>
    <x v="5"/>
    <m/>
    <m/>
    <m/>
    <m/>
    <m/>
    <m/>
    <m/>
    <m/>
    <m/>
    <m/>
    <m/>
    <m/>
  </r>
  <r>
    <n v="815"/>
    <s v="405621/2016"/>
    <s v="405621/2016"/>
    <m/>
    <s v="0028454/2016"/>
    <m/>
    <m/>
    <s v="NOTA DNEF N° 596/2016"/>
    <d v="2016-09-07T00:00:00"/>
    <x v="57"/>
    <x v="462"/>
    <x v="263"/>
    <x v="773"/>
    <s v="Dirección Nacional de Expresiones Federales"/>
    <d v="2016-09-07T00:00:00"/>
    <s v="Dirección Nacional de Expresiones Federales"/>
    <d v="2016-09-07T00:00:00"/>
    <m/>
    <x v="1"/>
    <d v="2016-09-07T00:00:00"/>
    <x v="1"/>
    <s v="Dirección Nacional de Expresiones Federales"/>
    <d v="2016-09-19T00:00:00"/>
    <m/>
    <s v="Se devuelve al area (CAI incorrecto)"/>
    <x v="5"/>
    <x v="5"/>
    <m/>
    <m/>
    <m/>
    <m/>
    <m/>
    <m/>
    <m/>
    <m/>
    <m/>
    <m/>
    <m/>
    <m/>
  </r>
  <r>
    <n v="816"/>
    <s v="405269/2016"/>
    <s v="405269/2016"/>
    <m/>
    <s v="0028436/2016"/>
    <m/>
    <m/>
    <s v="NOTA DNEF N° 586/2016"/>
    <d v="2016-09-07T00:00:00"/>
    <x v="57"/>
    <x v="463"/>
    <x v="261"/>
    <x v="774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20091"/>
    <s v="Para indicación de crédito e intervención. RESO x GEDO."/>
    <x v="5"/>
    <x v="5"/>
    <m/>
    <m/>
    <m/>
    <m/>
    <m/>
    <m/>
    <m/>
    <m/>
    <m/>
    <m/>
    <m/>
    <m/>
  </r>
  <r>
    <n v="817"/>
    <s v="405227/2016"/>
    <s v="405227/2016"/>
    <m/>
    <s v="0028434/2016"/>
    <m/>
    <m/>
    <s v="NOTA DNEF N° 585/2016"/>
    <d v="2016-09-07T00:00:00"/>
    <x v="57"/>
    <x v="464"/>
    <x v="132"/>
    <x v="775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7T00:00:00"/>
    <s v="PV-2016-01704946"/>
    <m/>
    <x v="5"/>
    <x v="5"/>
    <m/>
    <m/>
    <m/>
    <m/>
    <m/>
    <m/>
    <m/>
    <m/>
    <m/>
    <m/>
    <m/>
    <m/>
  </r>
  <r>
    <n v="818"/>
    <s v="405193/2016"/>
    <s v="405193/2016"/>
    <m/>
    <s v="0028429/2016"/>
    <m/>
    <m/>
    <s v="NOTA DNEF N° 582/2016"/>
    <d v="2016-09-07T00:00:00"/>
    <x v="57"/>
    <x v="465"/>
    <x v="149"/>
    <x v="776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1T00:00:00"/>
    <m/>
    <m/>
    <x v="19"/>
    <x v="85"/>
    <m/>
    <m/>
    <m/>
    <m/>
    <m/>
    <m/>
    <m/>
    <m/>
    <m/>
    <m/>
    <m/>
    <m/>
  </r>
  <r>
    <n v="819"/>
    <s v="405190/2016"/>
    <s v="405190/2016"/>
    <m/>
    <s v="0028428/2016"/>
    <m/>
    <m/>
    <s v="NOTA DNEF N° 581/2016"/>
    <d v="2016-09-07T00:00:00"/>
    <x v="57"/>
    <x v="452"/>
    <x v="132"/>
    <x v="777"/>
    <s v="Dirección Nacional de Expresiones Federales"/>
    <d v="2016-09-07T00:00:00"/>
    <s v="Dirección Nacional de Expresiones Federales"/>
    <d v="2016-09-07T00:00:00"/>
    <m/>
    <x v="1"/>
    <d v="2016-09-07T00:00:00"/>
    <x v="1"/>
    <s v="Dirección Nacional de Expresiones Federales"/>
    <d v="2016-09-19T00:00:00"/>
    <m/>
    <s v="Falta SIPRO/CAI incorrecto"/>
    <x v="5"/>
    <x v="5"/>
    <m/>
    <m/>
    <m/>
    <m/>
    <m/>
    <m/>
    <m/>
    <m/>
    <m/>
    <m/>
    <m/>
    <m/>
  </r>
  <r>
    <n v="820"/>
    <s v="405684/2016"/>
    <s v="405684/2016"/>
    <m/>
    <s v="0028458/2016"/>
    <m/>
    <m/>
    <s v="NOTA DNEF N° 605/2016"/>
    <d v="2016-09-07T00:00:00"/>
    <x v="57"/>
    <x v="466"/>
    <x v="185"/>
    <x v="778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1T00:00:00"/>
    <m/>
    <m/>
    <x v="19"/>
    <x v="85"/>
    <m/>
    <m/>
    <m/>
    <m/>
    <m/>
    <m/>
    <m/>
    <m/>
    <m/>
    <m/>
    <m/>
    <m/>
  </r>
  <r>
    <n v="821"/>
    <s v="405692/2016"/>
    <s v="405692/2016"/>
    <m/>
    <s v="0028459/2016"/>
    <m/>
    <m/>
    <s v="NOTA DNEF N° 604/2016"/>
    <d v="2016-09-07T00:00:00"/>
    <x v="57"/>
    <x v="467"/>
    <x v="185"/>
    <x v="779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20195"/>
    <s v="Para indicación de crédito e intervención. Reso x gedo."/>
    <x v="5"/>
    <x v="5"/>
    <m/>
    <m/>
    <m/>
    <m/>
    <m/>
    <m/>
    <m/>
    <m/>
    <m/>
    <m/>
    <m/>
    <m/>
  </r>
  <r>
    <n v="822"/>
    <s v="405199/2016"/>
    <s v="405199/2016"/>
    <m/>
    <s v="0028431/2016"/>
    <m/>
    <m/>
    <s v="NOTA DNEF N° 583/2016"/>
    <d v="2016-09-07T00:00:00"/>
    <x v="57"/>
    <x v="468"/>
    <x v="209"/>
    <x v="780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35348"/>
    <m/>
    <x v="5"/>
    <x v="5"/>
    <m/>
    <m/>
    <m/>
    <m/>
    <m/>
    <m/>
    <m/>
    <m/>
    <m/>
    <m/>
    <m/>
    <m/>
  </r>
  <r>
    <n v="823"/>
    <s v="405581/2016"/>
    <s v="405581/2016"/>
    <m/>
    <s v="0028450/2016"/>
    <m/>
    <m/>
    <s v="NOTA DNEF N° 594/2016"/>
    <d v="2016-09-07T00:00:00"/>
    <x v="57"/>
    <x v="469"/>
    <x v="209"/>
    <x v="781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19T00:00:00"/>
    <s v="PV-2016-01493553"/>
    <s v="Para indicación de crédito e intervención. RESO x GEDO."/>
    <x v="5"/>
    <x v="5"/>
    <m/>
    <m/>
    <m/>
    <m/>
    <m/>
    <m/>
    <m/>
    <m/>
    <m/>
    <m/>
    <m/>
    <m/>
  </r>
  <r>
    <n v="824"/>
    <s v="405993/2016"/>
    <s v="405993/2016"/>
    <m/>
    <s v="0028467/2016"/>
    <m/>
    <m/>
    <s v="NOTA DNEF N° 599/2016"/>
    <d v="2016-09-07T00:00:00"/>
    <x v="57"/>
    <x v="470"/>
    <x v="299"/>
    <x v="782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19T00:00:00"/>
    <s v="PV-2016-01493368"/>
    <s v="Para indicación de crédito e intervención. RESO x GEDO."/>
    <x v="5"/>
    <x v="5"/>
    <m/>
    <m/>
    <m/>
    <m/>
    <m/>
    <m/>
    <m/>
    <m/>
    <m/>
    <m/>
    <m/>
    <m/>
  </r>
  <r>
    <n v="825"/>
    <s v="405212/2016"/>
    <s v="405212/2016"/>
    <m/>
    <s v="0028432/2016"/>
    <m/>
    <m/>
    <s v="NOTA DNEF N° 584/2016"/>
    <d v="2016-09-07T00:00:00"/>
    <x v="57"/>
    <x v="461"/>
    <x v="263"/>
    <x v="783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7T00:00:00"/>
    <s v="PV-2016-01705364"/>
    <m/>
    <x v="5"/>
    <x v="5"/>
    <m/>
    <m/>
    <m/>
    <m/>
    <m/>
    <m/>
    <m/>
    <m/>
    <m/>
    <m/>
    <m/>
    <m/>
  </r>
  <r>
    <n v="826"/>
    <s v="405665/2016"/>
    <s v="405665/2016"/>
    <m/>
    <s v="0028456/2016"/>
    <m/>
    <m/>
    <s v="NOTA DNEF N° 602/2016"/>
    <d v="2016-09-07T00:00:00"/>
    <x v="57"/>
    <x v="471"/>
    <x v="299"/>
    <x v="784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20401"/>
    <m/>
    <x v="5"/>
    <x v="5"/>
    <m/>
    <m/>
    <m/>
    <m/>
    <m/>
    <m/>
    <m/>
    <m/>
    <m/>
    <m/>
    <m/>
    <m/>
  </r>
  <r>
    <n v="827"/>
    <s v="406054/2016"/>
    <s v="406054/2016"/>
    <m/>
    <s v="0028471/2016"/>
    <m/>
    <m/>
    <s v="NOTA DNEF N° 608/2016"/>
    <d v="2016-09-07T00:00:00"/>
    <x v="57"/>
    <x v="472"/>
    <x v="263"/>
    <x v="785"/>
    <s v="Dirección Nacional de Expresiones Federales"/>
    <d v="2016-09-07T00:00:00"/>
    <s v="Dirección Nacional de Expresiones Federales"/>
    <d v="2016-09-07T00:00:00"/>
    <m/>
    <x v="1"/>
    <d v="2016-09-07T00:00:00"/>
    <x v="1"/>
    <s v="Dirección Nacional de Expresiones Federales"/>
    <d v="2016-09-19T00:00:00"/>
    <m/>
    <s v="Falta SIPRO/Ampliar actividad en AFIP"/>
    <x v="5"/>
    <x v="5"/>
    <m/>
    <m/>
    <m/>
    <m/>
    <m/>
    <m/>
    <m/>
    <m/>
    <m/>
    <m/>
    <m/>
    <m/>
  </r>
  <r>
    <n v="828"/>
    <s v="406055/2016"/>
    <s v="406055/2016"/>
    <m/>
    <s v="0028472/2016"/>
    <m/>
    <m/>
    <s v="NOTA DNEF N° 609/2016"/>
    <d v="2016-09-07T00:00:00"/>
    <x v="57"/>
    <x v="473"/>
    <x v="263"/>
    <x v="786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35167"/>
    <m/>
    <x v="5"/>
    <x v="5"/>
    <m/>
    <m/>
    <m/>
    <m/>
    <m/>
    <m/>
    <m/>
    <m/>
    <m/>
    <m/>
    <m/>
    <m/>
  </r>
  <r>
    <n v="829"/>
    <s v="406010/2016"/>
    <s v="406010/2016"/>
    <m/>
    <s v="0028468/2016"/>
    <m/>
    <m/>
    <s v="NOTA DNEF N° 600/2016"/>
    <d v="2016-09-07T00:00:00"/>
    <x v="57"/>
    <x v="474"/>
    <x v="263"/>
    <x v="787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7T00:00:00"/>
    <s v="PV-2016-01705262"/>
    <m/>
    <x v="5"/>
    <x v="5"/>
    <m/>
    <m/>
    <m/>
    <m/>
    <m/>
    <m/>
    <m/>
    <m/>
    <m/>
    <m/>
    <m/>
    <m/>
  </r>
  <r>
    <n v="830"/>
    <s v="405366/2016"/>
    <s v="405366/2016"/>
    <m/>
    <s v="0028442/2016"/>
    <m/>
    <m/>
    <s v="NOTA DNEF N° 589/2016"/>
    <d v="2016-09-07T00:00:00"/>
    <x v="57"/>
    <x v="475"/>
    <x v="213"/>
    <x v="788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19808"/>
    <s v="Para indicación de crédito e intervención. RESO x GEDO."/>
    <x v="5"/>
    <x v="5"/>
    <m/>
    <m/>
    <m/>
    <m/>
    <m/>
    <m/>
    <m/>
    <m/>
    <m/>
    <m/>
    <m/>
    <m/>
  </r>
  <r>
    <n v="831"/>
    <s v="405635/2016"/>
    <s v="405635/2016"/>
    <m/>
    <s v="0028455/2016"/>
    <m/>
    <m/>
    <s v="NOTA DNEF N° 597/2016"/>
    <d v="2016-09-07T00:00:00"/>
    <x v="57"/>
    <x v="476"/>
    <x v="449"/>
    <x v="789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1T00:00:00"/>
    <m/>
    <m/>
    <x v="19"/>
    <x v="85"/>
    <m/>
    <m/>
    <m/>
    <m/>
    <m/>
    <m/>
    <m/>
    <m/>
    <m/>
    <m/>
    <m/>
    <m/>
  </r>
  <r>
    <n v="832"/>
    <s v="405613/2016"/>
    <s v="405613/2016"/>
    <m/>
    <s v="0028452/2016"/>
    <m/>
    <m/>
    <s v="NOTA DNEF N° 595/2016"/>
    <d v="2016-09-07T00:00:00"/>
    <x v="57"/>
    <x v="477"/>
    <x v="209"/>
    <x v="790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20301"/>
    <s v="Para indicación de crédito e intervención. RESO x GEDO."/>
    <x v="5"/>
    <x v="5"/>
    <m/>
    <m/>
    <m/>
    <m/>
    <m/>
    <m/>
    <m/>
    <m/>
    <m/>
    <m/>
    <m/>
    <m/>
  </r>
  <r>
    <n v="833"/>
    <s v="405697/2016"/>
    <s v="405697/2016"/>
    <m/>
    <s v="0028460/2016"/>
    <m/>
    <m/>
    <s v="NOTA DNEF N° 603/2016"/>
    <d v="2016-09-07T00:00:00"/>
    <x v="57"/>
    <x v="478"/>
    <x v="450"/>
    <x v="791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34068"/>
    <s v="Para indicación de crédito e intervención. RESO x GEDO."/>
    <x v="5"/>
    <x v="5"/>
    <m/>
    <m/>
    <m/>
    <m/>
    <m/>
    <m/>
    <m/>
    <m/>
    <m/>
    <m/>
    <m/>
    <m/>
  </r>
  <r>
    <n v="834"/>
    <s v="405740/2016"/>
    <s v="405740/2016"/>
    <m/>
    <s v="0028461/2016"/>
    <m/>
    <m/>
    <s v="NOTA DNEF N° 598/2016"/>
    <d v="2016-09-07T00:00:00"/>
    <x v="57"/>
    <x v="479"/>
    <x v="451"/>
    <x v="792"/>
    <s v="Dirección Nacional de Expresiones Federales"/>
    <d v="2016-09-07T00:00:00"/>
    <s v="Dirección Nacional de Expresiones Federales"/>
    <d v="2016-09-07T00:00:00"/>
    <m/>
    <x v="1"/>
    <d v="2016-09-07T00:00:00"/>
    <x v="1"/>
    <s v="Dirección Nacional de Expresiones Federales"/>
    <d v="2016-09-26T00:00:00"/>
    <s v="RTO-S01:1034426/2016"/>
    <s v="FALTA SIPRO/ NO TIENE CERTIFICADO FISCAL (multinota vencida)/ FALTA CONTRATO DE ASOCIACION SIMPLE"/>
    <x v="24"/>
    <x v="63"/>
    <m/>
    <m/>
    <m/>
    <m/>
    <m/>
    <m/>
    <m/>
    <m/>
    <m/>
    <m/>
    <m/>
    <m/>
  </r>
  <r>
    <n v="835"/>
    <s v="028349/2016"/>
    <s v="028349/2016"/>
    <m/>
    <s v="0028349/2016"/>
    <m/>
    <m/>
    <m/>
    <d v="2016-09-02T00:00:00"/>
    <x v="101"/>
    <x v="6"/>
    <x v="452"/>
    <x v="793"/>
    <s v="Dirección Nacional de Centros Tematicos"/>
    <d v="2016-02-09T00:00:00"/>
    <s v="Direccion General Técnica, Administrativa y Legal"/>
    <d v="2016-09-07T00:00:00"/>
    <m/>
    <x v="0"/>
    <d v="2016-09-07T00:00:00"/>
    <x v="1"/>
    <m/>
    <m/>
    <m/>
    <m/>
    <x v="3"/>
    <x v="28"/>
    <m/>
    <m/>
    <m/>
    <m/>
    <m/>
    <m/>
    <m/>
    <m/>
    <m/>
    <m/>
    <m/>
    <m/>
  </r>
  <r>
    <n v="836"/>
    <s v="404111/2016"/>
    <s v="404111/2016"/>
    <m/>
    <s v="0028349/2016"/>
    <m/>
    <m/>
    <s v="NOTA DNCT N° 280/2016"/>
    <d v="2016-09-01T00:00:00"/>
    <x v="30"/>
    <x v="480"/>
    <x v="453"/>
    <x v="794"/>
    <s v="Dirección Nacional de Centros Tematicos"/>
    <d v="2016-01-09T00:00:00"/>
    <s v="Direccion General Técnica, Administrativa y Legal"/>
    <d v="2016-09-07T00:00:00"/>
    <m/>
    <x v="0"/>
    <d v="2016-09-08T00:00:00"/>
    <x v="1"/>
    <s v="Presupuesto"/>
    <d v="2016-09-09T00:00:00"/>
    <s v="PV-2016-01285389"/>
    <s v="PARA SU INTERVENCION"/>
    <x v="5"/>
    <x v="5"/>
    <m/>
    <m/>
    <m/>
    <m/>
    <m/>
    <m/>
    <m/>
    <m/>
    <m/>
    <m/>
    <m/>
    <m/>
  </r>
  <r>
    <n v="837"/>
    <s v="404002/2016"/>
    <s v="404002/2016"/>
    <m/>
    <s v="0028383/2016"/>
    <m/>
    <m/>
    <s v="NOTA DNCT N° 282/2016"/>
    <d v="2016-09-02T00:00:00"/>
    <x v="92"/>
    <x v="481"/>
    <x v="454"/>
    <x v="795"/>
    <s v="Dirección Nacional de Centros Tematicos"/>
    <d v="2016-02-09T00:00:00"/>
    <s v="Direccion General Técnica, Administrativa y Legal"/>
    <d v="2016-09-07T00:00:00"/>
    <m/>
    <x v="3"/>
    <d v="2016-09-08T00:00:00"/>
    <x v="1"/>
    <m/>
    <m/>
    <m/>
    <m/>
    <x v="3"/>
    <x v="37"/>
    <m/>
    <m/>
    <m/>
    <m/>
    <m/>
    <m/>
    <m/>
    <m/>
    <m/>
    <m/>
    <m/>
    <m/>
  </r>
  <r>
    <n v="838"/>
    <s v="403720/2016"/>
    <s v="403720/2016"/>
    <m/>
    <s v="0028379/2016"/>
    <m/>
    <m/>
    <s v="NOTA DNCT N° 289/2016"/>
    <d v="2016-08-05T00:00:00"/>
    <x v="74"/>
    <x v="482"/>
    <x v="455"/>
    <x v="796"/>
    <s v="Dirección Nacional de Centros Tematicos"/>
    <d v="2016-05-08T00:00:00"/>
    <s v="Direccion General Técnica, Administrativa y Legal"/>
    <d v="2016-09-07T00:00:00"/>
    <m/>
    <x v="3"/>
    <d v="2016-09-08T00:00:00"/>
    <x v="1"/>
    <s v="Presupuesto"/>
    <d v="2016-09-13T00:00:00"/>
    <s v="PV-2016-01356078-APN-DGTAYL#SFM"/>
    <s v="PARA SU INTERVENCION"/>
    <x v="5"/>
    <x v="5"/>
    <m/>
    <m/>
    <m/>
    <m/>
    <m/>
    <m/>
    <m/>
    <m/>
    <m/>
    <m/>
    <m/>
    <m/>
  </r>
  <r>
    <n v="839"/>
    <s v="404293/2016"/>
    <s v="404293/2016"/>
    <m/>
    <s v="0028351/2016"/>
    <m/>
    <m/>
    <s v="NOTA DNCT N° 285/2016"/>
    <d v="2016-08-31T00:00:00"/>
    <x v="31"/>
    <x v="483"/>
    <x v="456"/>
    <x v="797"/>
    <s v="Dirección Nacional de Centros Tematicos"/>
    <s v="8/31/2016"/>
    <s v="Direccion General Técnica, Administrativa y Legal"/>
    <d v="2016-09-07T00:00:00"/>
    <m/>
    <x v="3"/>
    <d v="2016-09-08T00:00:00"/>
    <x v="1"/>
    <s v="Presupuesto"/>
    <d v="2016-09-16T00:00:00"/>
    <s v="PV-2016-01456510-APN-DGTAYL#SFM"/>
    <s v="PARA SU INTERVENCION"/>
    <x v="19"/>
    <x v="85"/>
    <m/>
    <m/>
    <m/>
    <m/>
    <m/>
    <m/>
    <m/>
    <m/>
    <m/>
    <m/>
    <m/>
    <m/>
  </r>
  <r>
    <n v="840"/>
    <s v="404254/2016"/>
    <s v="404254/2016"/>
    <m/>
    <s v="0028398/2016"/>
    <m/>
    <m/>
    <s v="NOTA DNCT N° 275/2016"/>
    <d v="2016-09-05T00:00:00"/>
    <x v="31"/>
    <x v="484"/>
    <x v="457"/>
    <x v="798"/>
    <s v="Dirección Nacional de Centros Tematicos"/>
    <d v="2016-05-09T00:00:00"/>
    <s v="Direccion General Técnica, Administrativa y Legal"/>
    <d v="2016-09-07T00:00:00"/>
    <m/>
    <x v="3"/>
    <d v="2016-09-08T00:00:00"/>
    <x v="1"/>
    <s v="Presupuesto"/>
    <d v="2016-09-13T00:00:00"/>
    <s v="PV-2016-01355584-APN-DGTAYL#SFM"/>
    <s v="PARA SU INTERVENCION"/>
    <x v="0"/>
    <x v="81"/>
    <m/>
    <m/>
    <m/>
    <m/>
    <m/>
    <m/>
    <m/>
    <m/>
    <m/>
    <m/>
    <m/>
    <m/>
  </r>
  <r>
    <n v="841"/>
    <s v="404197/2016"/>
    <s v="404197/2016"/>
    <m/>
    <s v="0028396/2016"/>
    <m/>
    <m/>
    <s v="NOTA DNCT N° 277/2016"/>
    <d v="2016-09-05T00:00:00"/>
    <x v="31"/>
    <x v="485"/>
    <x v="458"/>
    <x v="795"/>
    <s v="Dirección Nacional de Centros Tematicos"/>
    <d v="2016-05-09T00:00:00"/>
    <s v="Direccion General Técnica, Administrativa y Legal"/>
    <d v="2016-09-07T00:00:00"/>
    <m/>
    <x v="3"/>
    <d v="2016-09-08T00:00:00"/>
    <x v="1"/>
    <m/>
    <m/>
    <m/>
    <m/>
    <x v="3"/>
    <x v="37"/>
    <m/>
    <m/>
    <m/>
    <m/>
    <m/>
    <m/>
    <m/>
    <m/>
    <m/>
    <m/>
    <m/>
    <m/>
  </r>
  <r>
    <n v="842"/>
    <m/>
    <s v="028391/2016"/>
    <m/>
    <s v="0028391/2016"/>
    <m/>
    <m/>
    <m/>
    <d v="2016-08-23T00:00:00"/>
    <x v="31"/>
    <x v="256"/>
    <x v="191"/>
    <x v="799"/>
    <s v="Dirección Nacional de Centros Tematicos"/>
    <s v="8/28/2016"/>
    <s v="Direccion General Técnica, Administrativa y Legal"/>
    <d v="2016-09-07T00:00:00"/>
    <m/>
    <x v="3"/>
    <d v="2016-09-08T00:00:00"/>
    <x v="1"/>
    <m/>
    <m/>
    <m/>
    <m/>
    <x v="3"/>
    <x v="81"/>
    <m/>
    <m/>
    <m/>
    <m/>
    <m/>
    <m/>
    <m/>
    <m/>
    <m/>
    <m/>
    <m/>
    <m/>
  </r>
  <r>
    <n v="843"/>
    <s v="404060/2016"/>
    <s v="404060/2016"/>
    <m/>
    <s v="0028313/2016"/>
    <m/>
    <m/>
    <s v="NOTA DNCT N° 281/2016"/>
    <d v="2016-09-05T00:00:00"/>
    <x v="31"/>
    <x v="256"/>
    <x v="459"/>
    <x v="800"/>
    <s v="Dirección Nacional de Centros Tematicos"/>
    <d v="2016-05-09T00:00:00"/>
    <s v="Direccion General Técnica, Administrativa y Legal"/>
    <d v="2016-09-07T00:00:00"/>
    <m/>
    <x v="0"/>
    <d v="2016-09-08T00:00:00"/>
    <x v="1"/>
    <s v="Presupuesto"/>
    <d v="2016-09-15T00:00:00"/>
    <s v="PV-2016-01394976-APN-DGTAYL#SFM"/>
    <s v="PARA SU INTERVENCION"/>
    <x v="5"/>
    <x v="5"/>
    <m/>
    <m/>
    <m/>
    <m/>
    <m/>
    <m/>
    <m/>
    <m/>
    <m/>
    <m/>
    <m/>
    <m/>
  </r>
  <r>
    <n v="844"/>
    <s v="403772/2016"/>
    <s v="403772/2016"/>
    <m/>
    <s v="0028380/2016"/>
    <m/>
    <m/>
    <s v="NOTA DNCT N° 288/2016"/>
    <d v="2016-08-24T00:00:00"/>
    <x v="59"/>
    <x v="335"/>
    <x v="460"/>
    <x v="801"/>
    <s v="Dirección Nacional de Centros Tematicos"/>
    <s v="8/24/2016"/>
    <s v="Direccion General Técnica, Administrativa y Legal"/>
    <d v="2016-09-07T00:00:00"/>
    <m/>
    <x v="3"/>
    <d v="2016-09-08T00:00:00"/>
    <x v="1"/>
    <m/>
    <m/>
    <m/>
    <m/>
    <x v="3"/>
    <x v="37"/>
    <m/>
    <m/>
    <m/>
    <m/>
    <m/>
    <m/>
    <m/>
    <m/>
    <m/>
    <m/>
    <m/>
    <m/>
  </r>
  <r>
    <n v="845"/>
    <s v="403781/2016"/>
    <s v="403781/2016"/>
    <m/>
    <s v="0028358/2016"/>
    <m/>
    <m/>
    <s v="NOTA DNCT N° 287/2016"/>
    <d v="2016-08-30T00:00:00"/>
    <x v="31"/>
    <x v="432"/>
    <x v="461"/>
    <x v="802"/>
    <s v="Dirección Nacional de Centros Tematicos"/>
    <s v="8/30/2016"/>
    <s v="Direccion General Técnica, Administrativa y Legal"/>
    <d v="2016-09-07T00:00:00"/>
    <m/>
    <x v="3"/>
    <d v="2016-09-08T00:00:00"/>
    <x v="1"/>
    <s v="Presupuesto"/>
    <d v="2016-09-16T00:00:00"/>
    <s v="PV-2016-01448440-APN-DGTAYL#SFM"/>
    <s v="PARA SU INTERVENCION"/>
    <x v="5"/>
    <x v="5"/>
    <m/>
    <m/>
    <m/>
    <m/>
    <m/>
    <m/>
    <m/>
    <m/>
    <m/>
    <m/>
    <m/>
    <m/>
  </r>
  <r>
    <n v="846"/>
    <s v="405124/2016"/>
    <s v="405124/2016"/>
    <m/>
    <s v="0028362/2016"/>
    <m/>
    <m/>
    <s v="NOTA DNCT N° 279/2016"/>
    <d v="2016-09-05T00:00:00"/>
    <x v="38"/>
    <x v="263"/>
    <x v="288"/>
    <x v="803"/>
    <s v="Dirección Nacional de Centros Tematicos"/>
    <d v="2016-05-09T00:00:00"/>
    <s v="Direccion General Técnica, Administrativa y Legal"/>
    <d v="2016-09-07T00:00:00"/>
    <m/>
    <x v="3"/>
    <d v="2016-09-08T00:00:00"/>
    <x v="1"/>
    <m/>
    <m/>
    <m/>
    <m/>
    <x v="3"/>
    <x v="37"/>
    <m/>
    <m/>
    <m/>
    <m/>
    <m/>
    <m/>
    <m/>
    <m/>
    <m/>
    <m/>
    <m/>
    <m/>
  </r>
  <r>
    <n v="847"/>
    <s v="403830/2016"/>
    <s v="403830/2016"/>
    <m/>
    <s v="0028385/2016"/>
    <m/>
    <m/>
    <s v="NOTA DNCT N° 286/2016"/>
    <d v="2016-08-31T00:00:00"/>
    <x v="31"/>
    <x v="486"/>
    <x v="462"/>
    <x v="804"/>
    <s v="Dirección Nacional de Centros Tematicos"/>
    <s v="8/31/2016"/>
    <s v="Direccion General Técnica, Administrativa y Legal"/>
    <d v="2016-09-07T00:00:00"/>
    <m/>
    <x v="3"/>
    <d v="2016-09-08T00:00:00"/>
    <x v="1"/>
    <s v="Presupuesto"/>
    <d v="2016-09-09T00:00:00"/>
    <s v="PV-2016-01279907-APN-DGTAYL#SFM"/>
    <s v="PARA SU INTERVENCION"/>
    <x v="5"/>
    <x v="5"/>
    <m/>
    <m/>
    <m/>
    <m/>
    <m/>
    <m/>
    <m/>
    <m/>
    <m/>
    <m/>
    <m/>
    <m/>
  </r>
  <r>
    <n v="848"/>
    <s v="403938/2016"/>
    <s v="403938/2016"/>
    <m/>
    <s v="0028366/2016"/>
    <m/>
    <m/>
    <s v="NOTA DNCT N° 284/2016"/>
    <d v="2016-08-26T00:00:00"/>
    <x v="53"/>
    <x v="51"/>
    <x v="463"/>
    <x v="805"/>
    <s v="Dirección Nacional de Centros Tematicos"/>
    <s v="8/26/2016"/>
    <s v="Direccion General Técnica, Administrativa y Legal"/>
    <d v="2016-09-07T00:00:00"/>
    <m/>
    <x v="3"/>
    <d v="2016-09-08T00:00:00"/>
    <x v="1"/>
    <s v="Presupuesto"/>
    <d v="2016-09-14T00:00:00"/>
    <s v="PV-2016-01394700-APN-DGTAYL#SFM"/>
    <s v="PARA CONTINUAR CON LOS TRAMITES ADMINISTRATIVOS DE RIGOR"/>
    <x v="19"/>
    <x v="64"/>
    <m/>
    <m/>
    <m/>
    <m/>
    <m/>
    <m/>
    <m/>
    <m/>
    <m/>
    <m/>
    <m/>
    <m/>
  </r>
  <r>
    <n v="849"/>
    <s v="401313/2016"/>
    <s v="401313/2016"/>
    <m/>
    <s v="0028374/2016"/>
    <m/>
    <m/>
    <s v="NOTA DNEF N° 573/2016"/>
    <d v="2016-09-05T00:00:00"/>
    <x v="85"/>
    <x v="357"/>
    <x v="464"/>
    <x v="806"/>
    <s v="Dirección Nacional de Expresiones Federales"/>
    <d v="2016-05-09T00:00:00"/>
    <s v="Dirección Nacional de Expresiones Federales"/>
    <d v="2016-09-05T00:00:00"/>
    <m/>
    <x v="3"/>
    <d v="2016-09-08T00:00:00"/>
    <x v="1"/>
    <s v="Presupuesto"/>
    <d v="2016-09-20T00:00:00"/>
    <s v="PV-2016-01532733"/>
    <m/>
    <x v="5"/>
    <x v="5"/>
    <m/>
    <m/>
    <m/>
    <m/>
    <m/>
    <m/>
    <m/>
    <m/>
    <m/>
    <m/>
    <m/>
    <m/>
  </r>
  <r>
    <n v="850"/>
    <s v="409109/2016"/>
    <s v="409109/2016"/>
    <m/>
    <m/>
    <m/>
    <m/>
    <s v="NOTA DNEF 93/2016"/>
    <d v="2016-09-08T00:00:00"/>
    <x v="57"/>
    <x v="487"/>
    <x v="465"/>
    <x v="807"/>
    <s v="Dirección Nacional de Expresiones Federales"/>
    <d v="2016-08-09T00:00:00"/>
    <s v="Dirección Nacional de Expresiones Federales"/>
    <d v="2016-09-08T00:00:00"/>
    <m/>
    <x v="1"/>
    <d v="2016-09-08T00:00:00"/>
    <x v="1"/>
    <s v="Dirección Nacional de Expresiones Federales"/>
    <d v="2016-10-03T00:00:00"/>
    <m/>
    <s v="para acreditar la respresentación"/>
    <x v="24"/>
    <x v="102"/>
    <m/>
    <m/>
    <m/>
    <m/>
    <m/>
    <m/>
    <m/>
    <m/>
    <m/>
    <m/>
    <m/>
    <m/>
  </r>
  <r>
    <n v="851"/>
    <s v="350962/2016"/>
    <s v="350962/2016"/>
    <m/>
    <m/>
    <m/>
    <m/>
    <m/>
    <d v="2016-07-29T00:00:00"/>
    <x v="18"/>
    <x v="0"/>
    <x v="1"/>
    <x v="155"/>
    <s v="Coordinación Técnica Operativa"/>
    <s v="7/29/2016"/>
    <s v="Direccion General Técnica, Administrativa y Legal"/>
    <d v="2016-09-08T00:00:00"/>
    <m/>
    <x v="2"/>
    <d v="2016-09-09T00:00:00"/>
    <x v="1"/>
    <m/>
    <m/>
    <m/>
    <m/>
    <x v="3"/>
    <x v="37"/>
    <m/>
    <m/>
    <m/>
    <m/>
    <m/>
    <m/>
    <m/>
    <m/>
    <m/>
    <m/>
    <m/>
    <m/>
  </r>
  <r>
    <n v="852"/>
    <s v="406562/2016"/>
    <s v="406562/2016"/>
    <m/>
    <s v="0028740/2016"/>
    <m/>
    <m/>
    <m/>
    <d v="2016-09-06T00:00:00"/>
    <x v="18"/>
    <x v="0"/>
    <x v="1"/>
    <x v="808"/>
    <s v="Informatica"/>
    <d v="2016-06-09T00:00:00"/>
    <s v="Direccion General Técnica, Administrativa y Legal"/>
    <d v="2016-09-12T00:00:00"/>
    <m/>
    <x v="0"/>
    <m/>
    <x v="1"/>
    <m/>
    <m/>
    <m/>
    <m/>
    <x v="3"/>
    <x v="55"/>
    <m/>
    <m/>
    <m/>
    <m/>
    <m/>
    <m/>
    <m/>
    <m/>
    <m/>
    <m/>
    <m/>
    <m/>
  </r>
  <r>
    <n v="853"/>
    <s v="411740/2016"/>
    <s v="411740/2016"/>
    <m/>
    <s v="0028861/2016"/>
    <m/>
    <m/>
    <s v="NOTA DNCT 298/2016"/>
    <d v="2016-09-08T00:00:00"/>
    <x v="105"/>
    <x v="488"/>
    <x v="466"/>
    <x v="809"/>
    <s v="Dirección Nacional de Centros Tematicos"/>
    <d v="2016-09-08T00:00:00"/>
    <s v="Direccion General Técnica, Administrativa y Legal"/>
    <d v="2016-09-12T00:00:00"/>
    <m/>
    <x v="3"/>
    <d v="2016-09-13T00:00:00"/>
    <x v="1"/>
    <s v="Presupuesto"/>
    <d v="2016-09-30T00:00:00"/>
    <s v="PV-2016-01819007"/>
    <m/>
    <x v="5"/>
    <x v="5"/>
    <m/>
    <m/>
    <m/>
    <m/>
    <m/>
    <m/>
    <m/>
    <m/>
    <m/>
    <m/>
    <m/>
    <m/>
  </r>
  <r>
    <n v="854"/>
    <s v="415096/2016"/>
    <s v="415096/2016"/>
    <m/>
    <s v="0028860/2016"/>
    <m/>
    <m/>
    <s v="NOTA DNEF 633/2016"/>
    <d v="2016-09-12T00:00:00"/>
    <x v="57"/>
    <x v="489"/>
    <x v="129"/>
    <x v="810"/>
    <s v="Dirección Nacional de Expresiones Federales"/>
    <d v="2016-09-12T00:00:00"/>
    <s v="Dirección Nacional de Expresiones Federales"/>
    <d v="2016-09-12T00:00:00"/>
    <m/>
    <x v="1"/>
    <d v="2016-09-13T00:00:00"/>
    <x v="1"/>
    <s v="Dirección Nacional de Expresiones Federales"/>
    <d v="2016-09-26T00:00:00"/>
    <m/>
    <s v="para inscribir en sipro"/>
    <x v="7"/>
    <x v="63"/>
    <m/>
    <m/>
    <m/>
    <m/>
    <m/>
    <m/>
    <m/>
    <m/>
    <m/>
    <m/>
    <m/>
    <m/>
  </r>
  <r>
    <n v="855"/>
    <s v="415084/2016"/>
    <s v="415084/2016"/>
    <m/>
    <s v="0028859/2016"/>
    <m/>
    <m/>
    <s v="NOTA DNEF 632/2016"/>
    <d v="2016-09-12T00:00:00"/>
    <x v="57"/>
    <x v="490"/>
    <x v="358"/>
    <x v="811"/>
    <s v="Dirección Nacional de Expresiones Federales"/>
    <d v="2016-09-12T00:00:00"/>
    <s v="Dirección Nacional de Expresiones Federales"/>
    <d v="2016-09-12T00:00:00"/>
    <m/>
    <x v="1"/>
    <d v="2016-09-13T00:00:00"/>
    <x v="1"/>
    <s v="Dirección Nacional de Expresiones Federales"/>
    <d v="2016-09-26T00:00:00"/>
    <m/>
    <s v="para inscribir en sipro"/>
    <x v="7"/>
    <x v="63"/>
    <m/>
    <m/>
    <m/>
    <m/>
    <m/>
    <m/>
    <m/>
    <m/>
    <m/>
    <m/>
    <m/>
    <m/>
  </r>
  <r>
    <n v="856"/>
    <s v="415083/2016"/>
    <s v="415083/2016"/>
    <m/>
    <s v="0028858/2016"/>
    <m/>
    <m/>
    <s v="NOTA DNEF 631/2016"/>
    <m/>
    <x v="57"/>
    <x v="306"/>
    <x v="264"/>
    <x v="812"/>
    <s v="Dirección Nacional de Expresiones Federales"/>
    <d v="2016-09-12T00:00:00"/>
    <s v="Dirección Nacional de Expresiones Federales"/>
    <d v="2016-09-12T00:00:00"/>
    <m/>
    <x v="1"/>
    <d v="2016-09-13T00:00:00"/>
    <x v="1"/>
    <s v="Presupuesto"/>
    <d v="2016-09-27T00:00:00"/>
    <s v="PV-2016-01691925"/>
    <s v="Para indicar existencia de credito, Reso por GEDO"/>
    <x v="5"/>
    <x v="5"/>
    <m/>
    <m/>
    <m/>
    <m/>
    <m/>
    <m/>
    <m/>
    <m/>
    <m/>
    <m/>
    <m/>
    <m/>
  </r>
  <r>
    <n v="857"/>
    <s v="415082/2016"/>
    <s v="415082/2016"/>
    <m/>
    <s v="0028731/2016"/>
    <m/>
    <m/>
    <s v="NOTA DNEF 630/2016"/>
    <d v="2016-09-12T00:00:00"/>
    <x v="87"/>
    <x v="491"/>
    <x v="467"/>
    <x v="813"/>
    <s v="Dirección Nacional de Expresiones Federales"/>
    <d v="2016-09-12T00:00:00"/>
    <s v="Dirección Nacional de Expresiones Federales"/>
    <d v="2016-09-12T00:00:00"/>
    <m/>
    <x v="1"/>
    <d v="2016-09-13T00:00:00"/>
    <x v="1"/>
    <m/>
    <m/>
    <m/>
    <m/>
    <x v="3"/>
    <x v="64"/>
    <m/>
    <m/>
    <m/>
    <m/>
    <m/>
    <m/>
    <m/>
    <m/>
    <m/>
    <m/>
    <m/>
    <m/>
  </r>
  <r>
    <n v="858"/>
    <s v="411658/2016"/>
    <s v="411658/2016"/>
    <m/>
    <s v="0028735/2016"/>
    <m/>
    <m/>
    <s v="NOTA DNCT 283/2016"/>
    <d v="2016-08-30T00:00:00"/>
    <x v="47"/>
    <x v="492"/>
    <x v="468"/>
    <x v="814"/>
    <s v="Dirección Nacional de Centros Tematicos"/>
    <d v="2016-08-03T00:00:00"/>
    <s v="Direccion General Técnica, Administrativa y Legal"/>
    <d v="2016-09-12T00:00:00"/>
    <m/>
    <x v="3"/>
    <d v="2016-09-13T00:00:00"/>
    <x v="1"/>
    <m/>
    <m/>
    <m/>
    <s v="PARA SU INTERVENCION"/>
    <x v="19"/>
    <x v="104"/>
    <m/>
    <m/>
    <m/>
    <m/>
    <m/>
    <m/>
    <m/>
    <m/>
    <m/>
    <m/>
    <m/>
    <m/>
  </r>
  <r>
    <n v="859"/>
    <s v="411705/2016"/>
    <s v="411705/2016"/>
    <m/>
    <s v="028876/2016"/>
    <m/>
    <m/>
    <s v="NOTA DNCT 299/2016"/>
    <d v="2016-09-05T00:00:00"/>
    <x v="74"/>
    <x v="493"/>
    <x v="469"/>
    <x v="815"/>
    <s v="Dirección Nacional de Centros Tematicos"/>
    <d v="2016-08-30T00:00:00"/>
    <s v="Direccion General Técnica, Administrativa y Legal"/>
    <d v="2016-09-12T00:00:00"/>
    <m/>
    <x v="3"/>
    <d v="2016-09-13T00:00:00"/>
    <x v="1"/>
    <s v="Presupuesto"/>
    <d v="2016-09-16T00:00:00"/>
    <s v="PV-2016-01464782-APN-DGTAYL#SFM"/>
    <s v="PARA SU INTERVENCION"/>
    <x v="19"/>
    <x v="104"/>
    <m/>
    <m/>
    <m/>
    <m/>
    <m/>
    <m/>
    <m/>
    <m/>
    <m/>
    <m/>
    <m/>
    <m/>
  </r>
  <r>
    <n v="860"/>
    <s v="415642/2016"/>
    <s v="415642/2016"/>
    <m/>
    <s v="026607/2016"/>
    <m/>
    <m/>
    <s v="NOTA DNEF 637/2016"/>
    <d v="2016-09-13T00:00:00"/>
    <x v="85"/>
    <x v="0"/>
    <x v="1"/>
    <x v="155"/>
    <s v="Dirección Nacional de Expresiones Federales"/>
    <d v="2016-09-13T00:00:00"/>
    <s v="Dirección Nacional de Expresiones Federales"/>
    <d v="2016-09-13T00:00:00"/>
    <m/>
    <x v="1"/>
    <d v="2016-09-13T00:00:00"/>
    <x v="1"/>
    <s v="Presupuesto"/>
    <d v="2016-09-27T00:00:00"/>
    <s v="PV-2016-01701391"/>
    <s v="PARA SU INTERVENCION + dispo por gedo"/>
    <x v="19"/>
    <x v="81"/>
    <m/>
    <m/>
    <m/>
    <m/>
    <m/>
    <m/>
    <m/>
    <m/>
    <m/>
    <m/>
    <m/>
    <m/>
  </r>
  <r>
    <n v="861"/>
    <s v="415599/2016"/>
    <s v="415599/2016"/>
    <m/>
    <s v="0028730/2016"/>
    <m/>
    <m/>
    <s v="NOTA DNEF 476/2016"/>
    <s v="13/09/0206"/>
    <x v="85"/>
    <x v="494"/>
    <x v="294"/>
    <x v="816"/>
    <s v="Dirección Nacional de Expresiones Federales"/>
    <d v="2016-09-13T00:00:00"/>
    <s v="Dirección Nacional de Expresiones Federales"/>
    <d v="2016-09-13T00:00:00"/>
    <m/>
    <x v="1"/>
    <d v="2016-09-13T00:00:00"/>
    <x v="1"/>
    <s v="Presupuesto"/>
    <d v="2016-09-29T00:00:00"/>
    <s v="pv-2016-01759263"/>
    <s v="Para indicación de crédito e intervención. DISPO x GEDO."/>
    <x v="5"/>
    <x v="5"/>
    <m/>
    <m/>
    <m/>
    <m/>
    <m/>
    <m/>
    <m/>
    <m/>
    <m/>
    <m/>
    <m/>
    <m/>
  </r>
  <r>
    <n v="862"/>
    <s v="411613/2016"/>
    <s v="411613/2016"/>
    <m/>
    <s v="0028927/2016"/>
    <m/>
    <m/>
    <s v="NOTA DNCT 300/2016"/>
    <d v="2016-09-09T00:00:00"/>
    <x v="29"/>
    <x v="108"/>
    <x v="470"/>
    <x v="817"/>
    <s v="Dirección Nacional de Centros Tematicos"/>
    <d v="2016-09-09T00:00:00"/>
    <s v="Direccion General Técnica, Administrativa y Legal"/>
    <d v="2016-09-12T00:00:00"/>
    <m/>
    <x v="3"/>
    <d v="2016-09-13T00:00:00"/>
    <x v="1"/>
    <s v="Presupuesto"/>
    <d v="2016-09-15T00:00:00"/>
    <s v="PV-2016-01424177-APN-DGTAYL#SFM"/>
    <s v="PARA CONTINUAR CON LOS TRÁMITES DE RIGOR"/>
    <x v="19"/>
    <x v="105"/>
    <m/>
    <m/>
    <m/>
    <m/>
    <m/>
    <m/>
    <m/>
    <m/>
    <m/>
    <m/>
    <m/>
    <m/>
  </r>
  <r>
    <n v="863"/>
    <s v="416463/2016"/>
    <s v="416463/2016"/>
    <m/>
    <m/>
    <m/>
    <m/>
    <s v="NOTA DNEF 643/2016"/>
    <d v="2016-09-13T00:00:00"/>
    <x v="85"/>
    <x v="109"/>
    <x v="471"/>
    <x v="818"/>
    <s v="Dirección Nacional de Expresiones Federales"/>
    <d v="2016-09-13T00:00:00"/>
    <s v="Dirección Nacional de Expresiones Federales"/>
    <d v="2016-09-13T00:00:00"/>
    <m/>
    <x v="1"/>
    <d v="2016-09-13T00:00:00"/>
    <x v="1"/>
    <s v="Presupuesto"/>
    <d v="2016-09-29T00:00:00"/>
    <s v="pv-2016-01759190"/>
    <s v="Para indicación de crédito e intervención. DISPO x GEDO."/>
    <x v="5"/>
    <x v="5"/>
    <m/>
    <m/>
    <m/>
    <m/>
    <m/>
    <m/>
    <m/>
    <m/>
    <m/>
    <m/>
    <m/>
    <m/>
  </r>
  <r>
    <n v="864"/>
    <s v="417005/2016"/>
    <s v="417005/2016"/>
    <m/>
    <m/>
    <m/>
    <m/>
    <m/>
    <m/>
    <x v="90"/>
    <x v="0"/>
    <x v="1"/>
    <x v="819"/>
    <s v="Dirección de Generacion de Contendios"/>
    <d v="2016-09-13T00:00:00"/>
    <s v="Dirección de Generacion de Contendios"/>
    <d v="2016-09-13T00:00:00"/>
    <m/>
    <x v="2"/>
    <m/>
    <x v="1"/>
    <m/>
    <m/>
    <m/>
    <m/>
    <x v="3"/>
    <x v="64"/>
    <m/>
    <m/>
    <m/>
    <m/>
    <m/>
    <m/>
    <m/>
    <m/>
    <m/>
    <m/>
    <m/>
    <m/>
  </r>
  <r>
    <n v="865"/>
    <s v="397932/2016"/>
    <s v="397932/2016"/>
    <m/>
    <m/>
    <m/>
    <m/>
    <m/>
    <d v="2016-09-06T00:00:00"/>
    <x v="12"/>
    <x v="495"/>
    <x v="472"/>
    <x v="820"/>
    <s v="Coordinación Técnica Operativa"/>
    <d v="2016-09-06T00:00:00"/>
    <s v="Direccion General Técnica, Administrativa y Legal"/>
    <d v="2016-09-14T00:00:00"/>
    <m/>
    <x v="1"/>
    <d v="2016-09-15T00:00:00"/>
    <x v="1"/>
    <s v="Coordinación Técnica Operativa"/>
    <d v="2016-09-20T00:00:00"/>
    <s v="RTO-S01:1015903/2016"/>
    <s v="Para agregar documentación"/>
    <x v="3"/>
    <x v="106"/>
    <m/>
    <m/>
    <m/>
    <m/>
    <m/>
    <m/>
    <m/>
    <m/>
    <m/>
    <m/>
    <m/>
    <m/>
  </r>
  <r>
    <n v="866"/>
    <s v="416892/2016"/>
    <s v="416892/2016"/>
    <m/>
    <s v="0028942/2016"/>
    <m/>
    <m/>
    <s v="NOTA DNCT 304/2016"/>
    <d v="2016-09-13T00:00:00"/>
    <x v="36"/>
    <x v="496"/>
    <x v="473"/>
    <x v="821"/>
    <s v="Dirección Nacional de Centros Tematicos"/>
    <d v="2016-09-13T00:00:00"/>
    <s v="Direccion General Técnica, Administrativa y Legal"/>
    <d v="2016-09-14T00:00:00"/>
    <m/>
    <x v="3"/>
    <d v="2016-09-15T00:00:00"/>
    <x v="1"/>
    <s v="Presupuesto"/>
    <d v="2016-09-16T00:00:00"/>
    <s v="PV-2016-01456573-APN-DGTAYL#SFM"/>
    <s v="PARA SU INTERVENCION"/>
    <x v="5"/>
    <x v="5"/>
    <m/>
    <m/>
    <m/>
    <m/>
    <m/>
    <m/>
    <m/>
    <m/>
    <m/>
    <m/>
    <m/>
    <m/>
  </r>
  <r>
    <n v="867"/>
    <s v="369656/2016"/>
    <s v="369656/2016"/>
    <m/>
    <m/>
    <m/>
    <m/>
    <m/>
    <d v="2016-09-16T00:00:00"/>
    <x v="72"/>
    <x v="0"/>
    <x v="1"/>
    <x v="822"/>
    <s v="Direccion General Técnica, Administrativa y Legal"/>
    <d v="2016-09-16T00:00:00"/>
    <s v="Direccion General Técnica, Administrativa y Legal"/>
    <d v="2016-09-16T00:00:00"/>
    <m/>
    <x v="3"/>
    <d v="2016-09-16T00:00:00"/>
    <x v="34"/>
    <s v="Legales"/>
    <d v="2016-09-16T00:00:00"/>
    <s v="Providencia GEDO"/>
    <s v="Para su intervención con PROY de RESO para nombrar comisión evaluadora"/>
    <x v="5"/>
    <x v="5"/>
    <m/>
    <m/>
    <m/>
    <m/>
    <m/>
    <m/>
    <m/>
    <m/>
    <m/>
    <m/>
    <m/>
    <m/>
  </r>
  <r>
    <n v="868"/>
    <s v="426471/2016"/>
    <s v="426471/2016"/>
    <m/>
    <s v="0029295/2016"/>
    <m/>
    <m/>
    <s v="NOTA DNCT N° 312/2016"/>
    <d v="2016-09-05T00:00:00"/>
    <x v="31"/>
    <x v="497"/>
    <x v="474"/>
    <x v="823"/>
    <s v="Dirección Nacional de Centros Tematicos"/>
    <d v="2016-09-05T00:00:00"/>
    <s v="Direccion General Técnica, Administrativa y Legal"/>
    <d v="2016-09-19T00:00:00"/>
    <m/>
    <x v="3"/>
    <d v="2016-09-20T00:00:00"/>
    <x v="1"/>
    <m/>
    <m/>
    <m/>
    <m/>
    <x v="3"/>
    <x v="24"/>
    <m/>
    <m/>
    <m/>
    <m/>
    <m/>
    <m/>
    <m/>
    <m/>
    <m/>
    <m/>
    <m/>
    <m/>
  </r>
  <r>
    <n v="869"/>
    <s v="426444/2016"/>
    <s v="426444/2016"/>
    <m/>
    <s v="29294/2016"/>
    <m/>
    <m/>
    <s v="NOTA DNCT N° 310/2016"/>
    <d v="2016-09-13T00:00:00"/>
    <x v="31"/>
    <x v="290"/>
    <x v="475"/>
    <x v="824"/>
    <s v="Dirección Nacional de Centros Tematicos"/>
    <d v="2016-09-13T00:00:00"/>
    <s v="Direccion General Técnica, Administrativa y Legal"/>
    <d v="2016-09-19T00:00:00"/>
    <m/>
    <x v="3"/>
    <d v="2016-09-20T00:00:00"/>
    <x v="1"/>
    <s v="Presupuesto"/>
    <d v="2016-09-26T00:00:00"/>
    <s v="PV-2016-01659067-APN"/>
    <s v="PARA SU INTERVENCION"/>
    <x v="19"/>
    <x v="63"/>
    <m/>
    <m/>
    <m/>
    <m/>
    <m/>
    <m/>
    <m/>
    <m/>
    <m/>
    <m/>
    <m/>
    <m/>
  </r>
  <r>
    <n v="870"/>
    <s v="426312/2016"/>
    <s v="426312/2016"/>
    <m/>
    <s v="29285/2016"/>
    <m/>
    <m/>
    <s v="NOTA DNCT N° 305/2016"/>
    <d v="2016-09-09T00:00:00"/>
    <x v="91"/>
    <x v="498"/>
    <x v="476"/>
    <x v="825"/>
    <s v="Dirección Nacional de Centros Tematicos"/>
    <d v="2016-09-09T00:00:00"/>
    <s v="Direccion General Técnica, Administrativa y Legal"/>
    <d v="2016-09-19T00:00:00"/>
    <m/>
    <x v="3"/>
    <d v="2016-09-20T00:00:00"/>
    <x v="1"/>
    <s v="Presupuesto"/>
    <d v="2016-09-27T00:00:00"/>
    <s v="PV-2016-01711088"/>
    <s v="PARA SU INTERVENCION"/>
    <x v="5"/>
    <x v="5"/>
    <m/>
    <m/>
    <m/>
    <m/>
    <m/>
    <m/>
    <m/>
    <m/>
    <m/>
    <m/>
    <m/>
    <m/>
  </r>
  <r>
    <n v="871"/>
    <s v="426339/2016"/>
    <s v="426339/2016"/>
    <m/>
    <s v="292887/2016"/>
    <m/>
    <m/>
    <s v="NOTA DNCT N° 306/2016"/>
    <d v="2016-09-13T00:00:00"/>
    <x v="42"/>
    <x v="499"/>
    <x v="477"/>
    <x v="826"/>
    <s v="Dirección Nacional de Centros Tematicos"/>
    <d v="2016-09-13T00:00:00"/>
    <s v="Direccion General Técnica, Administrativa y Legal"/>
    <d v="2016-09-19T00:00:00"/>
    <m/>
    <x v="5"/>
    <d v="2016-09-20T00:00:00"/>
    <x v="1"/>
    <s v="Presupuesto"/>
    <d v="2016-09-22T00:00:00"/>
    <s v="PV-2016-01585104-APN + DISPO por GEDO"/>
    <s v="Para que informe sobre la existencia de credito."/>
    <x v="19"/>
    <x v="39"/>
    <m/>
    <m/>
    <m/>
    <m/>
    <m/>
    <m/>
    <m/>
    <m/>
    <m/>
    <m/>
    <m/>
    <m/>
  </r>
  <r>
    <n v="872"/>
    <s v="426424/2016"/>
    <s v="426424/2016"/>
    <m/>
    <s v="29293/2016"/>
    <m/>
    <m/>
    <s v="NOTA DNCT N° 309/2016"/>
    <d v="2016-09-16T00:00:00"/>
    <x v="38"/>
    <x v="263"/>
    <x v="478"/>
    <x v="827"/>
    <s v="Dirección Nacional de Centros Tematicos"/>
    <d v="2016-09-16T00:00:00"/>
    <s v="Direccion General Técnica, Administrativa y Legal"/>
    <d v="2016-09-19T00:00:00"/>
    <m/>
    <x v="3"/>
    <d v="2016-09-20T00:00:00"/>
    <x v="1"/>
    <s v="Legales"/>
    <d v="2016-09-23T00:00:00"/>
    <m/>
    <m/>
    <x v="0"/>
    <x v="65"/>
    <m/>
    <m/>
    <m/>
    <m/>
    <m/>
    <m/>
    <m/>
    <m/>
    <m/>
    <m/>
    <m/>
    <m/>
  </r>
  <r>
    <n v="873"/>
    <s v="426486/2016"/>
    <s v="426486/2016"/>
    <m/>
    <s v="29296/2016"/>
    <m/>
    <m/>
    <s v="NOTA DNCT N° 311/2016"/>
    <d v="2016-09-15T00:00:00"/>
    <x v="74"/>
    <x v="493"/>
    <x v="469"/>
    <x v="828"/>
    <s v="Dirección Nacional de Centros Tematicos"/>
    <d v="2016-09-15T00:00:00"/>
    <s v="Direccion General Técnica, Administrativa y Legal"/>
    <d v="2016-09-19T00:00:00"/>
    <m/>
    <x v="3"/>
    <d v="2016-09-20T00:00:00"/>
    <x v="1"/>
    <m/>
    <m/>
    <m/>
    <m/>
    <x v="3"/>
    <x v="24"/>
    <m/>
    <m/>
    <m/>
    <m/>
    <m/>
    <m/>
    <m/>
    <m/>
    <m/>
    <m/>
    <m/>
    <m/>
  </r>
  <r>
    <n v="874"/>
    <s v="426360/2016"/>
    <s v="426360/2016"/>
    <m/>
    <s v="29291/2016"/>
    <m/>
    <m/>
    <s v="NOTA DNCT N° 307/2016"/>
    <d v="2016-09-14T00:00:00"/>
    <x v="47"/>
    <x v="500"/>
    <x v="479"/>
    <x v="829"/>
    <s v="Dirección Nacional de Centros Tematicos"/>
    <d v="2016-09-14T00:00:00"/>
    <s v="Direccion General Técnica, Administrativa y Legal"/>
    <d v="2016-09-19T00:00:00"/>
    <m/>
    <x v="3"/>
    <d v="2016-09-20T00:00:00"/>
    <x v="1"/>
    <s v="Presupuesto"/>
    <d v="2016-09-23T00:00:00"/>
    <m/>
    <s v="PARA SU INTERVENCION"/>
    <x v="19"/>
    <x v="65"/>
    <m/>
    <m/>
    <m/>
    <m/>
    <m/>
    <m/>
    <m/>
    <m/>
    <m/>
    <m/>
    <m/>
    <m/>
  </r>
  <r>
    <n v="875"/>
    <s v="426370/2016"/>
    <s v="426370/2016"/>
    <m/>
    <s v="29292/2016"/>
    <m/>
    <m/>
    <s v="NOTA DNCT N° 308/2016"/>
    <d v="2016-09-13T00:00:00"/>
    <x v="94"/>
    <x v="501"/>
    <x v="480"/>
    <x v="830"/>
    <s v="Dirección Nacional de Centros Tematicos"/>
    <d v="2016-09-13T00:00:00"/>
    <s v="Direccion General Técnica, Administrativa y Legal"/>
    <d v="2016-09-19T00:00:00"/>
    <m/>
    <x v="3"/>
    <d v="2016-09-20T00:00:00"/>
    <x v="1"/>
    <m/>
    <m/>
    <m/>
    <s v="PARA SU INTERVENCION CON PROYECTO DE ACTO ADMINISTRATIVO"/>
    <x v="3"/>
    <x v="24"/>
    <m/>
    <m/>
    <m/>
    <m/>
    <m/>
    <m/>
    <m/>
    <m/>
    <m/>
    <m/>
    <m/>
    <m/>
  </r>
  <r>
    <n v="876"/>
    <s v="427823/2016"/>
    <s v="427823/2016"/>
    <m/>
    <m/>
    <m/>
    <m/>
    <m/>
    <d v="2016-09-15T00:00:00"/>
    <x v="101"/>
    <x v="6"/>
    <x v="452"/>
    <x v="831"/>
    <s v="Dirección Nacional de Centros Tematicos"/>
    <d v="2016-09-15T00:00:00"/>
    <s v="Direccion General Técnica, Administrativa y Legal"/>
    <d v="2016-09-19T00:00:00"/>
    <m/>
    <x v="2"/>
    <d v="2016-09-20T00:00:00"/>
    <x v="1"/>
    <s v="Direccion General Técnica, Administrativa y Legal"/>
    <d v="2016-09-29T00:00:00"/>
    <s v="PV-2016-01770105-APN"/>
    <s v="para su intervencion con providencia al area de contabilidad y finanzas"/>
    <x v="5"/>
    <x v="5"/>
    <m/>
    <m/>
    <m/>
    <m/>
    <m/>
    <m/>
    <m/>
    <m/>
    <m/>
    <m/>
    <m/>
    <m/>
  </r>
  <r>
    <n v="877"/>
    <s v="427823/2016"/>
    <s v="427823/2016"/>
    <m/>
    <m/>
    <m/>
    <m/>
    <m/>
    <d v="2016-09-15T00:00:00"/>
    <x v="101"/>
    <x v="6"/>
    <x v="452"/>
    <x v="831"/>
    <s v="Dirección Nacional de Centros Tematicos"/>
    <d v="2016-09-15T00:00:00"/>
    <s v="Direccion General Técnica, Administrativa y Legal"/>
    <d v="2016-09-19T00:00:00"/>
    <m/>
    <x v="2"/>
    <d v="2016-09-20T00:00:00"/>
    <x v="34"/>
    <m/>
    <m/>
    <m/>
    <m/>
    <x v="3"/>
    <x v="63"/>
    <m/>
    <m/>
    <m/>
    <m/>
    <m/>
    <m/>
    <m/>
    <m/>
    <m/>
    <e v="#N/A"/>
    <m/>
    <m/>
  </r>
  <r>
    <n v="878"/>
    <s v="431096/2016"/>
    <s v="431096/2016"/>
    <m/>
    <s v="29403/2016"/>
    <m/>
    <m/>
    <s v="NOTA DNCT N° 314/2016"/>
    <d v="2016-09-21T00:00:00"/>
    <x v="47"/>
    <x v="502"/>
    <x v="481"/>
    <x v="832"/>
    <s v="Dirección Nacional de Centros Tematicos"/>
    <d v="2016-09-26T00:00:00"/>
    <s v="Dirección Nacional de Centros Tematicos"/>
    <d v="2016-09-26T00:00:00"/>
    <m/>
    <x v="3"/>
    <d v="2016-09-26T00:00:00"/>
    <x v="1"/>
    <m/>
    <m/>
    <m/>
    <m/>
    <x v="3"/>
    <x v="63"/>
    <m/>
    <m/>
    <m/>
    <m/>
    <m/>
    <m/>
    <m/>
    <m/>
    <m/>
    <e v="#N/A"/>
    <m/>
    <m/>
  </r>
  <r>
    <n v="879"/>
    <s v="431047/2016"/>
    <s v="431047/2016"/>
    <m/>
    <s v="29401/2016"/>
    <m/>
    <m/>
    <s v="NOTA DNCT N° 313/2016"/>
    <d v="2016-09-21T00:00:00"/>
    <x v="85"/>
    <x v="503"/>
    <x v="303"/>
    <x v="833"/>
    <s v="Dirección Nacional de Centros Tematicos"/>
    <d v="2016-09-26T00:00:00"/>
    <s v="Dirección Nacional de Centros Tematicos"/>
    <d v="2016-09-26T00:00:00"/>
    <m/>
    <x v="3"/>
    <d v="2016-09-26T00:00:00"/>
    <x v="234"/>
    <m/>
    <m/>
    <m/>
    <m/>
    <x v="3"/>
    <x v="81"/>
    <m/>
    <m/>
    <m/>
    <m/>
    <m/>
    <m/>
    <m/>
    <m/>
    <m/>
    <e v="#N/A"/>
    <m/>
    <m/>
  </r>
  <r>
    <n v="880"/>
    <s v="426343/2016"/>
    <s v="426343/2016"/>
    <m/>
    <m/>
    <m/>
    <m/>
    <m/>
    <d v="2016-09-19T00:00:00"/>
    <x v="48"/>
    <x v="504"/>
    <x v="482"/>
    <x v="834"/>
    <s v="Coordinación Técnica Operativa"/>
    <d v="2016-09-19T00:00:00"/>
    <s v="Coordinación Técnica Operativa"/>
    <d v="2016-09-19T00:00:00"/>
    <m/>
    <x v="1"/>
    <m/>
    <x v="1"/>
    <s v="Dirección Nacional de Expresiones Federales"/>
    <d v="2016-09-27T00:00:00"/>
    <s v="Remito Comdoc"/>
    <s v="Ver columna T"/>
    <x v="5"/>
    <x v="5"/>
    <m/>
    <m/>
    <m/>
    <m/>
    <m/>
    <m/>
    <m/>
    <m/>
    <m/>
    <e v="#N/A"/>
    <m/>
    <m/>
  </r>
  <r>
    <n v="881"/>
    <s v="376677/2016"/>
    <s v="376677/2016"/>
    <m/>
    <m/>
    <m/>
    <m/>
    <m/>
    <d v="2016-08-22T00:00:00"/>
    <x v="62"/>
    <x v="505"/>
    <x v="483"/>
    <x v="835"/>
    <s v="Dirección Nacional de Expresiones Federales"/>
    <d v="2016-08-22T00:00:00"/>
    <s v="Dirección Nacional de Expresiones Federales"/>
    <d v="2016-09-23T00:00:00"/>
    <m/>
    <x v="1"/>
    <d v="2016-09-23T00:00:00"/>
    <x v="235"/>
    <s v="Presupuesto"/>
    <d v="2016-09-27T00:00:00"/>
    <s v="PV-2016-01702748"/>
    <s v="Para indicar existencia de crédito RESO por GEDO"/>
    <x v="35"/>
    <x v="81"/>
    <m/>
    <m/>
    <m/>
    <m/>
    <m/>
    <m/>
    <m/>
    <m/>
    <m/>
    <e v="#N/A"/>
    <m/>
    <m/>
  </r>
  <r>
    <n v="882"/>
    <s v="432489/2016"/>
    <s v="432489/2016"/>
    <m/>
    <s v="29450/2016"/>
    <m/>
    <m/>
    <s v="NOTA DNEF N° 660/2016"/>
    <d v="2016-09-21T00:00:00"/>
    <x v="57"/>
    <x v="506"/>
    <x v="484"/>
    <x v="836"/>
    <s v="Dirección Nacional de Expresiones Federales"/>
    <d v="2016-09-21T00:00:00"/>
    <s v="Dirección Nacional de Expresiones Federales"/>
    <d v="2016-09-21T00:00:00"/>
    <m/>
    <x v="1"/>
    <m/>
    <x v="34"/>
    <m/>
    <m/>
    <m/>
    <m/>
    <x v="3"/>
    <x v="106"/>
    <m/>
    <m/>
    <m/>
    <m/>
    <m/>
    <m/>
    <m/>
    <m/>
    <m/>
    <e v="#N/A"/>
    <m/>
    <m/>
  </r>
  <r>
    <n v="883"/>
    <s v="426424/2016"/>
    <s v="426424/2016"/>
    <m/>
    <s v="29293/2016"/>
    <m/>
    <m/>
    <s v="NOTA DNCT N° 309/2016"/>
    <d v="2016-09-16T00:00:00"/>
    <x v="47"/>
    <x v="263"/>
    <x v="478"/>
    <x v="827"/>
    <s v="Dirección Nacional de Centros Tematicos"/>
    <d v="2016-09-16T00:00:00"/>
    <s v="Direccion General Técnica, Administrativa y Legal"/>
    <d v="2016-09-19T00:00:00"/>
    <m/>
    <x v="3"/>
    <d v="2016-09-28T00:00:00"/>
    <x v="1"/>
    <m/>
    <m/>
    <m/>
    <m/>
    <x v="5"/>
    <x v="5"/>
    <m/>
    <m/>
    <m/>
    <m/>
    <m/>
    <m/>
    <m/>
    <m/>
    <m/>
    <e v="#N/A"/>
    <m/>
    <m/>
  </r>
  <r>
    <n v="884"/>
    <s v="Borrador del requerimiento"/>
    <m/>
    <m/>
    <m/>
    <m/>
    <m/>
    <s v="Borrador del requerimiento"/>
    <s v="28/09/0216"/>
    <x v="48"/>
    <x v="507"/>
    <x v="485"/>
    <x v="837"/>
    <s v="Dirección Nacional de Expresiones Federales"/>
    <d v="2016-09-29T00:00:00"/>
    <s v="Dirección Nacional de Expresiones Federales"/>
    <d v="2016-09-28T00:00:00"/>
    <m/>
    <x v="6"/>
    <m/>
    <x v="236"/>
    <m/>
    <m/>
    <m/>
    <m/>
    <x v="5"/>
    <x v="5"/>
    <m/>
    <m/>
    <m/>
    <m/>
    <m/>
    <m/>
    <m/>
    <m/>
    <m/>
    <e v="#N/A"/>
    <m/>
    <m/>
  </r>
  <r>
    <n v="885"/>
    <s v="Borrador del requerimiento"/>
    <m/>
    <m/>
    <m/>
    <m/>
    <m/>
    <s v="Borrador del requerimiento"/>
    <d v="2016-09-29T00:00:00"/>
    <x v="48"/>
    <x v="507"/>
    <x v="486"/>
    <x v="838"/>
    <s v="Coordinación Técnica Operativa"/>
    <d v="2016-09-29T00:00:00"/>
    <s v="CTO"/>
    <d v="2016-09-29T00:00:00"/>
    <m/>
    <x v="7"/>
    <d v="2016-09-29T00:00:00"/>
    <x v="237"/>
    <m/>
    <m/>
    <m/>
    <m/>
    <x v="5"/>
    <x v="5"/>
    <m/>
    <m/>
    <m/>
    <m/>
    <m/>
    <m/>
    <m/>
    <m/>
    <m/>
    <e v="#N/A"/>
    <m/>
    <m/>
  </r>
  <r>
    <n v="886"/>
    <m/>
    <m/>
    <m/>
    <m/>
    <m/>
    <m/>
    <m/>
    <m/>
    <x v="72"/>
    <x v="0"/>
    <x v="1"/>
    <x v="155"/>
    <m/>
    <m/>
    <m/>
    <m/>
    <m/>
    <x v="8"/>
    <m/>
    <x v="1"/>
    <m/>
    <m/>
    <m/>
    <m/>
    <x v="5"/>
    <x v="5"/>
    <m/>
    <m/>
    <m/>
    <m/>
    <m/>
    <m/>
    <m/>
    <m/>
    <m/>
    <m/>
    <m/>
    <m/>
  </r>
  <r>
    <n v="887"/>
    <m/>
    <m/>
    <m/>
    <m/>
    <m/>
    <m/>
    <m/>
    <m/>
    <x v="72"/>
    <x v="0"/>
    <x v="1"/>
    <x v="155"/>
    <m/>
    <m/>
    <m/>
    <m/>
    <m/>
    <x v="8"/>
    <m/>
    <x v="1"/>
    <m/>
    <m/>
    <m/>
    <m/>
    <x v="5"/>
    <x v="5"/>
    <m/>
    <m/>
    <m/>
    <m/>
    <m/>
    <m/>
    <m/>
    <m/>
    <m/>
    <m/>
    <m/>
    <m/>
  </r>
  <r>
    <m/>
    <m/>
    <m/>
    <m/>
    <m/>
    <m/>
    <m/>
    <m/>
    <m/>
    <x v="72"/>
    <x v="0"/>
    <x v="1"/>
    <x v="155"/>
    <m/>
    <m/>
    <m/>
    <m/>
    <m/>
    <x v="8"/>
    <m/>
    <x v="1"/>
    <m/>
    <m/>
    <m/>
    <m/>
    <x v="5"/>
    <x v="5"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</r>
  <r>
    <x v="0"/>
    <x v="0"/>
    <x v="1"/>
    <x v="1"/>
    <x v="1"/>
    <x v="1"/>
    <x v="1"/>
    <x v="1"/>
    <x v="1"/>
  </r>
  <r>
    <x v="0"/>
    <x v="1"/>
    <x v="2"/>
    <x v="2"/>
    <x v="2"/>
    <x v="2"/>
    <x v="2"/>
    <x v="2"/>
    <x v="2"/>
  </r>
  <r>
    <x v="0"/>
    <x v="2"/>
    <x v="3"/>
    <x v="3"/>
    <x v="3"/>
    <x v="3"/>
    <x v="3"/>
    <x v="3"/>
    <x v="3"/>
  </r>
  <r>
    <x v="0"/>
    <x v="2"/>
    <x v="4"/>
    <x v="4"/>
    <x v="4"/>
    <x v="4"/>
    <x v="4"/>
    <x v="4"/>
    <x v="4"/>
  </r>
  <r>
    <x v="0"/>
    <x v="2"/>
    <x v="4"/>
    <x v="5"/>
    <x v="5"/>
    <x v="5"/>
    <x v="5"/>
    <x v="0"/>
    <x v="5"/>
  </r>
  <r>
    <x v="0"/>
    <x v="2"/>
    <x v="5"/>
    <x v="6"/>
    <x v="6"/>
    <x v="6"/>
    <x v="6"/>
    <x v="5"/>
    <x v="6"/>
  </r>
  <r>
    <x v="0"/>
    <x v="3"/>
    <x v="6"/>
    <x v="7"/>
    <x v="7"/>
    <x v="2"/>
    <x v="7"/>
    <x v="0"/>
    <x v="7"/>
  </r>
  <r>
    <x v="0"/>
    <x v="4"/>
    <x v="7"/>
    <x v="8"/>
    <x v="8"/>
    <x v="2"/>
    <x v="8"/>
    <x v="2"/>
    <x v="8"/>
  </r>
  <r>
    <x v="0"/>
    <x v="4"/>
    <x v="8"/>
    <x v="9"/>
    <x v="9"/>
    <x v="7"/>
    <x v="9"/>
    <x v="0"/>
    <x v="9"/>
  </r>
  <r>
    <x v="0"/>
    <x v="5"/>
    <x v="9"/>
    <x v="10"/>
    <x v="10"/>
    <x v="8"/>
    <x v="10"/>
    <x v="0"/>
    <x v="5"/>
  </r>
  <r>
    <x v="0"/>
    <x v="6"/>
    <x v="4"/>
    <x v="11"/>
    <x v="11"/>
    <x v="9"/>
    <x v="1"/>
    <x v="0"/>
    <x v="5"/>
  </r>
  <r>
    <x v="0"/>
    <x v="6"/>
    <x v="4"/>
    <x v="12"/>
    <x v="12"/>
    <x v="10"/>
    <x v="11"/>
    <x v="0"/>
    <x v="5"/>
  </r>
  <r>
    <x v="0"/>
    <x v="6"/>
    <x v="10"/>
    <x v="13"/>
    <x v="13"/>
    <x v="11"/>
    <x v="11"/>
    <x v="0"/>
    <x v="5"/>
  </r>
  <r>
    <x v="0"/>
    <x v="7"/>
    <x v="2"/>
    <x v="14"/>
    <x v="14"/>
    <x v="12"/>
    <x v="12"/>
    <x v="6"/>
    <x v="10"/>
  </r>
  <r>
    <x v="0"/>
    <x v="8"/>
    <x v="11"/>
    <x v="15"/>
    <x v="15"/>
    <x v="2"/>
    <x v="13"/>
    <x v="7"/>
    <x v="11"/>
  </r>
  <r>
    <x v="0"/>
    <x v="9"/>
    <x v="2"/>
    <x v="16"/>
    <x v="16"/>
    <x v="2"/>
    <x v="1"/>
    <x v="8"/>
    <x v="12"/>
  </r>
  <r>
    <x v="0"/>
    <x v="9"/>
    <x v="2"/>
    <x v="17"/>
    <x v="17"/>
    <x v="2"/>
    <x v="14"/>
    <x v="0"/>
    <x v="13"/>
  </r>
  <r>
    <x v="0"/>
    <x v="9"/>
    <x v="2"/>
    <x v="18"/>
    <x v="18"/>
    <x v="2"/>
    <x v="13"/>
    <x v="0"/>
    <x v="5"/>
  </r>
  <r>
    <x v="0"/>
    <x v="10"/>
    <x v="2"/>
    <x v="19"/>
    <x v="19"/>
    <x v="2"/>
    <x v="15"/>
    <x v="9"/>
    <x v="14"/>
  </r>
  <r>
    <x v="0"/>
    <x v="11"/>
    <x v="2"/>
    <x v="20"/>
    <x v="20"/>
    <x v="13"/>
    <x v="16"/>
    <x v="10"/>
    <x v="15"/>
  </r>
  <r>
    <x v="0"/>
    <x v="12"/>
    <x v="12"/>
    <x v="21"/>
    <x v="19"/>
    <x v="14"/>
    <x v="15"/>
    <x v="9"/>
    <x v="14"/>
  </r>
  <r>
    <x v="0"/>
    <x v="12"/>
    <x v="2"/>
    <x v="22"/>
    <x v="21"/>
    <x v="15"/>
    <x v="17"/>
    <x v="11"/>
    <x v="16"/>
  </r>
  <r>
    <x v="0"/>
    <x v="13"/>
    <x v="13"/>
    <x v="23"/>
    <x v="22"/>
    <x v="16"/>
    <x v="18"/>
    <x v="0"/>
    <x v="17"/>
  </r>
  <r>
    <x v="0"/>
    <x v="13"/>
    <x v="2"/>
    <x v="24"/>
    <x v="23"/>
    <x v="17"/>
    <x v="18"/>
    <x v="12"/>
    <x v="15"/>
  </r>
  <r>
    <x v="0"/>
    <x v="13"/>
    <x v="2"/>
    <x v="25"/>
    <x v="19"/>
    <x v="18"/>
    <x v="15"/>
    <x v="9"/>
    <x v="14"/>
  </r>
  <r>
    <x v="0"/>
    <x v="14"/>
    <x v="14"/>
    <x v="26"/>
    <x v="24"/>
    <x v="19"/>
    <x v="17"/>
    <x v="13"/>
    <x v="18"/>
  </r>
  <r>
    <x v="0"/>
    <x v="14"/>
    <x v="15"/>
    <x v="27"/>
    <x v="25"/>
    <x v="20"/>
    <x v="19"/>
    <x v="5"/>
    <x v="19"/>
  </r>
  <r>
    <x v="0"/>
    <x v="15"/>
    <x v="15"/>
    <x v="28"/>
    <x v="26"/>
    <x v="21"/>
    <x v="4"/>
    <x v="4"/>
    <x v="4"/>
  </r>
  <r>
    <x v="0"/>
    <x v="15"/>
    <x v="2"/>
    <x v="29"/>
    <x v="27"/>
    <x v="22"/>
    <x v="20"/>
    <x v="14"/>
    <x v="8"/>
  </r>
  <r>
    <x v="0"/>
    <x v="16"/>
    <x v="16"/>
    <x v="30"/>
    <x v="28"/>
    <x v="23"/>
    <x v="19"/>
    <x v="15"/>
    <x v="20"/>
  </r>
  <r>
    <x v="0"/>
    <x v="16"/>
    <x v="17"/>
    <x v="31"/>
    <x v="29"/>
    <x v="24"/>
    <x v="21"/>
    <x v="16"/>
    <x v="21"/>
  </r>
  <r>
    <x v="0"/>
    <x v="17"/>
    <x v="2"/>
    <x v="32"/>
    <x v="30"/>
    <x v="2"/>
    <x v="22"/>
    <x v="2"/>
    <x v="2"/>
  </r>
  <r>
    <x v="0"/>
    <x v="18"/>
    <x v="18"/>
    <x v="33"/>
    <x v="31"/>
    <x v="25"/>
    <x v="5"/>
    <x v="17"/>
    <x v="10"/>
  </r>
  <r>
    <x v="0"/>
    <x v="19"/>
    <x v="19"/>
    <x v="34"/>
    <x v="32"/>
    <x v="26"/>
    <x v="23"/>
    <x v="2"/>
    <x v="8"/>
  </r>
  <r>
    <x v="0"/>
    <x v="19"/>
    <x v="20"/>
    <x v="35"/>
    <x v="33"/>
    <x v="27"/>
    <x v="17"/>
    <x v="0"/>
    <x v="22"/>
  </r>
  <r>
    <x v="0"/>
    <x v="20"/>
    <x v="2"/>
    <x v="36"/>
    <x v="34"/>
    <x v="28"/>
    <x v="2"/>
    <x v="2"/>
    <x v="23"/>
  </r>
  <r>
    <x v="0"/>
    <x v="21"/>
    <x v="21"/>
    <x v="37"/>
    <x v="35"/>
    <x v="29"/>
    <x v="17"/>
    <x v="0"/>
    <x v="24"/>
  </r>
  <r>
    <x v="0"/>
    <x v="22"/>
    <x v="22"/>
    <x v="38"/>
    <x v="36"/>
    <x v="30"/>
    <x v="22"/>
    <x v="2"/>
    <x v="23"/>
  </r>
  <r>
    <x v="0"/>
    <x v="23"/>
    <x v="16"/>
    <x v="39"/>
    <x v="37"/>
    <x v="31"/>
    <x v="8"/>
    <x v="18"/>
    <x v="25"/>
  </r>
  <r>
    <x v="0"/>
    <x v="23"/>
    <x v="23"/>
    <x v="40"/>
    <x v="38"/>
    <x v="32"/>
    <x v="17"/>
    <x v="19"/>
    <x v="18"/>
  </r>
  <r>
    <x v="0"/>
    <x v="24"/>
    <x v="2"/>
    <x v="41"/>
    <x v="39"/>
    <x v="33"/>
    <x v="24"/>
    <x v="11"/>
    <x v="26"/>
  </r>
  <r>
    <x v="0"/>
    <x v="25"/>
    <x v="24"/>
    <x v="42"/>
    <x v="40"/>
    <x v="34"/>
    <x v="12"/>
    <x v="20"/>
    <x v="27"/>
  </r>
  <r>
    <x v="0"/>
    <x v="25"/>
    <x v="25"/>
    <x v="43"/>
    <x v="41"/>
    <x v="35"/>
    <x v="18"/>
    <x v="4"/>
    <x v="4"/>
  </r>
  <r>
    <x v="0"/>
    <x v="25"/>
    <x v="2"/>
    <x v="44"/>
    <x v="19"/>
    <x v="36"/>
    <x v="15"/>
    <x v="9"/>
    <x v="14"/>
  </r>
  <r>
    <x v="0"/>
    <x v="25"/>
    <x v="2"/>
    <x v="45"/>
    <x v="19"/>
    <x v="37"/>
    <x v="15"/>
    <x v="9"/>
    <x v="14"/>
  </r>
  <r>
    <x v="0"/>
    <x v="25"/>
    <x v="2"/>
    <x v="46"/>
    <x v="19"/>
    <x v="38"/>
    <x v="15"/>
    <x v="9"/>
    <x v="14"/>
  </r>
  <r>
    <x v="0"/>
    <x v="26"/>
    <x v="26"/>
    <x v="47"/>
    <x v="42"/>
    <x v="39"/>
    <x v="17"/>
    <x v="0"/>
    <x v="28"/>
  </r>
  <r>
    <x v="0"/>
    <x v="26"/>
    <x v="27"/>
    <x v="48"/>
    <x v="43"/>
    <x v="2"/>
    <x v="25"/>
    <x v="0"/>
    <x v="5"/>
  </r>
  <r>
    <x v="0"/>
    <x v="27"/>
    <x v="28"/>
    <x v="49"/>
    <x v="44"/>
    <x v="40"/>
    <x v="26"/>
    <x v="3"/>
    <x v="3"/>
  </r>
  <r>
    <x v="0"/>
    <x v="28"/>
    <x v="29"/>
    <x v="50"/>
    <x v="45"/>
    <x v="41"/>
    <x v="12"/>
    <x v="21"/>
    <x v="29"/>
  </r>
  <r>
    <x v="0"/>
    <x v="29"/>
    <x v="30"/>
    <x v="51"/>
    <x v="46"/>
    <x v="42"/>
    <x v="27"/>
    <x v="2"/>
    <x v="8"/>
  </r>
  <r>
    <x v="0"/>
    <x v="30"/>
    <x v="31"/>
    <x v="52"/>
    <x v="47"/>
    <x v="43"/>
    <x v="17"/>
    <x v="13"/>
    <x v="18"/>
  </r>
  <r>
    <x v="0"/>
    <x v="31"/>
    <x v="32"/>
    <x v="53"/>
    <x v="48"/>
    <x v="44"/>
    <x v="8"/>
    <x v="2"/>
    <x v="8"/>
  </r>
  <r>
    <x v="0"/>
    <x v="32"/>
    <x v="33"/>
    <x v="54"/>
    <x v="49"/>
    <x v="45"/>
    <x v="13"/>
    <x v="22"/>
    <x v="30"/>
  </r>
  <r>
    <x v="0"/>
    <x v="32"/>
    <x v="2"/>
    <x v="55"/>
    <x v="50"/>
    <x v="2"/>
    <x v="1"/>
    <x v="14"/>
    <x v="8"/>
  </r>
  <r>
    <x v="0"/>
    <x v="33"/>
    <x v="2"/>
    <x v="56"/>
    <x v="51"/>
    <x v="2"/>
    <x v="1"/>
    <x v="8"/>
    <x v="31"/>
  </r>
  <r>
    <x v="0"/>
    <x v="33"/>
    <x v="2"/>
    <x v="57"/>
    <x v="52"/>
    <x v="2"/>
    <x v="24"/>
    <x v="0"/>
    <x v="32"/>
  </r>
  <r>
    <x v="0"/>
    <x v="34"/>
    <x v="2"/>
    <x v="58"/>
    <x v="53"/>
    <x v="2"/>
    <x v="1"/>
    <x v="23"/>
    <x v="8"/>
  </r>
  <r>
    <x v="0"/>
    <x v="35"/>
    <x v="34"/>
    <x v="59"/>
    <x v="54"/>
    <x v="46"/>
    <x v="17"/>
    <x v="0"/>
    <x v="33"/>
  </r>
  <r>
    <x v="0"/>
    <x v="36"/>
    <x v="2"/>
    <x v="60"/>
    <x v="55"/>
    <x v="2"/>
    <x v="28"/>
    <x v="13"/>
    <x v="18"/>
  </r>
  <r>
    <x v="1"/>
    <x v="37"/>
    <x v="2"/>
    <x v="61"/>
    <x v="56"/>
    <x v="47"/>
    <x v="1"/>
    <x v="8"/>
    <x v="8"/>
  </r>
  <r>
    <x v="1"/>
    <x v="0"/>
    <x v="35"/>
    <x v="62"/>
    <x v="57"/>
    <x v="48"/>
    <x v="29"/>
    <x v="0"/>
    <x v="34"/>
  </r>
  <r>
    <x v="1"/>
    <x v="1"/>
    <x v="36"/>
    <x v="63"/>
    <x v="58"/>
    <x v="2"/>
    <x v="1"/>
    <x v="2"/>
    <x v="8"/>
  </r>
  <r>
    <x v="1"/>
    <x v="38"/>
    <x v="37"/>
    <x v="64"/>
    <x v="59"/>
    <x v="49"/>
    <x v="30"/>
    <x v="24"/>
    <x v="35"/>
  </r>
  <r>
    <x v="1"/>
    <x v="39"/>
    <x v="2"/>
    <x v="65"/>
    <x v="60"/>
    <x v="2"/>
    <x v="17"/>
    <x v="0"/>
    <x v="36"/>
  </r>
  <r>
    <x v="1"/>
    <x v="9"/>
    <x v="38"/>
    <x v="66"/>
    <x v="61"/>
    <x v="2"/>
    <x v="30"/>
    <x v="24"/>
    <x v="37"/>
  </r>
  <r>
    <x v="1"/>
    <x v="9"/>
    <x v="39"/>
    <x v="67"/>
    <x v="62"/>
    <x v="50"/>
    <x v="13"/>
    <x v="25"/>
    <x v="35"/>
  </r>
  <r>
    <x v="1"/>
    <x v="9"/>
    <x v="40"/>
    <x v="68"/>
    <x v="63"/>
    <x v="51"/>
    <x v="31"/>
    <x v="4"/>
    <x v="4"/>
  </r>
  <r>
    <x v="1"/>
    <x v="9"/>
    <x v="2"/>
    <x v="69"/>
    <x v="64"/>
    <x v="2"/>
    <x v="22"/>
    <x v="2"/>
    <x v="38"/>
  </r>
  <r>
    <x v="1"/>
    <x v="9"/>
    <x v="2"/>
    <x v="70"/>
    <x v="65"/>
    <x v="52"/>
    <x v="32"/>
    <x v="0"/>
    <x v="39"/>
  </r>
  <r>
    <x v="1"/>
    <x v="9"/>
    <x v="2"/>
    <x v="71"/>
    <x v="66"/>
    <x v="53"/>
    <x v="33"/>
    <x v="0"/>
    <x v="40"/>
  </r>
  <r>
    <x v="1"/>
    <x v="9"/>
    <x v="2"/>
    <x v="72"/>
    <x v="67"/>
    <x v="54"/>
    <x v="34"/>
    <x v="0"/>
    <x v="41"/>
  </r>
  <r>
    <x v="1"/>
    <x v="9"/>
    <x v="2"/>
    <x v="73"/>
    <x v="68"/>
    <x v="55"/>
    <x v="27"/>
    <x v="14"/>
    <x v="8"/>
  </r>
  <r>
    <x v="1"/>
    <x v="9"/>
    <x v="2"/>
    <x v="74"/>
    <x v="69"/>
    <x v="2"/>
    <x v="35"/>
    <x v="0"/>
    <x v="42"/>
  </r>
  <r>
    <x v="1"/>
    <x v="40"/>
    <x v="16"/>
    <x v="75"/>
    <x v="70"/>
    <x v="56"/>
    <x v="17"/>
    <x v="0"/>
    <x v="43"/>
  </r>
  <r>
    <x v="1"/>
    <x v="40"/>
    <x v="2"/>
    <x v="76"/>
    <x v="71"/>
    <x v="2"/>
    <x v="27"/>
    <x v="2"/>
    <x v="8"/>
  </r>
  <r>
    <x v="1"/>
    <x v="15"/>
    <x v="16"/>
    <x v="77"/>
    <x v="72"/>
    <x v="2"/>
    <x v="17"/>
    <x v="0"/>
    <x v="44"/>
  </r>
  <r>
    <x v="1"/>
    <x v="15"/>
    <x v="2"/>
    <x v="78"/>
    <x v="73"/>
    <x v="2"/>
    <x v="27"/>
    <x v="2"/>
    <x v="8"/>
  </r>
  <r>
    <x v="1"/>
    <x v="15"/>
    <x v="2"/>
    <x v="79"/>
    <x v="74"/>
    <x v="2"/>
    <x v="1"/>
    <x v="2"/>
    <x v="8"/>
  </r>
  <r>
    <x v="1"/>
    <x v="15"/>
    <x v="2"/>
    <x v="80"/>
    <x v="75"/>
    <x v="2"/>
    <x v="27"/>
    <x v="2"/>
    <x v="8"/>
  </r>
  <r>
    <x v="1"/>
    <x v="41"/>
    <x v="2"/>
    <x v="81"/>
    <x v="19"/>
    <x v="2"/>
    <x v="15"/>
    <x v="9"/>
    <x v="14"/>
  </r>
  <r>
    <x v="1"/>
    <x v="42"/>
    <x v="41"/>
    <x v="82"/>
    <x v="76"/>
    <x v="57"/>
    <x v="32"/>
    <x v="26"/>
    <x v="1"/>
  </r>
  <r>
    <x v="1"/>
    <x v="42"/>
    <x v="42"/>
    <x v="83"/>
    <x v="77"/>
    <x v="58"/>
    <x v="22"/>
    <x v="14"/>
    <x v="23"/>
  </r>
  <r>
    <x v="1"/>
    <x v="42"/>
    <x v="2"/>
    <x v="84"/>
    <x v="78"/>
    <x v="59"/>
    <x v="14"/>
    <x v="14"/>
    <x v="45"/>
  </r>
  <r>
    <x v="1"/>
    <x v="42"/>
    <x v="2"/>
    <x v="85"/>
    <x v="79"/>
    <x v="2"/>
    <x v="1"/>
    <x v="2"/>
    <x v="8"/>
  </r>
  <r>
    <x v="1"/>
    <x v="43"/>
    <x v="2"/>
    <x v="86"/>
    <x v="80"/>
    <x v="56"/>
    <x v="17"/>
    <x v="0"/>
    <x v="46"/>
  </r>
  <r>
    <x v="1"/>
    <x v="43"/>
    <x v="2"/>
    <x v="87"/>
    <x v="81"/>
    <x v="2"/>
    <x v="7"/>
    <x v="2"/>
    <x v="8"/>
  </r>
  <r>
    <x v="1"/>
    <x v="19"/>
    <x v="43"/>
    <x v="88"/>
    <x v="82"/>
    <x v="60"/>
    <x v="12"/>
    <x v="3"/>
    <x v="47"/>
  </r>
  <r>
    <x v="1"/>
    <x v="19"/>
    <x v="44"/>
    <x v="89"/>
    <x v="83"/>
    <x v="61"/>
    <x v="1"/>
    <x v="2"/>
    <x v="48"/>
  </r>
  <r>
    <x v="1"/>
    <x v="19"/>
    <x v="2"/>
    <x v="90"/>
    <x v="84"/>
    <x v="62"/>
    <x v="36"/>
    <x v="0"/>
    <x v="49"/>
  </r>
  <r>
    <x v="1"/>
    <x v="19"/>
    <x v="2"/>
    <x v="91"/>
    <x v="85"/>
    <x v="2"/>
    <x v="37"/>
    <x v="27"/>
    <x v="50"/>
  </r>
  <r>
    <x v="1"/>
    <x v="20"/>
    <x v="45"/>
    <x v="92"/>
    <x v="86"/>
    <x v="63"/>
    <x v="22"/>
    <x v="2"/>
    <x v="51"/>
  </r>
  <r>
    <x v="1"/>
    <x v="20"/>
    <x v="46"/>
    <x v="93"/>
    <x v="87"/>
    <x v="64"/>
    <x v="32"/>
    <x v="24"/>
    <x v="52"/>
  </r>
  <r>
    <x v="1"/>
    <x v="20"/>
    <x v="47"/>
    <x v="94"/>
    <x v="88"/>
    <x v="2"/>
    <x v="13"/>
    <x v="2"/>
    <x v="8"/>
  </r>
  <r>
    <x v="1"/>
    <x v="20"/>
    <x v="48"/>
    <x v="95"/>
    <x v="89"/>
    <x v="65"/>
    <x v="1"/>
    <x v="2"/>
    <x v="8"/>
  </r>
  <r>
    <x v="1"/>
    <x v="20"/>
    <x v="49"/>
    <x v="96"/>
    <x v="90"/>
    <x v="66"/>
    <x v="1"/>
    <x v="26"/>
    <x v="53"/>
  </r>
  <r>
    <x v="1"/>
    <x v="20"/>
    <x v="49"/>
    <x v="97"/>
    <x v="91"/>
    <x v="67"/>
    <x v="38"/>
    <x v="24"/>
    <x v="54"/>
  </r>
  <r>
    <x v="1"/>
    <x v="20"/>
    <x v="50"/>
    <x v="98"/>
    <x v="92"/>
    <x v="68"/>
    <x v="26"/>
    <x v="0"/>
    <x v="55"/>
  </r>
  <r>
    <x v="1"/>
    <x v="20"/>
    <x v="51"/>
    <x v="99"/>
    <x v="93"/>
    <x v="69"/>
    <x v="39"/>
    <x v="24"/>
    <x v="54"/>
  </r>
  <r>
    <x v="1"/>
    <x v="20"/>
    <x v="52"/>
    <x v="100"/>
    <x v="94"/>
    <x v="70"/>
    <x v="5"/>
    <x v="0"/>
    <x v="56"/>
  </r>
  <r>
    <x v="1"/>
    <x v="20"/>
    <x v="53"/>
    <x v="101"/>
    <x v="95"/>
    <x v="71"/>
    <x v="17"/>
    <x v="28"/>
    <x v="14"/>
  </r>
  <r>
    <x v="1"/>
    <x v="20"/>
    <x v="53"/>
    <x v="97"/>
    <x v="96"/>
    <x v="72"/>
    <x v="4"/>
    <x v="26"/>
    <x v="57"/>
  </r>
  <r>
    <x v="1"/>
    <x v="20"/>
    <x v="54"/>
    <x v="102"/>
    <x v="97"/>
    <x v="73"/>
    <x v="40"/>
    <x v="26"/>
    <x v="57"/>
  </r>
  <r>
    <x v="1"/>
    <x v="20"/>
    <x v="55"/>
    <x v="103"/>
    <x v="98"/>
    <x v="71"/>
    <x v="14"/>
    <x v="20"/>
    <x v="58"/>
  </r>
  <r>
    <x v="1"/>
    <x v="20"/>
    <x v="2"/>
    <x v="104"/>
    <x v="99"/>
    <x v="2"/>
    <x v="27"/>
    <x v="2"/>
    <x v="8"/>
  </r>
  <r>
    <x v="1"/>
    <x v="20"/>
    <x v="2"/>
    <x v="105"/>
    <x v="100"/>
    <x v="2"/>
    <x v="17"/>
    <x v="0"/>
    <x v="59"/>
  </r>
  <r>
    <x v="1"/>
    <x v="20"/>
    <x v="2"/>
    <x v="106"/>
    <x v="101"/>
    <x v="74"/>
    <x v="27"/>
    <x v="2"/>
    <x v="8"/>
  </r>
  <r>
    <x v="1"/>
    <x v="44"/>
    <x v="56"/>
    <x v="107"/>
    <x v="102"/>
    <x v="14"/>
    <x v="15"/>
    <x v="28"/>
    <x v="14"/>
  </r>
  <r>
    <x v="1"/>
    <x v="44"/>
    <x v="55"/>
    <x v="108"/>
    <x v="103"/>
    <x v="75"/>
    <x v="41"/>
    <x v="0"/>
    <x v="49"/>
  </r>
  <r>
    <x v="1"/>
    <x v="44"/>
    <x v="57"/>
    <x v="109"/>
    <x v="104"/>
    <x v="2"/>
    <x v="15"/>
    <x v="28"/>
    <x v="14"/>
  </r>
  <r>
    <x v="1"/>
    <x v="44"/>
    <x v="2"/>
    <x v="110"/>
    <x v="105"/>
    <x v="2"/>
    <x v="15"/>
    <x v="28"/>
    <x v="14"/>
  </r>
  <r>
    <x v="1"/>
    <x v="45"/>
    <x v="58"/>
    <x v="111"/>
    <x v="106"/>
    <x v="76"/>
    <x v="42"/>
    <x v="0"/>
    <x v="60"/>
  </r>
  <r>
    <x v="1"/>
    <x v="23"/>
    <x v="59"/>
    <x v="112"/>
    <x v="107"/>
    <x v="56"/>
    <x v="43"/>
    <x v="0"/>
    <x v="40"/>
  </r>
  <r>
    <x v="1"/>
    <x v="23"/>
    <x v="2"/>
    <x v="113"/>
    <x v="108"/>
    <x v="77"/>
    <x v="17"/>
    <x v="0"/>
    <x v="61"/>
  </r>
  <r>
    <x v="1"/>
    <x v="46"/>
    <x v="2"/>
    <x v="114"/>
    <x v="109"/>
    <x v="78"/>
    <x v="17"/>
    <x v="0"/>
    <x v="61"/>
  </r>
  <r>
    <x v="1"/>
    <x v="28"/>
    <x v="2"/>
    <x v="115"/>
    <x v="110"/>
    <x v="63"/>
    <x v="14"/>
    <x v="2"/>
    <x v="62"/>
  </r>
  <r>
    <x v="1"/>
    <x v="47"/>
    <x v="60"/>
    <x v="116"/>
    <x v="111"/>
    <x v="79"/>
    <x v="27"/>
    <x v="2"/>
    <x v="8"/>
  </r>
  <r>
    <x v="1"/>
    <x v="47"/>
    <x v="61"/>
    <x v="117"/>
    <x v="112"/>
    <x v="80"/>
    <x v="33"/>
    <x v="4"/>
    <x v="4"/>
  </r>
  <r>
    <x v="1"/>
    <x v="48"/>
    <x v="2"/>
    <x v="118"/>
    <x v="113"/>
    <x v="81"/>
    <x v="44"/>
    <x v="26"/>
    <x v="1"/>
  </r>
  <r>
    <x v="1"/>
    <x v="49"/>
    <x v="62"/>
    <x v="119"/>
    <x v="114"/>
    <x v="2"/>
    <x v="8"/>
    <x v="2"/>
    <x v="8"/>
  </r>
  <r>
    <x v="1"/>
    <x v="50"/>
    <x v="63"/>
    <x v="120"/>
    <x v="115"/>
    <x v="82"/>
    <x v="45"/>
    <x v="29"/>
    <x v="63"/>
  </r>
  <r>
    <x v="1"/>
    <x v="28"/>
    <x v="2"/>
    <x v="121"/>
    <x v="116"/>
    <x v="2"/>
    <x v="24"/>
    <x v="0"/>
    <x v="6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96">
  <r>
    <s v="28497/2014"/>
    <s v="028497/2014"/>
    <m/>
    <m/>
    <m/>
    <m/>
    <m/>
    <d v="2016-01-14T00:00:00"/>
    <s v="Mantenimiento Asensores"/>
    <m/>
    <n v="23362824"/>
    <s v="MANTENIMIENTO de ASCENSORES Licitación Püblica Nacional N° 1/2015 (PRIMER LLAMADO) 5 cuerpos"/>
    <m/>
    <m/>
    <s v="Direccion General Técnica, Administrativa y Legal"/>
    <d v="2016-06-01T00:00:00"/>
    <s v="Mueble 11"/>
    <s v="Otros"/>
    <d v="2016-06-01T00:00:00"/>
    <s v="1/06 SE FUE CON NOTA Y PROY A ADRIAN PARA DEJAR SIN EFECTO LA LICITACIÓN"/>
    <s v="Direccion General Técnica, Administrativa y Legal"/>
    <d v="2016-03-07T00:00:00"/>
    <s v="NOTA CC 271/2016"/>
    <s v="CON NOTA Y PROY PARA DEJAR SIN EFECTO LA LICITACIÓN"/>
    <x v="0"/>
    <d v="2016-06-15T00:00:00"/>
    <s v="Licitación Publica"/>
    <s v="Licitación - Contrataciones"/>
    <s v="Licitacion"/>
    <m/>
    <m/>
    <m/>
    <m/>
    <m/>
    <m/>
    <m/>
    <m/>
    <m/>
  </r>
  <r>
    <s v="158858/2014"/>
    <s v="158858/2014"/>
    <m/>
    <m/>
    <n v="197613"/>
    <m/>
    <s v="_x000a_"/>
    <d v="2016-01-14T00:00:00"/>
    <s v="Equipamiento Escenario Movil"/>
    <m/>
    <m/>
    <s v="EQUIPAMIENTO ESCENARIO MÓVIL"/>
    <m/>
    <m/>
    <m/>
    <m/>
    <m/>
    <s v="Otros"/>
    <m/>
    <m/>
    <m/>
    <m/>
    <m/>
    <m/>
    <x v="1"/>
    <d v="2015-05-27T00:00:00"/>
    <m/>
    <s v="HISTORICO /MINPLAN"/>
    <m/>
    <m/>
    <m/>
    <m/>
    <m/>
    <m/>
    <m/>
    <m/>
    <m/>
    <m/>
  </r>
  <r>
    <s v="259206/2014"/>
    <s v="259206/2014"/>
    <m/>
    <m/>
    <n v="252062"/>
    <m/>
    <m/>
    <d v="2016-01-14T00:00:00"/>
    <s v="Transporte"/>
    <m/>
    <m/>
    <s v="REF. TRANSPORTE DE OBRAS DE ARTE"/>
    <m/>
    <m/>
    <m/>
    <m/>
    <m/>
    <s v="Sebastian"/>
    <m/>
    <m/>
    <m/>
    <m/>
    <m/>
    <m/>
    <x v="2"/>
    <d v="2015-05-05T00:00:00"/>
    <m/>
    <s v="HISTORICO /MINPLAN"/>
    <m/>
    <m/>
    <m/>
    <m/>
    <m/>
    <m/>
    <m/>
    <m/>
    <m/>
    <m/>
  </r>
  <r>
    <s v="218690/2015"/>
    <s v="218690/2015"/>
    <m/>
    <m/>
    <m/>
    <m/>
    <m/>
    <d v="2016-01-14T00:00:00"/>
    <s v="Convenio Universidades"/>
    <s v="UNSAM"/>
    <m/>
    <s v="REF. PAGO CUOTA N° 2 CONVENIO ACUDGDYME N° 377/2015 - CCK UNSAM - (2 CUERPOS). Queda sin uso. La universidad adeuda rendiciones"/>
    <m/>
    <m/>
    <m/>
    <m/>
    <s v="Mueble 14"/>
    <s v="Otros"/>
    <m/>
    <m/>
    <m/>
    <m/>
    <m/>
    <m/>
    <x v="3"/>
    <d v="2016-05-09T00:00:00"/>
    <m/>
    <s v="Pago"/>
    <s v="Pago"/>
    <m/>
    <m/>
    <m/>
    <m/>
    <m/>
    <m/>
    <m/>
    <m/>
    <m/>
  </r>
  <r>
    <s v="16204/2015"/>
    <s v="016204/2015"/>
    <m/>
    <m/>
    <m/>
    <m/>
    <m/>
    <d v="2016-01-14T00:00:00"/>
    <s v="Tecnopolis - Convenio Universidades"/>
    <s v="UNLAM"/>
    <m/>
    <s v="PROPUESTA DE CONVENIOS DE COOPERACIÓN Y ASISTENCIA UNLAM-MINPLAN TECNOPOLIS 2015"/>
    <s v="Dirección Nacional de Centros Tematicos"/>
    <m/>
    <m/>
    <m/>
    <s v="Mueble 14"/>
    <s v="Otros"/>
    <m/>
    <m/>
    <m/>
    <m/>
    <m/>
    <m/>
    <x v="3"/>
    <d v="2016-05-09T00:00:00"/>
    <m/>
    <s v="HISTORICO /MINPLAN"/>
    <s v="Convenios"/>
    <m/>
    <m/>
    <m/>
    <m/>
    <m/>
    <m/>
    <m/>
    <m/>
    <m/>
  </r>
  <r>
    <s v="184524/2015"/>
    <s v="184524/2015"/>
    <m/>
    <m/>
    <m/>
    <m/>
    <m/>
    <d v="2016-01-14T00:00:00"/>
    <s v="Convenio Universidades"/>
    <s v="RTA"/>
    <m/>
    <s v="REF. CONVENIO ESPECIFICO MINPLAN-RTA"/>
    <m/>
    <m/>
    <m/>
    <m/>
    <s v="Mueble 14"/>
    <s v="Otros"/>
    <m/>
    <m/>
    <m/>
    <m/>
    <m/>
    <m/>
    <x v="3"/>
    <d v="2016-05-09T00:00:00"/>
    <m/>
    <s v="HISTORICO /MINPLAN"/>
    <s v="Convenios"/>
    <m/>
    <m/>
    <m/>
    <m/>
    <m/>
    <m/>
    <m/>
    <m/>
    <m/>
  </r>
  <r>
    <s v="71916/2014"/>
    <s v="071916/2014"/>
    <m/>
    <m/>
    <m/>
    <m/>
    <m/>
    <d v="2016-01-14T00:00:00"/>
    <s v="Equipamiento Microinformatico"/>
    <m/>
    <n v="3624000"/>
    <s v="Adquisición de equipamiento microinformático. (6 Cuerpos)"/>
    <m/>
    <m/>
    <m/>
    <m/>
    <m/>
    <s v="Otros"/>
    <m/>
    <m/>
    <m/>
    <m/>
    <m/>
    <m/>
    <x v="4"/>
    <d v="2016-06-09T00:00:00"/>
    <m/>
    <s v="HISTORICO /MINPLAN"/>
    <m/>
    <m/>
    <m/>
    <m/>
    <m/>
    <m/>
    <m/>
    <m/>
    <m/>
    <m/>
  </r>
  <r>
    <s v="97796/2014"/>
    <s v="097796/2014"/>
    <m/>
    <m/>
    <m/>
    <m/>
    <m/>
    <d v="2016-01-14T00:00:00"/>
    <s v="Control de Accesos"/>
    <m/>
    <n v="87876857.480000004"/>
    <s v="CONTROL DE ACCESOS Licitación Pública Nacional Nº 3/2015 (bajo la modalidad “llave en mano”) (10 Cuerpos)"/>
    <m/>
    <m/>
    <s v="Dirección Nacional de Expresiones Federales"/>
    <d v="2016-08-17T00:00:00"/>
    <s v="Mueble 11"/>
    <s v="Sebastian"/>
    <d v="2016-08-08T00:00:00"/>
    <s v="19/08/2016: se remite a presupuesto para que indique si se debe desafectar crédito, luego devuelto, armo acto administrativo con un considerando respecto de ello. 22/08/2016: Se arma A.A. -visto con Romi- para dejar sin efecto, junto con nota a presupuesto"/>
    <s v="Presupuesto"/>
    <d v="2016-08-22T00:00:00"/>
    <s v="PV-2016-00869513-APN-DGTAYL#SFM"/>
    <s v="Para que indique si tiene incidencia presupuestaria la desafectación junto con A.A. para su prosecución"/>
    <x v="5"/>
    <m/>
    <s v="Licitación Publica"/>
    <s v="HISTORICO /MINPLAN"/>
    <m/>
    <m/>
    <m/>
    <m/>
    <m/>
    <m/>
    <m/>
    <m/>
    <m/>
    <m/>
  </r>
  <r>
    <s v="71932/2014"/>
    <s v="071932/2014"/>
    <m/>
    <m/>
    <m/>
    <s v="PROY-S01:0004566/2015"/>
    <s v="LIC. PUB.Nº 2/2015 - OC 24/2015 - EXP OP 0344243/15 y 344254/45"/>
    <d v="2016-01-14T00:00:00"/>
    <s v="Audiovisual"/>
    <s v="CORPORATE CORP S.A."/>
    <n v="437717417.01999998"/>
    <s v="ESPECIFICACIONES TECNICAS DE LA SOLUCION AUDIOVISUAL Licitación Pública Nacional N° 2/2015 (19 Cuerpos) CCK"/>
    <m/>
    <m/>
    <m/>
    <m/>
    <m/>
    <s v="Otros"/>
    <m/>
    <m/>
    <s v="Legales"/>
    <d v="2016-06-07T00:00:00"/>
    <m/>
    <s v="19 cuerpos. Se entrego con remito N° 534614/2016"/>
    <x v="0"/>
    <d v="2016-06-07T00:00:00"/>
    <s v="Licitación Publica"/>
    <s v="HISTORICO /MINPLAN"/>
    <m/>
    <s v="OC 24/2015"/>
    <m/>
    <m/>
    <m/>
    <m/>
    <m/>
    <m/>
    <m/>
    <m/>
  </r>
  <r>
    <s v="139230/2014"/>
    <s v="139230/2014"/>
    <m/>
    <m/>
    <m/>
    <m/>
    <m/>
    <d v="2016-01-14T00:00:00"/>
    <s v="Sistema Centralizado y Distribución de UPS"/>
    <s v="UPS"/>
    <n v="18195667"/>
    <s v="Especificaciones Tecnicas del Sistema Centralizado y Distribución de UPS Licitación Pública Nacional N° 5/2014 (9 Cuerpos)"/>
    <m/>
    <m/>
    <m/>
    <m/>
    <s v="Mueble 22"/>
    <s v="Otros"/>
    <m/>
    <m/>
    <m/>
    <m/>
    <m/>
    <m/>
    <x v="3"/>
    <d v="2016-05-09T00:00:00"/>
    <s v="Licitación Publica"/>
    <s v="HISTORICO /MINPLAN"/>
    <m/>
    <m/>
    <m/>
    <m/>
    <m/>
    <m/>
    <m/>
    <m/>
    <m/>
    <s v="DESAFECTAR"/>
  </r>
  <r>
    <s v="28507/2014"/>
    <s v="028507/2014"/>
    <m/>
    <m/>
    <m/>
    <m/>
    <s v="LIC. PUB. 6/2014 - OC14/2015"/>
    <d v="2016-01-14T00:00:00"/>
    <s v="Matafuegos"/>
    <s v="MAXISEGURIDAD INDUSTRIAL S.A."/>
    <n v="847065.59999999998"/>
    <s v="SERVICIO DE MATAFUEGOS Licitación Pública Nacional N° 6/2014 (2 Cuerpos)"/>
    <m/>
    <m/>
    <m/>
    <m/>
    <s v="Mueble 14"/>
    <s v="Otros"/>
    <d v="2016-05-27T00:00:00"/>
    <m/>
    <m/>
    <m/>
    <m/>
    <m/>
    <x v="3"/>
    <d v="2016-05-09T00:00:00"/>
    <s v="Licitación Publica"/>
    <s v="HISTORICO /MINPLAN"/>
    <m/>
    <s v="OC14/2015"/>
    <m/>
    <m/>
    <m/>
    <m/>
    <m/>
    <m/>
    <m/>
    <m/>
  </r>
  <r>
    <s v="151295/2014"/>
    <s v="151295/2014"/>
    <m/>
    <s v="25947/2016"/>
    <m/>
    <m/>
    <m/>
    <d v="2016-01-14T00:00:00"/>
    <s v="Refrigerio -Almuerzos"/>
    <m/>
    <m/>
    <s v="CONCESIÓN Instalación de 3 restaurants y 2 cafeterías para uso público Licitación Pública Nacional N° 10/2015"/>
    <m/>
    <m/>
    <s v="Dirección Nacional de Expresiones Federales"/>
    <d v="2016-07-18T00:00:00"/>
    <m/>
    <s v="Otros"/>
    <d v="2016-07-19T00:00:00"/>
    <s v="19/7 ELABORAR PROY DESAFECTACION"/>
    <s v="Legales"/>
    <d v="2016-07-20T00:00:00"/>
    <s v="pv-2016-00345222"/>
    <m/>
    <x v="3"/>
    <d v="2016-08-31T00:00:00"/>
    <s v="Licitación Publica"/>
    <s v="HISTORICO /MINPLAN"/>
    <m/>
    <m/>
    <m/>
    <m/>
    <m/>
    <m/>
    <m/>
    <m/>
    <m/>
    <s v="DESAFECTAR"/>
  </r>
  <r>
    <s v="28498/2014"/>
    <s v="028498/2014"/>
    <m/>
    <m/>
    <m/>
    <m/>
    <s v="LIC. PUB. 9/2014 - OC 32/2015 y 34/2015"/>
    <d v="2016-01-14T00:00:00"/>
    <s v="Muebles"/>
    <s v="PRODMOBI S.A. Y R. MONACO S.A."/>
    <n v="1828624"/>
    <s v="Relativo a la provisión, instalación y armado de Equipamiento Mobiliario Licitación Püblica Nacional N° 9/2014 (5 Cuerpos)"/>
    <m/>
    <m/>
    <m/>
    <m/>
    <s v="Mueble 22"/>
    <s v="Otros"/>
    <d v="2016-07-28T00:00:00"/>
    <m/>
    <m/>
    <m/>
    <m/>
    <m/>
    <x v="3"/>
    <d v="2016-05-09T00:00:00"/>
    <s v="Licitación Publica"/>
    <s v="HISTORICO /MINPLAN"/>
    <m/>
    <s v="OC 32/2015 y 34/2015"/>
    <m/>
    <m/>
    <m/>
    <m/>
    <m/>
    <m/>
    <m/>
    <s v="DESAFECTAR"/>
  </r>
  <r>
    <s v="28505/2014"/>
    <s v="028505/2014"/>
    <m/>
    <m/>
    <m/>
    <m/>
    <s v="LIC. PUB. 7/2014 - OC 20/2015"/>
    <d v="2016-01-14T00:00:00"/>
    <s v="Limpieza"/>
    <s v="Impecable de Walter Perez"/>
    <n v="239400000.08000001"/>
    <s v="Limpieza del edificio, Provisión de Arts de Higiene, Servicio de fumigación, Control de plagas, Desinsectación, desratización y Servicio de limpieza y mantenimiento de tanques Licitación Pública Nacional N° 7/2014 (12 CUERPOS)"/>
    <m/>
    <m/>
    <m/>
    <m/>
    <s v="Mueble 22"/>
    <s v="Otros"/>
    <m/>
    <m/>
    <s v="Coordinación Técnica Operativa"/>
    <d v="2016-04-21T00:00:00"/>
    <m/>
    <s v="Se llevo cuerpo 4,5, 6 y 12, Para ver la oferta de la firma Impecable con Adrian, (FER)"/>
    <x v="6"/>
    <s v="9/15/2016"/>
    <s v="Licitación Publica"/>
    <s v="HISTORICO /MINPLAN"/>
    <m/>
    <s v="OC 20/2015"/>
    <m/>
    <m/>
    <m/>
    <m/>
    <m/>
    <m/>
    <m/>
    <m/>
  </r>
  <r>
    <s v="109495/2014"/>
    <s v="109495/2014"/>
    <m/>
    <m/>
    <m/>
    <s v="PROY 4205/2015"/>
    <s v="LIC PRI. 1/2015 - OC ABIERTA 15/2015"/>
    <d v="2016-01-14T00:00:00"/>
    <s v="Agua - Dispenser"/>
    <s v="AQUALINE SA"/>
    <n v="229000"/>
    <s v="CONTRATACION DIRECTA POR EL SERVICIO SUMINISTRO DE AGUA POTABLE ENVASADA DISPENSERS (2 cuerpos)"/>
    <s v="Coordinación Técnica Operativa"/>
    <m/>
    <m/>
    <m/>
    <s v="Mueble 8"/>
    <s v="GUIDO 811"/>
    <m/>
    <s v="Para la firma de daniel"/>
    <s v="Direccion General Técnica, Administrativa y Legal"/>
    <d v="2016-05-27T00:00:00"/>
    <s v="Nota CC N° 236/16"/>
    <s v="Nota de Intervencion de Compras, para remitir a DGTyL para que luego se remita a Jefatura para el pago, que ejecutara el 100% de laOC"/>
    <x v="3"/>
    <d v="2016-06-08T00:00:00"/>
    <s v="Contratación Directa"/>
    <s v="HISTORICO /MINPLAN"/>
    <s v="Contratación Directa"/>
    <s v="OC ABIERTA 15/2015"/>
    <m/>
    <m/>
    <m/>
    <m/>
    <m/>
    <m/>
    <s v="PARA PAGO JGM"/>
    <s v="PARA PAGO JGM"/>
  </r>
  <r>
    <s v="28506/2014"/>
    <s v="028506/2014"/>
    <m/>
    <m/>
    <m/>
    <m/>
    <s v="LIC. PUB. 3/2014 -OC 17/2015"/>
    <d v="2016-01-14T00:00:00"/>
    <s v="Seguridad"/>
    <s v="MURATA S.A."/>
    <n v="121726334.73"/>
    <s v="Contratación del Servicio de Vigilancia, Control y Seguridad Privada Licitación Püblica Nacional N° 3/2014 (9 CUERPOS)"/>
    <s v="Coordinación Técnica Operativa"/>
    <m/>
    <m/>
    <m/>
    <s v="Mueble 22"/>
    <s v="Otros"/>
    <d v="2016-06-08T00:00:00"/>
    <s v="LO TENIA LORE, SE REASIGNO A SEBAS (9CUERPOS). Armamos providencia para Adrian para que disponga enviarloa Legales para definir tratamiento de la cuestión legal, 05/07/2016"/>
    <s v="Direccion General Técnica, Administrativa y Legal"/>
    <d v="2016-07-06T00:00:00"/>
    <s v="PV-2016-00069964-APN-DGTAYL#SFM"/>
    <s v="Envío 9 cuerpos con providencia de resumen de lo actuado y nota del proveedor solicitando ajuste por paritarias, para que si lo estima corresponder derive a legales."/>
    <x v="3"/>
    <d v="2016-07-06T00:00:00"/>
    <s v="Licitación Publica"/>
    <s v="HISTORICO /MINPLAN"/>
    <s v="Licitación pública"/>
    <s v="OC 17/2015"/>
    <m/>
    <m/>
    <m/>
    <m/>
    <m/>
    <m/>
    <m/>
    <m/>
  </r>
  <r>
    <s v="166605/2014"/>
    <s v="166605/2014"/>
    <m/>
    <s v="16723/2016"/>
    <m/>
    <m/>
    <m/>
    <d v="2016-01-14T00:00:00"/>
    <s v="Mantenimiento"/>
    <m/>
    <m/>
    <s v="Servicio integral de mantenimiento del edificio"/>
    <s v="Dirección Nacional de Expresiones Federales"/>
    <m/>
    <m/>
    <m/>
    <m/>
    <s v="Otros"/>
    <s v="27/5 para corregir proyecto de resolución desafectacion"/>
    <s v="nota y proyecto de acto para dejar sin efecto"/>
    <s v="Legales"/>
    <d v="2016-05-26T00:00:00"/>
    <s v="Nota CC N° 231"/>
    <s v="Se adjunta PROY de Resolución que deja sin efecto la Lic. Para que vuestra área tome intervención de su competencia"/>
    <x v="0"/>
    <d v="2016-06-15T00:00:00"/>
    <m/>
    <s v="HISTORICO /MINPLAN"/>
    <m/>
    <m/>
    <m/>
    <m/>
    <m/>
    <m/>
    <m/>
    <m/>
    <m/>
    <s v="DESAFECTAR"/>
  </r>
  <r>
    <s v="291205/2015"/>
    <s v="291205/2015"/>
    <m/>
    <m/>
    <m/>
    <m/>
    <m/>
    <d v="2016-01-14T00:00:00"/>
    <s v="Desfibiladores"/>
    <s v="FILOBISIS S:A."/>
    <n v="729630"/>
    <s v="CONTRATACIÓN DIRECTA POR ESPECIALIDAD 45/15: ADQUISICIÓN DE DESFIBRILADORES AUTOMATICOS EXTERNOS PARA EL CENTRO CULTURAL"/>
    <m/>
    <m/>
    <s v="Direccion General Técnica, Administrativa y Legal"/>
    <d v="2016-08-26T00:00:00"/>
    <m/>
    <s v="Otros"/>
    <m/>
    <m/>
    <s v="JEFATURA DE GABINETE DE MINISTROS"/>
    <d v="2016-09-09T00:00:00"/>
    <s v="PV-2016-01282180"/>
    <s v="Para que informe si tiene credito presupuestario. Se remitio un solo cuerpo"/>
    <x v="5"/>
    <m/>
    <s v="Contratación Directa"/>
    <s v="Licitación - Contrataciones"/>
    <s v="Licitacion"/>
    <m/>
    <m/>
    <m/>
    <m/>
    <s v="PAGO JGM"/>
    <m/>
    <m/>
    <m/>
    <m/>
  </r>
  <r>
    <s v="252374/2014"/>
    <s v="252374/2014"/>
    <s v="TRI 112001/2015"/>
    <m/>
    <m/>
    <m/>
    <m/>
    <d v="2016-01-14T00:00:00"/>
    <s v="Equipamiento Musical"/>
    <s v="Yamaha Music Latinamerica S.A."/>
    <n v="1658002.5"/>
    <s v="Compraventa de Piano usado YAMAHA CONTRATACIÓN DIRECTA POR ESPECIALIDAD N° 1/2015"/>
    <s v="Sistema Federal de Medios y Contenidos Públicos"/>
    <m/>
    <s v="Dirección Nacional de Expresiones Federales"/>
    <d v="2016-09-02T00:00:00"/>
    <s v="Mueble 14"/>
    <s v="Otros"/>
    <d v="2016-08-25T00:00:00"/>
    <m/>
    <s v="Presupuesto"/>
    <d v="2016-09-13T00:00:00"/>
    <s v="PV-2016-01355897-APN-DGTAYL#SFM"/>
    <m/>
    <x v="5"/>
    <m/>
    <s v="Contratación Directa"/>
    <s v="Licitación - Contrataciones"/>
    <s v="Contratación directa por especialidad"/>
    <m/>
    <m/>
    <d v="2957-11-01T00:00:00"/>
    <m/>
    <m/>
    <m/>
    <m/>
    <m/>
    <m/>
  </r>
  <r>
    <s v="134613/2014"/>
    <s v="134613/2014"/>
    <m/>
    <m/>
    <m/>
    <m/>
    <m/>
    <d v="2016-01-14T00:00:00"/>
    <s v="Equipamiento Musical"/>
    <s v="Steinway &amp; Sons"/>
    <n v="554895"/>
    <s v="Adquisición de 2 pianos de gran cola y 1 piano de media cola marca STEINWAY &amp; SONS CONTRATACIÓN DIRECTA POR ESPECIALIDAD N° 3/2014"/>
    <m/>
    <m/>
    <m/>
    <m/>
    <m/>
    <s v="Otros"/>
    <m/>
    <m/>
    <s v="Presupuesto"/>
    <d v="2016-03-09T00:00:00"/>
    <s v="Nota CC N° 22/2016"/>
    <s v="Para que informe si tiene credito presupuestario"/>
    <x v="3"/>
    <d v="2016-05-09T00:00:00"/>
    <s v="Contratación Directa"/>
    <s v="Licitación - Contrataciones"/>
    <s v="Contratación directa por especialidad"/>
    <m/>
    <m/>
    <m/>
    <m/>
    <m/>
    <m/>
    <m/>
    <m/>
    <m/>
  </r>
  <r>
    <s v="344254/2015"/>
    <s v="344254/2015"/>
    <m/>
    <m/>
    <m/>
    <m/>
    <m/>
    <d v="2016-01-14T00:00:00"/>
    <s v="Informática"/>
    <s v="CORPORATE CORP S.A."/>
    <n v="56031528.490000002"/>
    <s v="Pago de Factura Nº 0012-00000480 $ 43.101.175,76 Nota de Crédito N° 0012-00000241 por $ 12.930.352,73"/>
    <m/>
    <m/>
    <m/>
    <m/>
    <m/>
    <s v="Otros"/>
    <m/>
    <m/>
    <s v="Dirección Nacional de Expresiones Federales"/>
    <d v="2016-04-05T00:00:00"/>
    <m/>
    <s v="Se entrego con remito manual de Compras a Sebastian y Leandro Iglesias"/>
    <x v="7"/>
    <m/>
    <s v="Pago"/>
    <s v="HISTORICO /MINPLAN"/>
    <s v="Pago"/>
    <m/>
    <m/>
    <s v="0012-00000480 yNota de Crédito N° 0012-00000241"/>
    <m/>
    <m/>
    <m/>
    <m/>
    <m/>
    <m/>
  </r>
  <r>
    <s v="344243/2015"/>
    <s v="344243/2015"/>
    <m/>
    <m/>
    <m/>
    <m/>
    <m/>
    <d v="2016-01-14T00:00:00"/>
    <s v="Informática"/>
    <s v="CORPORATE CORP S.A."/>
    <n v="71524397.609999999"/>
    <s v="Pago de Factura Nº 0012-00000479 $ 55.018.767,39 Nota de Crédito N° 0012-00000240 por $ 16.505.630,22"/>
    <m/>
    <m/>
    <m/>
    <m/>
    <m/>
    <s v="Otros"/>
    <m/>
    <m/>
    <s v="Dirección Nacional de Expresiones Federales"/>
    <d v="2016-04-05T00:00:00"/>
    <m/>
    <s v="Se entrego con remito manual de Compras a Sebastian y Leandro Iglesias"/>
    <x v="7"/>
    <m/>
    <s v="Pago"/>
    <s v="HISTORICO /MINPLAN"/>
    <s v="Pago"/>
    <m/>
    <m/>
    <s v="Nº 0012-00000479 y Nota de Crédito N° 0012-00000240"/>
    <m/>
    <m/>
    <m/>
    <m/>
    <m/>
    <m/>
  </r>
  <r>
    <s v="340056/2015"/>
    <s v="340056/2015"/>
    <m/>
    <m/>
    <m/>
    <m/>
    <m/>
    <d v="2016-01-14T00:00:00"/>
    <s v="Muebles"/>
    <s v="Raul E. Monaco"/>
    <n v="546650"/>
    <s v="Pago de Factura N° 0002-00000865 Adquisición, instalación y armado de moviliario"/>
    <m/>
    <m/>
    <m/>
    <m/>
    <s v="Mueble 14"/>
    <s v="Otros"/>
    <m/>
    <m/>
    <s v="DGTAyL"/>
    <d v="2016-08-23T00:00:00"/>
    <s v="PV-2016-00858837"/>
    <m/>
    <x v="5"/>
    <m/>
    <m/>
    <s v="Pago"/>
    <s v="Pago"/>
    <m/>
    <m/>
    <m/>
    <s v="Refacturación al sistema 0002-00000925"/>
    <m/>
    <m/>
    <m/>
    <m/>
    <m/>
  </r>
  <r>
    <s v="325512/2015"/>
    <s v="325512/2015"/>
    <m/>
    <m/>
    <m/>
    <m/>
    <m/>
    <d v="2016-01-14T00:00:00"/>
    <s v="Revestimiento"/>
    <s v="Barroso Juan Gonzalez de Marcos y Espejos"/>
    <n v="27830"/>
    <s v="Pago de Factura N° 0000001 &quot;MARCOS Y ESPEJOS&quot; Provisión y colocación de 3 espejos para camarín piso 8°"/>
    <m/>
    <m/>
    <m/>
    <m/>
    <s v="Mueble 15"/>
    <s v="Otros"/>
    <m/>
    <s v="PARA ARCHIVAR"/>
    <m/>
    <m/>
    <m/>
    <m/>
    <x v="3"/>
    <d v="2016-05-09T00:00:00"/>
    <m/>
    <s v="Pago"/>
    <s v="Pago"/>
    <m/>
    <m/>
    <m/>
    <s v="N° 0000001"/>
    <m/>
    <m/>
    <m/>
    <m/>
    <s v="PAGO"/>
  </r>
  <r>
    <s v="266884/2015"/>
    <s v="266884/2015"/>
    <m/>
    <m/>
    <m/>
    <m/>
    <m/>
    <d v="2016-01-14T00:00:00"/>
    <s v="Telecomunicaciones"/>
    <s v="Arsat"/>
    <n v="32560"/>
    <s v="Factura N° 0007-00000568 Y 569 correspondientes al mes de julio de 2015 Convenio entre MINPLAN- ARSAT Servicios de telecomunicaciones y afines para la Red Federal de Cultura Digital del Plan Nacional"/>
    <m/>
    <m/>
    <m/>
    <m/>
    <m/>
    <s v="Otros"/>
    <m/>
    <m/>
    <s v="Depto.Rendición de Cuentas- Minplan"/>
    <d v="2016-02-19T00:00:00"/>
    <s v="OP 9018/15"/>
    <s v="Para archivo."/>
    <x v="8"/>
    <d v="2016-03-15T00:00:00"/>
    <m/>
    <s v="Pago"/>
    <s v="Pago"/>
    <m/>
    <m/>
    <m/>
    <s v="0007-00000568 Y 569"/>
    <m/>
    <m/>
    <m/>
    <m/>
    <m/>
  </r>
  <r>
    <s v="112029/2015"/>
    <s v="112029/2015"/>
    <s v="112029/2015"/>
    <m/>
    <m/>
    <m/>
    <m/>
    <d v="2016-01-14T00:00:00"/>
    <s v="Equipamiento Receptor de TDA"/>
    <s v="Tacchini Ezequiel"/>
    <n v="195747.5"/>
    <s v="Pago de Factura N° 0005-00000103 &quot;CONECTORES &quot; Servicip de Instalación de Equipamiento Receptor de TDA en el Hotel del Sindicato de Luz y Fuerza"/>
    <m/>
    <m/>
    <m/>
    <m/>
    <s v="Mueble 22"/>
    <s v="Otros"/>
    <m/>
    <m/>
    <m/>
    <m/>
    <m/>
    <m/>
    <x v="3"/>
    <d v="2016-05-09T00:00:00"/>
    <m/>
    <s v="Pago"/>
    <s v="Pago"/>
    <m/>
    <m/>
    <m/>
    <m/>
    <m/>
    <m/>
    <m/>
    <m/>
    <m/>
  </r>
  <r>
    <m/>
    <s v="112023/2015"/>
    <s v="112023/2015"/>
    <m/>
    <m/>
    <m/>
    <m/>
    <d v="2016-01-14T00:00:00"/>
    <s v="Equipamiento Receptor de TDA"/>
    <s v="Tacchini Ezequiel"/>
    <n v="190305.07"/>
    <s v="Pago de Factura N° 0005-00000104 $ 190.305,07 &quot;CONECTORES&quot; SERVICIO DE INSTALACIÓN DE EQUIPAMIENTO RECEPTOR DE TDA EN LA FACULTAD DE CIENCIAS SOCIALES (UBA-CEPIA)"/>
    <m/>
    <m/>
    <m/>
    <m/>
    <s v="Mueble 22"/>
    <s v="Otros"/>
    <m/>
    <m/>
    <m/>
    <m/>
    <m/>
    <m/>
    <x v="3"/>
    <d v="2016-05-09T00:00:00"/>
    <m/>
    <s v="Pago"/>
    <s v="Pago"/>
    <m/>
    <m/>
    <m/>
    <s v="0005-00000104"/>
    <m/>
    <m/>
    <m/>
    <m/>
    <s v="PAGO"/>
  </r>
  <r>
    <s v="111766/2015"/>
    <s v="111766/2015"/>
    <m/>
    <m/>
    <m/>
    <m/>
    <m/>
    <d v="2016-01-14T00:00:00"/>
    <s v="Equipamiento Receptor de TDA"/>
    <s v="Tacchini Ezequiel"/>
    <n v="570411.5"/>
    <s v="Pago de Factura N° 0005-00000110 &quot;CONECTORES &quot;Servicio de Instalación de Equipamiento Receptor de TDA en el HOSPITAL ZONAL DOCTOR ALBERTO BALESTRINI"/>
    <m/>
    <m/>
    <m/>
    <m/>
    <s v="Mueble 22"/>
    <s v="Otros"/>
    <m/>
    <m/>
    <m/>
    <m/>
    <m/>
    <m/>
    <x v="3"/>
    <d v="2016-05-09T00:00:00"/>
    <m/>
    <s v="Pago"/>
    <s v="Pago"/>
    <m/>
    <m/>
    <m/>
    <s v="0005-00000110"/>
    <m/>
    <m/>
    <m/>
    <m/>
    <s v="PAGO"/>
  </r>
  <r>
    <m/>
    <s v="111248/2015"/>
    <s v="111248/2015"/>
    <m/>
    <m/>
    <m/>
    <m/>
    <d v="2016-01-14T00:00:00"/>
    <s v="Policia"/>
    <s v="Policia Federal Argentina"/>
    <s v="-"/>
    <s v="FACTURA N° 182.677, 183.005 Y 184.211 NOTAS DE DÉBITO 37170, 37026, 37012, 37013, 37171, 37266, 37172 Y 37168 MESES DE ABRIL, MAYO Y JUNIO 2015 SERVICIO DE POLICIA ADICIONAL"/>
    <m/>
    <m/>
    <m/>
    <m/>
    <s v="Mueble 14"/>
    <s v="Otros"/>
    <m/>
    <m/>
    <m/>
    <m/>
    <m/>
    <m/>
    <x v="3"/>
    <d v="2016-05-09T00:00:00"/>
    <m/>
    <s v="Pago"/>
    <s v="Pago"/>
    <m/>
    <m/>
    <m/>
    <s v="N° 182.677, 183.005 Y 184.211 NOTAS DE DÉBITO 37170, 37026, 37012, 37013, 37171, 37266, 37172 Y 37168"/>
    <m/>
    <m/>
    <m/>
    <m/>
    <s v="PAGO"/>
  </r>
  <r>
    <s v="256771/2014"/>
    <s v="256771/2014"/>
    <m/>
    <m/>
    <m/>
    <m/>
    <s v="OC N°11/15"/>
    <d v="2016-01-14T00:00:00"/>
    <s v="Policia"/>
    <s v="Policia Federal Argentina"/>
    <n v="3300000"/>
    <s v="ADDENDA COMPLEMENTARIA AL CONVENIO SUSCRIPTO EL 6 DE MARZO DE 2015 SERVICIO DE POLICÍA ADICIONAL"/>
    <m/>
    <m/>
    <m/>
    <m/>
    <m/>
    <s v="Otros"/>
    <m/>
    <m/>
    <m/>
    <m/>
    <m/>
    <m/>
    <x v="3"/>
    <d v="2016-05-09T00:00:00"/>
    <s v="Convenios"/>
    <s v="HISTORICO /MINPLAN"/>
    <m/>
    <s v="OC N°11/15"/>
    <m/>
    <m/>
    <m/>
    <m/>
    <m/>
    <m/>
    <m/>
    <m/>
  </r>
  <r>
    <m/>
    <s v="092974/2015"/>
    <m/>
    <s v="92974/2015"/>
    <m/>
    <m/>
    <m/>
    <d v="2016-01-14T00:00:00"/>
    <s v="Policia"/>
    <s v="Policia Federal Argentina"/>
    <m/>
    <s v="PRESTACIÓN DE POLICIA FEDERAL"/>
    <m/>
    <m/>
    <m/>
    <m/>
    <s v="Mueble 14"/>
    <s v="Otros"/>
    <m/>
    <m/>
    <m/>
    <m/>
    <m/>
    <m/>
    <x v="5"/>
    <m/>
    <s v="Convenios"/>
    <s v="HISTORICO /MINPLAN"/>
    <m/>
    <m/>
    <m/>
    <m/>
    <m/>
    <m/>
    <m/>
    <m/>
    <m/>
    <m/>
  </r>
  <r>
    <s v="111286/2015"/>
    <s v="111286/2015"/>
    <s v="111286/2015"/>
    <m/>
    <m/>
    <m/>
    <m/>
    <d v="2016-01-14T00:00:00"/>
    <s v="Policia"/>
    <s v="Policia Federal Argentina"/>
    <s v="-"/>
    <s v="FACTURA N° 183.629 Y NOTAS DE DÉBITO 37046, 37026, 37265 Y 37091 MESES DE MAYO Y JUNIO 2015 SERVICIO DE POLICÍA ADICIONAL"/>
    <m/>
    <m/>
    <m/>
    <m/>
    <m/>
    <s v="Otros"/>
    <m/>
    <m/>
    <m/>
    <m/>
    <m/>
    <m/>
    <x v="3"/>
    <d v="2016-05-09T00:00:00"/>
    <s v="Pago"/>
    <s v="HISTORICO /MINPLAN"/>
    <m/>
    <m/>
    <m/>
    <s v="N° 183.629 Y NOTAS DE DÉBITO 37046, 37026, 37265 Y 37091"/>
    <m/>
    <m/>
    <m/>
    <m/>
    <m/>
    <m/>
  </r>
  <r>
    <s v="122698/2014"/>
    <s v="122698/2014"/>
    <m/>
    <m/>
    <m/>
    <m/>
    <m/>
    <d v="2016-01-14T00:00:00"/>
    <s v="Policia"/>
    <s v="Policia Federal Argentina"/>
    <m/>
    <s v="Convenio entre la SSCYCG y la PFA 15/11/2014 al 31/12/2014 SERVICIO DE POLICÍA ADICIONAL"/>
    <m/>
    <m/>
    <m/>
    <m/>
    <s v="Mueble 14"/>
    <s v="Otros"/>
    <m/>
    <s v="Para desafectar"/>
    <m/>
    <m/>
    <m/>
    <m/>
    <x v="9"/>
    <m/>
    <s v="Convenios"/>
    <s v="HISTORICO /MINPLAN"/>
    <m/>
    <m/>
    <m/>
    <m/>
    <m/>
    <m/>
    <m/>
    <m/>
    <m/>
    <s v="DESAFECTAR"/>
  </r>
  <r>
    <m/>
    <s v="110549/2015"/>
    <s v="110549/2015"/>
    <m/>
    <m/>
    <m/>
    <m/>
    <d v="2016-01-14T00:00:00"/>
    <s v="Equipamiento CIAM"/>
    <m/>
    <m/>
    <s v="&quot;Solicitud de adquisición de equipamiento para el CIAM&quot;"/>
    <m/>
    <m/>
    <m/>
    <m/>
    <m/>
    <s v="Otros"/>
    <m/>
    <m/>
    <s v="Dirección Nacional de Expresiones Federales"/>
    <d v="2016-03-10T00:00:00"/>
    <m/>
    <m/>
    <x v="10"/>
    <d v="2016-05-09T00:00:00"/>
    <m/>
    <s v="HISTORICO /MINPLAN"/>
    <m/>
    <m/>
    <m/>
    <m/>
    <m/>
    <m/>
    <m/>
    <m/>
    <m/>
    <m/>
  </r>
  <r>
    <s v="304486/2014"/>
    <s v="304486/2014"/>
    <m/>
    <m/>
    <m/>
    <m/>
    <m/>
    <d v="2016-01-14T00:00:00"/>
    <s v="Audiovisual"/>
    <s v="INCAA"/>
    <n v="64444444"/>
    <s v="MINPLAN-INCAA Fomento audiovisual para ficciones de alta calidad en horario central POFYPCAD AMPLIACIÓN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152918/2014"/>
    <s v="152918/2014"/>
    <m/>
    <m/>
    <m/>
    <m/>
    <m/>
    <d v="2016-01-14T00:00:00"/>
    <s v="Convenio Universidades"/>
    <s v="UNLAM"/>
    <n v="16130000"/>
    <s v="CONVENIO MINPLAN-UNLAM Auditorías técnicas de calidad y actualizaciones de software."/>
    <m/>
    <m/>
    <m/>
    <m/>
    <s v="Mueble 10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196055/2014"/>
    <s v="196055/2014"/>
    <m/>
    <m/>
    <m/>
    <m/>
    <m/>
    <d v="2016-01-14T00:00:00"/>
    <s v="Tecnopolis - Convenio Universidades"/>
    <s v="UNLAM"/>
    <n v="49565000"/>
    <s v="ADDENDA Complementaria Ampliación Convenio MINPLAN-UNLAM Tecnopolis 2014"/>
    <s v="Dirección Nacional de Centros Tematicos"/>
    <m/>
    <m/>
    <m/>
    <m/>
    <s v="Otros"/>
    <m/>
    <m/>
    <m/>
    <m/>
    <m/>
    <m/>
    <x v="5"/>
    <m/>
    <s v="Convenios"/>
    <s v="HISTORICO /MINPLAN"/>
    <s v="Convenios"/>
    <m/>
    <m/>
    <m/>
    <m/>
    <m/>
    <m/>
    <m/>
    <m/>
    <m/>
  </r>
  <r>
    <s v="316489/2015"/>
    <s v="316489/2015"/>
    <m/>
    <m/>
    <m/>
    <m/>
    <m/>
    <d v="2016-01-14T00:00:00"/>
    <s v="Audiovisual"/>
    <s v="Universidad de Avellaneda"/>
    <n v="81223000"/>
    <s v="MINPLAN Produccion de contenidos audiovisuales"/>
    <m/>
    <m/>
    <m/>
    <m/>
    <m/>
    <s v="Otros"/>
    <m/>
    <m/>
    <m/>
    <m/>
    <m/>
    <m/>
    <x v="3"/>
    <d v="2016-05-09T00:00:00"/>
    <m/>
    <s v="HISTORICO /MINPLAN"/>
    <m/>
    <m/>
    <m/>
    <m/>
    <m/>
    <m/>
    <m/>
    <m/>
    <m/>
    <m/>
  </r>
  <r>
    <s v="300185/2015"/>
    <s v="300185/2015"/>
    <m/>
    <m/>
    <m/>
    <m/>
    <m/>
    <d v="2016-01-14T00:00:00"/>
    <s v="Convenio Universidades"/>
    <s v="UNSAM"/>
    <n v="48750000"/>
    <s v="CONVENIO MINPLAN-UNSAM CIARDI Desarrollo de 2 nuevas serie de efectos visuales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309814/2015"/>
    <s v="309814/2015"/>
    <m/>
    <m/>
    <m/>
    <m/>
    <m/>
    <d v="2016-01-14T00:00:00"/>
    <s v="Convenio Universidades"/>
    <s v="UNSAM"/>
    <n v="36450000"/>
    <s v="CONVENIOMINPLAN- UNSAM TDA/CIARDI - Series 2D (Zamba) y Película (Zamba)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300193/2015"/>
    <s v="300193/2015"/>
    <m/>
    <m/>
    <m/>
    <m/>
    <m/>
    <d v="2016-01-14T00:00:00"/>
    <s v="Convenio Universidades"/>
    <s v="UNSAM"/>
    <n v="48260000"/>
    <s v="CONVENIO MINPLAN-UNSAM TDA/CIARDI - 2 nuevas series de animación 3D y estereoscópico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317852/2015"/>
    <s v="317852/2015"/>
    <m/>
    <m/>
    <m/>
    <m/>
    <m/>
    <d v="2016-01-14T00:00:00"/>
    <s v="Convenio Universidades"/>
    <s v="UNSAM"/>
    <n v="140000000"/>
    <s v="CONVENIO MINPLAN-UNSAM Implementación de actividades de comunicación y exhibición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275650/2015"/>
    <s v="275650/2015"/>
    <m/>
    <m/>
    <m/>
    <m/>
    <m/>
    <d v="2016-01-14T00:00:00"/>
    <s v="Audiovisual"/>
    <s v="INCAA"/>
    <n v="82200000"/>
    <s v="CONVENIO INCAA CONCURSO PRODUCCIONES AUDIOVISUALES $ 82.200.000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190993/2014"/>
    <s v="190993/2014"/>
    <m/>
    <m/>
    <m/>
    <m/>
    <m/>
    <d v="2016-01-14T00:00:00"/>
    <s v="Convenio Universidades"/>
    <s v="UNSAM"/>
    <n v="56144550"/>
    <s v="CONVENIO MINPLAN-UNSAM Cooperación y asistencia para el Calendario Igualdad Cultural $ 160.413.000 + ADDENDA $ 56.144.550 (2 CUERPOS)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152921/2014"/>
    <s v="152921/2014"/>
    <m/>
    <m/>
    <m/>
    <m/>
    <m/>
    <d v="2016-01-14T00:00:00"/>
    <s v="Servicio de Ingenieria"/>
    <s v="INVAP"/>
    <n v="22332951"/>
    <s v="ADDENDA COMPLEMENTARIA MINPLAN-INVAP Asesoramiento para el desarrollo institucional del CIARDI - Infraestructura, servicio técnico y de ingeniería para contenidos $22.332.951,00"/>
    <m/>
    <m/>
    <m/>
    <m/>
    <m/>
    <s v="Otros"/>
    <m/>
    <m/>
    <m/>
    <m/>
    <m/>
    <m/>
    <x v="5"/>
    <m/>
    <s v="Convenios"/>
    <s v="HISTORICO /MINPLAN"/>
    <m/>
    <m/>
    <m/>
    <m/>
    <m/>
    <m/>
    <m/>
    <m/>
    <m/>
    <m/>
  </r>
  <r>
    <s v="332361/2015"/>
    <s v="332361/2015"/>
    <m/>
    <m/>
    <m/>
    <m/>
    <m/>
    <d v="2016-01-14T00:00:00"/>
    <s v="Audiovisual"/>
    <s v="UNLAM"/>
    <n v="6600000"/>
    <s v="Convenio UNLAM-MINPLAN Producciones Audiovisuales $6.600.000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263963/2014"/>
    <s v="263963/2014"/>
    <m/>
    <m/>
    <m/>
    <m/>
    <m/>
    <d v="2016-01-14T00:00:00"/>
    <s v="Convenio Universidades"/>
    <s v="UNTREF"/>
    <n v="120000000"/>
    <s v="Convenio UNTREF-MINPLAN+ ADDENDA (A.T) EXPTE 280106/2015 &quot;Calendarios y proyectos del plan nacional igualdad cultural&quot; $ 80.300.000 + ADDENDA $120.000.000"/>
    <s v="Mesa de Entradas"/>
    <m/>
    <m/>
    <m/>
    <s v="Mueble 19"/>
    <s v="Otros"/>
    <m/>
    <s v="Addenda Firmada. Trámite Finalizado."/>
    <s v="Direccion General Técnica, Administrativa y Legal"/>
    <d v="2016-06-24T00:00:00"/>
    <m/>
    <s v="rEMITO"/>
    <x v="11"/>
    <d v="2016-06-24T00:00:00"/>
    <s v="Convenios"/>
    <s v="HISTORICO /MINPLAN"/>
    <s v="Convenios"/>
    <m/>
    <m/>
    <m/>
    <m/>
    <m/>
    <m/>
    <m/>
    <m/>
    <m/>
  </r>
  <r>
    <s v="154789/2014"/>
    <s v="154789/2014"/>
    <m/>
    <m/>
    <m/>
    <m/>
    <m/>
    <d v="2016-01-14T00:00:00"/>
    <s v="Convenio Universidades"/>
    <s v="UNAM"/>
    <n v="6300000"/>
    <s v="Convenio MINPLAN-UNAM Servicios de instalación de equipamiento, cableado, servicios complementarios y puesta en funcionamiento de 30 NAC $6.300.000 (2 CUERPOS)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308987/2015"/>
    <s v="308987/2015"/>
    <m/>
    <m/>
    <m/>
    <m/>
    <m/>
    <d v="2016-01-14T00:00:00"/>
    <s v="Audiovisual"/>
    <s v="UNSAM"/>
    <n v="147963200"/>
    <s v="Convenio MINPLAN-UNSAM Producciones Audiovisuales $147.963.200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214033/2015"/>
    <s v="214033/2015"/>
    <m/>
    <m/>
    <m/>
    <m/>
    <m/>
    <d v="2016-01-14T00:00:00"/>
    <s v="Audiovisual"/>
    <s v="EDUCAR.AR"/>
    <n v="50384417"/>
    <s v="Convenio MINPLAN-EDUC.AR Realización de 2 proyectos, 1 de contenido audiovisual y el otro de contenido digital para el BACUA $50.384.417,00"/>
    <m/>
    <m/>
    <m/>
    <m/>
    <s v="Mueble 11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152914/2014"/>
    <s v="152914/2014"/>
    <m/>
    <m/>
    <m/>
    <m/>
    <m/>
    <d v="2016-01-14T00:00:00"/>
    <s v="Policia"/>
    <s v="Policia Federal Argentina"/>
    <n v="64444444"/>
    <s v="CONVENIO SERVICIO DE POLICIA ADICIONAL CCK 2014 $64.444.444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173646/2015"/>
    <s v="173646/2015"/>
    <m/>
    <m/>
    <m/>
    <m/>
    <m/>
    <d v="2016-01-14T00:00:00"/>
    <s v="Audiovisual"/>
    <s v="INCAA"/>
    <n v="64444444"/>
    <s v="Convenio entre MINPLAN y el Instituto de Cine y Artes Cinematográficas INCAA $64.444.444"/>
    <m/>
    <m/>
    <m/>
    <m/>
    <s v="Mueble 14"/>
    <s v="Otros"/>
    <m/>
    <m/>
    <m/>
    <m/>
    <m/>
    <m/>
    <x v="5"/>
    <m/>
    <m/>
    <s v="HISTORICO /MINPLAN"/>
    <s v="Convenios"/>
    <m/>
    <m/>
    <m/>
    <m/>
    <m/>
    <m/>
    <m/>
    <m/>
    <m/>
  </r>
  <r>
    <s v="304487/2014"/>
    <s v="304487/2014"/>
    <m/>
    <m/>
    <m/>
    <m/>
    <m/>
    <d v="2016-01-14T00:00:00"/>
    <s v="Audiovisual"/>
    <s v="INCAA"/>
    <n v="27314000"/>
    <s v="ADDENDA MINPLAN-INCAA AUDIOVISUAL $27.314.000 (2 cuerpos)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42865/2015"/>
    <s v="042865/2015"/>
    <m/>
    <m/>
    <m/>
    <m/>
    <m/>
    <d v="2016-01-14T00:00:00"/>
    <s v="Audiovisual"/>
    <s v="UNSAM"/>
    <n v="206070000"/>
    <s v="UNSAM-MINPLAN Contenidos digitales para desarrollos de efectos audiovisuales $ 206.070.000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63730/2015"/>
    <s v="063730/2015"/>
    <m/>
    <m/>
    <m/>
    <m/>
    <m/>
    <d v="2016-01-14T00:00:00"/>
    <s v="Convenio Universidades"/>
    <s v="UTN"/>
    <n v="8412250"/>
    <s v="CONVENIO ESPECIFICO DE COOPERACIÓN Y ASISTENCIA TECNICA UTN-SIGEN-MINPLAN/2015. $8.412.250,00"/>
    <m/>
    <m/>
    <m/>
    <m/>
    <s v="Mueble 14"/>
    <s v="Otros"/>
    <m/>
    <m/>
    <m/>
    <m/>
    <m/>
    <m/>
    <x v="3"/>
    <d v="2016-05-09T00:00:00"/>
    <m/>
    <s v="HISTORICO /MINPLAN"/>
    <s v="Convenios"/>
    <m/>
    <m/>
    <m/>
    <m/>
    <m/>
    <m/>
    <m/>
    <m/>
    <m/>
  </r>
  <r>
    <s v="146974/2013"/>
    <s v="146974/2013"/>
    <m/>
    <m/>
    <m/>
    <m/>
    <m/>
    <d v="2016-01-14T00:00:00"/>
    <s v="Audiovisual"/>
    <s v="CIN (CONSEJO INTERUNIVERSITARIO NACIONAL)"/>
    <n v="39608372"/>
    <s v="PROPUESTAS PARA EL DESARROLLO E INSTRUMENTACION DEL PLAN OPERATIVO DE FOMENTO Y PROMOCION DE CONTENIDOS AUDIOVISUALES DIGITALES DEL SATVDT PARA EL AÑO 2013 $39.608.372,00"/>
    <m/>
    <m/>
    <m/>
    <m/>
    <s v="Mueble 14"/>
    <s v="Otros"/>
    <m/>
    <m/>
    <m/>
    <m/>
    <m/>
    <m/>
    <x v="3"/>
    <d v="2016-05-09T00:00:00"/>
    <m/>
    <s v="HISTORICO /MINPLAN"/>
    <s v="Licitacion"/>
    <m/>
    <m/>
    <m/>
    <m/>
    <m/>
    <m/>
    <m/>
    <m/>
    <m/>
  </r>
  <r>
    <s v="176042/2014"/>
    <s v="176042/2014"/>
    <m/>
    <m/>
    <m/>
    <m/>
    <s v="¿"/>
    <d v="2016-01-14T00:00:00"/>
    <s v="Convenio Universidades"/>
    <s v="UTN"/>
    <n v="49565000"/>
    <s v="UTN EVENTOS 1 ADDENDA Complementaria Ampliación Convenio MINPLAN-UTN Implementación de acciones vinculadas a la planificación de eventos. $49.565.000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11784/2015"/>
    <s v="011784/2015"/>
    <m/>
    <m/>
    <m/>
    <m/>
    <m/>
    <d v="2016-01-14T00:00:00"/>
    <s v="Convenio Universidades"/>
    <s v="UTN"/>
    <n v="83565000"/>
    <s v="PROPUESTA DE CONVENIO PARA LA IMPLEMENTACION DE ACCIONES VINCULADAS A LA PLANIFICACION DE EVENTOS Y FESTIVALES CULTURALES - UNIVERSIDAD TECNOLOGICA NAC.- $83.565.000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191543/2014"/>
    <s v="191543/2014"/>
    <m/>
    <m/>
    <m/>
    <m/>
    <m/>
    <d v="2016-01-14T00:00:00"/>
    <s v="Convenio Universidades"/>
    <m/>
    <n v="2788000"/>
    <s v="CONTRATACIÓN DIRECTA POR ADJUDICACIÓN SIMPLE CON UNIVERSIDADES NACIONALES N° 16/2015 Contratación del servicio de Tasación de obras de arte $2788000"/>
    <m/>
    <m/>
    <m/>
    <m/>
    <m/>
    <s v="Otros"/>
    <m/>
    <m/>
    <m/>
    <m/>
    <m/>
    <m/>
    <x v="3"/>
    <d v="2016-05-09T00:00:00"/>
    <s v="Contratación Directa"/>
    <s v="HISTORICO /MINPLAN"/>
    <s v="Convenios"/>
    <m/>
    <m/>
    <m/>
    <m/>
    <m/>
    <m/>
    <m/>
    <m/>
    <m/>
  </r>
  <r>
    <s v="191004/2014"/>
    <s v="191004/2014"/>
    <m/>
    <m/>
    <m/>
    <m/>
    <m/>
    <d v="2016-01-14T00:00:00"/>
    <s v="Convenio Universidades"/>
    <s v="UNSAM"/>
    <n v="75133908.849999994"/>
    <s v="UNSAM-MINPLAN Convenio de Cooperación. $ 214.668.311 ADDENDA $ 75.133.908,85 (2 CUERPOS)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152915/2014"/>
    <s v="152915/2014"/>
    <m/>
    <m/>
    <m/>
    <m/>
    <m/>
    <d v="2016-01-14T00:00:00"/>
    <s v="Audiovisual"/>
    <s v="INCAA"/>
    <n v="49722222.219999999"/>
    <s v="REQUERIMIENTO PARA LA SUSCRIPCION DE UN CONVENIO DE COOPERACION EN EL MARCO DEL P.O.FYP.C.A.D. FOMENTO AUDIOVISUA PARA FICCIONES DE ALTA CALIDAD EN HORARIO CENTRAL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245398/2014"/>
    <s v="245398/2014"/>
    <m/>
    <m/>
    <m/>
    <m/>
    <m/>
    <d v="2016-01-14T00:00:00"/>
    <s v="Convenio Universidades"/>
    <s v="UNSAM"/>
    <n v="48717336"/>
    <s v="MINPLAN-UNSAM Convenio Propuesta para monitoreo y Generación de informes respecto de la infraestructura y los servicios prestados en TDA-UNSAM (2 CUERPOS)"/>
    <m/>
    <m/>
    <m/>
    <m/>
    <m/>
    <s v="Otros"/>
    <m/>
    <m/>
    <s v="Gestión Integral de Contenidos"/>
    <d v="2016-04-07T00:00:00"/>
    <m/>
    <s v="A requerimiento de Luis Vitullo"/>
    <x v="12"/>
    <m/>
    <s v="Convenios"/>
    <s v="HISTORICO /MINPLAN"/>
    <s v="Convenios"/>
    <m/>
    <m/>
    <m/>
    <m/>
    <m/>
    <m/>
    <m/>
    <m/>
    <m/>
  </r>
  <r>
    <s v="44156/2015"/>
    <s v="044156/2015"/>
    <m/>
    <m/>
    <m/>
    <m/>
    <m/>
    <d v="2016-01-14T00:00:00"/>
    <s v="Audiovisual"/>
    <s v="UNSAM"/>
    <n v="121008105.90000001"/>
    <s v="MINPLAN-UNSAM BACUA - Contenidos Audiovisuales para BACUA.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16203/2015"/>
    <s v="016203/2015"/>
    <m/>
    <m/>
    <m/>
    <m/>
    <m/>
    <d v="2016-01-14T00:00:00"/>
    <s v="Tecnopolis - Stand"/>
    <s v="UNSAM"/>
    <n v="40500000"/>
    <s v="UNSAM-MINPLAN + ADDENDA Desarrollo de stands. Contenido a exponer y recursos a utilizar en Tecnópolis 2015 $ 30.000.000 + $ 10.500.000 (2 CUERPOS)"/>
    <s v="Dirección Nacional de Centros Tematicos"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278023/2013"/>
    <s v="278023/2013"/>
    <m/>
    <m/>
    <m/>
    <m/>
    <m/>
    <d v="2016-01-14T00:00:00"/>
    <s v="Telecomunicaciones"/>
    <s v="Arsat"/>
    <n v="39608372"/>
    <s v="ARSAT 4 Servicios de telecomunicaciones y afines para la Red Federal de Cultura Digital del Plan Nacional Igualdad Cultural CONTRATACIÓN DIRECTA POR ESPECIALIDAD N° 32/2015"/>
    <m/>
    <m/>
    <m/>
    <m/>
    <s v="Mueble 14"/>
    <s v="Otros"/>
    <m/>
    <m/>
    <m/>
    <m/>
    <m/>
    <m/>
    <x v="3"/>
    <d v="2016-05-09T00:00:00"/>
    <m/>
    <s v="HISTORICO /MINPLAN"/>
    <s v="Contratación Directa"/>
    <m/>
    <m/>
    <m/>
    <m/>
    <m/>
    <m/>
    <m/>
    <m/>
    <m/>
  </r>
  <r>
    <s v="53520/2015"/>
    <s v="053520/2015"/>
    <m/>
    <m/>
    <m/>
    <m/>
    <m/>
    <d v="2016-01-14T00:00:00"/>
    <s v="Telecomunicaciones"/>
    <s v="UNTREF"/>
    <n v="16130000"/>
    <s v="MINPLAN UNTREF Convenio para la implementación de un Plan Operativo de Comunicación y mantenimiento Integral.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48780/2015"/>
    <s v="048780/2015"/>
    <m/>
    <m/>
    <m/>
    <m/>
    <m/>
    <d v="2016-01-14T00:00:00"/>
    <s v="Convenio Universidades"/>
    <s v="UTN"/>
    <n v="49500000"/>
    <s v="Convenio entre MINPLAN-UTN Plan Enamorar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173648/2015"/>
    <s v="173648/2015"/>
    <m/>
    <m/>
    <m/>
    <m/>
    <m/>
    <d v="2016-01-14T00:00:00"/>
    <s v="Convenio Universidades"/>
    <s v="UTN"/>
    <n v="37319999.890000001"/>
    <s v="Convenio MINPLAN-UTN + ADDENDA Eventos 3 $ 119.099.999,99 + ADDENDA $ 37.319.999,89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266632/2014"/>
    <s v="266632/2014"/>
    <m/>
    <m/>
    <m/>
    <m/>
    <m/>
    <d v="2016-01-14T00:00:00"/>
    <s v="Audiovisual"/>
    <s v="UNTREF"/>
    <n v="98397512"/>
    <s v="Convenio MINPLAN-UNTREF BACUA - Producción de contenidos audiovisuales digitales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039606/2015"/>
    <s v="039606/2015"/>
    <m/>
    <m/>
    <m/>
    <m/>
    <s v="OC Nº 24/2015"/>
    <d v="2016-01-14T00:00:00"/>
    <s v="Audiovisual"/>
    <s v="CORPORATE CORP S.A."/>
    <n v="87543483.390000001"/>
    <s v="Ampliación de la Orden de Compra Nº 24/2015 - Adquisición de diseño, suministro, instalación y puesta en funcionamiento de los sistemas audiovisuales y multimedia. Exp. de pago: 344243/2015"/>
    <m/>
    <m/>
    <m/>
    <m/>
    <s v="Mueble 14"/>
    <s v="Otros"/>
    <m/>
    <m/>
    <s v="Dirección Nacional de Expresiones Federales"/>
    <d v="2016-04-05T00:00:00"/>
    <m/>
    <s v="Se entrego a Sebastian y Leandro Iglesias"/>
    <x v="7"/>
    <m/>
    <m/>
    <s v="HISTORICO /MINPLAN"/>
    <s v="Pago"/>
    <s v="OC Nº 24/2015"/>
    <m/>
    <m/>
    <m/>
    <m/>
    <m/>
    <m/>
    <m/>
    <m/>
  </r>
  <r>
    <s v="141672/2015"/>
    <s v="141672/2015"/>
    <m/>
    <m/>
    <m/>
    <m/>
    <m/>
    <d v="2016-03-28T00:00:00"/>
    <s v="Mantenimiento Asensores"/>
    <s v="OTIS S.A."/>
    <n v="4016250.01"/>
    <s v="Servicio de mantenimiento de ascensores (2 CUERPOS) Facturas B Nº 0005-4519;4520 A 4527, 4633 A 4635 y 4733 A 4735"/>
    <m/>
    <m/>
    <s v="Direccion General Técnica, Administrativa y Legal"/>
    <d v="2016-07-07T00:00:00"/>
    <s v="Mueble 9"/>
    <s v="Sebastian"/>
    <m/>
    <s v="FINALIZADO"/>
    <s v="Tesorería"/>
    <d v="2016-07-14T00:00:00"/>
    <s v="Nota CC 263 /2016"/>
    <s v="Se envía a Tesorería con refacturación nueva."/>
    <x v="13"/>
    <d v="2016-07-14T00:00:00"/>
    <s v="Si"/>
    <s v="Pago"/>
    <s v="Pago"/>
    <m/>
    <m/>
    <m/>
    <m/>
    <n v="142665"/>
    <n v="5647750"/>
    <s v="Devengado"/>
    <s v="PARA PAGAR JGM"/>
    <s v="Devengado"/>
  </r>
  <r>
    <s v="143872/2013"/>
    <s v="143872/2013"/>
    <m/>
    <m/>
    <m/>
    <m/>
    <s v="OC 09/2013"/>
    <d v="2016-03-01T00:00:00"/>
    <s v="Chip"/>
    <s v="INTI"/>
    <n v="7546560"/>
    <s v="CONTRATACIÓN DIRECTA POR ESPECIALIDAD 17/13 SERVICIO POR EL ESTUDIO DE FACTIBILIDAD TÉCNICO-ECONÓMICO PARA EL DESARROLLO DE UN PROYECTO DE DISEÑO Y PRODUCCIÓN DE UN CHIP MULTIMEDIA"/>
    <m/>
    <m/>
    <m/>
    <m/>
    <s v="Mueble 22"/>
    <s v="Otros"/>
    <m/>
    <m/>
    <m/>
    <m/>
    <m/>
    <m/>
    <x v="5"/>
    <m/>
    <m/>
    <s v="HISTORICO /MINPLAN"/>
    <s v="Pago"/>
    <s v="OC 09/2013"/>
    <m/>
    <m/>
    <m/>
    <m/>
    <m/>
    <m/>
    <m/>
    <m/>
  </r>
  <r>
    <s v="325912/2015"/>
    <s v="325912/2015"/>
    <m/>
    <m/>
    <m/>
    <m/>
    <m/>
    <d v="2016-04-07T00:00:00"/>
    <s v="Correo"/>
    <s v="Correo Oficial de la Republica Argentina"/>
    <n v="2900627.88"/>
    <s v="FACTURAS N° 2975-00014612 Y 2975-00016676"/>
    <m/>
    <m/>
    <m/>
    <m/>
    <s v="Mueble 22"/>
    <s v="Otros"/>
    <m/>
    <m/>
    <m/>
    <m/>
    <m/>
    <m/>
    <x v="3"/>
    <d v="2016-05-09T00:00:00"/>
    <m/>
    <s v="Pago"/>
    <s v="Pago"/>
    <m/>
    <m/>
    <m/>
    <s v="2975-00014612 Y 2975-00016676"/>
    <m/>
    <m/>
    <m/>
    <m/>
    <s v="PAGO"/>
  </r>
  <r>
    <s v="253060/2015"/>
    <s v="253060/2015"/>
    <m/>
    <m/>
    <m/>
    <m/>
    <m/>
    <d v="2016-04-08T00:00:00"/>
    <s v="Tecnopolis -Servicio de Acreditaciones"/>
    <m/>
    <m/>
    <s v="Servicio integral acreditaciones y certificaciones para la muestra Tecnopolis 2015 y otros eventos a desarrollarse dentro del Parque del Bicentenario"/>
    <s v="Dirección Nacional de Centros Tematicos"/>
    <m/>
    <m/>
    <m/>
    <s v="Mueble 15"/>
    <s v="Otros"/>
    <m/>
    <s v="Lo esta trabajando actualmente Mariana, se está tramitando el pagó de las facturas respectivas a la OC."/>
    <m/>
    <m/>
    <m/>
    <m/>
    <x v="5"/>
    <m/>
    <m/>
    <s v="HISTORICO /MINPLAN"/>
    <m/>
    <m/>
    <m/>
    <m/>
    <m/>
    <m/>
    <m/>
    <m/>
    <s v="Para dar de baja"/>
    <m/>
  </r>
  <r>
    <s v="254392/2015"/>
    <s v="254392/2015"/>
    <m/>
    <s v="nota s01:13839/2016"/>
    <m/>
    <m/>
    <s v="Expte Madre N°45434/2015 dnct 37/2016"/>
    <d v="2016-04-08T00:00:00"/>
    <s v="Tecnopolis - Maquinas y Herramientas"/>
    <s v="Posible &quot;Grúas San Blás&quot;"/>
    <n v="2562780"/>
    <s v="Contracción de un servicio de alquiler de máquinas con destino al parque temático interactivo Tecnopolis del Bicentenario, ciencia y tecnología. LICITACIÓN PÚBLICAN° 50/2015"/>
    <s v="Dirección Nacional de Centros Tematicos"/>
    <m/>
    <s v="JEFATURA DE GABINETE DE MINISTROS"/>
    <d v="2016-06-23T00:00:00"/>
    <s v="Mueble 8"/>
    <s v="Otros"/>
    <m/>
    <m/>
    <s v="JEFATURA DE GABINETE DE MINISTROS"/>
    <d v="2016-06-13T00:00:00"/>
    <s v="NOTA CC 303/2016"/>
    <s v="RECOMENDACIÓN PARA LEABORAR EL DICT DE EVALUACION Y SU PUBLICIDAD"/>
    <x v="3"/>
    <d v="2016-06-24T00:00:00"/>
    <m/>
    <s v="Licitación - Contrataciones"/>
    <s v="Licitación Publica"/>
    <m/>
    <m/>
    <m/>
    <m/>
    <m/>
    <m/>
    <m/>
    <m/>
    <m/>
  </r>
  <r>
    <s v="275951/2015"/>
    <s v="275951/2015"/>
    <m/>
    <s v="NOTA 13842/2016"/>
    <m/>
    <m/>
    <s v="Lic Púb. N° 60/2015.nota dnct 38/2016"/>
    <d v="2016-04-08T00:00:00"/>
    <s v="Tecnopolis - Limpieza"/>
    <m/>
    <n v="3722699"/>
    <s v="Contratación de Servicio de limpieza, recolección y retiro de reciduos compactables, acopio y retiro de residuos incompactables, barrido mecanicoen Tecnopolis."/>
    <s v="Dirección Nacional de Centros Tematicos"/>
    <m/>
    <s v="Direccion General Técnica, Administrativa y Legal"/>
    <d v="2016-07-06T00:00:00"/>
    <s v="Mueble 9"/>
    <s v="Otros"/>
    <d v="1987-05-24T00:00:00"/>
    <s v="Daniel : Enviaron una nota el 28 de abril para Sebastian// 2/6 Lo esta trabajando Mariana //Una de las empresa remtió documentación la que se remitió a Jefatura con borrador de dictamen de comisión."/>
    <m/>
    <m/>
    <m/>
    <m/>
    <x v="3"/>
    <d v="2016-07-07T00:00:00"/>
    <m/>
    <s v="Licitación - Contrataciones"/>
    <s v="Licitación - Contrataciones"/>
    <m/>
    <m/>
    <m/>
    <m/>
    <m/>
    <m/>
    <m/>
    <s v="PARA PAGAR JGM"/>
    <s v="PARA PAGAR JGM"/>
  </r>
  <r>
    <s v="276439/2015"/>
    <s v="276439/2015"/>
    <m/>
    <m/>
    <m/>
    <m/>
    <s v="Expte Madre 45786/15"/>
    <d v="2016-04-08T00:00:00"/>
    <s v="Tecnopolis - Mantenimiento"/>
    <s v="Posible &quot;Grúas San Blás&quot;"/>
    <n v="308080.75"/>
    <s v="Servicio de mantenimiento anual y reparación para maquinarias pesadas, con destino el Parque del Bicentenario. CONTRATACIÓN DIRECTA N° 50/2015."/>
    <s v="Dirección Nacional de Centros Tematicos"/>
    <m/>
    <s v="Direccion General Técnica, Administrativa y Legal"/>
    <d v="2016-08-26T00:00:00"/>
    <s v="Mueble 8"/>
    <s v="Otros"/>
    <m/>
    <m/>
    <s v="JEFATURA DE GABINETE DE MINISTROS"/>
    <d v="2016-06-13T00:00:00"/>
    <s v="NOTA CC 302/2016"/>
    <s v="RECOMENDACIÓN PARA ELABORA EL DICT DE EVALUACIÓN Y SU PUBLICIDAD"/>
    <x v="3"/>
    <d v="2016-08-29T00:00:00"/>
    <m/>
    <s v="Licitación - Contrataciones"/>
    <s v="Contratación Directa"/>
    <m/>
    <m/>
    <m/>
    <m/>
    <m/>
    <m/>
    <m/>
    <m/>
    <m/>
  </r>
  <r>
    <s v="42565/2014"/>
    <s v="042565/2014"/>
    <m/>
    <m/>
    <m/>
    <m/>
    <m/>
    <d v="2016-04-11T00:00:00"/>
    <s v="Policia"/>
    <s v="Policia Federal Argentina"/>
    <n v="17550"/>
    <s v="FACT B N° 117.573 $ 17.550,00"/>
    <s v="Presidencia de la Nacion"/>
    <m/>
    <m/>
    <m/>
    <s v="Mueble 22"/>
    <s v="Otros"/>
    <m/>
    <s v="Corresponde a un legítimo abono por prestación de servicios de policia adicional en forma extraordinaria por dos meses para Tecnópolis durante el año 2014"/>
    <m/>
    <m/>
    <m/>
    <m/>
    <x v="5"/>
    <m/>
    <m/>
    <s v="HISTORICO /MINPLAN"/>
    <s v="Legitimo Abono"/>
    <m/>
    <m/>
    <s v="FACT B N° 117.57"/>
    <m/>
    <m/>
    <m/>
    <m/>
    <m/>
    <m/>
  </r>
  <r>
    <s v="316735/2015"/>
    <s v="316735/2015"/>
    <m/>
    <m/>
    <m/>
    <m/>
    <s v="OC. 119/2014"/>
    <d v="2016-04-11T00:00:00"/>
    <s v="Tecnopolis - Ferreteria"/>
    <s v="Campolongo Federico Pablo"/>
    <n v="17548"/>
    <s v="OC. 119/2014 FACT 0004-00000210 $17548,00"/>
    <m/>
    <m/>
    <m/>
    <m/>
    <s v="Mueble 22"/>
    <s v="Otros"/>
    <m/>
    <s v="Según ordenes no se van a pagar. Existe la posibilidad de remitirlos a Cuevas para que se expida."/>
    <m/>
    <m/>
    <m/>
    <m/>
    <x v="3"/>
    <d v="2016-05-09T00:00:00"/>
    <m/>
    <s v="Pago"/>
    <s v="Pago"/>
    <s v="OC. 119/2014"/>
    <m/>
    <m/>
    <s v="0004-00000210"/>
    <m/>
    <m/>
    <m/>
    <m/>
    <s v="PAGO"/>
  </r>
  <r>
    <s v="360001/2015"/>
    <s v="360001/2015"/>
    <m/>
    <m/>
    <m/>
    <m/>
    <m/>
    <d v="2016-04-11T00:00:00"/>
    <s v="Agua"/>
    <s v="Aysa"/>
    <n v="114212.75"/>
    <s v="FACT 0107-B28697846 $114.212,75"/>
    <m/>
    <m/>
    <m/>
    <m/>
    <s v="Mueble 14"/>
    <s v="Otros"/>
    <d v="2016-07-25T00:00:00"/>
    <m/>
    <s v="Legales"/>
    <d v="2016-08-09T00:00:00"/>
    <m/>
    <m/>
    <x v="0"/>
    <d v="2016-08-09T00:00:00"/>
    <m/>
    <s v="Pago"/>
    <s v="Pago"/>
    <m/>
    <m/>
    <m/>
    <s v="FACT 0107-B28697846"/>
    <m/>
    <m/>
    <m/>
    <m/>
    <m/>
  </r>
  <r>
    <s v="252873/2015"/>
    <s v="252873/2015"/>
    <m/>
    <m/>
    <m/>
    <m/>
    <m/>
    <d v="2016-04-11T00:00:00"/>
    <s v="Tecnopolis - Obra Publica"/>
    <m/>
    <n v="1265588.0900000001"/>
    <s v="Solicita la contratación para los trabajos de reforma de oficinas y reparación de la cubierta del IBC y cubierta del comedor, sitas en el parque del Bicentenario 2 CUERPOS"/>
    <s v="Dirección Nacional de Centros Tematicos"/>
    <m/>
    <m/>
    <m/>
    <s v="Mueble 8"/>
    <s v="Mariana"/>
    <d v="2016-06-03T00:00:00"/>
    <m/>
    <m/>
    <m/>
    <m/>
    <m/>
    <x v="3"/>
    <d v="2016-05-09T00:00:00"/>
    <m/>
    <s v="HISTORICO /MINPLAN"/>
    <m/>
    <m/>
    <m/>
    <m/>
    <m/>
    <m/>
    <m/>
    <m/>
    <m/>
    <m/>
  </r>
  <r>
    <s v="252471/2015"/>
    <s v="252471/2015"/>
    <m/>
    <m/>
    <m/>
    <m/>
    <m/>
    <d v="2016-04-11T00:00:00"/>
    <s v="Tecnopolis - Limpieza"/>
    <s v="HERNANDEZ RAIMUNDO JORGE"/>
    <n v="40940.839999999997"/>
    <s v="Ampliación de la Licitación N° 2 de Secretaría de Presidencia, para la Adquisición de insumos de limpieza que seran utilizados para el mantenimiento del Parque Tematico Interactivo Tecnopolis del Bicentenario 3 CUERPOS"/>
    <s v="Dirección Nacional de Centros Tematicos"/>
    <m/>
    <m/>
    <m/>
    <s v="Mueble 19"/>
    <s v="Otros"/>
    <d v="2016-05-24T00:00:00"/>
    <s v="Para que DNCT adecúe requerimiento. Se solicitó a Tecnópolis desagregado de los renglones a ampliar. Luego se remite a presupuesto por crédito y luego a Legales."/>
    <s v="Dirección Nacional de Centros Tematicos"/>
    <d v="2016-08-19T00:00:00"/>
    <s v="PV-2016-00806495-APN-DGTAYL#SFM"/>
    <m/>
    <x v="5"/>
    <m/>
    <m/>
    <s v="Licitación - Contrataciones"/>
    <s v="Licitación Publica"/>
    <m/>
    <m/>
    <m/>
    <m/>
    <m/>
    <m/>
    <m/>
    <s v="RECLAMAR LEGALES 18/7"/>
    <m/>
  </r>
  <r>
    <s v="39110/2013"/>
    <s v="039110/2013"/>
    <m/>
    <m/>
    <m/>
    <m/>
    <m/>
    <d v="2016-04-11T00:00:00"/>
    <s v="Tecnopolis - Muebles"/>
    <m/>
    <s v="viene de expte 248213 ver monto ahí"/>
    <s v="ADQUISICIÓN DE CINCO MIL (5000) SILLAS PLÁSTICAS PARA EL MICRO ESTADIO UNICADO EN EL PARQUE TEMÁTICO &quot;TECNÓPOLIS&quot; 2 CUERPOS"/>
    <s v="Dirección Nacional de Centros Tematicos"/>
    <m/>
    <m/>
    <m/>
    <s v="Mueble 15"/>
    <s v="Mariana"/>
    <m/>
    <s v="Orden de compra ejecutada, uno de los oferentes presento un recurso de reconsideración que fue desestimado en doble instancia, para que quede firme hay que firmar un decreto."/>
    <m/>
    <m/>
    <m/>
    <m/>
    <x v="3"/>
    <d v="2016-05-09T00:00:00"/>
    <m/>
    <s v="HISTORICO /MINPLAN"/>
    <s v="Licitacion"/>
    <m/>
    <m/>
    <m/>
    <m/>
    <m/>
    <m/>
    <m/>
    <s v="Para dar de baja."/>
    <s v="Para dar de baja."/>
  </r>
  <r>
    <s v="293573/2015"/>
    <s v="293573/2015"/>
    <m/>
    <m/>
    <m/>
    <m/>
    <m/>
    <d v="2016-04-11T00:00:00"/>
    <s v="Tecnopolis - Mantenimiento"/>
    <s v="SEMINCO S.A"/>
    <m/>
    <s v="MEMORANDO C/ FACT 0002-00000809 Y REMITOS 0001-0000238; 0001-00002386;0001-00002551; 0001-00002387;0001-00002376 Y 0001-00002774 SERVICIO ENLACE DE CONECTIVIDAD TABLEROS TECNÓPOLIS. O.C 93/2013"/>
    <s v="Dirección Nacional de Centros Tematicos"/>
    <m/>
    <s v="Presupuesto"/>
    <d v="2016-06-29T00:00:00"/>
    <s v="Mueble 15"/>
    <s v="Otros"/>
    <d v="2016-06-29T00:00:00"/>
    <s v="PARA ARCHIVAR"/>
    <s v="Presupuesto"/>
    <m/>
    <m/>
    <s v="Envío de PROY"/>
    <x v="0"/>
    <d v="2016-07-18T00:00:00"/>
    <m/>
    <s v="Pago"/>
    <s v="Pago"/>
    <m/>
    <s v="30-70712174-9"/>
    <m/>
    <s v="T 0002-00000809 Y REMITOS 0001-0000238; 0001-00002386;0001-00002551; 0001-00002387;0001-00002376 Y 0001-00002774"/>
    <m/>
    <m/>
    <m/>
    <m/>
    <m/>
  </r>
  <r>
    <s v="251203/2015"/>
    <s v="251203/2015"/>
    <m/>
    <m/>
    <m/>
    <m/>
    <m/>
    <d v="2016-04-11T00:00:00"/>
    <s v="Viáticos y Alojamiento"/>
    <s v="Radio Remis FAMILY"/>
    <m/>
    <s v="EXPEDIENTE PAGO c/factura 0001-00006393 por servicios de remis"/>
    <m/>
    <m/>
    <m/>
    <m/>
    <s v="Mueble 22"/>
    <s v="Otros"/>
    <m/>
    <m/>
    <m/>
    <m/>
    <m/>
    <m/>
    <x v="3"/>
    <d v="2016-04-08T00:00:00"/>
    <m/>
    <s v="Pago"/>
    <s v="Pago"/>
    <m/>
    <m/>
    <m/>
    <d v="6393-01-01T00:00:00"/>
    <m/>
    <m/>
    <m/>
    <m/>
    <s v="PAGO"/>
  </r>
  <r>
    <s v="251076/2015"/>
    <s v="251076/2015"/>
    <m/>
    <m/>
    <m/>
    <m/>
    <m/>
    <d v="2016-04-11T00:00:00"/>
    <s v="Tecnopolis - Señaletica"/>
    <s v="MEDIOS DE INTERIOR S.A"/>
    <n v="393700"/>
    <s v="Expediente de Pago c/factura 002-00000281 por Señalética para TECNÓPOLIS"/>
    <s v="Dirección Nacional de Centros Tematicos"/>
    <m/>
    <m/>
    <m/>
    <s v="Mueble 22"/>
    <s v="Otros"/>
    <m/>
    <m/>
    <m/>
    <m/>
    <m/>
    <m/>
    <x v="3"/>
    <d v="2016-05-09T00:00:00"/>
    <m/>
    <s v="Pago"/>
    <s v="Pago"/>
    <m/>
    <m/>
    <m/>
    <s v="002-00000281"/>
    <m/>
    <m/>
    <m/>
    <m/>
    <s v="PAGO"/>
  </r>
  <r>
    <s v="250657/2015"/>
    <s v="250657/2015"/>
    <m/>
    <m/>
    <m/>
    <m/>
    <m/>
    <d v="2016-04-11T00:00:00"/>
    <s v="Tecnopolis - Iluminacion"/>
    <s v="PAMPIN LUCES S.R.L"/>
    <n v="1195000"/>
    <s v="Expte. Pago c/ Factura 0002-0000032 Servicio de alquiler de sistema de Iluminación para microestadio de TECNÓPOLIS"/>
    <s v="Dirección Nacional de Centros Tematicos"/>
    <m/>
    <m/>
    <m/>
    <s v="Mueble 22"/>
    <s v="Otros"/>
    <m/>
    <m/>
    <m/>
    <m/>
    <m/>
    <m/>
    <x v="3"/>
    <d v="2016-05-09T00:00:00"/>
    <m/>
    <s v="Pago"/>
    <s v="Pago"/>
    <m/>
    <m/>
    <m/>
    <s v="0002-0000032"/>
    <m/>
    <m/>
    <m/>
    <m/>
    <s v="PAGO"/>
  </r>
  <r>
    <s v="250018/2015"/>
    <s v="250018/2015"/>
    <m/>
    <m/>
    <m/>
    <m/>
    <m/>
    <d v="2016-04-11T00:00:00"/>
    <s v="Iluminacion"/>
    <s v="VMG VISUAL SOLUTIONS de Victor Ariel SCHIAVONI"/>
    <n v="297408.8"/>
    <s v="Expte. Pago c/ Factura 0001-00000192 por Servicio de instalación, puesta en marcha y mantenimiento de pantallas leds."/>
    <m/>
    <m/>
    <m/>
    <m/>
    <s v="Mueble 15"/>
    <s v="Otros"/>
    <m/>
    <s v="EN ARCHIVO CONTABLE DE JEFATURA DESDE EL DÍA 20/05/2016"/>
    <m/>
    <m/>
    <m/>
    <m/>
    <x v="3"/>
    <d v="2016-05-09T00:00:00"/>
    <m/>
    <s v="Pago"/>
    <s v="Pago"/>
    <m/>
    <m/>
    <m/>
    <s v="0001-00000192"/>
    <m/>
    <m/>
    <m/>
    <m/>
    <s v="PAGO"/>
  </r>
  <r>
    <s v="318347/2015"/>
    <s v="318347/2015"/>
    <m/>
    <m/>
    <m/>
    <m/>
    <m/>
    <d v="2016-04-11T00:00:00"/>
    <s v="Tecnopolis - Insumos de Herreria"/>
    <s v="A DEFINIR"/>
    <m/>
    <s v="Adquisición de Insumos de herrería para TECNÓPOLIS por ampliación de las O.C 132/15; 133/15; 134/15 y 135/15"/>
    <s v="Dirección Nacional de Centros Tematicos"/>
    <m/>
    <m/>
    <m/>
    <m/>
    <s v="Otros"/>
    <m/>
    <s v="Se envió a DNCT debido al NUEVO PEDIDO N° 163785/2016"/>
    <m/>
    <m/>
    <m/>
    <m/>
    <x v="3"/>
    <d v="2016-05-09T00:00:00"/>
    <m/>
    <s v="HISTORICO /MINPLAN"/>
    <m/>
    <m/>
    <m/>
    <m/>
    <m/>
    <m/>
    <m/>
    <m/>
    <m/>
    <m/>
  </r>
  <r>
    <s v="309704/2015"/>
    <s v="309704/2015"/>
    <m/>
    <m/>
    <m/>
    <m/>
    <m/>
    <d v="2016-04-11T00:00:00"/>
    <s v="Alquiler de Fotocopiadora"/>
    <m/>
    <n v="223080"/>
    <s v="Contratación de servicio alquiler de equipos multinacional y fotocopiadores, incluyendo asistencia técnica"/>
    <m/>
    <m/>
    <m/>
    <m/>
    <s v="Mueble 22"/>
    <s v="Otros"/>
    <m/>
    <s v="RELEVAMIENTO INFORMÁTICA"/>
    <m/>
    <m/>
    <m/>
    <m/>
    <x v="3"/>
    <d v="2016-05-09T00:00:00"/>
    <m/>
    <s v="HISTORICO /MINPLAN"/>
    <m/>
    <m/>
    <m/>
    <m/>
    <m/>
    <m/>
    <m/>
    <m/>
    <m/>
    <s v="DESAFECTAR"/>
  </r>
  <r>
    <s v="318384/2015"/>
    <s v="318384/2015"/>
    <m/>
    <m/>
    <m/>
    <m/>
    <m/>
    <d v="2016-04-11T00:00:00"/>
    <s v="Tecnopolis - Insumos textiles"/>
    <m/>
    <s v="chequear $ 462.416 , ampliacion"/>
    <s v="Adquisición de telas y otros insumos textiles para Parque Temático TECNÓPOLIS mediante apliación de las O.C 137/15;138/15;139/15;140/15"/>
    <s v="Dirección Nacional de Centros Tematicos"/>
    <m/>
    <m/>
    <m/>
    <m/>
    <s v="Otros"/>
    <m/>
    <s v="Se envió a DNCT debido al NUEVO PEDIDO N° 230234/2016"/>
    <m/>
    <m/>
    <m/>
    <m/>
    <x v="3"/>
    <d v="2016-05-09T00:00:00"/>
    <m/>
    <s v="HISTORICO /MINPLAN"/>
    <m/>
    <m/>
    <m/>
    <m/>
    <m/>
    <m/>
    <m/>
    <m/>
    <m/>
    <m/>
  </r>
  <r>
    <s v="254389/2015"/>
    <s v="254389/2015"/>
    <m/>
    <m/>
    <m/>
    <m/>
    <m/>
    <d v="2016-04-11T00:00:00"/>
    <s v="Tecnopolis - Fiscalizacion"/>
    <s v="MUNICIPALIDAD DE VICENTE LÓPEZ"/>
    <n v="214276"/>
    <s v="Convenio de cooperación para la fiscalización del parque temático TECNÓPOLIS entre la UNIDAD EJECUTORA BICENTENARIO y la MUNICIPALIDAD DE VICENTE LÓPEZ"/>
    <s v="Dirección Nacional de Centros Tematicos"/>
    <m/>
    <m/>
    <m/>
    <s v="Mueble 22"/>
    <s v="Otros"/>
    <m/>
    <m/>
    <m/>
    <m/>
    <m/>
    <m/>
    <x v="3"/>
    <d v="2016-05-09T00:00:00"/>
    <s v="Convenios"/>
    <s v="HISTORICO /MINPLAN"/>
    <m/>
    <m/>
    <m/>
    <m/>
    <m/>
    <m/>
    <m/>
    <m/>
    <m/>
    <s v="DESAFECTAR"/>
  </r>
  <r>
    <s v="318422/2015"/>
    <s v="318422/2015"/>
    <m/>
    <m/>
    <m/>
    <m/>
    <m/>
    <d v="2016-04-11T00:00:00"/>
    <s v="Tecnopolis - Mantenimiento"/>
    <m/>
    <m/>
    <s v="Adquisición de pinturas y accesorios para el Parque Temático TECNÓPOLIS"/>
    <s v="Dirección Nacional de Centros Tematicos"/>
    <m/>
    <m/>
    <m/>
    <s v="Mueble 14"/>
    <s v="Otros"/>
    <m/>
    <s v="DANIEL DEBE DARNOS INDICACIONES SOBRE Q HACER CON ESTOS TRAMITES"/>
    <m/>
    <m/>
    <m/>
    <m/>
    <x v="3"/>
    <d v="2016-05-09T00:00:00"/>
    <m/>
    <s v="HISTORICO /MINPLAN"/>
    <m/>
    <m/>
    <m/>
    <m/>
    <m/>
    <m/>
    <m/>
    <m/>
    <m/>
    <m/>
  </r>
  <r>
    <s v="325189/2015"/>
    <s v="325189/2015"/>
    <m/>
    <m/>
    <m/>
    <m/>
    <m/>
    <d v="2016-04-11T00:00:00"/>
    <s v="Servicio de Salud"/>
    <s v="CRUZ ROJA ARGENTINA"/>
    <n v="269375"/>
    <s v="Proyecto de addenda a convenio específico entre UNIDAD EJECUTORA BICENTENARIO y CRUZ ROJA ARGENTINA"/>
    <s v="Presidencia de la Nacion"/>
    <m/>
    <m/>
    <m/>
    <m/>
    <s v="Otros"/>
    <m/>
    <s v="El convenio ha finalizado y fue tramitado en virtud del reglamento especial de la Unidad Ejecutora Bicentenario."/>
    <m/>
    <m/>
    <m/>
    <m/>
    <x v="3"/>
    <d v="2016-05-09T00:00:00"/>
    <s v="Convenios"/>
    <s v="HISTORICO /MINPLAN"/>
    <m/>
    <m/>
    <m/>
    <m/>
    <m/>
    <m/>
    <m/>
    <m/>
    <m/>
    <s v="DESAFECTAR"/>
  </r>
  <r>
    <s v="323823/2015"/>
    <s v="323823/2015"/>
    <m/>
    <m/>
    <m/>
    <m/>
    <m/>
    <d v="2016-04-11T00:00:00"/>
    <s v="Tecnopolis - Refrigerio"/>
    <m/>
    <n v="52434"/>
    <s v="Contratación para la provisisión de Café para la UNIDAD EJECUTORA BICENTENARIO"/>
    <s v="Dirección Nacional de Centros Tematicos"/>
    <m/>
    <m/>
    <m/>
    <s v="Mueble 22"/>
    <s v="Otros"/>
    <m/>
    <s v="DANIEL DEBE DARNOS INDICACIONES SOBRE Q HACER CON ESTOS TRAMITES"/>
    <m/>
    <m/>
    <m/>
    <m/>
    <x v="3"/>
    <d v="2016-05-09T00:00:00"/>
    <m/>
    <s v="HISTORICO /MINPLAN"/>
    <m/>
    <m/>
    <m/>
    <m/>
    <m/>
    <m/>
    <m/>
    <m/>
    <m/>
    <s v="DESAFECTAR"/>
  </r>
  <r>
    <s v="323832/2015"/>
    <s v="323832/2015"/>
    <m/>
    <m/>
    <m/>
    <m/>
    <m/>
    <d v="2016-04-11T00:00:00"/>
    <s v="Tecnopolis - Alquiler Grupo electrogeno"/>
    <m/>
    <m/>
    <s v="Contratación de Servicio de alquiler grupos electrógenos para TECNÓPOLIS"/>
    <s v="Dirección Nacional de Centros Tematicos"/>
    <m/>
    <m/>
    <m/>
    <s v="Mueble 22"/>
    <s v="Otros"/>
    <m/>
    <s v="DANIEL DEBE DARNOS INDICACIONES SOBRE Q HACER CON ESTOS TRAMITES"/>
    <m/>
    <m/>
    <m/>
    <m/>
    <x v="3"/>
    <d v="2016-05-09T00:00:00"/>
    <m/>
    <s v="HISTORICO /MINPLAN"/>
    <m/>
    <m/>
    <m/>
    <m/>
    <m/>
    <m/>
    <m/>
    <m/>
    <m/>
    <s v="DESAFECTAR"/>
  </r>
  <r>
    <s v="323820/2015"/>
    <s v="323820/2015"/>
    <m/>
    <m/>
    <m/>
    <m/>
    <m/>
    <d v="2016-04-11T00:00:00"/>
    <s v="Tecnopolis - Iluminacion"/>
    <s v="A DEFINIR"/>
    <s v="A DEFINIR"/>
    <s v="Ampliación de O.C por alquiler de sistema de iluminación para UNIDAD EJECUTORA BICENTENARIO"/>
    <s v="Presidencia de la Nacion"/>
    <m/>
    <m/>
    <m/>
    <s v="Mueble 22"/>
    <s v="Otros"/>
    <m/>
    <s v="Al 20/7 No se han recibido instrucciones de la DNCT para tramitar la ampliación."/>
    <m/>
    <m/>
    <m/>
    <m/>
    <x v="3"/>
    <d v="2016-05-09T00:00:00"/>
    <m/>
    <s v="HISTORICO /MINPLAN"/>
    <m/>
    <m/>
    <m/>
    <m/>
    <m/>
    <m/>
    <m/>
    <m/>
    <m/>
    <s v="DESAFECTAR"/>
  </r>
  <r>
    <s v="254479/2015"/>
    <s v="254479/2015"/>
    <m/>
    <m/>
    <m/>
    <m/>
    <m/>
    <d v="2016-04-11T00:00:00"/>
    <s v="Tecnopolis - Equipamiento"/>
    <m/>
    <n v="288275"/>
    <s v="Contratación de servicios de alquiler de equipamiento tecnológico y asistencia técnica para los eventos de la Unidad Ejecutora Bicentenario"/>
    <s v="Dirección Nacional de Centros Tematicos"/>
    <m/>
    <m/>
    <m/>
    <s v="Escritorio Daniel"/>
    <s v="Otros"/>
    <d v="2016-06-03T00:00:00"/>
    <s v="Daniel: Deberán crear a la Comisión Evaluadora, emitir Dictamen y hacer el acto administrativo de adjudicación. Posteriormente Orden de Compra."/>
    <m/>
    <m/>
    <m/>
    <m/>
    <x v="3"/>
    <d v="2016-05-09T00:00:00"/>
    <s v="Licitación"/>
    <s v="HISTORICO /MINPLAN"/>
    <m/>
    <m/>
    <m/>
    <m/>
    <m/>
    <m/>
    <m/>
    <m/>
    <m/>
    <m/>
  </r>
  <r>
    <s v="249839/2015"/>
    <s v="249839/2015"/>
    <m/>
    <m/>
    <m/>
    <m/>
    <m/>
    <d v="2016-04-11T00:00:00"/>
    <s v="Equipamiento"/>
    <s v="PONEX ISOCOR S.A"/>
    <n v="627974.9"/>
    <s v="Expte. Pago de factura c/factura 0002-00001059"/>
    <m/>
    <m/>
    <m/>
    <m/>
    <m/>
    <s v="Otros"/>
    <d v="2016-05-30T00:00:00"/>
    <m/>
    <s v="Direccion General Técnica, Administrativa y Legal"/>
    <d v="2016-05-17T00:00:00"/>
    <m/>
    <s v="Solicitado por Adrián Borthagaray"/>
    <x v="3"/>
    <d v="2016-06-06T00:00:00"/>
    <m/>
    <s v="Pago"/>
    <s v="Pago"/>
    <m/>
    <m/>
    <m/>
    <s v="0002-00001059"/>
    <m/>
    <m/>
    <m/>
    <m/>
    <m/>
  </r>
  <r>
    <s v="253388/2015"/>
    <s v="253388/2015"/>
    <m/>
    <m/>
    <m/>
    <m/>
    <m/>
    <d v="2016-04-11T00:00:00"/>
    <s v="Servicio de Grabacion"/>
    <s v="MONOFÓNICOS S.R.L"/>
    <n v="12250"/>
    <s v="Expte. Pago factura 0002-00000018 y 0002-00000011 por servicio de grabación y transmisión de audio"/>
    <m/>
    <m/>
    <m/>
    <m/>
    <s v="Mueble 22"/>
    <s v="Otros"/>
    <m/>
    <m/>
    <m/>
    <m/>
    <m/>
    <m/>
    <x v="3"/>
    <d v="2016-05-09T00:00:00"/>
    <m/>
    <s v="Pago"/>
    <s v="Pago"/>
    <m/>
    <m/>
    <m/>
    <s v="0002-00000018 y 0002-00000011"/>
    <m/>
    <m/>
    <m/>
    <m/>
    <s v="PAGO"/>
  </r>
  <r>
    <s v="276656/2015"/>
    <s v="276656/2015"/>
    <m/>
    <m/>
    <m/>
    <m/>
    <m/>
    <d v="2016-04-11T00:00:00"/>
    <s v="Alquiler de Sillas"/>
    <s v="CASA GALLO de FERRARA CENTURION EDUARDO"/>
    <n v="146448.51"/>
    <s v="Expte. Pago factura 0002-00000045 a favor de la firma CASA GALLO  por alquiler de sillas"/>
    <m/>
    <m/>
    <m/>
    <m/>
    <s v="Mueble 20"/>
    <s v="Otros"/>
    <m/>
    <m/>
    <m/>
    <m/>
    <m/>
    <m/>
    <x v="3"/>
    <d v="2016-05-09T00:00:00"/>
    <m/>
    <s v="Pago"/>
    <s v="Pago"/>
    <m/>
    <m/>
    <m/>
    <s v="0002-00000045"/>
    <m/>
    <m/>
    <m/>
    <m/>
    <s v="PAGO"/>
  </r>
  <r>
    <s v="249615/2015"/>
    <s v="249615/2015"/>
    <m/>
    <m/>
    <m/>
    <m/>
    <m/>
    <d v="2016-04-11T00:00:00"/>
    <s v="Seguridad"/>
    <s v="ALL ACCESS S.R.L"/>
    <n v="246840"/>
    <s v="Expte. Pago factura 0001-00000315 a favor de la firma ALL ACCESS S.R.L por servicios de control y seguridad"/>
    <m/>
    <m/>
    <m/>
    <m/>
    <s v="Mueble 22"/>
    <s v="Otros"/>
    <m/>
    <m/>
    <m/>
    <m/>
    <m/>
    <m/>
    <x v="3"/>
    <d v="2016-05-09T00:00:00"/>
    <m/>
    <s v="Pago"/>
    <s v="Pago"/>
    <m/>
    <m/>
    <m/>
    <s v="0001-00000315"/>
    <m/>
    <m/>
    <m/>
    <m/>
    <s v="PAGO"/>
  </r>
  <r>
    <s v="252163/2015"/>
    <s v="252163/2015"/>
    <m/>
    <m/>
    <m/>
    <m/>
    <m/>
    <d v="2016-04-11T00:00:00"/>
    <s v="Instalacion Electrica"/>
    <s v="FEBRE MARTÍN RAFAEL"/>
    <n v="56800"/>
    <s v="Expte. Pago de c/factura 0002-00000047 a favor de la firma FEBRE MARTIN RAFAEL &quot;ENTROPIA&quot;"/>
    <m/>
    <m/>
    <m/>
    <m/>
    <s v="Mueble 20"/>
    <s v="Otros"/>
    <m/>
    <m/>
    <m/>
    <m/>
    <m/>
    <m/>
    <x v="3"/>
    <d v="2016-05-09T00:00:00"/>
    <m/>
    <s v="Pago"/>
    <s v="Pago"/>
    <m/>
    <m/>
    <m/>
    <s v="0002-00000047"/>
    <m/>
    <m/>
    <m/>
    <m/>
    <s v="PAGO"/>
  </r>
  <r>
    <s v="283025/2015"/>
    <s v="283025/2015"/>
    <m/>
    <m/>
    <m/>
    <m/>
    <s v="original: 45821"/>
    <d v="2016-04-11T00:00:00"/>
    <s v="Agua - Dispenser"/>
    <s v="FREEZY- AKUA"/>
    <n v="20891.150000000001"/>
    <s v="Extpe. Pago c/ factura 0006-0000327 a favor de la firma FREEZY- AKUA por la provisión de Bidones de agua."/>
    <m/>
    <m/>
    <s v="Legales"/>
    <d v="2016-07-11T00:00:00"/>
    <s v="Mueble 11"/>
    <s v="Otros"/>
    <d v="2016-05-24T00:00:00"/>
    <s v="Se archivan fojas de 18 a 32."/>
    <s v="Presupuesto"/>
    <d v="2016-08-23T00:00:00"/>
    <s v="PV-2016-00857858"/>
    <m/>
    <x v="5"/>
    <m/>
    <m/>
    <s v="Pago"/>
    <s v="Pago"/>
    <m/>
    <s v="30-70756739-9"/>
    <m/>
    <s v="0006-0000327"/>
    <m/>
    <m/>
    <m/>
    <s v="PARA PAGO JGM"/>
    <m/>
  </r>
  <r>
    <s v="249772/2015"/>
    <s v="249772/2015"/>
    <m/>
    <m/>
    <m/>
    <m/>
    <m/>
    <d v="2016-04-11T00:00:00"/>
    <s v="Alquiler de Sillas"/>
    <s v="CASA GALLO de FERRARA CENTURION EDUARDO"/>
    <n v="649165"/>
    <s v="FACT 0001-00005567 CASA GALLO de FERRARA CENTURION EDUARDO"/>
    <m/>
    <m/>
    <m/>
    <m/>
    <s v="Mueble 22"/>
    <s v="Otros"/>
    <m/>
    <s v="PARA ARCHIVO"/>
    <m/>
    <m/>
    <m/>
    <m/>
    <x v="3"/>
    <d v="2016-05-09T00:00:00"/>
    <m/>
    <s v="Pago"/>
    <s v="Pago"/>
    <m/>
    <m/>
    <m/>
    <d v="5567-01-01T00:00:00"/>
    <m/>
    <m/>
    <m/>
    <m/>
    <s v="PAGO"/>
  </r>
  <r>
    <s v="252361/2015"/>
    <s v="252361/2015"/>
    <m/>
    <m/>
    <m/>
    <m/>
    <m/>
    <d v="2016-04-13T00:00:00"/>
    <s v="Leasing"/>
    <s v="Nación Leasing S.A. ADQUISICIÓN DE VEHÍCULOS ELÉCTRICOS"/>
    <n v="25127.49"/>
    <s v="Eleva Memo DGA Nº 3261/2014. Adjunta las facturas Nº 0002-00009030"/>
    <s v="Direccion de Patrimonio y Suministros"/>
    <m/>
    <m/>
    <m/>
    <s v="Mueble 22"/>
    <s v="Otros"/>
    <m/>
    <s v="SEGÚN COMDOC EL DEPOSITARIO ES PRESIDENCIA DIRECCIÓN DE DESPACHO Y MESA DE ENTRADAS DESDE EL 22/04/2016"/>
    <m/>
    <m/>
    <m/>
    <m/>
    <x v="3"/>
    <d v="2016-05-09T00:00:00"/>
    <m/>
    <s v="Pago"/>
    <s v="Pago"/>
    <m/>
    <m/>
    <m/>
    <d v="9030-02-01T00:00:00"/>
    <m/>
    <m/>
    <m/>
    <m/>
    <s v="PAGO"/>
  </r>
  <r>
    <m/>
    <s v="115703/2015"/>
    <s v="115703/2015"/>
    <m/>
    <m/>
    <m/>
    <m/>
    <d v="2016-04-11T00:00:00"/>
    <s v="Telecomunicaciones"/>
    <s v="CLARO"/>
    <m/>
    <s v="FACT 0020-00050708"/>
    <m/>
    <m/>
    <m/>
    <m/>
    <m/>
    <s v="Otros"/>
    <m/>
    <m/>
    <m/>
    <m/>
    <m/>
    <m/>
    <x v="14"/>
    <d v="2016-05-06T00:00:00"/>
    <m/>
    <s v="Pago"/>
    <s v="Pago"/>
    <m/>
    <m/>
    <m/>
    <s v="0020-00050708"/>
    <m/>
    <m/>
    <m/>
    <m/>
    <m/>
  </r>
  <r>
    <s v="41511/2014"/>
    <s v="041511/2014"/>
    <s v="250531/2015"/>
    <m/>
    <m/>
    <m/>
    <s v="OC 102/2015"/>
    <d v="2016-04-13T00:00:00"/>
    <s v="Transporte"/>
    <s v="S.A.C.I. y F"/>
    <n v="197121.12"/>
    <s v="Comercial Inmobiliaria y Financiera - Pago de Factura $197.121,12"/>
    <s v="Direccion de Patrimonio y Suministros"/>
    <m/>
    <m/>
    <m/>
    <s v="Mueble 15"/>
    <s v="Otros"/>
    <d v="2016-06-03T00:00:00"/>
    <s v="PARA ARCHIVO"/>
    <s v="Direccion de Patrimonio y Suministros"/>
    <d v="2016-04-14T00:00:00"/>
    <m/>
    <s v="Se devuelve por pedido de Adrian para que hagan correccciones"/>
    <x v="15"/>
    <d v="2016-05-05T00:00:00"/>
    <m/>
    <s v="HISTORICO /MINPLAN"/>
    <s v="Pago"/>
    <s v="OC 102/2015"/>
    <m/>
    <m/>
    <m/>
    <m/>
    <m/>
    <m/>
    <m/>
    <m/>
  </r>
  <r>
    <s v="44421/2015"/>
    <s v="044421/2015"/>
    <s v="253374/2015"/>
    <m/>
    <m/>
    <m/>
    <s v="EXPTE. MADRE N° 42757/2014 -OC 280/2014"/>
    <d v="2016-04-13T00:00:00"/>
    <s v="Tecnopolis - Alquiler Fotocopiadoras"/>
    <s v="QSC SOLUCIONES S.R.L."/>
    <m/>
    <s v="Adjunta la factura Nº 0002-00005002"/>
    <s v="Dirección Nacional de Centros Tematicos"/>
    <m/>
    <m/>
    <m/>
    <m/>
    <s v="Otros"/>
    <m/>
    <s v="Se remitió a Cuevas para refacturar en caso de corresponder"/>
    <s v="Presupuesto"/>
    <d v="2016-04-20T00:00:00"/>
    <s v="Nota CC N° 68/2016"/>
    <s v="Para que informe si tiene credito presupuestario."/>
    <x v="14"/>
    <d v="2016-05-02T00:00:00"/>
    <s v="Si"/>
    <s v="Pago"/>
    <s v="Pago"/>
    <s v="OC 280/2014"/>
    <m/>
    <m/>
    <d v="5002-02-01T00:00:00"/>
    <m/>
    <m/>
    <m/>
    <m/>
    <m/>
  </r>
  <r>
    <m/>
    <s v="043957/2015"/>
    <m/>
    <m/>
    <m/>
    <m/>
    <s v="43957/2015"/>
    <d v="2016-04-13T00:00:00"/>
    <s v="Refrigerio -Almuerzos"/>
    <s v="CORPORACIÓN DEL MERCADO CENTRAL DE BUENOS AIRES"/>
    <n v="4559.63"/>
    <s v="Pago de factura $4.559,63"/>
    <s v="Direccion de Patrimonio y Suministros"/>
    <m/>
    <m/>
    <m/>
    <s v="Mueble 15"/>
    <s v="Mariana"/>
    <d v="2016-06-03T00:00:00"/>
    <m/>
    <s v="Direccion de Patrimonio y Suministros"/>
    <d v="2016-04-14T00:00:00"/>
    <m/>
    <s v="Se devuelve por pedido de Adrian para que hagan correccciones"/>
    <x v="16"/>
    <m/>
    <m/>
    <s v="Pago"/>
    <s v="Pago"/>
    <m/>
    <m/>
    <n v="203503"/>
    <m/>
    <m/>
    <m/>
    <m/>
    <m/>
    <m/>
  </r>
  <r>
    <s v="254405/2015"/>
    <s v="254405/2015"/>
    <m/>
    <m/>
    <m/>
    <m/>
    <m/>
    <d v="2016-04-13T00:00:00"/>
    <s v="Copa Davis"/>
    <m/>
    <n v="7231864.6500000004"/>
    <s v="Referente Evento Copa Davis 2015 - Argentina vs Serbia"/>
    <m/>
    <m/>
    <m/>
    <m/>
    <m/>
    <s v="Otros"/>
    <m/>
    <s v="SE ENVIA ADRIAN A SUS REQUERIMIENTO"/>
    <s v="Direccion General Técnica, Administrativa y Legal"/>
    <d v="2016-05-26T00:00:00"/>
    <s v="REMITO"/>
    <s v="LO PIDIO PARA VERLO"/>
    <x v="17"/>
    <d v="2016-05-26T00:00:00"/>
    <m/>
    <m/>
    <m/>
    <m/>
    <m/>
    <m/>
    <m/>
    <m/>
    <m/>
    <m/>
    <m/>
    <m/>
  </r>
  <r>
    <s v="287595/2015"/>
    <s v="287595/2015"/>
    <m/>
    <m/>
    <m/>
    <m/>
    <m/>
    <d v="2016-04-14T00:00:00"/>
    <s v="Instalacion Electrica"/>
    <s v="IP NEXT S.A"/>
    <n v="15500"/>
    <s v="FACTURA N° 0004-00009634 $15.500,00 (Instalación electrica sector sala de radio)"/>
    <s v="Coordinación Técnica Operativa"/>
    <m/>
    <s v="Coordinación Técnica Operativa"/>
    <m/>
    <s v="Mueble 14"/>
    <s v="Otros"/>
    <d v="2016-05-27T00:00:00"/>
    <m/>
    <s v="Coordinación Técnica Operativa"/>
    <m/>
    <m/>
    <s v="Se envió con remito manual para que le hagan el ingreso a comdoc ( figura en esperalda)"/>
    <x v="3"/>
    <d v="2016-09-20T00:00:00"/>
    <m/>
    <s v="Pago"/>
    <s v="Pago"/>
    <m/>
    <m/>
    <m/>
    <d v="9634-04-01T00:00:00"/>
    <m/>
    <m/>
    <m/>
    <s v="PARA PAGO JGM"/>
    <s v="PARA PAGO JGM"/>
  </r>
  <r>
    <s v="287597/2015"/>
    <s v="287597/2015"/>
    <m/>
    <m/>
    <m/>
    <m/>
    <m/>
    <d v="2016-04-14T00:00:00"/>
    <s v="Instalacion Electrica"/>
    <s v="IP NEXT S.A"/>
    <n v="257668"/>
    <s v="FACTURA N° 0004-00009633 $257.668,00 (Instalación electrica sala camara comun)"/>
    <s v="Coordinación Técnica Operativa"/>
    <m/>
    <s v="Coordinación Técnica Operativa"/>
    <m/>
    <s v="Mueble 14"/>
    <s v="Otros"/>
    <d v="2016-05-27T00:00:00"/>
    <m/>
    <s v="Coordinación Técnica Operativa"/>
    <m/>
    <m/>
    <s v="Se envió con remito manual para que le hagan el ingreso a comdoc ( figura en esperalda)"/>
    <x v="3"/>
    <d v="2016-09-20T00:00:00"/>
    <m/>
    <s v="Pago"/>
    <s v="Pago"/>
    <m/>
    <m/>
    <m/>
    <d v="9633-04-01T00:00:00"/>
    <m/>
    <m/>
    <m/>
    <s v="PARA PAGO JGM"/>
    <s v="PARA PAGO JGM"/>
  </r>
  <r>
    <s v="43795/2015"/>
    <s v="043795/2015"/>
    <m/>
    <m/>
    <m/>
    <m/>
    <s v="EXPTE MADRE N° 43795/15"/>
    <m/>
    <s v="Tecnopolis - Maquinas y Herramientas"/>
    <s v="Vivero cuculo S.R.L"/>
    <m/>
    <s v="Contración Directa N° 43/2015 Adquisición de herramientas de maquinas de mano para ser utilizadas en tareas en Tecnopolis - Firma Vivero cuculo S.R.L"/>
    <s v="Dirección Nacional de Centros Tematicos"/>
    <m/>
    <m/>
    <m/>
    <s v="Mueble 8"/>
    <s v="Otros"/>
    <d v="2016-06-03T00:00:00"/>
    <m/>
    <m/>
    <m/>
    <m/>
    <m/>
    <x v="5"/>
    <m/>
    <m/>
    <s v="Licitación - Contrataciones"/>
    <s v="Contratación Directa"/>
    <m/>
    <m/>
    <m/>
    <m/>
    <m/>
    <m/>
    <m/>
    <m/>
    <m/>
  </r>
  <r>
    <s v="45520/2015"/>
    <s v="045520/2015"/>
    <m/>
    <m/>
    <m/>
    <m/>
    <s v="EXPTE MADRE N° 45.786/15"/>
    <m/>
    <s v="Tecnopolis - Maquinas y Herramientas"/>
    <s v="Bacigaluppi Hnos S:A ./ GRUAS SAN BLAS"/>
    <n v="12000"/>
    <s v="Contratación Directa N° 46/15 Servicio de alquiler de equipamiento radioeléctrico con o sin asistencia técnica con destino a los distintos eventos que llevará adelante la Unidad Ejecutora del Bicentenario - Firma Bacigaluppi Hnos S:A ."/>
    <s v="Dirección Nacional de Centros Tematicos"/>
    <m/>
    <m/>
    <m/>
    <s v="Mueble 8"/>
    <s v="Otros"/>
    <d v="2016-06-03T00:00:00"/>
    <m/>
    <m/>
    <m/>
    <m/>
    <m/>
    <x v="5"/>
    <m/>
    <m/>
    <s v="Licitación - Contrataciones"/>
    <s v="Contratación Directa"/>
    <m/>
    <m/>
    <m/>
    <m/>
    <m/>
    <m/>
    <m/>
    <m/>
    <m/>
  </r>
  <r>
    <m/>
    <s v="025330/2016"/>
    <s v="25330/2016"/>
    <s v="NOTA 11014/2016"/>
    <m/>
    <m/>
    <m/>
    <d v="2016-04-07T00:00:00"/>
    <s v="Seguros"/>
    <s v="UNTREF"/>
    <m/>
    <s v="Solicitud de contratación de seguro para la Esfera Le Parc de Hall de entradas CCK"/>
    <s v="Dirección Nacional de Expresiones Federales"/>
    <m/>
    <s v="Dirección Nacional de Expresiones Federales"/>
    <m/>
    <s v="Mueble 14"/>
    <s v="Otros"/>
    <d v="2016-06-03T00:00:00"/>
    <s v="20-04-16: Trámite terminado."/>
    <s v="Direccion General Técnica, Administrativa y Legal"/>
    <d v="2016-04-08T00:00:00"/>
    <s v="Nota CC N° 45/2016"/>
    <m/>
    <x v="7"/>
    <d v="2016-04-26T00:00:00"/>
    <m/>
    <s v="Convenios"/>
    <s v="Convenios"/>
    <m/>
    <m/>
    <m/>
    <m/>
    <m/>
    <m/>
    <m/>
    <m/>
    <m/>
  </r>
  <r>
    <s v="1690/2016"/>
    <s v="001690/2016"/>
    <m/>
    <m/>
    <m/>
    <m/>
    <m/>
    <d v="2016-04-13T00:00:00"/>
    <s v="Tecnopolis - Internet"/>
    <m/>
    <m/>
    <s v="Informar Servicio de Internet/Hosting para predio Tecnópolis"/>
    <s v="Direccion de Patrimonio y Suministros"/>
    <m/>
    <m/>
    <m/>
    <s v="Mueble 8"/>
    <s v="Otros"/>
    <d v="2016-06-03T00:00:00"/>
    <m/>
    <s v="Direccion de Patrimonio y Suministros"/>
    <d v="2016-04-14T00:00:00"/>
    <m/>
    <s v="Se devuelve por pedido de Adrian para que hagan correccciones"/>
    <x v="16"/>
    <d v="2016-04-14T00:00:00"/>
    <m/>
    <m/>
    <m/>
    <m/>
    <m/>
    <m/>
    <m/>
    <m/>
    <m/>
    <m/>
    <m/>
    <m/>
  </r>
  <r>
    <m/>
    <s v="001226/2016"/>
    <s v="1226/2016"/>
    <m/>
    <m/>
    <m/>
    <s v="OC 75/2015"/>
    <d v="2016-04-13T00:00:00"/>
    <s v="Refrigerio -Almuerzos"/>
    <s v="CORPORACIÓN DEL MERCADO CENTRAL DE BUENOS AIRES"/>
    <n v="66965.58"/>
    <s v="Factura 0000-0000260029"/>
    <s v="Direccion de Patrimonio y Suministros"/>
    <m/>
    <m/>
    <m/>
    <s v="Mueble 15"/>
    <s v="Mariana"/>
    <m/>
    <m/>
    <s v="Direccion de Patrimonio y Suministros"/>
    <d v="2016-04-14T00:00:00"/>
    <s v="Soliictud de Provisión N° 141/2015"/>
    <s v="Se devuelve por pedido de Adrian. Para que hagan correccciones"/>
    <x v="18"/>
    <d v="2016-04-05T00:00:00"/>
    <m/>
    <s v="Pago"/>
    <s v="Pago"/>
    <s v="OC 75/2015"/>
    <m/>
    <n v="203503"/>
    <s v="Factura 0000-0000260029"/>
    <m/>
    <m/>
    <m/>
    <m/>
    <m/>
  </r>
  <r>
    <s v="45434/2015"/>
    <s v="045434/2015"/>
    <m/>
    <m/>
    <m/>
    <m/>
    <m/>
    <m/>
    <s v="Tecnopolis - Limpieza"/>
    <m/>
    <m/>
    <s v="Solicitud. Contratación de un Servicio Anual de desobtrucción de Cañerias, aspiración y limpieza de camaras cloacales. TECNOPOLIS"/>
    <s v="Dirección Nacional de Centros Tematicos"/>
    <m/>
    <m/>
    <m/>
    <m/>
    <s v="Otros"/>
    <d v="2016-05-24T00:00:00"/>
    <s v="Según ordenes no se van a pagar. Existe la posibilidad de remitirlos a cuevas para que se expida.Ver con daniel"/>
    <m/>
    <m/>
    <m/>
    <m/>
    <x v="16"/>
    <d v="2016-04-05T00:00:00"/>
    <m/>
    <s v="Licitación - Contrataciones"/>
    <s v="Licitación - Contrataciones"/>
    <m/>
    <m/>
    <m/>
    <m/>
    <m/>
    <m/>
    <m/>
    <m/>
    <m/>
  </r>
  <r>
    <s v="174220/2016"/>
    <s v="174220/2016"/>
    <m/>
    <s v="11966/2016"/>
    <m/>
    <m/>
    <m/>
    <d v="2016-04-15T00:00:00"/>
    <s v="Contrataciones Artisticas"/>
    <s v="JAQUES MORELENBAUM"/>
    <n v="100000"/>
    <s v="REQUERIMIENTO PARA CONTRATACION ARTISTICA DE JAQUES MORELENBAUM"/>
    <s v="Dirección Nacional de Expresiones Federales"/>
    <m/>
    <s v="Dirección Nacional de Expresiones Federales"/>
    <d v="2016-09-07T00:00:00"/>
    <s v="Mueble 9"/>
    <s v="Otros"/>
    <m/>
    <s v="08/06 pliego Elaborado para Contratación. Sale nota a DNEF para aclarar cuestiones de Propiedad Intelectual. 20/09/2016 se devuele al area"/>
    <s v="Dirección Nacional de Expresiones Federales"/>
    <d v="2016-09-20T00:00:00"/>
    <s v="Nota CC 289/2016"/>
    <s v="Ampliar actividad, Falta CFC, Cambiar nota DNEF"/>
    <x v="3"/>
    <d v="2016-09-07T00:00:00"/>
    <s v="Si"/>
    <s v="Licitación - Contrataciones"/>
    <s v="Contratación directa por especialidad"/>
    <m/>
    <m/>
    <m/>
    <m/>
    <m/>
    <m/>
    <m/>
    <m/>
    <m/>
  </r>
  <r>
    <s v="45786/2015"/>
    <s v="045786/2015"/>
    <m/>
    <m/>
    <m/>
    <m/>
    <m/>
    <m/>
    <s v="Tecnopolis - Maquinas y Herramientas"/>
    <m/>
    <m/>
    <s v="Contratación Directa N° 50/2015. Servicio anual de mantenimiento preventivo, correctivo y reparación de maquinas pesadas, situadas en Tecnopolis."/>
    <s v="Dirección Nacional de Centros Tematicos"/>
    <m/>
    <m/>
    <m/>
    <m/>
    <s v="Otros"/>
    <m/>
    <s v="Se remitió a Cuevas para refacturar en caso de corresponder"/>
    <m/>
    <m/>
    <m/>
    <m/>
    <x v="5"/>
    <m/>
    <m/>
    <s v="Licitación - Contrataciones"/>
    <s v="Contratación Directa"/>
    <m/>
    <m/>
    <m/>
    <m/>
    <m/>
    <m/>
    <m/>
    <m/>
    <m/>
  </r>
  <r>
    <s v="196075/2016"/>
    <s v="196075/2016"/>
    <m/>
    <s v="11965/2016"/>
    <m/>
    <m/>
    <m/>
    <d v="2016-04-15T00:00:00"/>
    <s v="Contrataciones Artisticas"/>
    <s v="SANCHEZ QUINTANA RAFAEL"/>
    <n v="90000"/>
    <s v="REQUERIMIENTO PARA CONTRATACION DE SANCHEZ QUINTANA RAFAEL"/>
    <s v="Dirección Nacional de Expresiones Federales"/>
    <m/>
    <s v="JEFATURA DE GABINETE DE MINISTROS"/>
    <d v="2016-06-23T00:00:00"/>
    <s v="Mueble 25"/>
    <s v="Otros"/>
    <d v="2016-05-30T00:00:00"/>
    <s v="08/06 pliego Elaborado para Contratación. Sale nota a Adrián para remitir a JGM y publicar. Armé formulario urgente// 24-6 JGM solicita que se pague por SAF 347. 09/08/2016 Se devuelve a DNEF (hablado con Javier) para modificar requerimiento y EETT ya que tiene el objeto parecido con exp. 196075/2016. Recibimos expediente el 16/08 con modificaciones, se realiza consulta a ONC sobre catálogo."/>
    <s v="Direccion General Técnica, Administrativa y Legal"/>
    <d v="2016-08-09T00:00:00"/>
    <s v="RTO-S01:0867675/2016"/>
    <m/>
    <x v="3"/>
    <d v="2016-08-12T00:00:00"/>
    <m/>
    <s v="Licitación - Contrataciones"/>
    <s v="Contratación directa por especialidad"/>
    <m/>
    <m/>
    <m/>
    <m/>
    <m/>
    <m/>
    <m/>
    <m/>
    <m/>
  </r>
  <r>
    <s v="45520/2015"/>
    <s v="045520/2015"/>
    <m/>
    <m/>
    <m/>
    <m/>
    <m/>
    <m/>
    <s v="Alquiler Equipamiento Radioelectrico"/>
    <m/>
    <n v="278500"/>
    <s v="Servicio de alquiler de Equipamiento Radioelectrico"/>
    <m/>
    <m/>
    <m/>
    <m/>
    <m/>
    <s v="Otros"/>
    <m/>
    <m/>
    <m/>
    <m/>
    <m/>
    <m/>
    <x v="5"/>
    <m/>
    <m/>
    <m/>
    <m/>
    <m/>
    <m/>
    <m/>
    <m/>
    <m/>
    <m/>
    <m/>
    <m/>
    <m/>
  </r>
  <r>
    <s v="207947/2016"/>
    <s v="207947/2016"/>
    <m/>
    <s v="9838/2016"/>
    <m/>
    <m/>
    <m/>
    <d v="2016-04-18T00:00:00"/>
    <s v="Contrataciones Artisticas"/>
    <s v="ORQUESTA SINFONICA NACIONAL"/>
    <n v="13488.6"/>
    <s v="CONTRATACION DE SERVICIO DODECAEDRO ENSAYO ORQUESTA SINFONICA NACIONAL"/>
    <s v="Dirección Nacional de Expresiones Federales"/>
    <m/>
    <m/>
    <m/>
    <s v="Mueble 9"/>
    <s v="Sebastian"/>
    <d v="2016-06-03T00:00:00"/>
    <s v="TERMINADO"/>
    <s v="Presupuesto"/>
    <d v="2016-09-02T00:00:00"/>
    <s v="PV-2016-01116086-APN-DGTAYL#SFM"/>
    <s v="Se envía con refacturación"/>
    <x v="19"/>
    <d v="2016-09-02T00:00:00"/>
    <m/>
    <s v="Licitación - Contrataciones"/>
    <s v="Contratación directa por especialidad"/>
    <m/>
    <m/>
    <m/>
    <m/>
    <m/>
    <m/>
    <m/>
    <m/>
    <m/>
  </r>
  <r>
    <s v="45786/2015"/>
    <s v="045786/2015"/>
    <m/>
    <m/>
    <m/>
    <m/>
    <m/>
    <m/>
    <s v="Mantenimiento"/>
    <m/>
    <m/>
    <s v="Servicio Anual de Mantenimiento Preventivo, Correctivo y reparación de maquinarias pesadas."/>
    <m/>
    <m/>
    <m/>
    <m/>
    <m/>
    <s v="Otros"/>
    <m/>
    <m/>
    <m/>
    <m/>
    <m/>
    <m/>
    <x v="5"/>
    <m/>
    <m/>
    <s v="Licitación - Contrataciones"/>
    <s v="Licitación - Contrataciones"/>
    <m/>
    <m/>
    <m/>
    <m/>
    <m/>
    <m/>
    <m/>
    <m/>
    <m/>
  </r>
  <r>
    <s v="178016/2016"/>
    <s v="178016/2016"/>
    <m/>
    <s v="NOTA S01:0010129/2016"/>
    <m/>
    <m/>
    <s v="NOTA DNCT N°1/2016"/>
    <d v="2016-04-18T00:00:00"/>
    <s v="Tecnopolis - Alquiler Fotocopiadoras"/>
    <s v="QSC SOLUCIONES S.R.L."/>
    <n v="13488.6"/>
    <s v="Cancelacion de factura Tipo “B” N°0002-00006983  QSC Soluciones SRL"/>
    <s v="Sistema Federal de Medios y Contenidos Públicos"/>
    <m/>
    <s v="Legales"/>
    <d v="2016-07-11T00:00:00"/>
    <s v="Mueble 14"/>
    <s v="Mariana"/>
    <m/>
    <s v="Para el pago con Disposición en transito desde JURÍDICOS al SFMyCP fecha 28/07/2016"/>
    <s v="Presupuesto"/>
    <d v="2016-07-25T00:00:00"/>
    <s v="PV-2016-00397268-APN-DGTAYL#SFM"/>
    <m/>
    <x v="19"/>
    <d v="2016-07-25T00:00:00"/>
    <m/>
    <s v="Pago"/>
    <s v="Pago"/>
    <m/>
    <s v="30-70910730-1"/>
    <n v="232179"/>
    <m/>
    <m/>
    <m/>
    <m/>
    <s v="Tiene que refacturar. Esta preinscripto en SIPRO y vigente el CFC"/>
    <m/>
  </r>
  <r>
    <m/>
    <s v="012655/2016"/>
    <m/>
    <m/>
    <m/>
    <m/>
    <m/>
    <m/>
    <s v="Tecnopolis - Maquinas y Herramientas"/>
    <m/>
    <m/>
    <s v="Lic Púb. N° 50/2015 Contración de un servicio de alquiler de maquinarias con destino al Paque Temático Interactivo Tecnopolis y Lic. Púb. N° 52/2015 ."/>
    <s v="Dirección Nacional de Centros Tematicos"/>
    <m/>
    <m/>
    <m/>
    <m/>
    <s v="Otros"/>
    <m/>
    <s v="Se remitió a Cuevas para refacturar en caso de corresponder"/>
    <m/>
    <m/>
    <m/>
    <m/>
    <x v="5"/>
    <m/>
    <m/>
    <s v="Licitación - Contrataciones"/>
    <s v="Licitación Publica"/>
    <m/>
    <m/>
    <m/>
    <m/>
    <m/>
    <m/>
    <m/>
    <m/>
    <m/>
  </r>
  <r>
    <m/>
    <s v="012655/2016"/>
    <m/>
    <s v="12655/2016"/>
    <m/>
    <m/>
    <m/>
    <d v="2016-04-20T00:00:00"/>
    <s v="Limpieza"/>
    <m/>
    <m/>
    <s v="CONTRATACION DE UN SERVICIO ANUAL DE DESOBSTRUCCION DE CAÑERIAS, ASPIRACION Y LIMPIEZA DE CAMARAS CLOACALES"/>
    <s v="Gestión Integral de Contenidos"/>
    <m/>
    <m/>
    <m/>
    <s v="Mueble 8"/>
    <s v="Otros"/>
    <d v="2016-06-03T00:00:00"/>
    <m/>
    <m/>
    <m/>
    <m/>
    <m/>
    <x v="20"/>
    <d v="2016-04-20T00:00:00"/>
    <m/>
    <s v="Licitación - Contrataciones"/>
    <s v="Licitación - Contrataciones"/>
    <m/>
    <m/>
    <m/>
    <m/>
    <m/>
    <m/>
    <m/>
    <m/>
    <m/>
  </r>
  <r>
    <s v="158836/2016"/>
    <s v="158836/2016"/>
    <m/>
    <s v="NOTA 12864/2016"/>
    <m/>
    <m/>
    <s v="NOTA DNCT N°16/2016"/>
    <d v="2016-04-21T00:00:00"/>
    <s v="Tecnopolis - Agua"/>
    <s v="Emp. Sugeridas: VITALIS AGUA SA; EVERFULL SRL; CLEAR WATER; ECOPURE; IVESS; FREEZY SA y CIMES."/>
    <n v="602400"/>
    <s v="CONTRATACION SERVICIO DE PROVISION DE AGUA POTABLE EN BIDONES CON DISPENSER Y ALQUILER DE DISPENSER PURIFICADOR CONECTADOS A LA RED DE AGUA"/>
    <s v="Dirección Nacional de Expresiones Federales"/>
    <m/>
    <s v="Direccion General Técnica, Administrativa y Legal"/>
    <d v="2016-05-09T00:00:00"/>
    <s v="Mueble 8"/>
    <s v="GUIDO 811"/>
    <d v="2016-05-24T00:00:00"/>
    <s v="Para armar pliego. A la espera de unificarlo con CCK, Cabildo."/>
    <m/>
    <m/>
    <m/>
    <m/>
    <x v="3"/>
    <d v="2016-05-10T00:00:00"/>
    <s v="Si"/>
    <s v="Licitación - Contrataciones"/>
    <s v="Licitación - Contrataciones"/>
    <m/>
    <m/>
    <m/>
    <m/>
    <m/>
    <m/>
    <m/>
    <m/>
    <m/>
  </r>
  <r>
    <s v="400393/2016"/>
    <s v="010793/2016"/>
    <m/>
    <s v="10793/2016"/>
    <m/>
    <m/>
    <m/>
    <d v="2016-04-06T00:00:00"/>
    <s v="Equipamiento Musical"/>
    <s v="LEDDA CARLOS ALBERTO"/>
    <n v="12000"/>
    <s v="Solicitud de pago Factura 27 (Movimiento de pianos)"/>
    <s v="Dirección Nacional de Expresiones Federales"/>
    <m/>
    <s v="Dirección Nacional de Expresiones Federales"/>
    <d v="2016-09-02T00:00:00"/>
    <s v="Mueble 16"/>
    <s v="Otros"/>
    <d v="2016-08-04T00:00:00"/>
    <s v="TERMINADO"/>
    <s v="Mesa de Entradas"/>
    <d v="2016-10-05T00:00:00"/>
    <s v="PV-2016-00807106-APN-DGTAYL#SFM"/>
    <s v="Se envía para lo que estime corresponder, atento a nota de crédito N° 9 anulando la factura (según mail de Mozzi, pagaron x Universidad). Se envía a mesa para su archivo."/>
    <x v="21"/>
    <d v="2016-10-05T00:00:00"/>
    <m/>
    <s v="Legitimo Abono"/>
    <s v="Legitimo Abono"/>
    <m/>
    <n v="20165810210"/>
    <m/>
    <n v="27"/>
    <m/>
    <m/>
    <m/>
    <m/>
    <s v="DESAFECTAR"/>
  </r>
  <r>
    <s v="12868/2016"/>
    <s v="012868/2016"/>
    <m/>
    <m/>
    <m/>
    <m/>
    <m/>
    <d v="2016-04-21T00:00:00"/>
    <s v="Insumos Descartables"/>
    <m/>
    <m/>
    <s v="SOLICITUD DE COMPRA DE MATERIALES DESCARTABLES PARA USO DE GASTRONOMIA"/>
    <s v="Gestión Integral de Contenidos"/>
    <m/>
    <m/>
    <m/>
    <s v="Mueble 8"/>
    <s v="Mariana"/>
    <d v="2016-06-03T00:00:00"/>
    <m/>
    <m/>
    <m/>
    <m/>
    <m/>
    <x v="0"/>
    <d v="2016-05-18T00:00:00"/>
    <m/>
    <m/>
    <m/>
    <m/>
    <m/>
    <m/>
    <m/>
    <m/>
    <m/>
    <m/>
    <m/>
    <m/>
  </r>
  <r>
    <s v="16749/2016"/>
    <s v="016749/2016"/>
    <m/>
    <m/>
    <m/>
    <m/>
    <m/>
    <d v="2016-03-17T00:00:00"/>
    <s v="Informática"/>
    <m/>
    <n v="22514880"/>
    <s v="Informe necesidades de equipamiento informatico"/>
    <s v="Informatica"/>
    <m/>
    <s v="JEFATURA DE GABINETE DE MINISTROS"/>
    <d v="2016-06-09T00:00:00"/>
    <m/>
    <s v="GUIDO 811"/>
    <m/>
    <s v="Se cargó Providencia y se envió a INFORMATICA para corregir observaciones."/>
    <s v="Informatica"/>
    <d v="2016-08-19T00:00:00"/>
    <s v="_x000a_PV-2016-00803430-APN-DGTAYL#SFM"/>
    <s v="Para actualizar prsupuesto y modificar especificaciones"/>
    <x v="4"/>
    <d v="2016-08-19T00:00:00"/>
    <s v="Si"/>
    <m/>
    <m/>
    <m/>
    <m/>
    <m/>
    <m/>
    <m/>
    <m/>
    <m/>
    <m/>
    <m/>
  </r>
  <r>
    <s v="10971/2016"/>
    <s v="010971/2016"/>
    <m/>
    <m/>
    <m/>
    <m/>
    <m/>
    <d v="2016-04-11T00:00:00"/>
    <s v="Equipamiento"/>
    <m/>
    <n v="15000000"/>
    <s v="SOLICITUD DE EQUIPAMIENTO PARA LA DIRECCION NACIONAL DE EXPRESIONES FEDERALES."/>
    <s v="Dirección Nacional de Expresiones Federales"/>
    <m/>
    <m/>
    <m/>
    <m/>
    <s v="Otros"/>
    <m/>
    <m/>
    <s v="Dirección Nacional de Expresiones Federales"/>
    <d v="2016-04-12T00:00:00"/>
    <m/>
    <s v="No es de nuestra competencia"/>
    <x v="7"/>
    <m/>
    <m/>
    <m/>
    <m/>
    <m/>
    <m/>
    <m/>
    <m/>
    <m/>
    <m/>
    <m/>
    <m/>
    <m/>
  </r>
  <r>
    <s v="313218/2016"/>
    <s v="313218/2016"/>
    <s v="TRI 20765/2016"/>
    <s v="NOTA CC 37 /2016"/>
    <m/>
    <m/>
    <s v="MEMO CC41/2016"/>
    <d v="2016-03-29T00:00:00"/>
    <s v="Librería"/>
    <m/>
    <n v="1859805"/>
    <s v="ADQUISICION DE UTILES DE OFICINA NOTA CC 37 /2016 MEMORANDO CC41/2016"/>
    <s v="Presupuesto"/>
    <m/>
    <s v="Direccion General Técnica, Administrativa y Legal"/>
    <d v="2016-09-06T00:00:00"/>
    <s v="Mueble 24"/>
    <s v="GUIDO 811"/>
    <m/>
    <s v="_x000a_A la espera del Requerimiento de DNEF."/>
    <m/>
    <m/>
    <m/>
    <m/>
    <x v="3"/>
    <d v="2016-09-08T00:00:00"/>
    <s v="Si"/>
    <m/>
    <m/>
    <m/>
    <m/>
    <m/>
    <m/>
    <m/>
    <m/>
    <m/>
    <m/>
    <m/>
  </r>
  <r>
    <m/>
    <s v="011593/2016"/>
    <m/>
    <s v="11593/2016"/>
    <m/>
    <m/>
    <m/>
    <d v="2016-04-13T00:00:00"/>
    <s v="Convenio Universidades"/>
    <s v="UNSAM"/>
    <n v="15000000"/>
    <s v="Factura C N° 0102-00000492 $15.000.000 en concepto de adelanto de cuota N° 3 del Convenio UNSAM-MINPLAN"/>
    <s v="Secretaria de Contenidos Publicos"/>
    <m/>
    <m/>
    <m/>
    <m/>
    <s v="Otros"/>
    <m/>
    <m/>
    <s v="Direccion General Técnica, Administrativa y Legal"/>
    <d v="2016-04-15T00:00:00"/>
    <m/>
    <s v="A efectos de considerar la continuidad solicitada, se sugiere dar previa intervención al área de presupuesto a fin de cotejar el estado de transferencias ejecutadas y rendiciones presentadas"/>
    <x v="22"/>
    <d v="2016-05-26T00:00:00"/>
    <m/>
    <s v="Pago"/>
    <s v="Pago"/>
    <m/>
    <m/>
    <m/>
    <s v="N° 0102-00000492"/>
    <m/>
    <m/>
    <m/>
    <m/>
    <m/>
  </r>
  <r>
    <s v="97462/2016"/>
    <s v="097462/2016"/>
    <m/>
    <s v="NOTA 21/6/2016"/>
    <m/>
    <m/>
    <m/>
    <d v="2016-03-31T00:00:00"/>
    <s v="Muebles"/>
    <s v="A DEFINIR"/>
    <n v="225000"/>
    <s v="Solicitud de adquisición de unifilas para el CCK"/>
    <s v="Dirección Nacional de Expresiones Federales"/>
    <m/>
    <s v="Coordinación Técnica Operativa"/>
    <d v="2016-08-26T00:00:00"/>
    <m/>
    <s v="GUIDO 811"/>
    <d v="2016-09-02T00:00:00"/>
    <s v="Aprobación del requerimiento por Laura. Se cargó en Comprar. A la espera de la autorización de Gustavo Gonzalez (30/09)."/>
    <m/>
    <m/>
    <m/>
    <m/>
    <x v="3"/>
    <d v="2016-09-01T00:00:00"/>
    <m/>
    <s v="Licitación - Contrataciones"/>
    <s v="Licitación - Contrataciones"/>
    <m/>
    <m/>
    <m/>
    <m/>
    <m/>
    <m/>
    <m/>
    <m/>
    <m/>
  </r>
  <r>
    <s v="97507/2016"/>
    <s v="097507/2016"/>
    <m/>
    <s v="9690/2016 / NOTA 21/6/2016"/>
    <m/>
    <m/>
    <m/>
    <d v="2016-01-30T00:00:00"/>
    <s v="Insumos de Seguridad"/>
    <s v="Emp sugeridas: JOHANNA SRL; LAFILA SHOW; NESTRADUÑOL SRL"/>
    <n v="358500"/>
    <s v="Solicitud de vallas para el CCK"/>
    <s v="Dirección Nacional de Expresiones Federales"/>
    <m/>
    <s v="Coordinación Técnica Operativa"/>
    <d v="2016-08-25T00:00:00"/>
    <m/>
    <s v="GUIDO 811"/>
    <d v="2016-09-02T00:00:00"/>
    <s v="Aprobación del requerimiento por Laura. Se cargó en Comprar. A la espera de la autorización de Gustavo Gonzalez (29/09)."/>
    <m/>
    <m/>
    <m/>
    <m/>
    <x v="3"/>
    <d v="2016-09-01T00:00:00"/>
    <m/>
    <s v="Licitación - Contrataciones"/>
    <s v="Licitación - Contrataciones"/>
    <m/>
    <m/>
    <m/>
    <m/>
    <m/>
    <m/>
    <m/>
    <m/>
    <m/>
  </r>
  <r>
    <s v="101566/2016"/>
    <s v="101566/2016"/>
    <m/>
    <s v="9912/2016"/>
    <m/>
    <m/>
    <m/>
    <d v="2016-01-30T00:00:00"/>
    <s v="Insumos de Seguridad"/>
    <s v="A DEFINIR"/>
    <n v="1800000"/>
    <s v="Solicitud de adquisición de Handies para el CCK"/>
    <s v="Dirección Nacional de Expresiones Federales"/>
    <m/>
    <s v="Dirección Nacional de Expresiones Federales"/>
    <d v="2016-07-14T00:00:00"/>
    <m/>
    <s v="GUIDO 811"/>
    <d v="2016-07-04T00:00:00"/>
    <s v="Aprobación del requerimiento por Sebastian. Se cargó en Comprar. Falta Apertura Pptaria y enviar a autorizar por G. Gonzalez (07/10)."/>
    <s v="CTO"/>
    <d v="2016-09-22T00:00:00"/>
    <m/>
    <s v="Para modificar E.T."/>
    <x v="23"/>
    <d v="2016-09-22T00:00:00"/>
    <m/>
    <s v="Licitación - Contrataciones"/>
    <s v="Licitación Privada"/>
    <m/>
    <m/>
    <m/>
    <m/>
    <m/>
    <m/>
    <m/>
    <m/>
    <m/>
  </r>
  <r>
    <s v="105768/2016"/>
    <s v="105768/2016"/>
    <m/>
    <m/>
    <m/>
    <m/>
    <m/>
    <d v="2016-03-29T00:00:00"/>
    <s v="Comunicaciones Oficiales y Generales"/>
    <s v="Boletin oficial"/>
    <n v="190548"/>
    <s v="FACTURA DEL BOLETIN OFICIAL N° 0018-00008556 $3.024,00 Y 0018-00008557 $2,184,00"/>
    <s v="JEFATURA DE GABINETE DE MINISTROS"/>
    <m/>
    <m/>
    <m/>
    <m/>
    <s v="Otros"/>
    <m/>
    <s v="Lo esta trabajando Mariana."/>
    <s v="Presupuesto"/>
    <d v="2016-04-04T00:00:00"/>
    <s v="Nota CC N°40/2016"/>
    <s v="Para que informe si tiene credito presupuestario"/>
    <x v="3"/>
    <d v="2016-05-09T00:00:00"/>
    <s v="Si"/>
    <s v="Pago"/>
    <s v="Pago"/>
    <m/>
    <m/>
    <m/>
    <s v="0018-00008556 y 0018-00008557"/>
    <m/>
    <m/>
    <m/>
    <m/>
    <m/>
  </r>
  <r>
    <s v="179893/2016"/>
    <s v="179893/2016"/>
    <m/>
    <s v="11964/2016"/>
    <m/>
    <m/>
    <m/>
    <d v="2016-04-15T00:00:00"/>
    <s v="Contrataciones Artisticas"/>
    <s v="SANTERO SANTIAGO ROMAN"/>
    <n v="60000"/>
    <s v="REQUERIMIENTO PARA CONTRATACION ARTISTICA DE SANTERO SANTIAGO ROMAN"/>
    <s v="Dirección Nacional de Expresiones Federales"/>
    <m/>
    <s v="Dirección Nacional de Expresiones Federales"/>
    <d v="2016-07-04T00:00:00"/>
    <s v="Mueble 9"/>
    <s v="Sebastian"/>
    <m/>
    <s v="Se coordinó con Iglesias por reunión con Daniel del 26/05/2016, luego de un intercambio de opiniones, enviar expediente con nota de &quot;no hay plazos administrativos para tramitar&quot;. Luego ellos presentan factura. 07/07/2016 Armo providencia para refacturar a SFM. Se avisa alta de Ente y CFC"/>
    <s v="Dirección Nacional de Expresiones Federales"/>
    <d v="2016-07-07T00:00:00"/>
    <s v="Providencia GEDO 2016-00087095-APN"/>
    <s v="Providencia para refacturar a SFM. Se avisa alta de Ente y CFC"/>
    <x v="7"/>
    <d v="2016-07-11T00:00:00"/>
    <m/>
    <s v="Legitimo Abono"/>
    <s v="Legitimo Abono"/>
    <m/>
    <n v="20160712199"/>
    <m/>
    <m/>
    <m/>
    <m/>
    <m/>
    <m/>
    <m/>
  </r>
  <r>
    <s v="022703/2016"/>
    <s v="022703/2016"/>
    <s v="22703/2016"/>
    <m/>
    <m/>
    <m/>
    <m/>
    <m/>
    <s v="Agua"/>
    <s v="Aysa"/>
    <s v="NO va monto"/>
    <s v="Fact. 0106A01165177 Y 04-0154343303"/>
    <s v="Dirección Nacional de Centros Tematicos"/>
    <m/>
    <m/>
    <m/>
    <s v="Mueble 14"/>
    <s v="Otros"/>
    <d v="2016-07-25T00:00:00"/>
    <m/>
    <m/>
    <m/>
    <m/>
    <m/>
    <x v="3"/>
    <d v="2016-05-09T00:00:00"/>
    <s v="Si"/>
    <s v="Pago"/>
    <s v="Pago"/>
    <m/>
    <m/>
    <m/>
    <s v="0106A01165177 Y 04-0154343303"/>
    <m/>
    <m/>
    <m/>
    <m/>
    <m/>
  </r>
  <r>
    <s v="136169/2016"/>
    <s v="136169/2016"/>
    <m/>
    <m/>
    <m/>
    <m/>
    <m/>
    <d v="2016-04-14T00:00:00"/>
    <s v="Alquiler de Andamios"/>
    <m/>
    <m/>
    <s v="SOLICITUD CONTRATACION DE ALQUILER DE ANDAMIOS"/>
    <s v="Dirección Nacional de Centros Tematicos"/>
    <m/>
    <m/>
    <m/>
    <s v="Mueble 8"/>
    <s v="Otros"/>
    <d v="2016-06-03T00:00:00"/>
    <m/>
    <s v="Presupuesto"/>
    <d v="2016-04-15T00:00:00"/>
    <m/>
    <s v="Se los llevo con remito Mariana para hacer unas correcciones"/>
    <x v="19"/>
    <m/>
    <s v="Si"/>
    <m/>
    <m/>
    <m/>
    <m/>
    <m/>
    <m/>
    <m/>
    <m/>
    <m/>
    <m/>
    <m/>
  </r>
  <r>
    <s v="143809/2016"/>
    <s v="143809/2016"/>
    <m/>
    <m/>
    <m/>
    <m/>
    <m/>
    <d v="2016-04-12T00:00:00"/>
    <s v="Equipamiento Musical"/>
    <s v="PBG TRAVEL AND EVENTS S.R.L."/>
    <n v="88855"/>
    <s v="Pedido de hospedaje y comidas &quot;Armonizacion final del organo Klais&quot;"/>
    <s v="Dirección Nacional de Expresiones Federales"/>
    <d v="2016-12-04T00:00:00"/>
    <s v="Direccion General Técnica, Administrativa y Legal"/>
    <d v="2016-07-20T00:00:00"/>
    <s v="Mueble 10"/>
    <s v="Otros"/>
    <d v="2016-06-09T00:00:00"/>
    <s v="Se elaboró Proyecto de AA"/>
    <s v="Legales"/>
    <d v="2016-07-14T00:00:00"/>
    <s v="PV-2016-00347795-APN-DGTAYL"/>
    <s v="Acto admnistrativo por GEDO. Se envía con nota para Adrián Borgthagaray."/>
    <x v="24"/>
    <d v="2016-07-20T00:00:00"/>
    <d v="2016-06-13T00:00:00"/>
    <s v="Legitimo Abono"/>
    <s v="Legitimo Abono"/>
    <m/>
    <n v="30714478199"/>
    <m/>
    <s v="0001-00000159"/>
    <m/>
    <n v="85377.600000000006"/>
    <m/>
    <s v="PARA PAGO JGM"/>
    <m/>
  </r>
  <r>
    <m/>
    <s v="042757/2015"/>
    <m/>
    <m/>
    <m/>
    <m/>
    <s v="Exp. 42.757/2015. OC. 240/2014"/>
    <m/>
    <s v="Luz"/>
    <m/>
    <m/>
    <s v="Memorandum. Ref. Exp. 42.757/2015. OC. 240/2014. Se adjunta varias Factura dentro de la misma nota."/>
    <m/>
    <m/>
    <m/>
    <m/>
    <m/>
    <s v="Otros"/>
    <m/>
    <m/>
    <m/>
    <m/>
    <m/>
    <m/>
    <x v="5"/>
    <m/>
    <m/>
    <s v="HISTORICO /MINPLAN"/>
    <s v="Pago"/>
    <s v="OC. 240/2014"/>
    <m/>
    <m/>
    <m/>
    <m/>
    <m/>
    <m/>
    <m/>
    <m/>
  </r>
  <r>
    <s v="132434/2016"/>
    <s v="132434/2016"/>
    <m/>
    <m/>
    <m/>
    <m/>
    <m/>
    <d v="2016-04-19T00:00:00"/>
    <s v="Alquiler de Maquinas"/>
    <s v="Pyramiz"/>
    <n v="16193.43"/>
    <s v="Solicitud de alquiler de tijera elevadora"/>
    <s v="Dirección Nacional de Expresiones Federales"/>
    <m/>
    <m/>
    <m/>
    <s v="Mueble 14"/>
    <s v="Sebastian"/>
    <d v="2016-07-25T00:00:00"/>
    <s v="TERMINADO"/>
    <s v="Presupuesto"/>
    <d v="2016-08-29T00:00:00"/>
    <s v="PV-2016-00989372"/>
    <s v="Para su intervención, crédito y continuidad"/>
    <x v="5"/>
    <m/>
    <m/>
    <s v="Legitimo Abono"/>
    <s v="Legitimo Abono"/>
    <m/>
    <n v="30710345534"/>
    <m/>
    <s v="0009-00000021"/>
    <m/>
    <m/>
    <m/>
    <m/>
    <m/>
  </r>
  <r>
    <s v="131232/2016"/>
    <s v="131232/2016"/>
    <m/>
    <m/>
    <m/>
    <m/>
    <m/>
    <d v="2016-04-20T00:00:00"/>
    <s v="Agua - Dispenser"/>
    <s v="AQUALINE SA"/>
    <n v="99748.9"/>
    <s v="PAGO DE FACTURAS"/>
    <s v="Presupuesto"/>
    <m/>
    <s v="Direccion General Técnica, Administrativa y Legal"/>
    <d v="2016-07-11T00:00:00"/>
    <s v="Mueble 14"/>
    <s v="Otros"/>
    <m/>
    <s v="Providencia GEDO para pagar por Jefatura. Armo nota de Adrian También / / SE SOLICITO A LA EMPRESA REFACTURACION. 14/07/2016 Se envía a DNEF para conformar facturas. Armo nota de GEDO."/>
    <s v="Direccion General Técnica, Administrativa y Legal"/>
    <d v="2016-08-05T00:00:00"/>
    <s v="PV-2016-00559574"/>
    <m/>
    <x v="5"/>
    <m/>
    <m/>
    <s v="Pago"/>
    <s v="Pago"/>
    <m/>
    <m/>
    <m/>
    <m/>
    <m/>
    <m/>
    <m/>
    <m/>
    <m/>
  </r>
  <r>
    <s v="149173/2016"/>
    <s v="149173/2016"/>
    <m/>
    <m/>
    <m/>
    <m/>
    <m/>
    <d v="2016-04-20T00:00:00"/>
    <s v="Alquiler de Fotocopiadora"/>
    <m/>
    <s v="sin monto"/>
    <s v="LICITACION FOTOCOPIADORAS ELABORACIÓN DE INFORME TÉCNICO"/>
    <s v="Informatica"/>
    <m/>
    <m/>
    <m/>
    <s v="Mueble 8"/>
    <s v="Otros"/>
    <m/>
    <s v="PARA UNIFICAR"/>
    <m/>
    <m/>
    <m/>
    <m/>
    <x v="3"/>
    <d v="2016-05-09T00:00:00"/>
    <s v="Si"/>
    <s v="Licitación - Contrataciones"/>
    <s v="Licitación Publica"/>
    <m/>
    <m/>
    <m/>
    <m/>
    <m/>
    <m/>
    <m/>
    <m/>
    <s v="DESAFECTAR"/>
  </r>
  <r>
    <s v="156197/2016"/>
    <s v="156197/2016"/>
    <m/>
    <m/>
    <m/>
    <m/>
    <m/>
    <d v="2016-04-25T00:00:00"/>
    <s v="Insumos de Salud"/>
    <m/>
    <m/>
    <s v="Solicitud de medicamentos e insumos"/>
    <s v="Dirección Nacional de Expresiones Federales"/>
    <m/>
    <s v="Dirección Nacional de Expresiones Federales"/>
    <d v="2016-07-18T00:00:00"/>
    <s v="Mueble 10"/>
    <s v="Sebastian"/>
    <d v="2016-07-21T00:00:00"/>
    <s v="25/08/2016: Visto con Daniel, se devuelve a Mozzi para que contraten ellos directamente. Se acordó con Federico Semería que consultarían las cotizaciones remitidas por nosotros y adjuntarían factura"/>
    <s v="Dirección Nacional de Expresiones Federales"/>
    <d v="2016-08-25T00:00:00"/>
    <s v="RTO-S01:0951407/2016"/>
    <s v="Para hacer nota y acompañar factura"/>
    <x v="25"/>
    <d v="2016-08-25T00:00:00"/>
    <m/>
    <s v="Legitimo Abono"/>
    <s v="Legitimo Abono"/>
    <m/>
    <m/>
    <m/>
    <m/>
    <m/>
    <m/>
    <m/>
    <m/>
    <m/>
  </r>
  <r>
    <s v="44421/2015"/>
    <s v="044421/2015"/>
    <s v="23238/2016"/>
    <m/>
    <m/>
    <m/>
    <s v="EXPTE. MADRE N° 42757/2014 -OC 280/2014"/>
    <d v="2016-03-30T00:00:00"/>
    <s v="Tecnopolis - Alquiler Fotocopiadoras"/>
    <s v="QSC SOLUCIONES S.R.L."/>
    <n v="13488.5"/>
    <s v="OC 280/2014 -Factura N° 0002-00006983 Servicio de alquiler de equipos multifunción y fotocopiadores paraser utilizados en Tecnopolis. Durante el mes de Enero"/>
    <s v="Dirección Nacional de Centros Tematicos"/>
    <m/>
    <m/>
    <m/>
    <m/>
    <s v="Otros"/>
    <m/>
    <s v="Se remitió a jefatura para el pago de la factura"/>
    <s v="Presupuesto"/>
    <d v="2016-04-20T00:00:00"/>
    <s v="Nota CC N° 68/2016"/>
    <s v="Para que informe si tiene credito presupuestario."/>
    <x v="14"/>
    <d v="2016-05-02T00:00:00"/>
    <s v="Si"/>
    <s v="Pago"/>
    <s v="Pago"/>
    <s v="OC 280/2014"/>
    <m/>
    <m/>
    <d v="6983-02-01T00:00:00"/>
    <m/>
    <m/>
    <m/>
    <m/>
    <m/>
  </r>
  <r>
    <s v="152632/2016"/>
    <s v="152632/2016"/>
    <m/>
    <s v="NOTA 12651/2016"/>
    <m/>
    <m/>
    <m/>
    <d v="2016-04-20T00:00:00"/>
    <s v="Alquiler de Fotocopiadora"/>
    <m/>
    <n v="432000"/>
    <s v="ALQUILER DE EQUIPOS MULTIFUNCION Y FOTOCOPIADORAS (NUEVOS O ACONDICIONADOS A NUEVO)"/>
    <s v="Gestión Integral de Contenidos"/>
    <m/>
    <s v="Informatica"/>
    <d v="2016-09-06T00:00:00"/>
    <s v="Mueble 8"/>
    <s v="Otros"/>
    <d v="2016-05-24T00:00:00"/>
    <s v="Para ARCHIVAR"/>
    <s v="Informatica"/>
    <d v="2016-04-21T00:00:00"/>
    <s v="nota CC N° 83/2016"/>
    <s v="Solicita relevar Especificaciones Técnicas"/>
    <x v="26"/>
    <d v="2016-09-06T00:00:00"/>
    <s v="Si"/>
    <s v="Licitación - Contrataciones"/>
    <s v="Licitación - Contrataciones"/>
    <m/>
    <m/>
    <m/>
    <m/>
    <m/>
    <m/>
    <m/>
    <m/>
    <s v="DESAFECTAR"/>
  </r>
  <r>
    <s v="167248/2016"/>
    <s v="167248/2016"/>
    <m/>
    <m/>
    <m/>
    <m/>
    <m/>
    <d v="2016-05-02T00:00:00"/>
    <s v="Contrataciones Artisticas"/>
    <s v="Association Theatre Silvia Monfort"/>
    <n v="1032000"/>
    <s v="NOTA 12651/2016 - CONTRATACIÓN ARTÍSTICA POR ESPECIALIDAD DEL PROYECTO SCP-A-001/2016. Contrataciones Artisticas &quot;La Nube&quot;"/>
    <s v="Direccion General Técnica, Administrativa y Legal"/>
    <m/>
    <s v="Presupuesto"/>
    <d v="2016-06-15T00:00:00"/>
    <s v="Mueble 9"/>
    <s v="Sebastian"/>
    <d v="2016-06-15T00:00:00"/>
    <s v="TERMINADO"/>
    <s v="Presupuesto"/>
    <d v="2016-07-11T00:00:00"/>
    <s v="Se lo pasó Daniel"/>
    <m/>
    <x v="19"/>
    <d v="2016-07-11T00:00:00"/>
    <s v="Si"/>
    <s v="Legitimo Abono"/>
    <s v="Legitimo Abono"/>
    <m/>
    <m/>
    <m/>
    <m/>
    <m/>
    <m/>
    <m/>
    <s v="PARA PAGO JGM"/>
    <m/>
  </r>
  <r>
    <s v="167646/2016"/>
    <s v="167646/2016"/>
    <m/>
    <m/>
    <m/>
    <m/>
    <m/>
    <d v="2016-05-02T00:00:00"/>
    <s v="Servicios de Eventos"/>
    <s v="BLACKHILL S.A."/>
    <n v="64686.6"/>
    <s v="LA CONTRATACIÓN DE SERVICIOS LOGÍSTICOS DEL PROYECTO SCP-A-001/2016 Contrataciones Artisticas &quot;La Nube&quot;"/>
    <s v="Direccion General Técnica, Administrativa y Legal"/>
    <m/>
    <s v="Direccion General Técnica, Administrativa y Legal"/>
    <d v="2016-07-05T00:00:00"/>
    <s v="Mueble 9"/>
    <s v="Sebastian"/>
    <m/>
    <s v="TERMINADO"/>
    <s v="Presupuesto"/>
    <d v="2016-07-28T00:00:00"/>
    <s v="PV-2016-00427501-APN-DGTAYL#SFM"/>
    <s v="Para que indique crédito, luego pase a legales"/>
    <x v="5"/>
    <m/>
    <m/>
    <s v="Legitimo Abono"/>
    <s v="Legitimo Abono"/>
    <m/>
    <s v="30-71226461-2"/>
    <m/>
    <m/>
    <m/>
    <m/>
    <m/>
    <s v="PARA PAGO JGM"/>
    <m/>
  </r>
  <r>
    <s v="132806/2014"/>
    <s v="132806/2014"/>
    <m/>
    <s v="QUEDA SIN EFECTO"/>
    <m/>
    <m/>
    <m/>
    <d v="2016-01-14T00:00:00"/>
    <s v="Equipamiento Musical"/>
    <m/>
    <n v="8702170"/>
    <s v="Adquisición de instrumentos musicales, nuevos y sin uso Licitación Pública Nacional e Internacional N° 8/2015 (2 CUERPOS)"/>
    <m/>
    <m/>
    <m/>
    <m/>
    <s v="Mueble 22"/>
    <s v="Otros"/>
    <m/>
    <m/>
    <s v="Direccion General Técnica, Administrativa y Legal"/>
    <d v="2016-09-14T00:00:00"/>
    <s v="PV-2016-01395488-APN-DGTAYL#SFM"/>
    <s v="Para su intervención y demas efectos."/>
    <x v="5"/>
    <m/>
    <m/>
    <s v="HISTORICO /MINPLAN"/>
    <m/>
    <m/>
    <m/>
    <m/>
    <m/>
    <m/>
    <m/>
    <m/>
    <m/>
    <m/>
  </r>
  <r>
    <m/>
    <s v="003986/2016"/>
    <s v="3986/2016"/>
    <m/>
    <m/>
    <m/>
    <s v="OC N° 136/2015"/>
    <d v="2016-04-11T00:00:00"/>
    <s v="Tecnopolis - Servicio de Acreditaciones"/>
    <s v="GONIX INTEGRAL S.R.L"/>
    <n v="101966.2"/>
    <s v="FACT 0002-00000041 FACT 0002-00000042"/>
    <s v="Dirección Nacional de Centros Tematicos"/>
    <m/>
    <m/>
    <m/>
    <s v="Mueble 15"/>
    <s v="Otros"/>
    <m/>
    <s v="_x000a__x000a__x000a_PARA SACAR DEL LISTADO Bajo este expte se remitieron las facturas 41 y 42_x000a_ya que las mismas fueron refacturadas a Jefatura de Gabinete de Ministros de las que_x000a_se adjuntan copias y cuyo pago corre por TRI-S01:0023240/2016._x000a__x000a_"/>
    <m/>
    <m/>
    <m/>
    <m/>
    <x v="14"/>
    <d v="2016-05-05T00:00:00"/>
    <m/>
    <m/>
    <m/>
    <s v="OC N° 136/2015"/>
    <m/>
    <m/>
    <s v="0002-00000041 y 0002-00000042"/>
    <m/>
    <m/>
    <m/>
    <m/>
    <m/>
  </r>
  <r>
    <s v="71909 2014"/>
    <s v="071909/2014"/>
    <m/>
    <m/>
    <m/>
    <s v="PROY:S01:0014400/2015"/>
    <s v="Lic Pub Nac Nº9 2015"/>
    <d v="2016-01-14T00:00:00"/>
    <s v="Informática"/>
    <s v="CORPORATE CORP S.A."/>
    <n v="225000000"/>
    <s v="APROBACION LICITACION PUBLICA NACIONAL Nº9 2015- EQUIPAMIENTO DE DATACENTER E INFRAESTRUCTURA LICITACION PUBLICA NACIONAL N° 9/2015(16 Cuerpos)"/>
    <s v="Presupuesto"/>
    <m/>
    <m/>
    <m/>
    <s v="Mueble 11"/>
    <s v="Otros"/>
    <d v="2016-06-10T00:00:00"/>
    <s v="Último cuerpo en DNEF. Para la baja. El resto de los 13 cuerpos están en el armario 10 de compras."/>
    <s v="Dirección Nacional de Expresiones Federales"/>
    <d v="2016-10-04T00:00:00"/>
    <s v="Nota CC N° 9/2016."/>
    <s v="Último cuerpo en DNEF. Para la baja."/>
    <x v="25"/>
    <d v="2016-05-09T00:00:00"/>
    <s v="Licitación Publica"/>
    <s v="HISTORICO /MINPLAN"/>
    <s v="Licitación Publica"/>
    <m/>
    <m/>
    <m/>
    <m/>
    <m/>
    <m/>
    <m/>
    <m/>
    <m/>
  </r>
  <r>
    <s v="165975/2016"/>
    <s v="165975/2016"/>
    <m/>
    <m/>
    <m/>
    <m/>
    <m/>
    <d v="2016-04-29T00:00:00"/>
    <s v="Limpieza"/>
    <s v="Empresas sugeridas: Feprol S.R.l"/>
    <n v="3543553"/>
    <m/>
    <s v="Dirección Nacional de Centros Tematicos"/>
    <m/>
    <s v="Direccion General Técnica, Administrativa y Legal"/>
    <d v="2016-05-20T00:00:00"/>
    <s v="Mueble 11"/>
    <s v="GUIDO 811"/>
    <d v="2016-05-17T00:00:00"/>
    <s v="En Tecnópolis para actualizar Presupuesto. (antes del nuevo checklits)."/>
    <s v="Dirección Nacional de Centros Tematicos"/>
    <d v="2016-07-26T00:00:00"/>
    <s v="PV-2016-00411074"/>
    <s v="Para actualizar presupuesto."/>
    <x v="27"/>
    <d v="2016-07-28T00:00:00"/>
    <s v="Si"/>
    <s v="Licitación - Contrataciones"/>
    <s v="Licitación - Contrataciones"/>
    <m/>
    <m/>
    <m/>
    <m/>
    <m/>
    <m/>
    <m/>
    <m/>
    <m/>
  </r>
  <r>
    <s v="164692/2016"/>
    <s v="164692/2016"/>
    <m/>
    <s v="13292/2016"/>
    <m/>
    <m/>
    <s v="NOTA DNCT N°27/2016"/>
    <d v="2016-04-25T00:00:00"/>
    <s v="Tecnopolis - Adqusisción insumos para la construccion"/>
    <m/>
    <n v="307580"/>
    <s v="Adquisición de insumos para contrucción en seco, con destino al parque temático &quot;TECNÓPOLIS&quot;"/>
    <s v="Dirección Nacional de Centros Tematicos"/>
    <m/>
    <s v="Direccion General Técnica, Administrativa y Legal"/>
    <d v="2016-05-20T00:00:00"/>
    <m/>
    <s v="GUIDO 811"/>
    <d v="2016-08-19T00:00:00"/>
    <s v="Llego el borrador definitivo enviado por Mariana el (04/10). Se envió nuevamente a Mariana observaciones (04/10)."/>
    <s v="Dirección Nacional de Centros Tematicos"/>
    <d v="2016-05-20T00:00:00"/>
    <s v="NotaCC221"/>
    <s v="Correcciones al requerimiento"/>
    <x v="27"/>
    <d v="2016-08-23T00:00:00"/>
    <m/>
    <s v="Licitación - Contrataciones"/>
    <s v="Licitación - Contrataciones"/>
    <m/>
    <m/>
    <m/>
    <m/>
    <m/>
    <m/>
    <m/>
    <m/>
    <m/>
  </r>
  <r>
    <s v="127195/2016"/>
    <s v="127195/2016"/>
    <m/>
    <m/>
    <m/>
    <m/>
    <s v="Nota 11375/2016"/>
    <d v="2016-05-11T00:00:00"/>
    <s v="Seguros"/>
    <s v="NACIÓN SEGUROS S.A."/>
    <n v="2408.16"/>
    <s v="Nota dnef 121/2016 Solicitud de contratación de seguro para obras de Alicia Penalba"/>
    <s v="Dirección Nacional de Expresiones Federales"/>
    <m/>
    <s v="Dirección Nacional de Expresiones Federales"/>
    <d v="2016-05-23T00:00:00"/>
    <m/>
    <s v="Otros"/>
    <m/>
    <s v="23-05-16. Devolución de expte por falta de presentación de dos presupuestos que acompañen al de nación"/>
    <s v="Direccion General Técnica, Administrativa y Legal"/>
    <d v="2016-05-23T00:00:00"/>
    <m/>
    <s v="Solicita autorización para realizar la renovación del seguro"/>
    <x v="10"/>
    <d v="2016-05-27T00:00:00"/>
    <s v="Si"/>
    <s v="Licitación - Contrataciones"/>
    <s v="Licitación - Contrataciones"/>
    <m/>
    <m/>
    <n v="129885"/>
    <m/>
    <m/>
    <m/>
    <m/>
    <m/>
    <m/>
  </r>
  <r>
    <s v="164405/2016"/>
    <s v="164405/2016"/>
    <m/>
    <m/>
    <m/>
    <m/>
    <m/>
    <d v="2016-04-29T00:00:00"/>
    <s v="Tecnopolis - Otros"/>
    <m/>
    <n v="1904040"/>
    <m/>
    <s v="Dirección Nacional de Centros Tematicos"/>
    <m/>
    <s v="Direccion General Técnica, Administrativa y Legal"/>
    <d v="2016-06-03T00:00:00"/>
    <m/>
    <s v="GUIDO 811"/>
    <m/>
    <s v="20/09 Se envía borrador supervisado por Romina a Mariana Hencek._x000a_"/>
    <s v="Dirección Nacional de Centros Tematicos"/>
    <d v="2016-08-16T00:00:00"/>
    <s v="PV-2016-00719715"/>
    <s v="Correcciones al requerimiento"/>
    <x v="27"/>
    <d v="2016-08-16T00:00:00"/>
    <m/>
    <s v="Licitación - Contrataciones"/>
    <s v="Licitación - Contrataciones"/>
    <m/>
    <m/>
    <m/>
    <m/>
    <m/>
    <m/>
    <m/>
    <m/>
    <m/>
  </r>
  <r>
    <s v="163788/2016"/>
    <s v="163788/2016"/>
    <m/>
    <s v="12986/2016"/>
    <m/>
    <m/>
    <s v="NOTA DNCT N°19/2016"/>
    <d v="2016-04-21T00:00:00"/>
    <s v="Revestimiento"/>
    <m/>
    <n v="1918160"/>
    <s v="163788 - Pintura"/>
    <s v="Dirección Nacional de Centros Tematicos"/>
    <m/>
    <s v="Direccion General Técnica, Administrativa y Legal"/>
    <d v="2016-05-20T00:00:00"/>
    <m/>
    <s v="GUIDO 811"/>
    <d v="2016-05-17T00:00:00"/>
    <s v="Borrador a revisión final, lo tiene Romina.(26/09)_x000a_"/>
    <s v="Dirección Nacional de Centros Tematicos"/>
    <d v="2016-08-09T00:00:00"/>
    <s v="PV-2016-00619908-APN-DGTAYL#SFM"/>
    <s v="Correcciones al requerimiento"/>
    <x v="27"/>
    <d v="2016-08-09T00:00:00"/>
    <m/>
    <s v="Licitación - Contrataciones"/>
    <s v="Licitación - Contrataciones"/>
    <m/>
    <m/>
    <m/>
    <m/>
    <m/>
    <m/>
    <m/>
    <m/>
    <m/>
  </r>
  <r>
    <s v="131503/2016"/>
    <s v="131503/2016"/>
    <m/>
    <m/>
    <m/>
    <m/>
    <m/>
    <d v="2016-04-13T00:00:00"/>
    <s v="Mantenimiento"/>
    <m/>
    <n v="132411.20000000001"/>
    <s v="SOLICITTUD DE CONTRATACION DE UN SERVICIO DE DIAGNOSTICO PARA MANTENIMIENTO CORRECTIVO Y/O PREVENTIVO DE VEHICULOS ELECTRICOS"/>
    <s v="Dirección Nacional de Expresiones Federales"/>
    <m/>
    <m/>
    <m/>
    <m/>
    <s v="GUIDO 811"/>
    <m/>
    <s v="Se cargo providencia para actualización de presupuesto. Transferido a DNCT desde el 15/04._x000a_"/>
    <s v="Dirección Nacional de Centros Tematicos"/>
    <d v="2016-04-15T00:00:00"/>
    <m/>
    <s v="Actualización de presupuesto."/>
    <x v="27"/>
    <d v="2016-04-30T00:00:00"/>
    <m/>
    <s v="Licitación - Contrataciones"/>
    <s v="Licitación - Contrataciones"/>
    <m/>
    <m/>
    <m/>
    <m/>
    <m/>
    <m/>
    <m/>
    <m/>
    <m/>
  </r>
  <r>
    <s v="164016/2016"/>
    <s v="164016/2016"/>
    <m/>
    <m/>
    <m/>
    <m/>
    <m/>
    <d v="2016-04-29T00:00:00"/>
    <s v="Tecnopolis - Mantenimiento"/>
    <s v="BELLI &amp; CIA S.A."/>
    <n v="695645"/>
    <s v="insumos de corralon"/>
    <s v="Dirección Nacional de Centros Tematicos"/>
    <m/>
    <s v="Direccion General Técnica, Administrativa y Legal"/>
    <d v="2016-05-30T00:00:00"/>
    <m/>
    <s v="GUIDO 811"/>
    <d v="2016-05-30T00:00:00"/>
    <s v="Borrador analizado. Deben enviar el Expediente de DNCT _x000a_con las correcciones que se le hicieron al borrador para poder cargarlo._x000a_"/>
    <s v="Dirección Nacional de Centros Tematicos"/>
    <d v="2016-07-26T00:00:00"/>
    <s v="PV-2016-00411059"/>
    <s v="Para actualizar presupuesto y corregir observaciones."/>
    <x v="27"/>
    <d v="2016-07-26T00:00:00"/>
    <m/>
    <s v="Licitación - Contrataciones"/>
    <s v="Licitación - Contrataciones"/>
    <m/>
    <m/>
    <m/>
    <m/>
    <m/>
    <m/>
    <m/>
    <m/>
    <m/>
  </r>
  <r>
    <s v="179900/2016"/>
    <s v="179900/2016"/>
    <m/>
    <s v="NOTA S01:0011962/2016"/>
    <m/>
    <m/>
    <m/>
    <d v="2016-05-02T00:00:00"/>
    <s v="Contrataciones Artisticas"/>
    <s v="Gustavo Jorge Basso"/>
    <n v="90000"/>
    <m/>
    <s v="Presupuesto"/>
    <m/>
    <s v="JEFATURA DE GABINETE DE MINISTROS"/>
    <d v="2016-06-23T00:00:00"/>
    <s v="Mueble 25"/>
    <s v="Otros"/>
    <d v="2016-05-30T00:00:00"/>
    <s v="08/06 pliego Elaborado para Contratación. Sale nota a Adrián para remitir a JGM y publicar. Armé formulario urgente // 24-6 reenviado e JGM para SAF 347. 09/08/2016 Se devuelve a DNEF (hablado con Javier) para modificar requerimiento y EETT ya que tiene el objeto parecido con exp. 196075/2016. Recibimos expediente el 16/08 con modificaciones, se realiza consulta a ONC sobre catálogo."/>
    <s v="Dirección Nacional de Expresiones Federales"/>
    <d v="2016-08-09T00:00:00"/>
    <s v="RTO-S01:0867666/2016"/>
    <m/>
    <x v="3"/>
    <d v="2016-08-12T00:00:00"/>
    <m/>
    <s v="Licitación - Contrataciones"/>
    <s v="Contratación directa por especialidad"/>
    <m/>
    <m/>
    <m/>
    <m/>
    <m/>
    <m/>
    <m/>
    <m/>
    <m/>
  </r>
  <r>
    <s v="84294/2016"/>
    <s v="084294/2016"/>
    <m/>
    <m/>
    <m/>
    <m/>
    <m/>
    <d v="2016-04-15T00:00:00"/>
    <s v="Mantenimiento Asensores"/>
    <m/>
    <m/>
    <s v="CONTRATACION DEL SERVICIO DE MANTENIMIENTO DE ASCENSORES Y MONTACARGAS.-"/>
    <s v="Dirección Nacional de Centros Tematicos"/>
    <m/>
    <m/>
    <m/>
    <m/>
    <s v="Otros"/>
    <d v="2016-06-03T00:00:00"/>
    <m/>
    <m/>
    <m/>
    <m/>
    <m/>
    <x v="5"/>
    <m/>
    <s v="Si"/>
    <s v="Licitación - Contrataciones"/>
    <s v="Licitacion"/>
    <m/>
    <m/>
    <m/>
    <m/>
    <m/>
    <m/>
    <m/>
    <m/>
    <m/>
  </r>
  <r>
    <s v="010793/2016"/>
    <s v="010793/2016"/>
    <m/>
    <s v="0010793/2016"/>
    <m/>
    <m/>
    <m/>
    <d v="2016-04-06T00:00:00"/>
    <m/>
    <m/>
    <n v="12000"/>
    <m/>
    <s v="Dirección Nacional de Expresiones Federales"/>
    <m/>
    <m/>
    <m/>
    <s v="Mueble 11"/>
    <s v="Otros"/>
    <d v="2016-06-03T00:00:00"/>
    <s v="NO INGRESO A COMPRAS FIGURA EN MOZZI"/>
    <m/>
    <m/>
    <m/>
    <m/>
    <x v="3"/>
    <d v="2016-05-09T00:00:00"/>
    <m/>
    <m/>
    <m/>
    <m/>
    <m/>
    <m/>
    <m/>
    <m/>
    <m/>
    <m/>
    <m/>
    <m/>
  </r>
  <r>
    <s v="144593/2016"/>
    <s v="144593/2016"/>
    <m/>
    <m/>
    <m/>
    <m/>
    <m/>
    <d v="2016-04-19T00:00:00"/>
    <s v="Convenio Universidades"/>
    <s v="UNTREF"/>
    <m/>
    <s v="REQUERIMIENTO PARA LA SUSCRIPCION DE CONVENIO - UNIVERSIDAD NACIONAL DE TRES DE FEBRERO.-"/>
    <s v="Presupuesto"/>
    <m/>
    <m/>
    <m/>
    <m/>
    <s v="Otros"/>
    <m/>
    <m/>
    <s v="Direccion General Técnica, Administrativa y Legal"/>
    <d v="2016-04-20T00:00:00"/>
    <s v="Nota CC N° 66/2016"/>
    <s v="Se remiten en los términos del Decreto 336/2016, para la prosecución del tramite."/>
    <x v="22"/>
    <m/>
    <m/>
    <s v="Convenios"/>
    <s v="Convenios"/>
    <m/>
    <m/>
    <m/>
    <m/>
    <m/>
    <m/>
    <m/>
    <m/>
    <m/>
  </r>
  <r>
    <m/>
    <s v="011110/2016"/>
    <m/>
    <s v="0011110/2016"/>
    <m/>
    <m/>
    <s v="EXP N°43.485/2015 - OC87/2015"/>
    <m/>
    <s v="Tecnopolis - Otros"/>
    <m/>
    <m/>
    <s v="MEMORANDUM TECNOPOLIS REF EXP N°43.485/2015 - OC87/2015"/>
    <s v="Dirección Nacional de Centros Tematicos"/>
    <m/>
    <m/>
    <m/>
    <s v="Mueble 14"/>
    <s v="Otros"/>
    <d v="2016-06-03T00:00:00"/>
    <s v="No lo pude analizar, ya que me lo asignaron el viernes"/>
    <m/>
    <m/>
    <m/>
    <m/>
    <x v="5"/>
    <m/>
    <m/>
    <m/>
    <m/>
    <s v="OC87/2015"/>
    <m/>
    <m/>
    <m/>
    <m/>
    <m/>
    <m/>
    <m/>
    <m/>
  </r>
  <r>
    <s v="252873/2015"/>
    <s v="252873/2015"/>
    <m/>
    <m/>
    <m/>
    <m/>
    <m/>
    <m/>
    <s v="Tecnopolis - Mantenimiento"/>
    <m/>
    <n v="12000"/>
    <s v="solicita la contratacion para los trabajos de reforma de oficinas y reparacion de la cubierta del ibc y cubierta del comedor,sitas en el parque del bicentenario - 2 CUERPOS"/>
    <s v="Presidencia de la Nacion"/>
    <m/>
    <m/>
    <m/>
    <s v="Mueble 8"/>
    <s v="Mariana"/>
    <d v="2016-06-03T00:00:00"/>
    <m/>
    <m/>
    <m/>
    <m/>
    <m/>
    <x v="3"/>
    <d v="2016-05-09T00:00:00"/>
    <m/>
    <s v="HISTORICO /MINPLAN"/>
    <m/>
    <m/>
    <m/>
    <m/>
    <m/>
    <m/>
    <m/>
    <m/>
    <m/>
    <m/>
  </r>
  <r>
    <s v="0254479/2015"/>
    <s v="254479/2015"/>
    <m/>
    <m/>
    <m/>
    <m/>
    <m/>
    <m/>
    <s v="Telecomunicaciones"/>
    <m/>
    <m/>
    <s v="NOTA S01: 0254479/2015 SERVICIO DE ALQUILER RADIOELECTRICO Y ASISTENCIA TECNICA"/>
    <s v="Presidencia de la Nacion"/>
    <m/>
    <m/>
    <m/>
    <s v="OFINCA 811. CAJONERA CAROLINA"/>
    <s v="Otros"/>
    <d v="2016-06-23T00:00:00"/>
    <m/>
    <m/>
    <m/>
    <m/>
    <m/>
    <x v="3"/>
    <d v="2016-05-09T00:00:00"/>
    <s v="Licitación"/>
    <s v="HISTORICO /MINPLAN"/>
    <m/>
    <m/>
    <m/>
    <m/>
    <m/>
    <m/>
    <m/>
    <m/>
    <m/>
    <m/>
  </r>
  <r>
    <s v="251203/2015"/>
    <s v="251203/2015"/>
    <m/>
    <m/>
    <m/>
    <m/>
    <s v="MEMO DGA 1855/2014"/>
    <m/>
    <s v="Viáticos y Alojamiento"/>
    <s v="PBG TRAVEL AND EVENTS S.R.L."/>
    <n v="19947"/>
    <s v="ELEVA MEMO DGA 1855/2014 ADJUNTA FACTURA N° 01-06393 FIRMA RADIO REMIS"/>
    <s v="Presidencia de la Nacion"/>
    <m/>
    <m/>
    <m/>
    <s v="Mueble 22"/>
    <s v="Otros"/>
    <m/>
    <m/>
    <m/>
    <m/>
    <m/>
    <m/>
    <x v="3"/>
    <d v="2016-05-09T00:00:00"/>
    <m/>
    <s v="Pago"/>
    <s v="Pago"/>
    <m/>
    <m/>
    <m/>
    <s v="N° 01-06393"/>
    <m/>
    <m/>
    <m/>
    <m/>
    <s v="PAGO"/>
  </r>
  <r>
    <s v="253151/2015"/>
    <s v="253151/2015"/>
    <m/>
    <m/>
    <m/>
    <m/>
    <m/>
    <d v="2016-04-11T00:00:00"/>
    <s v="Servicios de Eventos"/>
    <m/>
    <m/>
    <s v="servicio de sonidomodulado en calidad de alquiler para ser utilizados en diferentes eventos."/>
    <s v="Presidencia de la Nacion"/>
    <m/>
    <m/>
    <m/>
    <s v="Mueble 8"/>
    <s v="Otros"/>
    <d v="2016-06-03T00:00:00"/>
    <s v="PARA DESAFECTAR"/>
    <m/>
    <m/>
    <m/>
    <m/>
    <x v="5"/>
    <m/>
    <m/>
    <m/>
    <m/>
    <m/>
    <m/>
    <m/>
    <m/>
    <m/>
    <m/>
    <m/>
    <m/>
    <m/>
  </r>
  <r>
    <s v="253188/2015"/>
    <s v="253188/2015"/>
    <m/>
    <m/>
    <m/>
    <m/>
    <m/>
    <m/>
    <s v="Alquiler de Grupo Electogeno"/>
    <m/>
    <m/>
    <s v="SERVICIO DE ALQUILER DE FRUPO ELECTROGENOS Y CONECION ELECTRICA CON MANTENIMIENTO INCLUIDO"/>
    <m/>
    <m/>
    <m/>
    <m/>
    <s v="Mueble 8"/>
    <s v="Otros"/>
    <d v="2016-06-03T00:00:00"/>
    <s v="PARA DESAFECTAR"/>
    <m/>
    <m/>
    <m/>
    <m/>
    <x v="5"/>
    <m/>
    <m/>
    <m/>
    <m/>
    <m/>
    <m/>
    <m/>
    <m/>
    <m/>
    <m/>
    <m/>
    <m/>
    <m/>
  </r>
  <r>
    <s v="171420/2016"/>
    <s v="043923/2015"/>
    <s v="252872/2015"/>
    <m/>
    <m/>
    <m/>
    <s v="EXP OP 150494/16 - OC ABIERTA 175/2015 EXP ORIGINAL: 43923/2015"/>
    <d v="2016-04-11T00:00:00"/>
    <s v="Tecnopolis - Servicio de sonido y video"/>
    <s v="JONS SILBERSTEIN"/>
    <n v="2493544"/>
    <s v="FACT 71 y 72 OC 175 - Servicio de sonido modulado para eventos"/>
    <s v="Dirección Nacional de Centros Tematicos"/>
    <m/>
    <s v="Direccion General Técnica, Administrativa y Legal"/>
    <d v="2016-08-30T00:00:00"/>
    <m/>
    <s v="Otros"/>
    <d v="2016-07-28T00:00:00"/>
    <s v="BUSCAR Y DESAFECTAR"/>
    <s v="Presupuesto"/>
    <d v="2016-04-21T00:00:00"/>
    <s v="Nota CC N° 69/2016// Solicitud de provisión N° 175/2015."/>
    <s v="Para que informe si tiene credito presupuestario.// NO HAY SALDO EN OC PARA DECIDIR POR TECNOPOLIS FORMA DE PAGO se remitieron con Nota a CUEVAS el día 2/05/2016//"/>
    <x v="3"/>
    <d v="2016-08-30T00:00:00"/>
    <s v="Si"/>
    <s v="Pago"/>
    <s v="Pago"/>
    <s v="OC ABIERTA 175/2015"/>
    <m/>
    <n v="291665"/>
    <s v="FACT 71 y 72"/>
    <s v="PAGO JGM"/>
    <n v="2493544"/>
    <m/>
    <s v="DEBE REFACTURAR. Tiene CFC y SIPRO"/>
    <s v="DESAFECTAR"/>
  </r>
  <r>
    <s v="141672/2015 (ex 0144080/2016)"/>
    <s v="141672/2015"/>
    <m/>
    <m/>
    <m/>
    <s v="14778/2016"/>
    <m/>
    <d v="2016-04-22T00:00:00"/>
    <s v="Mantenimiento Asensores"/>
    <s v="OTIS S.A."/>
    <n v="5647750.0099999998"/>
    <s v="Servicio de mantenimiento de ascensores (2 CUERPOS) Facturas B Nº 0005-4519;4520 A 4527, 4633 A 4635 y 4733 A 4735"/>
    <s v="Coordinación Técnica Operativa"/>
    <m/>
    <s v="Direccion General Técnica, Administrativa y Legal"/>
    <d v="2016-07-07T00:00:00"/>
    <s v="Mueble 9"/>
    <s v="Sebastian"/>
    <d v="2016-07-07T00:00:00"/>
    <s v="TERMINADO"/>
    <s v="Legales"/>
    <m/>
    <s v="Nota CC /2016"/>
    <s v="Para constancia de crédito por $1,6 MM y cumplido, pase a Legales con PROY"/>
    <x v="13"/>
    <d v="2016-07-14T00:00:00"/>
    <s v="Si"/>
    <s v="Legitimo Abono"/>
    <s v="Legitimo Abono"/>
    <m/>
    <m/>
    <m/>
    <d v="4818-05-01T00:00:00"/>
    <m/>
    <m/>
    <m/>
    <s v="PARA PAGO JGM"/>
    <m/>
  </r>
  <r>
    <s v="372440/2016"/>
    <s v="372440/2016"/>
    <s v="TRI 31921/2016"/>
    <s v="25006/2016"/>
    <m/>
    <m/>
    <s v="EXPTE MADRE 43488/2015 - OC 93/2015"/>
    <d v="2016-04-21T00:00:00"/>
    <s v="Tecnopolis - Servicio de Salud"/>
    <s v="Hernandez Raimundo Jorge"/>
    <n v="42822.7"/>
    <s v="OC 93/2015- FACTURA N° 0003-00000300 $42.822,70"/>
    <s v="Dirección Nacional de Centros Tematicos"/>
    <m/>
    <s v="Direccion General Técnica, Administrativa y Legal"/>
    <d v="2016-07-06T00:00:00"/>
    <s v="Mueble 14"/>
    <s v="Otros"/>
    <d v="2016-05-17T00:00:00"/>
    <s v="A ADRIAN CON NOTA"/>
    <s v="Direccion General Técnica, Administrativa y Legal"/>
    <d v="2016-05-24T00:00:00"/>
    <s v="NOTA CC 227/2016"/>
    <s v="CON NOTA PARA AMBURI PARA SU PAGO POR JGM"/>
    <x v="3"/>
    <d v="2016-07-07T00:00:00"/>
    <m/>
    <s v="Pago"/>
    <s v="Pago"/>
    <s v="OC 93/2015"/>
    <m/>
    <m/>
    <s v="0003-00000300"/>
    <m/>
    <m/>
    <m/>
    <s v="PARA PAGO JGM"/>
    <s v="PARA PAGO JGM"/>
  </r>
  <r>
    <s v="208735/2016"/>
    <s v="208735/2016"/>
    <m/>
    <s v="NOTA S01 014751/2016"/>
    <m/>
    <m/>
    <s v="DNEF Nº 64/2016"/>
    <d v="2016-05-03T00:00:00"/>
    <s v="Contrataciones Artisticas"/>
    <s v="LUIS ARTURO ROGGERO"/>
    <n v="2830"/>
    <s v="REQUERIMIENTO PARA CONTRATACION ARTISTICA DE LUIS ARTURO ROGGERO.-"/>
    <s v="Dirección Nacional de Centros Tematicos"/>
    <m/>
    <s v="Direccion General Técnica, Administrativa y Legal"/>
    <d v="2016-06-08T00:00:00"/>
    <s v="Mueble 9"/>
    <s v="Sebastian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x v="10"/>
    <d v="2016-07-15T00:00:00"/>
    <m/>
    <s v="Legitimo Abono"/>
    <s v="Legitimo Abono"/>
    <m/>
    <m/>
    <m/>
    <m/>
    <m/>
    <m/>
    <m/>
    <s v="PARA PAGO JGM"/>
    <m/>
  </r>
  <r>
    <s v="196274/2016"/>
    <s v="196274/2016"/>
    <m/>
    <s v="NOTA S01 014752/2016"/>
    <m/>
    <m/>
    <s v="NOTA DNEF Nº 63/2016"/>
    <d v="2016-05-03T00:00:00"/>
    <s v="Contrataciones Artisticas"/>
    <s v="JOSE LUIS JURI.-"/>
    <n v="10000"/>
    <s v="REQUERIMIENTO PARA CONTRATACION ARTISTICA DE JOSE LUIS JURI.-"/>
    <s v="Dirección Nacional de Centros Tematicos"/>
    <m/>
    <s v="Dirección Nacional de Expresiones Federales"/>
    <d v="2016-09-02T00:00:00"/>
    <s v="Mueble 9"/>
    <s v="Otros"/>
    <m/>
    <s v="TERMINADO"/>
    <s v="Dirección Nacional de Expresiones Federales"/>
    <d v="2016-07-14T00:00:00"/>
    <s v="PV-2016-00183384"/>
    <s v="Para indicar credito en SAF 347, RESO por GEDO para su continuidad."/>
    <x v="3"/>
    <d v="2016-09-02T00:00:00"/>
    <s v="Si"/>
    <s v="Legitimo Abono"/>
    <s v="Legitimo Abono"/>
    <m/>
    <n v="20134804085"/>
    <m/>
    <m/>
    <m/>
    <m/>
    <m/>
    <s v="PARA PAGO JGM"/>
    <s v="PARA PAGO JGM"/>
  </r>
  <r>
    <s v="203492/2016"/>
    <s v="203492/2016"/>
    <m/>
    <s v="NOTA S01 014754/2016"/>
    <m/>
    <m/>
    <s v="NOTA DNEF Nº 61/2016"/>
    <d v="2016-05-03T00:00:00"/>
    <s v="Contrataciones Artisticas"/>
    <s v="NINI FLORES"/>
    <n v="42000"/>
    <s v="REQUERIMIENTO PARA CONTRATACION ARTISTICA DE NINI FLORES.-"/>
    <s v="Dirección Nacional de Centros Tematicos"/>
    <m/>
    <s v="Dirección Nacional de Expresiones Federales"/>
    <d v="2016-05-19T00:00:00"/>
    <s v="Mueble 9"/>
    <s v="Sebastian"/>
    <m/>
    <s v="Se observa defecto en la facturación (por cesión de derechos). Se remite a DNEF para subsanar. Volvió el 8/09, se vuelve a enviar para que den respuesta a la nota por cesión de cobro."/>
    <s v="Dirección Nacional de Expresiones Federales"/>
    <d v="2016-10-04T00:00:00"/>
    <s v="Nota CC 392/2016"/>
    <s v="para que dar respuesta a la nota por cesión de cobro."/>
    <x v="25"/>
    <d v="2016-10-04T00:00:00"/>
    <m/>
    <s v="Legitimo Abono"/>
    <s v="Legitimo Abono"/>
    <m/>
    <m/>
    <m/>
    <m/>
    <m/>
    <m/>
    <m/>
    <s v="PARA PAGO JGM"/>
    <s v="PARA PAGO JGM"/>
  </r>
  <r>
    <s v="196056/2016"/>
    <s v="196056/2016"/>
    <m/>
    <s v="NOTA S01: 14750/2016"/>
    <m/>
    <m/>
    <s v="NOTA DNEF Nº 67/2016"/>
    <d v="2016-05-03T00:00:00"/>
    <s v="Contrataciones Artisticas"/>
    <s v="LILIAN SABA"/>
    <n v="7500"/>
    <s v="REQUERIMIENTO PARA CONTRATACIÓN ARTISTICA DE LILIAN SABA-"/>
    <s v="Dirección Nacional de Centros Tematicos"/>
    <m/>
    <s v="Direccion General Técnica, Administrativa y Legal"/>
    <d v="2016-08-07T00:00:00"/>
    <s v="Mueble 9"/>
    <s v="Sebastian"/>
    <m/>
    <s v="TERMINADO"/>
    <s v="Presupuesto"/>
    <d v="2016-09-05T00:00:00"/>
    <s v="PV-2016-0115904"/>
    <s v="Para indicar crédito en SAF 347 con Reso por gedo ratificando lo actuado (vicio de competencia)"/>
    <x v="5"/>
    <m/>
    <m/>
    <s v="Legitimo Abono"/>
    <s v="Legitimo Abono"/>
    <m/>
    <n v="27146263785"/>
    <m/>
    <s v="0001-0000000072"/>
    <m/>
    <n v="7500"/>
    <m/>
    <s v="PARA PAGO JGM"/>
    <m/>
  </r>
  <r>
    <s v="245882/2016"/>
    <s v="245882/2016"/>
    <m/>
    <s v="NOTA S01 014742/2016"/>
    <m/>
    <m/>
    <s v="NOTA DNEF Nº 68/2016"/>
    <d v="2016-05-03T00:00:00"/>
    <s v="Contrataciones Artisticas"/>
    <s v="ELBIO MATIAS VILLAFAÑE"/>
    <n v="2830"/>
    <s v="REQUERIMIENTO PARA CONTRATACIÓN ARTÍSTICA DE ELBIO MATIAS VILLAFAÑE"/>
    <s v="Dirección Nacional de Centros Tematicos"/>
    <m/>
    <s v="Direccion General Técnica, Administrativa y Legal"/>
    <d v="2016-06-16T00:00:00"/>
    <s v="Mueble 9"/>
    <s v="Sebastian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x v="10"/>
    <d v="2016-07-14T00:00:00"/>
    <m/>
    <s v="Legitimo Abono"/>
    <s v="Legitimo Abono"/>
    <m/>
    <m/>
    <m/>
    <m/>
    <m/>
    <m/>
    <m/>
    <m/>
    <m/>
  </r>
  <r>
    <s v="240990/2016"/>
    <s v="240990/2016"/>
    <m/>
    <s v="NOTA S01 014738/2016"/>
    <m/>
    <m/>
    <s v="NOTA DNEF Nº 59/2016"/>
    <d v="2016-05-03T00:00:00"/>
    <s v="Contrataciones Artisticas"/>
    <s v="Paula Shocron"/>
    <n v="7500"/>
    <s v="Requerimiento para contratación artística de Paula Shocron"/>
    <s v="Dirección Nacional de Centros Tematicos"/>
    <m/>
    <s v="Direccion General Técnica, Administrativa y Legal"/>
    <s v="10/06/20163"/>
    <s v="Mueble 9"/>
    <s v="Sebastian"/>
    <m/>
    <s v="TERMINADO"/>
    <s v="Presupuesto"/>
    <d v="2016-09-02T00:00:00"/>
    <s v="Providencia GEDO + Reso GEDO"/>
    <s v="Para indicar crédito en SAF 347 con Reso por gedo ratificando lo actuado (vicio de competencia)"/>
    <x v="5"/>
    <m/>
    <m/>
    <s v="Legitimo Abono"/>
    <s v="Legitimo Abono"/>
    <m/>
    <n v="27280556403"/>
    <m/>
    <s v="0002-00000052"/>
    <m/>
    <m/>
    <m/>
    <s v="PARA PAGO JGM"/>
    <m/>
  </r>
  <r>
    <s v="208815/2016"/>
    <s v="208815/2016"/>
    <m/>
    <s v="NOTA S01 014739/2016"/>
    <m/>
    <m/>
    <s v="NOTA DNEF Nº 65/2016"/>
    <d v="2016-05-03T00:00:00"/>
    <s v="Contrataciones Artisticas"/>
    <s v="SEBASTIAN MASCI"/>
    <n v="3500"/>
    <s v="REQUERIMIENTO PARA CONTRATACION ARTISTICA DE SEBASTIAN MASCI"/>
    <s v="Dirección Nacional de Centros Tematicos"/>
    <m/>
    <s v="Direccion General Técnica, Administrativa y Legal"/>
    <d v="2016-06-08T00:00:00"/>
    <s v="Mueble 9"/>
    <s v="Sebastian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x v="10"/>
    <d v="2016-07-15T00:00:00"/>
    <m/>
    <s v="Legitimo Abono"/>
    <s v="Legitimo Abono"/>
    <m/>
    <m/>
    <m/>
    <m/>
    <m/>
    <m/>
    <m/>
    <s v="PARA PAGO JGM"/>
    <m/>
  </r>
  <r>
    <s v="167135/2016"/>
    <s v="167135/2016"/>
    <m/>
    <m/>
    <m/>
    <m/>
    <m/>
    <d v="2016-04-29T00:00:00"/>
    <s v="Contrataciones Artisticas"/>
    <s v="Association Theatre Silvia Monfort"/>
    <n v="998652"/>
    <s v="Contratación de servicios de producción técnica para el Proyecto SCP-A-001/2016, &quot;NUBE&quot;"/>
    <s v="Direccion General Técnica, Administrativa y Legal"/>
    <m/>
    <s v="Direccion General Técnica, Administrativa y Legal"/>
    <d v="2016-05-09T00:00:00"/>
    <m/>
    <s v="Otros"/>
    <m/>
    <m/>
    <s v="Secretaria de Contenidos Publicos"/>
    <d v="2016-05-12T00:00:00"/>
    <s v="Expediente completo con autorización para LA"/>
    <s v="Para su prosecución"/>
    <x v="20"/>
    <d v="2016-05-13T00:00:00"/>
    <m/>
    <s v="Legitimo Abono"/>
    <s v="Legitimo Abono"/>
    <m/>
    <m/>
    <m/>
    <m/>
    <m/>
    <m/>
    <m/>
    <m/>
    <m/>
  </r>
  <r>
    <s v="164530/2016"/>
    <s v="164530/2016"/>
    <m/>
    <s v="12995/2016"/>
    <m/>
    <m/>
    <s v="NOTA DNCT Nº 21/2016"/>
    <d v="2016-04-21T00:00:00"/>
    <s v="Tecnopolis - Equipamiento"/>
    <m/>
    <n v="123280"/>
    <s v="Solicitud de vajilla"/>
    <s v="Dirección Nacional de Centros Tematicos"/>
    <m/>
    <s v="Direccion General Técnica, Administrativa y Legal"/>
    <d v="2016-06-03T00:00:00"/>
    <m/>
    <s v="GUIDO 811"/>
    <d v="2016-05-24T00:00:00"/>
    <s v="Se cargó Providencia y se envió a DNCT para corregir observaciones"/>
    <s v="Dirección Nacional de Centros Tematicos"/>
    <d v="2016-08-17T00:00:00"/>
    <s v="PV-2016-00748830"/>
    <s v="Correcciones al requerimiento"/>
    <x v="27"/>
    <d v="2016-08-17T00:00:00"/>
    <m/>
    <s v="Licitación - Contrataciones"/>
    <s v="Licitación - Contrataciones"/>
    <m/>
    <m/>
    <m/>
    <m/>
    <m/>
    <m/>
    <m/>
    <m/>
    <m/>
  </r>
  <r>
    <s v="163785/2016"/>
    <s v="163785/2016"/>
    <m/>
    <s v="NOTA: SCP N° 50/2016"/>
    <m/>
    <m/>
    <m/>
    <d v="2016-04-26T00:00:00"/>
    <s v="Insumos de Herreria"/>
    <m/>
    <n v="1556244"/>
    <s v="ADQUISICION DE INSUMOS PARA HERRERIA"/>
    <s v="Secretaria de Contenidos Publicos"/>
    <m/>
    <s v="Direccion General Técnica, Administrativa y Legal"/>
    <d v="2016-05-20T00:00:00"/>
    <m/>
    <s v="GUIDO 811"/>
    <d v="2016-05-17T00:00:00"/>
    <s v="Borrador a revisión final, lo tiene Laura.28/09_x000a_"/>
    <s v="Dirección Nacional de Centros Tematicos"/>
    <d v="2016-08-10T00:00:00"/>
    <s v="PV-2016-00640617"/>
    <s v="Correcciones al requerimiento"/>
    <x v="27"/>
    <d v="2016-08-11T00:00:00"/>
    <m/>
    <m/>
    <m/>
    <m/>
    <m/>
    <m/>
    <m/>
    <m/>
    <m/>
    <m/>
    <m/>
    <m/>
  </r>
  <r>
    <s v="174298/2016"/>
    <s v="174298/2016"/>
    <m/>
    <m/>
    <m/>
    <m/>
    <m/>
    <d v="2016-05-04T00:00:00"/>
    <s v="Servicio de Montaje"/>
    <m/>
    <m/>
    <s v="Solicitud de Contratación de Servicio de provisión, montajes y desmontaje de auditorios y paneleria con equipamiento incluido"/>
    <s v="Secretaria de Contenidos Publicos"/>
    <m/>
    <s v="Direccion General Técnica, Administrativa y Legal"/>
    <d v="2016-05-20T00:00:00"/>
    <m/>
    <s v="GUIDO 811"/>
    <d v="2016-08-19T00:00:00"/>
    <s v="Se cargó Providencia y se envió a DNCT para corregir observaciones"/>
    <s v="Dirección Nacional de Centros Tematicos"/>
    <d v="2016-05-20T00:00:00"/>
    <s v="NOTA CC 217"/>
    <s v="Correcciones al requerimiento"/>
    <x v="27"/>
    <d v="2016-08-23T00:00:00"/>
    <m/>
    <s v="Licitación - Contrataciones"/>
    <s v="Licitación - Contrataciones"/>
    <m/>
    <m/>
    <m/>
    <m/>
    <m/>
    <m/>
    <m/>
    <m/>
    <m/>
  </r>
  <r>
    <s v="132806/2015"/>
    <s v="132806/2015"/>
    <m/>
    <s v="QUEDA SIN EFECTO"/>
    <m/>
    <m/>
    <m/>
    <d v="2016-01-14T00:00:00"/>
    <s v="Obra Publica"/>
    <m/>
    <n v="9212535.75"/>
    <s v="Sala Tecnológica Licitación Pública N° 4/2015 (3 CUERPOS)"/>
    <m/>
    <m/>
    <m/>
    <m/>
    <m/>
    <s v="Otros"/>
    <m/>
    <m/>
    <s v="Dirección Nacional de Expresiones Federales"/>
    <d v="2016-03-11T00:00:00"/>
    <m/>
    <s v="Para su conocimiento y evaluación."/>
    <x v="7"/>
    <m/>
    <s v="Licitación Publica"/>
    <s v="HISTORICO /MINPLAN"/>
    <m/>
    <m/>
    <m/>
    <m/>
    <m/>
    <m/>
    <m/>
    <m/>
    <m/>
    <m/>
  </r>
  <r>
    <s v="176792/2016"/>
    <s v="176792/2016"/>
    <m/>
    <m/>
    <m/>
    <m/>
    <s v="EXPTE.MADRE Nº43.509/2015 - OC 66/2015."/>
    <d v="2016-05-05T00:00:00"/>
    <s v="Tecnopolis - Servicio de control de plagas"/>
    <s v="HERNAN GABRIEL RODRIGUEZ"/>
    <n v="11000"/>
    <s v="CONFORME FACTURA Y CERTIFICADO DE SERVICIO - OC 66/2015.- Control de Plagas"/>
    <s v="Direccion General Técnica, Administrativa y Legal"/>
    <m/>
    <s v="Dirección Nacional de Centros Tematicos"/>
    <d v="2016-06-09T00:00:00"/>
    <s v="Mueble 15"/>
    <s v="Otros"/>
    <d v="2016-06-09T00:00:00"/>
    <s v="Esta en archivo contable de Jefatura desde el 13/07/2016"/>
    <s v="JEFATURA DE GABINETE DE MINISTROS"/>
    <d v="2016-07-13T00:00:00"/>
    <s v="Nota CC 326/2016"/>
    <m/>
    <x v="18"/>
    <d v="2016-06-24T00:00:00"/>
    <m/>
    <s v="Pago"/>
    <s v="Pago"/>
    <s v="OC 66/2015"/>
    <s v="20-27311121-3"/>
    <m/>
    <m/>
    <m/>
    <n v="44000"/>
    <s v="Devengado"/>
    <s v="EN PROCESO DE LIQUIDACON POR JGM"/>
    <s v="Devengado"/>
  </r>
  <r>
    <s v="132806/2016"/>
    <s v="132806/2016"/>
    <m/>
    <s v="QUEDA SIN EFECTO"/>
    <m/>
    <m/>
    <m/>
    <d v="2016-01-14T00:00:00"/>
    <s v="Equipamiento Musical"/>
    <s v="LYON &amp;HEALY HARPS INC"/>
    <n v="71660"/>
    <s v="Adquisición de 2 ARPAS, 2 CARROS para traslado CONTRATACIÓN DIRECTA POR ESPECIALIDAD N° 2/2015"/>
    <m/>
    <m/>
    <m/>
    <m/>
    <s v="Mueble 24"/>
    <s v="Otros"/>
    <m/>
    <s v="Armar Acto Administrativo de Cierre"/>
    <s v="Dirección Nacional de Expresiones Federales"/>
    <d v="2016-03-07T00:00:00"/>
    <s v="Nota CC N° 10/2016."/>
    <s v="Para su intervención."/>
    <x v="7"/>
    <m/>
    <m/>
    <s v="Licitación - Contrataciones"/>
    <s v="Contratación Directa"/>
    <m/>
    <m/>
    <m/>
    <m/>
    <m/>
    <m/>
    <m/>
    <m/>
    <m/>
  </r>
  <r>
    <s v="213881/2016"/>
    <s v="213881/2016"/>
    <s v="TRI 33217/2016"/>
    <s v="16824/2016"/>
    <m/>
    <m/>
    <m/>
    <d v="2016-05-05T00:00:00"/>
    <s v="Tecnopolis - Servicio de Salud"/>
    <s v="International Health Service Argentina S.A."/>
    <n v="17901"/>
    <s v="OC 50/2015 CONFORME FACTURA Y CERTIFICADO DE SERVICIO"/>
    <s v="Direccion General Técnica, Administrativa y Legal"/>
    <m/>
    <s v="Direccion General Técnica, Administrativa y Legal"/>
    <d v="2016-07-07T00:00:00"/>
    <s v="Mueble 18"/>
    <s v="Otros"/>
    <d v="2016-06-28T00:00:00"/>
    <s v="Para el pago. Trámite Finalizado."/>
    <s v="Presupuesto"/>
    <d v="2016-07-07T00:00:00"/>
    <s v="PV-2016-00084607-APN-DGTAYL#SFM"/>
    <s v="Para el pago. Trámite Finalizado."/>
    <x v="19"/>
    <d v="2016-07-07T00:00:00"/>
    <m/>
    <s v="Pago"/>
    <s v="Pago"/>
    <s v="OC 50/2015"/>
    <s v="30-61029860-1"/>
    <m/>
    <s v="0601-04469083"/>
    <m/>
    <n v="17901"/>
    <m/>
    <s v="DEBE REFACTURAR"/>
    <m/>
  </r>
  <r>
    <m/>
    <s v="107333/2015"/>
    <s v="107333/2015"/>
    <s v="QUEDA SIN EFECTO"/>
    <m/>
    <m/>
    <m/>
    <d v="2016-01-14T00:00:00"/>
    <s v="Revestimiento"/>
    <m/>
    <m/>
    <s v="&quot;Adquisición de un escenario concha inflable para el CENTRO CULTURAL&quot;"/>
    <m/>
    <m/>
    <m/>
    <m/>
    <m/>
    <s v="Otros"/>
    <m/>
    <m/>
    <s v="Dirección Nacional de Expresiones Federales"/>
    <d v="2016-03-09T00:00:00"/>
    <s v="Nota CC N° 16/2016."/>
    <s v="Para su conocimiento y evaluación."/>
    <x v="7"/>
    <m/>
    <m/>
    <s v="HISTORICO /MINPLAN"/>
    <m/>
    <m/>
    <m/>
    <m/>
    <m/>
    <m/>
    <m/>
    <m/>
    <m/>
    <m/>
  </r>
  <r>
    <m/>
    <s v="107326/2015"/>
    <s v="107326/2015"/>
    <s v="QUEDA SIN EFECTO"/>
    <m/>
    <m/>
    <m/>
    <d v="2016-01-14T00:00:00"/>
    <s v="Revestimiento"/>
    <m/>
    <n v="350817.89"/>
    <s v="ADQUISICION MOBILIARIO URBANO PARA PLAZA DEL CENTRO CULTURAL"/>
    <m/>
    <m/>
    <m/>
    <m/>
    <m/>
    <s v="Otros"/>
    <m/>
    <m/>
    <s v="Dirección Nacional de Expresiones Federales"/>
    <d v="2016-03-09T00:00:00"/>
    <s v="Nota CC N° 18/2016"/>
    <s v="Para su conocimiento y evaluación."/>
    <x v="7"/>
    <m/>
    <m/>
    <s v="HISTORICO /MINPLAN"/>
    <m/>
    <m/>
    <m/>
    <m/>
    <m/>
    <m/>
    <m/>
    <m/>
    <m/>
    <m/>
  </r>
  <r>
    <s v="176788/2016"/>
    <s v="176788/2016"/>
    <m/>
    <m/>
    <m/>
    <m/>
    <s v="NOTA DNCT N° 35/2016"/>
    <d v="2016-04-27T00:00:00"/>
    <s v="Servicio de Gruas"/>
    <s v="URBAN 360 S.A."/>
    <n v="216000"/>
    <s v="SOLICITUD CONTRATACION DE SERVICIO DE MOVIMIENTOS INTERNOS CON HIDROGRUA"/>
    <s v="Dirección Nacional de Centros Tematicos"/>
    <m/>
    <s v="Direccion General Técnica, Administrativa y Legal"/>
    <d v="2016-06-16T00:00:00"/>
    <m/>
    <s v="GUIDO 811"/>
    <d v="2016-05-24T00:00:00"/>
    <s v="El 28/09 se envió a Mariana el borrador con las observaciones definitivas que realizó Romina. Expediente OF 811, Mueble 24."/>
    <m/>
    <m/>
    <m/>
    <m/>
    <x v="3"/>
    <d v="2016-09-12T00:00:00"/>
    <m/>
    <s v="Licitación - Contrataciones"/>
    <s v="Licitación - Contrataciones"/>
    <m/>
    <m/>
    <m/>
    <m/>
    <m/>
    <m/>
    <m/>
    <m/>
    <m/>
  </r>
  <r>
    <m/>
    <s v="107338/2015"/>
    <s v="107338/2015"/>
    <s v="QUEDA SIN EFECTO"/>
    <m/>
    <m/>
    <m/>
    <d v="2016-01-14T00:00:00"/>
    <s v="Revestimiento"/>
    <m/>
    <n v="217992"/>
    <s v="ADQUISICION DE LUMINARIA DE EXTERIOR PARA PLAZAS DEL CENTRO CULTURAL"/>
    <m/>
    <m/>
    <m/>
    <m/>
    <m/>
    <s v="Otros"/>
    <m/>
    <m/>
    <s v="Dirección Nacional de Expresiones Federales"/>
    <d v="2016-03-09T00:00:00"/>
    <s v="Nota CC N° 17/2016"/>
    <s v="Para su conocimiento y evaluación."/>
    <x v="7"/>
    <m/>
    <s v="Licitación"/>
    <s v="HISTORICO /MINPLAN"/>
    <m/>
    <m/>
    <m/>
    <m/>
    <m/>
    <m/>
    <m/>
    <m/>
    <m/>
    <m/>
  </r>
  <r>
    <s v="177153/2016"/>
    <s v="177153/2016"/>
    <m/>
    <s v="NOTA 12868/2016"/>
    <m/>
    <m/>
    <s v="NOTA DNCT N° 17/16"/>
    <d v="2016-04-21T00:00:00"/>
    <s v="Materiales descartables"/>
    <s v="Flexipack"/>
    <n v="552155.75"/>
    <s v="SOLICITUD DE COMPRA DE MATERIALES DESCARTABLES PARA USO DE GASTRONOMIA"/>
    <s v="Gestión Integral de Contenidos"/>
    <m/>
    <s v="Direccion General Técnica, Administrativa y Legal"/>
    <d v="2016-05-20T00:00:00"/>
    <s v="Mueble 13"/>
    <s v="GUIDO 811"/>
    <d v="2016-05-23T00:00:00"/>
    <s v="En Tecnópolis para actualizar Presupuesto._x000a_"/>
    <s v="Dirección Nacional de Centros Tematicos"/>
    <d v="2016-07-26T00:00:00"/>
    <s v="PV-2016-00410948"/>
    <s v="Para actualizar presupuesto"/>
    <x v="27"/>
    <d v="2016-07-28T00:00:00"/>
    <m/>
    <s v="Licitación - Contrataciones"/>
    <s v="Licitación - Contrataciones"/>
    <m/>
    <m/>
    <m/>
    <m/>
    <m/>
    <m/>
    <m/>
    <m/>
    <m/>
  </r>
  <r>
    <m/>
    <s v="107347/2015"/>
    <s v="107347/2015"/>
    <s v="QUEDA SIN EFECTO"/>
    <m/>
    <m/>
    <m/>
    <d v="2016-01-14T00:00:00"/>
    <s v="Revestimiento"/>
    <m/>
    <n v="2415344"/>
    <s v="ADQUISICION DE ESCENARIO MOVIL PARA EL CENTRO CULTURAL"/>
    <m/>
    <m/>
    <m/>
    <m/>
    <m/>
    <s v="Otros"/>
    <m/>
    <m/>
    <s v="Dirección Nacional de Expresiones Federales"/>
    <d v="2016-03-09T00:00:00"/>
    <s v="Nota CC N° 24/2016"/>
    <s v="Para su conocimiento y evaluación."/>
    <x v="7"/>
    <m/>
    <m/>
    <s v="HISTORICO /MINPLAN"/>
    <m/>
    <m/>
    <m/>
    <m/>
    <m/>
    <m/>
    <m/>
    <m/>
    <m/>
    <m/>
  </r>
  <r>
    <s v="177088/2016"/>
    <s v="177088/2016"/>
    <m/>
    <s v="NOTA 12655/2016"/>
    <m/>
    <m/>
    <m/>
    <d v="2016-04-20T00:00:00"/>
    <s v="Limpieza"/>
    <s v="Emp. Sugeridas: NISOTEC; CARMONA; ARTRAMA SRL; AUTOMAT ARGENTINA"/>
    <n v="643500"/>
    <s v="CONTRATACION DE UN SERVICIO ANUAL DE DESOBSTRUCCION DE CAÑERIAS, ASPIRACION Y LIMPIEZA DE CAMARAS CLOACALES"/>
    <s v="Gestión Integral de Contenidos"/>
    <m/>
    <s v="Presupuesto"/>
    <d v="2016-05-31T00:00:00"/>
    <m/>
    <s v="GUIDO 811"/>
    <d v="2016-05-31T00:00:00"/>
    <s v="Borrador a revisión final, lo tiene Laura.28/09"/>
    <s v="Dirección Nacional de Centros Tematicos"/>
    <d v="2016-08-16T00:00:00"/>
    <s v="PV-2016-00732555-APN-DGTAYL#SFM"/>
    <s v="Correcciones al borrador del requerimiento."/>
    <x v="27"/>
    <d v="2016-08-17T00:00:00"/>
    <m/>
    <s v="Licitación - Contrataciones"/>
    <s v="Licitación - Contrataciones"/>
    <m/>
    <m/>
    <m/>
    <m/>
    <m/>
    <m/>
    <m/>
    <m/>
    <m/>
  </r>
  <r>
    <m/>
    <s v="105794/2015"/>
    <s v="105794/2015"/>
    <s v="QUEDA SIN EFECTO"/>
    <m/>
    <m/>
    <m/>
    <d v="2016-01-14T00:00:00"/>
    <s v="Informática"/>
    <m/>
    <n v="1591226.33"/>
    <s v="Solicitud de equipamiento Tecnológico para el Centro Cultural"/>
    <m/>
    <m/>
    <m/>
    <m/>
    <m/>
    <s v="Otros"/>
    <m/>
    <m/>
    <s v="Dirección Nacional de Expresiones Federales"/>
    <d v="2016-03-09T00:00:00"/>
    <s v="Nota CC N° 25/2016."/>
    <s v="Para su conocimiento y evaluación."/>
    <x v="7"/>
    <d v="2016-04-26T00:00:00"/>
    <m/>
    <s v="HISTORICO /MINPLAN"/>
    <m/>
    <m/>
    <m/>
    <m/>
    <m/>
    <m/>
    <m/>
    <m/>
    <m/>
    <m/>
  </r>
  <r>
    <s v="001943/2014"/>
    <s v="001943/2014"/>
    <m/>
    <m/>
    <s v="ACU-S01:0001943/2014"/>
    <m/>
    <m/>
    <d v="2016-01-18T00:00:00"/>
    <m/>
    <m/>
    <m/>
    <m/>
    <m/>
    <m/>
    <m/>
    <m/>
    <s v="Mueble 14"/>
    <s v="Otros"/>
    <m/>
    <m/>
    <m/>
    <m/>
    <m/>
    <m/>
    <x v="3"/>
    <d v="2016-05-09T00:00:00"/>
    <m/>
    <m/>
    <m/>
    <m/>
    <m/>
    <m/>
    <m/>
    <m/>
    <m/>
    <m/>
    <m/>
    <m/>
  </r>
  <r>
    <m/>
    <s v="012652/2016"/>
    <m/>
    <s v="0012652/2016"/>
    <m/>
    <m/>
    <s v="NOTA DNCT Nº11/2016"/>
    <d v="2016-04-20T00:00:00"/>
    <s v="Tecnopolis - Servicio de control de plagas"/>
    <m/>
    <m/>
    <s v="S01:0012652/2016(NOTA DNCT Nº11/2016)"/>
    <s v="Gestión Integral de Contenidos"/>
    <m/>
    <m/>
    <m/>
    <m/>
    <s v="Otros"/>
    <m/>
    <s v="ELABORACION DEL PLIEGO"/>
    <s v="Presupuesto"/>
    <m/>
    <s v="Nota CC"/>
    <s v="Constancia de Credito"/>
    <x v="20"/>
    <d v="2016-04-20T00:00:00"/>
    <m/>
    <s v="Licitación - Contrataciones"/>
    <s v="Licitación - Contrataciones"/>
    <m/>
    <m/>
    <m/>
    <m/>
    <m/>
    <m/>
    <m/>
    <m/>
    <m/>
  </r>
  <r>
    <s v="178757/2016"/>
    <s v="178757/2016"/>
    <m/>
    <m/>
    <m/>
    <m/>
    <m/>
    <d v="2016-05-09T00:00:00"/>
    <s v="Limpieza"/>
    <s v="Impecable de Walter Perez"/>
    <n v="29880560.940000001"/>
    <s v="ORDEN DE COMPRA N° 7/2014 - Pago de facturas Nros. 678, 679 y 680"/>
    <s v="Coordinación Técnica Operativa"/>
    <m/>
    <s v="Presupuesto"/>
    <d v="2016-06-28T00:00:00"/>
    <s v="Mueble 9"/>
    <n v="0"/>
    <d v="2016-06-21T00:00:00"/>
    <s v="Falta constancia de crédito de Presupuesto, preparo nota// SE REFACTURO SALE A PRESUPUESTO. 14/07/2016 Paso a Mozzi para firmar facturas. Armo nota en Gedo de pase."/>
    <s v="Direccion General Técnica, Administrativa y Legal"/>
    <d v="2016-08-05T00:00:00"/>
    <s v="PV-2016-00559221"/>
    <m/>
    <x v="5"/>
    <m/>
    <m/>
    <s v="Pago"/>
    <s v="Pago"/>
    <s v="N° 7/2014"/>
    <m/>
    <m/>
    <s v="Nros. 678, 679 y 680"/>
    <m/>
    <m/>
    <m/>
    <m/>
    <m/>
  </r>
  <r>
    <s v="199713/2015"/>
    <s v="199713/2015"/>
    <m/>
    <m/>
    <m/>
    <m/>
    <m/>
    <d v="2016-05-09T00:00:00"/>
    <s v="Limpieza"/>
    <s v="Impecable de Walter Perez"/>
    <n v="29880560.940000001"/>
    <s v="ORDEN DE COMPRA N° 20/2015 - Pago de facturas Nros. 728, 729 y 730"/>
    <s v="Coordinación Técnica Operativa"/>
    <m/>
    <s v="Presupuesto"/>
    <d v="2016-06-28T00:00:00"/>
    <s v="Mueble 9"/>
    <s v="Otros"/>
    <d v="2016-06-21T00:00:00"/>
    <s v="Falta constancia de crédito de Presupuesto, preparo nota // SE REFACTURO SALE A PRESUPUESTO. 14/07/2016 Paso a Mozzi para firmar facturas. Armo nota en Gedo de pase"/>
    <s v="Direccion General Técnica, Administrativa y Legal"/>
    <d v="2016-08-04T00:00:00"/>
    <s v="PV-2016-00543167-APN-DGTAYL#SFM"/>
    <s v="Para autorizar pago de forma excepcional"/>
    <x v="22"/>
    <d v="2016-08-04T00:00:00"/>
    <s v="Si"/>
    <s v="Pago"/>
    <s v="Pago"/>
    <s v="N° 20/2015"/>
    <m/>
    <m/>
    <s v="Nros. 728, 729 y 730"/>
    <m/>
    <m/>
    <m/>
    <s v="PARA PAGO JGM"/>
    <m/>
  </r>
  <r>
    <s v="024737/2016"/>
    <s v="024737/2016"/>
    <s v="24737/2016"/>
    <m/>
    <m/>
    <m/>
    <s v="EXPTE Nº 43485/15"/>
    <d v="2016-04-26T00:00:00"/>
    <s v="Tecnopolis - Mantenimiento"/>
    <s v="ENTROPIA S.R.L"/>
    <n v="649064.57999999996"/>
    <s v="OC:87/15. ENTROPIA SRL:PAGO FAC B Nº 21"/>
    <s v="Dirección Nacional de Centros Tematicos"/>
    <m/>
    <m/>
    <m/>
    <s v="Mueble 15"/>
    <s v="Mariana"/>
    <d v="2016-06-08T00:00:00"/>
    <s v="Se remitió a jefatura para el pago de la factura"/>
    <m/>
    <m/>
    <m/>
    <m/>
    <x v="18"/>
    <d v="2016-04-29T00:00:00"/>
    <s v="Si"/>
    <s v="Pago"/>
    <s v="Pago"/>
    <m/>
    <m/>
    <m/>
    <m/>
    <m/>
    <m/>
    <m/>
    <m/>
    <m/>
  </r>
  <r>
    <s v="196235/2016"/>
    <s v="196235/2016"/>
    <m/>
    <s v="Nota S01:0015326/2016"/>
    <m/>
    <m/>
    <s v="Nota DNCT N° 76/2016"/>
    <d v="2016-05-06T00:00:00"/>
    <s v="Contrataciones Artisticas"/>
    <s v="Soledad de la Rosa"/>
    <n v="15000"/>
    <s v="Requerimiento para la contratación artística de Soledad de la Rosa"/>
    <s v="Dirección Nacional de Expresiones Federales"/>
    <m/>
    <s v="Dirección Nacional de Expresiones Federales"/>
    <d v="2016-07-25T00:00:00"/>
    <s v="Mueble 9"/>
    <s v="Sebastian"/>
    <m/>
    <s v="Para indicar crédito e intervenir. Reso por GEDO."/>
    <s v="Presupuesto"/>
    <d v="2016-08-22T00:00:00"/>
    <s v="PV-2016-00840756-APN-DGTAYL#SFM"/>
    <m/>
    <x v="5"/>
    <m/>
    <s v="Si"/>
    <s v="Legitimo Abono"/>
    <s v="Legitimo Abono"/>
    <m/>
    <m/>
    <m/>
    <m/>
    <m/>
    <m/>
    <m/>
    <s v="PARA PAGO JGM"/>
    <m/>
  </r>
  <r>
    <s v="177217/2016"/>
    <s v="177217/2016"/>
    <m/>
    <m/>
    <m/>
    <m/>
    <m/>
    <d v="2016-04-21T00:00:00"/>
    <s v="Servicio de Desinsección"/>
    <s v="Emp. Sugeridas: ZEPY FUMIGACIONES; COPLAMA SA; SANEAR"/>
    <n v="384000"/>
    <s v="CONTRATACION SERVICIO DE CONTROL DE PLAGAS FUMIGACIONES, DESINFECTACION Y DESRATIZACION"/>
    <s v="Gestión Integral de Contenidos"/>
    <m/>
    <s v="Dirección Técnica, Administrativa y Legal"/>
    <d v="2016-05-30T00:00:00"/>
    <m/>
    <s v="GUIDO 811"/>
    <d v="2016-08-01T00:00:00"/>
    <s v="29/09 se entregó borrador con correcciones a Romina para revisión._x000a_"/>
    <s v="Dirección Nacional de Centros Tematicos"/>
    <d v="2016-08-16T00:00:00"/>
    <s v="PV-2016-00732711-APN-DGTAYL#SFM"/>
    <m/>
    <x v="27"/>
    <d v="2016-08-17T00:00:00"/>
    <m/>
    <s v="Licitación - Contrataciones"/>
    <s v="Licitación - Contrataciones"/>
    <m/>
    <m/>
    <m/>
    <m/>
    <m/>
    <m/>
    <m/>
    <m/>
    <m/>
  </r>
  <r>
    <s v="143787/2016"/>
    <s v="143787/2016"/>
    <m/>
    <s v="NOTA 11475/2016"/>
    <m/>
    <m/>
    <m/>
    <m/>
    <s v="Viáticos y Alojamiento"/>
    <s v="OPTAR S.A"/>
    <n v="94761.1"/>
    <s v="NOTA 11475/2016 -PEDIDO DE PASAJES AÉREOS &quot;ARMONIZACION FINAL DEL ÓRGANO KLAIS&quot; - Solicitud de hospedaje y comidas 4 franceses afinación órgano"/>
    <s v="Dirección Nacional de Expresiones Federales"/>
    <m/>
    <s v="Dirección Nacional de Expresiones Federales"/>
    <m/>
    <s v="Mueble 19"/>
    <s v="Otros"/>
    <m/>
    <s v="Trámite Finalizado."/>
    <s v="JEFATURA DE GABINETE DE MINISTROS"/>
    <d v="2016-05-31T00:00:00"/>
    <m/>
    <s v="Para trámite del pago."/>
    <x v="18"/>
    <d v="2016-05-31T00:00:00"/>
    <s v="Si"/>
    <s v="Legitimo Abono"/>
    <s v="Legitimo Abono"/>
    <s v="si"/>
    <m/>
    <m/>
    <m/>
    <m/>
    <m/>
    <m/>
    <s v="PARA PAGO JGM"/>
    <m/>
  </r>
  <r>
    <s v="183099/2016"/>
    <s v="183099/2016"/>
    <m/>
    <m/>
    <m/>
    <m/>
    <s v="Nota DGTAyL (NO TIENE) 9/5/2016"/>
    <d v="2016-05-09T00:00:00"/>
    <s v="Tecnopolis - Servicio de producción"/>
    <s v="MGG Producciones SRL"/>
    <n v="2000000"/>
    <s v="Conmemoración del bicentenario de la Independencia"/>
    <s v="Sistema Federal de Medios y Contenidos Públicos"/>
    <m/>
    <s v="Direccion General Técnica, Administrativa y Legal"/>
    <m/>
    <s v="Mueble 11"/>
    <s v="Otros"/>
    <m/>
    <m/>
    <s v="Legales"/>
    <d v="2016-05-20T00:00:00"/>
    <m/>
    <s v="Para que tome la intervención de su competencia. Luego a DGTAyL para firma del Acto Administrativo"/>
    <x v="18"/>
    <d v="2016-05-26T00:00:00"/>
    <s v="Si"/>
    <s v="Legitimo Abono"/>
    <s v="Legitimo Abono"/>
    <m/>
    <s v="30-70735261-4"/>
    <n v="360794"/>
    <m/>
    <s v="PAGO JGM 30-5 y 22-6 //94738"/>
    <n v="1000000"/>
    <s v="PAGO PARCIAL"/>
    <s v="DEBE REFACTURAR. NO TIENE SIPRO y NO TIENE CFC"/>
    <s v="PAGO PARCIAL"/>
  </r>
  <r>
    <s v="187035/2016"/>
    <s v="187035/2016"/>
    <m/>
    <s v="15291/2016"/>
    <m/>
    <m/>
    <s v="Memo N°45/2016"/>
    <m/>
    <s v="Tecnopolis - Servicio de control de plagas"/>
    <s v="HERNAN GABRIEL RODRIGUEZ &quot;SANEAR&quot;"/>
    <n v="11000"/>
    <s v="Presidencia de la nación OC 66/2015, conforme factura y certificado de servicios. Cancelación de factura B N°002-00000066"/>
    <s v="Dirección Nacional de Centros Tematicos"/>
    <m/>
    <s v="Presupuesto"/>
    <d v="2016-05-31T00:00:00"/>
    <s v="Mueble 15"/>
    <s v="Otros"/>
    <m/>
    <s v="Archivo contable JGM desde el 13/07/2016"/>
    <s v="Direccion General Técnica, Administrativa y Legal"/>
    <d v="2016-06-21T00:00:00"/>
    <s v="Nota CC 387/2016"/>
    <m/>
    <x v="18"/>
    <d v="2016-06-22T00:00:00"/>
    <m/>
    <s v="Pago"/>
    <s v="Pago"/>
    <s v="OC 66/2015"/>
    <s v="20-27311121-3"/>
    <m/>
    <s v="N°002-00000066"/>
    <m/>
    <n v="11000"/>
    <s v="Devengado"/>
    <s v="EN PROCESO DE LIQUIDACON POR JGM"/>
    <s v="Devengado"/>
  </r>
  <r>
    <s v="180632/2016"/>
    <s v="180632/2016"/>
    <m/>
    <s v="14790/2016"/>
    <m/>
    <m/>
    <s v="Nota DNCT N° 43/2016"/>
    <d v="2016-05-02T00:00:00"/>
    <s v="Tecnopolis - Servicio de Salud"/>
    <s v="International Health Service Argentina S.A."/>
    <n v="45747"/>
    <s v="Solicitud de pago de fac N° 0601-04515539 Cobertura Medica"/>
    <s v="Dirección Nacional de Expresiones Federales"/>
    <m/>
    <s v="Direccion General Técnica, Administrativa y Legal"/>
    <d v="2016-05-09T00:00:00"/>
    <s v="Mueble 14"/>
    <s v="Mariana"/>
    <m/>
    <s v="UNIFICADO AL 213881/2016"/>
    <m/>
    <m/>
    <m/>
    <m/>
    <x v="19"/>
    <d v="2016-07-07T00:00:00"/>
    <m/>
    <s v="Pago"/>
    <s v="Pago"/>
    <m/>
    <s v="30-61029860-1"/>
    <n v="1651"/>
    <s v="0601-04515539"/>
    <m/>
    <m/>
    <m/>
    <s v="DEBE REFACTURAR"/>
    <m/>
  </r>
  <r>
    <s v="180635/2016"/>
    <s v="180635/2016"/>
    <m/>
    <s v="14384/2016"/>
    <m/>
    <m/>
    <s v="Nota DNCT N° 41/2016"/>
    <d v="2016-04-28T00:00:00"/>
    <s v="Tecnopolis - Agua"/>
    <s v="AKUA S.A"/>
    <n v="14906.6"/>
    <s v="Solicitud de pago de fac n° 0006-00000661 - Agua dispeners"/>
    <s v="Dirección Nacional de Centros Tematicos"/>
    <m/>
    <s v="Presupuesto"/>
    <d v="2016-06-07T00:00:00"/>
    <s v="Mueble 16"/>
    <s v="Otros"/>
    <d v="2016-05-24T00:00:00"/>
    <s v="Se unificó a expediente 283025/2015"/>
    <s v="Presupuesto"/>
    <d v="2016-06-15T00:00:00"/>
    <s v="NOTA CC N° 282/16"/>
    <s v="ACREDITAR PRESUPUESTO"/>
    <x v="0"/>
    <d v="2016-06-28T00:00:00"/>
    <m/>
    <s v="Pago"/>
    <s v="Pago"/>
    <m/>
    <s v="30-70756739-9"/>
    <m/>
    <s v="0006-00000661"/>
    <m/>
    <m/>
    <m/>
    <s v="Tiene que refacturar. Tiene CFC vigente al 07/09. SI tiene SIPRO"/>
    <m/>
  </r>
  <r>
    <s v="188555/2016"/>
    <s v="188555/2016"/>
    <m/>
    <m/>
    <m/>
    <m/>
    <s v="Nota DNEF N° 84/2016"/>
    <d v="2016-04-11T00:00:00"/>
    <s v="Contrataciones Artisticas"/>
    <s v="Jorge Navarro y Manuel Fraga"/>
    <n v="28000"/>
    <s v="Requerimiento para contratación artística de Jorge Navarro y Manuel Fraga"/>
    <s v="Dirección Nacional de Expresiones Federales"/>
    <m/>
    <s v="Dirección Nacional de Expresiones Federales"/>
    <d v="2016-09-07T00:00:00"/>
    <s v="Mueble 8"/>
    <s v="Sebastian"/>
    <d v="2016-07-28T00:00:00"/>
    <s v="Se devuelve al area"/>
    <s v="Dirección Nacional de Expresiones Federales"/>
    <d v="2016-09-20T00:00:00"/>
    <s v="Pase COMDOC"/>
    <s v="Ampliar actividad, Cambiar nota DNEF"/>
    <x v="3"/>
    <d v="2016-09-29T00:00:00"/>
    <m/>
    <s v="Legitimo Abono"/>
    <s v="Legitimo Abono"/>
    <m/>
    <m/>
    <m/>
    <m/>
    <m/>
    <m/>
    <m/>
    <m/>
    <m/>
  </r>
  <r>
    <s v="188519/2016"/>
    <s v="188519/2016"/>
    <m/>
    <m/>
    <m/>
    <m/>
    <s v="Nota DNEF N° 83/2016"/>
    <d v="2016-04-11T00:00:00"/>
    <s v="Contrataciones Artisticas"/>
    <s v="Luis Sava"/>
    <n v="3500"/>
    <s v="Requerimiento para contratación artística de Luis Sava"/>
    <s v="Dirección Nacional de Expresiones Federales"/>
    <m/>
    <s v="Dirección Nacional de Expresiones Federales"/>
    <d v="2016-07-25T00:00:00"/>
    <s v="Mueble 8"/>
    <s v="Sebastian"/>
    <d v="2016-07-28T00:00:00"/>
    <s v="Se devuelve para refacturar"/>
    <s v="Presupuesto"/>
    <d v="2016-08-22T00:00:00"/>
    <s v="PV-2016-00840583-APN-DGTAYL#SFM"/>
    <m/>
    <x v="5"/>
    <m/>
    <m/>
    <s v="Legitimo Abono"/>
    <s v="Legitimo Abono"/>
    <m/>
    <m/>
    <m/>
    <m/>
    <m/>
    <m/>
    <m/>
    <m/>
    <m/>
  </r>
  <r>
    <s v="179893/2016"/>
    <s v="179893/2016"/>
    <m/>
    <s v="NOTA:S01:0011964/2016"/>
    <m/>
    <m/>
    <m/>
    <d v="2016-05-02T00:00:00"/>
    <s v="Contrataciones Artisticas"/>
    <s v="Santiago Román Santero"/>
    <n v="60000"/>
    <m/>
    <s v="Dirección Nacional de Expresiones Federales"/>
    <m/>
    <s v="Presupuesto"/>
    <m/>
    <m/>
    <s v="Otros"/>
    <m/>
    <m/>
    <s v="Dirección Nacional de Expresiones Federales"/>
    <d v="2016-05-10T00:00:00"/>
    <s v="Nota CC 183/2016"/>
    <s v="Para que incorpore EETT"/>
    <x v="10"/>
    <d v="2016-05-30T00:00:00"/>
    <m/>
    <s v="Legitimo Abono"/>
    <s v="Legitimo Abono"/>
    <m/>
    <m/>
    <m/>
    <m/>
    <m/>
    <m/>
    <m/>
    <m/>
    <m/>
  </r>
  <r>
    <s v="188482/2016"/>
    <s v="188482/2016"/>
    <m/>
    <m/>
    <m/>
    <m/>
    <s v="Nota DNEF N° 82/2016"/>
    <d v="2016-04-11T00:00:00"/>
    <s v="Contrataciones Artisticas"/>
    <s v="Nestor Eude Marconi"/>
    <n v="12000"/>
    <s v="Requerimiento para contratación artística de Nestor Eude Marconi"/>
    <s v="Dirección Nacional de Expresiones Federales"/>
    <m/>
    <s v="Dirección Nacional de Expresiones Federales"/>
    <d v="2016-09-07T00:00:00"/>
    <s v="Mueble 8"/>
    <s v="Sebastian"/>
    <m/>
    <s v="TERMINADO"/>
    <s v="Presupuesto"/>
    <d v="2016-09-26T00:00:00"/>
    <s v="PV-2016-01658738-APN"/>
    <s v="Para su intervención e indicación de crédito. Reso por gedo."/>
    <x v="19"/>
    <d v="2016-09-26T00:00:00"/>
    <m/>
    <s v="Legitimo Abono"/>
    <s v="Legitimo Abono"/>
    <m/>
    <m/>
    <m/>
    <m/>
    <m/>
    <m/>
    <m/>
    <m/>
    <m/>
  </r>
  <r>
    <m/>
    <s v="004087/2016"/>
    <m/>
    <s v="004087/2016"/>
    <m/>
    <m/>
    <m/>
    <d v="2016-02-11T00:00:00"/>
    <s v="Chip"/>
    <s v="INTI"/>
    <n v="5659920"/>
    <s v="Solicitud de cancelación de deuda del INTI al 1-12-2014 - fra 15/14/12/11"/>
    <s v="Subsecretaria de Coordinación Ministerio de Comunicaciones"/>
    <m/>
    <m/>
    <m/>
    <s v="Mueble 22"/>
    <s v="Otros"/>
    <m/>
    <m/>
    <m/>
    <m/>
    <m/>
    <m/>
    <x v="3"/>
    <d v="2016-05-09T00:00:00"/>
    <m/>
    <s v="Pago"/>
    <s v="Convenios"/>
    <m/>
    <m/>
    <m/>
    <m/>
    <m/>
    <m/>
    <m/>
    <m/>
    <s v="DESAFECTAR"/>
  </r>
  <r>
    <s v="84294/2016"/>
    <s v="084294/2016"/>
    <m/>
    <m/>
    <m/>
    <m/>
    <m/>
    <d v="2016-04-14T00:00:00"/>
    <s v="Mantenimiento Asensores"/>
    <m/>
    <n v="7836344.4000000004"/>
    <s v="CONTRATACION DEL SERVICIO DE MANTENIMIENTO DE ASCENSORES Y MONTACARGAS"/>
    <s v="Sistema Federal de Medios y Contenidos Públicos"/>
    <m/>
    <m/>
    <m/>
    <m/>
    <s v="Otros"/>
    <m/>
    <m/>
    <m/>
    <m/>
    <m/>
    <m/>
    <x v="3"/>
    <d v="2016-05-09T00:00:00"/>
    <m/>
    <s v="Licitación - Contrataciones"/>
    <s v="Licitación - Contrataciones"/>
    <m/>
    <m/>
    <m/>
    <m/>
    <m/>
    <m/>
    <m/>
    <m/>
    <s v="DESAFECTAR"/>
  </r>
  <r>
    <s v="243561/2016"/>
    <s v="243561/2016"/>
    <m/>
    <s v="15936/2016"/>
    <m/>
    <m/>
    <s v="NOTA DNEF N°92/2016"/>
    <d v="2016-05-12T00:00:00"/>
    <s v="Contrataciones Artisticas"/>
    <s v="BORIS BAND"/>
    <m/>
    <s v="REQUIRIMIENTO PARA LA CONTRATACION DE BORIS BAND"/>
    <s v="Dirección Nacional de Expresiones Federales"/>
    <m/>
    <s v="Dirección Nacional de Expresiones Federales"/>
    <d v="2016-06-08T00:00:00"/>
    <s v="Mueble 9"/>
    <s v="Sebastian"/>
    <d v="2016-06-03T00:00:00"/>
    <m/>
    <s v="Dirección Nacional de Expresiones Federales"/>
    <d v="2016-06-21T00:00:00"/>
    <s v="Nota CC 390/2016"/>
    <s v="Falta SIPRO, Falta CFC (vencido)"/>
    <x v="3"/>
    <d v="2016-09-13T00:00:00"/>
    <m/>
    <s v="Legitimo Abono"/>
    <s v="Legitimo Abono"/>
    <m/>
    <m/>
    <m/>
    <m/>
    <m/>
    <m/>
    <m/>
    <m/>
    <m/>
  </r>
  <r>
    <s v="250253/2016"/>
    <s v="250253/2016"/>
    <m/>
    <s v="15933/2016"/>
    <m/>
    <m/>
    <s v="NOTA DNEF N°89/2016"/>
    <d v="2016-05-12T00:00:00"/>
    <s v="Contrataciones Artisticas"/>
    <s v="HERNAN JACINTO"/>
    <n v="35000"/>
    <s v="REQURIMIENTO PARA CONTRATACION ARTISTICA DE HERNAN JACINTO"/>
    <s v="Dirección Nacional de Expresiones Federales"/>
    <m/>
    <s v="Dirección Nacional de Expresiones Federales"/>
    <d v="2016-08-05T00:00:00"/>
    <s v="Mueble 9"/>
    <s v="Sebastian"/>
    <d v="2016-05-17T00:00:00"/>
    <s v="Nota a presupuesto para verificar crédito. A la firma de Daniel 28/06. Armo nota para devolver a DNEF para refacturar, el 05/07/2016 (teniendo en cuenta instrucciones de corte de ayer)"/>
    <s v="Presupuesto"/>
    <d v="2016-08-22T00:00:00"/>
    <s v="PV-2016-00840133-APN-DGTAYL#SFM"/>
    <s v="Nota para devolver a DNEF para refacturar por nuevo SAF, y alta de ente."/>
    <x v="5"/>
    <m/>
    <m/>
    <s v="Legitimo Abono"/>
    <s v="Legitimo Abono"/>
    <m/>
    <s v="20-29151539-9"/>
    <m/>
    <m/>
    <m/>
    <m/>
    <m/>
    <s v="PARA PAGO JGM"/>
    <m/>
  </r>
  <r>
    <s v="376580/2016"/>
    <s v="376580/2016"/>
    <m/>
    <s v="16412/2016"/>
    <m/>
    <m/>
    <s v="NOTA DNCT N° 53/2016"/>
    <d v="2016-05-16T00:00:00"/>
    <s v="Tecnopolis - Muebles"/>
    <s v="VIVERO CUCULO S.R.L y DE MARTINO CARLOS EDUARDO"/>
    <s v="O.C 128: $183.231,10 O.C 129: $71.510"/>
    <s v="Solicitud de ampliación de ordenes de compra N° 128/2015 y 129/2015"/>
    <s v="Dirección Nacional de Centros Tematicos"/>
    <m/>
    <s v="Dirección Nacional de Centros Temáticos"/>
    <d v="2016-05-16T00:00:00"/>
    <s v="Mueble 11"/>
    <s v="Otros"/>
    <d v="2016-05-19T00:00:00"/>
    <s v="Analizando Laura."/>
    <s v="Presupuesto"/>
    <d v="2016-09-05T00:00:00"/>
    <s v="PV-2016-01162644"/>
    <m/>
    <x v="5"/>
    <m/>
    <m/>
    <s v="Ampliación Orden de Compra"/>
    <s v="Ampliación Orden de Compra"/>
    <s v="Cerradas Nros. 128/129"/>
    <m/>
    <m/>
    <m/>
    <m/>
    <m/>
    <m/>
    <m/>
    <m/>
  </r>
  <r>
    <s v="174169/2016"/>
    <s v="174169/2016"/>
    <m/>
    <m/>
    <m/>
    <m/>
    <m/>
    <d v="2016-05-04T00:00:00"/>
    <s v="Servicio de acreditaciones"/>
    <s v="Y3K-IT S.R.L"/>
    <n v="182000"/>
    <s v="Facturación por servicio de acceso mes de ene-feb-mar-abril"/>
    <s v="Dirección de Compras y Contrataciones"/>
    <d v="2016-04-05T00:00:00"/>
    <s v="Dirección Nacional de Expresiones Federales"/>
    <d v="2016-09-02T00:00:00"/>
    <s v="Mueble 9"/>
    <s v="Sebastian"/>
    <d v="2016-07-27T00:00:00"/>
    <s v="TERMINADO"/>
    <s v="Presupuesto"/>
    <d v="2016-09-23T00:00:00"/>
    <s v="PV-2016-01627819-APN-DGTAYL#SFM"/>
    <s v="Para indicar si existe crédito, intervención y continuidad de los actuados con proyecto de A.A."/>
    <x v="19"/>
    <d v="2016-09-23T00:00:00"/>
    <m/>
    <s v="Pago"/>
    <s v="Pago"/>
    <m/>
    <m/>
    <m/>
    <m/>
    <m/>
    <m/>
    <m/>
    <s v="PARA PAGO JGM"/>
    <s v="PARA PAGO JGM"/>
  </r>
  <r>
    <s v="248213/2015"/>
    <s v="248213/2015"/>
    <m/>
    <m/>
    <m/>
    <m/>
    <s v="OC 2013 Expte Madre N°39110/2016"/>
    <m/>
    <s v="Tecnopolis - Muebles"/>
    <m/>
    <n v="684000"/>
    <s v="adquisicion cinco mil (5000) sillas de plasticas de estructuras metalica para el micro estadio ubicado en el parque tematico proyecto tecnopolis."/>
    <s v="Presidencia de la Nacion"/>
    <m/>
    <m/>
    <m/>
    <s v="Mueble 22"/>
    <s v="Otros"/>
    <m/>
    <m/>
    <m/>
    <m/>
    <m/>
    <m/>
    <x v="3"/>
    <d v="2016-05-09T00:00:00"/>
    <m/>
    <s v="HISTORICO /MINPLAN"/>
    <s v="Licitacion"/>
    <s v="OC 2013"/>
    <m/>
    <m/>
    <m/>
    <m/>
    <m/>
    <m/>
    <m/>
    <s v="DESAFECTAR"/>
  </r>
  <r>
    <s v="196038/2016"/>
    <s v="196038/2016"/>
    <m/>
    <m/>
    <m/>
    <m/>
    <s v="Nota DNCT N° 47/2016"/>
    <d v="2016-05-04T00:00:00"/>
    <s v="Tecnopolis - Mantenimiento"/>
    <s v="Emp. Sug. X área requirente: SING FACTORY S.A. y SM SERRANO METAL"/>
    <n v="1575420"/>
    <s v="Solicitud de contratación de trabajos de desarme, desmantelamiento y armado de estructura existente paseo costero"/>
    <s v="Dirección Nacional de Centros Tematicos"/>
    <d v="2016-04-05T00:00:00"/>
    <m/>
    <m/>
    <m/>
    <s v="GUIDO 811"/>
    <d v="2016-08-19T00:00:00"/>
    <s v="Se cargó Providencia y se envió a la DNCT para corregir observaciones."/>
    <s v="Dirección Nacional de Centros Tematicos"/>
    <d v="2016-08-19T00:00:00"/>
    <m/>
    <s v="Correcciones al requerimiento."/>
    <x v="27"/>
    <d v="2016-08-23T00:00:00"/>
    <m/>
    <s v="Licitación - Contrataciones"/>
    <s v="Licitación Privada"/>
    <m/>
    <m/>
    <m/>
    <m/>
    <m/>
    <m/>
    <m/>
    <m/>
    <m/>
  </r>
  <r>
    <m/>
    <s v="116640/2016"/>
    <m/>
    <s v="116640/2016"/>
    <m/>
    <m/>
    <s v="Nota DNCT N°55016"/>
    <d v="2016-05-17T00:00:00"/>
    <s v="Alquiler de Andamios"/>
    <m/>
    <m/>
    <s v="Solicitud de servicio de alquiler de andamios"/>
    <s v="Dirección Nacional de Centros Tematicos"/>
    <s v="5/17/2016"/>
    <m/>
    <m/>
    <s v="Mueble 8"/>
    <s v="Otros"/>
    <d v="2016-05-19T00:00:00"/>
    <m/>
    <s v="Dirección Nacional de Centros Tematicos"/>
    <d v="2016-06-13T00:00:00"/>
    <m/>
    <s v="Para solicitar la baja- Tienen que hacer un memo"/>
    <x v="3"/>
    <d v="2016-05-18T00:00:00"/>
    <m/>
    <m/>
    <m/>
    <m/>
    <m/>
    <m/>
    <m/>
    <m/>
    <m/>
    <m/>
    <m/>
    <s v="DESAFECTAR"/>
  </r>
  <r>
    <s v="203492/2016"/>
    <s v="203492/2016"/>
    <m/>
    <m/>
    <m/>
    <m/>
    <s v="NOTA DNEF N°61/2016"/>
    <d v="2016-05-03T00:00:00"/>
    <s v="Contrataciones Artisticas"/>
    <s v="NINI FLORES"/>
    <m/>
    <s v="REQURIMIENTO PARA CONTRATACION ARTISTICA DE MINI FLORES"/>
    <s v="Dirección Nacional de Expresiones Federales"/>
    <d v="2016-03-05T00:00:00"/>
    <s v="Direccion General Técnica, Administrativa y Legal"/>
    <d v="2016-06-08T00:00:00"/>
    <s v="Mueble 9"/>
    <s v="Sebastian"/>
    <d v="2016-05-19T00:00:00"/>
    <s v="Se requiere que acredite en expediente quién tiene derechos de cobro, ya que no surge de manera fehaciente. Aparece una cesión sin certificar. Y factura el tercero."/>
    <s v="Dirección Nacional de Expresiones Federales"/>
    <d v="2016-06-21T00:00:00"/>
    <s v="Nota CC /2016"/>
    <s v="Con observaciones sobre la cesión de derechos"/>
    <x v="7"/>
    <d v="2016-06-21T00:00:00"/>
    <m/>
    <s v="Legitimo Abono"/>
    <s v="Legitimo Abono"/>
    <m/>
    <m/>
    <m/>
    <m/>
    <m/>
    <m/>
    <m/>
    <m/>
    <m/>
  </r>
  <r>
    <s v="196037/2016"/>
    <s v="196037/2016"/>
    <m/>
    <m/>
    <m/>
    <m/>
    <s v="NOTA DNCT N° 46/2016"/>
    <d v="2016-05-03T00:00:00"/>
    <s v="Tecnopolis - Insumos de Herreria"/>
    <m/>
    <m/>
    <s v="Adquisición de paneles de rejas semi elaboradas ed hierro"/>
    <s v="Dirección Nacional de Centros Tematicos"/>
    <d v="2016-03-05T00:00:00"/>
    <s v="Presupuesto"/>
    <d v="2016-05-27T00:00:00"/>
    <m/>
    <s v="GUIDO 811"/>
    <d v="2016-05-27T00:00:00"/>
    <s v="Laura tiene el borrador para chequear 29/09"/>
    <s v="Dirección Nacional de Centros Tematicos"/>
    <d v="2016-08-16T00:00:00"/>
    <s v="PV-2016-00732512-APN-DGTAYL#SFM"/>
    <s v="Correcciones al requerimiento."/>
    <x v="27"/>
    <d v="2016-08-17T00:00:00"/>
    <m/>
    <s v="Licitación - Contrataciones"/>
    <s v="Licitación - Contrataciones"/>
    <m/>
    <m/>
    <m/>
    <m/>
    <m/>
    <m/>
    <m/>
    <m/>
    <m/>
  </r>
  <r>
    <s v="203980/2016"/>
    <s v="203980/2016"/>
    <m/>
    <m/>
    <m/>
    <m/>
    <s v="NOTA DNEF N°112/2016"/>
    <d v="2016-05-19T00:00:00"/>
    <s v="Alquiler de Equipamiento"/>
    <s v="Sebastian Busco"/>
    <n v="1350"/>
    <s v="Pago alquiler amplificador para concierto Devin"/>
    <s v="Dirección Nacional de Expresiones Federales"/>
    <d v="2016-07-05T00:00:00"/>
    <s v="Presupuesto"/>
    <d v="2016-06-03T00:00:00"/>
    <s v="Mueble 10"/>
    <s v="Otros"/>
    <d v="2016-05-23T00:00:00"/>
    <s v="En Mesa de JGM"/>
    <s v="JEFATURA DE GABINETE DE MINISTROS"/>
    <d v="2016-07-04T00:00:00"/>
    <m/>
    <m/>
    <x v="18"/>
    <d v="2016-06-28T00:00:00"/>
    <m/>
    <s v="Pago"/>
    <s v="Pago"/>
    <m/>
    <m/>
    <m/>
    <m/>
    <m/>
    <m/>
    <m/>
    <s v="PARA PAGO JGM"/>
    <m/>
  </r>
  <r>
    <m/>
    <s v="043923/2015"/>
    <s v="S01:0043923/2015"/>
    <m/>
    <m/>
    <m/>
    <m/>
    <d v="2016-04-11T00:00:00"/>
    <s v="Tecnopolis - Insumos Electronicos"/>
    <m/>
    <m/>
    <s v="Adquisicion de insumos electronicos con destino al parque de bicentenario."/>
    <s v="Presidencia de la Nacion"/>
    <m/>
    <m/>
    <m/>
    <m/>
    <s v="Otros"/>
    <m/>
    <m/>
    <m/>
    <m/>
    <m/>
    <m/>
    <x v="5"/>
    <m/>
    <m/>
    <m/>
    <m/>
    <m/>
    <m/>
    <m/>
    <m/>
    <m/>
    <m/>
    <m/>
    <m/>
    <m/>
  </r>
  <r>
    <s v="252062/2015"/>
    <s v="252062/2015"/>
    <m/>
    <s v="16407/2016"/>
    <m/>
    <m/>
    <s v="MEMO N° 19/2016 DNCT"/>
    <d v="2016-05-16T00:00:00"/>
    <s v="Tecnopolis - Servicio de Salud"/>
    <s v="International Health Service Argentina S.A."/>
    <n v="319140.02"/>
    <s v="Cancelación de factura &quot;B&quot; N°0601-04518106 -martes 13 de 10 a 12:30hs en Av. Roque Sáenz Peña 511 1° Piso, Aula A"/>
    <s v="Direccion General Técnica, Administrativa y Legal"/>
    <s v="5/18/2016"/>
    <s v="Legales"/>
    <d v="2016-07-11T00:00:00"/>
    <s v="Mueble 18"/>
    <s v="Mariana"/>
    <d v="2016-06-28T00:00:00"/>
    <s v="Con intervención de Presupuesto."/>
    <s v="Legales"/>
    <d v="2016-06-28T00:00:00"/>
    <s v="NO-2016-00036684"/>
    <s v="Dictámen."/>
    <x v="3"/>
    <d v="2016-07-11T00:00:00"/>
    <m/>
    <s v="Pago"/>
    <s v="Pago"/>
    <m/>
    <s v="30-61029860-1"/>
    <n v="1651"/>
    <s v="N°0601-04518106"/>
    <m/>
    <m/>
    <m/>
    <s v="Tiene que refacturar. Tiene SIPRO y CFC hasta el 19/08"/>
    <m/>
  </r>
  <r>
    <s v="204287/2016"/>
    <s v="204287/2016"/>
    <m/>
    <s v="16732/2016"/>
    <m/>
    <m/>
    <s v="NOTA DNEF N°114/2016"/>
    <d v="2016-05-19T00:00:00"/>
    <s v="Contrataciones Artisticas"/>
    <s v="LUCAS MARTI"/>
    <n v="3000"/>
    <s v="REQUERIMIENTO PARA CONTRATACION ARTISTICA DE LUCAS MARTI"/>
    <s v="Dirección Nacional de Expresiones Federales"/>
    <d v="2016-02-06T00:00:00"/>
    <s v="Dirección Nacional de Expresiones Federales"/>
    <d v="2016-07-25T00:00:00"/>
    <s v="Mueble 9"/>
    <s v="Sebastian"/>
    <d v="2016-05-23T00:00:00"/>
    <s v="TERMINADO"/>
    <s v="Presupuesto"/>
    <d v="2016-08-02T00:00:00"/>
    <s v="Providencia GEDO + Reso GEDO"/>
    <s v="Para intervenir e indicar crédito en SAF 347"/>
    <x v="19"/>
    <d v="2016-08-02T00:00:00"/>
    <m/>
    <s v="Legitimo Abono"/>
    <s v="Legitimo Abono"/>
    <m/>
    <s v="20-26967416-5"/>
    <m/>
    <m/>
    <m/>
    <m/>
    <m/>
    <s v="PARA PAGO JGM"/>
    <m/>
  </r>
  <r>
    <m/>
    <s v="010793/2016"/>
    <m/>
    <s v="0010793/2016"/>
    <m/>
    <m/>
    <s v="NOTA DNEF N°16/2016"/>
    <m/>
    <s v="Equipamiento Musical"/>
    <m/>
    <m/>
    <s v="NOTA DNEF N°16/2016 PAGO DE FACTURA MOVIMIENTO DE PIANOS"/>
    <s v="Dirección Nacional de Expresiones Federales"/>
    <m/>
    <m/>
    <m/>
    <m/>
    <s v="Otros"/>
    <m/>
    <m/>
    <m/>
    <m/>
    <m/>
    <m/>
    <x v="10"/>
    <d v="2016-04-06T00:00:00"/>
    <m/>
    <s v="Pago"/>
    <s v="Pago"/>
    <m/>
    <m/>
    <m/>
    <m/>
    <m/>
    <m/>
    <m/>
    <m/>
    <m/>
  </r>
  <r>
    <s v="204234/2016"/>
    <s v="204234/2016"/>
    <m/>
    <s v="16725/2016"/>
    <m/>
    <m/>
    <s v="NOTA DNEF N°115/2016"/>
    <d v="2016-05-19T00:00:00"/>
    <s v="Contrataciones Artisticas"/>
    <s v="Ianina Trigo"/>
    <n v="5200"/>
    <s v="REQUERIMIENTO PARA CONTRATACIÓN ARTÍSTICA POR ENSAYOS DE NINI FLORES"/>
    <s v="Dirección Nacional de Expresiones Federales"/>
    <s v="5/19/2016"/>
    <s v="Presupuesto"/>
    <d v="2016-06-13T00:00:00"/>
    <s v="Mueble 9"/>
    <s v="Sebastian"/>
    <d v="2016-05-23T00:00:00"/>
    <s v="Se requiere que acredite en expediente quién tiene derechos de cobro, ya que no surge. Aparece una cesión de un &quot;director&quot; de orquesta a una SRL, sin ninguna constancia. Y factura la SRL. Volvió 8/09.Lo volvemos a enviar porque vino sin respuesta la nota que enviamos por el derecho de cobro. Lo dejaron en su área por dos meses y volvió sin respuesta con la refacturación. Enviamos con motivo por comdoc."/>
    <s v="Dirección Nacional de Expresiones Federales"/>
    <d v="2016-10-04T00:00:00"/>
    <s v="Nota CC 391/2016"/>
    <s v="Para que den respuesta a la nota enviada."/>
    <x v="25"/>
    <d v="2016-10-04T00:00:00"/>
    <m/>
    <s v="Legitimo Abono"/>
    <s v="Legitimo Abono"/>
    <m/>
    <m/>
    <m/>
    <m/>
    <m/>
    <m/>
    <m/>
    <s v="PARA PAGO JGM"/>
    <s v="PARA PAGO JGM"/>
  </r>
  <r>
    <s v="204243/2016"/>
    <s v="204243/2016"/>
    <m/>
    <s v="16726/2016"/>
    <m/>
    <m/>
    <s v="NOTA DNEF N°113/2016"/>
    <d v="2016-05-19T00:00:00"/>
    <s v="Contrataciones Artisticas"/>
    <s v="EZEQUIEL KRONENBERG"/>
    <n v="17000"/>
    <s v="REQUERIMIENTO PARA CONTRATACION ARTISTICA DE EZEQUIEL KRONENBERG"/>
    <s v="Dirección Nacional de Expresiones Federales"/>
    <d v="2016-02-06T00:00:00"/>
    <s v="Dirección Nacional de Expresiones Federales"/>
    <d v="2016-07-25T00:00:00"/>
    <s v="Mueble 9"/>
    <s v="Sebastian"/>
    <d v="2016-06-28T00:00:00"/>
    <s v="TERMINADO"/>
    <s v="Presupuesto"/>
    <d v="2016-08-02T00:00:00"/>
    <s v="Providencia GEDO + Resol. GEDO"/>
    <s v="Para intervenir e indicar crédito en SAF 347"/>
    <x v="19"/>
    <d v="2016-08-02T00:00:00"/>
    <m/>
    <s v="Legitimo Abono"/>
    <s v="Legitimo Abono"/>
    <m/>
    <s v="20-28585456-4"/>
    <m/>
    <m/>
    <m/>
    <m/>
    <m/>
    <m/>
    <m/>
  </r>
  <r>
    <s v="204556/2016"/>
    <s v="204556/2016"/>
    <m/>
    <m/>
    <m/>
    <m/>
    <m/>
    <d v="2016-05-19T00:00:00"/>
    <s v="Equipamiento"/>
    <s v="MASSA ILUMINACIÓN S.R.L"/>
    <n v="275002.75"/>
    <s v="Instalación de equipamiento CCK (luminarias)"/>
    <s v="Coordinación Técnica Operativa"/>
    <s v="5/19/2016"/>
    <s v="Dirección Nacional de Expresiones Federales"/>
    <d v="2016-08-16T00:00:00"/>
    <s v="Mueble 11"/>
    <s v="Sebastian"/>
    <d v="2016-07-15T00:00:00"/>
    <s v="TERMINADO"/>
    <s v="Presupuesto"/>
    <d v="2016-09-01T00:00:00"/>
    <s v="PV-2016-01094748-APN-DGTAYL#SFM"/>
    <s v="Para que indique si hay crédito y continuar el trámite con Dispo por GEDO"/>
    <x v="5"/>
    <m/>
    <m/>
    <m/>
    <m/>
    <m/>
    <m/>
    <m/>
    <m/>
    <m/>
    <m/>
    <m/>
    <m/>
    <m/>
  </r>
  <r>
    <s v="13846/2016"/>
    <s v="013846/2016"/>
    <m/>
    <m/>
    <m/>
    <m/>
    <m/>
    <d v="2016-04-28T00:00:00"/>
    <s v="Tecnopolis - Mantenimiento"/>
    <s v="GRUAS SAN BLAS S.A."/>
    <n v="308080.75"/>
    <s v="CONTRATACION SERVICIO ANUAL DE MANTENIMIENTO PREVENTIVO, CORRECTIVO Y REPARACION DE MAQUINAS PESADAS, SITUADA EN PARQUE TEMATICO TECNOPOLIS"/>
    <s v="Dirección Nacional de Centros Tematicos"/>
    <m/>
    <m/>
    <m/>
    <m/>
    <s v="Mariana"/>
    <m/>
    <m/>
    <m/>
    <m/>
    <m/>
    <m/>
    <x v="3"/>
    <d v="2016-05-09T00:00:00"/>
    <m/>
    <s v="Licitación - Contrataciones"/>
    <s v="Licitación - Contrataciones"/>
    <m/>
    <m/>
    <m/>
    <m/>
    <m/>
    <m/>
    <m/>
    <s v="PARA PAGO JGM"/>
    <s v="PARA PAGO JGM"/>
  </r>
  <r>
    <s v="213175/2016"/>
    <s v="213175/2016"/>
    <m/>
    <m/>
    <m/>
    <m/>
    <m/>
    <m/>
    <s v="Tecnopolis - Iluminacion"/>
    <s v="Buenos Aires Live Show S.R.L."/>
    <n v="2117500"/>
    <s v="SERVICIO DE ALQUILER PARA SONIDO E ILUMINACION INTEGRAL - SALTA INTINERANTE (TECNOPOLIS)"/>
    <s v="Dirección Nacional de Centros Tematicos"/>
    <m/>
    <s v="Direccion General Técnica, Administrativa y Legal"/>
    <d v="2016-07-06T00:00:00"/>
    <s v="Mueble 15"/>
    <s v="Otros"/>
    <d v="2016-05-24T00:00:00"/>
    <s v="FINALIZADO a la espera de que les den cuota de pago en la Tesorería."/>
    <s v="Presupuesto"/>
    <d v="2016-07-12T00:00:00"/>
    <m/>
    <s v="Para proceder al pago. Con Acto Administrativo firmado. Refacturado al SFMyCP"/>
    <x v="19"/>
    <d v="2016-07-12T00:00:00"/>
    <m/>
    <s v="Legitimo Abono"/>
    <s v="Legitimo Abono"/>
    <m/>
    <m/>
    <m/>
    <m/>
    <m/>
    <m/>
    <m/>
    <s v="DEBE REFACTURAR NO TIENE SIPRO"/>
    <m/>
  </r>
  <r>
    <m/>
    <s v="014747/2016"/>
    <m/>
    <s v="014747/2016"/>
    <m/>
    <m/>
    <s v="NOTA DNEF Nº 70/2016"/>
    <d v="2016-05-03T00:00:00"/>
    <s v="Viáticos y Alojamiento"/>
    <s v="PBG TRAVEL AND EVENTS S.R.L."/>
    <m/>
    <s v="PEDIDO DE PASAJES AÉREOS, TRASLADOS INTERNOS Y ALOJAMIENTO &quot; CONCIERTO CELLO SAMBA TRIO&quot;"/>
    <s v="Dirección Nacional de Centros Tematicos"/>
    <m/>
    <m/>
    <m/>
    <m/>
    <s v="Otros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m/>
    <s v="Legitimo Abono"/>
    <s v="Legitimo Abono"/>
    <m/>
    <m/>
    <m/>
    <m/>
    <m/>
    <m/>
    <m/>
    <m/>
    <m/>
  </r>
  <r>
    <m/>
    <s v="014733/2016"/>
    <m/>
    <s v="014733/2016"/>
    <m/>
    <m/>
    <s v="NOTA DNEF Nº 56/2016"/>
    <d v="2016-05-03T00:00:00"/>
    <s v="Hospedaje y Comida"/>
    <m/>
    <m/>
    <s v="Pedido de hospedaje y comidas &quot;Fattoruso Hugo Antonio&quot;"/>
    <s v="Dirección Nacional de Centros Tematicos"/>
    <m/>
    <m/>
    <m/>
    <m/>
    <s v="Otros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m/>
    <s v="Legitimo Abono"/>
    <s v="Legitimo Abono"/>
    <m/>
    <m/>
    <m/>
    <m/>
    <m/>
    <m/>
    <m/>
    <m/>
    <m/>
  </r>
  <r>
    <s v="213094/2016"/>
    <s v="213094/2016"/>
    <m/>
    <m/>
    <m/>
    <m/>
    <m/>
    <m/>
    <s v="Tecnopolis - Equipamiento"/>
    <m/>
    <n v="855000"/>
    <s v="SERVICIO DE ALQUILER DE EQUIPAMIENTO PARA DESARROLLO DEL PROYECTO &quot;OCULUS&quot; - SALTA INTINERANTE (TECNOPOLIS)"/>
    <s v="Dirección Nacional de Centros Tematicos"/>
    <m/>
    <s v="Dirección Nacional de Centros Tematicos"/>
    <d v="2016-05-24T00:00:00"/>
    <s v="Mueble 15"/>
    <s v="Otros"/>
    <d v="2016-05-24T00:00:00"/>
    <s v="Solo caratula lo tiene Anahí"/>
    <m/>
    <m/>
    <m/>
    <m/>
    <x v="3"/>
    <d v="2016-05-24T00:00:00"/>
    <m/>
    <s v="Legitimo Abono"/>
    <s v="Legitimo Abono"/>
    <m/>
    <m/>
    <m/>
    <m/>
    <m/>
    <m/>
    <m/>
    <s v="PARA PAGO JGM"/>
    <s v="PARA PAGO JGM"/>
  </r>
  <r>
    <m/>
    <s v="014748/2016"/>
    <m/>
    <s v="014748/2016"/>
    <m/>
    <m/>
    <s v="NOTA DNEF Nº 71/2016"/>
    <d v="2016-05-03T00:00:00"/>
    <s v="Viáticos y Alojamiento"/>
    <s v="PBG TRAVEL AND EVENTS S.R.L."/>
    <m/>
    <s v="PEDIDO DE PASAJES AÉREOS, TRASLADOS INTERNOS Y ALOJAMIENTO &quot;ARNALDO ANTUNES TRIO - A CASA E SUA&quot;"/>
    <s v="Dirección Nacional de Centros Tematicos"/>
    <m/>
    <m/>
    <m/>
    <m/>
    <s v="Otros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s v="Si"/>
    <s v="Legitimo Abono"/>
    <s v="Legitimo Abono"/>
    <m/>
    <m/>
    <m/>
    <m/>
    <m/>
    <m/>
    <m/>
    <m/>
    <m/>
  </r>
  <r>
    <s v="213090/2016"/>
    <s v="213090/2016"/>
    <m/>
    <m/>
    <m/>
    <m/>
    <m/>
    <m/>
    <s v="Tecnopolis - Equipamiento"/>
    <s v="OLILE"/>
    <n v="822800"/>
    <s v="SERVICIO DE ALQUILER DE EQUIPAMIENTO TECNOLOGICO PARA DESARROLLO DE INSTALACION DE &quot;KINETIK&quot; - SALTA INTINERANTE (TECNOPOLIS)"/>
    <s v="Dirección Nacional de Centros Tematicos"/>
    <m/>
    <s v="Dirección Nacional de Centros Tematicos"/>
    <d v="2016-05-24T00:00:00"/>
    <s v="Mueble 15"/>
    <s v="Otros"/>
    <m/>
    <s v="SE PAGO EL DÍA 13/07/2016 ESTA EN ARCHIVO CONTABLE DE JEFATURA DESDE EL 13/07/2016"/>
    <m/>
    <m/>
    <s v="Nota CC 2565/2016"/>
    <m/>
    <x v="18"/>
    <d v="2016-06-03T00:00:00"/>
    <m/>
    <s v="Legitimo Abono"/>
    <s v="Legitimo Abono"/>
    <m/>
    <s v="30-71454409-4"/>
    <m/>
    <m/>
    <m/>
    <n v="363000"/>
    <s v="Devengado"/>
    <s v="EN PROCESO DE LIQUIDACON POR JGM"/>
    <s v="Devengado"/>
  </r>
  <r>
    <s v="212075/2016"/>
    <s v="212075/2016"/>
    <m/>
    <m/>
    <m/>
    <m/>
    <m/>
    <m/>
    <s v="Tecnopolis - Alquiler Grupo electrogeno"/>
    <s v="ELEC TROVATO"/>
    <n v="220000"/>
    <s v="SALTA ITINERANTE:SERVICIO INTEGRAL DE ALQUILER DE GENERADORES ELECTRICOS"/>
    <s v="Dirección Nacional de Centros Tematicos"/>
    <m/>
    <s v="Dirección Nacional de Centros Tematicos"/>
    <d v="2016-05-24T00:00:00"/>
    <s v="Mueble 15"/>
    <s v="Otros"/>
    <m/>
    <s v="SE PAGO EL DÍA 13/07/2016 ESTA EN ARCHIVO CONTABLE DE JEFATURA DESDE EL 13/07/2016"/>
    <m/>
    <d v="2016-06-07T00:00:00"/>
    <s v="nota cc 285/2016"/>
    <m/>
    <x v="18"/>
    <d v="2016-06-24T00:00:00"/>
    <m/>
    <s v="Legitimo Abono"/>
    <s v="Legitimo Abono"/>
    <m/>
    <m/>
    <m/>
    <m/>
    <m/>
    <n v="290000"/>
    <s v="Devengado"/>
    <s v="EN PROCESO DE LIQUIDACON POR JGM"/>
    <s v="Devengado"/>
  </r>
  <r>
    <s v="196039/2016"/>
    <s v="196039/2016"/>
    <m/>
    <s v="NOTA S01 014753/2016"/>
    <m/>
    <m/>
    <s v="NOTA DNEF Nº 62/2016"/>
    <d v="2016-05-03T00:00:00"/>
    <s v="Contrataciones Artisticas"/>
    <s v="PABLO POLLITZER"/>
    <n v="15000"/>
    <s v="REQUERIMIENTO PARA CONTRATACION ARTISTICA DE PABLO POLLITZER"/>
    <s v="Dirección Nacional de Centros Tematicos"/>
    <m/>
    <s v="Direccion General Técnica, Administrativa y Legal"/>
    <d v="2016-07-06T00:00:00"/>
    <m/>
    <s v="Sebastian"/>
    <d v="2016-06-01T00:00:00"/>
    <s v="TERMINADO"/>
    <s v="Presupuesto"/>
    <d v="2016-08-29T00:00:00"/>
    <s v="PV-2016-00989059"/>
    <s v="Se remite a presupuesto para indicar crédito en SAF 347 con AA de ratificación (mal las competencias), firma Ricardes"/>
    <x v="5"/>
    <m/>
    <m/>
    <s v="Legitimo Abono"/>
    <s v="Legitimo Abono"/>
    <m/>
    <m/>
    <m/>
    <m/>
    <m/>
    <m/>
    <m/>
    <s v="PARA PAGO SFMYCP"/>
    <m/>
  </r>
  <r>
    <s v="211989/2016"/>
    <s v="211989/2016"/>
    <m/>
    <m/>
    <m/>
    <m/>
    <s v="NOTA DNCT N°79 BIS"/>
    <d v="2016-05-27T00:00:00"/>
    <s v="Tecnopolis - Equipamiento"/>
    <m/>
    <n v="422290"/>
    <s v="SALTA ITINERANTE: SERVICIO DE ALQUILER DE BAÑOS QUÍMICOS, INSTALACIÓN INICIO EVENTO SALTA ITINERANTE"/>
    <s v="Dirección Nacional de Centros Tematicos"/>
    <m/>
    <s v="Direccion General Técnica, Administrativa y Legal"/>
    <d v="2016-06-22T00:00:00"/>
    <s v="Mueble 15"/>
    <s v="Otros"/>
    <d v="2016-05-24T00:00:00"/>
    <s v="SE REMITIÓ MAIL A TECNO PARA QUE DIGA COMO CONTINUARRECIBIDO EN COMPRAS EL DÍA 23/06/2016// NO TIENE FACTURA"/>
    <m/>
    <m/>
    <m/>
    <m/>
    <x v="3"/>
    <d v="2016-06-24T00:00:00"/>
    <m/>
    <s v="Legitimo Abono"/>
    <s v="Legitimo Abono"/>
    <m/>
    <m/>
    <m/>
    <m/>
    <m/>
    <m/>
    <m/>
    <s v="PARA PAGO JGM"/>
    <s v="PARA PAGO JGM"/>
  </r>
  <r>
    <s v="196026/2016"/>
    <s v="196026/2016"/>
    <m/>
    <s v="NOTA S01 014755/2016"/>
    <m/>
    <m/>
    <s v="NOTA DNEF Nº 60/2016"/>
    <d v="2016-05-03T00:00:00"/>
    <s v="Contrataciones Artisticas"/>
    <s v="PIERRE BLANCHARD"/>
    <n v="10000"/>
    <s v="REQUERIMIENTO PARA CONTRATACION ARTISTICA DE PIERRE BLANCHARD.-"/>
    <s v="Dirección Nacional de Centros Tematicos"/>
    <m/>
    <s v="Presupuesto"/>
    <d v="2016-05-17T00:00:00"/>
    <m/>
    <s v="Otros"/>
    <m/>
    <m/>
    <s v="Presupuesto"/>
    <d v="2016-05-10T00:00:00"/>
    <s v="Nota CC 179/2016"/>
    <s v="A tesorería, para tramitar como FR"/>
    <x v="28"/>
    <d v="2016-05-23T00:00:00"/>
    <m/>
    <s v="Legitimo Abono"/>
    <s v="Legitimo Abono"/>
    <m/>
    <m/>
    <m/>
    <m/>
    <m/>
    <m/>
    <m/>
    <m/>
    <m/>
  </r>
  <r>
    <s v="207947/2016"/>
    <s v="207947/2016"/>
    <m/>
    <m/>
    <m/>
    <m/>
    <m/>
    <m/>
    <s v="Equipamiento Musical"/>
    <s v="DAKAR ACUSTICA"/>
    <n v="12100"/>
    <s v="Contratación de servicio dodecaedro ensayo orquesta sinfónica nacional firmado Oscar Mozzi - FACT 701"/>
    <s v="Dirección Nacional de Expresiones Federales"/>
    <s v="3/29/2016"/>
    <s v="Direccion General Técnica, Administrativa y Legal"/>
    <d v="2016-07-07T00:00:00"/>
    <s v="Mueble 10"/>
    <s v="Otros"/>
    <d v="2016-05-24T00:00:00"/>
    <s v="Se envía a Ppto con remito x Comdoc"/>
    <s v="Presupuesto"/>
    <d v="2016-06-14T00:00:00"/>
    <s v="Nota CC N° 317/2016"/>
    <s v="Para su intervención y pago."/>
    <x v="19"/>
    <d v="2016-07-11T00:00:00"/>
    <m/>
    <s v="Pago"/>
    <s v="Pago"/>
    <m/>
    <m/>
    <m/>
    <s v="FACT 701"/>
    <m/>
    <m/>
    <m/>
    <s v="PARA PAGO SFMYCP"/>
    <m/>
  </r>
  <r>
    <s v="245931/2016"/>
    <s v="245931/2016"/>
    <m/>
    <s v="NOTA S01 014746/201"/>
    <m/>
    <m/>
    <s v="NOTA DNEF Nº 69/2016"/>
    <d v="2016-05-03T00:00:00"/>
    <s v="Contrataciones Artisticas"/>
    <s v="GRACIELA ODDONE"/>
    <n v="15000"/>
    <s v="REQUERIMIENTO PARA CONTRATACIÓN ARTÍSTICA DE GRACIELA ODDONE"/>
    <s v="Dirección Nacional de Centros Tematicos"/>
    <m/>
    <s v="Direccion General Técnica, Administrativa y Legal"/>
    <d v="2016-06-10T00:00:00"/>
    <s v="Mueble 9"/>
    <s v="Sebastian"/>
    <m/>
    <s v="TERMINADO"/>
    <s v="Presupuesto"/>
    <d v="2016-08-26T00:00:00"/>
    <s v="Providencia GEDO + Reso GEDO"/>
    <s v="Para indicar crédito en SAF 347 y nuevo AA de ratificación (mal las competencias), firma Ricardes"/>
    <x v="5"/>
    <m/>
    <m/>
    <s v="Legitimo Abono"/>
    <s v="Legitimo Abono"/>
    <m/>
    <m/>
    <m/>
    <m/>
    <m/>
    <m/>
    <m/>
    <s v="PARA PAGO JGM"/>
    <m/>
  </r>
  <r>
    <s v="213947/2016"/>
    <s v="213947/2016"/>
    <m/>
    <s v="16772/2016"/>
    <m/>
    <m/>
    <m/>
    <m/>
    <s v="Tecnopolis - Equipamiento"/>
    <m/>
    <m/>
    <s v="Suministros de bienes y servicios del parque tecnópolis"/>
    <s v="Dirección Nacional de Centros Tematicos"/>
    <s v="5/20/2016"/>
    <s v="Legales"/>
    <d v="2016-07-11T00:00:00"/>
    <s v="Mueble 8"/>
    <s v="Otros"/>
    <d v="2016-05-27T00:00:00"/>
    <s v="SE DEJA SIN EFECTO - PARA ARCHIVAR"/>
    <m/>
    <m/>
    <m/>
    <m/>
    <x v="3"/>
    <d v="2016-07-11T00:00:00"/>
    <m/>
    <m/>
    <m/>
    <m/>
    <m/>
    <m/>
    <m/>
    <m/>
    <m/>
    <m/>
    <m/>
    <s v="DESAFECTAR"/>
  </r>
  <r>
    <s v="198065/2016"/>
    <s v="198065/2016"/>
    <m/>
    <m/>
    <m/>
    <m/>
    <m/>
    <d v="2016-05-10T00:00:00"/>
    <s v="Convenio Universidades"/>
    <s v="UNLP"/>
    <n v="3087226"/>
    <s v="la universidad solicita el pago de la deuda por trabajos de relevamiento realizados según convenio ACU N° 281/15"/>
    <s v="Direccion General Técnica, Administrativa y Legal"/>
    <m/>
    <m/>
    <m/>
    <s v="Mueble 14"/>
    <s v="Otros"/>
    <d v="2016-05-30T00:00:00"/>
    <m/>
    <m/>
    <m/>
    <m/>
    <m/>
    <x v="3"/>
    <d v="2016-06-06T00:00:00"/>
    <m/>
    <s v="Pago"/>
    <s v="Pago"/>
    <m/>
    <m/>
    <m/>
    <m/>
    <m/>
    <m/>
    <m/>
    <m/>
    <s v="PAGO"/>
  </r>
  <r>
    <s v="337171/2015"/>
    <s v="337171/2015"/>
    <m/>
    <m/>
    <m/>
    <m/>
    <m/>
    <d v="2015-11-02T00:00:00"/>
    <s v="Convenio Universidades"/>
    <s v="UNLP"/>
    <n v="5696796"/>
    <s v="Relevamiento y propuestas de intervención o evaluación de proyectos de ECE. Convenio ACU N° 281/15"/>
    <s v="Direccion General Técnica, Administrativa y Legal"/>
    <m/>
    <m/>
    <m/>
    <s v="Mueble 14"/>
    <s v="Otros"/>
    <d v="2016-05-30T00:00:00"/>
    <s v="23-06-2016. Conciliando informes presentados por la universidad. Agustín Cusa (ex coordinador del convenio en Minplan), debe remitir informe a fin de verificar información anterior a la que consta en expte."/>
    <m/>
    <m/>
    <m/>
    <m/>
    <x v="3"/>
    <d v="2016-06-02T00:00:00"/>
    <m/>
    <s v="Convenios"/>
    <s v="Convenios"/>
    <m/>
    <m/>
    <m/>
    <m/>
    <m/>
    <m/>
    <m/>
    <m/>
    <m/>
  </r>
  <r>
    <s v="245927/2016"/>
    <s v="245927/2016"/>
    <m/>
    <s v="NOTA S01 14735/2016"/>
    <m/>
    <m/>
    <s v="NOTA DNEF Nº 66/2016"/>
    <d v="2016-05-03T00:00:00"/>
    <s v="Contrataciones Artisticas"/>
    <s v="JULIO DAVID DOMINGUEZ"/>
    <n v="2830"/>
    <s v="REQUERIMIENTO PARA CONTRATACIÓN ARTÍSTICA DE JULIO DAVID DOMINGUEZ"/>
    <s v="Dirección Nacional de Centros Tematicos"/>
    <m/>
    <s v="Direccion General Técnica, Administrativa y Legal"/>
    <d v="2016-06-10T00:00:00"/>
    <s v="Mueble 9"/>
    <s v="Sebastian"/>
    <d v="2016-06-13T00:00:00"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."/>
    <x v="10"/>
    <d v="2016-07-15T00:00:00"/>
    <s v="Si"/>
    <s v="Legitimo Abono"/>
    <s v="Legitimo Abono"/>
    <m/>
    <m/>
    <m/>
    <m/>
    <m/>
    <m/>
    <m/>
    <m/>
    <m/>
  </r>
  <r>
    <s v="240702/2016"/>
    <s v="240702/2016"/>
    <m/>
    <s v="17625/2016"/>
    <m/>
    <m/>
    <s v="Nota DNEF N° 143/2016"/>
    <d v="2016-05-27T00:00:00"/>
    <s v="Contrataciones Artisticas"/>
    <s v="Vivanco Maria Cornelia"/>
    <m/>
    <s v="Requerimiento para contratación artística de Vivanco Maria Cornelia"/>
    <s v="Dirección Nacional de Expresiones Federales"/>
    <m/>
    <s v="Dirección Nacional de Expresiones Federales"/>
    <d v="2016-07-27T00:00:00"/>
    <s v="Mueble 9"/>
    <s v="Sebastian"/>
    <d v="2016-05-30T00:00:00"/>
    <s v="TERMINADO"/>
    <s v="Presupuesto"/>
    <d v="2016-08-25T00:00:00"/>
    <s v="PV-2016-00918057"/>
    <s v="Para su intervención e indicación de crédito. RESO por GEDO."/>
    <x v="5"/>
    <m/>
    <m/>
    <s v="Legitimo Abono"/>
    <s v="Legitimo Abono"/>
    <m/>
    <m/>
    <m/>
    <m/>
    <m/>
    <m/>
    <m/>
    <s v="PARA PAGO JGM"/>
    <m/>
  </r>
  <r>
    <s v="196252/2016"/>
    <s v="196252/2016"/>
    <m/>
    <s v="NOTA S01 014736/2016"/>
    <m/>
    <m/>
    <s v="NOTA DNEF Nº 58/2016"/>
    <d v="2016-05-03T00:00:00"/>
    <s v="Contrataciones Artisticas"/>
    <s v="Devin Hoff"/>
    <n v="21351"/>
    <s v="Requerimiento para contratación artística de Devin Hoff"/>
    <s v="Dirección Nacional de Expresiones Federales"/>
    <m/>
    <s v="Dirección Nacional de Expresiones Federales"/>
    <d v="2016-08-11T00:00:00"/>
    <m/>
    <s v="Sebastian"/>
    <m/>
    <s v="TERMINADO"/>
    <s v="Presupuesto"/>
    <d v="2016-09-08T00:00:00"/>
    <s v="PV-2016-01255935-APN-DGTAYL#SFM"/>
    <s v="Para su intervención e indicación de crédito. RESO por GEDO."/>
    <x v="5"/>
    <m/>
    <s v="Si"/>
    <s v="Legitimo Abono"/>
    <s v="Legitimo Abono"/>
    <m/>
    <m/>
    <m/>
    <m/>
    <m/>
    <m/>
    <m/>
    <m/>
    <m/>
  </r>
  <r>
    <s v="240681/2016"/>
    <s v="240681/2016"/>
    <m/>
    <s v="17629/2016"/>
    <m/>
    <m/>
    <s v="Nota DNEF N° 142/2016"/>
    <d v="2016-05-27T00:00:00"/>
    <s v="Contrataciones Artisticas"/>
    <s v="Magdalena Delfina Fleitas"/>
    <n v="90000"/>
    <s v="Requerimiento para contratación artística de Magdalena Delfina Fleitas"/>
    <s v="Dirección Nacional de Expresiones Federales"/>
    <m/>
    <s v="Dirección Nacional de Expresiones Federales"/>
    <d v="2016-07-19T00:00:00"/>
    <s v="Mueble 9"/>
    <s v="Sebastian"/>
    <d v="2016-05-30T00:00:00"/>
    <s v="TERMINADO"/>
    <s v="Presupuesto"/>
    <d v="2016-09-02T00:00:00"/>
    <s v="PV-2016-01116332-APN-DGTAYL#SFM"/>
    <s v="para su efectivo pago"/>
    <x v="5"/>
    <m/>
    <m/>
    <s v="Legitimo Abono"/>
    <s v="Legitimo Abono"/>
    <m/>
    <m/>
    <m/>
    <m/>
    <m/>
    <m/>
    <m/>
    <s v="PARA PAGO JGM"/>
    <m/>
  </r>
  <r>
    <s v="240731/2016"/>
    <s v="240731/2016"/>
    <m/>
    <s v="17624/2016"/>
    <m/>
    <m/>
    <s v="Nota DNEF N° 141/2016"/>
    <d v="2016-05-28T00:00:00"/>
    <s v="Contrataciones Artisticas"/>
    <s v="Magdalena Delfina Fleitas"/>
    <n v="13000"/>
    <s v="Requerimiento para contratación artística de Magdalena Delfina Fleitas"/>
    <s v="Dirección Nacional de Expresiones Federales"/>
    <m/>
    <s v="Direccion General Técnica, Administrativa y Legal"/>
    <d v="2016-06-10T00:00:00"/>
    <s v="Mueble 9"/>
    <s v="Sebastian"/>
    <d v="2016-05-30T00:00:00"/>
    <s v="Armando pliego, 14/06/16. Sale con nota a DNEF para agregar clausula de propiedad intelectual y aclarar usos"/>
    <s v="Dirección Nacional de Expresiones Federales"/>
    <d v="2016-06-15T00:00:00"/>
    <s v="Nota CC N° 337/2016"/>
    <s v="Para aclarar usos de Propiedad intelectual"/>
    <x v="7"/>
    <d v="2016-06-16T00:00:00"/>
    <m/>
    <s v="Legitimo Abono"/>
    <s v="Legitimo Abono"/>
    <m/>
    <m/>
    <m/>
    <m/>
    <m/>
    <m/>
    <m/>
    <s v="PARA PAGO JGM"/>
    <m/>
  </r>
  <r>
    <m/>
    <s v="017614/2016"/>
    <m/>
    <s v="17614/2016"/>
    <m/>
    <m/>
    <s v="Nota DNEF N° 138/2016"/>
    <d v="2016-05-27T00:00:00"/>
    <s v="Contrataciones Artisticas"/>
    <s v="Mariano Junio"/>
    <m/>
    <s v="Requerimiento para contratación artística de Mariano Junio"/>
    <s v="Dirección Nacional de Expresiones Federales"/>
    <m/>
    <s v="Dirección Nacional de Expresiones Federales"/>
    <d v="2016-05-30T00:00:00"/>
    <s v="Mueble 9"/>
    <s v="Sebastian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s v="249839/2016"/>
    <s v="249839/2016"/>
    <m/>
    <m/>
    <m/>
    <m/>
    <m/>
    <d v="2014-02-13T00:00:00"/>
    <s v="Tecnopolis - Obra Publica"/>
    <s v="PHONEX ISOCOR S.A"/>
    <m/>
    <s v="Factura N° 0002/00001059"/>
    <s v="Direccion General Técnica, Administrativa y Legal"/>
    <m/>
    <m/>
    <m/>
    <s v="Mueble 15"/>
    <s v="Otros"/>
    <d v="2016-06-01T00:00:00"/>
    <s v="ARCHIVO"/>
    <m/>
    <m/>
    <m/>
    <m/>
    <x v="3"/>
    <d v="2016-06-06T00:00:00"/>
    <m/>
    <s v="Pago"/>
    <s v="Pago"/>
    <m/>
    <m/>
    <m/>
    <s v="0002/00001059"/>
    <m/>
    <m/>
    <m/>
    <m/>
    <s v="PAGO"/>
  </r>
  <r>
    <s v="86253/2016"/>
    <s v="086253/2016"/>
    <m/>
    <m/>
    <m/>
    <m/>
    <s v="202673/2015"/>
    <d v="2016-05-04T00:00:00"/>
    <s v="Seguridad"/>
    <s v="MURATA S.A."/>
    <n v="14135722.720000001"/>
    <s v="Fatc 2115, 2116 y2117 $14.135.722,72"/>
    <s v="Coordinación Técnica Operativa"/>
    <m/>
    <s v="Presupuesto"/>
    <d v="2016-06-23T00:00:00"/>
    <s v="Mueble 9"/>
    <s v="Otros"/>
    <d v="2016-06-24T00:00:00"/>
    <s v="Armé nota de pase a presupuesto. Luego nota resumen a adrian// 24-6 Indica presupuesto, que el gasto esta contemplado en el SAF 347 (aun no esta activo)//SE SOLICITO A LA EMPRESA REFACTURACION. 14/07/2016: Saco a Mozzi por COMDOC para conformar facturas. Armo nota en GEDO para pasar a pago"/>
    <s v="Direccion General Técnica, Administrativa y Legal"/>
    <d v="2016-08-05T00:00:00"/>
    <s v="PV-2016-00559400"/>
    <m/>
    <x v="5"/>
    <m/>
    <m/>
    <s v="Pago"/>
    <s v="Pago"/>
    <m/>
    <m/>
    <m/>
    <m/>
    <m/>
    <m/>
    <m/>
    <s v="PARA PAGO JGM"/>
    <m/>
  </r>
  <r>
    <m/>
    <s v="040930/2016"/>
    <s v="40930/2016"/>
    <m/>
    <m/>
    <m/>
    <m/>
    <d v="2016-05-26T00:00:00"/>
    <s v="Tecnopolis - Materiales Electricos"/>
    <s v="Ylum s.a"/>
    <n v="61695.8"/>
    <s v="Factura N° 0004-00015266"/>
    <s v="Dirección Nacional de Centros Tematicos"/>
    <s v="5/26/2016"/>
    <s v="Direccion General Técnica, Administrativa y Legal"/>
    <d v="2016-06-01T00:00:00"/>
    <s v="Mueble 14"/>
    <s v="Otros"/>
    <d v="2016-06-01T00:00:00"/>
    <m/>
    <m/>
    <m/>
    <m/>
    <m/>
    <x v="3"/>
    <m/>
    <m/>
    <s v="Pago"/>
    <s v="Pago"/>
    <m/>
    <m/>
    <m/>
    <m/>
    <m/>
    <m/>
    <m/>
    <m/>
    <s v="PAGO"/>
  </r>
  <r>
    <s v="227842/2016"/>
    <s v="227842/2016"/>
    <m/>
    <s v="21938/2016"/>
    <m/>
    <m/>
    <m/>
    <d v="2016-05-30T00:00:00"/>
    <s v="Librería"/>
    <s v="Centeno SRL"/>
    <n v="188520.5"/>
    <s v="Solicitud de material para gran instalación artistica"/>
    <s v="Dirección Nacional de Expresiones Federales"/>
    <s v="5/30/2016"/>
    <s v="Dirección Nacional de Expresiones Federales"/>
    <d v="2016-09-05T00:00:00"/>
    <s v="Mueble 8"/>
    <s v="Sebastian"/>
    <d v="2016-06-01T00:00:00"/>
    <s v="TERMINADO"/>
    <s v="Legales"/>
    <d v="2016-09-22T00:00:00"/>
    <s v="PV 2016-00150327"/>
    <s v="Para que informe existencia de crédita y pase a Legales"/>
    <x v="0"/>
    <d v="2016-09-22T00:00:00"/>
    <m/>
    <s v="Legitimo Abono"/>
    <s v="Legitimo Abono"/>
    <m/>
    <n v="30650546357"/>
    <m/>
    <s v="0004-00015266"/>
    <m/>
    <m/>
    <m/>
    <m/>
    <s v="DESAFECTAR"/>
  </r>
  <r>
    <s v="229100/2016"/>
    <s v="229100/2016"/>
    <m/>
    <m/>
    <m/>
    <m/>
    <m/>
    <d v="2016-05-19T00:00:00"/>
    <s v="Alquiler de Equipamiento"/>
    <s v="BACIGALUPPI HNOS S.A"/>
    <n v="81865.5"/>
    <s v="Pago de alquiler de handies, micrófonos y baterias para apertura del CCK"/>
    <s v="Dirección Nacional de Expresiones Federales"/>
    <s v="5/19/2016"/>
    <s v="Presupuesto"/>
    <d v="2016-06-23T00:00:00"/>
    <s v="Mueble 9"/>
    <s v="Sebastian"/>
    <d v="2016-06-01T00:00:00"/>
    <s v="TERMINADO"/>
    <s v="Presupuesto"/>
    <d v="2016-07-21T00:00:00"/>
    <s v="PV-2016-00363596-APN-DGTAYL#SFM"/>
    <s v="Para su intervención. Por GEDO pasamos Disposición."/>
    <x v="5"/>
    <m/>
    <m/>
    <s v="Pago"/>
    <s v="Pago"/>
    <m/>
    <m/>
    <m/>
    <m/>
    <m/>
    <m/>
    <m/>
    <s v="PARA PAGO JGM"/>
    <m/>
  </r>
  <r>
    <s v="229862/2016"/>
    <s v="229862/2016"/>
    <m/>
    <s v="18249/2016"/>
    <m/>
    <m/>
    <s v="NOTA DNEF N° 160/2016"/>
    <d v="2016-06-02T00:00:00"/>
    <s v="Contrataciones Artisticas"/>
    <s v="CRISTINA MARION VILLARD"/>
    <n v="2300"/>
    <s v="Requerimiento para contratación CRISTINA MARION VILLARD"/>
    <s v="Dirección Nacional de Expresiones Federales"/>
    <d v="2016-02-06T00:00:00"/>
    <s v="Dirección Nacional de Expresiones Federales"/>
    <d v="2016-07-25T00:00:00"/>
    <s v="Mueble 9"/>
    <s v="Sebastian"/>
    <d v="2016-06-30T00:00:00"/>
    <s v="Nota a presupuesto para verificar crédito. Armar acto administrativo. Armo nota para devolver a DNEF para refacturar, el 05/07/2016 (teniendo en cuenta instrucciones de corte de ayer)"/>
    <s v="Presupuesto"/>
    <d v="2016-08-23T00:00:00"/>
    <s v="PV-2016-00857480-APN-DGTAYL#SFM"/>
    <m/>
    <x v="5"/>
    <m/>
    <m/>
    <s v="Legitimo Abono"/>
    <s v="Legitimo Abono"/>
    <m/>
    <s v="27-93799635-6"/>
    <m/>
    <n v="54"/>
    <m/>
    <m/>
    <m/>
    <s v="PARA PAGO JGM"/>
    <m/>
  </r>
  <r>
    <s v="229864/2016"/>
    <s v="229864/2016"/>
    <m/>
    <s v="18247/2016"/>
    <m/>
    <m/>
    <s v="NOTA DNEF N° 158/2016"/>
    <d v="2016-06-02T00:00:00"/>
    <s v="Contrataciones Artisticas"/>
    <s v="BRIGITTA DANKO"/>
    <n v="2300"/>
    <s v="Requerimiento para contratación BRIGITTA DANKO"/>
    <s v="Dirección Nacional de Expresiones Federales"/>
    <d v="2016-02-06T00:00:00"/>
    <s v="Dirección Nacional de Expresiones Federales"/>
    <d v="2016-09-05T00:00:00"/>
    <s v="Mueble 9"/>
    <s v="Sebastian"/>
    <d v="2016-06-15T00:00:00"/>
    <m/>
    <s v="Presupuesto"/>
    <d v="2016-09-29T00:00:00"/>
    <s v="PV-2016-01770197-APN"/>
    <s v="Para que intervenga e indique si existe crédito"/>
    <x v="5"/>
    <m/>
    <m/>
    <s v="Legitimo Abono"/>
    <s v="Legitimo Abono"/>
    <m/>
    <s v="27-93695502-4"/>
    <m/>
    <m/>
    <m/>
    <m/>
    <m/>
    <s v="PARA PAGO JGM"/>
    <m/>
  </r>
  <r>
    <s v="229867/2016"/>
    <s v="229867/2016"/>
    <m/>
    <s v="18248/2016"/>
    <m/>
    <m/>
    <s v="NOTA DNEF N° 159/2016"/>
    <d v="2016-06-02T00:00:00"/>
    <s v="Contrataciones Artisticas"/>
    <s v="GABRIELA OLCESE"/>
    <n v="2300"/>
    <s v="Requerimiento para contratación GABRIELA OLCESE"/>
    <s v="Dirección Nacional de Expresiones Federales"/>
    <d v="2016-02-06T00:00:00"/>
    <s v="Dirección Nacional de Expresiones Federales"/>
    <d v="2016-08-17T00:00:00"/>
    <s v="Mueble 9"/>
    <s v="Sebastian"/>
    <d v="2016-06-02T00:00:00"/>
    <s v="TERMINADO"/>
    <s v="Presupuesto"/>
    <d v="2016-09-15T00:00:00"/>
    <s v="PV-2016-01426797-APN-DGTAYL#SFM"/>
    <s v="Para que intervenga e indique si existe crédito con RESO POR GEDO, y continuidad de los actuados"/>
    <x v="5"/>
    <m/>
    <m/>
    <s v="Legitimo Abono"/>
    <s v="Legitimo Abono"/>
    <m/>
    <n v="27175400570"/>
    <m/>
    <s v="0001-00000155"/>
    <m/>
    <m/>
    <m/>
    <s v="PARA PAGO JGM"/>
    <m/>
  </r>
  <r>
    <s v="229885/2016"/>
    <s v="229885/2016"/>
    <m/>
    <s v="18251/2016"/>
    <m/>
    <m/>
    <s v="NOTA DNEF N° 161/2016"/>
    <d v="2016-06-02T00:00:00"/>
    <s v="Contrataciones Artisticas"/>
    <s v="EMILIO ASTOLFI"/>
    <n v="2300"/>
    <s v="Requerimiento para contratación EMILIO ASTOLFI"/>
    <s v="Dirección Nacional de Expresiones Federales"/>
    <d v="2016-02-06T00:00:00"/>
    <s v="Dirección Nacional de Expresiones Federales"/>
    <d v="2016-07-25T00:00:00"/>
    <s v="Mueble 9"/>
    <s v="Sebastian"/>
    <d v="2016-06-02T00:00:00"/>
    <s v="TERMINADO"/>
    <s v="Presupuesto"/>
    <d v="2016-08-03T00:00:00"/>
    <s v="PV-2016-00524239-APN-DGTAYL#SFM"/>
    <m/>
    <x v="19"/>
    <d v="2016-08-03T00:00:00"/>
    <m/>
    <s v="Legitimo Abono"/>
    <s v="Legitimo Abono"/>
    <m/>
    <n v="20142230195"/>
    <m/>
    <m/>
    <m/>
    <m/>
    <m/>
    <s v="PARA PAGO JGM"/>
    <m/>
  </r>
  <r>
    <s v="0141672/2015"/>
    <s v="141672/2015"/>
    <m/>
    <m/>
    <m/>
    <s v="PROY:S01:0014778/2015"/>
    <m/>
    <d v="2016-04-22T00:00:00"/>
    <s v="Mantenimiento Asensores"/>
    <s v="OTIS S.A."/>
    <m/>
    <s v="PAGO DE FACTURA A FAVOR DE LA FIRMA OTIS ARGENTINA S.A"/>
    <s v="Coordinación Técnica Operativa"/>
    <m/>
    <m/>
    <m/>
    <m/>
    <s v="Otros"/>
    <m/>
    <s v="SE TRAMITA POR EXPEDIENTE 141672/2015"/>
    <m/>
    <m/>
    <m/>
    <m/>
    <x v="17"/>
    <d v="2016-06-16T00:00:00"/>
    <s v="Si"/>
    <s v="Pago"/>
    <s v="Pago"/>
    <m/>
    <m/>
    <m/>
    <m/>
    <m/>
    <m/>
    <m/>
    <m/>
    <m/>
  </r>
  <r>
    <s v="229886/2016"/>
    <s v="229886/2016"/>
    <m/>
    <s v="18253/2016"/>
    <m/>
    <m/>
    <s v="NOTA DNEF N° 162/2016"/>
    <d v="2016-06-02T00:00:00"/>
    <s v="Contrataciones Artisticas"/>
    <s v="JORGE BERGERO"/>
    <n v="4600"/>
    <s v="Requerimiento para contratación JORGE BERGERO"/>
    <s v="Dirección Nacional de Expresiones Federales"/>
    <d v="2016-02-06T00:00:00"/>
    <s v="Dirección Nacional de Expresiones Federales"/>
    <d v="2016-07-25T00:00:00"/>
    <s v="Mueble 9"/>
    <s v="Sebastian"/>
    <d v="2016-06-15T00:00:00"/>
    <s v="TERMINADO"/>
    <s v="Presupuesto"/>
    <d v="2016-08-03T00:00:00"/>
    <s v="PV-2016-00524210-APN-DGTAYL#SFM"/>
    <m/>
    <x v="19"/>
    <d v="2016-08-03T00:00:00"/>
    <m/>
    <s v="Legitimo Abono"/>
    <s v="Legitimo Abono"/>
    <m/>
    <s v="20-16684642-1"/>
    <m/>
    <m/>
    <m/>
    <m/>
    <m/>
    <s v="PARA PAGO JGM"/>
    <m/>
  </r>
  <r>
    <s v="229888/2016"/>
    <s v="229888/2016"/>
    <m/>
    <s v="18254/2016"/>
    <m/>
    <m/>
    <s v="NOTA DNEF N° 163/2016"/>
    <d v="2016-06-02T00:00:00"/>
    <s v="Contrataciones Artisticas"/>
    <s v="PATRICIA DA DALT"/>
    <n v="2300"/>
    <s v="Requerimiento para contratación PATRICIA DA DALT"/>
    <s v="Dirección Nacional de Expresiones Federales"/>
    <d v="2016-02-06T00:00:00"/>
    <s v="Dirección Nacional de Expresiones Federales"/>
    <d v="2016-08-17T00:00:00"/>
    <s v="Mueble 9"/>
    <s v="Sebastian"/>
    <d v="2016-06-02T00:00:00"/>
    <s v="TERMINADO"/>
    <s v="Presupuesto"/>
    <d v="2016-09-15T00:00:00"/>
    <s v="PV-2016-01426538-APN-DGTAYL#SFM"/>
    <s v="Para que intervenga e indique si existe crédito con RESO POR GEDO, y continuidad de los actuados"/>
    <x v="5"/>
    <m/>
    <m/>
    <s v="Legitimo Abono"/>
    <s v="Legitimo Abono"/>
    <m/>
    <n v="27139983586"/>
    <m/>
    <d v="2016-09-02T00:00:00"/>
    <m/>
    <m/>
    <m/>
    <s v="PARA PAGO JGM"/>
    <m/>
  </r>
  <r>
    <s v="229915/2016"/>
    <s v="229915/2016"/>
    <m/>
    <s v="18255/2016"/>
    <m/>
    <m/>
    <s v="NOTA DNEF N° 164/2016"/>
    <d v="2016-06-02T00:00:00"/>
    <s v="Contrataciones Artisticas"/>
    <s v="HUGO CESAR ASRIN"/>
    <n v="2300"/>
    <s v="Requerimiento para contratación HUGO CESAR ASRIN"/>
    <s v="Dirección Nacional de Expresiones Federales"/>
    <d v="2016-02-06T00:00:00"/>
    <s v="Dirección Nacional de Expresiones Federales"/>
    <d v="2016-07-25T00:00:00"/>
    <s v="Mueble 9"/>
    <s v="Sebastian"/>
    <d v="2016-06-02T00:00:00"/>
    <s v="TERMINADO"/>
    <s v="Presupuesto"/>
    <d v="2016-08-03T00:00:00"/>
    <s v="PV-2016-00524176-APN-DGTAYL#SFM"/>
    <s v="Para que intervenga e indique si existe crédito"/>
    <x v="19"/>
    <d v="2016-08-03T00:00:00"/>
    <m/>
    <s v="Legitimo Abono"/>
    <s v="Legitimo Abono"/>
    <m/>
    <m/>
    <m/>
    <m/>
    <m/>
    <m/>
    <m/>
    <s v="PARA PAGO JGM"/>
    <m/>
  </r>
  <r>
    <s v="229919/2016"/>
    <s v="229919/2016"/>
    <m/>
    <s v="18256/2016"/>
    <m/>
    <m/>
    <s v="NOTA DNEF N° 165/2016"/>
    <d v="2016-06-02T00:00:00"/>
    <s v="Contrataciones Artisticas"/>
    <s v="ALEJANDRO LAGO"/>
    <n v="2300"/>
    <s v="Requerimiento para contratación ALEJANDRO LAGO"/>
    <s v="Dirección Nacional de Expresiones Federales"/>
    <d v="2016-02-06T00:00:00"/>
    <s v="Dirección Nacional de Expresiones Federales"/>
    <d v="2016-08-17T00:00:00"/>
    <s v="Mueble 9"/>
    <s v="Sebastian"/>
    <d v="2016-06-02T00:00:00"/>
    <s v="TERMINADO"/>
    <s v="Presupuesto"/>
    <d v="2016-09-06T00:00:00"/>
    <s v="PV-2016-01191455"/>
    <s v="Proy más nota por GEDO, para su intervención e indicación de crédito."/>
    <x v="5"/>
    <m/>
    <m/>
    <s v="Legitimo Abono"/>
    <s v="Legitimo Abono"/>
    <m/>
    <n v="20327651294"/>
    <m/>
    <m/>
    <m/>
    <m/>
    <m/>
    <s v="PARA PAGO JGM"/>
    <m/>
  </r>
  <r>
    <s v="229938/2016"/>
    <s v="229938/2016"/>
    <m/>
    <s v="18257/2016"/>
    <m/>
    <m/>
    <s v="NOTA DNEF N° 166/2016"/>
    <d v="2016-06-02T00:00:00"/>
    <s v="Contrataciones Artisticas"/>
    <s v="SOLEDAD DE LA ROSA"/>
    <n v="2300"/>
    <s v="Requerimiento para contratación SOLEDAD DE LA ROSA"/>
    <s v="Dirección Nacional de Expresiones Federales"/>
    <d v="2016-02-06T00:00:00"/>
    <s v="Dirección Nacional de Expresiones Federales"/>
    <d v="2016-07-25T00:00:00"/>
    <s v="Mueble 9"/>
    <s v="Sebastian"/>
    <d v="2016-06-15T00:00:00"/>
    <s v="TERMINADO"/>
    <s v="Presupuesto"/>
    <d v="2016-08-22T00:00:00"/>
    <s v="PV-2016-00840670-APN-DGTAYL#SFM"/>
    <s v="Para indicar crédito e intervenir. Reso por GEDO."/>
    <x v="5"/>
    <m/>
    <m/>
    <s v="Legitimo Abono"/>
    <s v="Legitimo Abono"/>
    <m/>
    <m/>
    <m/>
    <m/>
    <m/>
    <m/>
    <m/>
    <s v="PARA PAGO JGM"/>
    <m/>
  </r>
  <r>
    <s v="229941/2016"/>
    <s v="229941/2016"/>
    <m/>
    <s v="18258/2016"/>
    <m/>
    <m/>
    <s v="NOTA DNEF N° 167/2016"/>
    <d v="2016-06-02T00:00:00"/>
    <s v="Contrataciones Artisticas"/>
    <s v="MARIA FLORENCIA MACHADO"/>
    <n v="2300"/>
    <s v="Requerimiento para contratación MARIA FLORENCIA MACHADO"/>
    <s v="Dirección Nacional de Expresiones Federales"/>
    <d v="2016-02-06T00:00:00"/>
    <s v="Dirección Nacional de Expresiones Federales"/>
    <d v="2016-08-25T00:00:00"/>
    <s v="Mueble 9"/>
    <s v="Sebastian"/>
    <d v="2016-06-28T00:00:00"/>
    <s v="Nota a presupuesto para verificar crédito. Acumular con 229938, 229864 y 229886/2016. Armo nota para devolver a DNEF para refacturar, el 05/07/2016 (teniendo en cuenta instrucciones de corte de ayer)"/>
    <s v="Presupuesto"/>
    <d v="2016-09-12T00:00:00"/>
    <s v="PV-2016-01328699-APN-DGTAYL#SFM"/>
    <m/>
    <x v="5"/>
    <m/>
    <m/>
    <s v="Legitimo Abono"/>
    <s v="Legitimo Abono"/>
    <m/>
    <s v="27-29762829-7"/>
    <m/>
    <m/>
    <m/>
    <m/>
    <m/>
    <s v="PARA PAGO JGM"/>
    <m/>
  </r>
  <r>
    <s v="229944/2016"/>
    <s v="229944/2016"/>
    <m/>
    <s v="18259/2016"/>
    <m/>
    <m/>
    <s v="NOTA DNEF N° 168/2016"/>
    <d v="2016-06-02T00:00:00"/>
    <s v="Contrataciones Artisticas"/>
    <s v="DUILIO SMIRIGLIA"/>
    <n v="2300"/>
    <s v="Requerimiento para contratación DUILIO SMIRIGLIA"/>
    <s v="Dirección Nacional de Expresiones Federales"/>
    <d v="2016-02-06T00:00:00"/>
    <s v="Dirección Nacional de Expresiones Federales"/>
    <d v="2016-08-25T00:00:00"/>
    <s v="Mueble 9"/>
    <s v="Sebastian"/>
    <d v="2016-06-02T00:00:00"/>
    <s v="TERMINADO"/>
    <s v="Presupuesto"/>
    <d v="2016-09-13T00:00:00"/>
    <s v="PV-2016-01352416-APN-DGTAYL#SFM"/>
    <s v="Para su intervencion. SE ENVIO RESO POR GEDO"/>
    <x v="19"/>
    <d v="2016-09-13T00:00:00"/>
    <m/>
    <s v="Legitimo Abono"/>
    <s v="Legitimo Abono"/>
    <m/>
    <m/>
    <m/>
    <m/>
    <m/>
    <m/>
    <m/>
    <s v="PARA PAGO JGM"/>
    <m/>
  </r>
  <r>
    <s v="229945/2016"/>
    <s v="229945/2016"/>
    <m/>
    <s v="18260/2016"/>
    <m/>
    <m/>
    <s v="NOTA DNEF N° 169/2016"/>
    <d v="2016-06-02T00:00:00"/>
    <s v="Contrataciones Artisticas"/>
    <s v="FERNANDO GRASSI"/>
    <n v="2300"/>
    <s v="Requerimiento para contratación FERNANDO GRASSI"/>
    <s v="Dirección Nacional de Expresiones Federales"/>
    <d v="2016-02-06T00:00:00"/>
    <s v="Dirección Nacional de Expresiones Federales"/>
    <d v="2016-07-04T00:00:00"/>
    <s v="Mueble 9"/>
    <s v="Sebastian"/>
    <d v="2016-06-02T00:00:00"/>
    <s v="Sale con providencia para refacturar, atento a nuevo SAF. Se hace aclaración sobre alta de ENTE"/>
    <s v="Dirección Nacional de Expresiones Federales"/>
    <d v="2016-07-05T00:00:00"/>
    <s v="Providencia GEDO 2016-00080535-APN"/>
    <s v="Para refacturar con nuevo SAF"/>
    <x v="10"/>
    <d v="2016-07-06T00:00:00"/>
    <m/>
    <s v="Legitimo Abono"/>
    <s v="Legitimo Abono"/>
    <m/>
    <n v="20210038532"/>
    <m/>
    <d v="2016-07-02T00:00:00"/>
    <m/>
    <m/>
    <m/>
    <s v="PARA PAGO JGM"/>
    <m/>
  </r>
  <r>
    <s v="129568/2016"/>
    <s v="129568/2016"/>
    <m/>
    <m/>
    <m/>
    <m/>
    <s v="POLICIA FEDERAL ARGENTINA 673-0100667/2016"/>
    <d v="2016-02-25T00:00:00"/>
    <s v="Seguridad"/>
    <s v="Policia Federal Argentina"/>
    <m/>
    <s v="Adjunta presupuesto por los servicios que bajo regimen policia adicional, en contestación a nota de la Dirección Nacional de Expresiones Federales"/>
    <s v="Dirección Nacional de Expresiones Federales"/>
    <m/>
    <s v="Coordinación Técnica Operativa"/>
    <d v="2016-06-03T00:00:00"/>
    <s v="Mueble 19"/>
    <s v="Otros"/>
    <d v="2016-06-02T00:00:00"/>
    <s v="Pasa a Presupuesto por existencia de crédito."/>
    <s v="Direccion General Técnica, Administrativa y Legal"/>
    <d v="2016-08-24T00:00:00"/>
    <s v="PV-2016-00898264-APN-DGTAYL#SFM"/>
    <m/>
    <x v="29"/>
    <d v="2016-08-24T00:00:00"/>
    <m/>
    <s v="Convenios"/>
    <s v="Convenios"/>
    <m/>
    <m/>
    <m/>
    <m/>
    <m/>
    <m/>
    <m/>
    <m/>
    <m/>
  </r>
  <r>
    <s v="196244/2016"/>
    <s v="196244/2016"/>
    <m/>
    <s v="Nota S01:0015323/2016"/>
    <m/>
    <m/>
    <s v="Nota DNCT N° 74/2016"/>
    <d v="2016-05-06T00:00:00"/>
    <s v="Contrataciones Artisticas"/>
    <s v="Gabriel Gustavo La Rocca"/>
    <n v="4000"/>
    <s v="Requerimiento para la contratación artística de Gabriel Gustavo La Rocca"/>
    <s v="Dirección Nacional de Expresiones Federales"/>
    <m/>
    <s v="Presupuesto"/>
    <d v="2016-05-17T00:00:00"/>
    <m/>
    <s v="Otros"/>
    <m/>
    <m/>
    <s v="Tesorería"/>
    <d v="2016-05-10T00:00:00"/>
    <s v="Nota CC 200/2016"/>
    <s v="A tesorería, para tramitar como FR"/>
    <x v="28"/>
    <d v="2016-05-23T00:00:00"/>
    <s v="Si"/>
    <s v="Legitimo Abono"/>
    <s v="Legitimo Abono"/>
    <m/>
    <m/>
    <m/>
    <m/>
    <m/>
    <m/>
    <m/>
    <m/>
    <m/>
  </r>
  <r>
    <s v="221299/2016"/>
    <s v="221299/2016"/>
    <m/>
    <s v="23007/2016"/>
    <m/>
    <m/>
    <s v="NO - 9609"/>
    <d v="2016-05-30T00:00:00"/>
    <s v="Alquiler de Fotocopiadora"/>
    <s v="TN GROUP"/>
    <m/>
    <s v="Contratación de Servicio de Alquiler de Impresoras y Fotocopiadoras con Soporte tecnico y mantenimiento preventivo y correctivo para CCK y Cabildo Nr 65"/>
    <s v="Dirección de Compras y Contrataciones"/>
    <m/>
    <s v="Direccion General Técnica, Administrativa y Legal"/>
    <d v="2016-07-15T00:00:00"/>
    <s v="Mueble 8"/>
    <s v="Otros"/>
    <d v="2016-06-30T00:00:00"/>
    <m/>
    <m/>
    <m/>
    <m/>
    <s v="PARA SU INTERVENCION CON PROYECTO DE ACTO ADMINISTRATIVO"/>
    <x v="3"/>
    <d v="2016-09-30T00:00:00"/>
    <m/>
    <s v="Licitación - Contrataciones"/>
    <s v="Licitación - Contrataciones"/>
    <m/>
    <m/>
    <m/>
    <m/>
    <m/>
    <m/>
    <m/>
    <m/>
    <m/>
  </r>
  <r>
    <s v="327516/2016"/>
    <s v="327516/2016"/>
    <m/>
    <s v="18367/2016"/>
    <m/>
    <m/>
    <s v="NOTA DNEF 170/2016"/>
    <d v="2016-06-02T00:00:00"/>
    <s v="Refrigerio -Almuerzos"/>
    <m/>
    <n v="5904000"/>
    <s v="Contratacion de Servicios de Catering para el CCk"/>
    <s v="Dirección Nacional de Expresiones Federales"/>
    <m/>
    <s v="Dirección Nacional de Expresiones Federales"/>
    <d v="2016-06-03T00:00:00"/>
    <s v="Mueble 11"/>
    <s v="Otros"/>
    <d v="2016-06-03T00:00:00"/>
    <s v="LO TIENE GUIDO (ASIGNADO X DANIEL)"/>
    <s v="Dirección Nacional de Expresiones Federales"/>
    <d v="2016-06-30T00:00:00"/>
    <s v="CON REMITO OBSERVADO"/>
    <s v="OBSERVACIONES CONVERSADO CON PAOLA DE MOZZI"/>
    <x v="3"/>
    <m/>
    <m/>
    <m/>
    <m/>
    <m/>
    <m/>
    <m/>
    <m/>
    <m/>
    <m/>
    <m/>
    <m/>
    <m/>
  </r>
  <r>
    <s v="196266/2016"/>
    <s v="196266/2016"/>
    <m/>
    <s v="15327/2016"/>
    <m/>
    <m/>
    <s v="Nota DNCT N° 77/2016"/>
    <d v="2016-05-06T00:00:00"/>
    <s v="Contrataciones Artisticas"/>
    <s v="Nestor Jose Garrote"/>
    <n v="4000"/>
    <s v="Requerimiento para la contratación artística de Nestor Jose Garrote"/>
    <s v="Dirección Nacional de Expresiones Federales"/>
    <m/>
    <s v="Area de presupuesto"/>
    <d v="2016-05-17T00:00:00"/>
    <m/>
    <s v="Otros"/>
    <m/>
    <m/>
    <s v="Tesorería"/>
    <d v="2016-05-10T00:00:00"/>
    <s v="Nota CC 197/2016"/>
    <s v="A tesorería, para tramitar como FR"/>
    <x v="28"/>
    <d v="2016-05-23T00:00:00"/>
    <s v="Si"/>
    <s v="Legitimo Abono"/>
    <s v="Legitimo Abono"/>
    <m/>
    <m/>
    <m/>
    <m/>
    <m/>
    <m/>
    <m/>
    <m/>
    <m/>
  </r>
  <r>
    <s v="252566/2016"/>
    <s v="252566/2016"/>
    <m/>
    <s v="18202/2016"/>
    <m/>
    <m/>
    <s v="NOTA CC 18202/2016"/>
    <d v="2016-06-01T00:00:00"/>
    <s v="Equipamiento"/>
    <s v="Angulo Ranurado"/>
    <m/>
    <s v="Adquisiciòn de Estanterias Metalicas"/>
    <s v="Direccion General Técnica, Administrativa y Legal"/>
    <m/>
    <s v="Presupuesto"/>
    <d v="2016-06-23T00:00:00"/>
    <s v="Mueble 3"/>
    <s v="Otros"/>
    <d v="2016-06-06T00:00:00"/>
    <s v="TRABAJANDO LUIS JIMENEZ"/>
    <s v="Presupuesto"/>
    <d v="2016-06-21T00:00:00"/>
    <s v="NOTA CC 361/2016"/>
    <s v="PARA ACREDITAR PRESUPUESTO"/>
    <x v="3"/>
    <d v="2016-06-23T00:00:00"/>
    <m/>
    <m/>
    <m/>
    <m/>
    <m/>
    <m/>
    <m/>
    <m/>
    <m/>
    <m/>
    <m/>
    <m/>
  </r>
  <r>
    <s v="196240/2016"/>
    <s v="196240/2016"/>
    <m/>
    <s v="15325/2016"/>
    <m/>
    <m/>
    <s v="Nota DNCT N° 75/2016"/>
    <d v="2016-05-06T00:00:00"/>
    <s v="Contrataciones Artisticas"/>
    <s v="Victor Torres"/>
    <n v="10000"/>
    <s v="Requerimiento para la contratación artística de Victor Torres"/>
    <s v="Dirección Nacional de Expresiones Federales"/>
    <m/>
    <s v="Area de presupuesto"/>
    <d v="2016-05-17T00:00:00"/>
    <m/>
    <s v="Otros"/>
    <m/>
    <m/>
    <s v="Tesorería"/>
    <d v="2016-05-10T00:00:00"/>
    <s v="Nota CC198/2016"/>
    <s v="A tesorería, para tramitar como FR"/>
    <x v="28"/>
    <d v="2016-05-23T00:00:00"/>
    <s v="Si"/>
    <s v="Legitimo Abono"/>
    <s v="Legitimo Abono"/>
    <m/>
    <m/>
    <m/>
    <m/>
    <m/>
    <m/>
    <m/>
    <m/>
    <m/>
  </r>
  <r>
    <s v="220674/2016"/>
    <s v="220674/2016"/>
    <m/>
    <s v="15764/2016"/>
    <m/>
    <m/>
    <s v="MEMO 5/2016"/>
    <d v="2016-05-06T00:00:00"/>
    <s v="Servicios de Eventos"/>
    <s v="BLACKHILL S.A."/>
    <n v="29511.9"/>
    <s v="Pago Factura a favor de Blackhill SA"/>
    <s v="Secretaria de Contenidos Publicos"/>
    <m/>
    <s v="Presupuesto"/>
    <d v="2016-07-04T00:00:00"/>
    <s v="Mueble 7"/>
    <s v="Otros"/>
    <d v="2016-07-04T00:00:00"/>
    <s v="Nota de pase a Legales con Proyecto de acto Administrativo para su firma, previa intervención de Presupuesto."/>
    <s v="Legales"/>
    <d v="2016-07-18T00:00:00"/>
    <s v="PV-2016-00318048-APN-DGTAYL"/>
    <s v="Se modificó Acto administrativo (la partida), se pasa a presupuesto con nota de legales, ellos luego de confirmar partida lo pasan a Legales."/>
    <x v="19"/>
    <d v="2016-07-22T00:00:00"/>
    <m/>
    <s v="Pago"/>
    <s v="Pago"/>
    <m/>
    <s v="30-71226461-2"/>
    <m/>
    <m/>
    <m/>
    <m/>
    <m/>
    <m/>
    <m/>
  </r>
  <r>
    <s v="232580/2016"/>
    <s v="232580/2016"/>
    <m/>
    <s v="18421/2016"/>
    <m/>
    <m/>
    <s v="NOTA DNEF 174/2016"/>
    <d v="2016-06-03T00:00:00"/>
    <s v="Contrataciones Artisticas"/>
    <s v="MARIANO SARDON"/>
    <n v="39250"/>
    <s v="Contratación de Mariano Sardon para el ciclo &quot;MUESTRA BORGES&quot;"/>
    <s v="Dirección Nacional de Expresiones Federales"/>
    <d v="2016-03-06T00:00:00"/>
    <s v="Presupuesto"/>
    <d v="2016-06-14T00:00:00"/>
    <s v="Mueble 9"/>
    <s v="Sebastian"/>
    <d v="2016-06-14T00:00:00"/>
    <s v="TERMINADO"/>
    <s v="Presupuesto"/>
    <d v="2016-07-15T00:00:00"/>
    <s v="NOTO CC 318/2016 / RTO-S01:0743628/2016"/>
    <s v="Envío a Presupuesto con la refacturación."/>
    <x v="19"/>
    <d v="2016-07-15T00:00:00"/>
    <s v="Si"/>
    <s v="Legitimo Abono"/>
    <s v="Legitimo Abono"/>
    <m/>
    <m/>
    <m/>
    <m/>
    <m/>
    <m/>
    <m/>
    <s v="PARA PAGO JGM"/>
    <m/>
  </r>
  <r>
    <s v="180658/2016"/>
    <s v="180658/2016"/>
    <m/>
    <s v="14734/2016"/>
    <m/>
    <m/>
    <s v="Nota DNEF N° 57/2016"/>
    <d v="2016-05-03T00:00:00"/>
    <s v="Viáticos y Alojamiento"/>
    <s v="PBG TRAVEL AND EVENTS S.R.L."/>
    <n v="4000"/>
    <s v="Tramite de trslado terreste de &quot;NINI FLORES&quot;"/>
    <s v="Dirección Nacional de Expresiones Federales"/>
    <m/>
    <s v="Dirección Nacional de Expresiones Federales"/>
    <d v="2016-05-19T00:00:00"/>
    <m/>
    <s v="Otros"/>
    <d v="2016-05-19T00:00:00"/>
    <m/>
    <s v="Mesa de Entradas"/>
    <d v="2016-05-19T00:00:00"/>
    <s v="Nota CC 215/2016"/>
    <s v="Nota dando el OK al pedido de baja de Mozzi (según su nota DNEF 105/2016)"/>
    <x v="7"/>
    <d v="2016-07-04T00:00:00"/>
    <m/>
    <s v="Legitimo Abono"/>
    <s v="Legitimo Abono"/>
    <m/>
    <m/>
    <m/>
    <m/>
    <m/>
    <m/>
    <m/>
    <m/>
    <m/>
  </r>
  <r>
    <s v="254479/2015"/>
    <s v="254479/2015"/>
    <m/>
    <s v="18470/2016"/>
    <m/>
    <m/>
    <s v="NOTA DNCT 91/2016"/>
    <d v="2016-05-31T00:00:00"/>
    <s v="Tecnopolis - Insumos Electronicos"/>
    <m/>
    <m/>
    <s v="Contratación directa N° 46/2015, servicio de alquiler de equipamiento radio electrico con y sin asistencia técnica"/>
    <s v="Dirección Nacional de Centros Tematicos"/>
    <s v="5/31/2016"/>
    <s v="Dirección Nacional de Centros Tematicos"/>
    <d v="2016-05-31T00:00:00"/>
    <s v="Mueble 8"/>
    <s v="Mariana"/>
    <d v="2016-06-08T00:00:00"/>
    <m/>
    <m/>
    <m/>
    <m/>
    <m/>
    <x v="3"/>
    <d v="2016-06-22T00:00:00"/>
    <m/>
    <s v="Licitación - Contrataciones"/>
    <s v="Contratacion Directa"/>
    <m/>
    <m/>
    <m/>
    <m/>
    <m/>
    <m/>
    <m/>
    <m/>
    <m/>
  </r>
  <r>
    <s v="236369/2016"/>
    <s v="236369/2016"/>
    <m/>
    <s v="18409/2016"/>
    <m/>
    <m/>
    <s v="NOTA SCP 110/2016"/>
    <d v="2016-06-02T00:00:00"/>
    <s v="Contrataciones Artisticas"/>
    <s v="PBG TRAVEL AND EVENTS S.R.L."/>
    <n v="10018.799999999999"/>
    <s v="Requerimiento logístico proyecto SCP-A-3-2016 taller de investigación para artistas de circo"/>
    <s v="Secretaria de Contenidos Publicos"/>
    <d v="2016-02-06T00:00:00"/>
    <s v="Direccion General Técnica, Administrativa y Legal"/>
    <d v="2016-07-07T00:00:00"/>
    <s v="Mueble 9"/>
    <s v="Sebastian"/>
    <d v="2016-06-06T00:00:00"/>
    <s v="TERMINADO"/>
    <s v="Presupuesto"/>
    <d v="2016-07-12T00:00:00"/>
    <m/>
    <s v="Para su pago"/>
    <x v="19"/>
    <d v="2016-07-12T00:00:00"/>
    <m/>
    <s v="Legitimo Abono"/>
    <s v="Legitimo Abono"/>
    <m/>
    <n v="30714478199"/>
    <m/>
    <s v="0001-00000161"/>
    <n v="148668"/>
    <n v="10018.799999999999"/>
    <s v="Devengado"/>
    <s v="PARA PAGO JGM"/>
    <s v="Devengado"/>
  </r>
  <r>
    <s v="195977/2016"/>
    <s v="195977/2016"/>
    <m/>
    <m/>
    <m/>
    <m/>
    <s v="NOTA AP 86/2016"/>
    <d v="2016-05-13T00:00:00"/>
    <s v="Viáticos"/>
    <s v="OPTAR S.A"/>
    <m/>
    <s v="Proyecto de convenio con la firma OPTAR S.A"/>
    <s v="Presupuesto"/>
    <s v="5/13/2016"/>
    <s v="Legales"/>
    <d v="2016-05-17T00:00:00"/>
    <s v="Mueble 11"/>
    <s v="Otros"/>
    <d v="2016-06-06T00:00:00"/>
    <s v="ELABORACION DEL CONVENIO"/>
    <s v="Direccion General Técnica, Administrativa y Legal"/>
    <d v="2016-06-24T00:00:00"/>
    <s v="NO-2016-00034129"/>
    <m/>
    <x v="22"/>
    <d v="2016-06-28T00:00:00"/>
    <m/>
    <s v="Convenios"/>
    <s v="Convenios"/>
    <m/>
    <m/>
    <m/>
    <m/>
    <m/>
    <m/>
    <m/>
    <m/>
    <m/>
  </r>
  <r>
    <s v="236605/2016"/>
    <s v="236605/2016"/>
    <m/>
    <s v="18400/2016"/>
    <m/>
    <m/>
    <s v="NOTA SCP 111/2016"/>
    <d v="2016-06-02T00:00:00"/>
    <s v="Contrataciones Artisticas"/>
    <s v="Center Dramatique National de Normandie"/>
    <m/>
    <s v="Requerimiento artístico por especialidad La Comedie de Caen- Center Dramatique National de Normandie"/>
    <s v="Secretaria de Contenidos Publicos"/>
    <d v="2016-02-06T00:00:00"/>
    <s v="Direccion General Técnica, Administrativa y Legal"/>
    <d v="2016-06-03T00:00:00"/>
    <s v="Mueble 9"/>
    <s v="Sebastian"/>
    <d v="2016-06-06T00:00:00"/>
    <s v="Se prepara providencia sobre &quot;plazos administrativos&quot;"/>
    <s v="Secretaria de Contenidos Publicos"/>
    <d v="2016-06-08T00:00:00"/>
    <s v="Providencia"/>
    <s v="Providencia indicando que &quot;no hay plazos administrativos&quot;. Para lo que estime corresponder"/>
    <x v="20"/>
    <d v="2016-06-16T00:00:00"/>
    <m/>
    <s v="Legitimo Abono"/>
    <s v="Legitimo Abono"/>
    <m/>
    <m/>
    <m/>
    <m/>
    <m/>
    <m/>
    <m/>
    <s v="PARA PAGO JGM"/>
    <m/>
  </r>
  <r>
    <s v="236603/2016"/>
    <s v="236603/2016"/>
    <m/>
    <s v="18408/2016"/>
    <m/>
    <m/>
    <s v="NOTA SCP 112/2016"/>
    <d v="2016-06-02T00:00:00"/>
    <s v="Logistica"/>
    <s v="PBG TRAVEL AND EVENTS S.R.L."/>
    <m/>
    <s v="Proyecto SCP-A-7/2016. COPI. Requerimiento de servicios logísticos carácter uergente y pronto despacho"/>
    <s v="Secretaria de Contenidos Publicos"/>
    <d v="2016-02-06T00:00:00"/>
    <s v="Direccion General Técnica, Administrativa y Legal"/>
    <d v="2016-07-22T00:00:00"/>
    <s v="Mueble 9"/>
    <s v="Sebastian"/>
    <d v="2016-06-06T00:00:00"/>
    <s v="TERMINADO"/>
    <s v="Presupuesto"/>
    <d v="2016-08-03T00:00:00"/>
    <s v="PV-2016-00526744-APN-DGTAYL#SFM"/>
    <m/>
    <x v="19"/>
    <d v="2016-08-03T00:00:00"/>
    <m/>
    <s v="Legitimo Abono"/>
    <s v="Legitimo Abono"/>
    <m/>
    <m/>
    <m/>
    <m/>
    <m/>
    <m/>
    <m/>
    <s v="PARA PAGO JGM"/>
    <m/>
  </r>
  <r>
    <s v="236606/2016"/>
    <s v="236606/2016"/>
    <m/>
    <s v="18398/2016"/>
    <m/>
    <m/>
    <s v="NOTA SCP 109/2016"/>
    <d v="2016-06-02T00:00:00"/>
    <s v="Contrataciones Artisticas"/>
    <s v="Association La Grainerie"/>
    <n v="10320"/>
    <s v="Requerimiento artístico contratación por especialidad ASSOCIATIOEN LA GRAINEIRE"/>
    <s v="Secretaria de Contenidos Publicos"/>
    <d v="2016-02-06T00:00:00"/>
    <s v="Direccion General Técnica, Administrativa y Legal"/>
    <d v="2016-07-07T00:00:00"/>
    <s v="Mueble 9"/>
    <s v="Otros"/>
    <d v="2016-06-15T00:00:00"/>
    <s v="TERMINADO"/>
    <s v="Presupuesto"/>
    <d v="2016-07-11T00:00:00"/>
    <s v="Se lo pasó Daniel"/>
    <m/>
    <x v="3"/>
    <d v="2016-07-07T00:00:00"/>
    <m/>
    <s v="Legitimo Abono"/>
    <s v="Legitimo Abono"/>
    <m/>
    <m/>
    <m/>
    <m/>
    <m/>
    <m/>
    <m/>
    <s v="PARA PAGO JGM"/>
    <s v="PARA PAGO JGM"/>
  </r>
  <r>
    <s v="239498/2016"/>
    <s v="239498/2016"/>
    <m/>
    <s v="18705/2016"/>
    <m/>
    <m/>
    <m/>
    <d v="2016-05-30T00:00:00"/>
    <s v="Tecnopolis - Mantenimiento"/>
    <s v="ENTROPIA S.R.L"/>
    <n v="649034.57999999996"/>
    <s v="OC 87/2015 - Conforme factura y certificado de servicios N°0002-00000023"/>
    <s v="Dirección Nacional de Centros Tematicos"/>
    <s v="5/30/2016"/>
    <s v="Direccion General Técnica, Administrativa y Legal"/>
    <d v="2016-07-05T00:00:00"/>
    <s v="Mueble 15"/>
    <s v="Mariana"/>
    <d v="2016-06-08T00:00:00"/>
    <m/>
    <s v="Direccion General Técnica, Administrativa y Legal"/>
    <d v="2016-10-03T00:00:00"/>
    <s v="PV-2016-01887411-APN-DGTAYL#SFM"/>
    <m/>
    <x v="5"/>
    <m/>
    <m/>
    <s v="Pago"/>
    <s v="Pago"/>
    <m/>
    <m/>
    <m/>
    <m/>
    <m/>
    <m/>
    <m/>
    <s v="PARA PAGO JGM"/>
    <m/>
  </r>
  <r>
    <s v="239508/2016"/>
    <s v="239508/2016"/>
    <m/>
    <s v="18403/2016"/>
    <m/>
    <m/>
    <m/>
    <d v="2016-05-30T00:00:00"/>
    <s v="Tecnopolis - Mantenimiento"/>
    <s v="ENTROPIA S.R.L"/>
    <n v="649034.57999999996"/>
    <s v="OC 87/2015 - Conforme factura y certificado de servicios N°0002-00000024"/>
    <s v="Dirección Nacional de Centros Tematicos"/>
    <s v="5/30/2016"/>
    <s v="Direccion General Técnica, Administrativa y Legal"/>
    <d v="2016-06-06T00:00:00"/>
    <s v="Mueble 15"/>
    <s v="Mariana"/>
    <d v="2016-06-08T00:00:00"/>
    <m/>
    <m/>
    <m/>
    <m/>
    <m/>
    <x v="3"/>
    <d v="2016-06-07T00:00:00"/>
    <m/>
    <s v="Pago"/>
    <s v="Pago"/>
    <s v="OC 87/2015"/>
    <m/>
    <m/>
    <s v="N°0002-00000023"/>
    <m/>
    <m/>
    <m/>
    <s v="Tiene que refacturar. Si tiene SIPRO y CFC"/>
    <m/>
  </r>
  <r>
    <s v="15941/2016"/>
    <s v="015941/2016"/>
    <m/>
    <s v="15941/2016"/>
    <m/>
    <m/>
    <s v="NOTA DNEF N°93/2016"/>
    <d v="2016-05-12T00:00:00"/>
    <s v="Contrataciones Artisticas"/>
    <s v="ARNALDO ANTUNES"/>
    <m/>
    <s v="REQUIRIMIENTO PARA LA CONTRATACION ARTISTICA DE ARNALDO ANTUNES"/>
    <s v="Dirección Nacional de Expresiones Federales"/>
    <m/>
    <s v="Dirección Nacional de Expresiones Federales"/>
    <d v="2016-07-04T00:00:00"/>
    <s v="Mueble 9"/>
    <s v="Sebastian"/>
    <d v="2016-05-17T00:00:00"/>
    <s v="Se remite con providencia indicando que &quot;no hay plazos administrativos para la tramitación&quot; (servicio requerido para el 03/06). 12/07/2016 se remite para cambiar factura de Chiappetta -argentino, pagador del evento-, por factura del artista Brasilero. Se habló en reunión de ayer éste tema con Javier y Verónica. Además la documentación es copia simple"/>
    <s v="Dirección Nacional de Expresiones Federales"/>
    <d v="2016-07-12T00:00:00"/>
    <s v="RTO-S01:0724090/2016"/>
    <s v="Se envía por COMDOC para refacturar por artista y ver documentación sin traducir y copia simple"/>
    <x v="7"/>
    <d v="2016-07-12T00:00:00"/>
    <m/>
    <s v="Legitimo Abono"/>
    <s v="Legitimo Abono"/>
    <m/>
    <m/>
    <m/>
    <m/>
    <m/>
    <m/>
    <m/>
    <m/>
    <m/>
  </r>
  <r>
    <s v="238397/2016"/>
    <s v="238397/2016"/>
    <m/>
    <s v="18701/2016"/>
    <m/>
    <m/>
    <s v="NOTA DNEF 176/2016"/>
    <d v="2016-06-06T00:00:00"/>
    <s v="Contrataciones Artisticas"/>
    <s v="Asociación Civil SEA"/>
    <n v="321410"/>
    <s v="Contratación de la Sociedad de Escritoras y Escritores de la Argentina, Asociación Civil SEA en el marco del &quot;Festival&quot; Internacional de Poesía de Buenos Aires&quot;"/>
    <s v="Dirección Nacional de Expresiones Federales"/>
    <d v="2016-06-06T00:00:00"/>
    <s v="Dirección Nacional de Expresiones Federales"/>
    <d v="2016-07-04T00:00:00"/>
    <s v="Mueble 9"/>
    <s v="Sebastian"/>
    <d v="2016-06-08T00:00:00"/>
    <s v="Se devuelve a DNEF porque la factura estaba mal expresada en los valores en letras"/>
    <s v="Dirección Nacional de Expresiones Federales"/>
    <d v="2016-07-11T00:00:00"/>
    <s v="RTO-S01:0715467/16"/>
    <s v="Para refacturar"/>
    <x v="7"/>
    <d v="2016-07-11T00:00:00"/>
    <m/>
    <s v="Legitimo Abono"/>
    <s v="Legitimo Abono"/>
    <s v="OC 87/2015"/>
    <m/>
    <m/>
    <s v="N°0002-00000024"/>
    <m/>
    <m/>
    <m/>
    <m/>
    <m/>
  </r>
  <r>
    <s v="406871/2016"/>
    <s v="015938/2016"/>
    <m/>
    <s v="15938/2016"/>
    <m/>
    <m/>
    <s v="NOTA DNEF N°91/2016"/>
    <d v="2016-05-12T00:00:00"/>
    <s v="Contrataciones Artisticas"/>
    <s v="MARIANO REY"/>
    <m/>
    <s v="REQUERIMIENTO PÁRA CONTRATACION ARTISTICA DE MARIANO REY"/>
    <s v="Dirección Nacional de Expresiones Federales"/>
    <m/>
    <s v="Dirección Nacional de Expresiones Federales"/>
    <d v="2016-09-07T00:00:00"/>
    <m/>
    <s v="Otros"/>
    <d v="2016-05-17T00:00:00"/>
    <s v="TERMINADO"/>
    <s v="Presupuesto"/>
    <d v="2016-09-20T00:00:00"/>
    <s v="PV-2016-01519736"/>
    <m/>
    <x v="5"/>
    <m/>
    <m/>
    <s v="Legitimo Abono"/>
    <s v="Legitimo Abono"/>
    <m/>
    <m/>
    <m/>
    <m/>
    <m/>
    <m/>
    <m/>
    <m/>
    <m/>
  </r>
  <r>
    <s v="230468/2016"/>
    <s v="230468/2016"/>
    <m/>
    <s v="16798/2016"/>
    <m/>
    <m/>
    <s v="NOTA DNCT 60/2016"/>
    <d v="2016-05-18T00:00:00"/>
    <s v="Tecnopolis - Mantenimiento"/>
    <s v="Emp sugeridas: MINIT TRATAMIENTOS IGNIFUGOS de PABLO MINOTTI; CAROLINA ITURRIAGA- TRATAMIENTOS IGNIFUGOS"/>
    <m/>
    <s v="Servio anual de agnifugado"/>
    <s v="Dirección Nacional de Centros Tematicos"/>
    <s v="5/18/2016"/>
    <s v="Presupuesto"/>
    <d v="2016-06-21T00:00:00"/>
    <m/>
    <s v="GUIDO 811"/>
    <d v="2016-06-08T00:00:00"/>
    <s v="Esperando observaciones de Sebastian para enviarle a Mariana (28/09)."/>
    <m/>
    <m/>
    <m/>
    <m/>
    <x v="3"/>
    <d v="2016-09-12T00:00:00"/>
    <m/>
    <s v="Licitación - Contrataciones"/>
    <s v="Licitación - Contrataciones"/>
    <m/>
    <m/>
    <m/>
    <m/>
    <m/>
    <m/>
    <m/>
    <m/>
    <m/>
  </r>
  <r>
    <m/>
    <s v="015937/2016"/>
    <m/>
    <s v="15937/2016"/>
    <m/>
    <m/>
    <s v="NOTA DNEF N°90/2016"/>
    <d v="2016-05-12T00:00:00"/>
    <s v="Viáticos y Alojamiento"/>
    <s v="PBG TRAVEL AND EVENTS S.R.L."/>
    <m/>
    <s v="PEDIDO DEPASAJES AEREOS Y ALOJAMIENTO &quot;ARNALDO ANTUNES TRIO- A CASA E SUA&quot;"/>
    <s v="Dirección Nacional de Expresiones Federales"/>
    <m/>
    <s v="Dirección Nacional de Expresiones Federales"/>
    <d v="2016-05-12T00:00:00"/>
    <m/>
    <s v="Otros"/>
    <d v="2016-05-17T00:00:00"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m/>
    <s v="Legitimo Abono"/>
    <s v="Legitimo Abono"/>
    <m/>
    <m/>
    <m/>
    <m/>
    <m/>
    <m/>
    <m/>
    <m/>
    <m/>
  </r>
  <r>
    <s v="230397/2016"/>
    <s v="230397/2016"/>
    <m/>
    <s v="16811/2016"/>
    <m/>
    <m/>
    <s v="NOTA DNCT 63/2016"/>
    <d v="2016-05-11T00:00:00"/>
    <s v="Tecnopolis - Agua"/>
    <s v="AKUA S.A"/>
    <n v="12924"/>
    <s v="Solicitud de pago factura N° 0006-00000662 - Enero"/>
    <s v="Dirección Nacional de Centros Tematicos"/>
    <d v="2016-11-05T00:00:00"/>
    <s v="Direccion General Técnica, Administrativa y Legal"/>
    <d v="2016-06-06T00:00:00"/>
    <s v="Mueble 14"/>
    <s v="Otros"/>
    <d v="2016-06-08T00:00:00"/>
    <s v="se unificó a expediente 283025"/>
    <s v="Presupuesto"/>
    <d v="2016-06-15T00:00:00"/>
    <s v="NOTA CC"/>
    <s v="ACREDITAR PRESUPUESTO"/>
    <x v="0"/>
    <d v="2016-06-28T00:00:00"/>
    <m/>
    <s v="Pago"/>
    <s v="Pago"/>
    <m/>
    <s v="30-7056739-9"/>
    <m/>
    <s v="0006-00000662 - Enero"/>
    <m/>
    <m/>
    <m/>
    <s v="Tiene que refacturar. Tiene CFC vigente al 07/09. SI tiene SIPRO"/>
    <m/>
  </r>
  <r>
    <s v="230234/2016"/>
    <s v="230234/2016"/>
    <m/>
    <s v="16817/2016"/>
    <m/>
    <m/>
    <s v="NOTA DNCT 65/2016"/>
    <d v="2016-05-17T00:00:00"/>
    <s v="Tecnopolis - Insumos textiles"/>
    <m/>
    <m/>
    <s v="Adquisición de textiles con destino el parque temáticos e interactivo tecnópilis de bisenteneario, ciencia, tecnología y arte."/>
    <s v="Dirección Nacional de Centros Tematicos"/>
    <s v="5/17/2016"/>
    <s v="Presupuesto"/>
    <d v="2016-06-28T00:00:00"/>
    <m/>
    <s v="GUIDO 811"/>
    <d v="2016-06-28T00:00:00"/>
    <s v="Llego el borrador definitivo enviado por Mariana (04/10). Se solicitó envie la nota electrónica por GDE. (04/10)"/>
    <s v="Dirección Nacional de Centros Tematicos"/>
    <d v="2016-08-10T00:00:00"/>
    <s v="PV-2016-00640929"/>
    <s v="Correciones al requerimiento"/>
    <x v="27"/>
    <d v="2016-08-11T00:00:00"/>
    <m/>
    <s v="Licitación - Contrataciones"/>
    <s v="Licitación - Contrataciones"/>
    <m/>
    <m/>
    <m/>
    <s v="0006-00000662"/>
    <m/>
    <m/>
    <m/>
    <m/>
    <m/>
  </r>
  <r>
    <s v="368054/2016"/>
    <s v="368054/2016"/>
    <m/>
    <s v="15932/2016"/>
    <m/>
    <m/>
    <s v="NOTA DNEF N°88/2016"/>
    <d v="2016-05-12T00:00:00"/>
    <s v="Viáticos y Alojamiento"/>
    <s v="PBG TRAVEL AND EVENTS S.R.L."/>
    <m/>
    <s v="PEDIDO DE HOSPEDAJE Y COMIDAS &quot;FATTORUSO HUGO ANTONIO&quot;, &quot;Cello Samba Trio (Morelenbaum)&quot;, &quot;Arnaldo Antunez&quot; y &quot;Festival do Fado&quot;"/>
    <s v="Dirección Nacional de Expresiones Federales"/>
    <m/>
    <s v="Dirección Nacional de Expresiones Federales"/>
    <d v="2016-08-17T00:00:00"/>
    <m/>
    <s v="Sebastian"/>
    <d v="2016-05-17T00:00:00"/>
    <s v="TERMINADO"/>
    <s v="Presupuesto"/>
    <d v="2016-09-27T00:00:00"/>
    <s v="PV-2016-01711150"/>
    <s v="Para indicar si existe crédito, intervención y continuidad con Reso por GEDO"/>
    <x v="19"/>
    <d v="2016-09-27T00:00:00"/>
    <m/>
    <s v="Legitimo Abono"/>
    <s v="Legitimo Abono"/>
    <m/>
    <m/>
    <m/>
    <m/>
    <m/>
    <m/>
    <m/>
    <m/>
    <m/>
  </r>
  <r>
    <s v="230402/2016"/>
    <s v="230402/2016"/>
    <m/>
    <s v="16795/2016"/>
    <m/>
    <m/>
    <s v="NOTA DNCT 59/2016"/>
    <d v="2016-05-18T00:00:00"/>
    <s v="Tecnopolis - Insumos de Herreria"/>
    <m/>
    <m/>
    <s v="Adquisición de carpinterías de aluminio con destino el parque temáticos e interactivo tecnópilis de bisenteneario, ciencia, tecnología y arte."/>
    <s v="Dirección Nacional de Centros Tematicos"/>
    <s v="5/18/2016"/>
    <s v="Presupuesto"/>
    <d v="2016-06-28T00:00:00"/>
    <m/>
    <s v="GUIDO 811"/>
    <d v="2016-06-28T00:00:00"/>
    <s v="Se envio las correcciones del requerimiento el dia 16/08"/>
    <s v="Dirección Nacional de Centros Tematicos"/>
    <d v="2016-08-16T00:00:00"/>
    <s v="PV-2016-00732615-APN-DGTAYL#SFM"/>
    <s v="Correciones al requerimiento"/>
    <x v="27"/>
    <d v="2016-08-17T00:00:00"/>
    <m/>
    <s v="Licitación - Contrataciones"/>
    <s v="Licitación - Contrataciones"/>
    <m/>
    <m/>
    <m/>
    <m/>
    <m/>
    <m/>
    <m/>
    <m/>
    <m/>
  </r>
  <r>
    <m/>
    <s v="015931/2016"/>
    <m/>
    <s v="15931/2016"/>
    <m/>
    <m/>
    <s v="NOTA DNEF N° 87/2016"/>
    <d v="2016-05-12T00:00:00"/>
    <s v="Contrataciones Artisticas"/>
    <s v="Daniel Falasca"/>
    <n v="11500"/>
    <s v="Requerimiento para Contrataciones artistica de Daniel Falasca"/>
    <s v="Dirección Nacional de Centros Tematicos"/>
    <m/>
    <s v="Dirección Nacional de Expresiones Federales"/>
    <m/>
    <s v="Mueble 9"/>
    <s v="Sebastian"/>
    <d v="2016-05-17T00:00:00"/>
    <s v="Para que se mando a DNEF??? refacturación????"/>
    <m/>
    <d v="2016-06-28T00:00:00"/>
    <s v="NO-2016-00036780-APN-DGTAYL#SFM"/>
    <s v="Para indicar si existe crédito. Luego devolver??????"/>
    <x v="7"/>
    <d v="2016-07-07T00:00:00"/>
    <m/>
    <s v="Legitimo Abono"/>
    <s v="Legitimo Abono"/>
    <m/>
    <s v="20-13653578-2"/>
    <m/>
    <s v="2002-9"/>
    <m/>
    <m/>
    <m/>
    <m/>
    <m/>
  </r>
  <r>
    <s v="230622/2016"/>
    <s v="230622/2016"/>
    <m/>
    <s v="16810/2016"/>
    <m/>
    <m/>
    <s v="NOTA DNCT 62/2016"/>
    <d v="2016-05-11T00:00:00"/>
    <s v="Tecnopolis - Agua"/>
    <s v="AKUA S.A"/>
    <n v="13248"/>
    <s v="Solicitud de pago factura N° 0006-00000663"/>
    <s v="Dirección Nacional de Centros Tematicos"/>
    <d v="2016-11-05T00:00:00"/>
    <s v="Dirección Nacional de Generacion de Contendios"/>
    <d v="2016-06-06T00:00:00"/>
    <s v="Mueble 14"/>
    <s v="Otros"/>
    <d v="2016-06-08T00:00:00"/>
    <s v="Se unificó a expediente 283025/2015"/>
    <s v="Presupuesto"/>
    <d v="2016-06-15T00:00:00"/>
    <s v="NOTA CC"/>
    <s v="ACREDITAR PRESUPUESTO"/>
    <x v="0"/>
    <d v="2016-06-28T00:00:00"/>
    <m/>
    <s v="Pago"/>
    <s v="Pago"/>
    <m/>
    <m/>
    <m/>
    <s v="0002-00000850"/>
    <m/>
    <m/>
    <m/>
    <s v="PARA PAGO JGM"/>
    <m/>
  </r>
  <r>
    <m/>
    <s v="015939/2016"/>
    <m/>
    <s v="15939/2016"/>
    <m/>
    <m/>
    <s v="NOTA DNEF N° 92/2016"/>
    <d v="2016-05-12T00:00:00"/>
    <s v="Contrataciones Artisticas"/>
    <s v="Boris Band"/>
    <m/>
    <s v="Requerimiento para Contrataciones artistica de Boris band"/>
    <s v="Dirección Nacional de Centros Tematicos"/>
    <m/>
    <s v="Dirección Nacional de Expresiones Federales"/>
    <d v="2016-06-08T00:00:00"/>
    <m/>
    <s v="Otros"/>
    <d v="2016-05-17T00:00:00"/>
    <s v="Se remite con providencia indicando que &quot;no hay plazos administrativos para la tramitación&quot; (servicio requerido para el 03/06)"/>
    <s v="Dirección Nacional de Expresiones Federales"/>
    <d v="2016-05-31T00:00:00"/>
    <s v="Con Providencia sin CC"/>
    <s v="Con Providencia indicando que no hay plazos encuadrables en el 893/12"/>
    <x v="10"/>
    <d v="2016-06-22T00:00:00"/>
    <m/>
    <s v="Legitimo Abono"/>
    <s v="Legitimo Abono"/>
    <m/>
    <m/>
    <m/>
    <m/>
    <m/>
    <m/>
    <m/>
    <m/>
    <m/>
  </r>
  <r>
    <s v="230619/2016"/>
    <s v="230619/2016"/>
    <m/>
    <s v="16802/2016"/>
    <m/>
    <m/>
    <s v="NOTA DNCT 61/2016"/>
    <d v="2016-05-11T00:00:00"/>
    <s v="Tecnopolis - Agua"/>
    <s v="AKUA S.A"/>
    <n v="12348"/>
    <s v="Solicitud de pago factura N° 0006-00000664"/>
    <s v="Dirección Nacional de Centros Tematicos"/>
    <d v="2016-11-05T00:00:00"/>
    <s v="Dirección Nacional de Generacion de Contendios"/>
    <d v="2016-06-06T00:00:00"/>
    <s v="Mueble 14"/>
    <s v="Otros"/>
    <d v="2016-06-08T00:00:00"/>
    <s v="Se unificó a expediente 283025/2015"/>
    <s v="Presupuesto"/>
    <d v="2016-06-15T00:00:00"/>
    <s v="NOTA CC"/>
    <s v="ACREDITAR PRESUPUESTO"/>
    <x v="0"/>
    <d v="2016-06-28T00:00:00"/>
    <m/>
    <s v="Pago"/>
    <s v="Pago"/>
    <m/>
    <m/>
    <m/>
    <s v="0006-00000664"/>
    <m/>
    <m/>
    <m/>
    <s v="Tiene que refacturar. Tiene CFC vigente al 07/09. SI tiene SIPRO"/>
    <m/>
  </r>
  <r>
    <m/>
    <s v="016265/2016"/>
    <m/>
    <s v="16265/2016"/>
    <m/>
    <m/>
    <s v="NOTA DGTAYL N° 195/2016"/>
    <d v="2016-05-17T00:00:00"/>
    <s v="Equipamiento"/>
    <m/>
    <m/>
    <s v="Requerimiento para compra de equipamiento para Tesoreria"/>
    <s v="Direccion General Técnica, Administrativa y Legal"/>
    <m/>
    <s v="Direccion General Técnica, Administrativa y Legal"/>
    <d v="2016-05-17T00:00:00"/>
    <m/>
    <s v="Otros"/>
    <d v="2016-05-19T00:00:00"/>
    <m/>
    <m/>
    <m/>
    <m/>
    <m/>
    <x v="30"/>
    <d v="2016-05-24T00:00:00"/>
    <m/>
    <m/>
    <m/>
    <m/>
    <m/>
    <m/>
    <m/>
    <m/>
    <m/>
    <m/>
    <m/>
    <m/>
  </r>
  <r>
    <s v="230776/2016"/>
    <s v="230776/2016"/>
    <m/>
    <s v="16792/2016"/>
    <m/>
    <m/>
    <s v="NOTA DNCT 58/2016"/>
    <d v="2016-05-18T00:00:00"/>
    <s v="Tecnopolis - Alquiler de Andamios"/>
    <s v="Emp. Sugeridas: ANDAMIOS NESTRADUÑOL SRL; ATENCIÓN URBANA SRL; CADAHIA SA."/>
    <m/>
    <s v="Servicio de alquiler de andamios con destino el parque temáticos e interactivo tecnópilis de bisenteneario, ciencia, tecnología y arte."/>
    <s v="Dirección Nacional de Centros Tematicos"/>
    <s v="5/18/2016"/>
    <s v="Presupuesto"/>
    <d v="2016-06-21T00:00:00"/>
    <m/>
    <s v="GUIDO 811"/>
    <d v="2016-06-08T00:00:00"/>
    <s v="El 30/09 se envió a Mariana el borrador con las observaciones definitivas que realizó Romina. Expediente OF 811, Mueble 24._x000a_"/>
    <m/>
    <m/>
    <m/>
    <m/>
    <x v="3"/>
    <d v="2016-09-12T00:00:00"/>
    <m/>
    <s v="Licitación - Contrataciones"/>
    <s v="Licitación - Contrataciones"/>
    <m/>
    <m/>
    <m/>
    <s v="0006-00000664"/>
    <m/>
    <m/>
    <m/>
    <m/>
    <m/>
  </r>
  <r>
    <m/>
    <s v="016260/2016"/>
    <m/>
    <s v="16260/2016"/>
    <m/>
    <m/>
    <s v="NOTA DGTAYL N° 194/2016"/>
    <d v="2016-05-17T00:00:00"/>
    <s v="Equipamiento"/>
    <m/>
    <m/>
    <s v="Requerimiento para compra de equipamiento para Caja Chica"/>
    <s v="Direccion General Técnica, Administrativa y Legal"/>
    <m/>
    <s v="Direccion General Técnica, Administrativa y Legal"/>
    <d v="2016-05-17T00:00:00"/>
    <m/>
    <s v="Sebastian"/>
    <d v="2016-05-19T00:00:00"/>
    <m/>
    <m/>
    <m/>
    <m/>
    <m/>
    <x v="31"/>
    <d v="2016-05-24T00:00:00"/>
    <m/>
    <m/>
    <m/>
    <m/>
    <m/>
    <m/>
    <m/>
    <m/>
    <m/>
    <m/>
    <m/>
    <m/>
  </r>
  <r>
    <s v="237568/2016"/>
    <s v="237568/2016"/>
    <m/>
    <s v="18679/2016"/>
    <m/>
    <m/>
    <s v="NOTA DNGC 14/2016"/>
    <d v="2016-06-06T00:00:00"/>
    <s v="Convenio Universidades"/>
    <s v="EDUCAR.AR"/>
    <m/>
    <s v="Convenio de colaboración con EDUCAR.AR Sociedad del Estado"/>
    <s v="Dirección de Generacion de Contendios"/>
    <d v="2016-06-06T00:00:00"/>
    <s v="Presupuesto"/>
    <d v="2016-06-23T00:00:00"/>
    <s v="Mueble 11"/>
    <s v="Otros"/>
    <d v="2016-06-08T00:00:00"/>
    <m/>
    <m/>
    <m/>
    <m/>
    <m/>
    <x v="18"/>
    <d v="2016-06-29T00:00:00"/>
    <m/>
    <s v="Convenios"/>
    <s v="Convenios"/>
    <s v="OC102/2015"/>
    <m/>
    <m/>
    <s v="0002-00000069"/>
    <m/>
    <m/>
    <m/>
    <m/>
    <m/>
  </r>
  <r>
    <s v="196025/2016"/>
    <s v="196025/2016"/>
    <m/>
    <m/>
    <m/>
    <m/>
    <s v="NOTA DNCT N° 48/2016"/>
    <d v="2016-05-17T00:00:00"/>
    <s v="Tecnopolis - Servicio de Salud"/>
    <s v="International Health Service Argentina S.A."/>
    <n v="9945"/>
    <s v="Solicitud de pago de factura B N° 0601-04517210 - Cobertura Medica Asistencia"/>
    <s v="Dirección Nacional de Centros Tematicos"/>
    <m/>
    <s v="Direccion General Técnica, Administrativa y Legal"/>
    <d v="2016-05-17T00:00:00"/>
    <m/>
    <s v="Otros"/>
    <d v="2016-05-19T00:00:00"/>
    <s v="Incorporado al EXP: 213881/2016"/>
    <m/>
    <m/>
    <m/>
    <m/>
    <x v="19"/>
    <d v="2016-07-07T00:00:00"/>
    <m/>
    <s v="Pago"/>
    <s v="Pago"/>
    <m/>
    <s v="30-61029860-1"/>
    <n v="1651"/>
    <s v="N° 0601-04517210"/>
    <m/>
    <m/>
    <m/>
    <s v="DEBE REFACTURAR"/>
    <m/>
  </r>
  <r>
    <s v="242793/2016"/>
    <s v="242793/2016"/>
    <m/>
    <s v="18971/2016"/>
    <m/>
    <m/>
    <s v="NOTA SCP 123/2016"/>
    <m/>
    <s v="Audiovisual"/>
    <s v="MGG Producciones SRL"/>
    <n v="700000"/>
    <s v="Conmemoración del bicentenario de la independencia"/>
    <s v="Secretaria de Contenidos Publicos"/>
    <m/>
    <s v="Direccion General Técnica, Administrativa y Legal"/>
    <d v="2016-06-09T00:00:00"/>
    <s v="Mueble 11"/>
    <s v="Otros"/>
    <d v="2016-06-09T00:00:00"/>
    <s v="CON NOTA A ADRIAN Y MODELO DE NOTA PAR AMBURI, ESTA VA CON COPIA DE RESOLCIÓN N° 7"/>
    <s v="Direccion General Técnica, Administrativa y Legal"/>
    <d v="2016-06-09T00:00:00"/>
    <s v="NOTA CC 294/2016"/>
    <m/>
    <x v="18"/>
    <d v="2016-07-15T00:00:00"/>
    <m/>
    <s v="Pago"/>
    <s v="Pago"/>
    <m/>
    <m/>
    <n v="360794"/>
    <s v="0002-00000024"/>
    <m/>
    <m/>
    <s v="Devengado"/>
    <m/>
    <s v="Devengado"/>
  </r>
  <r>
    <m/>
    <s v="016416/2016"/>
    <m/>
    <s v="16416/2016"/>
    <m/>
    <m/>
    <s v="NOTA DNCT N° 53/2016"/>
    <d v="2016-05-16T00:00:00"/>
    <s v="Tecnopolis - Limpieza"/>
    <m/>
    <m/>
    <m/>
    <s v="Dirección Nacional de Centros Tematicos"/>
    <m/>
    <s v="Dirección Nacional de Centros Temáticos"/>
    <d v="2016-05-16T00:00:00"/>
    <m/>
    <s v="Otros"/>
    <d v="2016-05-19T00:00:00"/>
    <s v="Lo esta trabajando Laura para elaborar proyecto de acto// ESTA EN LEGALES AGREGADO AA UN EXP 252471"/>
    <m/>
    <m/>
    <m/>
    <m/>
    <x v="0"/>
    <d v="2016-06-07T00:00:00"/>
    <m/>
    <m/>
    <m/>
    <m/>
    <m/>
    <m/>
    <m/>
    <m/>
    <m/>
    <m/>
    <m/>
    <m/>
  </r>
  <r>
    <s v="243864/2016"/>
    <s v="243864/2016"/>
    <m/>
    <s v="19035/2016"/>
    <m/>
    <m/>
    <s v="NOTA DNEF 189/2016"/>
    <d v="2016-06-08T00:00:00"/>
    <s v="Contrataciones Artisticas"/>
    <s v="AGUSTIN BRU PESCE"/>
    <n v="3000"/>
    <s v="Informe de reconocimiento de gastos &quot;AGUSTIN BRU PESCE&quot; - Homenajo a Mariano Mores"/>
    <s v="Dirección Nacional de Expresiones Federales"/>
    <d v="2016-08-06T00:00:00"/>
    <s v="Presupuesto"/>
    <d v="2016-06-22T00:00:00"/>
    <s v="Mueble 7"/>
    <s v="Otros"/>
    <d v="2016-06-10T00:00:00"/>
    <s v="Se acumulo al Exp 243214/2016 / Nota a DNEF para pedir al proveedor que refacture a SFMyCP.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s v="O/C: 102/2015"/>
    <m/>
    <m/>
    <s v="N° 0002- 00000069"/>
    <s v="E SIDIF 506 - LIQ. 2236"/>
    <m/>
    <m/>
    <m/>
    <m/>
  </r>
  <r>
    <s v="243861/2016"/>
    <s v="243861/2016"/>
    <m/>
    <s v="19034/2016"/>
    <m/>
    <m/>
    <s v="NOTA DNEF 188/2016"/>
    <d v="2016-06-08T00:00:00"/>
    <s v="Contrataciones Artisticas"/>
    <s v="COSATTINI CARLOS SERGIO"/>
    <m/>
    <s v="Informe de reconociento de gasto &quot;Carlos Cosattini&quot;"/>
    <s v="Dirección Nacional de Expresiones Federales"/>
    <d v="2016-08-06T00:00:00"/>
    <s v="Presupuesto"/>
    <d v="2016-06-23T00:00:00"/>
    <s v="Mueble 7"/>
    <s v="Otros"/>
    <d v="2016-06-10T00:00:00"/>
    <s v="INCLUIDO EN 274819/2016. Nota a DNEF para pedir al proveedor que refacture a SFMyCP."/>
    <s v="Dirección Nacional de Expresiones Federales"/>
    <d v="2016-07-12T00:00:00"/>
    <s v="PV-2016-00127796-APN-DGTAYL#SFM"/>
    <s v="Nota a DNEFpara refacturar con nuevo SAF."/>
    <x v="10"/>
    <d v="2016-07-12T00:00:00"/>
    <m/>
    <s v="Legitimo Abono"/>
    <s v="Legitimo Abono"/>
    <m/>
    <m/>
    <m/>
    <m/>
    <m/>
    <m/>
    <m/>
    <m/>
    <m/>
  </r>
  <r>
    <s v="367346/2016"/>
    <s v="367346/2016"/>
    <m/>
    <s v="16627/2016"/>
    <m/>
    <m/>
    <s v="NOTA DNEF N°101/2016"/>
    <d v="2016-05-18T00:00:00"/>
    <s v="Contrataciones Artisticas"/>
    <s v="DAVID JOSE LHERITIER"/>
    <m/>
    <s v="REQUERIMIENTO PARA CONTRATACION ARTISTICA DE DAVID JOSE LHERITIER"/>
    <s v="Dirección Nacional de Expresiones Federales"/>
    <s v="5/18/2016"/>
    <s v="Dirección Nacional de Expresiones Federales"/>
    <d v="2016-08-16T00:00:00"/>
    <m/>
    <s v="Sebastian"/>
    <d v="2016-05-19T00:00:00"/>
    <s v="Se coordinó con Iglesias por reunión con Daniel del 26/05/2016, luego de un intercambio de opiniones, enviar expediente con nota de &quot;no hay plazos administrativos para tramitar&quot;. Luego ellos presentan factura"/>
    <s v="Presupuesto"/>
    <d v="2016-09-19T00:00:00"/>
    <s v="PV-2016-0152764"/>
    <s v="Se remite para lo que estime corresponder (deben agregar factura y certificación de servicio, justificando necesidad de LA)"/>
    <x v="3"/>
    <d v="2016-09-20T00:00:00"/>
    <m/>
    <s v="Legitimo Abono"/>
    <s v="Legitimo Abono"/>
    <m/>
    <m/>
    <m/>
    <m/>
    <m/>
    <m/>
    <m/>
    <m/>
    <m/>
  </r>
  <r>
    <s v="243859/2016"/>
    <s v="243859/2016"/>
    <m/>
    <s v="19033/2016"/>
    <m/>
    <m/>
    <s v="NOTA DNEF 197/2016"/>
    <d v="2016-06-08T00:00:00"/>
    <s v="Contrataciones Artisticas"/>
    <s v="BENJAMIN BRU PESCE"/>
    <m/>
    <s v="Informe de reconocimiento de gastos &quot; Benjamin Bru Pesce&quot;"/>
    <s v="Dirección Nacional de Expresiones Federales"/>
    <d v="2016-08-06T00:00:00"/>
    <s v="Presupuesto"/>
    <d v="2016-06-21T00:00:00"/>
    <s v="Mueble 7"/>
    <s v="Otros"/>
    <d v="2016-06-10T00:00:00"/>
    <s v="INCLUIDO EN 274819/2016. 12/07/2016 Nota para pedir al proveedor refacturar a SFMy CP."/>
    <s v="Dirección Nacional de Expresiones Federales"/>
    <d v="2016-07-12T00:00:00"/>
    <s v="PV-2016-00127796-APN-DGTAYL#SFM"/>
    <s v="Nota a DNEFpara refacturar con nuevo SAF."/>
    <x v="10"/>
    <d v="2016-07-12T00:00:00"/>
    <m/>
    <s v="Legitimo Abono"/>
    <s v="Legitimo Abono"/>
    <m/>
    <m/>
    <m/>
    <m/>
    <m/>
    <m/>
    <m/>
    <m/>
    <m/>
  </r>
  <r>
    <s v="280024/2016"/>
    <s v="280024/2016"/>
    <m/>
    <s v="16628/2016"/>
    <m/>
    <m/>
    <s v="NOTA DNEF N°100/2016"/>
    <d v="2016-05-18T00:00:00"/>
    <s v="Contrataciones Artisticas"/>
    <s v="LUIS GUERRERIRO"/>
    <s v="E2000"/>
    <s v="REQUERIMIENTO PARA CONTRATACION ARTISTICA DE LUIS GUERRERIRO"/>
    <s v="Dirección Nacional de Expresiones Federales"/>
    <s v="5/18/2016"/>
    <s v="Dirección Nacional de Expresiones Federales"/>
    <d v="2016-06-30T00:00:00"/>
    <s v="Mueble 9"/>
    <s v="Sebastian"/>
    <d v="2016-06-30T00:00:00"/>
    <s v="Se remite con providencia para solicitar que se subsane por intermediacion de la DGTAL las siguientes cuestiones: el reemplazo de la factura anterior dejando librada esta ultima. y la acreditacion del poder de representacion"/>
    <s v="Direccion General Técnica, Administrativa y Legal"/>
    <d v="2016-10-03T00:00:00"/>
    <s v="PV-2016-01876812"/>
    <s v="Nota a DGTAL para lo que estime corresponder, respecto a las cuestion del Exp"/>
    <x v="5"/>
    <m/>
    <m/>
    <s v="Legitimo Abono"/>
    <s v="Legitimo Abono"/>
    <m/>
    <m/>
    <m/>
    <m/>
    <m/>
    <m/>
    <m/>
    <m/>
    <m/>
  </r>
  <r>
    <s v="243851/2016"/>
    <s v="243851/2016"/>
    <m/>
    <s v="19031/2016"/>
    <m/>
    <m/>
    <s v="NOTA DNEF 195/2016"/>
    <d v="2016-06-08T00:00:00"/>
    <s v="Contrataciones Artisticas"/>
    <s v="CAROLINA MABEL FOLGER"/>
    <n v="3500"/>
    <s v="Informe de reconociento de gastos &quot; Carolina Mabel Folger&quot;"/>
    <s v="Dirección Nacional de Expresiones Federales"/>
    <d v="2016-08-06T00:00:00"/>
    <s v="Dirección Nacional de Expresiones Federales"/>
    <d v="2016-09-02T00:00:00"/>
    <s v="Mueble 7"/>
    <s v="Otros"/>
    <d v="2016-06-30T00:00:00"/>
    <s v="TERMINADO"/>
    <s v="Presupuesto"/>
    <d v="2016-09-15T00:00:00"/>
    <s v="PV-2016-01424036-APN-DGTAYL#SFM"/>
    <s v="Para indicar crédito e intervención. reso por gedo."/>
    <x v="5"/>
    <m/>
    <m/>
    <s v="Legitimo Abono"/>
    <s v="Legitimo Abono"/>
    <m/>
    <m/>
    <m/>
    <m/>
    <m/>
    <m/>
    <m/>
    <m/>
    <m/>
  </r>
  <r>
    <s v="280028/2016"/>
    <s v="280028/2016"/>
    <m/>
    <s v="16624/2016"/>
    <m/>
    <m/>
    <s v="NOTA DNEF N°104/2016"/>
    <d v="2016-05-18T00:00:00"/>
    <s v="Contrataciones Artisticas"/>
    <s v="CARMINHO"/>
    <s v="E8000"/>
    <s v="REQUERIMIENTO PARA CONTRATACION ARTISTICA DE CARMINHO"/>
    <s v="Dirección Nacional de Expresiones Federales"/>
    <s v="5/18/2016"/>
    <s v="Dirección Nacional de Expresiones Federales"/>
    <d v="2016-06-30T00:00:00"/>
    <s v="Mueble 9"/>
    <s v="Sebastian"/>
    <d v="2016-06-30T00:00:00"/>
    <s v="Se remite con providencia para solicitar que se subsane por intermediacion de la DGTAL las siguientes cuestiones: el reemplazo de la factura anterior dejando librada esta ultima. y la acreditacion del poder de representacion"/>
    <s v="Direccion General Técnica, Administrativa y Legal"/>
    <d v="2016-10-03T00:00:00"/>
    <s v="PV-2016-01876604"/>
    <s v="Nota a DGTAL para lo que estime corresponder, respecto a las cuestion del Exp"/>
    <x v="5"/>
    <m/>
    <m/>
    <s v="Legitimo Abono"/>
    <s v="Legitimo Abono"/>
    <m/>
    <m/>
    <m/>
    <m/>
    <m/>
    <m/>
    <m/>
    <m/>
    <m/>
  </r>
  <r>
    <s v="243849/2016"/>
    <s v="243849/2016"/>
    <m/>
    <s v="19030/2016"/>
    <m/>
    <m/>
    <s v="NOTA DNEF 184/2016"/>
    <d v="2016-06-08T00:00:00"/>
    <s v="Contrataciones Artisticas"/>
    <s v="MATIAS PABLO GRANDE"/>
    <m/>
    <s v="Informe de reconociento de gastos &quot; Matias Pablo Grande&quot;"/>
    <s v="Dirección Nacional de Expresiones Federales"/>
    <d v="2016-08-06T00:00:00"/>
    <s v="Presupuesto"/>
    <d v="2016-06-21T00:00:00"/>
    <s v="Mueble 7"/>
    <s v="Otros"/>
    <d v="2016-06-10T00:00:00"/>
    <s v="Nota de pase a legales con AA/INCLUIDO EN 274819/2016. 12/07/2016 Nota para refacturar."/>
    <s v="Dirección Nacional de Expresiones Federales"/>
    <d v="2016-07-12T00:00:00"/>
    <s v="PV-2016-00127796-APN-DGTAYL#SFM"/>
    <s v="Para refacturar"/>
    <x v="10"/>
    <d v="2016-07-12T00:00:00"/>
    <m/>
    <s v="Legitimo Abono"/>
    <s v="Legitimo Abono"/>
    <m/>
    <m/>
    <m/>
    <m/>
    <m/>
    <m/>
    <m/>
    <m/>
    <m/>
  </r>
  <r>
    <s v="416815/2016"/>
    <s v="016625/2016"/>
    <m/>
    <s v="16625/2016"/>
    <m/>
    <m/>
    <s v="NOTA DNEF N°103/2016"/>
    <d v="2016-05-18T00:00:00"/>
    <s v="Contrataciones Artisticas"/>
    <s v="MARCOS RODRIGUEZ"/>
    <s v="E3000"/>
    <s v="REQURIMIENTO PARA CONTRATACION ARTISTICA DE MARCOS RODRIGUEZ"/>
    <s v="Dirección Nacional de Expresiones Federales"/>
    <s v="5/18/2016"/>
    <s v="Dirección Nacional de Expresiones Federales"/>
    <s v="6/30/0216"/>
    <s v="Mueble 9"/>
    <s v="Sebastian"/>
    <d v="2016-06-30T00:00:00"/>
    <s v="Se remite con providencia para solicitar que se subsane por intermediacion de la DGTAL las siguientes cuestiones: el reemplazo de la factura anterior dejando librada esta ultima. y la acreditacion del poder de representacion"/>
    <s v="Direccion General Técnica, Administrativa y Legal"/>
    <d v="2016-10-03T00:00:00"/>
    <s v="PV-2016-01877015"/>
    <s v="Nota a DGTAL para lo que estime corresponder, respecto a las cuestion del Exp"/>
    <x v="5"/>
    <m/>
    <m/>
    <s v="Legitimo Abono"/>
    <s v="Legitimo Abono"/>
    <m/>
    <m/>
    <m/>
    <m/>
    <m/>
    <m/>
    <m/>
    <m/>
    <m/>
  </r>
  <r>
    <s v="243214/2016"/>
    <s v="243214/2016"/>
    <m/>
    <s v="18992/2016"/>
    <m/>
    <m/>
    <s v="NOTA DNEF 179/2016"/>
    <d v="2016-06-08T00:00:00"/>
    <s v="Contrataciones Artisticas"/>
    <s v="ALBERTO MAXIMILIANO ALEJANDRO DE LA FUENTE"/>
    <n v="3000"/>
    <s v="Informe de reconocimiento de gastos &quot;ALBERTO MAXIMILIANO ALEJANDRO DE LA FUENTE&quot; - Homenajo a Mariano Mores"/>
    <s v="Dirección Nacional de Expresiones Federales"/>
    <d v="2016-08-06T00:00:00"/>
    <s v="Legales"/>
    <d v="2016-07-11T00:00:00"/>
    <s v="Mueble 7"/>
    <s v="Otros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m/>
  </r>
  <r>
    <m/>
    <s v="16626/20161"/>
    <m/>
    <s v="16626/20161"/>
    <m/>
    <m/>
    <s v="NOTA DNEF N°102/2016"/>
    <m/>
    <s v="Viáticos y Alojamiento"/>
    <s v="PBG TRAVEL AND EVENTS S.R.L."/>
    <m/>
    <s v="Solicitud de viáticos para &quot;FESTIVAL DE FADO&quot;"/>
    <s v="Dirección Nacional de Expresiones Federales"/>
    <s v="5/18/2016"/>
    <m/>
    <m/>
    <m/>
    <s v="Otros"/>
    <d v="2016-05-19T00:00:00"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3T00:00:00"/>
    <m/>
    <s v="Legitimo Abono"/>
    <s v="Legitimo Abono"/>
    <m/>
    <m/>
    <m/>
    <m/>
    <m/>
    <m/>
    <m/>
    <m/>
    <m/>
  </r>
  <r>
    <s v="243858/2016"/>
    <s v="243858/2016"/>
    <m/>
    <s v="19032/2016"/>
    <m/>
    <m/>
    <s v="NOTA DNEF 186/2016"/>
    <d v="2016-06-08T00:00:00"/>
    <s v="Contrataciones Artisticas"/>
    <s v="ROBERTO DANIEL COLOMARDE"/>
    <m/>
    <s v="Informe reconocimiento de gastos &quot;Roberto Daniel Calomarde&quot;"/>
    <s v="Dirección Nacional de Expresiones Federales"/>
    <d v="2016-08-06T00:00:00"/>
    <s v="Presupuesto"/>
    <d v="2016-06-21T00:00:00"/>
    <s v="Mueble 7"/>
    <s v="Otros"/>
    <d v="2016-06-10T00:00:00"/>
    <s v="INCLUIDO EN 274819/2016. 12/07/2016 Nota a DNEF para pedir al proveedor que refacture a SFMyCP"/>
    <s v="Dirección Nacional de Expresiones Federales"/>
    <d v="2016-07-12T00:00:00"/>
    <s v="PV-2016-00127796-APN-DGTAYL#SFM"/>
    <s v="Nota a DNEFpara refacturar con nuevo SAF."/>
    <x v="10"/>
    <d v="2016-07-12T00:00:00"/>
    <m/>
    <s v="Legitimo Abono"/>
    <s v="Legitimo Abono"/>
    <m/>
    <m/>
    <m/>
    <m/>
    <m/>
    <m/>
    <m/>
    <m/>
    <m/>
  </r>
  <r>
    <s v="243847/2016"/>
    <s v="243847/2016"/>
    <m/>
    <s v="19029/2016"/>
    <m/>
    <m/>
    <s v="NOTA DNEF 183/2016"/>
    <d v="2016-06-08T00:00:00"/>
    <s v="Contrataciones Artisticas"/>
    <s v="DANIEL ESTEBAN KOVACICH"/>
    <n v="3000"/>
    <s v="Informe de reconocimiento de gastos &quot;DANIEL ESTEBAN KOVACICH&quot; - Homenajo a Mariano Mores"/>
    <s v="Dirección Nacional de Expresiones Federales"/>
    <d v="2016-08-06T00:00:00"/>
    <s v="Presupuesto"/>
    <d v="2016-06-21T00:00:00"/>
    <s v="Mueble 7"/>
    <s v="Otros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m/>
  </r>
  <r>
    <s v="243845/2016"/>
    <s v="243845/2016"/>
    <m/>
    <s v="19028/2016"/>
    <m/>
    <m/>
    <s v="NOTA DNEF 182/2016"/>
    <d v="2016-06-08T00:00:00"/>
    <s v="Contrataciones Artisticas"/>
    <s v="GLORIA PANKAEVA"/>
    <n v="3000"/>
    <s v="Informe de reconocimiento de gastos &quot;GLORIA PANKAEVA&quot; - Homenajo a Mariano Mores"/>
    <s v="Dirección Nacional de Expresiones Federales"/>
    <d v="2016-08-06T00:00:00"/>
    <s v="Presupuesto"/>
    <d v="2016-06-21T00:00:00"/>
    <s v="Mueble 7"/>
    <s v="Otros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m/>
  </r>
  <r>
    <s v="243844/2016"/>
    <s v="243844/2016"/>
    <m/>
    <s v="19027/2016"/>
    <m/>
    <m/>
    <s v="NOTA DNEF 181/2016"/>
    <d v="2016-06-08T00:00:00"/>
    <s v="Contrataciones Artisticas"/>
    <s v="FELIZIA ADRIÁN MARTÍN"/>
    <n v="3000"/>
    <s v="Informe de reconocimiento de gastos &quot;FELIZIA ADRIÁN MARTÍN &quot; - Homenajo a Mariano Mores"/>
    <s v="Dirección Nacional de Expresiones Federales"/>
    <d v="2016-08-06T00:00:00"/>
    <s v="Presupuesto"/>
    <d v="2016-06-21T00:00:00"/>
    <s v="Mueble 7"/>
    <s v="Otros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m/>
  </r>
  <r>
    <s v="243419/2016"/>
    <s v="243419/2016"/>
    <m/>
    <s v="19004/2016"/>
    <m/>
    <m/>
    <s v="NOTA DNEF 191/2016"/>
    <d v="2016-06-08T00:00:00"/>
    <s v="Contrataciones Artisticas"/>
    <s v="ENRIQUE DAVID MOGNI"/>
    <n v="3000"/>
    <s v="Informe de reconocimiento de gastos &quot; ENRIQUE DAVID MOGNI &quot; - Homenajo a Mariano Mores"/>
    <s v="Dirección Nacional de Expresiones Federales"/>
    <d v="2016-08-06T00:00:00"/>
    <s v="Presupuesto"/>
    <d v="2016-06-21T00:00:00"/>
    <s v="Mueble 7"/>
    <s v="Otros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m/>
  </r>
  <r>
    <m/>
    <s v="016656/2016"/>
    <m/>
    <s v="16656/2016"/>
    <m/>
    <m/>
    <s v="NOTA DNEF N°107/2016"/>
    <d v="2016-05-19T00:00:00"/>
    <s v="Alquiler de Equipamiento"/>
    <m/>
    <m/>
    <m/>
    <s v="Dirección Nacional de Expresiones Federales"/>
    <s v="5/19/2016"/>
    <s v="Dirección Nacional de Expresiones Federales"/>
    <d v="2016-05-19T00:00:00"/>
    <m/>
    <s v="Otros"/>
    <d v="2016-05-19T00:00:00"/>
    <s v="NO ESTA EN COMPRAS SE FUE CON REMITO A DNEF"/>
    <s v="Dirección Nacional de Expresiones Federales"/>
    <d v="2016-05-23T00:00:00"/>
    <m/>
    <s v="Para que la DNEF subsane cuadro comparativo"/>
    <x v="10"/>
    <d v="2016-05-23T00:00:00"/>
    <m/>
    <m/>
    <m/>
    <m/>
    <m/>
    <m/>
    <m/>
    <m/>
    <m/>
    <m/>
    <m/>
    <m/>
  </r>
  <r>
    <s v="243455/2016"/>
    <s v="243455/2016"/>
    <m/>
    <s v="19008/2016"/>
    <m/>
    <m/>
    <s v="NOTA DNEF 193/2016"/>
    <d v="2016-06-08T00:00:00"/>
    <s v="Contrataciones Artisticas"/>
    <s v="MATIAS TCHICOUREL"/>
    <n v="3000"/>
    <s v="Informe de reconocimiento de gastos &quot;MATIAS TCHICOUREL&quot; - Homenajo a Mariano Mores"/>
    <s v="Dirección Nacional de Expresiones Federales"/>
    <d v="2016-08-06T00:00:00"/>
    <s v="Presupuesto"/>
    <d v="2016-06-21T00:00:00"/>
    <s v="Mueble 7"/>
    <s v="Otros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 para refacturar con nuevo SAF."/>
    <x v="7"/>
    <d v="2016-07-12T00:00:00"/>
    <m/>
    <s v="Legitimo Abono"/>
    <s v="Legitimo Abono"/>
    <m/>
    <m/>
    <m/>
    <m/>
    <m/>
    <m/>
    <m/>
    <m/>
    <m/>
  </r>
  <r>
    <s v="243504/2016"/>
    <s v="243504/2016"/>
    <m/>
    <s v="19010/2016"/>
    <m/>
    <m/>
    <s v="NOTA DNEF 194/2016"/>
    <d v="2016-06-08T00:00:00"/>
    <s v="Contrataciones Artisticas"/>
    <s v="ARTURO VERGARA CALDERÓN"/>
    <n v="5800"/>
    <s v="Informe de reconocimiento de gastos &quot;ARTURO VERGARA CALDERÓN &quot; - Homenajo a Mariano Mores"/>
    <s v="Dirección Nacional de Expresiones Federales"/>
    <d v="2016-08-06T00:00:00"/>
    <s v="Dirección Nacional de Expresiones Federales"/>
    <d v="2016-07-19T00:00:00"/>
    <s v="Mueble 7"/>
    <s v="Otros"/>
    <d v="2016-06-10T00:00:00"/>
    <s v="Proyecto de Acto administrativo, nota de pase a presupuesto solicitando crédito, cumplido pase a legales."/>
    <s v="Presupuesto"/>
    <d v="2016-07-20T00:00:00"/>
    <s v="PV-2016-00347595-APN-DGTAYLE"/>
    <s v="Se envía a Presupuesto con proyecto de Acto adminstrativo, y nota de pase."/>
    <x v="19"/>
    <d v="2016-07-20T00:00:00"/>
    <m/>
    <s v="Legitimo Abono"/>
    <s v="Legitimo Abono"/>
    <m/>
    <m/>
    <m/>
    <m/>
    <m/>
    <m/>
    <m/>
    <m/>
    <m/>
  </r>
  <r>
    <s v="203705/2016"/>
    <s v="203705/2016"/>
    <m/>
    <s v="16408/2016"/>
    <m/>
    <m/>
    <s v="MEMO N° 20/2016 DNCT"/>
    <d v="2016-05-16T00:00:00"/>
    <s v="Tecnopolis - Servicio de Salud"/>
    <s v="International Health Service Argentina S.A."/>
    <m/>
    <s v="Cancelación de factura &quot;B&quot; N°0601-04518107"/>
    <s v="Direccion General Técnica, Administrativa y Legal"/>
    <s v="5/19/2016"/>
    <s v="Dirección Nacional de Centros Tematicos"/>
    <d v="2016-05-20T00:00:00"/>
    <m/>
    <s v="Mariana"/>
    <d v="2016-05-24T00:00:00"/>
    <s v="UNIFICADO AL 252062 24/5 .Esperando a Pablo Orlando para analizar un desglose y un nuevo armado"/>
    <m/>
    <m/>
    <m/>
    <m/>
    <x v="0"/>
    <d v="2016-06-28T00:00:00"/>
    <m/>
    <s v="Pago"/>
    <s v="Pago"/>
    <m/>
    <s v="30-61029860-1"/>
    <n v="1651"/>
    <s v="N°0601-04518107"/>
    <m/>
    <m/>
    <m/>
    <s v="Tiene que refacturar. Tiene SIPRO y CFC hasta el 19/08"/>
    <m/>
  </r>
  <r>
    <s v="243633/2016"/>
    <s v="243633/2016"/>
    <m/>
    <s v="19017/2016"/>
    <m/>
    <m/>
    <s v="NOTA DNEF 198/2016"/>
    <d v="2016-06-08T00:00:00"/>
    <s v="Equipamiento"/>
    <s v="FITNESAS de Polityco Valeria Paula"/>
    <n v="30000"/>
    <s v="Solicitud de pago de compra de colchoneta para clases de yoga"/>
    <s v="Dirección Nacional de Expresiones Federales"/>
    <s v="5/30/2016"/>
    <s v="Legales"/>
    <d v="2016-08-22T00:00:00"/>
    <s v="Mueble 10"/>
    <s v="Sebastian"/>
    <d v="2016-06-28T00:00:00"/>
    <s v="Se envía Nota a Mozzi. 27/07/2016: Se arma Dispo por GEDO y nota a presupuesto para intervenir con partida y luego pase a legales"/>
    <s v="Presupuesto"/>
    <d v="2016-07-27T00:00:00"/>
    <s v="PV-2016-00432639-APN-DGTAYL#SFM"/>
    <s v="Para su intervención con partida y Dispo por GEDO"/>
    <x v="5"/>
    <m/>
    <m/>
    <s v="Pago"/>
    <s v="Pago"/>
    <m/>
    <m/>
    <m/>
    <m/>
    <m/>
    <m/>
    <m/>
    <s v="PARA PAGO JGM"/>
    <m/>
  </r>
  <r>
    <s v="243508/2016"/>
    <s v="243508/2016"/>
    <m/>
    <s v="19011/2016"/>
    <m/>
    <m/>
    <s v="NOTA DNEF 195/2016"/>
    <d v="2016-06-08T00:00:00"/>
    <s v="Contrataciones Artisticas"/>
    <s v="GALLO ELIAS ANTONIO"/>
    <n v="3500"/>
    <s v="Informe de reconocimiento de gastos &quot;GALLO ELIAS ANTONIO&quot; - Homenajo a Mariano Mores"/>
    <s v="Dirección Nacional de Expresiones Federales"/>
    <d v="2016-08-06T00:00:00"/>
    <s v="Presupuesto"/>
    <d v="2016-06-28T00:00:00"/>
    <s v="Mueble 7"/>
    <s v="Otros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 para refacturar con nuevo SAF."/>
    <x v="7"/>
    <d v="2016-07-12T00:00:00"/>
    <m/>
    <s v="Legitimo Abono"/>
    <s v="Legitimo Abono"/>
    <m/>
    <m/>
    <m/>
    <m/>
    <m/>
    <m/>
    <m/>
    <m/>
    <m/>
  </r>
  <r>
    <s v="243611/2016"/>
    <s v="243611/2016"/>
    <m/>
    <s v="19016/2016"/>
    <m/>
    <m/>
    <s v="NOTA DNEF 197/2016"/>
    <d v="2016-06-08T00:00:00"/>
    <s v="Instalacion Electrica"/>
    <s v="FERRETERIA SAN TELMO S.R.L."/>
    <n v="6217.81"/>
    <s v="Solicitud de pago de compra de insumos de audio"/>
    <s v="Dirección Nacional de Expresiones Federales"/>
    <d v="2016-08-06T00:00:00"/>
    <s v="Dirección Nacional de Expresiones Federales"/>
    <d v="2016-07-06T00:00:00"/>
    <s v="Mueble 10"/>
    <s v="Otros"/>
    <d v="2016-06-09T00:00:00"/>
    <s v="Nota a DNEF para pedir refacturacion a SFMYCP. 28/07/2016: se arma Dispo por GEDO y nota a presupuesto para que intervenga y dé credito"/>
    <s v="Presupuesto"/>
    <d v="2016-07-28T00:00:00"/>
    <s v="Providencia x GEDO y Dispo por GEDO"/>
    <s v="Para que intervenga y dé credito"/>
    <x v="5"/>
    <m/>
    <m/>
    <s v="Pago"/>
    <s v="Pago"/>
    <m/>
    <m/>
    <m/>
    <m/>
    <m/>
    <m/>
    <m/>
    <s v="PARA PAGO SFMYCP"/>
    <m/>
  </r>
  <r>
    <s v="243704/2016"/>
    <s v="243704/2016"/>
    <m/>
    <s v="19018/2016"/>
    <m/>
    <m/>
    <s v="NOTA DNEF 199/2016"/>
    <d v="2016-06-08T00:00:00"/>
    <s v="Servicios de Eventos"/>
    <s v="CATERING PORTEÑO S.R.L"/>
    <n v="4900"/>
    <s v="Presentación de la nueva programación del CCK"/>
    <s v="Dirección Nacional de Expresiones Federales"/>
    <d v="2016-08-06T00:00:00"/>
    <s v="Dirección Nacional de Expresiones Federales"/>
    <d v="2016-07-06T00:00:00"/>
    <s v="Mueble 10"/>
    <s v="Otros"/>
    <d v="2016-06-09T00:00:00"/>
    <s v="Nota a legales con Proy de AA"/>
    <s v="Legales"/>
    <d v="2016-07-19T00:00:00"/>
    <s v="PV-2016-00336561"/>
    <s v="a legales con proy"/>
    <x v="0"/>
    <d v="2016-07-19T00:00:00"/>
    <m/>
    <s v="Legitimo Abono"/>
    <s v="Legitimo Abono"/>
    <m/>
    <n v="30714219428"/>
    <m/>
    <s v="0003-00000026"/>
    <m/>
    <n v="4900"/>
    <m/>
    <s v="No esta inscripto en Sipro ni tiene CFC"/>
    <m/>
  </r>
  <r>
    <s v="243736/2016"/>
    <s v="243736/2016"/>
    <m/>
    <s v="19022/2016"/>
    <m/>
    <m/>
    <s v="NOTA DNEF 200/2016"/>
    <d v="2016-06-08T00:00:00"/>
    <s v="Servicios de Eventos"/>
    <s v="CATERING PORTEÑO S.R.L"/>
    <n v="97500"/>
    <s v="Presentación de la nueva programación del CCK"/>
    <s v="Dirección Nacional de Expresiones Federales"/>
    <d v="2016-08-06T00:00:00"/>
    <s v="Dirección Nacional de Expresiones Federales"/>
    <d v="2016-07-06T00:00:00"/>
    <s v="Mueble 10"/>
    <s v="Sebastian"/>
    <d v="2016-07-21T00:00:00"/>
    <s v="TERMINADO"/>
    <s v="Presupuesto"/>
    <d v="2016-08-16T00:00:00"/>
    <s v="PV-2016-00719468"/>
    <s v="Se envía para indicar crédito junto con RESO por GEDO"/>
    <x v="5"/>
    <m/>
    <m/>
    <s v="Legitimo Abono"/>
    <s v="Legitimo Abono"/>
    <m/>
    <n v="30714219428"/>
    <m/>
    <s v="0003-00000014"/>
    <m/>
    <n v="97500"/>
    <m/>
    <s v="No esta inscripto en Sipro ni tiene CFC"/>
    <m/>
  </r>
  <r>
    <s v="239236/2016"/>
    <s v="239236/2016"/>
    <m/>
    <s v="18483/2016"/>
    <m/>
    <m/>
    <s v="NOTA DNCT 94/2016"/>
    <d v="2016-05-31T00:00:00"/>
    <s v="Tecnopolis - Servicio de Salud"/>
    <s v="Emp sugeridas: GRUPO PARAMEDIC; PATRICIOS SALUD; EMERGENCIAS-HEALTH SERVICE ARG; VITTAL; SEMEBA SRL."/>
    <m/>
    <s v="Servico de areas protegidas para el parque temático e interactivo &quot;tecnópolis del bicentenario, ciencia, tecnología y arte&quot;"/>
    <s v="Dirección Nacional de Centros Tematicos"/>
    <s v="5/31/2016"/>
    <s v="Presupuesto"/>
    <d v="2016-06-21T00:00:00"/>
    <m/>
    <s v="GUIDO 811"/>
    <d v="2016-06-10T00:00:00"/>
    <s v="Se cargó Providencia y se envió a DNCT para corregir observaciones."/>
    <s v="Dirección Nacional de Centros Tematicos"/>
    <d v="2016-08-16T00:00:00"/>
    <m/>
    <s v="Correciones al requerimiento"/>
    <x v="27"/>
    <d v="2016-08-16T00:00:00"/>
    <m/>
    <s v="Licitación - Contrataciones"/>
    <s v="Licitación - Contrataciones"/>
    <m/>
    <m/>
    <m/>
    <m/>
    <m/>
    <m/>
    <m/>
    <m/>
    <m/>
  </r>
  <r>
    <s v="239184/2016"/>
    <s v="239184/2016"/>
    <m/>
    <s v="18481/2016"/>
    <m/>
    <m/>
    <s v="NOTA DNCT 93/2016"/>
    <d v="2016-05-31T00:00:00"/>
    <s v="Tecnopolis - Iluminacion"/>
    <m/>
    <m/>
    <s v="Solicitud de insumos eléctricos"/>
    <s v="Dirección Nacional de Centros Tematicos"/>
    <s v="5/31/2016"/>
    <s v="Presupuesto"/>
    <d v="2016-06-28T00:00:00"/>
    <m/>
    <s v="GUIDO 811"/>
    <d v="2016-06-28T00:00:00"/>
    <s v="Se cargó Providencia y se envió a DNCT para corregir observaciones."/>
    <s v="Dirección Nacional de Centros Tematicos"/>
    <d v="2016-08-17T00:00:00"/>
    <s v="PV-2016-00748963"/>
    <s v="Correciones al requerimiento"/>
    <x v="27"/>
    <d v="2016-08-17T00:00:00"/>
    <m/>
    <m/>
    <m/>
    <m/>
    <m/>
    <m/>
    <m/>
    <m/>
    <m/>
    <m/>
    <m/>
    <m/>
  </r>
  <r>
    <s v="182051/2016"/>
    <s v="182051/2016"/>
    <m/>
    <m/>
    <m/>
    <m/>
    <s v="NOTA SCP N°84 /2016"/>
    <d v="2016-05-11T00:00:00"/>
    <s v="Servicios de Eventos"/>
    <s v="BLACKHILL S.A."/>
    <n v="29511.9"/>
    <s v="Pago de factura tipo B 0002-00013921"/>
    <s v="Secretaria de Contenidos Publicos"/>
    <d v="2016-11-05T00:00:00"/>
    <m/>
    <m/>
    <m/>
    <s v="Otros"/>
    <d v="2016-05-24T00:00:00"/>
    <s v="Salió a Area Presupuesto para modificar cuadro comparativo y N° factura erróneo"/>
    <s v="Presupuesto"/>
    <d v="2016-05-27T00:00:00"/>
    <s v="Remito manual"/>
    <s v="Salió a Area Presupuesto para modificar cuadro comparativo y N° factura erróneo"/>
    <x v="19"/>
    <d v="2016-05-27T00:00:00"/>
    <m/>
    <s v="Pago"/>
    <s v="Pago"/>
    <m/>
    <m/>
    <m/>
    <s v="0002-00013921"/>
    <m/>
    <m/>
    <m/>
    <m/>
    <m/>
  </r>
  <r>
    <s v="239230/2016"/>
    <s v="239230/2016"/>
    <m/>
    <s v="18476/2016"/>
    <m/>
    <m/>
    <s v="NOTA DNCT 92/2016"/>
    <d v="2016-05-31T00:00:00"/>
    <s v="Alquiler de Maquinas"/>
    <s v="Emp. Sugeridas: SAFE MOTION; RD CARS"/>
    <m/>
    <s v="Servicio de alquiler de vehiculos eléctricos"/>
    <s v="Dirección Nacional de Centros Tematicos"/>
    <s v="5/31/2016"/>
    <s v="Presupuesto"/>
    <d v="2016-06-21T00:00:00"/>
    <m/>
    <s v="GUIDO 811"/>
    <d v="2016-06-10T00:00:00"/>
    <s v="Se cargó Providencia y se envió a DNCT para corregir observaciones en el Requerimiento. _x000a_Por consulta de Mariana Hencek y ok de Daniel quedará en el 2017."/>
    <s v="Dirección Nacional de Centros Tematicos"/>
    <d v="2016-08-16T00:00:00"/>
    <s v="PV-2016-00719589"/>
    <s v="Correciones al requerimiento"/>
    <x v="27"/>
    <d v="2016-08-16T00:00:00"/>
    <m/>
    <s v="Licitación - Contrataciones"/>
    <s v="Licitación - Contrataciones"/>
    <m/>
    <m/>
    <m/>
    <m/>
    <m/>
    <m/>
    <m/>
    <m/>
    <m/>
  </r>
  <r>
    <s v="239222/2016"/>
    <s v="239222/2016"/>
    <m/>
    <s v="18465/2016"/>
    <m/>
    <m/>
    <s v="NOTA DNCT 90/2016"/>
    <d v="2016-05-31T00:00:00"/>
    <s v="Tecnopolis - Mantenimiento"/>
    <s v="URBAN 360 S.A."/>
    <n v="10800"/>
    <s v="Pago de factura N° 0002-00000074"/>
    <s v="Dirección Nacional de Centros Tematicos"/>
    <s v="5/31/2016"/>
    <s v="Presupuesto"/>
    <d v="2016-06-10T00:00:00"/>
    <s v="Mueble 8"/>
    <s v="Mariana"/>
    <d v="2016-06-10T00:00:00"/>
    <s v="FINALIZADO"/>
    <s v="Legales"/>
    <d v="2016-06-14T00:00:00"/>
    <s v="NOTA CC 329/2016"/>
    <m/>
    <x v="18"/>
    <d v="2016-06-24T00:00:00"/>
    <m/>
    <s v="Pago"/>
    <s v="Pago"/>
    <m/>
    <s v="30-71188084-0"/>
    <m/>
    <s v="N°0002-00000043"/>
    <m/>
    <n v="10800"/>
    <s v="Devengado"/>
    <s v="EN PROCESO DE LIQUIDACON POR JGM"/>
    <s v="Devengado"/>
  </r>
  <r>
    <s v="213081/2016"/>
    <s v="213081/2016"/>
    <m/>
    <m/>
    <m/>
    <m/>
    <m/>
    <m/>
    <s v="Tecnopolis - Maquinas y Herramientas"/>
    <m/>
    <m/>
    <s v="SERVICIO DE ALQUILER DE HERRAMIENTAS Y MAQUINARIAS VARIAS - SALTA INTINERANTE (TECNOPOLIS)"/>
    <s v="Dirección Nacional de Centros Tematicos"/>
    <m/>
    <s v="Dirección Nacional de Centros Tematicos"/>
    <d v="2016-05-24T00:00:00"/>
    <m/>
    <s v="Mariana"/>
    <d v="2016-05-24T00:00:00"/>
    <s v="Se remitió a jefatura para el pago de la factura"/>
    <m/>
    <m/>
    <m/>
    <m/>
    <x v="3"/>
    <d v="2016-05-24T00:00:00"/>
    <m/>
    <s v="Legitimo Abono"/>
    <s v="Legitimo Abono"/>
    <m/>
    <m/>
    <m/>
    <m/>
    <m/>
    <m/>
    <m/>
    <m/>
    <m/>
  </r>
  <r>
    <s v="246182/2016"/>
    <s v="246182/2016"/>
    <m/>
    <s v="19174/2016"/>
    <m/>
    <m/>
    <s v="NOTA DNCT 180/2016"/>
    <d v="2016-06-08T00:00:00"/>
    <s v="Contrataciones Artisticas"/>
    <s v="GERVINI VICTOR HUGO RAMON"/>
    <n v="3000"/>
    <s v="Informe de reconocimiento de gastos &quot;GERVINI VICTOR HUGO RAMON&quot; - Homenajo a Mariano Mores"/>
    <s v="Dirección Nacional de Expresiones Federales"/>
    <d v="2016-08-06T00:00:00"/>
    <s v="Presupuesto"/>
    <d v="2016-06-21T00:00:00"/>
    <s v="Mueble 9"/>
    <s v="Sebastian"/>
    <d v="2016-06-10T00:00:00"/>
    <s v="Nota a DNEF para pedir al proveedor que refactura a SFMyCP con nuevo SAF y alta en ENTE."/>
    <s v="Dirección Nacional de Expresiones Federales"/>
    <d v="2016-07-12T00:00:00"/>
    <s v="NO-2016-00038011-APN-DGTAYL"/>
    <s v="Nota a DNEF para refacturar con nuevo SAF."/>
    <x v="10"/>
    <d v="2016-07-12T00:00:00"/>
    <m/>
    <s v="Legitimo Abono"/>
    <s v="Legitimo Abono"/>
    <m/>
    <m/>
    <m/>
    <s v="0002-00000025"/>
    <m/>
    <m/>
    <m/>
    <s v="PARA PAGO JGM"/>
    <m/>
  </r>
  <r>
    <s v="212084/2016"/>
    <s v="212084/2016"/>
    <m/>
    <m/>
    <m/>
    <m/>
    <m/>
    <m/>
    <s v="Tecnopolis - Servicio de sonido y video"/>
    <s v="AV COMUNICACIÓN"/>
    <n v="290000"/>
    <s v="SALTA ITINERANTE: ALQUILER DE SERVICIO INTEGRAL DE SISTEMA VÍDEOS"/>
    <s v="Dirección Nacional de Centros Tematicos"/>
    <m/>
    <s v="Dirección Nacional de Centros Tematicos"/>
    <d v="2016-05-24T00:00:00"/>
    <m/>
    <s v="Otros"/>
    <d v="2016-05-24T00:00:00"/>
    <s v="Solo caratula lo tiene Anahí"/>
    <m/>
    <m/>
    <m/>
    <m/>
    <x v="18"/>
    <d v="2016-06-01T00:00:00"/>
    <m/>
    <s v="Legitimo Abono"/>
    <s v="Legitimo Abono"/>
    <m/>
    <s v="20-92300471-9"/>
    <m/>
    <m/>
    <m/>
    <m/>
    <m/>
    <s v="Tiene que recafturar. No tiene SIPRO, Sí CFC"/>
    <m/>
  </r>
  <r>
    <s v="266530/2016"/>
    <s v="266530/2016"/>
    <m/>
    <s v="18976/2016"/>
    <m/>
    <m/>
    <m/>
    <d v="2016-06-07T00:00:00"/>
    <s v="Tecnopolis - Servicio de Acreditaciones"/>
    <s v="GONIX INTEGRAL S.R.L"/>
    <n v="101966.2"/>
    <s v="OC- 136/2015 - CONFORME FACTURA Y CERTIFICADO DE SERVICIOS, CANCELACIÓN FACTURA B N° 0002-00000049 DE LA FIRMA GONIX INTEGRAL S.R.L."/>
    <s v="Dirección Nacional de Centros Tematicos"/>
    <d v="2016-07-06T00:00:00"/>
    <s v="Direccion General Técnica, Administrativa y Legal"/>
    <d v="2016-06-09T00:00:00"/>
    <s v="Mueble 15"/>
    <s v="Mariana"/>
    <d v="2016-06-13T00:00:00"/>
    <s v="terminado"/>
    <s v="Direccion General Técnica, Administrativa y Legal"/>
    <d v="2016-09-29T00:00:00"/>
    <s v="PV-2016-01759112"/>
    <s v="Para su intervencion + Providencia al area de contabilidad"/>
    <x v="5"/>
    <m/>
    <m/>
    <s v="Pago"/>
    <s v="Pago"/>
    <m/>
    <m/>
    <m/>
    <m/>
    <m/>
    <m/>
    <m/>
    <m/>
    <m/>
  </r>
  <r>
    <s v="266530/2016"/>
    <s v="266530/2016"/>
    <m/>
    <s v="18978/2016"/>
    <m/>
    <m/>
    <s v="MEMO 48/2016"/>
    <d v="2016-06-06T00:00:00"/>
    <s v="Tecnopolis -Servicio de Acreditaciones"/>
    <s v="GONIX INTEGRAL S.R.L"/>
    <n v="101966.2"/>
    <s v="OC 136/2015- Factura B N° 0002-00000048"/>
    <s v="Dirección Nacional de Centros Tematicos"/>
    <d v="2016-06-06T00:00:00"/>
    <s v="Direccion General Técnica, Administrativa y Legal"/>
    <d v="2016-06-10T00:00:00"/>
    <s v="Mueble 15"/>
    <s v="Mariana"/>
    <d v="2016-06-13T00:00:00"/>
    <s v="terminado"/>
    <m/>
    <m/>
    <m/>
    <s v="Para su intervencion + Providencia al area de contabilidad"/>
    <x v="3"/>
    <d v="2016-06-24T00:00:00"/>
    <m/>
    <s v="Pago"/>
    <s v="Pago"/>
    <s v="OC- 136/2015"/>
    <m/>
    <m/>
    <d v="2016-04-02T00:00:00"/>
    <m/>
    <m/>
    <m/>
    <m/>
    <m/>
  </r>
  <r>
    <s v="247777/2016"/>
    <s v="247777/2016"/>
    <m/>
    <m/>
    <m/>
    <m/>
    <s v="NOTA DNEF N° 216/2016"/>
    <d v="2016-06-10T00:00:00"/>
    <s v="Contrataciones Artisticas"/>
    <s v="SEBASTIAN MASCI"/>
    <n v="3000"/>
    <s v="Informe de reconocimiento de gastos &quot;Sebastian Masci - Homenaje a Mariano Mores&quot;"/>
    <s v="Dirección Nacional de Expresiones Federales"/>
    <d v="2016-10-06T00:00:00"/>
    <s v="Presupuesto"/>
    <d v="2016-06-22T00:00:00"/>
    <s v="Mueble 9"/>
    <s v="Sebastian"/>
    <d v="2016-06-13T00:00:00"/>
    <s v="Se acumula al Exp. 247737/2016. 14/07/2016: Sale a DNEF para refacturar por nuevo SAF"/>
    <s v="Dirección Nacional de Expresiones Federales"/>
    <d v="2016-07-14T00:00:00"/>
    <s v="PV-2016-00183378-APN-DGTAYL#SFM"/>
    <s v="A DNEF para refacturar, atento a nuevo SAF."/>
    <x v="10"/>
    <d v="2016-07-15T00:00:00"/>
    <m/>
    <s v="Legitimo Abono"/>
    <s v="Legitimo Abono"/>
    <m/>
    <m/>
    <m/>
    <m/>
    <m/>
    <m/>
    <m/>
    <s v="PARA PAGO JGM"/>
    <m/>
  </r>
  <r>
    <s v="247769/2016"/>
    <s v="247769/2016"/>
    <m/>
    <m/>
    <m/>
    <m/>
    <s v="NOTA DNEF N° 214/2016"/>
    <d v="2016-06-10T00:00:00"/>
    <s v="Contrataciones Artisticas"/>
    <s v="Juan Manuel Castellanos"/>
    <n v="6000"/>
    <s v="Informe de reconocimiento de gastos &quot;Juan Manuel Castellanos - Homenaje a Mariano Mores&quot;"/>
    <s v="Dirección Nacional de Expresiones Federales"/>
    <d v="2016-10-06T00:00:00"/>
    <s v="Dirección Nacional de Expresiones Federales"/>
    <d v="2016-09-02T00:00:00"/>
    <s v="Mueble 9"/>
    <s v="Sebastian"/>
    <d v="2016-06-13T00:00:00"/>
    <s v="Nota a Legales con PROY adjunto (con firma DGTAyL). Se acumulan a éste: 263465,263550,263566,263594/2016. 15/07/2016: se remite a DNEF para refacturar atento nuevo SAF. 19/07/2016: se arma nota a DNEF para refacturar por nuevo SAF"/>
    <s v="Presupuesto"/>
    <d v="2016-09-14T00:00:00"/>
    <s v="PV-2016-01394945-APN-DGTAYL#SFM"/>
    <m/>
    <x v="5"/>
    <m/>
    <m/>
    <s v="Legitimo Abono"/>
    <s v="Legitimo Abono"/>
    <m/>
    <s v="20-33303708-5"/>
    <m/>
    <m/>
    <m/>
    <m/>
    <m/>
    <s v="PARA PAGO JGM"/>
    <m/>
  </r>
  <r>
    <s v="247771/2016"/>
    <s v="247771/2016"/>
    <m/>
    <m/>
    <m/>
    <m/>
    <s v="NOTA DNEF N° 215/2016"/>
    <d v="2016-06-10T00:00:00"/>
    <s v="Contrataciones Artisticas"/>
    <s v="Ahram kim"/>
    <n v="3000"/>
    <s v="Informe de reconocimiento de gastos &quot;Ahram kim - Homenaje a Mariano Mores&quot;"/>
    <s v="Dirección Nacional de Expresiones Federales"/>
    <d v="2016-10-06T00:00:00"/>
    <s v="Presupuesto"/>
    <d v="2016-06-23T00:00:00"/>
    <s v="Mueble 9"/>
    <s v="Sebastian"/>
    <d v="2016-06-13T00:00:00"/>
    <s v="Se acumula al Exp. 247737/2016"/>
    <s v="Dirección Nacional de Expresiones Federales"/>
    <d v="2016-06-28T00:00:00"/>
    <s v="PV-2016-00183378-APN-DGTAYL#SFM"/>
    <s v="Para refacturar atento a nuevo SAF"/>
    <x v="10"/>
    <d v="2016-07-14T00:00:00"/>
    <m/>
    <s v="Legitimo Abono"/>
    <s v="Legitimo Abono"/>
    <m/>
    <m/>
    <m/>
    <m/>
    <m/>
    <m/>
    <m/>
    <s v="PARA PAGO JGM"/>
    <m/>
  </r>
  <r>
    <s v="247748/2016"/>
    <s v="247748/2016"/>
    <m/>
    <m/>
    <m/>
    <m/>
    <s v="NOTA S01:0019226/2016"/>
    <d v="2016-06-10T00:00:00"/>
    <s v="Contrataciones Artisticas"/>
    <s v="LETTERA EDUARDO HECTOR-"/>
    <n v="3500"/>
    <s v="INFORME RECONOCIMIENTO DE GASTOS &quot;LETTERA EDUARDO HECTOR- HOMENAJE A MARIANO MORES"/>
    <s v="Dirección Nacional de Expresiones Federales"/>
    <d v="2016-10-06T00:00:00"/>
    <s v="Presupuesto"/>
    <d v="2016-06-23T00:00:00"/>
    <s v="Mueble 9"/>
    <s v="Sebastian"/>
    <d v="2016-06-13T00:00:00"/>
    <s v="Se acumula al Exp. 247737/2016. 14/07/2016: Sale a DNEF para refacturar, por nuevo SAF.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m/>
  </r>
  <r>
    <s v="247737/2016"/>
    <s v="247737/2016"/>
    <m/>
    <m/>
    <m/>
    <m/>
    <s v="NOTA S01:0019230/2016"/>
    <d v="2016-06-10T00:00:00"/>
    <s v="Contrataciones Artisticas"/>
    <s v="CARLOS JAVIER PORTERO- MARCONI"/>
    <n v="3000"/>
    <s v="INFORME RECONOCIMIENTO DE GASTOS &quot;CARLOS JAVIER PORTERO- HOMENAJE A MARIANO MORES&quot;"/>
    <s v="Dirección Nacional de Expresiones Federales"/>
    <d v="2016-10-06T00:00:00"/>
    <s v="Dirección Nacional de Expresiones Federales"/>
    <d v="2016-09-07T00:00:00"/>
    <s v="Mueble 9"/>
    <s v="Otros"/>
    <d v="2016-06-13T00:00:00"/>
    <s v="Armado de acto administrativo y nota a legales. Se acumula con: 0247745/2016, 247748/2016, 247771/2016, 247777/2016, 250234/2016 y 263552/2016. 14/07/2016: Armo nota para DNEF para refacturar por nuevo SAF"/>
    <s v="Dirección Nacional de Expresiones Federales"/>
    <d v="2016-07-14T00:00:00"/>
    <s v="PV-2016-00183378-APN-DGTAYL#SFM"/>
    <s v="A DNEF para refacturar, atento a nuevo SAF."/>
    <x v="3"/>
    <d v="2016-09-07T00:00:00"/>
    <m/>
    <s v="Legitimo Abono"/>
    <s v="Legitimo Abono"/>
    <m/>
    <m/>
    <m/>
    <m/>
    <m/>
    <m/>
    <m/>
    <s v="PARA PAGO JGM"/>
    <s v="PARA PAGO JGM"/>
  </r>
  <r>
    <s v="213500/2016"/>
    <s v="213500/2016"/>
    <m/>
    <s v="16982/2016"/>
    <m/>
    <m/>
    <s v="NOTA DNEF N° 120/2016"/>
    <d v="2016-05-23T00:00:00"/>
    <s v="Seguros"/>
    <s v="NACIÓN SEGUROS S.A."/>
    <m/>
    <s v="Seguros pianos y accesorios"/>
    <s v="Dirección Nacional de Expresiones Federales"/>
    <s v="5/23/2016"/>
    <s v="Dirección Nacional de Expresiones Federales"/>
    <d v="2016-05-23T00:00:00"/>
    <s v="Mueble 14"/>
    <s v="Otros"/>
    <d v="2016-05-24T00:00:00"/>
    <s v="23-05-16: Devolución de expte por falta de dos presupuestos que acompañen el de Nacion Seguros"/>
    <s v="Dirección Nacional de Expresiones Federales"/>
    <d v="2016-05-23T00:00:00"/>
    <m/>
    <s v="Devolución de expte por falta de dos presupuestos que acompañen el de Nacion Seguros"/>
    <x v="10"/>
    <d v="2016-05-27T00:00:00"/>
    <m/>
    <s v="Licitación - Contrataciones"/>
    <s v="Licitación - Contrataciones"/>
    <m/>
    <m/>
    <n v="129885"/>
    <m/>
    <m/>
    <m/>
    <m/>
    <m/>
    <m/>
  </r>
  <r>
    <s v="247745/2016"/>
    <s v="247745/2016"/>
    <m/>
    <m/>
    <m/>
    <m/>
    <s v="NOTA S01:0019225/2016"/>
    <d v="2016-06-10T00:00:00"/>
    <s v="Contrataciones Artisticas"/>
    <s v="MATIAS PABLO GRANDE"/>
    <n v="11000"/>
    <s v="INFORME RECONOCIMIENTO DE GASTOS &quot;MATIAS GRANDE&quot; HOMENAJE MARIANO MORES"/>
    <s v="Dirección Nacional de Expresiones Federales"/>
    <s v="6/10/0216"/>
    <s v="Presupuesto"/>
    <d v="2016-06-23T00:00:00"/>
    <s v="Mueble 9"/>
    <s v="Sebastian"/>
    <d v="2016-06-13T00:00:00"/>
    <s v="Se acumula al Exp. 0247737/2016. 14/07/2016 Para refacturar por DNEF, por cambio de SAF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m/>
  </r>
  <r>
    <s v="213369/2016"/>
    <s v="213369/2016"/>
    <m/>
    <s v="16980/2016"/>
    <m/>
    <m/>
    <m/>
    <m/>
    <s v="Seguros"/>
    <s v="NACIÓN SEGUROS S.A."/>
    <n v="79637.34"/>
    <s v="Seguro sobre obras en préstamo del Museo de Bellas Artes"/>
    <s v="Dirección Nacional de Expresiones Federales"/>
    <s v="5/23/2016"/>
    <s v="Dirección Nacional de Expresiones Federales"/>
    <d v="2016-08-24T00:00:00"/>
    <s v="Mueble 25"/>
    <s v="Otros"/>
    <d v="2016-09-05T00:00:00"/>
    <s v="TERMINADO"/>
    <s v="Presupuesto"/>
    <d v="2016-09-14T00:00:00"/>
    <s v="PV-2016-01395222-APN-DGTAYL#SFM"/>
    <s v="Sale a Presupuesto con Dispo por GEDO para indicar crédito y continuar los actuados"/>
    <x v="5"/>
    <m/>
    <m/>
    <s v="Licitación - Contrataciones"/>
    <s v="Licitación - Contrataciones"/>
    <m/>
    <m/>
    <n v="129885"/>
    <m/>
    <m/>
    <m/>
    <m/>
    <m/>
    <m/>
  </r>
  <r>
    <s v="380594/2016"/>
    <s v="380594/2016"/>
    <m/>
    <s v="18794/2016"/>
    <m/>
    <m/>
    <s v="NOTA DNEF 177/2016"/>
    <d v="2018-06-07T00:00:00"/>
    <s v="Seguros"/>
    <s v="NACIÓN SEGUROS S.A."/>
    <s v="usd 5263,29"/>
    <s v="Solicitud de convenio interadministrativo para seguro de Incendio, robo, daño sobre pianos y banquetas"/>
    <s v="Dirección Nacional de Expresiones Federales"/>
    <d v="2016-07-06T00:00:00"/>
    <s v="Dirección Nacional de Expresiones Federales"/>
    <d v="2016-08-24T00:00:00"/>
    <s v="Mueble 25"/>
    <s v="GUIDO 811"/>
    <d v="2016-07-12T00:00:00"/>
    <s v="Analia analizando"/>
    <m/>
    <m/>
    <m/>
    <m/>
    <x v="32"/>
    <m/>
    <m/>
    <s v="Convenio Interadministrativo"/>
    <s v="Convenios"/>
    <m/>
    <m/>
    <n v="129885"/>
    <m/>
    <m/>
    <m/>
    <m/>
    <s v="PAGAR POR SAF 347"/>
    <m/>
  </r>
  <r>
    <s v="263566/2016"/>
    <s v="263566/2016"/>
    <m/>
    <s v="19231/2016"/>
    <m/>
    <m/>
    <s v="NOTA DNEF N° 220/2016"/>
    <d v="2016-06-10T00:00:00"/>
    <s v="Contrataciones Artisticas"/>
    <s v="ESTEBAN PRENTKI"/>
    <n v="3000"/>
    <s v="INFORME RECONOCIMIENTO DE GASTOS &quot;ESTEBAN PRENTKI - HOMENAJE A MARIANO MORES&quot;"/>
    <s v="Dirección Nacional de Expresiones Federales"/>
    <d v="2016-10-06T00:00:00"/>
    <s v="Presupuesto"/>
    <d v="2016-06-23T00:00:00"/>
    <s v="Mueble 9"/>
    <s v="Sebastian"/>
    <d v="2016-06-13T00:00:00"/>
    <s v="Incluido en EXP: 247769/2016. 19/07/2016: se arma nota a DNEF para refacturar por nuevo SAF_x000a__x000a__x000a_"/>
    <s v="Dirección Nacional de Expresiones Federales"/>
    <d v="2016-07-20T00:00:00"/>
    <s v="PV-2016-00337323-APN-DGTAYL#SFM"/>
    <s v="Para refacturar a SAF y envío a Legales, atento a nota de fs. 23"/>
    <x v="10"/>
    <d v="2016-07-20T00:00:00"/>
    <m/>
    <s v="Legitimo Abono"/>
    <s v="Legitimo Abono"/>
    <m/>
    <s v="20-92615757-5"/>
    <m/>
    <m/>
    <m/>
    <m/>
    <m/>
    <s v="PARA PAGO JGM"/>
    <m/>
  </r>
  <r>
    <s v="263552/2016"/>
    <s v="263552/2016"/>
    <m/>
    <s v="19229/2016"/>
    <m/>
    <m/>
    <s v="NOTA DNEF N° 221/2016"/>
    <d v="2016-06-10T00:00:00"/>
    <s v="Contrataciones Artisticas"/>
    <s v="SILVANA PATRICIA LEDESMA FARIA"/>
    <n v="3000"/>
    <s v="INFORME RECONOCIMIENTO DE GASTOS &quot;SILVANA PATRICIA LEDESMA FARIAS - HOMENAJE A MARIANO MORES&quot;"/>
    <s v="Dirección Nacional de Expresiones Federales"/>
    <d v="2016-10-06T00:00:00"/>
    <s v="Presupuesto"/>
    <d v="2016-06-22T00:00:00"/>
    <s v="Mueble 9"/>
    <s v="Sebastian"/>
    <d v="2016-06-13T00:00:00"/>
    <s v="Se acumula al Exp. 247737/2016. 14/07/2016 Para refacturar por DNEF, por cambio de SAF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m/>
  </r>
  <r>
    <s v="168516/2016"/>
    <s v="168516/2016"/>
    <m/>
    <m/>
    <m/>
    <m/>
    <m/>
    <d v="2016-05-13T00:00:00"/>
    <s v="Telecomunicaciones"/>
    <m/>
    <m/>
    <s v="Adquisición de equipos telefónicos IP, con lineas"/>
    <s v="Dirección de Compras y Contrataciones"/>
    <s v="4/13/2016"/>
    <s v="Direccion General Técnica, Administrativa y Legal"/>
    <d v="2016-05-26T00:00:00"/>
    <m/>
    <s v="Otros"/>
    <m/>
    <m/>
    <s v="Direccion General Técnica, Administrativa y Legal"/>
    <d v="2016-05-30T00:00:00"/>
    <s v="Nota CC N° 250/16"/>
    <s v="Visto lo actuado y habiendo tomado conocimiento vuelva."/>
    <x v="2"/>
    <d v="2016-05-31T00:00:00"/>
    <m/>
    <s v="Legitimo Abono"/>
    <s v="Legitimo Abono"/>
    <m/>
    <m/>
    <m/>
    <m/>
    <m/>
    <m/>
    <m/>
    <m/>
    <m/>
  </r>
  <r>
    <s v="263550/2016"/>
    <s v="263550/2016"/>
    <m/>
    <s v="19228/2016"/>
    <m/>
    <m/>
    <s v="NOTA DNEF N° 222/2016"/>
    <d v="2016-06-10T00:00:00"/>
    <s v="Contrataciones Artisticas"/>
    <s v="CRISTINA VIVIANA MONASTEROLO"/>
    <n v="3000"/>
    <s v="INFORME RECONOCIMIENTO DE GASTOS &quot;CRISTINA VIVIANA MONASTEROLO - HOMENAJE A MARIANO MORES"/>
    <s v="Dirección Nacional de Expresiones Federales"/>
    <d v="2016-10-06T00:00:00"/>
    <s v="Presupuesto"/>
    <d v="2016-06-23T00:00:00"/>
    <s v="Mueble 9"/>
    <s v="Sebastian"/>
    <s v="13/062016"/>
    <s v="Incluido en EXP: 247769/2016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x v="10"/>
    <d v="2016-07-20T00:00:00"/>
    <m/>
    <s v="Legitimo Abono"/>
    <s v="Legitimo Abono"/>
    <m/>
    <s v="27-12662047-6"/>
    <m/>
    <m/>
    <m/>
    <m/>
    <m/>
    <s v="PARA PAGO JGM"/>
    <m/>
  </r>
  <r>
    <s v="263594/2016"/>
    <s v="263594/2016"/>
    <m/>
    <s v="19237/2016"/>
    <m/>
    <m/>
    <s v="NOTA DNEF N° 223/2016"/>
    <d v="2016-06-10T00:00:00"/>
    <s v="Contrataciones Artisticas"/>
    <s v="BRUNO CLEMENTE CAVALLARO"/>
    <n v="6000"/>
    <s v="INFORME DE RECONOCIMIENTO DE GASTOS BRUNO CLEMENTE CAVALLARO HOMENAJE A MARIANO MORES"/>
    <s v="Dirección Nacional de Expresiones Federales"/>
    <d v="2016-10-06T00:00:00"/>
    <s v="Presupuesto"/>
    <d v="2016-06-23T00:00:00"/>
    <s v="Mueble 9"/>
    <s v="Sebastian"/>
    <d v="2016-06-13T00:00:00"/>
    <s v="Incluido en EXP: 263465/2016. 19/07/2016: se arma nota a DNEF para refacturar por nuevo SAF"/>
    <s v="Dirección Nacional de Expresiones Federales"/>
    <d v="2016-07-15T00:00:00"/>
    <s v="PV-2016-00337323-APN-DGTAYL#SFM"/>
    <s v="Para refacturar a SAF y envío a Legales, atento a nota de fs. 23"/>
    <x v="10"/>
    <d v="2016-07-20T00:00:00"/>
    <m/>
    <s v="Legitimo Abono"/>
    <s v="Legitimo Abono"/>
    <m/>
    <s v="20-27766178-1"/>
    <m/>
    <m/>
    <m/>
    <m/>
    <m/>
    <s v="PARA PAGO JGM"/>
    <m/>
  </r>
  <r>
    <s v="263533/2016"/>
    <s v="263533/2016"/>
    <m/>
    <s v="19238/2016"/>
    <m/>
    <m/>
    <s v="NOTA DNEF N° 224/2016"/>
    <m/>
    <s v="Contrataciones Artisticas"/>
    <s v="CARLOS JAVIER PORTERO- MARCONI"/>
    <n v="3500"/>
    <s v="INFORME DE RECONOCIMIENTO DE CARLOS JAVIER PORTERO- MARCONI Y LA CAMERATA ARGENTINA"/>
    <s v="Subsecretaría de Centros Temáticos y Expresiones Federales"/>
    <d v="2016-10-06T00:00:00"/>
    <s v="Dirección Nacional de Expresiones Federales"/>
    <d v="2016-08-05T00:00:00"/>
    <s v="Mueble 9"/>
    <s v="Sebastian"/>
    <d v="2016-06-13T00:00:00"/>
    <s v="TERMINADO"/>
    <s v="Presupuesto"/>
    <d v="2016-08-18T00:00:00"/>
    <s v="PV-2016-00785828"/>
    <s v="Para que indique crédito en SAF 347 y continuidad de actuados, junto con A.A."/>
    <x v="5"/>
    <m/>
    <m/>
    <s v="Legitimo Abono"/>
    <s v="Legitimo Abono"/>
    <m/>
    <m/>
    <m/>
    <s v="0001-00000057"/>
    <m/>
    <m/>
    <m/>
    <s v="PARA PAGO JGM"/>
    <m/>
  </r>
  <r>
    <s v="330898/2016"/>
    <s v="330898/2016"/>
    <m/>
    <s v="17631/2016"/>
    <m/>
    <m/>
    <s v="Nota DNEF N° 145/2016"/>
    <d v="2016-05-27T00:00:00"/>
    <s v="Contrataciones Artisticas"/>
    <s v="Mariela Zyssholtz"/>
    <m/>
    <s v="Requerimiento para contratación artística de Mariela Zyssholtz"/>
    <s v="Dirección Nacional de Expresiones Federales"/>
    <m/>
    <s v="Dirección Nacional de Expresiones Federales"/>
    <d v="2016-07-26T00:00:00"/>
    <m/>
    <s v="Sebastian"/>
    <d v="2016-05-30T00:00:00"/>
    <s v="TERMINADO"/>
    <s v="Presupuesto"/>
    <d v="2016-09-21T00:00:00"/>
    <m/>
    <s v="Para que indique crédito en SAF 347 y continuidad de actuados, junto con A.A. Reso x GEDO."/>
    <x v="19"/>
    <d v="2016-09-21T00:00:00"/>
    <m/>
    <s v="Legitimo Abono"/>
    <s v="Legitimo Abono"/>
    <m/>
    <m/>
    <m/>
    <m/>
    <m/>
    <m/>
    <m/>
    <m/>
    <m/>
  </r>
  <r>
    <s v="263592/2016"/>
    <s v="263592/2016"/>
    <m/>
    <s v="19204/2016"/>
    <m/>
    <m/>
    <s v="NOTA DNEF 211/2016"/>
    <d v="2016-06-10T00:00:00"/>
    <s v="Alquiler de Equipamiento"/>
    <s v="BUSTO SEBASTIAN DARIO"/>
    <n v="1970"/>
    <s v="PAGO ALQUILER AMPLIFICADOR PARA FESTIVAL FADO"/>
    <s v="Dirección Nacional de Expresiones Federales"/>
    <d v="2016-10-06T00:00:00"/>
    <s v="Dirección Nacional de Expresiones Federales"/>
    <d v="2016-07-18T00:00:00"/>
    <s v="Mueble 10"/>
    <s v="Otros"/>
    <d v="2016-06-13T00:00:00"/>
    <s v="Se envía Nota a presupuesto. 29/07/2016: se arma providencia a Presupuesto con refacturación y PROY por GEDO."/>
    <s v="Presupuesto"/>
    <d v="2016-07-29T00:00:00"/>
    <s v="Providencia GEDO + RESO GEDO"/>
    <s v="Para que intervenga y dé credito en SAF 347"/>
    <x v="5"/>
    <m/>
    <m/>
    <s v="Pago"/>
    <s v="Pago"/>
    <m/>
    <m/>
    <n v="269587"/>
    <m/>
    <m/>
    <n v="1350"/>
    <s v="Devengado"/>
    <s v="EN PROCESO DE LIQUIDACON POR JGM"/>
    <s v="Devengado"/>
  </r>
  <r>
    <s v="321231/2016"/>
    <s v="321231/2016"/>
    <m/>
    <s v="17628/2016"/>
    <m/>
    <m/>
    <s v="Nota DNEF N° 144/2016"/>
    <d v="2016-05-27T00:00:00"/>
    <s v="Contrataciones Artisticas"/>
    <s v="Mariana Baggio"/>
    <n v="5000"/>
    <s v="Requerimiento para contratación artística de Mariana Baggio"/>
    <s v="Dirección Nacional de Expresiones Federales"/>
    <m/>
    <s v="Presupuesto"/>
    <d v="2016-07-12T00:00:00"/>
    <s v="Mueble 9"/>
    <s v="Sebastian"/>
    <d v="2016-05-30T00:00:00"/>
    <s v="TERMINADO"/>
    <s v="Legales"/>
    <d v="2016-09-05T00:00:00"/>
    <s v="PV-2016-01158851"/>
    <s v="Para su intervencion y continuidad, junto con A.A."/>
    <x v="5"/>
    <m/>
    <m/>
    <s v="Legitimo Abono"/>
    <s v="Legitimo Abono"/>
    <m/>
    <n v="27226440947"/>
    <m/>
    <m/>
    <m/>
    <m/>
    <m/>
    <m/>
    <m/>
  </r>
  <r>
    <s v="263595/2016"/>
    <s v="263595/2016"/>
    <m/>
    <s v="19209/2016"/>
    <m/>
    <m/>
    <s v="NOTA DNEF 208/2016"/>
    <d v="2016-06-10T00:00:00"/>
    <s v="Equipamiento"/>
    <s v="SOSA RAMIRO"/>
    <n v="6720"/>
    <s v="Pago compra piso de goma eva ciclo &quot;ESPACIO PARA LA INFANCIA 2016&quot;"/>
    <s v="Dirección Nacional de Expresiones Federales"/>
    <d v="2016-10-06T00:00:00"/>
    <s v="Dirección Nacional de Expresiones Federales"/>
    <d v="2016-07-06T00:00:00"/>
    <s v="Mueble 10"/>
    <s v="Otros"/>
    <d v="2016-06-28T00:00:00"/>
    <s v="Se envía Nota a presupuesto. 28/07/2016: se arma providencia a Presupuesto con refacturación y PROY por GEDO."/>
    <s v="Presupuesto"/>
    <d v="2016-07-28T00:00:00"/>
    <s v="PV-2016-00472490-APN-DGTAYL#SFM"/>
    <s v="Para que intervenga y dé credito"/>
    <x v="19"/>
    <d v="2016-08-01T00:00:00"/>
    <m/>
    <s v="Pago"/>
    <s v="Pago"/>
    <m/>
    <m/>
    <m/>
    <m/>
    <m/>
    <m/>
    <m/>
    <s v="PARA PAGO JGM"/>
    <m/>
  </r>
  <r>
    <s v="248859/2016"/>
    <s v="248859/2016"/>
    <m/>
    <s v="19327/2016"/>
    <m/>
    <m/>
    <s v="NOTA SCP 127/2016"/>
    <d v="2016-06-10T00:00:00"/>
    <s v="Contrataciones Artisticas"/>
    <s v="PBG TRAVEL AND EVENTS S.R.L."/>
    <n v="8523.24"/>
    <s v="Espectaculo artístico en la provincia de Salta"/>
    <s v="Secretaria de Contenidos Publicos"/>
    <d v="2016-10-06T00:00:00"/>
    <s v="Legales"/>
    <d v="2016-07-22T00:00:00"/>
    <s v="Mueble 9"/>
    <s v="Sebastian"/>
    <d v="2016-06-13T00:00:00"/>
    <s v="TERMINADO"/>
    <s v="Presupuesto"/>
    <d v="2016-07-26T00:00:00"/>
    <s v="PV-2016-00426807-APN-DGTAYL#SFM"/>
    <s v="Se envía con refacturación a Presupuesto con PROY por GEDO."/>
    <x v="0"/>
    <d v="2016-08-02T00:00:00"/>
    <m/>
    <s v="Legitimo Abono"/>
    <s v="Legitimo Abono"/>
    <m/>
    <m/>
    <m/>
    <m/>
    <m/>
    <m/>
    <m/>
    <s v="PARA PAGO JGM"/>
    <m/>
  </r>
  <r>
    <m/>
    <s v="17621/2016"/>
    <m/>
    <s v="17621/20106"/>
    <m/>
    <m/>
    <s v="Nota DNEF N° 140/2016"/>
    <d v="2016-05-27T00:00:00"/>
    <s v="Contrataciones Artisticas"/>
    <s v="Tamara Mariel Chavez"/>
    <m/>
    <s v="Requerimiento para contratación artística de Tamara Mariel Chavez"/>
    <s v="Dirección Nacional de Expresiones Federales"/>
    <m/>
    <s v="Dirección Nacional de Expresiones Federales"/>
    <d v="2016-05-30T00:00:00"/>
    <m/>
    <s v="Otros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s v="249196/2016"/>
    <s v="249196/2016"/>
    <m/>
    <m/>
    <m/>
    <m/>
    <m/>
    <d v="2016-06-10T00:00:00"/>
    <s v="Servicio de Montaje"/>
    <s v="M R CONSTRUCCIONES INDUSTRIALIZADAS S.R.L"/>
    <n v="214701.92"/>
    <s v="Pago de reacondicionamiento de salas"/>
    <s v="Secretaria de Contenidos Publicos"/>
    <s v="5/30/2016"/>
    <s v="Dirección Nacional de Expresiones Federales"/>
    <d v="2016-07-19T00:00:00"/>
    <s v="Mueble 9"/>
    <s v="Sebastian"/>
    <d v="2016-06-28T00:00:00"/>
    <s v="TERMINADO"/>
    <s v="Presupuesto"/>
    <d v="2016-08-05T00:00:00"/>
    <s v="Providencia GEDO + DISPO GEDO"/>
    <s v="Envío para su intervención y crédito en SAF 347"/>
    <x v="5"/>
    <m/>
    <m/>
    <s v="Legitimo Abono"/>
    <s v="Legitimo Abono"/>
    <m/>
    <m/>
    <m/>
    <m/>
    <m/>
    <m/>
    <m/>
    <m/>
    <m/>
  </r>
  <r>
    <s v="250234/2016"/>
    <s v="250234/2016"/>
    <m/>
    <m/>
    <m/>
    <m/>
    <s v="NOTA DNEF 231/2016"/>
    <d v="2016-06-13T00:00:00"/>
    <s v="Contrataciones Artisticas"/>
    <s v="CARLOS RENE BOLO"/>
    <n v="3000"/>
    <s v="INFORME RECONOCIMIENTO DE GASTOS &quot;CARLOS RENE BOLO&quot; HOMENAJE A MARIANO MORES"/>
    <s v="Dirección Nacional de Expresiones Federales"/>
    <s v="6/13/2016"/>
    <s v="Presupuesto"/>
    <d v="2016-06-23T00:00:00"/>
    <s v="Mueble 9"/>
    <s v="Sebastian"/>
    <d v="2016-06-13T00:00:00"/>
    <s v="Se acumula al Exp. 247737/2016. 14/07/2016: Sale a DNEF para refacturar, atento nuevo SAF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m/>
  </r>
  <r>
    <s v="249225/2016"/>
    <s v="249225/2016"/>
    <m/>
    <m/>
    <m/>
    <m/>
    <m/>
    <m/>
    <s v="Revestimiento"/>
    <s v="KINOTO PRODUCCIONES SRL"/>
    <n v="33880"/>
    <s v="Pago para desmontaje de sala NK"/>
    <s v="Secretaria de Contenidos Publicos"/>
    <s v="5/30/2016"/>
    <s v="Legales"/>
    <d v="2016-07-11T00:00:00"/>
    <s v="Mueble 9"/>
    <s v="Sebastian"/>
    <d v="2016-06-13T00:00:00"/>
    <s v="TERMINADO"/>
    <s v="Presupuesto"/>
    <d v="2016-08-18T00:00:00"/>
    <s v="PV-2016-00785411"/>
    <s v="Para incorporar documentación según mail a proveedor"/>
    <x v="5"/>
    <m/>
    <m/>
    <s v="Pago"/>
    <s v="Pago"/>
    <m/>
    <s v="30-71496276-7"/>
    <m/>
    <m/>
    <m/>
    <m/>
    <m/>
    <m/>
    <m/>
  </r>
  <r>
    <s v="367472/2016"/>
    <s v="367472/2016"/>
    <m/>
    <s v="17620/2016"/>
    <m/>
    <m/>
    <s v="Nota DNEF N° 139/2016"/>
    <d v="2016-05-27T00:00:00"/>
    <s v="Contrataciones Artisticas"/>
    <s v="Daniel Bissio"/>
    <m/>
    <s v="Requerimiento para contratación artística de Daniel Bissio"/>
    <s v="Dirección Nacional de Expresiones Federales"/>
    <m/>
    <s v="Dirección Nacional de Expresiones Federales"/>
    <d v="2016-08-17T00:00:00"/>
    <m/>
    <s v="Sebastian"/>
    <d v="2016-05-30T00:00:00"/>
    <s v="Para firma de providencia de &quot;no encuadra en plazos adminsitrativos del 893&quot; (a Daniel el 31/05/2016). 02/09/2016: Se devuelve a DNEF por falta de SIPRO y error en CAI. 26/09 para que cambien foja, error en el importe."/>
    <s v="Dirección Nacional de Expresiones Federales"/>
    <d v="2016-09-26T00:00:00"/>
    <s v="RTO-S01:0976109/2016"/>
    <s v="Ver columna T"/>
    <x v="3"/>
    <d v="2016-10-07T00:00:00"/>
    <m/>
    <s v="Legitimo Abono"/>
    <s v="Legitimo Abono"/>
    <m/>
    <m/>
    <m/>
    <m/>
    <m/>
    <m/>
    <m/>
    <m/>
    <m/>
  </r>
  <r>
    <s v="249218/2016"/>
    <s v="249218/2016"/>
    <m/>
    <m/>
    <m/>
    <m/>
    <m/>
    <m/>
    <s v="Revestimiento"/>
    <s v="URBANQUI S.A"/>
    <n v="772638.24"/>
    <s v="Pago de reacondicionamiento de salas."/>
    <s v="Secretaria de Contenidos Publicos"/>
    <s v="5/30/2016"/>
    <s v="Dirección Nacional de Expresiones Federales"/>
    <d v="2016-07-18T00:00:00"/>
    <s v="Mueble 23"/>
    <s v="Sebastian"/>
    <d v="2016-07-21T00:00:00"/>
    <s v="TERMINADO"/>
    <s v="Presupuesto"/>
    <d v="2016-08-11T00:00:00"/>
    <s v="PV-2016-00672126-APN-DGTAYL#SFM"/>
    <s v="Para nueva intervención y A.A. por GEDO"/>
    <x v="19"/>
    <d v="2016-08-11T00:00:00"/>
    <m/>
    <s v="Pago"/>
    <s v="Pago"/>
    <m/>
    <m/>
    <m/>
    <m/>
    <m/>
    <m/>
    <m/>
    <m/>
    <m/>
  </r>
  <r>
    <s v="247603/2016"/>
    <s v="247603/2016"/>
    <m/>
    <m/>
    <m/>
    <m/>
    <m/>
    <d v="2016-06-13T00:00:00"/>
    <s v="Informática"/>
    <s v="Accountaxnet"/>
    <n v="300000"/>
    <s v="Compra de sistema ERP"/>
    <s v="Dirección de Compras y Contrataciones"/>
    <s v="6/13/2016"/>
    <s v="Direccion General Técnica, Administrativa y Legal"/>
    <d v="2016-07-05T00:00:00"/>
    <m/>
    <s v="Sebastian"/>
    <d v="2016-07-05T00:00:00"/>
    <s v="Se adjunto presupuesto final para que apruebe espec tecnicas Informatica"/>
    <s v="Direccion General Técnica, Administrativa y Legal"/>
    <d v="2016-09-06T00:00:00"/>
    <s v="PV-2016-01191190-APN-DGTAYL#SFM"/>
    <m/>
    <x v="5"/>
    <m/>
    <m/>
    <s v="Legitimo Abono"/>
    <s v="Legitimo Abono"/>
    <m/>
    <m/>
    <m/>
    <m/>
    <m/>
    <m/>
    <m/>
    <m/>
    <m/>
  </r>
  <r>
    <m/>
    <s v="017612/2016"/>
    <m/>
    <s v="17612/2016"/>
    <m/>
    <m/>
    <s v="Nota DNEF N° 137/2016"/>
    <d v="2016-05-27T00:00:00"/>
    <s v="Contrataciones Artisticas"/>
    <s v="Juan Zuberman"/>
    <m/>
    <s v="Requerimiento para contratación artística de Juan Zuberman"/>
    <s v="Dirección Nacional de Expresiones Federales"/>
    <m/>
    <s v="Dirección Nacional de Expresiones Federales"/>
    <d v="2016-05-30T00:00:00"/>
    <m/>
    <s v="Otros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s v="263485/2016"/>
    <s v="263485/2016"/>
    <m/>
    <s v="19604/2016"/>
    <m/>
    <m/>
    <m/>
    <d v="2016-06-03T00:00:00"/>
    <s v="Logistica"/>
    <s v="LAJUD JULIAN MARTIN"/>
    <n v="130498.5"/>
    <s v="Pago por adquisición de reposeras"/>
    <s v="Dirección Nacional de Expresiones Federales"/>
    <d v="2016-03-06T00:00:00"/>
    <s v="Dirección Nacional de Expresiones Federales"/>
    <d v="2016-07-06T00:00:00"/>
    <s v="Mueble 10"/>
    <s v="Otros"/>
    <d v="2016-06-15T00:00:00"/>
    <s v="TERMINADO"/>
    <s v="Dirección Nacional de Expresiones Federales"/>
    <d v="2016-07-29T00:00:00"/>
    <s v="PV-2016-00472598-APN-DGTAYL#SFM"/>
    <s v="Se remite para que indique si existe crédito, junto con Dispo por gedo"/>
    <x v="19"/>
    <d v="2016-08-01T00:00:00"/>
    <m/>
    <s v="Pago"/>
    <s v="Pago"/>
    <m/>
    <m/>
    <m/>
    <m/>
    <m/>
    <m/>
    <m/>
    <m/>
    <m/>
  </r>
  <r>
    <m/>
    <s v="017619/2016"/>
    <m/>
    <s v="17619/2016"/>
    <m/>
    <m/>
    <s v="Nota DNEF N° 136/2016"/>
    <d v="2016-05-27T00:00:00"/>
    <s v="Contrataciones Artisticas"/>
    <s v="Franco Trigo Pugliese"/>
    <m/>
    <s v="Requerimiento para contratación artística de Franco Trigo Pugliese"/>
    <s v="Dirección Nacional de Expresiones Federales"/>
    <m/>
    <s v="Dirección Nacional de Expresiones Federales"/>
    <d v="2016-05-30T00:00:00"/>
    <m/>
    <s v="Otros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s v="263332/2016"/>
    <s v="263332/2016"/>
    <m/>
    <s v="19606/2016"/>
    <m/>
    <m/>
    <s v="NOTA DNEF 234/2016"/>
    <d v="2016-06-14T00:00:00"/>
    <s v="Equipamiento"/>
    <s v="DE POR AQUI S.R.L"/>
    <n v="12259.1"/>
    <s v="Pago por compras de juguetes blandos ciclo&quot; espacio para la infancia 2016&quot;"/>
    <s v="Dirección Nacional de Expresiones Federales"/>
    <s v="6/14/2016"/>
    <s v="Dirección Nacional de Expresiones Federales"/>
    <d v="2016-07-06T00:00:00"/>
    <s v="Mueble 10"/>
    <s v="Otros"/>
    <d v="2016-06-28T00:00:00"/>
    <s v="Sale con nota a Mozzi. 28/07/2016: Se remite con nota a Presupuesto para que intervenga, junto con Dispo por GEDO."/>
    <s v="Presupuesto"/>
    <d v="2016-07-28T00:00:00"/>
    <s v="Providencia GEDO + RESO GEDO"/>
    <s v="Se envía para su intervención dando crédito + DIspo por GEDO"/>
    <x v="5"/>
    <m/>
    <m/>
    <s v="Pago"/>
    <s v="Pago"/>
    <m/>
    <m/>
    <m/>
    <m/>
    <m/>
    <m/>
    <m/>
    <m/>
    <m/>
  </r>
  <r>
    <m/>
    <s v="017618/2016"/>
    <m/>
    <s v="17618/2016"/>
    <m/>
    <m/>
    <s v="Nota DNEF N° 135/2016"/>
    <d v="2016-05-27T00:00:00"/>
    <s v="Contrataciones Artisticas"/>
    <s v="María Laura Castrio"/>
    <m/>
    <s v="Requerimiento para contratación artística de María Laura Castro"/>
    <s v="Dirección Nacional de Expresiones Federales"/>
    <m/>
    <s v="Dirección Nacional de Expresiones Federales"/>
    <d v="2016-05-30T00:00:00"/>
    <m/>
    <s v="Otros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s v="243971/2016"/>
    <s v="243971/2016"/>
    <m/>
    <m/>
    <m/>
    <m/>
    <s v="NOTA DNCT"/>
    <d v="2016-06-13T00:00:00"/>
    <s v="Tecnopolis - Servicio de producción"/>
    <m/>
    <n v="302500"/>
    <s v="Servicio de Producción y Coordinación Artística para Tecnópolis"/>
    <s v="Dirección Nacional de Centros Tematicos"/>
    <s v="6/14/2016"/>
    <s v="Presupuesto"/>
    <d v="2016-06-21T00:00:00"/>
    <s v="Mueble 19"/>
    <s v="Otros"/>
    <d v="2016-06-13T00:00:00"/>
    <s v="Acto Administrativo Firmado. A Presupuesto para el Pago. Trámite Finalizado."/>
    <s v="Presupuesto"/>
    <d v="2016-07-28T00:00:00"/>
    <m/>
    <m/>
    <x v="3"/>
    <d v="2016-07-18T00:00:00"/>
    <m/>
    <s v="Legitimo Abono"/>
    <s v="Legitimo Abono"/>
    <m/>
    <m/>
    <m/>
    <m/>
    <m/>
    <m/>
    <m/>
    <m/>
    <s v="Finalizado"/>
  </r>
  <r>
    <m/>
    <s v="017610/2016"/>
    <m/>
    <s v="17610/2016"/>
    <m/>
    <m/>
    <s v="Nota DNEF N° 134/2016"/>
    <d v="2016-05-27T00:00:00"/>
    <s v="Contrataciones Artisticas"/>
    <s v="Marcela Figini"/>
    <m/>
    <s v="Requerimiento para contratación artística de Marcelo Figini"/>
    <s v="Dirección Nacional de Expresiones Federales"/>
    <m/>
    <s v="Dirección Nacional de Expresiones Federales"/>
    <d v="2016-05-30T00:00:00"/>
    <m/>
    <s v="Otros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m/>
    <s v="019746/2016"/>
    <m/>
    <s v="19746/2016"/>
    <m/>
    <m/>
    <s v="NOTA DNEF 243/2016"/>
    <d v="2016-06-14T00:00:00"/>
    <s v="Contrataciones Artisticas"/>
    <s v="GONZALO PALLAS"/>
    <m/>
    <s v="Contratación artística de GONZALO PALLAS"/>
    <s v="Dirección Nacional de Expresiones Federales"/>
    <s v="6/14/2016"/>
    <s v="Dirección Nacional de Expresiones Federales"/>
    <d v="2016-06-14T00:00:00"/>
    <s v="Mueble 9"/>
    <s v="Sebastian"/>
    <d v="2016-06-15T00:00:00"/>
    <s v="Sale con providencia de plazos. Vto. 14/07 (entró 15/06)"/>
    <s v="Dirección Nacional de Expresiones Federales"/>
    <d v="2016-06-16T00:00:00"/>
    <s v="Providencia"/>
    <s v="Para lo que estime, &quot;sin plazos administrativos para tramitar&quot;"/>
    <x v="7"/>
    <d v="2016-06-22T00:00:00"/>
    <m/>
    <s v="Legitimo Abono"/>
    <s v="Legitimo Abono"/>
    <m/>
    <m/>
    <m/>
    <m/>
    <m/>
    <m/>
    <m/>
    <m/>
    <m/>
  </r>
  <r>
    <m/>
    <s v="017609/2016"/>
    <m/>
    <s v="17609/2016"/>
    <m/>
    <m/>
    <s v="Nota DNEF N° 133/2016"/>
    <d v="2016-05-27T00:00:00"/>
    <s v="Contrataciones Artisticas"/>
    <s v="Fernanda Natalia Gomez"/>
    <m/>
    <s v="Requerimiento para contratación artística de Fernanda Natalia Gomez"/>
    <s v="Dirección Nacional de Expresiones Federales"/>
    <m/>
    <s v="Dirección Nacional de Expresiones Federales"/>
    <d v="2016-05-30T00:00:00"/>
    <m/>
    <s v="Otros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s v="263998/2016"/>
    <s v="263998/2016"/>
    <m/>
    <s v="19730/2016"/>
    <m/>
    <m/>
    <s v="NOTA DNEF 246/2016"/>
    <d v="2016-06-14T00:00:00"/>
    <s v="Contrataciones Artisticas"/>
    <s v="JUAN MANUEL PAIRONE"/>
    <n v="13800"/>
    <s v="Contratación artística de JUAN MANUEL PAIRONE"/>
    <s v="Dirección Nacional de Expresiones Federales"/>
    <s v="6/14/2016"/>
    <s v="Dirección Nacional de Expresiones Federales"/>
    <d v="2016-07-27T00:00:00"/>
    <s v="Mueble 9"/>
    <s v="Sebastian"/>
    <d v="2016-06-15T00:00:00"/>
    <s v="para cambiar foja por no corresponder, nombran a Eric Mandarina que no tiene nada que ver con el expediente."/>
    <s v="Dirección Nacional de Expresiones Federales"/>
    <d v="2016-10-07T00:00:00"/>
    <m/>
    <s v="para cambair foja de nota por no corresponder."/>
    <x v="25"/>
    <d v="2016-10-07T00:00:00"/>
    <m/>
    <s v="Legitimo Abono"/>
    <s v="Legitimo Abono"/>
    <m/>
    <m/>
    <m/>
    <m/>
    <m/>
    <m/>
    <m/>
    <m/>
    <m/>
  </r>
  <r>
    <m/>
    <s v="017607/2016"/>
    <m/>
    <n v="176072016"/>
    <m/>
    <m/>
    <s v="Nota DNEF N° 132/2016"/>
    <d v="2016-05-27T00:00:00"/>
    <s v="Contrataciones Artisticas"/>
    <s v="Martin Nicolas Boffi"/>
    <m/>
    <s v="Requerimiento para contratación artística de Martin Nicolas Boffi"/>
    <s v="Dirección Nacional de Expresiones Federales"/>
    <m/>
    <s v="Dirección Nacional de Expresiones Federales"/>
    <d v="2016-05-30T00:00:00"/>
    <m/>
    <s v="Otros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s v="264001/2016"/>
    <s v="264001/2016"/>
    <m/>
    <s v="19733/2016"/>
    <m/>
    <m/>
    <s v="NOTA DNEF 238/2016"/>
    <d v="2016-06-14T00:00:00"/>
    <s v="Contrataciones Artisticas"/>
    <s v="GUSTAVO KISINOVSKY RUDY"/>
    <n v="4000"/>
    <s v="Contratación artística de GUSTAVO KISINOVSKY RUDY"/>
    <s v="Dirección Nacional de Expresiones Federales"/>
    <s v="6/14/2016"/>
    <s v="Dirección Nacional de Expresiones Federales"/>
    <d v="2016-07-27T00:00:00"/>
    <s v="Mueble 9"/>
    <s v="Sebastian"/>
    <d v="2016-06-15T00:00:00"/>
    <s v="Sale con providencia de plazos. Vto. 23/06 (entró 15/06).27/07/16 Para analizar y armar A.A."/>
    <s v="Dirección Nacional de Expresiones Federales"/>
    <d v="2016-09-02T00:00:00"/>
    <m/>
    <s v="falta acuerdo de representación, copias de los DNI, autorización de cobro. No figura el acuerdo de actuación ni cesión de imagen. Debe ampliar actividad en la Afip."/>
    <x v="5"/>
    <m/>
    <m/>
    <s v="Legitimo Abono"/>
    <s v="Legitimo Abono"/>
    <m/>
    <m/>
    <m/>
    <m/>
    <m/>
    <m/>
    <m/>
    <m/>
    <m/>
  </r>
  <r>
    <s v="289106/2016"/>
    <s v="289106/2016"/>
    <m/>
    <s v="17606/2016"/>
    <m/>
    <m/>
    <s v="Nota DNEF N° 131/2016"/>
    <d v="2016-05-27T00:00:00"/>
    <s v="Contrataciones Artisticas"/>
    <s v="Ben Goldberg"/>
    <s v="U$ 1500"/>
    <s v="Requerimiento para contratación artística de Ben Goldberg"/>
    <s v="Dirección Nacional de Expresiones Federales"/>
    <m/>
    <s v="Dirección Nacional de Expresiones Federales"/>
    <d v="2016-08-11T00:00:00"/>
    <s v="Mueble 9"/>
    <s v="Sebastian"/>
    <d v="2016-05-30T00:00:00"/>
    <s v="TERMINADO"/>
    <s v="Presupuesto"/>
    <d v="2016-09-08T00:00:00"/>
    <s v="PV-2016-01256455-APN-DGTAYL#SFM"/>
    <s v="Para indicar crédito e intervenir con A.A."/>
    <x v="5"/>
    <m/>
    <m/>
    <s v="Legitimo Abono"/>
    <s v="Legitimo Abono"/>
    <m/>
    <s v="EXTRANJERO"/>
    <m/>
    <m/>
    <m/>
    <m/>
    <m/>
    <m/>
    <m/>
  </r>
  <r>
    <s v="367790/2016"/>
    <s v="367790/2016"/>
    <m/>
    <s v="0019734/2016"/>
    <m/>
    <m/>
    <s v="NOTA DNEF 239/2016"/>
    <d v="2016-06-14T00:00:00"/>
    <s v="Contrataciones Artisticas"/>
    <s v="LEONARDO LUIS MARTINELLI"/>
    <m/>
    <s v="Contratación artística de LEONARDO LUIS MARTINELLI"/>
    <s v="Dirección Nacional de Expresiones Federales"/>
    <s v="6/14/2016"/>
    <s v="Dirección Nacional de Expresiones Federales"/>
    <d v="2016-08-17T00:00:00"/>
    <s v="Mueble 9"/>
    <s v="Sebastian"/>
    <d v="2016-06-15T00:00:00"/>
    <s v="05/09/2016: Se devuelve a DNEF vía mesa por falta de SIPRO. Se vuelve a enviar el 26/09 para que decidan a quien contratan, no queda claro y falta poder de representación y la cesión de cobro no tiene validez."/>
    <s v="Dirección Nacional de Expresiones Federales"/>
    <d v="2016-09-26T00:00:00"/>
    <s v="RTO-S01:0977186/2016"/>
    <s v="Para ver notas y decidan a quien contratan y por falta de poder de representación."/>
    <x v="7"/>
    <d v="2016-09-26T00:00:00"/>
    <m/>
    <s v="Legitimo Abono"/>
    <s v="Legitimo Abono"/>
    <m/>
    <m/>
    <m/>
    <m/>
    <m/>
    <m/>
    <m/>
    <m/>
    <m/>
  </r>
  <r>
    <s v="263456/2016"/>
    <s v="263456/2016"/>
    <m/>
    <s v="19735/2016"/>
    <m/>
    <m/>
    <s v="NOTA DNEF 240/2016"/>
    <d v="2016-06-14T00:00:00"/>
    <s v="Contrataciones Artisticas"/>
    <s v="GASTON EDUARDO PEREZ RIVERA"/>
    <m/>
    <s v="Contratación artística de GASTON EDUARDO PEREZ RIVERA"/>
    <s v="Dirección Nacional de Expresiones Federales"/>
    <s v="6/14/2016"/>
    <s v="Dirección Nacional de Expresiones Federales"/>
    <d v="2016-07-26T00:00:00"/>
    <s v="Mueble 9"/>
    <s v="Sebastian"/>
    <d v="2016-06-15T00:00:00"/>
    <s v="Hablo seba por teléfono para que revisar fojas."/>
    <s v="Dirección Nacional de Expresiones Federales"/>
    <d v="2016-09-26T00:00:00"/>
    <m/>
    <s v="Para revisar fojas."/>
    <x v="7"/>
    <d v="2016-09-26T00:00:00"/>
    <m/>
    <s v="Legitimo Abono"/>
    <s v="Legitimo Abono"/>
    <m/>
    <m/>
    <m/>
    <m/>
    <m/>
    <m/>
    <m/>
    <m/>
    <m/>
  </r>
  <r>
    <s v="219846/2016"/>
    <s v="219846/2016"/>
    <m/>
    <m/>
    <m/>
    <m/>
    <m/>
    <d v="2016-05-20T00:00:00"/>
    <s v="Obra Publica"/>
    <m/>
    <m/>
    <s v="Autorización de inicio de obra"/>
    <s v="Direccion General Técnica, Administrativa y Legal"/>
    <s v="5/27/2016"/>
    <m/>
    <m/>
    <m/>
    <s v="Otros"/>
    <d v="2016-05-30T00:00:00"/>
    <s v="Para readecuar Requerimiento. Adecuación de Consultorios por pedido de Falasca // Lo trabajo Lorena"/>
    <s v="Dirección Nacional de Expresiones Federales"/>
    <d v="2016-06-02T00:00:00"/>
    <s v="NOTA CC 273/2016"/>
    <s v="Para que al DNEF adecue el requerimiento efectuado y convalide el pedido"/>
    <x v="3"/>
    <d v="2016-06-06T00:00:00"/>
    <m/>
    <m/>
    <m/>
    <m/>
    <m/>
    <m/>
    <m/>
    <m/>
    <m/>
    <m/>
    <m/>
    <m/>
  </r>
  <r>
    <s v="263999/2016"/>
    <s v="263999/2016"/>
    <m/>
    <s v="19743/2016"/>
    <m/>
    <m/>
    <s v="NOTA DNEF 241/2016"/>
    <d v="2016-06-14T00:00:00"/>
    <s v="Contrataciones Artisticas"/>
    <s v="JIMENA ELOISA LOPEZ"/>
    <m/>
    <s v="Requerimiento para contratación artística de JIMENA ELOISA LOPEZ"/>
    <s v="Dirección Nacional de Expresiones Federales"/>
    <s v="6/14/2016"/>
    <s v="Dirección Nacional de Expresiones Federales"/>
    <d v="2016-08-17T00:00:00"/>
    <s v="Mueble 9"/>
    <s v="Sebastian"/>
    <d v="2016-08-23T00:00:00"/>
    <s v="TERMINADO"/>
    <s v="Presupuesto"/>
    <d v="2016-10-06T00:00:00"/>
    <s v="PV-2016-01999295"/>
    <s v="Para indicar crédito e intervención. RESO por GEDO:"/>
    <x v="19"/>
    <d v="2016-10-06T00:00:00"/>
    <m/>
    <s v="Legitimo Abono"/>
    <s v="Legitimo Abono"/>
    <m/>
    <m/>
    <m/>
    <m/>
    <m/>
    <m/>
    <m/>
    <m/>
    <m/>
  </r>
  <r>
    <s v="224845/2016"/>
    <s v="224845/2016"/>
    <m/>
    <m/>
    <m/>
    <m/>
    <m/>
    <d v="2016-05-31T00:00:00"/>
    <s v="Limpieza"/>
    <s v="Impecable de Walter Perez"/>
    <n v="29880560.940000001"/>
    <s v="Factura N° 0004-00000695"/>
    <s v="Dirección de Compras y Contrataciones"/>
    <s v="5/31/2016"/>
    <s v="Coordinación Técnica Operativa"/>
    <m/>
    <m/>
    <s v="Sebastian"/>
    <m/>
    <s v="TERMINADO"/>
    <s v="Direccion General Técnica, Administrativa y Legal"/>
    <d v="2016-09-23T00:00:00"/>
    <d v="2016-09-23T00:00:00"/>
    <s v="Se envía a DNEF con Correo de ONC para que, si lo estima pertinente se pague (se hace notar incumplimiento de obleas de desifeccion)"/>
    <x v="3"/>
    <d v="2016-09-27T00:00:00"/>
    <m/>
    <s v="Pago"/>
    <s v="Pago"/>
    <m/>
    <m/>
    <m/>
    <m/>
    <m/>
    <m/>
    <m/>
    <m/>
    <m/>
  </r>
  <r>
    <s v="264002/2016"/>
    <s v="264002/2016"/>
    <m/>
    <s v="19744/2016"/>
    <m/>
    <m/>
    <s v="NOTA DNEF 242/2016"/>
    <d v="2016-06-14T00:00:00"/>
    <s v="Contrataciones Artisticas"/>
    <s v="SEBASTIAN MARCOS CARRIL"/>
    <m/>
    <s v="Contratación artística de SEBASTIAN MARCOS CARRIL"/>
    <s v="Dirección Nacional de Expresiones Federales"/>
    <s v="6/14/2016"/>
    <s v="Dirección Nacional de Expresiones Federales"/>
    <d v="2016-06-14T00:00:00"/>
    <s v="Mueble 9"/>
    <s v="Sebastian"/>
    <d v="2016-07-19T00:00:00"/>
    <s v="02/09/2016: Se devuelve a DNEF por diferencias de objeto en distintas notas: se contrata a Eric Mandarina, luego a su representante por representación, luego factura de Eric Taylor, etc."/>
    <s v="Presupuesto"/>
    <d v="2016-09-27T00:00:00"/>
    <s v="PV-2016-01701734"/>
    <m/>
    <x v="0"/>
    <d v="2016-10-04T00:00:00"/>
    <m/>
    <s v="Legitimo Abono"/>
    <s v="Legitimo Abono"/>
    <m/>
    <m/>
    <m/>
    <m/>
    <m/>
    <m/>
    <m/>
    <m/>
    <m/>
  </r>
  <r>
    <s v="225913/2016"/>
    <s v="225913/2016"/>
    <m/>
    <m/>
    <m/>
    <m/>
    <m/>
    <d v="2016-05-30T00:00:00"/>
    <s v="Comunicaciones Oficiales y Generales"/>
    <m/>
    <m/>
    <s v="Adquisición de diarios y revistas"/>
    <m/>
    <s v="5/30/2016"/>
    <s v="Presupuesto"/>
    <d v="2016-06-01T00:00:00"/>
    <m/>
    <s v="GUIDO 811"/>
    <m/>
    <s v="En etapa de Evaluación de Oferta_x000a_"/>
    <s v="Presupuesto"/>
    <d v="2016-09-06T00:00:00"/>
    <s v="PV-2016-01096338-APN-DGTAYL#SFM"/>
    <m/>
    <x v="5"/>
    <m/>
    <m/>
    <m/>
    <m/>
    <m/>
    <m/>
    <m/>
    <s v="0004-00000695"/>
    <m/>
    <m/>
    <m/>
    <m/>
    <m/>
  </r>
  <r>
    <s v="263465/2016"/>
    <s v="263465/2016"/>
    <m/>
    <s v="19731/2016"/>
    <m/>
    <m/>
    <s v="NOTA DNEF 237/2016"/>
    <d v="2016-06-14T00:00:00"/>
    <s v="Contrataciones Artisticas"/>
    <s v="ADO ROBERTO FALASCA"/>
    <n v="3500"/>
    <s v="Informe reconocimiento de gastos &quot;ADO ROBERTO FALASCA&quot; - HOMENAJE A MARIANO MORES"/>
    <s v="Dirección Nacional de Expresiones Federales"/>
    <s v="6/14/2016"/>
    <s v="Presupuesto"/>
    <d v="2016-06-23T00:00:00"/>
    <s v="Mueble 9"/>
    <s v="Sebastian"/>
    <d v="2016-06-15T00:00:00"/>
    <s v="N° 178757 2016. Unificado a Exp. 247769/2016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x v="7"/>
    <d v="2016-07-20T00:00:00"/>
    <m/>
    <s v="Legitimo Abono"/>
    <s v="Legitimo Abono"/>
    <m/>
    <s v="23-07708111-9"/>
    <m/>
    <m/>
    <m/>
    <m/>
    <m/>
    <m/>
    <m/>
  </r>
  <r>
    <s v="262335/2016"/>
    <s v="262335/2016"/>
    <m/>
    <m/>
    <m/>
    <m/>
    <s v="MEMO 55/2016"/>
    <d v="2016-06-14T00:00:00"/>
    <s v="Tecnopolis - Equipamiento"/>
    <m/>
    <m/>
    <s v="Solicitud de máquinas fotocopiadoras multifunción"/>
    <s v="Dirección Nacional de Centros Tematicos"/>
    <s v="6/14/2016"/>
    <s v="Direccion General Técnica, Administrativa y Legal"/>
    <d v="2016-06-16T00:00:00"/>
    <s v="Mueble 8"/>
    <s v="Otros"/>
    <d v="2016-06-22T00:00:00"/>
    <s v="Para DESAFECTAR/ Para Archivar"/>
    <m/>
    <d v="2016-07-18T00:00:00"/>
    <s v="Memo de Cuevas para dar de baja"/>
    <s v="Para dar de baja la carátula"/>
    <x v="3"/>
    <d v="2016-07-19T00:00:00"/>
    <m/>
    <m/>
    <m/>
    <m/>
    <m/>
    <m/>
    <m/>
    <m/>
    <m/>
    <m/>
    <m/>
    <s v="DESAFECTAR"/>
  </r>
  <r>
    <s v="240257/2016"/>
    <s v="240257/2016"/>
    <m/>
    <m/>
    <m/>
    <m/>
    <s v="MEMO COMISIÓN DE RECEPSIÓ DE B y S"/>
    <d v="2015-11-06T00:00:00"/>
    <s v="Tecnopolis - Limpieza"/>
    <s v="TRANSPORTE OLIVOS S.A.C.I. y F"/>
    <n v="197121.12"/>
    <s v="Pago de factura N° 0002- 00000069O/C: 102/2015 - E SIDIF 506 - LIQ. 2236"/>
    <s v="Presidencia de la Nacion"/>
    <d v="2015-06-11T00:00:00"/>
    <m/>
    <m/>
    <m/>
    <s v="Otros"/>
    <m/>
    <m/>
    <m/>
    <m/>
    <m/>
    <m/>
    <x v="3"/>
    <d v="2016-07-11T00:00:00"/>
    <m/>
    <s v="Pago"/>
    <s v="Pago"/>
    <m/>
    <s v="30-51743143-1"/>
    <n v="319884"/>
    <s v="0002-00000085"/>
    <m/>
    <m/>
    <m/>
    <s v="Tiene que refacturar. TIiene SIRPO y CFC hasta 11/07"/>
    <m/>
  </r>
  <r>
    <m/>
    <s v="018899/2016"/>
    <m/>
    <s v="18899/2016"/>
    <m/>
    <m/>
    <s v="NOTA DNCT N° 97/2016"/>
    <d v="2016-06-08T00:00:00"/>
    <m/>
    <m/>
    <m/>
    <s v="ESPACIOS GASTRONOMICOS PARQUE TECNOPOLIS"/>
    <s v="Dirección Nacional de Centros Tematicos"/>
    <d v="2016-08-06T00:00:00"/>
    <s v="Direccion General Técnica, Administrativa y Legal"/>
    <d v="2016-06-10T00:00:00"/>
    <s v="Mueble 8"/>
    <s v="Mariana"/>
    <m/>
    <m/>
    <s v="Legales"/>
    <d v="2016-07-12T00:00:00"/>
    <m/>
    <s v="Para que la DNCT adecue el requerimiento."/>
    <x v="0"/>
    <d v="2016-06-10T00:00:00"/>
    <m/>
    <m/>
    <m/>
    <s v="OC 136/2015"/>
    <m/>
    <m/>
    <s v="0002-00000048"/>
    <m/>
    <m/>
    <m/>
    <m/>
    <m/>
  </r>
  <r>
    <s v="231342/2016"/>
    <s v="231342/2016"/>
    <m/>
    <m/>
    <m/>
    <m/>
    <m/>
    <d v="2016-06-01T00:00:00"/>
    <s v="Tecnopolis - Insumos Graficos"/>
    <s v="CARTOON INDUSTRIA GRÁFICA"/>
    <n v="73352.5"/>
    <s v="Impesión de folleteria - salta itinerante tecnópolis"/>
    <s v="Dirección Nacional de Centros Tematicos"/>
    <d v="2016-01-06T00:00:00"/>
    <s v="Direccion General Técnica, Administrativa y Legal"/>
    <d v="2016-07-07T00:00:00"/>
    <s v="Mueble 13"/>
    <s v="Otros"/>
    <m/>
    <m/>
    <s v="Presupuesto"/>
    <d v="2016-07-07T00:00:00"/>
    <s v="PV-2016-00084607-APN-DGTAYL#SFM"/>
    <m/>
    <x v="19"/>
    <d v="2016-07-07T00:00:00"/>
    <m/>
    <s v="Legitimo Abono"/>
    <s v="Legitimo Abono"/>
    <m/>
    <m/>
    <m/>
    <s v="0004-00000340"/>
    <n v="147513"/>
    <n v="73353"/>
    <s v="Devengado"/>
    <m/>
    <s v="Devengado"/>
  </r>
  <r>
    <s v="267410/2016"/>
    <s v="267410/2016"/>
    <m/>
    <s v="20683/2016"/>
    <m/>
    <m/>
    <s v="NOTA DNCT 127/2016"/>
    <d v="2016-06-15T00:00:00"/>
    <s v="Tecnopolis - Mantenimiento"/>
    <s v="ENTROPIA S.R.L"/>
    <n v="2725945"/>
    <s v="Ampliación servicio de mantenimiento y operación eléctrica alumbrado, baja y media tensióm"/>
    <s v="Dirección Nacional de Centros Tematicos"/>
    <s v="6/15/2016"/>
    <s v="Dirección Nacional de Centros Tematicos"/>
    <d v="2016-06-15T00:00:00"/>
    <s v="Mueble 9"/>
    <s v="Otros"/>
    <d v="2016-06-29T00:00:00"/>
    <s v="23/08/2016: se arma A.A. revisado con Romi (Dispo, según monto y materia), constancia de cambio de facultades para dejar en expediente y nota a presupuesto"/>
    <s v="Presupuesto"/>
    <d v="2016-08-23T00:00:00"/>
    <s v="PV-2016-00869583-APN-DGTAYL#SFM"/>
    <s v="Para indicar crédito y continuar la tramitación"/>
    <x v="5"/>
    <m/>
    <m/>
    <s v="Licitación - Contrataciones"/>
    <s v="Licitación - Contrataciones"/>
    <m/>
    <m/>
    <m/>
    <m/>
    <m/>
    <m/>
    <m/>
    <m/>
    <m/>
  </r>
  <r>
    <m/>
    <s v="020713/2016"/>
    <m/>
    <s v="20713/2016"/>
    <m/>
    <m/>
    <s v="Externo"/>
    <d v="2016-06-22T00:00:00"/>
    <s v="Limpieza"/>
    <m/>
    <m/>
    <s v="La Montavana - Servicio integral de limpieza y mantenimiento"/>
    <m/>
    <m/>
    <m/>
    <m/>
    <s v="Mueble 11"/>
    <s v="Otros"/>
    <d v="2016-06-24T00:00:00"/>
    <s v="Correspondiente al expediente 166605/2014 de Mantenimiento Integral."/>
    <s v="Legales"/>
    <d v="2016-07-12T00:00:00"/>
    <s v="PV-2016-00117362-APN"/>
    <s v="Para su intervención."/>
    <x v="0"/>
    <d v="2016-07-12T00:00:00"/>
    <m/>
    <m/>
    <m/>
    <m/>
    <m/>
    <m/>
    <m/>
    <m/>
    <m/>
    <m/>
    <m/>
    <m/>
  </r>
  <r>
    <s v="017592/2016"/>
    <s v="017592/2016"/>
    <m/>
    <s v="17592/2016"/>
    <m/>
    <m/>
    <s v="NOTA DNEF N° 128/2016"/>
    <s v="########"/>
    <s v="Seguros"/>
    <s v="NACIÓN SEGUROS S.A."/>
    <n v="22806"/>
    <s v="Seguro de Responsabilidad Civil CCK"/>
    <s v="Dirección Nacional de Expresiones Federales"/>
    <s v="5/27/2016"/>
    <m/>
    <m/>
    <s v="Mueble 14"/>
    <s v="Otros"/>
    <d v="2016-06-23T00:00:00"/>
    <s v="24-05-16: se remitió Nota a Mozzi para que envíe a Nación y solicite la póliza. Se remitió la nota 17592/2016 al área de Mozzi, para que agreguen la póliza cuando llegue y vuelvan a remitir todo a compras como expediente."/>
    <m/>
    <d v="2016-06-24T00:00:00"/>
    <m/>
    <s v="se devuelve nota DNEF N° 128/2016, para que regrese con la póliza y todo en un expte nuevo"/>
    <x v="3"/>
    <d v="2016-05-30T00:00:00"/>
    <m/>
    <s v="Licitación - Contrataciones"/>
    <m/>
    <m/>
    <m/>
    <n v="129885"/>
    <m/>
    <m/>
    <m/>
    <m/>
    <m/>
    <m/>
  </r>
  <r>
    <s v="261558/2016"/>
    <s v="261558/2016"/>
    <m/>
    <m/>
    <m/>
    <m/>
    <m/>
    <d v="2016-06-21T00:00:00"/>
    <s v="Tecnopolis - Servicio de producción"/>
    <s v="PROMO VER S.A"/>
    <n v="272250"/>
    <s v="Tecnopólis experiemnto circo"/>
    <s v="Dirección Nacional de Centros Tematicos"/>
    <s v="6/21/2016"/>
    <m/>
    <m/>
    <s v="Mueble 13"/>
    <s v="Otros"/>
    <m/>
    <s v="confeccionando nota a legales y acto administrativo 24/06/2016"/>
    <s v="Presupuesto"/>
    <d v="2016-06-22T00:00:00"/>
    <s v="NO- 2016-00031244"/>
    <m/>
    <x v="18"/>
    <d v="2016-07-05T00:00:00"/>
    <m/>
    <m/>
    <m/>
    <m/>
    <n v="30651251822"/>
    <m/>
    <d v="2016-09-03T00:00:00"/>
    <n v="148666"/>
    <n v="272250"/>
    <s v="Devengado"/>
    <s v="DEBE REFACTURAR NO TIENE VIGENTE CFC"/>
    <s v="Devengado"/>
  </r>
  <r>
    <s v="307482/2016"/>
    <s v="307482/2016"/>
    <m/>
    <s v="20294/2016"/>
    <m/>
    <m/>
    <s v="NOTA DNGC N°19/2016"/>
    <d v="2016-06-21T00:00:00"/>
    <s v="Seguros"/>
    <s v="BENEFICIO S.A."/>
    <n v="61710"/>
    <s v="Requerimiento de contratación compañia de serguros de Accidentes Personales, para personal de Cabildo (camarógrafos, editores, ect)"/>
    <s v="Dirección Nacional de Generacion de Contenidos"/>
    <s v="6/21/2016"/>
    <s v="Dirección Nacional de Generacion de Contenidos"/>
    <d v="2016-06-21T00:00:00"/>
    <s v="Mueble 14"/>
    <s v="GUIDO 811"/>
    <d v="2016-07-01T00:00:00"/>
    <s v="Trámite de pago de cuotas 2 y 3. La DNGC debe cambiar nota del expediente y abrir uno nuevo por pagos excedentes a la póliza original"/>
    <s v="Dirección de Generacion de Contendios"/>
    <d v="2016-10-06T00:00:00"/>
    <m/>
    <s v="cambiar nota. abrir otrpo expediente por los excedentes de la póliza (se agrega at a la cobertura)"/>
    <x v="3"/>
    <d v="2016-09-15T00:00:00"/>
    <m/>
    <s v="Legítimo Abobo"/>
    <s v="Legítimo Abono"/>
    <m/>
    <m/>
    <m/>
    <m/>
    <m/>
    <m/>
    <m/>
    <m/>
    <m/>
  </r>
  <r>
    <s v="261558/2016"/>
    <s v="261558/2016"/>
    <m/>
    <m/>
    <m/>
    <m/>
    <m/>
    <m/>
    <s v="Servicios de Eventos"/>
    <s v="PROMO VER S.A"/>
    <n v="272250"/>
    <s v="EXPERIMENTO CIRCO"/>
    <s v="Dirección Nacional de Centros Tematicos"/>
    <s v="6/21/2016"/>
    <s v="Dirección Nacional de Centros Tematicos"/>
    <d v="2016-06-21T00:00:00"/>
    <s v="Mueble 15"/>
    <s v="Otros"/>
    <m/>
    <s v="En liquidaciones para alta de usuario del ENTE"/>
    <s v="Legales"/>
    <d v="2016-06-28T00:00:00"/>
    <s v="Nota CC"/>
    <s v="Para dictámen."/>
    <x v="17"/>
    <d v="2016-06-30T00:00:00"/>
    <m/>
    <m/>
    <m/>
    <m/>
    <m/>
    <m/>
    <m/>
    <m/>
    <m/>
    <m/>
    <m/>
    <m/>
  </r>
  <r>
    <s v="263305/2016"/>
    <s v="263305/2016"/>
    <m/>
    <s v="17713/2016"/>
    <m/>
    <m/>
    <s v="NOTA DNCT N°80/2016"/>
    <d v="2016-05-27T00:00:00"/>
    <s v="Tecnopolis - Seguros"/>
    <s v="NACIÓN SEGUROS S.A."/>
    <n v="30379.55"/>
    <s v="Pago renovación póliza tecnópolis - seguro nación n°1240465"/>
    <s v="Dirección Nacional de Centros Tematicos"/>
    <s v="5/27/2016"/>
    <s v="Presupuesto"/>
    <d v="2016-06-18T00:00:00"/>
    <s v="Mueble 25"/>
    <s v="GUIDO 811"/>
    <d v="2016-07-12T00:00:00"/>
    <s v="A fines de agosto se solicitó cambio de Tomador. Figura Minplan."/>
    <s v="Dirección Nacional de Centros Tematicos"/>
    <d v="2016-09-06T00:00:00"/>
    <m/>
    <s v="Para que agreguen póliza a nombre del SFMyCP"/>
    <x v="27"/>
    <d v="2016-09-06T00:00:00"/>
    <m/>
    <s v="Pago"/>
    <s v="Pago"/>
    <m/>
    <n v="30678561165"/>
    <n v="129885"/>
    <s v="Póliza 1240465"/>
    <m/>
    <m/>
    <m/>
    <s v="Se remite directamente al pago cuando llegue póliza con tomador SFMyCP. eXPTE CON ACTO ADMINISTRATIVO FIRMADO"/>
    <m/>
  </r>
  <r>
    <s v="274807/2016"/>
    <s v="274807/2016"/>
    <m/>
    <m/>
    <m/>
    <m/>
    <m/>
    <d v="2016-06-28T00:00:00"/>
    <s v="Contrataciones Artisticas"/>
    <m/>
    <m/>
    <s v="CICLO JUEVES DE MAYO EXPERIENCIA ACÚSTICA"/>
    <m/>
    <m/>
    <m/>
    <m/>
    <s v="Mueble 9"/>
    <s v="Sebastian"/>
    <m/>
    <s v="TERMINADO"/>
    <s v="Legales"/>
    <d v="2016-06-28T00:00:00"/>
    <s v="NO-2016-00034176"/>
    <m/>
    <x v="33"/>
    <d v="2016-07-01T00:00:00"/>
    <m/>
    <s v="Legitimo Abono"/>
    <s v="Legitimo Abono"/>
    <m/>
    <m/>
    <m/>
    <m/>
    <m/>
    <m/>
    <m/>
    <m/>
    <m/>
  </r>
  <r>
    <s v="272505/2016"/>
    <s v="272505/2016"/>
    <m/>
    <s v="20117/2016"/>
    <m/>
    <m/>
    <s v="NOTA DNCT Nº 112/2016"/>
    <d v="2016-06-03T00:00:00"/>
    <s v="Tecnopolis - Alquiler Fotocopiadoras"/>
    <s v="QSC SOLUCIONES S.R.L."/>
    <n v="40698.9"/>
    <s v="Solicitud pago de factura B Nº 0002-00007102/7193/7385"/>
    <s v="Dirección Nacional de Centros Tematicos"/>
    <d v="2016-03-06T00:00:00"/>
    <s v="Legales"/>
    <d v="2016-07-11T00:00:00"/>
    <s v="Mueble 8"/>
    <s v="Mariana"/>
    <d v="2016-06-28T00:00:00"/>
    <s v="PROY Y NOTA"/>
    <s v="Presupuesto"/>
    <d v="2016-08-23T00:00:00"/>
    <s v="PV-2016-00857282"/>
    <m/>
    <x v="5"/>
    <m/>
    <m/>
    <s v="Pago"/>
    <s v="Pago"/>
    <m/>
    <s v="30-70910730-1"/>
    <n v="232179"/>
    <s v="0002-00007102/7193/7385"/>
    <m/>
    <m/>
    <m/>
    <s v="DEBE REFACTURAR"/>
    <m/>
  </r>
  <r>
    <s v="272425/2016"/>
    <s v="272425/2016"/>
    <m/>
    <s v="1898/2016"/>
    <m/>
    <m/>
    <s v="NOTA DNCT Nº 99/2016"/>
    <d v="2016-06-02T00:00:00"/>
    <s v="Tecnopolis - Mantenimiento"/>
    <s v="GRUAS SAN BLAS S.A."/>
    <n v="47325"/>
    <s v="PAGO FACTURA B Nº 0035-00000553// 0035-00000554// 0035-00000560"/>
    <s v="Dirección Nacional de Centros Tematicos"/>
    <d v="2016-02-06T00:00:00"/>
    <s v="Legales"/>
    <d v="2016-07-11T00:00:00"/>
    <s v="Mueble 8"/>
    <s v="Mariana"/>
    <d v="2016-06-28T00:00:00"/>
    <s v="PENDIENTE DE REFACTURAR"/>
    <s v="Legales"/>
    <d v="2016-06-28T00:00:00"/>
    <s v="NO-2016-00037319"/>
    <s v="PARA QUE INFORME EXISTENCIA DE CRÉDITO"/>
    <x v="19"/>
    <d v="2016-08-25T00:00:00"/>
    <m/>
    <s v="Pago"/>
    <s v="Pago"/>
    <m/>
    <s v="30-70910730-1"/>
    <n v="232179"/>
    <s v="0038-00000089"/>
    <m/>
    <m/>
    <m/>
    <s v="DEBE REFACTURAR"/>
    <m/>
  </r>
  <r>
    <s v="272448/2016"/>
    <s v="272448/2016"/>
    <m/>
    <s v="18990/2016"/>
    <m/>
    <m/>
    <s v="NOTA DNCT Nº 100/2016"/>
    <d v="2016-06-06T00:00:00"/>
    <s v="Tecnopolis - Limpieza"/>
    <s v="DELTALCOM S.A."/>
    <n v="101092.07"/>
    <s v="PAGO DE FACTURAS B Nº 0008-00000076/77/78/79 -Servicio de Roll Off Enero a Abril 2016"/>
    <s v="Dirección Nacional de Centros Tematicos"/>
    <m/>
    <s v="Legales"/>
    <d v="2016-07-11T00:00:00"/>
    <s v="Mueble 8"/>
    <s v="Mariana"/>
    <d v="2016-06-28T00:00:00"/>
    <s v="PROY Y NOTA"/>
    <s v="Presupuesto"/>
    <d v="2016-07-25T00:00:00"/>
    <s v="PV-2016-00396445-APN-DGTAYL#SFM"/>
    <m/>
    <x v="19"/>
    <d v="2016-07-25T00:00:00"/>
    <m/>
    <s v="Pago"/>
    <s v="Pago"/>
    <m/>
    <s v="30-65518973-0"/>
    <m/>
    <s v="0008-00000076/77/78/79"/>
    <m/>
    <m/>
    <m/>
    <s v="Tiene que refacturar. Tiene vigente el CFC. No tiene SIPRO"/>
    <m/>
  </r>
  <r>
    <s v="259031/2016"/>
    <s v="259031/2016"/>
    <m/>
    <s v="20133/2016"/>
    <m/>
    <m/>
    <s v="NOTA DNCT N° 118/2016"/>
    <d v="2016-06-15T00:00:00"/>
    <s v="Tecnopolis - Mantenimiento"/>
    <s v="BERTA MARCOS SEBASTIAN / DARIO HERNAN SUAREZ"/>
    <n v="82500"/>
    <s v="Solicitud de pago espacio Galpon Joven de Pinturas Varias"/>
    <s v="Secretaria de Contenidos Publicos"/>
    <s v="6/15/2016"/>
    <s v="Direccion General Técnica, Administrativa y Legal"/>
    <d v="2016-06-28T00:00:00"/>
    <s v="Mueble 8"/>
    <s v="Mariana"/>
    <d v="2016-06-28T00:00:00"/>
    <s v="SE SOLICITÓ REFACTURACIÓN"/>
    <s v="Presupuesto"/>
    <d v="2016-09-08T00:00:00"/>
    <s v="PV-2016-01251301-APN-DGTAYL#SFM"/>
    <s v="PARA SU INTERVENCION CON PROYECTO DE ACTO ADMINISTRATIVO"/>
    <x v="5"/>
    <m/>
    <m/>
    <s v="Pago"/>
    <s v="Pago"/>
    <m/>
    <s v="20-31804857-7 // 20-24424219-8"/>
    <m/>
    <m/>
    <m/>
    <m/>
    <m/>
    <m/>
    <m/>
  </r>
  <r>
    <s v="258852/2016"/>
    <s v="258852/2016"/>
    <m/>
    <s v="20121/2016"/>
    <m/>
    <m/>
    <s v="NOTA DNCT N° 118/2016"/>
    <d v="2016-06-09T00:00:00"/>
    <s v="Tecnopolis - Limpieza"/>
    <s v="TRANSPORTE OLIVOS S.A.C.I. y F"/>
    <n v="638488"/>
    <s v="PAGO DE FACTURAS B Nº 0002-00000083/84/85/86/87/88/89"/>
    <s v="Dirección Nacional de Centros Tematicos"/>
    <d v="2016-09-06T00:00:00"/>
    <s v="Presupuesto"/>
    <d v="2016-07-15T00:00:00"/>
    <s v="Mueble 8"/>
    <s v="Mariana"/>
    <d v="2016-06-28T00:00:00"/>
    <s v="FINALIZADO"/>
    <s v="Legales"/>
    <d v="2016-07-20T00:00:00"/>
    <s v="pv-2016-00347777"/>
    <s v="PARA SU INTERVENCION CON PROYECTO DE ACTO ADMINISTRATIVO"/>
    <x v="0"/>
    <d v="2016-07-29T00:00:00"/>
    <m/>
    <s v="Pago"/>
    <s v="Pago"/>
    <m/>
    <s v="30-51743143-1"/>
    <m/>
    <s v="0002-00000083/84/85/86/87/88/89"/>
    <m/>
    <m/>
    <m/>
    <s v="REFACTURADO"/>
    <m/>
  </r>
  <r>
    <s v="272447/2016"/>
    <s v="272447/2016"/>
    <m/>
    <s v="17519/2016"/>
    <m/>
    <m/>
    <s v="NOTA DNCT N° 77/2016"/>
    <d v="2016-05-23T00:00:00"/>
    <s v="Tecnopolis - Mantenimiento"/>
    <s v="EMISOL S.A"/>
    <n v="76355"/>
    <s v="Solicitud de pago de factura B N° 0001-00006967 -Pinturas para el Galpon Joven"/>
    <s v="Dirección Nacional de Centros Tematicos"/>
    <s v="5/23/2016"/>
    <s v="Direccion General Técnica, Administrativa y Legal"/>
    <d v="2016-07-07T00:00:00"/>
    <s v="Mueble 18"/>
    <s v="Otros"/>
    <d v="2016-06-28T00:00:00"/>
    <s v="}"/>
    <s v="Presupuesto"/>
    <d v="2016-07-07T00:00:00"/>
    <s v="PV-2016-00084607-APN-DGTAYL#SFM"/>
    <m/>
    <x v="19"/>
    <d v="2016-07-07T00:00:00"/>
    <m/>
    <s v="Pago"/>
    <s v="Pago"/>
    <m/>
    <s v="30-71036583-7"/>
    <m/>
    <s v="0001-000006967+"/>
    <m/>
    <m/>
    <m/>
    <s v="DEBE REFACTURAR NO TIENE SIPRO, NO TIENE CFC"/>
    <m/>
  </r>
  <r>
    <s v="272474/2016"/>
    <s v="272474/2016"/>
    <m/>
    <s v="20469/2016"/>
    <m/>
    <m/>
    <s v="NOTA DNCT N° 120/2016"/>
    <d v="2016-06-21T00:00:00"/>
    <s v="Tecnopolis - Servicio de producción"/>
    <s v="MATT SRL"/>
    <n v="381200"/>
    <s v="Solicitud de pago &quot;Espacio Galpon Joven&quot; Servicio exclusivo de diseño y realizacion Factura N° 0002-00000008"/>
    <s v="Dirección Nacional de Centros Tematicos"/>
    <s v="6/21/2016"/>
    <s v="Direccion General Técnica, Administrativa y Legal"/>
    <d v="2016-06-28T00:00:00"/>
    <s v="Mueble 15"/>
    <s v="Otros"/>
    <d v="2016-06-28T00:00:00"/>
    <s v="PROY Y NOTA"/>
    <s v="Presupuesto"/>
    <d v="2016-08-29T00:00:00"/>
    <s v="PV-2016-00989811"/>
    <s v="PARA SU TRAMITE PREVIO PASE A PRESUPUESTO"/>
    <x v="19"/>
    <d v="2016-08-26T00:00:00"/>
    <m/>
    <s v="Pago"/>
    <s v="Pago"/>
    <m/>
    <m/>
    <m/>
    <m/>
    <m/>
    <m/>
    <m/>
    <s v="CFC VENCIDO"/>
    <m/>
  </r>
  <r>
    <s v="272424/2016"/>
    <s v="272424/2016"/>
    <m/>
    <s v="17524/2016"/>
    <m/>
    <m/>
    <s v="NOTA DNCT N° 75/2016"/>
    <d v="2016-06-17T00:00:00"/>
    <s v="Tecnopolis - Insumos Graficos"/>
    <s v="PACKAGING RIVADAVIA S.R.L"/>
    <n v="51443.96"/>
    <s v="Solicitud de pago Factura B N° 0001-00005061 - insumos descartables para gastronimia"/>
    <s v="Dirección Nacional de Centros Tematicos"/>
    <s v="5/17/2016"/>
    <s v="Direccion General Técnica, Administrativa y Legal"/>
    <d v="2016-09-08T00:00:00"/>
    <s v="Mueble 15"/>
    <s v="Mariana"/>
    <d v="2016-06-28T00:00:00"/>
    <m/>
    <s v="Presupuesto"/>
    <d v="2016-09-01T00:00:00"/>
    <s v="PV-2016-01093806-APN-DGTAYL#SFM"/>
    <m/>
    <x v="3"/>
    <d v="2016-09-13T00:00:00"/>
    <m/>
    <s v="Pago"/>
    <s v="Pago"/>
    <m/>
    <s v="30-71493557-3"/>
    <m/>
    <d v="5061-01-01T00:00:00"/>
    <m/>
    <m/>
    <m/>
    <s v="DEBE REFACTURAR NO TIENE SIPRO NO TIENE CFC"/>
    <m/>
  </r>
  <r>
    <s v="258246/2016"/>
    <s v="258246/2016"/>
    <m/>
    <s v="20084/2016"/>
    <m/>
    <m/>
    <s v="NOTA DNCT N° 115/2016"/>
    <d v="2016-06-14T00:00:00"/>
    <s v="Tecnopolis - Insumos Graficos"/>
    <s v="SIGN PUBLICIDAD S.R.L"/>
    <n v="172788"/>
    <s v="PAGO DE FACTURA B N° 0004-00005978"/>
    <s v="Dirección Nacional de Centros Tematicos"/>
    <s v="6/14/2016"/>
    <s v="Direccion General Técnica, Administrativa y Legal"/>
    <d v="2016-07-06T00:00:00"/>
    <s v="Mueble 10"/>
    <s v="Otros"/>
    <d v="2016-06-28T00:00:00"/>
    <m/>
    <s v="Presupuesto"/>
    <d v="2016-07-20T00:00:00"/>
    <s v="PV-2016-00351389-APN-DGTAYL#SFM"/>
    <s v="Para Dictámen."/>
    <x v="5"/>
    <m/>
    <m/>
    <s v="Pago"/>
    <s v="Pago"/>
    <m/>
    <s v="30-65769388-6"/>
    <m/>
    <m/>
    <m/>
    <m/>
    <m/>
    <s v="DEBE REFACTURAR NO TIENE VIGENTE EL CFC"/>
    <m/>
  </r>
  <r>
    <s v="272444/2016"/>
    <s v="272444/2016"/>
    <m/>
    <s v="19414/2016"/>
    <m/>
    <m/>
    <s v="NOTA DNCT N° 108/2016"/>
    <d v="2016-06-08T00:00:00"/>
    <s v="Tecnopolis - Mantenimiento"/>
    <s v="MADERERA LAVALLOL S.A."/>
    <n v="74995.83"/>
    <s v="PAGO DE FACTURA N° 0015-00002520 -Insumos para Construccion en Seco para el Paseo de Gastronomia"/>
    <s v="Dirección Nacional de Centros Tematicos"/>
    <d v="2016-08-06T00:00:00"/>
    <s v="Direccion General Técnica, Administrativa y Legal"/>
    <d v="2016-07-07T00:00:00"/>
    <s v="Mueble 8"/>
    <s v="Mariana"/>
    <d v="2016-06-28T00:00:00"/>
    <s v="FINALIZADO"/>
    <s v="Presupuesto"/>
    <d v="2016-07-07T00:00:00"/>
    <s v="PV-2016-00084607-APN-DGTAYL#SFM"/>
    <m/>
    <x v="19"/>
    <d v="2016-07-07T00:00:00"/>
    <m/>
    <s v="Pago"/>
    <s v="Pago"/>
    <m/>
    <s v="30-65771538-3"/>
    <m/>
    <s v="0015-00002520"/>
    <m/>
    <n v="74996"/>
    <m/>
    <s v="DEBE REFACTURAR"/>
    <m/>
  </r>
  <r>
    <s v="272319/2016"/>
    <s v="272319/2016"/>
    <m/>
    <s v="19411/2016"/>
    <m/>
    <m/>
    <s v="NOTA DNCT N° 104/2016"/>
    <d v="2016-06-08T00:00:00"/>
    <s v="Tecnopolis - Insumos de Herreria"/>
    <s v="ABC LATINOAMERICANA DE COMERCIALIZACIÓN S.R.L"/>
    <n v="296561"/>
    <s v="PAGODE FACTURA B N° 0001-00000001/02 -Insumos Herreria para Mantenimiento y Reapertura Parque"/>
    <s v="Dirección Nacional de Centros Tematicos"/>
    <d v="2016-08-06T00:00:00"/>
    <s v="Legales"/>
    <d v="2016-08-22T00:00:00"/>
    <s v="Mueble 15"/>
    <s v="Otros"/>
    <d v="2016-06-28T00:00:00"/>
    <s v="FINALIZADO"/>
    <s v="Legales"/>
    <d v="2016-08-08T00:00:00"/>
    <s v="PV-2016-00598013-APN-DGTAYL#SFM"/>
    <s v="PASE DEL PROY"/>
    <x v="0"/>
    <d v="2016-08-22T00:00:00"/>
    <m/>
    <s v="Pago"/>
    <s v="Pago"/>
    <m/>
    <s v="33-71034337-9"/>
    <m/>
    <s v="B N° 0001-00000001/02"/>
    <m/>
    <m/>
    <m/>
    <s v="TIENE QUE REFACTURAR. CFC vencido y SI tiene SIRPO (suspendido)"/>
    <m/>
  </r>
  <r>
    <s v="272507/2016"/>
    <s v="272507/2016"/>
    <m/>
    <s v="19408/2016"/>
    <m/>
    <m/>
    <s v="NOTA DNCT N° 103/2016"/>
    <d v="2016-06-09T00:00:00"/>
    <s v="Tecnopolis - Mantenimiento"/>
    <s v="FERRETERÍA INDUSTRIAL SUR S.R.L"/>
    <n v="241558"/>
    <s v="PAGO DE FACTURA B N° 0001-00000051 - Elementos de Seguridad Personal"/>
    <s v="Dirección Nacional de Centros Tematicos"/>
    <d v="2016-09-06T00:00:00"/>
    <s v="JEFATURA DE GABINETE DE MINISTROS"/>
    <d v="2016-07-11T00:00:00"/>
    <s v="Mueble 11"/>
    <s v="Mariana"/>
    <d v="2016-06-28T00:00:00"/>
    <s v="PROY Y NOTA 2016-00037541-APN-DGTAYL (FALTA SIPRO Y CFC)"/>
    <s v="Presupuesto"/>
    <d v="2016-07-11T00:00:00"/>
    <s v="Se lo pasó daniel"/>
    <m/>
    <x v="19"/>
    <d v="2016-07-11T00:00:00"/>
    <m/>
    <s v="Pago"/>
    <s v="Pago"/>
    <m/>
    <s v="30-71129878-5"/>
    <m/>
    <s v="0001-00000051"/>
    <m/>
    <m/>
    <m/>
    <s v="DEBE REFACTURAR NO TIENE SIPRO NO TIENE CFC"/>
    <m/>
  </r>
  <r>
    <s v="272443/2016"/>
    <s v="272443/2016"/>
    <m/>
    <s v="18994/2016"/>
    <m/>
    <m/>
    <s v="NOTA DNCT N° 101/2016"/>
    <d v="2016-06-02T00:00:00"/>
    <s v="Tecnopolis - Mantenimiento"/>
    <s v="ERNESTO A. ROSSI Y CIA S.A."/>
    <n v="298059"/>
    <s v="PAGO DE FATURA B N° 0006-00017148 - Insumos Pintureria para Mantenimiento y Reapertura Parque"/>
    <s v="Dirección Nacional de Centros Tematicos"/>
    <d v="2016-02-06T00:00:00"/>
    <s v="Direccion General Técnica, Administrativa y Legal"/>
    <d v="2016-06-28T00:00:00"/>
    <s v="Mueble 12"/>
    <s v="Otros"/>
    <d v="2016-06-28T00:00:00"/>
    <s v="En tránsito a Presupuesto desde el 14/7 para el pago."/>
    <s v="Presupuesto"/>
    <d v="2016-07-14T00:00:00"/>
    <s v="NO-2016-00037317"/>
    <s v="Se refacturó. Se envía para el pago."/>
    <x v="19"/>
    <d v="2016-07-14T00:00:00"/>
    <m/>
    <s v="Pago"/>
    <s v="Pago"/>
    <m/>
    <s v="30-53752064-3"/>
    <m/>
    <s v="006-00017148"/>
    <n v="144212"/>
    <n v="298059"/>
    <s v="Devengado"/>
    <s v="DEBE REFACTURAR NO TIENE SIPRO NO TIENE CFC//OP para firma GG"/>
    <s v="Devengado"/>
  </r>
  <r>
    <s v="272504/2016"/>
    <s v="272504/2016"/>
    <m/>
    <s v="20115/2016"/>
    <m/>
    <m/>
    <s v="NOTA DNCT N° 113/2016"/>
    <d v="2016-06-10T00:00:00"/>
    <s v="Tecnopolis - Insumos de Herreria"/>
    <m/>
    <m/>
    <s v="Adquisición de insumos de ferreteria"/>
    <s v="Dirección Nacional de Centros Tematicos"/>
    <d v="2016-10-06T00:00:00"/>
    <s v="Direccion General Técnica, Administrativa y Legal"/>
    <d v="2016-06-29T00:00:00"/>
    <m/>
    <s v="GUIDO 811"/>
    <d v="2016-06-29T00:00:00"/>
    <s v="Se cargó Providencia y se envió a DNCT para corregir observaciones en el Requerimiento."/>
    <s v="Dirección Nacional de Centros Tematicos"/>
    <d v="2016-08-18T00:00:00"/>
    <s v="PV-2016-00786165"/>
    <s v="Correcciones al requerimiento"/>
    <x v="27"/>
    <d v="2016-08-18T00:00:00"/>
    <m/>
    <s v="Licitación - Contrataciones"/>
    <s v="Licitación - Contrataciones"/>
    <m/>
    <m/>
    <m/>
    <m/>
    <m/>
    <m/>
    <m/>
    <m/>
    <m/>
  </r>
  <r>
    <s v="272473/2016"/>
    <s v="272473/2016"/>
    <m/>
    <s v="19419/2016"/>
    <m/>
    <m/>
    <s v="NOTA DNCT N° 108/2016"/>
    <d v="2016-06-09T00:00:00"/>
    <s v="Tecnopolis - Equipamiento"/>
    <m/>
    <m/>
    <s v="Adquisición de transceptores portátiles (Handies), equipos de base, accesorios y baterias"/>
    <s v="Dirección Nacional de Centros Tematicos"/>
    <d v="2016-09-06T00:00:00"/>
    <s v="Presupuesto"/>
    <d v="2016-07-15T00:00:00"/>
    <m/>
    <s v="GUIDO 811"/>
    <d v="2016-06-29T00:00:00"/>
    <s v="Agrupar con 101566/2016. 23/09: Se entregó a Romina el borrador para revisión final. 29/09 Sebastián envió correcciones y sugerencias a Mariana Hencek. _x000a_"/>
    <m/>
    <m/>
    <m/>
    <m/>
    <x v="27"/>
    <d v="2016-07-27T00:00:00"/>
    <m/>
    <s v="Licitación - Contrataciones"/>
    <s v="Licitación - Contrataciones"/>
    <m/>
    <m/>
    <m/>
    <m/>
    <m/>
    <m/>
    <m/>
    <m/>
    <m/>
  </r>
  <r>
    <s v="272391/2016"/>
    <s v="272391/2016"/>
    <m/>
    <s v="19416/2016"/>
    <m/>
    <m/>
    <s v="NOTA DNCT N° 107/2016"/>
    <d v="2016-06-09T00:00:00"/>
    <s v="Tecnopolis - Mantenimiento"/>
    <m/>
    <m/>
    <s v="Adquisicion de materiales de seguridad en el trabajo"/>
    <s v="Dirección Nacional de Centros Tematicos"/>
    <d v="2016-09-06T00:00:00"/>
    <s v="Presupuesto"/>
    <d v="2016-07-15T00:00:00"/>
    <m/>
    <s v="GUIDO 811"/>
    <d v="2016-08-17T00:00:00"/>
    <s v="Se cargó Providencia y se envió a DNCT para corregir observaciones."/>
    <s v="Dirección Nacional de Centros Tematicos"/>
    <d v="2016-08-17T00:00:00"/>
    <s v="PV-2016-00748755"/>
    <s v="Correcciones al requerimiento"/>
    <x v="27"/>
    <d v="2016-08-17T00:00:00"/>
    <m/>
    <s v="Licitación - Contrataciones"/>
    <s v="Licitación - Contrataciones"/>
    <m/>
    <m/>
    <m/>
    <m/>
    <m/>
    <m/>
    <m/>
    <m/>
    <m/>
  </r>
  <r>
    <s v="272428/2016"/>
    <s v="272428/2016"/>
    <m/>
    <s v="18931/2016"/>
    <m/>
    <m/>
    <s v="NOTA DNCT N° 98/2016"/>
    <d v="2016-06-07T00:00:00"/>
    <s v="Tecnopolis - Obra Publica"/>
    <m/>
    <m/>
    <s v="Adecuacion de oficinas en edificio enexo al microestadio"/>
    <s v="Dirección Nacional de Centros Tematicos"/>
    <d v="2016-07-06T00:00:00"/>
    <s v="Direccion General Técnica, Administrativa y Legal"/>
    <d v="2016-06-29T00:00:00"/>
    <s v="Mueble 11"/>
    <s v="Otros"/>
    <d v="2016-06-29T00:00:00"/>
    <s v="NOTA PARA MINISTERIO DEL INTERIOR"/>
    <s v="Direccion General Técnica, Administrativa y Legal"/>
    <d v="2016-07-05T00:00:00"/>
    <s v="PROVIDENCIA 52679"/>
    <s v="PARA SU TRAMITE"/>
    <x v="18"/>
    <d v="2016-07-15T00:00:00"/>
    <m/>
    <m/>
    <m/>
    <m/>
    <m/>
    <m/>
    <m/>
    <m/>
    <m/>
    <m/>
    <m/>
    <m/>
  </r>
  <r>
    <s v="272426/2016"/>
    <s v="272426/2016"/>
    <m/>
    <s v="19415/2016"/>
    <m/>
    <m/>
    <s v="NOTA DNCT N° 106/2016"/>
    <d v="2016-06-08T00:00:00"/>
    <s v="Tecnopolis - Insumos Graficos"/>
    <s v="SIGN PUBLICIDAD S.R.L"/>
    <n v="606475"/>
    <s v="Adquisición de insumos y materiales para trabajos de impresion grafica"/>
    <s v="Dirección Nacional de Generacion de Contenidos"/>
    <d v="2016-08-06T00:00:00"/>
    <s v="Presupuesto"/>
    <d v="2016-07-15T00:00:00"/>
    <s v="Mueble 13"/>
    <s v="GUIDO 811"/>
    <d v="2016-06-29T00:00:00"/>
    <s v="En Tecnópolis para actualizar Presupuesto (antes del nuevo checklits)."/>
    <s v="Dirección Nacional de Centros Tematicos"/>
    <d v="2016-07-25T00:00:00"/>
    <s v="PV-2016-00396237"/>
    <s v="Para actualizar presupuesto"/>
    <x v="27"/>
    <d v="2016-07-27T00:00:00"/>
    <m/>
    <s v="Licitación - Contrataciones"/>
    <s v="Licitación Privada"/>
    <m/>
    <m/>
    <m/>
    <m/>
    <m/>
    <m/>
    <m/>
    <m/>
    <m/>
  </r>
  <r>
    <s v="267187/2016"/>
    <s v="267187/2016"/>
    <m/>
    <s v="20639/2016"/>
    <m/>
    <m/>
    <s v="NOTA DNCT N° 125/2016"/>
    <d v="2016-06-14T00:00:00"/>
    <s v="Tecnopolis - Equipamiento"/>
    <s v="MOTORES PECINA"/>
    <n v="19844"/>
    <s v="Solicitud de pago de Factura B N° 0002-00000045 Motores Pecina-Motores-Electricos-Electrobombas-Ventilacion"/>
    <s v="Dirección Nacional de Centros Tematicos"/>
    <s v="6/14/2016"/>
    <s v="Presupuesto"/>
    <d v="2016-07-13T00:00:00"/>
    <s v="Mueble 8"/>
    <s v="Mariana"/>
    <d v="2016-06-30T00:00:00"/>
    <s v="FINALIZADO"/>
    <m/>
    <m/>
    <m/>
    <m/>
    <x v="5"/>
    <m/>
    <m/>
    <s v="Pago"/>
    <s v="Pago"/>
    <m/>
    <m/>
    <m/>
    <m/>
    <m/>
    <m/>
    <m/>
    <m/>
    <m/>
  </r>
  <r>
    <s v="277013/2016"/>
    <s v="277013/2016"/>
    <m/>
    <s v="20649/2016"/>
    <m/>
    <m/>
    <s v="NOTA DNCT N° 124/2016"/>
    <d v="2016-06-16T00:00:00"/>
    <s v="Tecnopolis - Servicio de Salud"/>
    <s v="SEMEBA - SERVICIOS DE EMERGENCIAS MEDICAS S.R.L"/>
    <n v="51800"/>
    <s v="Solicitud de pago de Factura B N° 0002-00000027 Cobertura medica asistencial"/>
    <s v="Dirección Nacional de Generacion de Contenidos"/>
    <s v="6/16/2016"/>
    <s v="Presupuesto"/>
    <d v="2016-07-05T00:00:00"/>
    <s v="Mueble 16"/>
    <s v="Otros"/>
    <d v="2016-06-30T00:00:00"/>
    <m/>
    <s v="Presupuesto"/>
    <d v="2016-07-01T00:00:00"/>
    <s v="PV-2016-00044148-APN-DGTAYL#SFM"/>
    <s v="par info. credito"/>
    <x v="3"/>
    <d v="2016-07-05T00:00:00"/>
    <m/>
    <s v="Pago"/>
    <s v="Pago"/>
    <m/>
    <s v="30-70904311-7"/>
    <m/>
    <s v="0002-00000027"/>
    <m/>
    <m/>
    <m/>
    <s v="Tiene que refacturar. Está pre-inscripto en SIPRO y NO tiene CFC"/>
    <m/>
  </r>
  <r>
    <s v="277039/2016"/>
    <s v="277039/2016"/>
    <m/>
    <s v="20624/2016"/>
    <m/>
    <m/>
    <s v="NOTA DNCT N° 126/2016"/>
    <d v="2016-06-22T00:00:00"/>
    <s v="Tecnopolis - Equipamiento"/>
    <s v="MADERERA LAVALLOL S.A."/>
    <n v="226673.54"/>
    <s v="Solicitud de pago B N° 0015-00002540, 0015-00002557 y 0015-00002577 Insumos para la construcción en seco"/>
    <s v="Dirección Nacional de Centros Tematicos"/>
    <s v="6/22/2016"/>
    <s v="Presupuesto"/>
    <d v="2016-07-15T00:00:00"/>
    <s v="Mueble 8"/>
    <s v="Mariana"/>
    <d v="2016-06-30T00:00:00"/>
    <s v="SE SOLICITÓ REFACTURACIÓN"/>
    <s v="Presupuesto"/>
    <d v="2016-07-05T00:00:00"/>
    <s v="PV 2016 -00052380 APN"/>
    <s v="Para que informe sobre la existencia de credito"/>
    <x v="3"/>
    <d v="2016-07-15T00:00:00"/>
    <m/>
    <s v="Pago"/>
    <s v="Pago"/>
    <m/>
    <m/>
    <m/>
    <m/>
    <m/>
    <m/>
    <m/>
    <m/>
    <m/>
  </r>
  <r>
    <s v="275550/2016"/>
    <s v="275550/2016"/>
    <m/>
    <s v="21129/2016"/>
    <m/>
    <m/>
    <s v="NOTA DNCT N° 130/2016"/>
    <d v="2016-06-22T00:00:00"/>
    <s v="Tecnopolis - Insumos Electronicos"/>
    <s v="ENTROPIA S.R.L"/>
    <n v="337321"/>
    <s v="Solicitud de pago de la Factura B N° 002-00000025 Materiales Electronicos"/>
    <s v="Dirección Nacional de Centros Tematicos"/>
    <m/>
    <s v="Mesa de Entradas"/>
    <d v="2016-07-19T00:00:00"/>
    <s v="Mueble 8"/>
    <s v="Otros"/>
    <d v="2016-06-30T00:00:00"/>
    <s v="FINALIZADO"/>
    <s v="Direccion gral, tecnica, adm y legal"/>
    <d v="2015-07-19T00:00:00"/>
    <s v="PROVI-2016-00337377"/>
    <s v="PARA PASE A BORTHAGARAY CON PROY POR GEDO"/>
    <x v="3"/>
    <d v="2016-07-20T00:00:00"/>
    <m/>
    <s v="Pago"/>
    <s v="Pago"/>
    <m/>
    <m/>
    <m/>
    <s v="0002-000000025"/>
    <n v="146592"/>
    <n v="337321"/>
    <s v="Devengado"/>
    <m/>
    <s v="Devengado"/>
  </r>
  <r>
    <s v="275403/2016"/>
    <s v="275403/2016"/>
    <m/>
    <s v="21124/2016"/>
    <m/>
    <m/>
    <s v="NOTA DNCT N° 128/2016"/>
    <d v="2016-06-22T00:00:00"/>
    <s v="Tecnopolis - Servicio de Acreditaciones"/>
    <m/>
    <n v="695645"/>
    <s v="Servicio Integral de acreditaciones destinado al Parque Tematico e interactivo &quot;Tecnopolis&quot;"/>
    <s v="Dirección Nacional de Generacion de Contenidos"/>
    <s v="6/22/2016"/>
    <s v="Informatica"/>
    <d v="2016-08-24T00:00:00"/>
    <m/>
    <s v="GUIDO 811"/>
    <d v="2016-06-30T00:00:00"/>
    <s v="Se cargó Providencia y se envió a DNCT para corregir observaciones en el Requerimiento. (25/08)_x000a_"/>
    <s v="Dirección Nacional de Centros Tematicos"/>
    <d v="2016-08-25T00:00:00"/>
    <s v="PV-216-00925715"/>
    <s v="Correcciones al requerimiento"/>
    <x v="27"/>
    <d v="2016-08-25T00:00:00"/>
    <m/>
    <s v="Licitación - Contrataciones"/>
    <s v="Contratación Directa"/>
    <m/>
    <m/>
    <m/>
    <m/>
    <m/>
    <m/>
    <m/>
    <m/>
    <m/>
  </r>
  <r>
    <s v="275472/2016"/>
    <s v="275472/2016"/>
    <m/>
    <m/>
    <m/>
    <m/>
    <s v="NOTA DNCT N° 129/2016"/>
    <d v="2016-06-22T00:00:00"/>
    <s v="Tecnopolis - Mantenimiento"/>
    <m/>
    <n v="11465000"/>
    <s v="Mantenimiento Infraestructura Vial"/>
    <s v="Dirección Nacional de Centros Tematicos"/>
    <m/>
    <s v="Presupuesto"/>
    <d v="2016-07-05T00:00:00"/>
    <m/>
    <s v="GUIDO 811"/>
    <d v="2016-06-30T00:00:00"/>
    <s v="Se cargó Providencia y se envió a DNCT para corregir observaciones. (16/08)"/>
    <s v="Dirección Nacional de Centros Tematicos"/>
    <d v="2016-08-16T00:00:00"/>
    <s v="PV-2016-00732586-APN-DGTAYL#SFM"/>
    <s v="Para actualizar presupuesto"/>
    <x v="27"/>
    <d v="2016-08-16T00:00:00"/>
    <m/>
    <m/>
    <m/>
    <m/>
    <m/>
    <m/>
    <m/>
    <m/>
    <m/>
    <m/>
    <m/>
    <m/>
  </r>
  <r>
    <s v="283316/2016"/>
    <s v="283316/2016"/>
    <m/>
    <m/>
    <m/>
    <m/>
    <m/>
    <m/>
    <s v="Contrataciones Artisticas"/>
    <s v="Javier Sanchez Producciones"/>
    <n v="363000"/>
    <s v="Pago de factura N° 0003-00000045"/>
    <s v="Dirección de Compras y Contrataciones"/>
    <s v="6/30/2016"/>
    <s v="Mesa de Entradas"/>
    <d v="2016-06-30T00:00:00"/>
    <s v="Mueble 15"/>
    <s v="Otros"/>
    <m/>
    <s v="Ya están devengados los $718.000 y Gustavo Gonzalez ya pidió a la TGN el pago."/>
    <s v="Mesa de Entradas"/>
    <d v="2016-09-02T00:00:00"/>
    <s v="PV-2016-01117179-APN-DGTAYL#SFM"/>
    <s v="par info. credito"/>
    <x v="5"/>
    <m/>
    <m/>
    <s v="Pago"/>
    <s v="Pago"/>
    <m/>
    <m/>
    <m/>
    <s v="0003-00000056"/>
    <m/>
    <n v="355000"/>
    <s v="Comprometido"/>
    <m/>
    <s v="Devengado"/>
  </r>
  <r>
    <s v="282299/2016"/>
    <s v="282299/2016"/>
    <m/>
    <m/>
    <m/>
    <m/>
    <m/>
    <m/>
    <s v="Equipamiento"/>
    <s v="RELEX"/>
    <n v="370000"/>
    <s v="Compra de Lectoras de codigo de Barras, Impresoras de Etiquetas e Insumos para la Impresora"/>
    <s v="Dirección de Compras y Contrataciones"/>
    <s v="6/30/2016"/>
    <s v="Mesa de Entradas"/>
    <d v="2016-06-30T00:00:00"/>
    <m/>
    <s v="Sebastian"/>
    <d v="2016-06-30T00:00:00"/>
    <m/>
    <m/>
    <m/>
    <m/>
    <m/>
    <x v="3"/>
    <d v="2016-07-01T00:00:00"/>
    <m/>
    <s v="Legitimo Abono"/>
    <s v="Legitimo Abono"/>
    <m/>
    <m/>
    <m/>
    <m/>
    <m/>
    <m/>
    <m/>
    <m/>
    <m/>
  </r>
  <r>
    <s v="280001/2016"/>
    <s v="280001/2016"/>
    <m/>
    <s v="21352/2016"/>
    <m/>
    <m/>
    <s v="NOTA DNCT N° 131/2016"/>
    <d v="2016-06-22T00:00:00"/>
    <s v="Tecnopolis - Mantenimiento"/>
    <s v="GRUAS SAN BLAS S.A."/>
    <n v="456049.98"/>
    <s v="Solicitud de pago de factura B N° 000038-00000092/93/94 - Alquiler de maquinarias"/>
    <s v="Dirección Nacional de Centros Tematicos"/>
    <s v="6/22/2016"/>
    <s v="Dirección Nacional de Centros Tematicos"/>
    <d v="2016-07-12T00:00:00"/>
    <s v="Mueble 8"/>
    <s v="Mariana"/>
    <d v="2016-07-01T00:00:00"/>
    <m/>
    <s v="Presupuesto"/>
    <d v="2016-08-22T00:00:00"/>
    <s v="PV-2016-00840427-APN-DGTAYL#SFM"/>
    <m/>
    <x v="3"/>
    <d v="2016-08-29T00:00:00"/>
    <m/>
    <s v="Pago"/>
    <s v="Pago"/>
    <m/>
    <m/>
    <m/>
    <m/>
    <m/>
    <m/>
    <m/>
    <m/>
    <m/>
  </r>
  <r>
    <s v="351137/2016"/>
    <s v="351137/2016"/>
    <m/>
    <s v="21521/2016"/>
    <m/>
    <m/>
    <s v="NOTA DNEF N° 256/2016"/>
    <m/>
    <s v="Insumos de Herreria"/>
    <s v="FERRETERIA SAN TELMO S.R.L."/>
    <n v="104066.13"/>
    <s v="Solicitud de pago por Adquisicion de materiales para Técnica Fact B N° 7-1512, 7-1540, 7-1541, 7-1542"/>
    <s v="Subsecretaría de Centros Temáticos y Expresiones Federales"/>
    <m/>
    <s v="Dirección Nacional de Expresiones Federales"/>
    <d v="2016-07-04T00:00:00"/>
    <s v="Mueble 9"/>
    <s v="Sebastian"/>
    <d v="2016-07-04T00:00:00"/>
    <s v="TERMINADO"/>
    <s v="Presupuesto"/>
    <d v="2016-08-08T00:00:00"/>
    <s v="PV-2016-00595168-APN-DGTAYL#SFM"/>
    <s v="Para su intervención y A.A. por GEDO."/>
    <x v="19"/>
    <d v="2016-08-08T00:00:00"/>
    <m/>
    <s v="Pago"/>
    <s v="Pago"/>
    <m/>
    <m/>
    <m/>
    <m/>
    <m/>
    <m/>
    <m/>
    <m/>
    <m/>
  </r>
  <r>
    <s v="302598/2016"/>
    <s v="302598/2016"/>
    <m/>
    <s v="21534/2016"/>
    <m/>
    <m/>
    <s v="NOTA DNEF N° 257/2016"/>
    <d v="2016-06-01T00:00:00"/>
    <s v="Servicios de Eventos"/>
    <s v="CATERING PORTEÑO S.R.L"/>
    <n v="8900"/>
    <s v="Servicio de Catering. Arnaldo Antunes 18/6. Fact 0003-00000024"/>
    <s v="Dirección Nacional de Expresiones Federales"/>
    <m/>
    <s v="Dirección Nacional de Expresiones Federales"/>
    <d v="2016-07-04T00:00:00"/>
    <s v="Mueble 10"/>
    <s v="Otros"/>
    <d v="2016-07-04T00:00:00"/>
    <m/>
    <s v="Legales"/>
    <d v="2016-08-01T00:00:00"/>
    <s v="PV-2016-00472345"/>
    <s v="con proy"/>
    <x v="5"/>
    <m/>
    <m/>
    <s v="Pago"/>
    <s v="Pago"/>
    <m/>
    <n v="30715121421"/>
    <m/>
    <s v="0003-00000024"/>
    <m/>
    <n v="8900"/>
    <m/>
    <s v="No tiene Sipro ni CFC"/>
    <m/>
  </r>
  <r>
    <s v="302378/2016"/>
    <s v="302378/2016"/>
    <m/>
    <s v="21535/2016"/>
    <m/>
    <m/>
    <s v="NOTA DNEF N° 258/2016"/>
    <d v="2016-06-01T00:00:00"/>
    <s v="Servicios de Eventos"/>
    <s v="CATERING PORTEÑO S.R.L"/>
    <n v="6900"/>
    <s v="Servicio de Catering. Jairo 19/6. Fact 0003-00000025"/>
    <s v="Dirección Nacional de Expresiones Federales"/>
    <m/>
    <s v="Dirección Nacional de Expresiones Federales"/>
    <d v="2016-07-04T00:00:00"/>
    <s v="Mueble 10"/>
    <s v="Otros"/>
    <d v="2016-07-04T00:00:00"/>
    <s v="Se retiene el expediente en compras hasta que el proveedor regularice su situación"/>
    <s v="Legales"/>
    <d v="2016-08-01T00:00:00"/>
    <s v="PV-2016-00472329"/>
    <m/>
    <x v="5"/>
    <m/>
    <m/>
    <s v="Pago"/>
    <s v="Pago"/>
    <m/>
    <n v="30715121421"/>
    <m/>
    <s v="0003-00000025"/>
    <m/>
    <n v="6900"/>
    <m/>
    <s v="No tiene Sipro ni CFC"/>
    <m/>
  </r>
  <r>
    <s v="284183/2016"/>
    <s v="284183/2016"/>
    <m/>
    <s v="21542/2016"/>
    <m/>
    <m/>
    <s v="NOTA DNEF N° 259/2016"/>
    <d v="2016-06-01T00:00:00"/>
    <s v="Equipamiento"/>
    <m/>
    <m/>
    <s v="Compra de Moviliario y Accesorios para musica"/>
    <s v="Dirección Nacional de Expresiones Federales"/>
    <m/>
    <s v="Dirección Nacional de Expresiones Federales"/>
    <d v="2016-07-04T00:00:00"/>
    <m/>
    <s v="GUIDO 811"/>
    <d v="2016-09-07T00:00:00"/>
    <s v="Paola corrigiendo observaciones al requerimiento (realizadas por Romina)"/>
    <s v="Dirección Nacional de Expresiones Federales"/>
    <d v="2016-08-22T00:00:00"/>
    <m/>
    <s v="Se tramitará por exclusividad"/>
    <x v="5"/>
    <m/>
    <m/>
    <m/>
    <m/>
    <m/>
    <m/>
    <m/>
    <m/>
    <m/>
    <m/>
    <m/>
    <m/>
    <s v="DESAFECTAR"/>
  </r>
  <r>
    <s v="163789/2016"/>
    <s v="163789/2016"/>
    <m/>
    <s v="Nota S01-:0013161/2016"/>
    <m/>
    <m/>
    <s v="Nota DNCT N° 25/2016"/>
    <d v="2016-04-28T00:00:00"/>
    <s v="Tecnopolis - Equipamiento"/>
    <s v="Carlos De Martino"/>
    <n v="458077.77"/>
    <s v="OC N° N° 129/2015 Adquisión de insumos para paisajismo"/>
    <s v="Coordinación Técnica Operativa"/>
    <m/>
    <s v="Direccion General Técnica, Administrativa y Legal"/>
    <d v="2016-07-14T00:00:00"/>
    <s v="Mueble 9"/>
    <s v="Otros"/>
    <d v="2016-08-04T00:00:00"/>
    <s v="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"/>
    <s v="Direccion General Técnica, Administrativa y Legal"/>
    <d v="2016-08-16T00:00:00"/>
    <s v="PV-2016-720040"/>
    <s v="Para su prosecución"/>
    <x v="3"/>
    <d v="2016-08-17T00:00:00"/>
    <m/>
    <s v="Pago"/>
    <s v="Pago"/>
    <s v="OC N° N° 129/2015"/>
    <m/>
    <m/>
    <m/>
    <m/>
    <m/>
    <m/>
    <m/>
    <m/>
  </r>
  <r>
    <s v="163644/2016"/>
    <s v="163644/2016"/>
    <m/>
    <s v="Nota S01:0013162/2016"/>
    <m/>
    <m/>
    <s v="Nota DNCT N°26/2016"/>
    <d v="2016-04-28T00:00:00"/>
    <s v="Insumos de Paisajismo"/>
    <s v="Vivero cuculo S.R.L"/>
    <n v="384000"/>
    <s v="OC N°128/2015 Adquisición de insumos para paisajismo"/>
    <s v="Dirección Nacional de Centros Tematicos"/>
    <m/>
    <s v="Direccion General Técnica, Administrativa y Legal"/>
    <d v="2016-07-14T00:00:00"/>
    <s v="Mueble 9"/>
    <s v="Otros"/>
    <d v="2016-08-04T00:00:00"/>
    <s v="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"/>
    <s v="Dirección Nacional de Centros Tematicos"/>
    <d v="2016-08-16T00:00:00"/>
    <s v="Pv-2016-00720384"/>
    <s v="Para su prosecución"/>
    <x v="3"/>
    <d v="2016-08-17T00:00:00"/>
    <m/>
    <s v="Pago"/>
    <s v="Pago"/>
    <s v="OC N°128/2015"/>
    <s v="30-65027365-2"/>
    <m/>
    <m/>
    <m/>
    <m/>
    <m/>
    <m/>
    <m/>
  </r>
  <r>
    <s v="256768/2014"/>
    <s v="256768/2014"/>
    <m/>
    <m/>
    <m/>
    <m/>
    <s v="OC N° 12/15"/>
    <d v="2016-01-14T00:00:00"/>
    <s v="Policia"/>
    <s v="Policia Federal Argentina"/>
    <n v="3712500"/>
    <s v="PRESTACIÓN DEL SERVICIO DE POLICÍA ADICIONAL ADDENDA"/>
    <m/>
    <m/>
    <m/>
    <m/>
    <m/>
    <s v="Otros"/>
    <m/>
    <m/>
    <m/>
    <m/>
    <m/>
    <m/>
    <x v="3"/>
    <d v="2016-06-28T00:00:00"/>
    <m/>
    <s v="HISTORICO /MINPLAN"/>
    <s v="Licitación Publica"/>
    <s v="OC N° 12/15"/>
    <m/>
    <m/>
    <m/>
    <m/>
    <m/>
    <m/>
    <m/>
    <m/>
  </r>
  <r>
    <s v="164562/2016"/>
    <s v="164562/2016"/>
    <m/>
    <m/>
    <m/>
    <m/>
    <m/>
    <d v="2016-04-29T00:00:00"/>
    <s v="Tecnopolis - Iluminacion"/>
    <m/>
    <n v="61695.8"/>
    <m/>
    <s v="Dirección Nacional de Centros Tematicos"/>
    <m/>
    <s v="Direccion General Técnica, Administrativa y Legal"/>
    <d v="2016-07-05T00:00:00"/>
    <s v="Mueble 14"/>
    <s v="Otros"/>
    <d v="2016-06-28T00:00:00"/>
    <m/>
    <s v="Legales"/>
    <d v="2016-06-28T00:00:00"/>
    <s v="NO-2016-00037323"/>
    <m/>
    <x v="3"/>
    <d v="2016-07-06T00:00:00"/>
    <m/>
    <m/>
    <m/>
    <m/>
    <m/>
    <m/>
    <m/>
    <m/>
    <m/>
    <m/>
    <m/>
    <m/>
  </r>
  <r>
    <s v="178186/2016"/>
    <s v="178186/2016"/>
    <m/>
    <m/>
    <m/>
    <m/>
    <s v="Memo N°47/2016"/>
    <m/>
    <s v="Tecnopolis - Alquiler Fotocopiadoras"/>
    <s v="QSC SOLUCIONES S.R.L."/>
    <n v="13488.5"/>
    <s v="Alquiler de equipos multifuncion"/>
    <s v="Dirección Nacional de Centros Tematicos"/>
    <m/>
    <s v="Legales"/>
    <d v="2016-07-11T00:00:00"/>
    <s v="Mueble 18"/>
    <s v="Otros"/>
    <d v="2016-05-24T00:00:00"/>
    <s v="Laura enviarselo a Mariana para ver con Daniel, si es el expediente, no el pago// 2-6 Lo esta trabajando LAura"/>
    <s v="Presupuesto"/>
    <d v="2016-07-25T00:00:00"/>
    <s v="PV-2016-00396393-APN-DGTAYL#SFM"/>
    <m/>
    <x v="19"/>
    <d v="2016-07-25T00:00:00"/>
    <m/>
    <m/>
    <m/>
    <m/>
    <s v="30-70910730-1"/>
    <n v="232179"/>
    <m/>
    <m/>
    <m/>
    <m/>
    <s v="Tiene que refacturar. Tiene SIPRO y CFC hasta 11/07"/>
    <m/>
  </r>
  <r>
    <s v="177928/2016"/>
    <s v="177928/2016"/>
    <m/>
    <s v="14695/2016"/>
    <m/>
    <m/>
    <m/>
    <d v="2016-05-03T00:00:00"/>
    <s v="Mantenimiento"/>
    <s v="Acces Group S.R.L."/>
    <n v="9560"/>
    <s v="Solicitud de adquisición de material para restauración de obras del MNBA"/>
    <s v="Dirección Nacional de Centros Tematicos"/>
    <m/>
    <s v="Presupuesto"/>
    <d v="2016-06-28T00:00:00"/>
    <s v="Mueble 9"/>
    <s v="Sebastian"/>
    <d v="2016-06-28T00:00:00"/>
    <s v="TERMINADO"/>
    <s v="Presupuesto"/>
    <d v="2016-07-26T00:00:00"/>
    <s v="PV-2016-00410996"/>
    <s v="Para que indique si existe crédito, luego pase a legales con DISPO por GEdo"/>
    <x v="29"/>
    <d v="2016-08-09T00:00:00"/>
    <m/>
    <s v="Legitimo Abono"/>
    <s v="Legitimo Abono"/>
    <m/>
    <s v="30-70970720-1"/>
    <m/>
    <s v="0005-00000556"/>
    <m/>
    <m/>
    <m/>
    <m/>
    <m/>
  </r>
  <r>
    <s v="252561/2016"/>
    <s v="252561/2016"/>
    <m/>
    <s v="18034/2016"/>
    <m/>
    <m/>
    <s v="NOTA CC 260/2016"/>
    <d v="2016-05-31T00:00:00"/>
    <s v="Comunicaciones Oficiales y Generales"/>
    <m/>
    <n v="7500"/>
    <s v="Adquisición de cartelera"/>
    <s v="Dirección de Compras y Contrataciones"/>
    <s v="5/31/3016"/>
    <s v="Presupuesto"/>
    <d v="2016-06-28T00:00:00"/>
    <s v="Mueble 3"/>
    <s v="Otros"/>
    <d v="2016-06-28T00:00:00"/>
    <m/>
    <s v="Presupuesto"/>
    <d v="2016-08-03T00:00:00"/>
    <s v="PV-2016-00524312-APN-DGTAYL#SFM"/>
    <m/>
    <x v="3"/>
    <d v="2016-08-17T00:00:00"/>
    <m/>
    <m/>
    <m/>
    <m/>
    <m/>
    <m/>
    <m/>
    <m/>
    <m/>
    <m/>
    <m/>
    <m/>
  </r>
  <r>
    <s v="280426/2016"/>
    <s v="280426/2016"/>
    <m/>
    <s v="15931/2016"/>
    <m/>
    <m/>
    <s v="NOTA DNEF N° 87/2016"/>
    <d v="2016-05-12T00:00:00"/>
    <s v="Contrataciones Artisticas"/>
    <s v="Daniel Falasca"/>
    <n v="11500"/>
    <s v="Requerimiento para Contrataciones artistica de Daniel Falasca"/>
    <s v="Dirección Nacional de Centros Tematicos"/>
    <m/>
    <s v="Dirección Nacional de Expresiones Federales"/>
    <d v="2016-08-25T00:00:00"/>
    <s v="Mueble 9"/>
    <s v="Sebastian"/>
    <d v="2016-07-01T00:00:00"/>
    <s v="TERMINADO"/>
    <s v="Presupuesto"/>
    <d v="2016-09-09T00:00:00"/>
    <s v="PV-2016-01282850-APN-DGTAYL#SFM"/>
    <s v="se envio providencia para su intervencion con RESO por GEDO"/>
    <x v="19"/>
    <d v="2016-09-09T00:00:00"/>
    <s v="Legitimo abono"/>
    <s v="Legitimo Abono"/>
    <s v="Legitimo Abono"/>
    <m/>
    <s v="20-13653578-2"/>
    <m/>
    <s v="2002-9"/>
    <m/>
    <m/>
    <m/>
    <m/>
    <m/>
  </r>
  <r>
    <s v="287488/2016"/>
    <s v="287488/2016"/>
    <m/>
    <m/>
    <m/>
    <m/>
    <s v="MEMO N° 29/2016"/>
    <d v="2016-07-04T00:00:00"/>
    <s v="Tecnopolis - Servicio de producción"/>
    <m/>
    <m/>
    <s v="Servicio de Producción DXTV - TECNOPOLIS SALTA"/>
    <s v="Dirección de Compras y Contrataciones"/>
    <m/>
    <s v="Mesa de Entradas"/>
    <d v="2016-07-04T00:00:00"/>
    <s v="Mueble 15"/>
    <s v="Otros"/>
    <d v="2016-07-04T00:00:00"/>
    <s v="Para realizar Proy"/>
    <m/>
    <m/>
    <m/>
    <m/>
    <x v="3"/>
    <d v="2016-08-04T00:00:00"/>
    <m/>
    <m/>
    <m/>
    <m/>
    <m/>
    <m/>
    <m/>
    <m/>
    <m/>
    <m/>
    <m/>
    <s v="DESAFECTAR"/>
  </r>
  <r>
    <s v="287958/2016"/>
    <s v="287958/2016"/>
    <m/>
    <s v="21935/2016"/>
    <m/>
    <m/>
    <s v="NOTA DNEF N° 261/2016"/>
    <d v="2016-07-04T00:00:00"/>
    <s v="Alquiler de Equipamiento"/>
    <s v="BUSTO SEBASTIAN DARIO"/>
    <n v="2580"/>
    <s v="Pago de alquiler amplificadores y pies de instrumentos para concierto Arnaldo Antunes Trio"/>
    <s v="Dirección Nacional de Expresiones Federales"/>
    <m/>
    <s v="Presupuesto"/>
    <d v="2016-07-13T00:00:00"/>
    <s v="Mueble 9"/>
    <s v="Otros"/>
    <d v="2016-07-06T00:00:00"/>
    <s v="TERMINADO"/>
    <s v="Presupuesto"/>
    <d v="2016-09-02T00:00:00"/>
    <s v="PV-2016-01123875-APN-DGTAYL#SFM"/>
    <s v="Para que indique si hay crédito y continuar el trámite con Dispo por GEDO"/>
    <x v="3"/>
    <d v="2016-07-13T00:00:00"/>
    <m/>
    <s v="Legitimo Abono"/>
    <s v="Legitimo Abono"/>
    <m/>
    <m/>
    <n v="269587"/>
    <m/>
    <m/>
    <m/>
    <m/>
    <m/>
    <s v="DESAFECTAR"/>
  </r>
  <r>
    <s v="288099/2016"/>
    <s v="288099/2016"/>
    <m/>
    <s v="21961/2016"/>
    <m/>
    <m/>
    <s v="NOTA DNEF N° 269/2016"/>
    <d v="2016-07-04T00:00:00"/>
    <s v="Contrataciones Artisticas"/>
    <s v="DANKO BRIGITTA"/>
    <n v="2500"/>
    <s v="Reconocimiento de gastos danko brigita- EL TANGO DE PIAZZOLLA Y BORGES"/>
    <s v="Dirección Nacional de Expresiones Federales"/>
    <m/>
    <s v="Dirección Nacional de Expresiones Federales"/>
    <d v="2016-07-04T00:00:00"/>
    <s v="Mueble 9"/>
    <s v="Sebastian"/>
    <d v="2016-07-06T00:00:00"/>
    <s v="TERMINADO"/>
    <s v="Presupuesto"/>
    <d v="2016-08-01T00:00:00"/>
    <s v="PV-2016-00488515-APN-DGTAYL#SFM"/>
    <s v="Para verificar crédito junto con Reso por GEDO"/>
    <x v="19"/>
    <d v="2016-08-01T00:00:00"/>
    <m/>
    <s v="Legitimo Abono"/>
    <s v="Legitimo Abono"/>
    <m/>
    <m/>
    <m/>
    <m/>
    <m/>
    <m/>
    <m/>
    <m/>
    <m/>
  </r>
  <r>
    <s v="288296/2016"/>
    <s v="288296/2016"/>
    <m/>
    <s v="2198/4/2016"/>
    <m/>
    <m/>
    <s v="NOTA DNEF N° 283/2016"/>
    <d v="2016-07-04T00:00:00"/>
    <s v="Contrataciones Artisticas"/>
    <s v="GERARDO JAVIER PACHILLA"/>
    <n v="3000"/>
    <s v="Reconocimiento de gasto Gerardo Pachilla"/>
    <s v="Dirección Nacional de Expresiones Federales"/>
    <m/>
    <s v="Dirección Nacional de Expresiones Federales"/>
    <d v="2016-07-25T00:00:00"/>
    <s v="Mueble 9"/>
    <s v="Sebastian"/>
    <d v="2016-07-06T00:00:00"/>
    <s v="TERMINADO"/>
    <s v="Presupuesto"/>
    <d v="2016-08-18T00:00:00"/>
    <s v="PV-2016-00785038"/>
    <s v="Para indicar crédito e intervenir Reso por GEDO"/>
    <x v="5"/>
    <m/>
    <m/>
    <s v="Legitimo Abono"/>
    <s v="Legitimo Abono"/>
    <m/>
    <s v="20-12345074-5"/>
    <m/>
    <s v="0001-00000058"/>
    <m/>
    <m/>
    <m/>
    <m/>
    <m/>
  </r>
  <r>
    <s v="288292/2016"/>
    <s v="288292/2016"/>
    <m/>
    <s v="21983/2016"/>
    <m/>
    <m/>
    <s v="NOTA DNEF N° 282/2016"/>
    <d v="2016-07-04T00:00:00"/>
    <s v="Contrataciones Artisticas"/>
    <s v="PABLO LEONARDO SANGIORGIO"/>
    <n v="3500"/>
    <s v="Reconocimiento de gastos Pablo Sangiorgio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Dirección Nacional de Expresiones Federales"/>
    <d v="2016-07-11T00:00:00"/>
    <s v="NO-PV-2016-00112765"/>
    <s v="Para refacturar. Se avisa de Alta de Ente"/>
    <x v="7"/>
    <d v="2016-07-12T00:00:00"/>
    <m/>
    <s v="Legitimo Abono"/>
    <s v="Legitimo Abono"/>
    <m/>
    <n v="20261695813"/>
    <m/>
    <m/>
    <m/>
    <m/>
    <m/>
    <m/>
    <m/>
  </r>
  <r>
    <s v="288280/2016"/>
    <s v="288280/2016"/>
    <m/>
    <s v="21982/2016"/>
    <m/>
    <m/>
    <s v="NOTA DNEF N° 281/2016"/>
    <d v="2016-07-04T00:00:00"/>
    <s v="Contrataciones Artisticas"/>
    <s v="GRACIA MEDINA"/>
    <n v="3000"/>
    <s v="Reconocimiento de gasto Gracia Medina - Homenajo a Mariano Mores -"/>
    <s v="Dirección Nacional de Expresiones Federales"/>
    <m/>
    <s v="Dirección Nacional de Expresiones Federales"/>
    <d v="2016-07-25T00:00:00"/>
    <s v="Mueble 9"/>
    <s v="Sebastian"/>
    <d v="2016-07-06T00:00:00"/>
    <s v="TERMINADO"/>
    <s v="Presupuesto"/>
    <d v="2016-08-18T00:00:00"/>
    <s v="PV-2016-00785534"/>
    <s v="Para indicar crédito e intervenir Reso por GEDO"/>
    <x v="5"/>
    <m/>
    <m/>
    <s v="Legitimo Abono"/>
    <s v="Legitimo Abono"/>
    <m/>
    <n v="23920296084"/>
    <m/>
    <m/>
    <m/>
    <m/>
    <m/>
    <m/>
    <m/>
  </r>
  <r>
    <s v="288245/2016"/>
    <s v="288245/2016"/>
    <m/>
    <s v="21981/2016"/>
    <m/>
    <m/>
    <s v="NOTA DNEF N° 280/2016"/>
    <d v="2016-07-04T00:00:00"/>
    <s v="Contrataciones Artisticas"/>
    <s v="KARMEN RESNCSAR"/>
    <n v="6000"/>
    <s v="Reconocimiento de gasto Karmen Resncsar - Homenajo a Mariano Mores -"/>
    <s v="Dirección Nacional de Expresiones Federales"/>
    <m/>
    <s v="Dirección Nacional de Expresiones Federales"/>
    <d v="2016-09-02T00:00:00"/>
    <s v="Mueble 9"/>
    <s v="Sebastian"/>
    <d v="2016-07-06T00:00:00"/>
    <s v="TERMINADO"/>
    <s v="Presupuesto"/>
    <d v="2016-09-13T00:00:00"/>
    <s v="PV-2016-01355637-APN-DGTAYL#SFM"/>
    <s v="Para indicar crédito e intervenir Reso por GEDO"/>
    <x v="5"/>
    <m/>
    <m/>
    <s v="Legitimo Abono"/>
    <s v="Legitimo Abono"/>
    <m/>
    <n v="27952085455"/>
    <m/>
    <m/>
    <m/>
    <m/>
    <m/>
    <m/>
    <m/>
  </r>
  <r>
    <s v="288237/2016"/>
    <s v="288237/2016"/>
    <m/>
    <s v="21980/2016"/>
    <m/>
    <m/>
    <s v="NOTA DNEF N° 279/2016"/>
    <d v="2016-07-04T00:00:00"/>
    <s v="Contrataciones Artisticas"/>
    <s v="DANIEL FALASCA"/>
    <n v="3000"/>
    <s v="Reconocimiento de gasto Daniel Falasca - Homenajo a Mariano Mores -"/>
    <s v="Dirección Nacional de Expresiones Federales"/>
    <m/>
    <s v="Dirección Nacional de Expresiones Federales"/>
    <d v="2016-08-25T00:00:00"/>
    <s v="Mueble 9"/>
    <s v="Sebastian"/>
    <d v="2016-07-06T00:00:00"/>
    <s v="Se arma providencia para refacturar a JGM, y se avisa del alta de ente"/>
    <s v="Presupuesto"/>
    <d v="2016-09-12T00:00:00"/>
    <s v="PV-2016-01330740-APN-DGTAYL#SFM"/>
    <s v="Para refacturar. Se avisa de Alta de Ente"/>
    <x v="5"/>
    <m/>
    <m/>
    <s v="Legitimo Abono"/>
    <s v="Legitimo Abono"/>
    <m/>
    <n v="20136535782"/>
    <m/>
    <m/>
    <m/>
    <m/>
    <m/>
    <m/>
    <m/>
  </r>
  <r>
    <s v="288206/2016"/>
    <s v="288206/2016"/>
    <m/>
    <s v="21975/2016"/>
    <m/>
    <m/>
    <s v="NOTA DNEF N° 278/2016"/>
    <d v="2016-07-04T00:00:00"/>
    <s v="Contrataciones Artisticas"/>
    <s v="CRISTIAN RENE MARTINELLI"/>
    <n v="9000"/>
    <s v="Reconocimiento de gasto Cristian Martinelli - Homenajo a Mariano Mores -"/>
    <s v="Dirección Nacional de Expresiones Federales"/>
    <m/>
    <s v="Dirección Nacional de Expresiones Federales"/>
    <d v="2016-09-07T00:00:00"/>
    <s v="Mueble 9"/>
    <s v="Sebastian"/>
    <d v="2016-07-06T00:00:00"/>
    <s v="TERMINADO"/>
    <s v="Presupuesto"/>
    <d v="2016-09-14T00:00:00"/>
    <s v="PV-2016-01395308-APN-DGTAYL#SFM"/>
    <s v="Para indicar credito por e intervenir. reso por GEDO"/>
    <x v="5"/>
    <m/>
    <m/>
    <s v="Legitimo Abono"/>
    <s v="Legitimo Abono"/>
    <m/>
    <n v="20267814296"/>
    <m/>
    <m/>
    <m/>
    <m/>
    <m/>
    <m/>
    <m/>
  </r>
  <r>
    <s v="288174/2016"/>
    <s v="288174/2016"/>
    <m/>
    <s v="21972/2016"/>
    <m/>
    <m/>
    <s v="NOTA DNEF N° 276/2016"/>
    <d v="2016-07-04T00:00:00"/>
    <s v="Contrataciones Artisticas"/>
    <s v="MARTINEZ BAYO GABRIEL GUILLERMO"/>
    <n v="19000"/>
    <s v="Reconocimiento de gasto Martinez Bayo Gabriel Guillermo - Homenajo a Mariano Mores -"/>
    <s v="Dirección Nacional de Expresiones Federales"/>
    <m/>
    <s v="Dirección Nacional de Expresiones Federales"/>
    <d v="2016-08-05T00:00:00"/>
    <s v="Mueble 9"/>
    <s v="Sebastian"/>
    <d v="2016-07-06T00:00:00"/>
    <s v="TERMINADO"/>
    <s v="Presupuesto"/>
    <d v="2016-08-23T00:00:00"/>
    <s v="PV-2016-00857674"/>
    <m/>
    <x v="5"/>
    <m/>
    <m/>
    <s v="Legitimo Abono"/>
    <s v="Legitimo Abono"/>
    <m/>
    <n v="20187652089"/>
    <m/>
    <m/>
    <m/>
    <m/>
    <m/>
    <m/>
    <m/>
  </r>
  <r>
    <s v="288177/2016"/>
    <s v="288177/2016"/>
    <m/>
    <s v="21974/2016"/>
    <m/>
    <m/>
    <s v="NOTA DNEF N° 277/2016"/>
    <d v="2016-07-04T00:00:00"/>
    <s v="Contrataciones Artisticas"/>
    <s v="FERNANDO JOSÉ HERNAN"/>
    <n v="7000"/>
    <s v="Reconocimiento de gastos Fernando José Hernan"/>
    <s v="Dirección Nacional de Expresiones Federales"/>
    <m/>
    <s v="Dirección Nacional de Expresiones Federales"/>
    <d v="2016-08-05T00:00:00"/>
    <s v="Mueble 9"/>
    <s v="Sebastian"/>
    <d v="2016-07-05T00:00:00"/>
    <s v="TERMINADO"/>
    <s v="Presupuesto"/>
    <d v="2016-08-23T00:00:00"/>
    <s v="PV-2016-00866066"/>
    <s v="Para indicar credito por e intervenir. reso por GEDO"/>
    <x v="5"/>
    <m/>
    <m/>
    <s v="Legitimo Abono"/>
    <s v="Legitimo Abono"/>
    <m/>
    <m/>
    <m/>
    <m/>
    <m/>
    <m/>
    <m/>
    <m/>
    <m/>
  </r>
  <r>
    <s v="288165/2016"/>
    <s v="288165/2016"/>
    <m/>
    <s v="21971/2016"/>
    <m/>
    <m/>
    <s v="NOTA DNEF N° 275/2016"/>
    <d v="2016-07-04T00:00:00"/>
    <s v="Contrataciones Artisticas"/>
    <s v="SANCHEZ DIEGO"/>
    <n v="3500"/>
    <s v="Reconocimiento de gastos Diego Sanchez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Presupuesto"/>
    <d v="2016-09-27T00:00:00"/>
    <s v="PV-2016-01702191"/>
    <m/>
    <x v="5"/>
    <m/>
    <m/>
    <s v="Legitimo Abono"/>
    <s v="Legitimo Abono"/>
    <m/>
    <n v="23128145699"/>
    <m/>
    <m/>
    <m/>
    <m/>
    <m/>
    <m/>
    <m/>
  </r>
  <r>
    <s v="288163/2016"/>
    <s v="288163/2016"/>
    <m/>
    <s v="21969/2016"/>
    <m/>
    <m/>
    <s v="NOTA DNEF N° 274/2016"/>
    <d v="2016-07-04T00:00:00"/>
    <s v="Contrataciones Artisticas"/>
    <s v="CLAUDIO ALEJANDRO MELONE"/>
    <n v="3000"/>
    <s v="Reconocimiento de gasto Claudio Alejandro Melone - Homenajo a Mariano Mores -"/>
    <s v="Dirección Nacional de Expresiones Federales"/>
    <m/>
    <s v="Dirección Nacional de Expresiones Federales"/>
    <d v="2016-07-04T00:00:00"/>
    <s v="Mueble 9"/>
    <s v="Sebastian"/>
    <d v="2016-07-05T00:00:00"/>
    <s v="TERMINADO"/>
    <s v="Presupuesto"/>
    <d v="2016-08-01T00:00:00"/>
    <s v="Providencia GEDO + Reso GEDO"/>
    <s v="Para indicar si existe crédito, junto con Reso por GEDO"/>
    <x v="0"/>
    <d v="2016-08-05T00:00:00"/>
    <m/>
    <s v="Legitimo Abono"/>
    <s v="Legitimo Abono"/>
    <m/>
    <n v="20179961343"/>
    <m/>
    <m/>
    <m/>
    <m/>
    <m/>
    <m/>
    <m/>
  </r>
  <r>
    <s v="288119/2016"/>
    <s v="288119/2016"/>
    <m/>
    <s v="21966/2016"/>
    <m/>
    <m/>
    <s v="NOTA DNEF N° 273/2016"/>
    <d v="2016-07-04T00:00:00"/>
    <s v="Contrataciones Artisticas"/>
    <s v="MARIA LAURA BERTERO"/>
    <n v="3000"/>
    <s v="Reconocimiento de gasto Maria Laura Bertero- Homenajo a Mariano Mores -"/>
    <s v="Dirección Nacional de Expresiones Federales"/>
    <m/>
    <s v="Dirección Nacional de Expresiones Federales"/>
    <d v="2016-09-07T00:00:00"/>
    <s v="Mueble 9"/>
    <s v="Sebastian"/>
    <d v="2016-07-05T00:00:00"/>
    <s v="TERMINADO"/>
    <s v="Presupuesto"/>
    <d v="2016-09-14T00:00:00"/>
    <s v="PV-2016-01395340-APN-DGTAYL#SFM"/>
    <s v="Para indicar si existe crédito, junto con Reso por GEDO"/>
    <x v="5"/>
    <m/>
    <m/>
    <s v="Legitimo Abono"/>
    <s v="Legitimo Abono"/>
    <m/>
    <n v="27292509877"/>
    <m/>
    <m/>
    <m/>
    <m/>
    <m/>
    <m/>
    <m/>
  </r>
  <r>
    <s v="288114/2016"/>
    <s v="288114/2016"/>
    <m/>
    <s v="21965/2016"/>
    <m/>
    <m/>
    <s v="NOTA DNEF N° 272/2016"/>
    <d v="2016-07-04T00:00:00"/>
    <s v="Contrataciones Artisticas"/>
    <s v="JORGE LUIS MENDEZ"/>
    <n v="4000"/>
    <s v="Reconocimiento de gasto &quot;Juguete Ruidoso&quot; Jorge Luis Mnedez"/>
    <s v="Dirección Nacional de Expresiones Federales"/>
    <m/>
    <s v="Dirección Nacional de Expresiones Federales"/>
    <d v="2016-07-04T00:00:00"/>
    <s v="Mueble 9"/>
    <s v="Sebastian"/>
    <d v="2016-07-05T00:00:00"/>
    <s v="30/09/2016: luego de pase y consulta por jurídicos, se devuelve a DNEF por insuficiencia de mandato en el poder de representación. Además la factura es por &quot;actuación artística&quot; y debió ser &quot;representación&quot;"/>
    <s v="Dirección Nacional de Expresiones Federales"/>
    <d v="2016-09-30T00:00:00"/>
    <s v="PV-2016-01816045"/>
    <s v="Para requerir nuevo poder de representación y ver factura"/>
    <x v="5"/>
    <m/>
    <m/>
    <s v="Legitimo Abono"/>
    <s v="Legitimo Abono"/>
    <m/>
    <m/>
    <m/>
    <m/>
    <m/>
    <m/>
    <m/>
    <m/>
    <m/>
  </r>
  <r>
    <s v="288108/2016"/>
    <s v="288108/2016"/>
    <m/>
    <s v="21963/2016"/>
    <m/>
    <m/>
    <s v="NOTA DNEF N° 271/2016"/>
    <d v="2016-07-04T00:00:00"/>
    <s v="Contrataciones Artisticas"/>
    <s v="SOPHIE LUISSE"/>
    <n v="3000"/>
    <s v="Reconocimiento de gasto Sophie Luisse- Homenajo a Mariano Mores -"/>
    <s v="Dirección Nacional de Expresiones Federales"/>
    <m/>
    <s v="Presupuesto"/>
    <d v="2016-07-12T00:00:00"/>
    <s v="Mueble 9"/>
    <s v="Sebastian"/>
    <d v="2016-07-05T00:00:00"/>
    <s v="TERMINADO"/>
    <s v="Legales"/>
    <d v="2016-07-21T00:00:00"/>
    <s v="PV-2016-00364232-APN-DGTAYL#SFM"/>
    <s v="Pase de expediente con PROY por gedo. Previo intervención de presupuesto"/>
    <x v="29"/>
    <d v="2016-07-29T00:00:00"/>
    <m/>
    <s v="Legitimo Abono"/>
    <s v="Legitimo Abono"/>
    <m/>
    <n v="27189016218"/>
    <m/>
    <m/>
    <m/>
    <m/>
    <m/>
    <m/>
    <m/>
  </r>
  <r>
    <s v="288105/2016"/>
    <s v="288105/2016"/>
    <m/>
    <s v="21962/2016"/>
    <m/>
    <m/>
    <s v="NOTA DNEF N° 270/2016"/>
    <d v="2016-07-04T00:00:00"/>
    <s v="Contrataciones Artisticas"/>
    <s v="SOPHIE LUISSE"/>
    <n v="6000"/>
    <s v="Reconocimiento de gasto Sophie Luisse - jazz - salón de Honor"/>
    <s v="Dirección Nacional de Expresiones Federales"/>
    <m/>
    <s v="Dirección Nacional de Expresiones Federales"/>
    <d v="2016-07-04T00:00:00"/>
    <s v="Mueble 9"/>
    <s v="Sebastian"/>
    <d v="2016-07-05T00:00:00"/>
    <s v="Se devuelve a DNEF para refacturar. 19/07/16: para revisar y armar A.A."/>
    <s v="Presupuesto"/>
    <d v="2016-08-23T00:00:00"/>
    <s v="PV-2016-00857400"/>
    <m/>
    <x v="5"/>
    <m/>
    <m/>
    <s v="Legitimo Abono"/>
    <s v="Legitimo Abono"/>
    <m/>
    <m/>
    <m/>
    <m/>
    <m/>
    <m/>
    <m/>
    <m/>
    <m/>
  </r>
  <r>
    <s v="288026/2016"/>
    <s v="288026/2016"/>
    <m/>
    <s v="21946/2016"/>
    <m/>
    <m/>
    <s v="NOTA DNEF N° 266/2016"/>
    <d v="2016-07-04T00:00:00"/>
    <s v="Contrataciones Artisticas"/>
    <s v="TOZZOLA SEBASTIAN GUIDO"/>
    <n v="3000"/>
    <s v="Reconocimiento de gasto Tozzola Sebastian Guido- Homenajo a Mariano Mores -"/>
    <s v="Dirección Nacional de Expresiones Federales"/>
    <m/>
    <s v="Dirección Nacional de Expresiones Federales"/>
    <d v="2016-09-02T00:00:00"/>
    <s v="Mueble 9"/>
    <s v="Sebastian"/>
    <d v="2016-07-05T00:00:00"/>
    <s v="TERMINADO"/>
    <s v="Mesa de Entradas"/>
    <d v="2016-10-04T00:00:00"/>
    <m/>
    <s v="Para indicar si existe crédito e intervención. RESO por GEDO."/>
    <x v="2"/>
    <d v="2016-10-04T00:00:00"/>
    <m/>
    <s v="Legitimo Abono"/>
    <s v="Legitimo Abono"/>
    <m/>
    <n v="20342243062"/>
    <m/>
    <m/>
    <m/>
    <m/>
    <m/>
    <m/>
    <m/>
  </r>
  <r>
    <s v="288090/2016"/>
    <s v="288090/2016"/>
    <m/>
    <s v="21954/2016"/>
    <m/>
    <m/>
    <s v="NOTA DNEF N° 268/2016"/>
    <d v="2016-07-04T00:00:00"/>
    <s v="Contrataciones Artisticas"/>
    <s v="SOPHIE LUISSE"/>
    <n v="2500"/>
    <s v="Reconocimiento de gastos Sophie Luisse- EL TANGO DE PIAZZOLLA Y BORGES"/>
    <s v="Dirección Nacional de Expresiones Federales"/>
    <m/>
    <s v="Presupuesto"/>
    <d v="2016-07-12T00:00:00"/>
    <s v="Mueble 9"/>
    <s v="Sebastian"/>
    <d v="2016-07-05T00:00:00"/>
    <s v="Armo providencia para Presupuesto, para que indique si existe crédito. Facturado OK a SFM. 12/07/16: para revisar y armar A.A."/>
    <s v="Presupuesto"/>
    <d v="2016-07-11T00:00:00"/>
    <s v="PV-2016-00112697-APN-DGTAYL#SFM"/>
    <s v="Para indicar si existe crédito. Luego devolver"/>
    <x v="3"/>
    <d v="2016-07-12T00:00:00"/>
    <m/>
    <s v="Legitimo Abono"/>
    <s v="Legitimo Abono"/>
    <m/>
    <n v="27189016218"/>
    <m/>
    <m/>
    <m/>
    <m/>
    <m/>
    <m/>
    <m/>
  </r>
  <r>
    <s v="288031/2016"/>
    <s v="288031/2016"/>
    <m/>
    <s v="21951/2016"/>
    <m/>
    <m/>
    <s v="NOTA DNEF N° 267/2016"/>
    <d v="2016-07-04T00:00:00"/>
    <s v="Contrataciones Artisticas"/>
    <s v="LUIS ARIEL MARTINO"/>
    <n v="3000"/>
    <s v="Reconocimiento de gasto Luis Ariel Martino- Homenajo a Mariano Mores -"/>
    <s v="Dirección Nacional de Expresiones Federales"/>
    <m/>
    <s v="Dirección Nacional de Expresiones Federales"/>
    <d v="2016-07-04T00:00:00"/>
    <s v="Mueble 9"/>
    <s v="Sebastian"/>
    <d v="2016-07-05T00:00:00"/>
    <s v="Se arma providencia para refacturar a SFM. Se avisa del Alta de entes"/>
    <s v="Dirección Nacional de Expresiones Federales"/>
    <d v="2016-07-11T00:00:00"/>
    <s v="PV-2016-00103918-APN-DGTAYL#SFM"/>
    <s v="Providencia para refacturar a SFM. Se avisa del Alta de entes"/>
    <x v="7"/>
    <d v="2016-07-13T00:00:00"/>
    <m/>
    <s v="Legitimo Abono"/>
    <s v="Legitimo Abono"/>
    <m/>
    <n v="20239013741"/>
    <m/>
    <m/>
    <m/>
    <m/>
    <m/>
    <m/>
    <m/>
  </r>
  <r>
    <s v="288008/2016"/>
    <s v="288008/2016"/>
    <m/>
    <s v="21943/2016"/>
    <m/>
    <m/>
    <s v="NOTA DNEF N° 265/2016"/>
    <d v="2016-07-04T00:00:00"/>
    <s v="Contrataciones Artisticas"/>
    <s v="Fabian Keoroglanian"/>
    <n v="24000"/>
    <s v="Requerimiento para la contratación de FABIAN D KEOROGLANIAN"/>
    <s v="Dirección Nacional de Expresiones Federales"/>
    <m/>
    <s v="Dirección Nacional de Expresiones Federales"/>
    <d v="2016-07-26T00:00:00"/>
    <s v="Mueble 9"/>
    <s v="Sebastian"/>
    <d v="2016-07-05T00:00:00"/>
    <s v="Sale con providencia indicando que &quot;no dan los plazos administrativos&quot; (servicio pedido para el 16/07/16). 27/07/16: Para revisar y armar A.A."/>
    <s v="Dirección Nacional de Expresiones Federales"/>
    <d v="2016-08-29T00:00:00"/>
    <m/>
    <s v="para ampliar actividad Afip."/>
    <x v="5"/>
    <m/>
    <m/>
    <s v="Legitimo Abono"/>
    <s v="Legitimo Abono"/>
    <m/>
    <m/>
    <m/>
    <m/>
    <m/>
    <m/>
    <m/>
    <m/>
    <m/>
  </r>
  <r>
    <s v="288322/2016"/>
    <s v="288322/2016"/>
    <m/>
    <s v="21985/2016"/>
    <m/>
    <m/>
    <s v="NOTA DNEF N° 284/2016"/>
    <d v="2016-07-04T00:00:00"/>
    <s v="Contrataciones Artisticas"/>
    <s v="ALEJANDRO JOSÉ BRUSCHINI"/>
    <n v="3500"/>
    <s v="Reconocimiento de gastos Alejandro José Bruschini"/>
    <s v="Dirección Nacional de Expresiones Federales"/>
    <m/>
    <s v="Dirección Nacional de Expresiones Federales"/>
    <d v="2016-07-25T00:00:00"/>
    <s v="Mueble 9"/>
    <s v="Sebastian"/>
    <d v="2016-07-05T00:00:00"/>
    <s v="Se arma providencia para refacturar a SFM. Se avisa del Alta de entes. 26/07/16: Para revisar y armar A.A."/>
    <s v="Dirección Nacional de Expresiones Federales"/>
    <d v="2016-07-12T00:00:00"/>
    <s v="PV-2016-00127922-APN-DGTAYL#SFM"/>
    <s v="Providencia para refacturar a SFM. Se avisa del Alta de entes"/>
    <x v="3"/>
    <d v="2016-07-25T00:00:00"/>
    <m/>
    <s v="Legitimo Abono"/>
    <s v="Legitimo Abono"/>
    <m/>
    <m/>
    <m/>
    <m/>
    <m/>
    <m/>
    <m/>
    <m/>
    <m/>
  </r>
  <r>
    <s v="288326/2016"/>
    <s v="288326/2016"/>
    <m/>
    <s v="21986/2016"/>
    <m/>
    <m/>
    <s v="NOTA DNEF N° 285/2016"/>
    <d v="2016-07-04T00:00:00"/>
    <s v="Contrataciones Artisticas"/>
    <s v="GERDING HERCTOR ALBERTO"/>
    <n v="7000"/>
    <s v="Reconocimiento de gasto Manuel Fraga - jazz - salón de Honor ( autoria a Gerding Hector para facturar en su nombre"/>
    <s v="Dirección Nacional de Expresiones Federales"/>
    <m/>
    <s v="Dirección Nacional de Expresiones Federales"/>
    <d v="2016-07-04T00:00:00"/>
    <s v="Mueble 9"/>
    <s v="Sebastian"/>
    <d v="2016-07-05T00:00:00"/>
    <s v="Se arma providencia para refacturar a SFM. Se avisa del Alta de entes. Se sugiere que facture el artista y no Gerding, su representante)"/>
    <s v="Presupuesto"/>
    <d v="2016-09-20T00:00:00"/>
    <s v="PV-2016-01535452"/>
    <s v="Providencia para refacturar a SFM. Se avisa del Alta de entes"/>
    <x v="5"/>
    <m/>
    <m/>
    <s v="Pago"/>
    <s v="Pago"/>
    <m/>
    <m/>
    <m/>
    <m/>
    <m/>
    <m/>
    <m/>
    <m/>
    <m/>
  </r>
  <r>
    <s v="287964/2016"/>
    <s v="287964/2016"/>
    <m/>
    <s v="21936/2016"/>
    <m/>
    <m/>
    <s v="NOTA DNEF N° 262/2016"/>
    <d v="2016-07-04T00:00:00"/>
    <s v="Mantenimiento"/>
    <s v="SAN TELMO SRL"/>
    <n v="75158.78"/>
    <s v="Pago de facturas B N° 0007-00001475/1491/1492/1487/1478"/>
    <s v="Dirección Nacional de Expresiones Federales"/>
    <m/>
    <s v="Dirección Nacional de Expresiones Federales"/>
    <d v="2016-07-25T00:00:00"/>
    <s v="Mueble 9"/>
    <s v="Sebastian"/>
    <d v="2016-07-05T00:00:00"/>
    <s v="TERMINADO"/>
    <s v="Presupuesto"/>
    <d v="2016-09-02T00:00:00"/>
    <s v="PV-2016-01129713-APN-DGTAYL#SFM"/>
    <s v="Para indicar crédito, junto con DISPO por GEDO"/>
    <x v="19"/>
    <d v="2016-09-15T00:00:00"/>
    <m/>
    <s v="Pago"/>
    <s v="Pago"/>
    <m/>
    <n v="30526638952"/>
    <m/>
    <s v="0007-00001622/4/5/6/7"/>
    <m/>
    <m/>
    <m/>
    <m/>
    <m/>
  </r>
  <r>
    <s v="287993/2016"/>
    <s v="287993/2016"/>
    <m/>
    <s v="21937/2016"/>
    <m/>
    <m/>
    <s v="NOTA DNEF N° 263/2016"/>
    <d v="2016-07-04T00:00:00"/>
    <s v="Equipamiento Musical"/>
    <s v="VENZMER y CIA S.A."/>
    <n v="63549"/>
    <s v="Pago de factura B N° 0004-00039617/39614/39616"/>
    <s v="Dirección Nacional de Expresiones Federales"/>
    <m/>
    <s v="Dirección Nacional de Expresiones Federales"/>
    <d v="2016-08-24T00:00:00"/>
    <s v="Mueble 10"/>
    <s v="Otros"/>
    <d v="2016-07-05T00:00:00"/>
    <s v="TERMINADO"/>
    <s v="Legales"/>
    <d v="2016-09-20T00:00:00"/>
    <s v="PV-2016-01532618"/>
    <m/>
    <x v="5"/>
    <m/>
    <m/>
    <s v="Pago"/>
    <s v="Pago"/>
    <m/>
    <n v="30559943181"/>
    <m/>
    <s v="0004-00039617/39614/39616"/>
    <m/>
    <m/>
    <m/>
    <m/>
    <s v="PAGO"/>
  </r>
  <r>
    <s v="288434/2016"/>
    <s v="288434/2016"/>
    <m/>
    <s v="21989/2016"/>
    <m/>
    <m/>
    <s v="NOTA DNCT N° 137/2016"/>
    <d v="2016-06-30T00:00:00"/>
    <s v="Tecnopolis - Mantenimiento"/>
    <s v="RD CARS de MIKSIANO RUBEN ANTONIO DARÍO"/>
    <n v="329470.77"/>
    <s v="Fatura N° 0002-00000027/30 Servicio de mantenimiento correctivo de vehiculos eléctricos"/>
    <s v="Secretaria de Contenidos Publicos"/>
    <m/>
    <s v="Direccion General Técnica, Administrativa y Legal"/>
    <d v="2016-07-07T00:00:00"/>
    <s v="Mueble 8"/>
    <s v="Mariana"/>
    <d v="2016-07-07T00:00:00"/>
    <m/>
    <s v="Presupuesto"/>
    <d v="2016-07-20T00:00:00"/>
    <s v="pv-2016-00350618"/>
    <s v="PARA CONTINUAR CON LOS TRAMITES ADMINISTRATIVOS DE RIGOR"/>
    <x v="19"/>
    <d v="2016-09-13T00:00:00"/>
    <m/>
    <s v="Pago"/>
    <s v="Pago"/>
    <m/>
    <m/>
    <m/>
    <m/>
    <m/>
    <m/>
    <m/>
    <m/>
    <m/>
  </r>
  <r>
    <s v="021993/2016"/>
    <s v="021993/2016"/>
    <m/>
    <s v="21993/2016"/>
    <m/>
    <m/>
    <s v="MEMO N° 72/2016"/>
    <d v="2016-06-30T00:00:00"/>
    <s v="Tecnopolis - Mantenimiento"/>
    <s v="ENTROPIA S.R.L"/>
    <n v="649034.57999999996"/>
    <s v="Cancelación de factura B N° 0002-00000029"/>
    <s v="Dirección Nacional de Centros Tematicos"/>
    <m/>
    <s v="Direccion General Técnica, Administrativa y Legal"/>
    <d v="2016-07-06T00:00:00"/>
    <s v="Mueble 8"/>
    <s v="Mariana"/>
    <d v="2016-07-07T00:00:00"/>
    <m/>
    <m/>
    <m/>
    <m/>
    <m/>
    <x v="3"/>
    <d v="2016-07-07T00:00:00"/>
    <m/>
    <s v="Pago"/>
    <s v="Pago"/>
    <m/>
    <m/>
    <m/>
    <m/>
    <m/>
    <m/>
    <m/>
    <m/>
    <m/>
  </r>
  <r>
    <s v="287951/2016"/>
    <s v="287951/2016"/>
    <m/>
    <s v="21933/2016"/>
    <m/>
    <m/>
    <s v="NOTA DNCT N° 136/2016"/>
    <d v="2016-06-30T00:00:00"/>
    <s v="Tecnopolis - Limpieza"/>
    <s v="FEPROL SRL"/>
    <n v="38476"/>
    <s v="Factura N° 0003-00000928 Provision de materiales para limpieza e higiene personal"/>
    <s v="Dirección Nacional de Generacion de Contenidos"/>
    <m/>
    <s v="Legales"/>
    <d v="2016-08-22T00:00:00"/>
    <s v="Mueble 8"/>
    <s v="Mariana"/>
    <d v="2016-07-07T00:00:00"/>
    <s v="Para pase a legales con proy"/>
    <s v="Legales"/>
    <d v="2016-08-24T00:00:00"/>
    <s v="DISPO X GEDO"/>
    <m/>
    <x v="19"/>
    <d v="2016-08-24T00:00:00"/>
    <m/>
    <s v="Pago"/>
    <s v="Pago"/>
    <m/>
    <m/>
    <m/>
    <m/>
    <m/>
    <m/>
    <m/>
    <m/>
    <m/>
  </r>
  <r>
    <s v="288523/2016"/>
    <s v="288523/2016"/>
    <m/>
    <s v="21990/2016"/>
    <m/>
    <m/>
    <s v="NOTA DNCT N° 138/2016"/>
    <d v="2016-06-28T00:00:00"/>
    <s v="Tecnopolis - Mantenimiento"/>
    <s v="MARIANA KARINA PECINA &quot; MOTORES PECINA&quot;"/>
    <n v="48400"/>
    <s v="Pago de factura B N° 0002-00000050"/>
    <s v="Dirección Nacional de Centros Tematicos"/>
    <m/>
    <s v="Presupuesto"/>
    <d v="2016-07-27T00:00:00"/>
    <s v="Mueble 8"/>
    <s v="Mariana"/>
    <d v="2016-07-07T00:00:00"/>
    <s v="FINALIZADO"/>
    <s v="Legalos"/>
    <d v="2016-07-29T00:00:00"/>
    <s v="PV-2016-00457805"/>
    <m/>
    <x v="5"/>
    <m/>
    <m/>
    <s v="Pago"/>
    <s v="Pago"/>
    <m/>
    <m/>
    <m/>
    <m/>
    <m/>
    <m/>
    <m/>
    <m/>
    <m/>
  </r>
  <r>
    <s v="287646/2016"/>
    <s v="287646/2016"/>
    <m/>
    <s v="21907/2016"/>
    <m/>
    <m/>
    <s v="NOTA DNCT N° 134/2016"/>
    <d v="2016-06-29T00:00:00"/>
    <s v="Tecnopolis - Agua"/>
    <s v="AKUA S.A"/>
    <n v="93132"/>
    <s v="Pago de factura B N° 0006-00000912/1314/15"/>
    <s v="Dirección Nacional de Centros Tematicos"/>
    <m/>
    <s v="Direccion General Técnica, Administrativa y Legal"/>
    <d v="2016-07-06T00:00:00"/>
    <s v="Mueble 8"/>
    <s v="Mariana"/>
    <d v="2016-07-07T00:00:00"/>
    <m/>
    <s v="Presupuesto"/>
    <d v="2016-09-09T00:00:00"/>
    <s v="PV-2016-01283591-APN-DGTAYL#SFM"/>
    <s v="PARA CONTINUAR CON LOS TRAMITES ADMINISTRATIVOS DE RIGOR"/>
    <x v="19"/>
    <d v="2016-09-13T00:00:00"/>
    <m/>
    <s v="Pago"/>
    <s v="Pago"/>
    <m/>
    <m/>
    <m/>
    <m/>
    <m/>
    <m/>
    <m/>
    <m/>
    <m/>
  </r>
  <r>
    <s v="288587/2016"/>
    <s v="288587/2016"/>
    <m/>
    <s v="21991/2016"/>
    <m/>
    <m/>
    <s v="NOTA DNCT N° 139/2016"/>
    <d v="2016-07-01T00:00:00"/>
    <s v="Tecnopolis - Mantenimiento"/>
    <s v="ENTROPIA S.R.L"/>
    <n v="71012.25"/>
    <s v="Solicitud de pago de factura B N° 000038-00000092/93/94/96 - Alquiler de maquinarias. Nuevas facturas: 0038-00000110/109/111/112"/>
    <s v="Dirección Nacional de Centros Tematicos"/>
    <m/>
    <s v="Direccion General Técnica, Administrativa y Legal"/>
    <d v="2016-07-22T00:00:00"/>
    <s v="Mueble 8"/>
    <s v="Mariana"/>
    <d v="2016-07-07T00:00:00"/>
    <s v="Se refacturó."/>
    <s v="Direccion General Técnica, Administrativa y Legal"/>
    <d v="2016-07-26T00:00:00"/>
    <s v="PV-2016-00411183"/>
    <m/>
    <x v="34"/>
    <d v="2016-07-26T00:00:00"/>
    <m/>
    <s v="Pago"/>
    <s v="Pago"/>
    <m/>
    <m/>
    <m/>
    <m/>
    <m/>
    <m/>
    <m/>
    <m/>
    <m/>
  </r>
  <r>
    <s v="287697/2016"/>
    <s v="287697/2016"/>
    <m/>
    <s v="21915/2016"/>
    <m/>
    <m/>
    <s v="NOTA DNCT N° 135/2016"/>
    <d v="2016-06-29T00:00:00"/>
    <s v="Tecnopolis - Agua"/>
    <s v="AKUA S.A"/>
    <n v="34020"/>
    <s v="Pago de factura B N° 0006-00000761/908"/>
    <s v="Dirección Nacional de Centros Tematicos"/>
    <m/>
    <s v="Direccion General Técnica, Administrativa y Legal"/>
    <d v="2016-07-06T00:00:00"/>
    <s v="Mueble 8"/>
    <s v="Mariana"/>
    <d v="2016-07-07T00:00:00"/>
    <s v="FINALIZADO"/>
    <s v="Presupuesto"/>
    <d v="2016-08-04T00:00:00"/>
    <s v="PV-2016-00544472"/>
    <m/>
    <x v="5"/>
    <m/>
    <m/>
    <s v="Pago"/>
    <s v="Pago"/>
    <m/>
    <m/>
    <m/>
    <m/>
    <m/>
    <m/>
    <m/>
    <m/>
    <m/>
  </r>
  <r>
    <s v="296368/2016"/>
    <s v="296368/2016"/>
    <m/>
    <s v="22551/2016"/>
    <m/>
    <m/>
    <s v="NOTA DNCT N° 145/2016"/>
    <d v="2016-07-05T00:00:00"/>
    <s v="Tecnopolis - Insumos Graficos"/>
    <m/>
    <m/>
    <s v="Sevicio de impresión de gran formato y marteriales para backlight"/>
    <s v="Dirección Nacional de Centros Tematicos"/>
    <m/>
    <s v="Direccion General Técnica, Administrativa y Legal"/>
    <d v="2016-07-07T00:00:00"/>
    <m/>
    <s v="GUIDO 811"/>
    <d v="2016-07-11T00:00:00"/>
    <s v="Se cargó Providencia y se envió a DNCT para corregir observaciones."/>
    <s v="Dirección Nacional de Centros Tematicos"/>
    <d v="2016-08-18T00:00:00"/>
    <s v="PV-2016-00786235"/>
    <s v="Correciones al requerimiento"/>
    <x v="27"/>
    <d v="2016-08-23T00:00:00"/>
    <m/>
    <m/>
    <m/>
    <m/>
    <m/>
    <m/>
    <m/>
    <m/>
    <m/>
    <m/>
    <m/>
    <m/>
  </r>
  <r>
    <s v="296214/2016"/>
    <s v="296214/2016"/>
    <m/>
    <s v="22545/2016"/>
    <m/>
    <m/>
    <s v="NOTA DNCT N° 144/2016"/>
    <d v="2016-07-06T00:00:00"/>
    <s v="Tecnopolis - Mantenimiento"/>
    <s v="BENEDETTI S.A.I.C."/>
    <n v="294100"/>
    <s v="Pago de factura B N° 0002-00000560"/>
    <s v="Dirección Nacional de Centros Tematicos"/>
    <m/>
    <s v="Direccion General Técnica, Administrativa y Legal"/>
    <d v="2016-08-18T00:00:00"/>
    <s v="Mueble 8"/>
    <s v="Mariana"/>
    <d v="2016-07-11T00:00:00"/>
    <m/>
    <s v="Legales"/>
    <d v="2016-08-22T00:00:00"/>
    <m/>
    <s v="envío de PROY"/>
    <x v="0"/>
    <d v="2016-08-19T00:00:00"/>
    <m/>
    <s v="Pago"/>
    <s v="Pago"/>
    <m/>
    <m/>
    <m/>
    <m/>
    <m/>
    <m/>
    <m/>
    <m/>
    <m/>
  </r>
  <r>
    <s v="296252/2016"/>
    <s v="296252/2016"/>
    <m/>
    <s v="22546/2016"/>
    <m/>
    <m/>
    <s v="NOTA DNCT N° 143/2016"/>
    <d v="2016-07-01T00:00:00"/>
    <s v="Tecnopolis - Iluminacion"/>
    <s v="ENTROPIA S.R.L."/>
    <n v="60515"/>
    <s v="Pago de factura B N° 0002-00000027"/>
    <s v="Dirección Nacional de Centros Tematicos"/>
    <m/>
    <s v="Direccion General Técnica, Administrativa y Legal"/>
    <d v="2016-07-22T00:00:00"/>
    <s v="Mueble 8"/>
    <s v="Mariana"/>
    <d v="2016-07-11T00:00:00"/>
    <s v="FINALIZADO"/>
    <s v="Direccion General Técnica, Administrativa y Legal"/>
    <d v="2016-07-27T00:00:00"/>
    <s v="PV-2016-00427168-APN-DGTAYL#SFM"/>
    <s v="envío de PROY"/>
    <x v="5"/>
    <m/>
    <m/>
    <m/>
    <m/>
    <m/>
    <m/>
    <m/>
    <m/>
    <m/>
    <m/>
    <m/>
    <m/>
    <m/>
  </r>
  <r>
    <s v="296291/2016"/>
    <s v="296291/2016"/>
    <m/>
    <s v="22549/2016"/>
    <m/>
    <m/>
    <s v="NOTA DNCT N° 142/2016"/>
    <d v="2016-07-05T00:00:00"/>
    <s v="Tecnopolis - Mantenimiento"/>
    <s v="MADERERA LAVALLOL S.A."/>
    <n v="385437.83"/>
    <s v="Pago de factura B N° 0016-00007201"/>
    <s v="Dirección Nacional de Centros Tematicos"/>
    <m/>
    <s v="Direccion General Técnica, Administrativa y Legal"/>
    <d v="2016-07-18T00:00:00"/>
    <s v="Mueble 8"/>
    <s v="Mariana"/>
    <d v="2016-07-11T00:00:00"/>
    <m/>
    <s v="Mesa de Entradas"/>
    <d v="2016-07-18T00:00:00"/>
    <s v="PV 2016-00320366"/>
    <s v="PARA PASE A BORTHAGARY CON PROY VÍA GEDO"/>
    <x v="8"/>
    <d v="2016-07-18T00:00:00"/>
    <m/>
    <m/>
    <m/>
    <m/>
    <m/>
    <m/>
    <m/>
    <m/>
    <m/>
    <m/>
    <m/>
    <m/>
  </r>
  <r>
    <s v="274819/2016"/>
    <s v="274819/2016"/>
    <m/>
    <m/>
    <m/>
    <m/>
    <s v="MEMO 27/2016"/>
    <d v="2016-06-28T00:00:00"/>
    <s v="Contrataciones Artisticas"/>
    <s v="CARLOS COSATTINI - BENJAMIN BRU PESCE - ROBERTO DANIEL CALOMARDE - MATIAS PABLO GRANDE - &quot;MARCONI Y LA CAMERATA ARGENTINA&quot;"/>
    <n v="17500"/>
    <s v="Pago de facturas B N° 0001-00000052/ 0001-00000243/ 0001-00000218/ 0002-00000008"/>
    <s v="Dirección Nacional de Expresiones Federales"/>
    <m/>
    <s v="Dirección Nacional de Expresiones Federales"/>
    <d v="2016-09-02T00:00:00"/>
    <s v="Mueble 9"/>
    <s v="Sebastian"/>
    <d v="2016-07-11T00:00:00"/>
    <s v="TERMINADO"/>
    <s v="Presupuesto"/>
    <d v="2016-09-23T00:00:00"/>
    <m/>
    <s v="Para indicar crédito e intervención. RESO por gedo."/>
    <x v="19"/>
    <d v="2016-09-23T00:00:00"/>
    <m/>
    <m/>
    <m/>
    <m/>
    <m/>
    <m/>
    <m/>
    <m/>
    <m/>
    <m/>
    <m/>
    <m/>
  </r>
  <r>
    <s v="282441/2016"/>
    <s v="282441/2016"/>
    <m/>
    <s v="21453/2016"/>
    <m/>
    <m/>
    <s v="NOTA DNCT N° 132/2016"/>
    <d v="2016-06-28T00:00:00"/>
    <s v="Tecnopolis - Mantenimiento"/>
    <s v="BELLI &amp; CIA S.A."/>
    <n v="49961.2"/>
    <s v="Pago de factura N° 0002-00000705/706"/>
    <s v="Dirección Nacional de Centros Tematicos"/>
    <m/>
    <s v="Legales"/>
    <d v="2016-07-27T00:00:00"/>
    <s v="Mueble 8"/>
    <s v="Mariana"/>
    <d v="2016-07-12T00:00:00"/>
    <s v="FINALIZADO"/>
    <s v="Legales"/>
    <d v="2016-08-04T00:00:00"/>
    <s v="PV-2016-00544269"/>
    <m/>
    <x v="5"/>
    <m/>
    <m/>
    <m/>
    <m/>
    <m/>
    <m/>
    <m/>
    <m/>
    <m/>
    <m/>
    <m/>
    <m/>
    <m/>
  </r>
  <r>
    <s v="298826/2016"/>
    <s v="298826/2016"/>
    <m/>
    <m/>
    <m/>
    <m/>
    <s v="NOTA SCP N° 203/2016"/>
    <d v="2016-07-11T00:00:00"/>
    <s v="Servicios de Eventos"/>
    <s v="DIARIO PERFIL"/>
    <n v="701800"/>
    <s v="Pago de factura N° 0002-00000146"/>
    <s v="Secretaria de Contenidos Publicos"/>
    <m/>
    <s v="Direccion General Técnica, Administrativa y Legal"/>
    <d v="2016-07-27T00:00:00"/>
    <m/>
    <s v="Otros"/>
    <m/>
    <s v="Para la firma del acto administrativo"/>
    <s v="Direccion General Técnica, Administrativa y Legal"/>
    <d v="2016-07-26T00:00:00"/>
    <s v="PROVIDENCIA"/>
    <s v="Para emitir opinión."/>
    <x v="19"/>
    <d v="2016-08-29T00:00:00"/>
    <m/>
    <m/>
    <m/>
    <m/>
    <m/>
    <m/>
    <m/>
    <m/>
    <m/>
    <m/>
    <m/>
    <m/>
  </r>
  <r>
    <s v="298820/2016"/>
    <s v="298820/2016"/>
    <m/>
    <m/>
    <m/>
    <m/>
    <s v="NOTA SCP N°202/2016"/>
    <d v="2016-07-11T00:00:00"/>
    <s v="Servicios de Eventos"/>
    <s v="DIARIO PERFIL"/>
    <n v="459800"/>
    <s v="Pago de factura N° 0002-00000145"/>
    <s v="Secretaria de Contenidos Publicos"/>
    <m/>
    <s v="Direccion General Técnica, Administrativa y Legal"/>
    <d v="2016-07-27T00:00:00"/>
    <s v="Mueble 11"/>
    <s v="Otros"/>
    <d v="2016-07-12T00:00:00"/>
    <m/>
    <s v="Legales"/>
    <d v="2016-07-12T00:00:00"/>
    <s v="PROVIDENCIA"/>
    <s v="Para emitir opinión."/>
    <x v="3"/>
    <d v="2016-07-28T00:00:00"/>
    <m/>
    <m/>
    <m/>
    <m/>
    <m/>
    <m/>
    <m/>
    <m/>
    <m/>
    <m/>
    <m/>
    <m/>
  </r>
  <r>
    <s v="300538/2016"/>
    <s v="300538/2016"/>
    <m/>
    <s v="22725/2016"/>
    <m/>
    <m/>
    <s v="MEMOP 06/2016"/>
    <d v="2016-07-11T00:00:00"/>
    <s v="Servicios de Impresión de materiales en mano"/>
    <m/>
    <m/>
    <s v="Requerimiento de contratacion de servicio de impresion de material en mano"/>
    <s v="Secretaria de Contenidos Publicos"/>
    <m/>
    <s v="Direccion General Técnica, Administrativa y Legal"/>
    <d v="2016-07-11T00:00:00"/>
    <m/>
    <s v="GUIDO 811"/>
    <d v="2016-07-12T00:00:00"/>
    <s v="A la espera de recepción de presupuesto membretado y firmado. 23/09: se entrega borrador a Romina para ok. 27/9(se recibe borrador con correcciones de romina) y se envió borrador con observaciones a Fernanda Escobar._x000a_"/>
    <m/>
    <m/>
    <m/>
    <m/>
    <x v="3"/>
    <d v="2016-07-12T00:00:00"/>
    <m/>
    <m/>
    <m/>
    <m/>
    <m/>
    <m/>
    <m/>
    <m/>
    <m/>
    <m/>
    <m/>
    <m/>
  </r>
  <r>
    <s v="301758/2016"/>
    <s v="301758/2016"/>
    <m/>
    <s v="22818/2016"/>
    <m/>
    <m/>
    <s v="NOTA DNCT N°147/16"/>
    <d v="2016-07-07T00:00:00"/>
    <s v="Tecnopolis - Materiales Electricos"/>
    <s v="FERRETERIA DE LA AVENIDA TELLIREZ S.A."/>
    <n v="46995"/>
    <s v="Solicitud de pago factura B N° 0001-00002901 a favor de la firma Ferreteria de la avenida telleriz S.A. por la provision de insumos de maquinas electricas"/>
    <s v="Dirección Nacional de Centros Tematicos"/>
    <m/>
    <s v="Direccion General Técnica, Administrativa y Legal"/>
    <d v="2016-07-12T00:00:00"/>
    <s v="Mueble 8"/>
    <s v="Mariana"/>
    <d v="2016-07-13T00:00:00"/>
    <m/>
    <s v="Presupuesto"/>
    <d v="2016-08-29T00:00:00"/>
    <s v="PV-2016-00988942"/>
    <s v="Para que continue tramite"/>
    <x v="19"/>
    <d v="2016-08-25T00:00:00"/>
    <m/>
    <m/>
    <m/>
    <m/>
    <m/>
    <m/>
    <m/>
    <m/>
    <m/>
    <m/>
    <m/>
    <m/>
  </r>
  <r>
    <s v="301639/2016"/>
    <s v="301639/2016"/>
    <m/>
    <s v="22804/2016"/>
    <m/>
    <m/>
    <s v="NOTA DNCT N°148/16"/>
    <d v="2016-07-06T00:00:00"/>
    <s v="Tecnopolis - Alquiler Fotocopiadoras"/>
    <s v="QSC SOLUCIONES S.R.L."/>
    <n v="17534.900000000001"/>
    <s v="Pago de factura N° 0002-00007605"/>
    <s v="Dirección Nacional de Centros Tematicos"/>
    <m/>
    <s v="Direccion General Técnica, Administrativa y Legal"/>
    <d v="2016-07-22T00:00:00"/>
    <s v="Mueble 8"/>
    <s v="Mariana"/>
    <d v="2016-07-13T00:00:00"/>
    <m/>
    <s v="Direccion General Técnica, Administrativa y Legal"/>
    <d v="2016-07-28T00:00:00"/>
    <s v="PV-2016-00432629-APN-DGTAYL#SFM"/>
    <m/>
    <x v="5"/>
    <m/>
    <m/>
    <m/>
    <m/>
    <m/>
    <m/>
    <m/>
    <m/>
    <m/>
    <m/>
    <m/>
    <m/>
    <m/>
  </r>
  <r>
    <s v="301691/2016"/>
    <s v="301691/2016"/>
    <m/>
    <s v="22806/16"/>
    <m/>
    <m/>
    <s v="NOTA DNCT N°146/16"/>
    <d v="2016-07-11T00:00:00"/>
    <s v="Tecnopolis - Insumos Graficos"/>
    <m/>
    <n v="3634389.35"/>
    <s v="Servicio de impresion materiales de mano"/>
    <s v="Dirección Nacional de Centros Tematicos"/>
    <m/>
    <s v="Direccion General Técnica, Administrativa y Legal"/>
    <d v="2016-07-12T00:00:00"/>
    <m/>
    <s v="GUIDO 811"/>
    <d v="2016-07-13T00:00:00"/>
    <s v="A la espera de confirmación de Expte de tecnópolis acerca de la continuidad del requerimiento. 29/09 Mariana consulta vía mail a Lucía Ruiz si es posible sumar el pedido de tecno al del CCK. 30/09 Se Solicitó a Mariana formato digital para proceder con las correcciones._x000a_"/>
    <s v="Dirección Nacional de Centros Tematicos"/>
    <d v="2016-08-23T00:00:00"/>
    <s v="PV-2016-00869473-APN-DGTAYL#SFM"/>
    <s v="Correcciones al requerimiento"/>
    <x v="27"/>
    <d v="2016-08-26T00:00:00"/>
    <m/>
    <m/>
    <m/>
    <m/>
    <m/>
    <m/>
    <m/>
    <m/>
    <m/>
    <m/>
    <m/>
    <m/>
  </r>
  <r>
    <s v="304557/2016"/>
    <s v="304557/2016"/>
    <m/>
    <s v="22973/16"/>
    <m/>
    <m/>
    <s v="NOTA DNCT N°154/16"/>
    <d v="2016-07-12T00:00:00"/>
    <s v="Tecnopolis - Servicio de sonido y video"/>
    <m/>
    <n v="1178200"/>
    <s v="Ampliacion orden de compra 175/2015"/>
    <s v="Dirección Nacional de Centros Tematicos"/>
    <m/>
    <s v="Dirección Nacional de Centros Tematicos"/>
    <d v="2016-07-12T00:00:00"/>
    <m/>
    <s v="Mariana"/>
    <m/>
    <m/>
    <s v="Presupuesto"/>
    <d v="2016-09-14T00:00:00"/>
    <s v="PV-2016-01395261-APN-DGTAYL#SFM"/>
    <m/>
    <x v="5"/>
    <m/>
    <m/>
    <m/>
    <m/>
    <m/>
    <m/>
    <m/>
    <m/>
    <m/>
    <m/>
    <m/>
    <m/>
    <m/>
  </r>
  <r>
    <s v="304478/2016"/>
    <s v="304478/2016"/>
    <m/>
    <s v="22956/16"/>
    <m/>
    <m/>
    <s v="NOTA DNCT N°155/16"/>
    <d v="2016-07-12T00:00:00"/>
    <s v="Tecnopolis - Servicio de sonido y video"/>
    <m/>
    <n v="963160"/>
    <s v="Ampliacion orden de compra 177/2015"/>
    <s v="Dirección Nacional de Centros Tematicos"/>
    <m/>
    <s v="Dirección Nacional de Centros Tematicos"/>
    <d v="2016-07-12T00:00:00"/>
    <m/>
    <s v="Otros"/>
    <m/>
    <s v="Analizando Ampliación."/>
    <s v="Presupuesto"/>
    <d v="2016-09-02T00:00:00"/>
    <s v="PV-2016-01124082-APN-DGTAYL#SFM"/>
    <m/>
    <x v="5"/>
    <m/>
    <m/>
    <m/>
    <m/>
    <m/>
    <m/>
    <m/>
    <m/>
    <m/>
    <m/>
    <m/>
    <m/>
    <m/>
  </r>
  <r>
    <s v="306927/2016"/>
    <s v="306927/2016"/>
    <m/>
    <s v="22765/2016"/>
    <m/>
    <m/>
    <s v="NOTA SCP N° 205/2016"/>
    <d v="2016-12-11T00:00:00"/>
    <s v="Audiovisual"/>
    <s v="POR TUTATIS S.R.L"/>
    <n v="508200"/>
    <s v="Servicios de producción para la realización de 45 micros del bicentenario"/>
    <s v="Secretaria de Contenidos Publicos"/>
    <m/>
    <s v="Direccion General Técnica, Administrativa y Legal"/>
    <d v="2016-07-13T00:00:00"/>
    <s v="Mueble 9"/>
    <s v="Sebastian"/>
    <m/>
    <s v="TERMINADO"/>
    <s v="Presupuesto"/>
    <d v="2016-08-01T00:00:00"/>
    <s v="PV-2016-00488533-APN-DGTAYL#SFM"/>
    <s v="Para que indique si existe crédito, junto con Reso por GEDO"/>
    <x v="19"/>
    <d v="2016-08-01T00:00:00"/>
    <m/>
    <s v="Legitimo Abono"/>
    <s v="Legitimo Abono"/>
    <m/>
    <n v="30711318840"/>
    <m/>
    <m/>
    <m/>
    <m/>
    <m/>
    <m/>
    <m/>
  </r>
  <r>
    <s v="287817/2016"/>
    <s v="287817/2016"/>
    <m/>
    <m/>
    <m/>
    <m/>
    <m/>
    <m/>
    <s v="Mantenimiento"/>
    <s v="BEBATO S.A. - ZOLMACO S.A"/>
    <n v="8992500"/>
    <s v="Pago de facturas B N° 0003-0000003 / 04"/>
    <s v="Coordinación Técnica Operativa"/>
    <m/>
    <s v="Dirección Nacional de Expresiones Federales"/>
    <d v="2016-08-09T00:00:00"/>
    <s v="Mueble 9"/>
    <s v="Sebastian"/>
    <d v="2016-07-19T00:00:00"/>
    <s v="TERMINADO"/>
    <s v="Presupuesto"/>
    <d v="2016-08-16T00:00:00"/>
    <s v="PV-2016-00726446-APN-DGTAYL#SFM"/>
    <s v="Para indicar crédito junto con Dispo por GEDO para continuar la tramitación"/>
    <x v="5"/>
    <m/>
    <m/>
    <s v="Legitimo Abono"/>
    <s v="Legitimo Abono"/>
    <m/>
    <n v="30715191896"/>
    <m/>
    <m/>
    <m/>
    <m/>
    <m/>
    <m/>
    <m/>
  </r>
  <r>
    <s v="310868/2016"/>
    <s v="310868/2016"/>
    <m/>
    <s v="23434/2016"/>
    <m/>
    <m/>
    <s v="ME-2016-00203008"/>
    <d v="2016-07-15T00:00:00"/>
    <s v="Transporte"/>
    <s v="PBG TRAVEL AND EVENTS S.R.L."/>
    <n v="28369.97"/>
    <s v="Pago de factura B N° 0001-00000141"/>
    <s v="Dirección Nacional de Expresiones Federales"/>
    <m/>
    <s v="Direccion General Técnica, Administrativa y Legal"/>
    <d v="2016-07-18T00:00:00"/>
    <s v="Mueble 10"/>
    <s v="Otros"/>
    <d v="2016-07-15T00:00:00"/>
    <s v="20/07/2016: se prepara acto administrativo por GEDO (firma SCP, dado que es partida 3.4 o 3.9 viáticos, según consultado con presupuesto) y nota a presupuesto y legales"/>
    <s v="Presupuesto"/>
    <d v="2016-07-20T00:00:00"/>
    <s v="Pv-2016-00347761 + PROY"/>
    <s v="Para indicar si existe crédito e intervenir acto administrativo. Cumplido pase a legales"/>
    <x v="19"/>
    <d v="2016-07-20T00:00:00"/>
    <m/>
    <s v="Legitimo Abono"/>
    <s v="Legitimo Abono"/>
    <m/>
    <n v="30714478199"/>
    <m/>
    <m/>
    <m/>
    <m/>
    <m/>
    <m/>
    <m/>
  </r>
  <r>
    <s v="258041/2016"/>
    <s v="258041/2016"/>
    <m/>
    <m/>
    <m/>
    <m/>
    <s v="MEMO 37/2016"/>
    <d v="2016-06-29T00:00:00"/>
    <s v="Otros"/>
    <m/>
    <m/>
    <s v="Creacion fondo rotatorio ejercicio 2016"/>
    <s v="Direccion General Técnica, Administrativa y Legal"/>
    <m/>
    <s v="Direccion General Técnica, Administrativa y Legal"/>
    <d v="2016-07-18T00:00:00"/>
    <m/>
    <s v="Otros"/>
    <m/>
    <m/>
    <m/>
    <m/>
    <m/>
    <m/>
    <x v="13"/>
    <d v="2016-07-19T00:00:00"/>
    <m/>
    <m/>
    <m/>
    <m/>
    <m/>
    <m/>
    <m/>
    <m/>
    <m/>
    <m/>
    <m/>
    <m/>
  </r>
  <r>
    <s v="000168/2016"/>
    <s v="000168/2016"/>
    <m/>
    <m/>
    <m/>
    <m/>
    <s v="NOTA DNCT N° 168/2016"/>
    <d v="2016-07-11T00:00:00"/>
    <s v="Tecnopolis - Equipamiento"/>
    <s v="ABC LATINOAMERICANA DE COMERCIALIZACION S.R.L."/>
    <n v="296561"/>
    <s v="Refacturacion factura N° 0002-01 Y 02"/>
    <s v="Dirección Nacional de Centros Tematicos"/>
    <m/>
    <s v="Dirección Nacional de Centros Tematicos"/>
    <d v="2016-07-11T00:00:00"/>
    <m/>
    <s v="Mariana"/>
    <d v="2016-07-18T00:00:00"/>
    <m/>
    <m/>
    <m/>
    <m/>
    <m/>
    <x v="3"/>
    <d v="2016-07-18T00:00:00"/>
    <m/>
    <m/>
    <m/>
    <m/>
    <m/>
    <m/>
    <m/>
    <m/>
    <m/>
    <m/>
    <m/>
    <m/>
  </r>
  <r>
    <s v="301854/2016"/>
    <s v="301854/2016"/>
    <m/>
    <s v="23508/2016"/>
    <m/>
    <m/>
    <s v="NOTA DNCT N° 171/2016"/>
    <d v="2016-07-14T00:00:00"/>
    <s v="Tecnopolis - Iluminacion"/>
    <s v="TECBA GROUP S.A."/>
    <n v="499999.98"/>
    <s v="Pago de Factura 0001-0000000001"/>
    <s v="Dirección Nacional de Centros Tematicos"/>
    <m/>
    <s v="Sistema Federal de Medios y Contenidos Públicos"/>
    <d v="2016-07-18T00:00:00"/>
    <m/>
    <s v="Mariana"/>
    <d v="2016-07-18T00:00:00"/>
    <s v="FINALIZADO"/>
    <s v="Presupuesto"/>
    <d v="2016-09-13T00:00:00"/>
    <s v="PV-2016-01350897-APN-DGTAYL#SFM"/>
    <s v="PARA CONTINUAR CON LOS TRAMITES ADMINISTRATIVOS DE RIGOR"/>
    <x v="19"/>
    <d v="2016-09-13T00:00:00"/>
    <m/>
    <m/>
    <m/>
    <m/>
    <m/>
    <m/>
    <m/>
    <m/>
    <m/>
    <m/>
    <m/>
    <m/>
  </r>
  <r>
    <s v="314282/2016"/>
    <s v="314282/2016"/>
    <m/>
    <m/>
    <m/>
    <m/>
    <s v="Me-2016-00310881"/>
    <d v="2016-07-18T00:00:00"/>
    <s v="Contrataciones Artisticas"/>
    <s v="CRECER CONSULTORA GESTIÓN Y NEGOCIOS de Pablo ZENTENO Actuación perro ciego en Salta"/>
    <n v="25000"/>
    <m/>
    <s v="Dirección Nacional de Centros Tematicos"/>
    <m/>
    <m/>
    <m/>
    <m/>
    <s v="Otros"/>
    <d v="2016-07-18T00:00:00"/>
    <s v="Para hacer Disposición"/>
    <s v="Legales"/>
    <d v="2016-09-16T00:00:00"/>
    <m/>
    <m/>
    <x v="5"/>
    <m/>
    <m/>
    <m/>
    <m/>
    <m/>
    <m/>
    <m/>
    <m/>
    <m/>
    <m/>
    <m/>
    <m/>
    <m/>
  </r>
  <r>
    <s v="308711/2016"/>
    <s v="308711/2016"/>
    <m/>
    <m/>
    <m/>
    <m/>
    <s v="Me-2016-00173170"/>
    <d v="2016-07-14T00:00:00"/>
    <s v="Tecnopolis - Mantenimiento"/>
    <s v="TM CARGO S.A."/>
    <n v="71390"/>
    <s v="Pago de Factura 0002-00000013"/>
    <s v="Dirección Nacional de Centros Tematicos"/>
    <m/>
    <m/>
    <m/>
    <m/>
    <s v="Otros"/>
    <m/>
    <s v="FIRMO DISPO GONZALEZ PASA AL PAGO"/>
    <s v="Legales"/>
    <d v="2016-07-25T00:00:00"/>
    <s v="PV-2016-00388558"/>
    <s v="Para su intervención"/>
    <x v="5"/>
    <m/>
    <m/>
    <m/>
    <m/>
    <m/>
    <m/>
    <m/>
    <m/>
    <m/>
    <m/>
    <m/>
    <m/>
    <m/>
  </r>
  <r>
    <s v="314569/2016"/>
    <s v="314569/2016"/>
    <m/>
    <m/>
    <m/>
    <m/>
    <s v="Me-2016-00314569"/>
    <d v="2016-07-18T00:00:00"/>
    <s v="Contrataciones Artisticas"/>
    <s v="HEAVYSAURIOS"/>
    <m/>
    <m/>
    <s v="Dirección Nacional de Centros Tematicos"/>
    <m/>
    <s v="Direccion General Técnica, Administrativa y Legal"/>
    <d v="2016-08-25T00:00:00"/>
    <m/>
    <s v="Mariana"/>
    <d v="2016-08-25T00:00:00"/>
    <s v="CON DISPO ELABORADA PARA REMITIR A PRESUPUESTO 28/07/2016"/>
    <s v="Presupuesto"/>
    <d v="2016-07-29T00:00:00"/>
    <s v="PV-2016-00458256-APN-DGTAYL#SFM"/>
    <m/>
    <x v="3"/>
    <d v="2016-08-25T00:00:00"/>
    <m/>
    <m/>
    <m/>
    <m/>
    <m/>
    <m/>
    <m/>
    <m/>
    <m/>
    <m/>
    <m/>
    <m/>
  </r>
  <r>
    <s v="315162/2016"/>
    <s v="315162/2016"/>
    <m/>
    <s v="23712/2016"/>
    <m/>
    <m/>
    <s v="DNEF N° 323/2016"/>
    <d v="2016-07-18T00:00:00"/>
    <s v="Alquiler de Equipamiento"/>
    <s v="ABREU ROCA OSCAR EDMUNDO NICOLAS"/>
    <n v="5000"/>
    <s v="Pago de factura C N° 0001-00000487"/>
    <s v="Dirección Nacional de Expresiones Federales"/>
    <m/>
    <s v="Dirección Nacional de Expresiones Federales"/>
    <d v="2016-07-18T00:00:00"/>
    <m/>
    <s v="Sebastian"/>
    <d v="2016-07-21T00:00:00"/>
    <s v="TERMINADO"/>
    <s v="Presupuesto"/>
    <d v="2016-09-27T00:00:00"/>
    <s v="PV-2016-01685713"/>
    <s v="Para indicación de crédito e intervención. DISPO x GEDO."/>
    <x v="5"/>
    <m/>
    <m/>
    <m/>
    <m/>
    <m/>
    <m/>
    <m/>
    <m/>
    <m/>
    <m/>
    <m/>
    <m/>
    <m/>
  </r>
  <r>
    <s v="315167/2016"/>
    <s v="315167/2016"/>
    <m/>
    <s v="23726/2016"/>
    <m/>
    <m/>
    <s v="DNEF N° 320/2016"/>
    <d v="2016-07-18T00:00:00"/>
    <s v="Alquiler de Equipamiento"/>
    <s v="MARIO ALBERTO FERNANDEZ"/>
    <n v="3500"/>
    <s v="Pago de factura C N° 0002-00000021"/>
    <s v="Dirección Nacional de Expresiones Federales"/>
    <m/>
    <s v="Dirección Nacional de Expresiones Federales"/>
    <d v="2016-07-18T00:00:00"/>
    <m/>
    <s v="Sebastian"/>
    <d v="2016-07-21T00:00:00"/>
    <s v="se envía al área requirente para modificar nota por error de fecha y de proveedor."/>
    <s v="Dirección Nacional de Expresiones Federales"/>
    <d v="2016-10-06T00:00:00"/>
    <m/>
    <s v="para modificar nota y firmar presupuestos."/>
    <x v="25"/>
    <d v="2016-10-06T00:00:00"/>
    <m/>
    <m/>
    <m/>
    <m/>
    <m/>
    <m/>
    <m/>
    <m/>
    <m/>
    <m/>
    <m/>
    <m/>
  </r>
  <r>
    <s v="315165/2016"/>
    <s v="315165/2016"/>
    <m/>
    <s v="23721/2016"/>
    <m/>
    <m/>
    <s v="DNEF N° 321/2016"/>
    <d v="2016-07-18T00:00:00"/>
    <s v="Alquiler de Equipamiento"/>
    <s v="BUSTO SEBASTIAN DARIO"/>
    <n v="2950"/>
    <s v="Pago de facturas C N° 0002-00000090"/>
    <s v="Dirección Nacional de Expresiones Federales"/>
    <m/>
    <s v="Dirección Nacional de Expresiones Federales"/>
    <d v="2016-07-18T00:00:00"/>
    <m/>
    <s v="Sebastian"/>
    <d v="2016-07-21T00:00:00"/>
    <s v="TERMINADO"/>
    <s v="Presupuesto"/>
    <d v="2016-09-08T00:00:00"/>
    <s v="PV-2016-01249997-APN-DGTAYL#SFM"/>
    <s v="Para que indique si hay crédito y continuar el trámite con Dispo por GEDO"/>
    <x v="5"/>
    <m/>
    <m/>
    <m/>
    <m/>
    <m/>
    <m/>
    <n v="269587"/>
    <m/>
    <m/>
    <m/>
    <m/>
    <m/>
    <m/>
  </r>
  <r>
    <s v="315164/2016"/>
    <s v="315164/2016"/>
    <m/>
    <s v="23718/2016"/>
    <m/>
    <m/>
    <s v="DNEF N° 322/2016"/>
    <m/>
    <s v="Alquiler de Equipamiento"/>
    <s v="CONGRESS CITY S.R.L."/>
    <n v="277695"/>
    <s v="Pago de facturas B N° 0003-00000156/54"/>
    <s v="Dirección Nacional de Expresiones Federales"/>
    <m/>
    <s v="Dirección Nacional de Expresiones Federales"/>
    <d v="2016-07-18T00:00:00"/>
    <m/>
    <s v="Sebastian"/>
    <d v="2016-07-21T00:00:00"/>
    <s v="TERMINADO"/>
    <s v="Presupuesto"/>
    <d v="2016-08-10T00:00:00"/>
    <s v="PV-2016-00641218"/>
    <s v="Para que indique si hay crédito y continuar el trámite con Reso por GEDO"/>
    <x v="5"/>
    <m/>
    <m/>
    <m/>
    <m/>
    <m/>
    <m/>
    <m/>
    <m/>
    <m/>
    <m/>
    <m/>
    <m/>
    <s v="DESAFECTAR"/>
  </r>
  <r>
    <s v="315171/2016"/>
    <s v="315171/2016"/>
    <m/>
    <s v="237229/2016"/>
    <m/>
    <m/>
    <s v="DNEF N° 312/2016"/>
    <d v="2016-07-18T00:00:00"/>
    <s v="Mantenimiento"/>
    <s v="SAN TELMO S.R.L."/>
    <n v="158680.85"/>
    <s v="Pago de facturas B N° 0007-00001569/1570/1578/1579"/>
    <s v="Dirección Nacional de Expresiones Federales"/>
    <m/>
    <s v="Dirección Nacional de Expresiones Federales"/>
    <d v="2016-07-18T00:00:00"/>
    <m/>
    <s v="Sebastian"/>
    <d v="2016-07-21T00:00:00"/>
    <s v="TERMINADO"/>
    <s v="Presupuesto"/>
    <d v="2016-09-06T00:00:00"/>
    <s v="PV-2016-01198777"/>
    <s v="Ver columna T"/>
    <x v="19"/>
    <d v="2016-09-13T00:00:00"/>
    <m/>
    <m/>
    <m/>
    <m/>
    <m/>
    <m/>
    <m/>
    <m/>
    <m/>
    <m/>
    <m/>
    <m/>
  </r>
  <r>
    <s v="314344/2016"/>
    <s v="314344/2016"/>
    <m/>
    <s v="23687/2016"/>
    <m/>
    <m/>
    <s v="DNEF N° 313/2016"/>
    <d v="2016-07-18T00:00:00"/>
    <s v="Servicios de Eventos"/>
    <m/>
    <m/>
    <s v="Contratación de servicios de catering para el CCK"/>
    <s v="Dirección Nacional de Expresiones Federales"/>
    <m/>
    <s v="Dirección Nacional de Expresiones Federales"/>
    <d v="2016-09-05T00:00:00"/>
    <m/>
    <s v="GUIDO 811"/>
    <d v="2016-09-07T00:00:00"/>
    <s v="Aprobación del requerimiento por Romina. Se cargó en Comprar. A la espera de la autorización de Gustavo Gonzalez (30/09)."/>
    <m/>
    <m/>
    <m/>
    <m/>
    <x v="3"/>
    <d v="2016-09-05T00:00:00"/>
    <m/>
    <m/>
    <m/>
    <m/>
    <m/>
    <m/>
    <m/>
    <m/>
    <m/>
    <m/>
    <m/>
    <m/>
  </r>
  <r>
    <s v="315173/2016"/>
    <s v="315173/2016"/>
    <m/>
    <s v="23732/2016"/>
    <m/>
    <m/>
    <s v="DNEF N° 316/2016"/>
    <d v="2016-07-18T00:00:00"/>
    <s v="Alquiler Equipamiento Radioelectrico"/>
    <s v="BACIGALUPPI HNOS. S.A."/>
    <n v="81856.5"/>
    <s v="Solicitud de pago por alquiler de handies"/>
    <s v="Dirección Nacional de Expresiones Federales"/>
    <m/>
    <s v="Dirección Nacional de Expresiones Federales"/>
    <d v="2016-07-18T00:00:00"/>
    <m/>
    <s v="Sebastian"/>
    <d v="2016-08-18T00:00:00"/>
    <s v="TERMINADO"/>
    <s v="Presupuesto"/>
    <d v="2016-09-01T00:00:00"/>
    <s v="PV-2016-01094395-APN-DGTAYL#SFM"/>
    <s v="Para que indique si hay crédito y continuar el trámite con Dispo por GEDO"/>
    <x v="5"/>
    <m/>
    <m/>
    <m/>
    <m/>
    <m/>
    <m/>
    <m/>
    <m/>
    <m/>
    <m/>
    <m/>
    <m/>
    <m/>
  </r>
  <r>
    <s v="315172/2016"/>
    <s v="315172/2016"/>
    <m/>
    <s v="23731/2016"/>
    <m/>
    <m/>
    <s v="DNEF N° 315/2016"/>
    <d v="2016-07-18T00:00:00"/>
    <s v="Audiovisual"/>
    <s v="BUSTO SEBASTIAN DARIO"/>
    <n v="5000"/>
    <s v="Pago por alquiler de bateria"/>
    <s v="Dirección Nacional de Expresiones Federales"/>
    <m/>
    <s v="Dirección Nacional de Expresiones Federales"/>
    <d v="2016-07-18T00:00:00"/>
    <m/>
    <s v="Sebastian"/>
    <d v="2016-07-21T00:00:00"/>
    <s v="TERMINADO"/>
    <s v="Presupuesto"/>
    <d v="2016-08-30T00:00:00"/>
    <s v="PV-2016-01030123"/>
    <s v="Para indicar crédito y continuidad del trámite, con Dispo GEDO"/>
    <x v="5"/>
    <m/>
    <m/>
    <m/>
    <m/>
    <m/>
    <m/>
    <n v="269587"/>
    <m/>
    <m/>
    <m/>
    <m/>
    <m/>
    <m/>
  </r>
  <r>
    <s v="391893/2016"/>
    <s v="023615/2016"/>
    <m/>
    <m/>
    <m/>
    <m/>
    <s v="DNEF N° 309/2016"/>
    <d v="2016-07-18T00:00:00"/>
    <s v="Otros"/>
    <s v="BUSTO SEBASTIAN DARIO"/>
    <n v="6660"/>
    <s v="Pago por alquiler de amplificador y bateria"/>
    <s v="Dirección Nacional de Expresiones Federales"/>
    <m/>
    <s v="Dirección Nacional de Expresiones Federales"/>
    <d v="2016-07-18T00:00:00"/>
    <m/>
    <s v="Sebastian"/>
    <d v="2016-07-21T00:00:00"/>
    <s v="TERMINADO"/>
    <s v="Presupuesto"/>
    <d v="2016-08-31T00:00:00"/>
    <s v="PV-2016-01063503-APN-DGTAYL#SFM"/>
    <m/>
    <x v="5"/>
    <m/>
    <m/>
    <m/>
    <m/>
    <m/>
    <m/>
    <n v="269587"/>
    <m/>
    <m/>
    <m/>
    <m/>
    <m/>
    <m/>
  </r>
  <r>
    <s v="222508/2016"/>
    <s v="222508/2016"/>
    <m/>
    <s v="17798/2016"/>
    <m/>
    <m/>
    <m/>
    <d v="2016-05-30T00:00:00"/>
    <m/>
    <m/>
    <n v="35073.57"/>
    <s v="anticipo de fondos con gastos a rendir"/>
    <s v="Dirección Nacional de Expresiones Federales"/>
    <m/>
    <s v="Dirección Nacional de Expresiones Federales"/>
    <d v="2016-07-18T00:00:00"/>
    <m/>
    <s v="Sebastian"/>
    <m/>
    <m/>
    <m/>
    <m/>
    <m/>
    <m/>
    <x v="3"/>
    <d v="2016-07-19T00:00:00"/>
    <m/>
    <m/>
    <m/>
    <m/>
    <m/>
    <m/>
    <m/>
    <m/>
    <m/>
    <m/>
    <m/>
    <m/>
  </r>
  <r>
    <s v="267813/2016"/>
    <s v="267813/2016"/>
    <m/>
    <m/>
    <m/>
    <m/>
    <m/>
    <d v="2016-06-23T00:00:00"/>
    <s v="Otros"/>
    <m/>
    <m/>
    <s v="solicitud compra de ruedas"/>
    <s v="Coordinación Técnica Operativa"/>
    <m/>
    <s v="Coordinación Técnica Operativa"/>
    <d v="2016-09-07T00:00:00"/>
    <m/>
    <s v="GUIDO 811"/>
    <d v="2016-07-21T00:00:00"/>
    <s v="En la ofina 809 lo tiene Laura para la confección del pliego. Se cargó en el SLU."/>
    <m/>
    <m/>
    <m/>
    <m/>
    <x v="3"/>
    <d v="2016-09-26T00:00:00"/>
    <m/>
    <m/>
    <m/>
    <m/>
    <m/>
    <m/>
    <m/>
    <m/>
    <m/>
    <m/>
    <m/>
    <m/>
  </r>
  <r>
    <s v="315174/2016"/>
    <s v="315174/2016"/>
    <m/>
    <s v="23733/2016"/>
    <m/>
    <m/>
    <s v="DNEF N° 317/2016"/>
    <d v="2016-07-18T00:00:00"/>
    <s v="Otros"/>
    <s v="Cesatti Rodolfo"/>
    <n v="177870"/>
    <s v="pago por alquiler de camaras profesionales"/>
    <s v="Dirección Nacional de Expresiones Federales"/>
    <m/>
    <s v="Dirección Nacional de Expresiones Federales"/>
    <d v="2016-07-18T00:00:00"/>
    <m/>
    <s v="Sebastian"/>
    <d v="2016-07-21T00:00:00"/>
    <s v="TERMINADO- se envio providencia y dispo por gedo"/>
    <s v="Presupuesto"/>
    <d v="2016-09-27T00:00:00"/>
    <s v="PV-2016-01698100"/>
    <m/>
    <x v="19"/>
    <d v="2016-09-27T00:00:00"/>
    <m/>
    <m/>
    <m/>
    <m/>
    <m/>
    <m/>
    <m/>
    <m/>
    <m/>
    <m/>
    <m/>
    <m/>
  </r>
  <r>
    <s v="314956/2016"/>
    <s v="314956/2016"/>
    <m/>
    <s v="23685/2016"/>
    <m/>
    <m/>
    <s v="DNEF N° 324/2016"/>
    <d v="2016-07-05T00:00:00"/>
    <s v="Otros"/>
    <s v="MR CONSTRUCCIONES INDUSTRIALIZADAS S.R.L."/>
    <n v="494720.6"/>
    <s v="Pago reacondicionamiento de salas 6 y 7 piso"/>
    <s v="Sistema Federal de Medios y Contenidos Públicos"/>
    <m/>
    <s v="Dirección Nacional de Expresiones Federales"/>
    <d v="2016-07-18T00:00:00"/>
    <m/>
    <s v="Sebastian"/>
    <d v="2016-07-21T00:00:00"/>
    <s v="TERMINADO"/>
    <s v="Presupuesto"/>
    <d v="2016-09-20T00:00:00"/>
    <s v="PV-2016-01519566"/>
    <s v="Para que indique si hay crédito y continuar el trámite con Dispo por GEDO"/>
    <x v="3"/>
    <d v="2016-10-05T00:00:00"/>
    <m/>
    <m/>
    <m/>
    <m/>
    <m/>
    <m/>
    <m/>
    <m/>
    <m/>
    <m/>
    <m/>
    <m/>
  </r>
  <r>
    <s v="393649/2016"/>
    <s v="023616/2016"/>
    <m/>
    <s v="23616/2016"/>
    <m/>
    <m/>
    <s v="DNEF N° 310/2016"/>
    <d v="2016-07-18T00:00:00"/>
    <s v="Servicios de Eventos"/>
    <s v="CATERING PORTEÑO S.R.L"/>
    <n v="6900"/>
    <s v="solicitud de pago de catering para show morelenbaum"/>
    <s v="Dirección Nacional de Expresiones Federales"/>
    <m/>
    <s v="Dirección Nacional de Expresiones Federales"/>
    <d v="2016-07-18T00:00:00"/>
    <m/>
    <s v="Sebastian"/>
    <d v="2016-07-21T00:00:00"/>
    <s v="TERMINADO"/>
    <s v="Presupuesto"/>
    <d v="2016-09-02T00:00:00"/>
    <s v="PV-2016-01115847-APN-DGTAYL#SFM"/>
    <s v="Para que indique si hay crédito y continuar el trámite con Reso por GEDO"/>
    <x v="5"/>
    <m/>
    <m/>
    <m/>
    <m/>
    <m/>
    <m/>
    <m/>
    <m/>
    <m/>
    <m/>
    <m/>
    <m/>
    <m/>
  </r>
  <r>
    <s v="316270/2016"/>
    <s v="316270/2016"/>
    <m/>
    <s v="23825/2016"/>
    <m/>
    <m/>
    <s v="DNEF N° 338/2016"/>
    <d v="2016-07-19T00:00:00"/>
    <s v="Servicios de Eventos"/>
    <s v="Emanuel Juan Ignacio Brusa"/>
    <n v="8000"/>
    <s v="Reconocimiento de gastos Emanuel Juan Ignacio Brusa"/>
    <s v="Dirección Nacional de Expresiones Federales"/>
    <m/>
    <s v="Dirección Nacional de Expresiones Federales"/>
    <d v="2016-07-19T00:00:00"/>
    <m/>
    <s v="Sebastian"/>
    <d v="2016-07-21T00:00:00"/>
    <s v="TERMINADO"/>
    <s v="Presupuesto"/>
    <d v="2016-08-23T00:00:00"/>
    <s v="PV-2016-00857618"/>
    <m/>
    <x v="5"/>
    <m/>
    <m/>
    <m/>
    <m/>
    <m/>
    <m/>
    <m/>
    <m/>
    <m/>
    <m/>
    <m/>
    <m/>
    <m/>
  </r>
  <r>
    <s v="316576/2016"/>
    <s v="316576/2016"/>
    <m/>
    <s v="23834/2016"/>
    <m/>
    <m/>
    <s v="DNEF N° 339/2016"/>
    <d v="2016-07-19T00:00:00"/>
    <s v="Servicios de Eventos"/>
    <s v="Gordon Mc Chesney"/>
    <s v="USD 5,800"/>
    <s v="Reconocimeinto de gastos Ches Smith"/>
    <s v="Dirección Nacional de Expresiones Federales"/>
    <m/>
    <s v="Dirección Nacional de Expresiones Federales"/>
    <d v="2016-07-19T00:00:00"/>
    <m/>
    <s v="Sebastian"/>
    <d v="2016-07-21T00:00:00"/>
    <s v="TERMINADO"/>
    <s v="Presupuesto"/>
    <d v="2016-09-08T00:00:00"/>
    <s v="PV-2016-01256524-APN-DGTAYL#SFM"/>
    <s v="Para pedir constancia de crédito con A.A. por GEDO, y continuidad de los actuados"/>
    <x v="5"/>
    <m/>
    <m/>
    <m/>
    <m/>
    <m/>
    <m/>
    <m/>
    <m/>
    <m/>
    <m/>
    <m/>
    <m/>
    <m/>
  </r>
  <r>
    <s v="310748/2016"/>
    <s v="310748/2016"/>
    <m/>
    <s v="23411/2016"/>
    <m/>
    <m/>
    <s v="DNEF N° 158/2016"/>
    <d v="2016-07-13T00:00:00"/>
    <s v="Refrigerio -Almuerzos"/>
    <s v="CORPORACIÓN DEL MERCADO CENTRAL DE BUENOS AIRES"/>
    <n v="376434.6"/>
    <s v="pago de factura Nº 0000-0000292979"/>
    <s v="Dirección Nacional de Centros Tematicos"/>
    <m/>
    <s v="Direccion General Técnica, Administrativa y Legal"/>
    <d v="2016-07-18T00:00:00"/>
    <m/>
    <s v="Otros"/>
    <d v="2016-07-20T00:00:00"/>
    <m/>
    <m/>
    <m/>
    <m/>
    <s v="para pedir constancia de crédito"/>
    <x v="19"/>
    <d v="2016-07-29T00:00:00"/>
    <m/>
    <m/>
    <m/>
    <m/>
    <m/>
    <n v="203503"/>
    <m/>
    <m/>
    <m/>
    <m/>
    <m/>
    <m/>
  </r>
  <r>
    <s v="310785/2016"/>
    <s v="310785/2016"/>
    <m/>
    <s v="23430/2016"/>
    <m/>
    <m/>
    <s v="DNEF N° 159/2016"/>
    <d v="2016-07-13T00:00:00"/>
    <s v="Tecnopolis - Equipamiento"/>
    <s v="GRUPO FUTURO S.A."/>
    <n v="160930"/>
    <s v="Pago de factura Nº 0004-00000034"/>
    <s v="Dirección Nacional de Centros Tematicos"/>
    <m/>
    <s v="Direccion General Técnica, Administrativa y Legal"/>
    <d v="2016-07-18T00:00:00"/>
    <m/>
    <s v="Mariana"/>
    <d v="2016-07-20T00:00:00"/>
    <m/>
    <s v="Presupuesto"/>
    <d v="2016-08-22T00:00:00"/>
    <s v="PV-2016-00840334-APN-DGTAYL#SFM"/>
    <s v="para pedir constancia de crédito"/>
    <x v="19"/>
    <d v="2016-08-19T00:00:00"/>
    <m/>
    <m/>
    <m/>
    <m/>
    <m/>
    <m/>
    <m/>
    <m/>
    <m/>
    <m/>
    <m/>
    <m/>
  </r>
  <r>
    <s v="316363/2016"/>
    <s v="316363/2016"/>
    <m/>
    <s v="23814/2016"/>
    <m/>
    <m/>
    <s v="DNEF N° 332/2016"/>
    <d v="2016-07-19T00:00:00"/>
    <s v="Servicios de Eventos"/>
    <s v="Mariano Malamud"/>
    <n v="4000"/>
    <s v="Reconocimiento de gastos Mariano Malamud"/>
    <s v="Dirección Nacional de Expresiones Federales"/>
    <m/>
    <s v="Dirección Nacional de Expresiones Federales"/>
    <d v="2016-07-19T00:00:00"/>
    <m/>
    <s v="Sebastian"/>
    <d v="2016-07-31T00:00:00"/>
    <s v="TERMINADO"/>
    <s v="Presupuesto"/>
    <d v="2016-08-19T00:00:00"/>
    <s v="PV-2016-00806158-APN-DGTAYL#SFM"/>
    <m/>
    <x v="5"/>
    <m/>
    <m/>
    <m/>
    <m/>
    <m/>
    <m/>
    <m/>
    <m/>
    <m/>
    <m/>
    <m/>
    <m/>
    <m/>
  </r>
  <r>
    <s v="316285/2016"/>
    <s v="316285/2016"/>
    <m/>
    <s v="23812/2016"/>
    <m/>
    <m/>
    <s v="DNEF N° 333/2016"/>
    <d v="2016-07-19T00:00:00"/>
    <s v="Servicios de Eventos"/>
    <s v="Horacio Mariano Hurtado de Mendoza"/>
    <n v="4000"/>
    <s v="reconocimiento de gastos Horacio Mariano Hurtado de Mendoza"/>
    <s v="Dirección Nacional de Expresiones Federales"/>
    <m/>
    <s v="Dirección Nacional de Expresiones Federales"/>
    <d v="2016-07-19T00:00:00"/>
    <m/>
    <s v="Sebastian"/>
    <d v="2016-07-31T00:00:00"/>
    <m/>
    <s v="Dirección Nacional de Expresiones Federales"/>
    <d v="2016-08-29T00:00:00"/>
    <m/>
    <s v="para ampliar actividad Afip."/>
    <x v="5"/>
    <m/>
    <m/>
    <m/>
    <m/>
    <m/>
    <m/>
    <m/>
    <m/>
    <m/>
    <m/>
    <m/>
    <m/>
    <m/>
  </r>
  <r>
    <s v="316252/2016"/>
    <s v="316252/2016"/>
    <m/>
    <s v="23810/2016"/>
    <m/>
    <m/>
    <s v="DNEF N° 331/2016"/>
    <d v="2016-07-19T00:00:00"/>
    <s v="Servicios de Eventos"/>
    <s v="Jaime Torres"/>
    <n v="28000"/>
    <s v="reconocimiento de gastos"/>
    <s v="Dirección Nacional de Expresiones Federales"/>
    <m/>
    <s v="Dirección Nacional de Expresiones Federales"/>
    <d v="2016-07-19T00:00:00"/>
    <m/>
    <s v="Sebastian"/>
    <d v="2016-07-21T00:00:00"/>
    <s v="TERMINADO"/>
    <s v="Presupuesto"/>
    <d v="2016-08-22T00:00:00"/>
    <s v="PV-2016-00840504-APN-DGTAYL#SFM"/>
    <m/>
    <x v="5"/>
    <m/>
    <m/>
    <m/>
    <m/>
    <m/>
    <m/>
    <m/>
    <m/>
    <m/>
    <m/>
    <m/>
    <m/>
    <m/>
  </r>
  <r>
    <s v="316001/2016"/>
    <s v="316001/2016"/>
    <m/>
    <s v="23775/2016"/>
    <m/>
    <m/>
    <s v="DNEF N° 337/2016"/>
    <d v="2016-07-19T00:00:00"/>
    <s v="Servicios de Eventos"/>
    <s v="GUSTAVO DANIEL SPATOCCO"/>
    <n v="10000"/>
    <s v="reconocimiento de gastos"/>
    <s v="Dirección Nacional de Expresiones Federales"/>
    <m/>
    <s v="Dirección Nacional de Expresiones Federales"/>
    <d v="2016-07-19T00:00:00"/>
    <m/>
    <s v="Sebastian"/>
    <d v="2016-07-21T00:00:00"/>
    <m/>
    <s v="Presupuesto"/>
    <d v="2016-08-23T00:00:00"/>
    <s v="PV-2016-00866029"/>
    <m/>
    <x v="5"/>
    <m/>
    <m/>
    <m/>
    <m/>
    <m/>
    <m/>
    <m/>
    <m/>
    <m/>
    <m/>
    <m/>
    <m/>
    <m/>
  </r>
  <r>
    <s v="316040/2016"/>
    <s v="316040/2016"/>
    <m/>
    <s v="23782/2016"/>
    <m/>
    <m/>
    <s v="DNEF N° 328/2016"/>
    <d v="2016-07-19T00:00:00"/>
    <s v="Servicios de Eventos"/>
    <s v="MARIANO MALAMUD"/>
    <n v="2500"/>
    <s v="reconocimiento de gastos"/>
    <s v="Dirección Nacional de Expresiones Federales"/>
    <m/>
    <s v="Dirección Nacional de Expresiones Federales"/>
    <d v="2016-07-19T00:00:00"/>
    <m/>
    <s v="Sebastian"/>
    <d v="2016-07-31T00:00:00"/>
    <s v="TERMINADO"/>
    <s v="Presupuesto"/>
    <d v="2016-09-02T00:00:00"/>
    <s v="PV-2016-01124218-APN-DGTAYL#SFM"/>
    <s v="para su efectivo pago"/>
    <x v="5"/>
    <m/>
    <m/>
    <m/>
    <m/>
    <m/>
    <m/>
    <m/>
    <m/>
    <m/>
    <m/>
    <m/>
    <m/>
    <m/>
  </r>
  <r>
    <s v="316231/2016"/>
    <s v="316231/2016"/>
    <m/>
    <s v="23804/2016"/>
    <m/>
    <m/>
    <s v="DNEF N° 334/2016"/>
    <d v="2016-07-19T00:00:00"/>
    <s v="Servicios de Eventos"/>
    <s v="BULLPRODUCCIONES S.R.L."/>
    <n v="30000"/>
    <s v="Pago de factura B N° 0005-00000071"/>
    <s v="Dirección Nacional de Expresiones Federales"/>
    <m/>
    <s v="Dirección Nacional de Expresiones Federales"/>
    <d v="2016-09-02T00:00:00"/>
    <m/>
    <s v="Sebastian"/>
    <d v="2016-07-31T00:00:00"/>
    <s v="11/08/2016: se devuelve por falta de plazos administrativos. 27/09 se envía con providencia reclamando poder de representación y cesión de cobro."/>
    <s v="Dirección Nacional de Expresiones Federales"/>
    <d v="2016-09-27T00:00:00"/>
    <s v="PV-2016-01710948"/>
    <s v="se envía providencia por poder de representación y cesión."/>
    <x v="5"/>
    <m/>
    <m/>
    <m/>
    <m/>
    <m/>
    <m/>
    <m/>
    <m/>
    <m/>
    <m/>
    <m/>
    <m/>
    <m/>
  </r>
  <r>
    <s v="316051/2016"/>
    <s v="316051/2016"/>
    <m/>
    <s v="23787/2016"/>
    <m/>
    <m/>
    <s v="DNEF N° 336/2016"/>
    <d v="2016-07-19T00:00:00"/>
    <s v="Servicios de Eventos"/>
    <s v="GUSTAVO MULE"/>
    <n v="2500"/>
    <s v="reconocimiento de gastos"/>
    <s v="Dirección Nacional de Expresiones Federales"/>
    <m/>
    <s v="Dirección Nacional de Expresiones Federales"/>
    <d v="2016-07-19T00:00:00"/>
    <m/>
    <s v="Sebastian"/>
    <d v="2016-07-31T00:00:00"/>
    <s v="TERMINADO"/>
    <s v="Presupuesto"/>
    <d v="2016-08-22T00:00:00"/>
    <s v="PV-2016-00842416-APN-DGTAYL#SFM"/>
    <m/>
    <x v="5"/>
    <m/>
    <m/>
    <m/>
    <m/>
    <m/>
    <m/>
    <m/>
    <m/>
    <m/>
    <m/>
    <m/>
    <m/>
    <m/>
  </r>
  <r>
    <s v="316157/2016"/>
    <s v="316157/2016"/>
    <m/>
    <s v="23798/2016"/>
    <m/>
    <m/>
    <s v="DNEF N° 329/2016"/>
    <d v="2016-07-19T00:00:00"/>
    <s v="Contrataciones Artisticas"/>
    <s v="GABRIEL FALCONI"/>
    <n v="2500"/>
    <s v="reconocimiento de gastos"/>
    <s v="Dirección Nacional de Expresiones Federales"/>
    <m/>
    <s v="Dirección Nacional de Expresiones Federales"/>
    <d v="2016-07-19T00:00:00"/>
    <m/>
    <s v="Sebastian"/>
    <d v="2016-07-31T00:00:00"/>
    <s v="TERMINADO"/>
    <s v="Presupuesto"/>
    <d v="2016-08-23T00:00:00"/>
    <s v="PV-2016-00857157"/>
    <m/>
    <x v="5"/>
    <m/>
    <m/>
    <m/>
    <m/>
    <m/>
    <m/>
    <m/>
    <m/>
    <m/>
    <m/>
    <m/>
    <m/>
    <m/>
  </r>
  <r>
    <s v="316160/2016"/>
    <s v="316160/2016"/>
    <m/>
    <s v="23797/2016"/>
    <m/>
    <m/>
    <s v="DNEF N° 335/2016"/>
    <d v="2016-07-19T00:00:00"/>
    <s v="Contrataciones Artisticas"/>
    <s v="ANGEL SUCHERAS"/>
    <n v="6000"/>
    <s v="reconocimiento de gastos"/>
    <s v="Dirección Nacional de Expresiones Federales"/>
    <m/>
    <s v="Dirección Nacional de Expresiones Federales"/>
    <d v="2016-07-19T00:00:00"/>
    <m/>
    <s v="Sebastian"/>
    <d v="2016-07-31T00:00:00"/>
    <s v="TERMINADO"/>
    <s v="Presupuesto"/>
    <d v="2016-08-23T00:00:00"/>
    <s v="PV-2016-00857561"/>
    <m/>
    <x v="5"/>
    <m/>
    <m/>
    <m/>
    <m/>
    <m/>
    <m/>
    <m/>
    <m/>
    <m/>
    <m/>
    <m/>
    <m/>
    <m/>
  </r>
  <r>
    <s v="317010/2016"/>
    <s v="317010/2016"/>
    <m/>
    <s v="23808/2016"/>
    <m/>
    <m/>
    <m/>
    <d v="2016-07-19T00:00:00"/>
    <s v="Otros"/>
    <s v="M G G PRODUCCIONES S.R.L."/>
    <n v="500000"/>
    <s v="PAGO FACTURA Nº 0002-00000010"/>
    <s v="Subsecretaría de Centros Temáticos y Expresiones Federales"/>
    <m/>
    <s v="Direccion General Técnica, Administrativa y Legal"/>
    <d v="2016-07-19T00:00:00"/>
    <m/>
    <s v="Otros"/>
    <d v="2016-07-20T00:00:00"/>
    <m/>
    <s v="Presupuesto"/>
    <d v="2016-07-20T00:00:00"/>
    <s v="pv-2016-00346257"/>
    <s v="para su efectivo pago"/>
    <x v="19"/>
    <d v="2016-07-20T00:00:00"/>
    <m/>
    <m/>
    <m/>
    <m/>
    <m/>
    <m/>
    <m/>
    <m/>
    <m/>
    <m/>
    <m/>
    <m/>
  </r>
  <r>
    <s v="317016/2016"/>
    <s v="317016/2016"/>
    <m/>
    <s v="23805/2016"/>
    <m/>
    <m/>
    <s v="SSCTYEF Nº 260/2016"/>
    <d v="2016-07-19T00:00:00"/>
    <s v="Otros"/>
    <s v="M G G PRODUCCIONES S.R.L."/>
    <n v="500000"/>
    <s v="PAGO FACTURA Nº 0002-00000009"/>
    <s v="Subsecretaría de Centros Temáticos y Expresiones Federales"/>
    <m/>
    <s v="Direccion General Técnica, Administrativa y Legal"/>
    <d v="2016-07-19T00:00:00"/>
    <m/>
    <s v="Otros"/>
    <d v="2016-07-20T00:00:00"/>
    <m/>
    <s v="Presupuesto"/>
    <d v="2016-07-20T00:00:00"/>
    <s v="pv-2016-00346241"/>
    <s v="para su efectivo pago"/>
    <x v="19"/>
    <d v="2016-07-20T00:00:00"/>
    <m/>
    <m/>
    <m/>
    <m/>
    <m/>
    <m/>
    <m/>
    <m/>
    <m/>
    <m/>
    <m/>
    <m/>
  </r>
  <r>
    <s v="315166/2016"/>
    <s v="315166/2016"/>
    <m/>
    <s v="23720/2016"/>
    <m/>
    <m/>
    <s v="DNEF N° 175/2016"/>
    <d v="2016-07-11T00:00:00"/>
    <s v="Tecnopolis - Insumos textiles"/>
    <s v="MR ALTER CORPORATION S.R.L."/>
    <n v="350015.01"/>
    <s v="Pago factura Nº 0005-00000001"/>
    <s v="Dirección Nacional de Centros Tematicos"/>
    <m/>
    <s v="Direccion General Técnica, Administrativa y Legal"/>
    <d v="2016-07-19T00:00:00"/>
    <m/>
    <s v="Mariana"/>
    <d v="2016-07-20T00:00:00"/>
    <m/>
    <s v="Presupuesto"/>
    <d v="2016-08-16T00:00:00"/>
    <s v="PV-2016-00716500-APN-DGTAYL#SFM"/>
    <m/>
    <x v="19"/>
    <d v="2016-08-16T00:00:00"/>
    <m/>
    <m/>
    <m/>
    <m/>
    <m/>
    <m/>
    <m/>
    <m/>
    <m/>
    <m/>
    <m/>
    <m/>
  </r>
  <r>
    <s v="315342/2016"/>
    <s v="315342/2016"/>
    <m/>
    <s v="23728/2016"/>
    <m/>
    <m/>
    <s v="DNEF N° 177/2016"/>
    <d v="2016-07-13T00:00:00"/>
    <s v="Tecnopolis - Mantenimiento"/>
    <s v="CAUCHO COLOR COOPERATIVA DE TRABAJO ARCANGEL LIMITADA"/>
    <n v="86500"/>
    <s v="Pago de factura Nº 0002-00000052"/>
    <s v="Dirección Nacional de Centros Tematicos"/>
    <m/>
    <s v="Direccion General Técnica, Administrativa y Legal"/>
    <d v="2016-07-19T00:00:00"/>
    <m/>
    <s v="Mariana"/>
    <d v="2016-07-20T00:00:00"/>
    <s v="FINALIZADO"/>
    <s v="Presupuesto"/>
    <d v="2016-08-08T00:00:00"/>
    <s v="PV-2016-00595488-APN-DGTAYL#SFM"/>
    <m/>
    <x v="5"/>
    <m/>
    <m/>
    <m/>
    <m/>
    <m/>
    <m/>
    <m/>
    <m/>
    <m/>
    <m/>
    <m/>
    <m/>
    <m/>
  </r>
  <r>
    <s v="315169/2016"/>
    <s v="315169/2016"/>
    <m/>
    <s v="23727/2016"/>
    <m/>
    <m/>
    <s v="DNEF N° 176/2016"/>
    <d v="2016-07-13T00:00:00"/>
    <s v="Tecnopolis - Mantenimiento"/>
    <s v="CAUCHO COLOR COOPERATIVA DE TRABAJO ARCANGEL LIMITADA"/>
    <n v="128250"/>
    <s v="Pago de factura Nº 0002-00000053"/>
    <s v="Dirección Nacional de Centros Tematicos"/>
    <m/>
    <s v="Direccion General Técnica, Administrativa y Legal"/>
    <d v="2016-07-19T00:00:00"/>
    <m/>
    <s v="Mariana"/>
    <d v="2016-07-20T00:00:00"/>
    <s v="FINALIZADO"/>
    <s v="Presupuesto"/>
    <d v="2016-08-08T00:00:00"/>
    <s v="PV-2016-00595556-APN-DGTAYL#SFM"/>
    <s v="Para dar constancia de credito"/>
    <x v="5"/>
    <m/>
    <m/>
    <m/>
    <m/>
    <m/>
    <m/>
    <m/>
    <m/>
    <m/>
    <m/>
    <m/>
    <m/>
    <m/>
  </r>
  <r>
    <s v="315397/2016"/>
    <s v="315397/2016"/>
    <m/>
    <s v="23734/2016"/>
    <m/>
    <m/>
    <s v="DNEF N° 174/2016"/>
    <d v="2016-07-13T00:00:00"/>
    <s v="Tecnopolis - Internet"/>
    <s v="SZ STUDIOS DE SZTABZYB NICOLAS"/>
    <n v="112530"/>
    <s v="Pago de factura Nº 0002-00000007"/>
    <s v="Dirección Nacional de Centros Tematicos"/>
    <m/>
    <s v="Direccion General Técnica, Administrativa y Legal"/>
    <d v="2016-08-25T00:00:00"/>
    <m/>
    <s v="Mariana"/>
    <d v="2016-07-20T00:00:00"/>
    <s v="FINALIZADO. Se archivan fojas N° 19 a 23 - 26 a 28- 45 y 46"/>
    <s v="Presupuesto"/>
    <d v="2016-09-21T00:00:00"/>
    <s v="PV-2016-01394634-APN-DGTAYL#SFM"/>
    <s v="PARA CONTINUAR CON LOS TRÁMITES DE RIGOR"/>
    <x v="19"/>
    <d v="2016-09-21T00:00:00"/>
    <m/>
    <m/>
    <m/>
    <m/>
    <m/>
    <m/>
    <m/>
    <m/>
    <m/>
    <m/>
    <m/>
    <m/>
  </r>
  <r>
    <s v="61074/2016"/>
    <s v="061074/2016"/>
    <m/>
    <s v="242007/2016"/>
    <m/>
    <m/>
    <s v="DNEF N° 342/2016"/>
    <d v="2016-07-20T00:00:00"/>
    <s v="Otros"/>
    <m/>
    <m/>
    <s v="Intimación de pago por derechos de autor"/>
    <s v="Dirección Nacional de Expresiones Federales"/>
    <m/>
    <s v="Dirección Nacional de Expresiones Federales"/>
    <d v="2016-07-20T00:00:00"/>
    <m/>
    <s v="Sebastian"/>
    <d v="2016-07-21T00:00:00"/>
    <s v="25/08/2016: Sale a DNEF para firmar factura. 23/09/2016: sale a DNEF para pasar nota por GEDO y desglosar fojas"/>
    <s v="Dirección Nacional de Expresiones Federales"/>
    <d v="2016-09-23T00:00:00"/>
    <s v="RTO-S01:01024744/2016"/>
    <s v="para desglosar fojas"/>
    <x v="25"/>
    <d v="2016-09-23T00:00:00"/>
    <m/>
    <m/>
    <m/>
    <m/>
    <m/>
    <m/>
    <m/>
    <m/>
    <m/>
    <m/>
    <m/>
    <m/>
  </r>
  <r>
    <s v="024175/2016"/>
    <s v="024175/2016"/>
    <m/>
    <s v="24175/2016"/>
    <m/>
    <m/>
    <m/>
    <d v="2016-07-18T00:00:00"/>
    <s v="Tecnopolis - Alquiler Fotocopiadoras"/>
    <s v="QSC SOLUCIONES S.R.L."/>
    <n v="13488.5"/>
    <s v="Pago de factura B N° 0002-00007688"/>
    <s v="Dirección Nacional de Centros Tematicos"/>
    <m/>
    <s v="Dirección Nacional de Centros Tematicos"/>
    <d v="2016-07-18T00:00:00"/>
    <m/>
    <s v="Mariana"/>
    <d v="2016-07-20T00:00:00"/>
    <m/>
    <m/>
    <m/>
    <m/>
    <m/>
    <x v="3"/>
    <d v="2016-07-20T00:00:00"/>
    <m/>
    <m/>
    <m/>
    <m/>
    <m/>
    <m/>
    <m/>
    <m/>
    <m/>
    <m/>
    <m/>
    <m/>
  </r>
  <r>
    <s v="024173/2016"/>
    <s v="024173/2016"/>
    <m/>
    <s v="24173/2016"/>
    <m/>
    <m/>
    <s v="DNCT N° 194/2016"/>
    <d v="2016-07-18T00:00:00"/>
    <s v="Tecnopolis - Alquiler Fotocopiadoras"/>
    <s v="QSC SOLUCIONES S.R.L."/>
    <n v="13488.5"/>
    <s v="Pago de factura B N° 0002-00007687"/>
    <s v="Dirección Nacional de Centros Tematicos"/>
    <m/>
    <s v="Dirección Nacional de Centros Tematicos"/>
    <d v="2016-07-18T00:00:00"/>
    <m/>
    <s v="Mariana"/>
    <d v="2016-07-20T00:00:00"/>
    <m/>
    <m/>
    <m/>
    <m/>
    <m/>
    <x v="3"/>
    <d v="2016-07-20T00:00:00"/>
    <m/>
    <m/>
    <m/>
    <m/>
    <m/>
    <m/>
    <m/>
    <m/>
    <m/>
    <m/>
    <m/>
    <m/>
  </r>
  <r>
    <s v="024182/2016"/>
    <s v="024182/2016"/>
    <m/>
    <s v="24182/2016"/>
    <m/>
    <m/>
    <s v="DNCT N° 193/2016"/>
    <d v="2016-07-18T00:00:00"/>
    <s v="Tecnopolis - Alquiler Fotocopiadoras"/>
    <s v="QSC SOLUCIONES S.R.L."/>
    <n v="40698.9"/>
    <s v="Pago de facturas B N° 0002-00007689/7690/7691/"/>
    <s v="Dirección Nacional de Centros Tematicos"/>
    <m/>
    <s v="Dirección Nacional de Centros Tematicos"/>
    <d v="2016-07-18T00:00:00"/>
    <m/>
    <s v="Mariana"/>
    <d v="2016-07-20T00:00:00"/>
    <m/>
    <m/>
    <m/>
    <m/>
    <m/>
    <x v="3"/>
    <d v="2016-07-20T00:00:00"/>
    <m/>
    <m/>
    <m/>
    <m/>
    <m/>
    <m/>
    <m/>
    <m/>
    <m/>
    <m/>
    <m/>
    <m/>
  </r>
  <r>
    <s v="320635/2016"/>
    <s v="320635/2016"/>
    <m/>
    <m/>
    <m/>
    <m/>
    <m/>
    <m/>
    <s v="Tecnopolis - Equipamiento"/>
    <s v="AV COMUNICACION"/>
    <m/>
    <s v="Alquiler de servicio integral de sistema de video - salta itinerante 2° etapa"/>
    <m/>
    <m/>
    <m/>
    <m/>
    <m/>
    <s v="Otros"/>
    <d v="2016-07-21T00:00:00"/>
    <s v="Se remite a presupuestIÓ el día 25/07/2016"/>
    <s v="Presupuesto"/>
    <d v="2016-09-23T00:00:00"/>
    <s v="PV-2016-00405514"/>
    <m/>
    <x v="2"/>
    <d v="2016-10-05T00:00:00"/>
    <m/>
    <m/>
    <m/>
    <m/>
    <m/>
    <m/>
    <m/>
    <m/>
    <m/>
    <m/>
    <m/>
    <m/>
  </r>
  <r>
    <s v="321127/2016"/>
    <s v="321127/2016"/>
    <m/>
    <m/>
    <m/>
    <m/>
    <m/>
    <m/>
    <s v="Alquiler de Fotocopiadora"/>
    <s v="TN GROUP"/>
    <m/>
    <m/>
    <m/>
    <m/>
    <m/>
    <m/>
    <m/>
    <s v="Mariana"/>
    <d v="2016-07-21T00:00:00"/>
    <m/>
    <m/>
    <m/>
    <m/>
    <m/>
    <x v="3"/>
    <d v="2016-07-21T00:00:00"/>
    <m/>
    <m/>
    <m/>
    <m/>
    <m/>
    <m/>
    <m/>
    <m/>
    <m/>
    <m/>
    <m/>
    <m/>
  </r>
  <r>
    <s v="320260/2016"/>
    <s v="320260/2016"/>
    <m/>
    <s v="24189/2016"/>
    <m/>
    <m/>
    <s v="DNCT N° 190/2016"/>
    <d v="2016-07-18T00:00:00"/>
    <s v="Tecnopolis - Refrigerio"/>
    <s v="CORPORACIÓN DEL MERCADO CENTRAL DE BUENOS AIRES"/>
    <n v="335871.98"/>
    <s v="Pago de factura B N° 0000-0000292981"/>
    <s v="Dirección Nacional de Centros Tematicos"/>
    <m/>
    <s v="Dirección Nacional de Centros Tematicos"/>
    <d v="2016-07-18T00:00:00"/>
    <m/>
    <s v="Mariana"/>
    <m/>
    <m/>
    <m/>
    <m/>
    <m/>
    <s v="Para que informe constancia de crédito y pase a legales"/>
    <x v="19"/>
    <d v="2016-08-01T00:00:00"/>
    <m/>
    <m/>
    <m/>
    <m/>
    <m/>
    <n v="203503"/>
    <m/>
    <m/>
    <m/>
    <m/>
    <m/>
    <m/>
  </r>
  <r>
    <s v="320178/2016"/>
    <s v="320178/2016"/>
    <m/>
    <s v="24183/2016"/>
    <m/>
    <m/>
    <s v="DNCT N° 191/2016"/>
    <d v="2016-07-14T00:00:00"/>
    <s v="Tecnopolis - Refrigerio"/>
    <s v="CORPORACIÓN DEL MERCADO CENTRAL DE BUENOS AIRES"/>
    <n v="382397.9"/>
    <s v="Pago de factura B N° 0000-0000292980"/>
    <s v="Dirección Nacional de Centros Tematicos"/>
    <m/>
    <s v="Dirección Nacional de Centros Tematicos"/>
    <d v="2016-07-14T00:00:00"/>
    <m/>
    <s v="Mariana"/>
    <m/>
    <s v="Remitos cortados, se solicitó al proveedor."/>
    <s v="Presupuesto"/>
    <d v="2016-08-31T00:00:00"/>
    <s v="PV-2016-01063198-APN-DGTAYL#SFM"/>
    <s v="Para que informe existencia de crédito presupuestario"/>
    <x v="5"/>
    <m/>
    <m/>
    <m/>
    <m/>
    <m/>
    <m/>
    <n v="203503"/>
    <m/>
    <m/>
    <m/>
    <m/>
    <m/>
    <m/>
  </r>
  <r>
    <s v="318558/2016"/>
    <s v="318558/2016"/>
    <m/>
    <s v="24171/2016"/>
    <m/>
    <m/>
    <s v="DNCT N° 195/2016"/>
    <d v="2016-07-20T00:00:00"/>
    <s v="Viáticos y Alojamiento"/>
    <s v="PBG TRAVEL AND EVENTS S.R.L."/>
    <n v="118506.21"/>
    <s v="Pago de vuelo, hospedajes y comidad &quot; TECNÓPOLIS ITINERANTE&quot;"/>
    <s v="Dirección Nacional de Centros Tematicos"/>
    <m/>
    <s v="Dirección Nacional de Centros Tematicos"/>
    <d v="2016-07-20T00:00:00"/>
    <s v="Mueble 9"/>
    <s v="Sebastian"/>
    <d v="2016-07-22T00:00:00"/>
    <s v="TERMINADO"/>
    <s v="Presupuesto"/>
    <d v="2016-07-26T00:00:00"/>
    <s v="PV-2016-00404452-APN-DGTAYL#SFM"/>
    <s v="Para su intervención (con AA por GEDO). Cumplido pase a Legales"/>
    <x v="19"/>
    <d v="2016-07-26T00:00:00"/>
    <m/>
    <m/>
    <m/>
    <m/>
    <m/>
    <m/>
    <m/>
    <m/>
    <m/>
    <m/>
    <m/>
    <m/>
  </r>
  <r>
    <s v="164634/2016"/>
    <s v="164634/2016"/>
    <m/>
    <s v="12983/2016"/>
    <m/>
    <m/>
    <m/>
    <d v="2016-04-21T00:00:00"/>
    <s v="Tecnopolis - Servicio de control de plagas"/>
    <s v="DE Martino Carlos Eduardo"/>
    <n v="4126192.5"/>
    <s v="Adquisición de insumos para parquizacion"/>
    <s v="Dirección Nacional de Centros Tematicos"/>
    <m/>
    <s v="Direccion General Técnica, Administrativa y Legal"/>
    <d v="2016-06-01T00:00:00"/>
    <m/>
    <s v="GUIDO 811"/>
    <m/>
    <s v="Borrador a revisión final, lo tiene Laura.28/09"/>
    <s v="Dirección Nacional de Centros Tematicos"/>
    <d v="2016-08-16T00:00:00"/>
    <s v="PV-2016-00732659-APN-DGTAYL#SFM"/>
    <s v="Correcciones al requerimiento."/>
    <x v="27"/>
    <d v="2016-08-17T00:00:00"/>
    <m/>
    <m/>
    <m/>
    <m/>
    <m/>
    <m/>
    <m/>
    <m/>
    <m/>
    <m/>
    <m/>
    <m/>
  </r>
  <r>
    <s v="324023/2016"/>
    <s v="324023/2016"/>
    <m/>
    <s v="24348/2016"/>
    <m/>
    <m/>
    <s v="DNCT N° 197/2016"/>
    <d v="2016-07-21T00:00:00"/>
    <s v="Tecnopolis - Servicio de sonido y video"/>
    <s v="JONS SILVERSTEIN S.R.L."/>
    <n v="906000"/>
    <s v="Pago factura B N° 0002-00000092"/>
    <s v="Dirección Nacional de Centros Tematicos"/>
    <m/>
    <s v="Legales"/>
    <d v="2016-08-08T00:00:00"/>
    <s v="Mueble 25"/>
    <s v="Otros"/>
    <m/>
    <s v="LEGITIMO ABONO JUSTIFICADO O.C."/>
    <s v="Dirección Nacional de Centros Tematicos"/>
    <d v="2016-09-16T00:00:00"/>
    <s v="PV-2016-01456655-APN-DGTAYL#SFM"/>
    <s v="Constancia de crédito"/>
    <x v="5"/>
    <m/>
    <m/>
    <m/>
    <m/>
    <m/>
    <m/>
    <m/>
    <m/>
    <m/>
    <m/>
    <m/>
    <m/>
    <m/>
  </r>
  <r>
    <s v="024353/2016"/>
    <s v="024353/2016"/>
    <m/>
    <s v="24353/2016"/>
    <m/>
    <m/>
    <s v="DNCT N° 198/2016"/>
    <d v="2016-07-12T00:00:00"/>
    <s v="Tecnopolis - Limpieza"/>
    <s v="FEPROL S.R.L."/>
    <n v="38476"/>
    <s v="Pago de factura B N° 0003-00001108"/>
    <s v="Dirección Nacional de Centros Tematicos"/>
    <m/>
    <s v="Dirección Nacional de Centros Tematicos"/>
    <d v="2016-07-12T00:00:00"/>
    <m/>
    <s v="Mariana"/>
    <m/>
    <m/>
    <m/>
    <m/>
    <m/>
    <m/>
    <x v="3"/>
    <d v="2016-07-22T00:00:00"/>
    <m/>
    <m/>
    <m/>
    <m/>
    <m/>
    <m/>
    <m/>
    <m/>
    <m/>
    <m/>
    <m/>
    <m/>
  </r>
  <r>
    <s v="321553/2016"/>
    <s v="321553/2016"/>
    <m/>
    <s v="24237/2016"/>
    <m/>
    <m/>
    <s v="DNCT N° 196/2016"/>
    <d v="2016-07-19T00:00:00"/>
    <s v="Tecnopolis - Insumos textiles"/>
    <s v="GABRIEL MATIAS CHERES"/>
    <n v="46000"/>
    <s v="Pago de facturas C N° 0001-00000054/55"/>
    <s v="Dirección Nacional de Centros Tematicos"/>
    <m/>
    <s v="Dirección Nacional de Centros Tematicos"/>
    <d v="2016-07-19T00:00:00"/>
    <m/>
    <s v="Otros"/>
    <m/>
    <m/>
    <s v="Presupuesto"/>
    <d v="2016-08-19T00:00:00"/>
    <s v="PV-2016-00803480-APN-DGTAYL#SFM"/>
    <m/>
    <x v="5"/>
    <m/>
    <m/>
    <m/>
    <m/>
    <m/>
    <m/>
    <m/>
    <m/>
    <m/>
    <m/>
    <m/>
    <m/>
    <m/>
  </r>
  <r>
    <s v="324095/2016"/>
    <s v="324095/2016"/>
    <m/>
    <s v="24355/2016"/>
    <m/>
    <m/>
    <s v="DNCT N° 199/2016"/>
    <d v="2016-07-21T00:00:00"/>
    <s v="Tecnopolis - Mantenimiento"/>
    <s v="MADERERA LAVALLOL S.A."/>
    <n v="81561.33"/>
    <s v="Pago de facturas B N° 0016-00007320 / 22"/>
    <s v="Dirección Nacional de Centros Tematicos"/>
    <m/>
    <s v="Dirección Nacional de Centros Tematicos"/>
    <d v="2016-07-21T00:00:00"/>
    <m/>
    <s v="Mariana"/>
    <m/>
    <m/>
    <s v="Presupuesto"/>
    <d v="2016-08-04T00:00:00"/>
    <s v="PV-2016-00543085"/>
    <m/>
    <x v="5"/>
    <m/>
    <m/>
    <m/>
    <m/>
    <m/>
    <m/>
    <m/>
    <m/>
    <m/>
    <m/>
    <m/>
    <m/>
    <m/>
  </r>
  <r>
    <s v="327021/2016"/>
    <s v="327021/2016"/>
    <m/>
    <m/>
    <m/>
    <m/>
    <m/>
    <m/>
    <m/>
    <m/>
    <m/>
    <s v="Pago de factura a favor de PROPOWER S.R.L."/>
    <m/>
    <m/>
    <m/>
    <m/>
    <m/>
    <s v="Otros"/>
    <d v="2016-07-25T00:00:00"/>
    <s v="Para confeccionar DISPO"/>
    <m/>
    <m/>
    <m/>
    <m/>
    <x v="3"/>
    <d v="2016-07-25T00:00:00"/>
    <m/>
    <m/>
    <m/>
    <m/>
    <m/>
    <m/>
    <m/>
    <m/>
    <m/>
    <m/>
    <m/>
    <m/>
  </r>
  <r>
    <s v="327532/2016"/>
    <s v="327532/2016"/>
    <m/>
    <s v="24563/2016"/>
    <m/>
    <m/>
    <s v="DNEF N° 347/2016"/>
    <d v="2016-07-25T00:00:00"/>
    <s v="Seguros"/>
    <s v="NACIÓN SEGUROS S.A."/>
    <m/>
    <s v="Pago de póliza de seguro 59.996 por obras MUSEO ISAAC FERNADEZ BLANCO"/>
    <s v="Dirección Nacional de Expresiones Federales"/>
    <m/>
    <s v="Dirección Nacional de Expresiones Federales"/>
    <d v="2016-07-25T00:00:00"/>
    <m/>
    <s v="Sebastian"/>
    <d v="2016-07-25T00:00:00"/>
    <s v="TERMINADO"/>
    <s v="Presupuesto"/>
    <d v="2016-08-11T00:00:00"/>
    <s v="PV-2016-00672070-APN-DGTAYL#SFM"/>
    <s v="Para indicar crédito y continuidad del trámite, con Dispo GEDO"/>
    <x v="19"/>
    <d v="2016-08-11T00:00:00"/>
    <m/>
    <m/>
    <m/>
    <m/>
    <m/>
    <m/>
    <m/>
    <m/>
    <m/>
    <m/>
    <m/>
    <m/>
  </r>
  <r>
    <s v="327644/2016"/>
    <s v="327644/2016"/>
    <m/>
    <s v="25470/2016"/>
    <m/>
    <m/>
    <s v="DNEF N° 348/2016"/>
    <d v="2016-07-25T00:00:00"/>
    <s v="Mantenimiento"/>
    <s v="SAN TELMO S.R.L."/>
    <n v="121679.47"/>
    <s v="Pago de facturas B N° 0007-00001640/1654/1600"/>
    <s v="Dirección Nacional de Expresiones Federales"/>
    <m/>
    <s v="Dirección Nacional de Expresiones Federales"/>
    <d v="2016-09-05T00:00:00"/>
    <s v="Mueble 11"/>
    <s v="Sebastian"/>
    <m/>
    <s v="TERMINADO"/>
    <s v="Presupuesto"/>
    <d v="2016-09-07T00:00:00"/>
    <s v="PV-2016-01225452"/>
    <s v="Ver columna T"/>
    <x v="5"/>
    <m/>
    <m/>
    <m/>
    <m/>
    <m/>
    <m/>
    <m/>
    <m/>
    <m/>
    <m/>
    <m/>
    <m/>
    <m/>
  </r>
  <r>
    <s v="324066/2016"/>
    <s v="324066/2016"/>
    <m/>
    <s v="24537/2016"/>
    <m/>
    <m/>
    <m/>
    <m/>
    <s v="Tecnopolis - Servicio de producción"/>
    <m/>
    <m/>
    <s v="Solicitud de contratación de servicio de producción integral para el proyecto &quot;EL ESTADO EN TU BARRIO&quot;"/>
    <m/>
    <m/>
    <s v="Legales"/>
    <d v="2016-08-22T00:00:00"/>
    <m/>
    <s v="Otros"/>
    <m/>
    <m/>
    <s v="Presupuesto"/>
    <d v="2016-08-12T00:00:00"/>
    <s v="PV-2016-00694387"/>
    <m/>
    <x v="3"/>
    <d v="2016-08-22T00:00:00"/>
    <m/>
    <m/>
    <m/>
    <m/>
    <m/>
    <m/>
    <m/>
    <m/>
    <m/>
    <m/>
    <m/>
    <m/>
  </r>
  <r>
    <s v="328417/2016"/>
    <s v="328417/2016"/>
    <m/>
    <m/>
    <m/>
    <m/>
    <m/>
    <d v="2016-07-25T00:00:00"/>
    <s v="Hospedaje y Comida"/>
    <m/>
    <m/>
    <s v="Servicio de provisión de pasajes, hospedaje, gastronómico y traslados para el SFMyCP"/>
    <m/>
    <m/>
    <s v="Direccion General Técnica, Administrativa y Legal"/>
    <d v="2016-07-26T00:00:00"/>
    <s v="OF. 809"/>
    <s v="Otros"/>
    <d v="2016-07-28T00:00:00"/>
    <s v="Lo está viendo Romina, para hacer observaciones al Req."/>
    <s v="Direccion General Técnica, Administrativa y Legal"/>
    <m/>
    <m/>
    <m/>
    <x v="3"/>
    <d v="2016-07-27T00:00:00"/>
    <m/>
    <m/>
    <m/>
    <m/>
    <m/>
    <m/>
    <m/>
    <m/>
    <m/>
    <m/>
    <m/>
    <m/>
  </r>
  <r>
    <s v="330900/2016"/>
    <s v="330900/2016"/>
    <m/>
    <s v="24840/2016"/>
    <m/>
    <m/>
    <s v="NOTA DNEF N° 385/2016"/>
    <d v="2016-07-26T00:00:00"/>
    <s v="Contrataciones Artisticas"/>
    <s v="GRACIELA ODDONE"/>
    <n v="10000"/>
    <s v="Informe de reconocimiento de gastos &quot; Graciela Oddne&quot;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9-02T00:00:00"/>
    <s v="PV-2016-01123723-APN-DGTAYL#SFM"/>
    <s v="Para que indique si hay crédito y continuar el trámite con Reso por GEDO"/>
    <x v="5"/>
    <m/>
    <m/>
    <m/>
    <m/>
    <m/>
    <m/>
    <m/>
    <m/>
    <m/>
    <m/>
    <m/>
    <m/>
    <m/>
  </r>
  <r>
    <s v="330184/2016"/>
    <s v="330184/2016"/>
    <m/>
    <s v="24743/2016"/>
    <m/>
    <m/>
    <s v="NOTA DNEF N° 362/2016"/>
    <d v="2016-07-26T00:00:00"/>
    <s v="Contrataciones Artisticas"/>
    <s v="HORACIO MARIANO HUERTADO DE MENDOZA"/>
    <n v="6000"/>
    <s v="Informe de reconocimiento de gastos HORACIO MARIANO HUERTADO DE MENDOZA -- Jazz en salon de honor junio"/>
    <s v="Dirección Nacional de Expresiones Federales"/>
    <m/>
    <s v="Dirección Nacional de Expresiones Federales"/>
    <d v="2016-07-26T00:00:00"/>
    <m/>
    <s v="Sebastian"/>
    <d v="2016-07-27T00:00:00"/>
    <m/>
    <s v="Dirección Nacional de Expresiones Federales"/>
    <d v="2016-09-02T00:00:00"/>
    <m/>
    <s v="proveedor debe ampliar actividad en la Afip."/>
    <x v="5"/>
    <m/>
    <m/>
    <m/>
    <m/>
    <m/>
    <m/>
    <m/>
    <m/>
    <m/>
    <m/>
    <m/>
    <m/>
    <m/>
  </r>
  <r>
    <s v="330181/2016"/>
    <s v="330181/2016"/>
    <m/>
    <s v="24739/2016"/>
    <m/>
    <m/>
    <s v="NOTA DNEF N° 361/2016"/>
    <d v="2016-07-26T00:00:00"/>
    <s v="Contrataciones Artisticas"/>
    <s v="MARTA ROCA ALONSO"/>
    <n v="2500"/>
    <s v="Informe reconociemiento de gastos MARTA ROCA ALONSO - &quot; El tango de Piazzola y Borges&quot;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9-09T00:00:00"/>
    <s v="PV-2016-01279500-APN-DGTAYL#SFM"/>
    <s v="Para que indique si hay crédito y continuar el trámite con Reso por GEDO"/>
    <x v="5"/>
    <m/>
    <m/>
    <m/>
    <m/>
    <m/>
    <m/>
    <m/>
    <m/>
    <m/>
    <m/>
    <m/>
    <m/>
    <m/>
  </r>
  <r>
    <s v="330195/2016"/>
    <s v="330195/2016"/>
    <m/>
    <s v="24745/2016"/>
    <m/>
    <m/>
    <s v="NOTA DNEF N° 371/2016"/>
    <d v="2016-07-26T00:00:00"/>
    <s v="Contrataciones Artisticas"/>
    <s v="WALTER SEBASTIAN PRUSAK"/>
    <n v="3500"/>
    <s v="Informe de reconocimiento de gastos WALTER SEBASTIAN PRUSAK"/>
    <s v="Dirección Nacional de Expresiones Federales"/>
    <m/>
    <s v="Dirección Nacional de Expresiones Federales"/>
    <d v="2016-07-26T00:00:00"/>
    <m/>
    <s v="Sebastian"/>
    <d v="2016-07-27T00:00:00"/>
    <m/>
    <s v="Presupuesto"/>
    <d v="2016-08-29T00:00:00"/>
    <s v="PV-2016-00989239"/>
    <m/>
    <x v="5"/>
    <m/>
    <m/>
    <m/>
    <m/>
    <m/>
    <m/>
    <m/>
    <m/>
    <m/>
    <m/>
    <m/>
    <m/>
    <m/>
  </r>
  <r>
    <s v="330212/2016"/>
    <s v="330212/2016"/>
    <m/>
    <s v="24756/2016"/>
    <m/>
    <m/>
    <s v="NOTA DNEF N° 364/2016"/>
    <d v="2016-07-26T00:00:00"/>
    <s v="Contrataciones Artisticas"/>
    <s v="JUAN CRUZ TORRES"/>
    <n v="10000"/>
    <s v="Informe de reconocimiento de gastos JUAN CRUZ TORRES &quot;DUO GORDILLO&quot;"/>
    <s v="Dirección Nacional de Expresiones Federales"/>
    <m/>
    <s v="Dirección Nacional de Expresiones Federales"/>
    <d v="2016-07-26T00:00:00"/>
    <m/>
    <s v="Sebastian"/>
    <d v="2016-07-27T00:00:00"/>
    <m/>
    <s v="Dirección Nacional de Expresiones Federales"/>
    <d v="2016-08-29T00:00:00"/>
    <m/>
    <s v="por falta de firmas y documentación."/>
    <x v="5"/>
    <m/>
    <m/>
    <m/>
    <m/>
    <m/>
    <m/>
    <m/>
    <m/>
    <m/>
    <m/>
    <m/>
    <m/>
    <m/>
  </r>
  <r>
    <s v="330186/2016"/>
    <s v="330186/2016"/>
    <m/>
    <s v="24744/2016"/>
    <m/>
    <m/>
    <s v="NOTA DNEF N° 363/2016"/>
    <d v="2016-07-26T00:00:00"/>
    <s v="Contrataciones Artisticas"/>
    <s v="TOMAS RIOS"/>
    <n v="56000"/>
    <s v="Informe de reconocimiento de gastos &quot;QUEBRADEÑOS&quot; Tomas Rios"/>
    <s v="Dirección Nacional de Expresiones Federales"/>
    <m/>
    <s v="Dirección Nacional de Expresiones Federales"/>
    <d v="2016-07-26T00:00:00"/>
    <m/>
    <s v="Sebastian"/>
    <d v="2016-07-27T00:00:00"/>
    <m/>
    <s v="Dirección Nacional de Expresiones Federales"/>
    <d v="2016-09-02T00:00:00"/>
    <m/>
    <s v="falta nota o contrato de representación, además autorización de cobro firmas de todos los integrantes, copias de los DNI, falta certificado fiscal y ampliar actividad en la Afip."/>
    <x v="5"/>
    <m/>
    <m/>
    <m/>
    <m/>
    <m/>
    <m/>
    <m/>
    <m/>
    <m/>
    <m/>
    <m/>
    <m/>
    <m/>
  </r>
  <r>
    <s v="330254/2016"/>
    <s v="330254/2016"/>
    <m/>
    <s v="24773/2016"/>
    <m/>
    <m/>
    <s v="NOTA DNEF N° 374/2016"/>
    <d v="2016-07-26T00:00:00"/>
    <s v="Contrataciones Artisticas"/>
    <s v="CESAR ENRIQUE LERNER"/>
    <n v="20000"/>
    <s v="Informe de reconocimiento de gastos CESAR ENRIQUE LERNER"/>
    <s v="Dirección Nacional de Expresiones Federales"/>
    <m/>
    <s v="Dirección Nacional de Expresiones Federales"/>
    <d v="2016-07-26T00:00:00"/>
    <m/>
    <s v="Sebastian"/>
    <d v="2016-07-27T00:00:00"/>
    <m/>
    <s v="Presupuesto"/>
    <d v="2016-08-23T00:00:00"/>
    <s v="PV-2016-00865965"/>
    <m/>
    <x v="5"/>
    <m/>
    <m/>
    <m/>
    <m/>
    <m/>
    <m/>
    <m/>
    <m/>
    <m/>
    <m/>
    <m/>
    <m/>
    <m/>
  </r>
  <r>
    <s v="330200/2016"/>
    <s v="330200/2016"/>
    <m/>
    <s v="24748/2016"/>
    <m/>
    <m/>
    <s v="NOTA DNEF N° 376/2016"/>
    <d v="2016-07-26T00:00:00"/>
    <s v="Contrataciones Artisticas"/>
    <s v="RAÚL JESUS COLOMBO"/>
    <n v="12000"/>
    <s v="Informe de reconocimiento de gastos RAÚL JESUS COLOMBO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10-06T00:00:00"/>
    <s v="PV-2016-01998396"/>
    <s v="Para que indique si hay crédito y continuar el trámite con Reso por GEDO"/>
    <x v="5"/>
    <m/>
    <m/>
    <m/>
    <m/>
    <m/>
    <m/>
    <m/>
    <m/>
    <m/>
    <m/>
    <m/>
    <m/>
    <m/>
  </r>
  <r>
    <s v="330899/2016"/>
    <s v="330899/2016"/>
    <m/>
    <s v="24839/2016"/>
    <m/>
    <m/>
    <s v="NOTA DNEF N° 384/2016"/>
    <d v="2016-07-26T00:00:00"/>
    <s v="Contrataciones Artisticas"/>
    <s v="MARTA ROCA ALONSO"/>
    <n v="5000"/>
    <s v="Informe de reconocimiento de gastos MARTA ROCA ALONSO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8-29T00:00:00"/>
    <s v="PV-2016-01000898"/>
    <s v="Para indicar crédito y continuidad del trámite, con Reso x GEDO"/>
    <x v="5"/>
    <m/>
    <m/>
    <m/>
    <m/>
    <m/>
    <m/>
    <m/>
    <m/>
    <m/>
    <m/>
    <m/>
    <m/>
    <m/>
  </r>
  <r>
    <s v="330522/2016"/>
    <s v="330522/2016"/>
    <m/>
    <s v="24807/2016"/>
    <m/>
    <m/>
    <s v="NOTA DNEF N° 382/2016"/>
    <d v="2016-07-26T00:00:00"/>
    <s v="Contrataciones Artisticas"/>
    <s v="MARTIN JOSÉ BONADEO"/>
    <n v="9000"/>
    <s v="Requerimiento para contratación de MARTIN BONADEO"/>
    <s v="Dirección Nacional de Expresiones Federales"/>
    <m/>
    <s v="Dirección Nacional de Expresiones Federales"/>
    <d v="2016-07-26T00:00:00"/>
    <m/>
    <s v="Otros"/>
    <d v="2016-07-27T00:00:00"/>
    <s v="Terminado"/>
    <s v="Presupuesto"/>
    <d v="2016-09-08T00:00:00"/>
    <m/>
    <s v="Para indicar crédito y continuidad del trámite, con Reso x GEDO"/>
    <x v="3"/>
    <d v="2016-07-27T00:00:00"/>
    <m/>
    <m/>
    <m/>
    <m/>
    <m/>
    <m/>
    <m/>
    <m/>
    <m/>
    <m/>
    <m/>
    <s v="DESAFECTAR"/>
  </r>
  <r>
    <s v="330485/2016"/>
    <s v="330485/2016"/>
    <m/>
    <s v="24796/2016"/>
    <m/>
    <m/>
    <s v="NOTA DNEF N° 381/2016"/>
    <d v="2016-07-26T00:00:00"/>
    <s v="Contrataciones Artisticas"/>
    <s v="NAHUEL BARBERO"/>
    <n v="12400"/>
    <s v="Informe de reconocimiento de gastos NAHUEL BARBERO"/>
    <s v="Dirección Nacional de Expresiones Federales"/>
    <m/>
    <s v="Dirección Nacional de Expresiones Federales"/>
    <d v="2016-07-26T00:00:00"/>
    <m/>
    <s v="Sebastian"/>
    <d v="2016-07-27T00:00:00"/>
    <m/>
    <s v="Dirección Nacional de Expresiones Federales"/>
    <d v="2016-08-29T00:00:00"/>
    <m/>
    <s v="por falta de firmas y documentación."/>
    <x v="5"/>
    <m/>
    <m/>
    <m/>
    <m/>
    <m/>
    <m/>
    <m/>
    <m/>
    <m/>
    <m/>
    <m/>
    <m/>
    <m/>
  </r>
  <r>
    <s v="330896/2016"/>
    <s v="330896/2016"/>
    <m/>
    <s v="24791/2016"/>
    <m/>
    <m/>
    <s v="NOTA DNEF N° 368/2016"/>
    <d v="2016-07-26T00:00:00"/>
    <s v="Contrataciones Artisticas"/>
    <s v="FEDERICO OSVALDO SICILIANO"/>
    <n v="4000"/>
    <s v="Informe de reconocimiento de gastos FEDERICO OSVALDO SICILIANO"/>
    <s v="Dirección Nacional de Expresiones Federales"/>
    <m/>
    <s v="Dirección Nacional de Expresiones Federales"/>
    <d v="2016-07-26T00:00:00"/>
    <m/>
    <s v="Sebastian"/>
    <d v="2016-07-27T00:00:00"/>
    <m/>
    <s v="Dirección Nacional de Expresiones Federales"/>
    <d v="2016-09-08T00:00:00"/>
    <m/>
    <s v="para ampliar actividad afip."/>
    <x v="5"/>
    <m/>
    <m/>
    <m/>
    <m/>
    <m/>
    <m/>
    <m/>
    <m/>
    <m/>
    <m/>
    <m/>
    <m/>
    <m/>
  </r>
  <r>
    <s v="330216/2016"/>
    <s v="330216/2016"/>
    <m/>
    <s v="24761/2016"/>
    <m/>
    <m/>
    <s v="NOTA DNEF N° 365/2016"/>
    <d v="2016-07-26T00:00:00"/>
    <s v="Contrataciones Artisticas"/>
    <s v="NATALIA ANALIA CABELLO"/>
    <n v="2500"/>
    <s v="Informe de reconocimiento de gastos NATALIA ANALIA CABELLO - El tango de Piazzola y Borges -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9-09T00:00:00"/>
    <s v="PV-2016-01279361-APN-DGTAYL#SFM"/>
    <s v="Para que indique si hay crédito y continuar el trámite con Reso por GEDO"/>
    <x v="5"/>
    <m/>
    <m/>
    <m/>
    <m/>
    <m/>
    <m/>
    <m/>
    <m/>
    <m/>
    <m/>
    <m/>
    <m/>
    <m/>
  </r>
  <r>
    <s v="330897/2016"/>
    <s v="330897/2016"/>
    <m/>
    <s v="24783/2016"/>
    <m/>
    <m/>
    <s v="NOTA DNEF N° 367/2016"/>
    <d v="2016-07-26T00:00:00"/>
    <s v="Contrataciones Artisticas"/>
    <s v="GUSTAVO ROBERTO MULE"/>
    <n v="5000"/>
    <s v="Informe de reconocimiento de gastos GUSTAVO ROBERTO MULE - Música de cámara en salón de Honor -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8-23T00:00:00"/>
    <s v="PV-2016-00857206"/>
    <m/>
    <x v="5"/>
    <m/>
    <m/>
    <m/>
    <m/>
    <m/>
    <m/>
    <m/>
    <m/>
    <m/>
    <m/>
    <m/>
    <m/>
    <m/>
  </r>
  <r>
    <s v="330220/2016"/>
    <s v="330220/2016"/>
    <m/>
    <s v="24759/2016"/>
    <m/>
    <m/>
    <s v="NOTA DNEF N° 372/2016"/>
    <d v="2016-07-26T00:00:00"/>
    <s v="Contrataciones Artisticas"/>
    <s v="GLORIA PANKAEVA"/>
    <n v="12000"/>
    <s v="Informe reconocimiento de gastos GLORIA PANKAEVA - Música de cámara en salón de Honor -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10-06T00:00:00"/>
    <s v="PV-2016-01998930"/>
    <s v="Para que indique si hay crédito y continuar el trámite con Reso por GEDO"/>
    <x v="5"/>
    <m/>
    <m/>
    <m/>
    <m/>
    <m/>
    <m/>
    <m/>
    <m/>
    <m/>
    <m/>
    <m/>
    <m/>
    <m/>
  </r>
  <r>
    <s v="331090/2016"/>
    <s v="331090/2016"/>
    <m/>
    <s v="24841/2016"/>
    <m/>
    <m/>
    <s v="NOTA DNEF N° 369/2016"/>
    <d v="2016-07-26T00:00:00"/>
    <s v="Contrataciones Artisticas"/>
    <s v="PAULA AMALIA PELUSO"/>
    <n v="5000"/>
    <s v="Informe reconocimiento de gastos PAULA AMALIA PELUSO - Música de cámara en salón de Honor -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9-09T00:00:00"/>
    <s v="PV-2016-01279590-APN-DGTAYL#SFM"/>
    <s v="Pase para indicación de crédito con PROY."/>
    <x v="5"/>
    <m/>
    <m/>
    <m/>
    <m/>
    <m/>
    <m/>
    <m/>
    <m/>
    <m/>
    <m/>
    <m/>
    <m/>
    <m/>
  </r>
  <r>
    <s v="330211/2016"/>
    <s v="330211/2016"/>
    <m/>
    <s v="24754/2016"/>
    <m/>
    <m/>
    <s v="NOTA DNEF N° 378/2016"/>
    <d v="2016-07-26T00:00:00"/>
    <s v="Contrataciones Artisticas"/>
    <s v="WALTER SEBASTIAN PRUSAK"/>
    <n v="3000"/>
    <s v="Informe reconocimiento de gastos WALTER SEBASTIAN PRUSAK - Homenaje a Mariano Mores -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8-30T00:00:00"/>
    <s v="PV-2016-01029900"/>
    <s v="se envía con Reso por Gedo para intervención e indicación de crédito."/>
    <x v="5"/>
    <m/>
    <m/>
    <m/>
    <m/>
    <m/>
    <m/>
    <m/>
    <m/>
    <m/>
    <m/>
    <m/>
    <m/>
    <m/>
  </r>
  <r>
    <s v="330217/2016"/>
    <s v="330217/2016"/>
    <m/>
    <s v="24763/2016"/>
    <m/>
    <m/>
    <s v="NOTA DNEF N° 380/2016"/>
    <d v="2016-07-26T00:00:00"/>
    <s v="Contrataciones Artisticas"/>
    <s v="GUILLERMO OSCAR CARDOZO"/>
    <n v="20000"/>
    <s v="Informe reconocimiento de gastos GUILLERMO OSCAR CARDOZO - Jairo canta a Borges -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8-25T00:00:00"/>
    <m/>
    <m/>
    <x v="5"/>
    <m/>
    <m/>
    <m/>
    <m/>
    <m/>
    <m/>
    <m/>
    <m/>
    <m/>
    <m/>
    <m/>
    <m/>
    <m/>
  </r>
  <r>
    <s v="330283/2016"/>
    <s v="330283/2016"/>
    <m/>
    <s v="24779/2016"/>
    <m/>
    <m/>
    <s v="NOTA DNEF N° 375/2016"/>
    <d v="2016-07-26T00:00:00"/>
    <s v="Contrataciones Artisticas"/>
    <s v="JOSE MARIA TAVEIRA"/>
    <n v="8000"/>
    <s v="Informe reconocimiento de gastos JOSE MARIA TAVEIRA - Jazz argentino diferentes miradas -"/>
    <s v="Dirección Nacional de Expresiones Federales"/>
    <m/>
    <s v="Dirección Nacional de Expresiones Federales"/>
    <d v="2016-07-26T00:00:00"/>
    <m/>
    <s v="Sebastian"/>
    <d v="2016-07-27T00:00:00"/>
    <m/>
    <s v="Dirección Nacional de Expresiones Federales"/>
    <d v="2016-10-04T00:00:00"/>
    <m/>
    <s v="deben adjuntar constancia de comprobantes en existencia por falta de CAI. volvio el 23/09 refacturado por tiene CAI incorrecto, fecha impresión talonario 25/07/2016, fecha en la factura 21/07, tiene que refacturar."/>
    <x v="3"/>
    <d v="2016-10-07T00:00:00"/>
    <m/>
    <m/>
    <m/>
    <m/>
    <m/>
    <m/>
    <m/>
    <m/>
    <m/>
    <m/>
    <m/>
    <m/>
  </r>
  <r>
    <s v="330214/2016"/>
    <s v="330214/2016"/>
    <m/>
    <s v="24757/2016"/>
    <m/>
    <m/>
    <s v="NOTA DNEF N° 379/2016"/>
    <d v="2016-07-26T00:00:00"/>
    <s v="Contrataciones Artisticas"/>
    <s v="RICARDO GUILLERMO PELLICAN"/>
    <n v="6000"/>
    <s v="Informe reconocimiento de gastos RICARDO GUILLERMO PELLICAN - Ciclo de jazz en salón de Honor -"/>
    <s v="Dirección Nacional de Expresiones Federales"/>
    <m/>
    <s v="Dirección Nacional de Expresiones Federales"/>
    <d v="2016-07-26T00:00:00"/>
    <m/>
    <s v="Sebastian"/>
    <d v="2016-07-27T00:00:00"/>
    <m/>
    <s v="Dirección Nacional de Expresiones Federales"/>
    <d v="2016-08-29T00:00:00"/>
    <m/>
    <s v="para ampliar actividad Afip y agregar documentación."/>
    <x v="5"/>
    <m/>
    <m/>
    <m/>
    <m/>
    <m/>
    <m/>
    <m/>
    <m/>
    <m/>
    <m/>
    <m/>
    <m/>
    <m/>
  </r>
  <r>
    <s v="330893/2016"/>
    <s v="330893/2016"/>
    <m/>
    <s v="24762/2016"/>
    <m/>
    <m/>
    <s v="NOTA DNEF N° 366/2016"/>
    <d v="2016-07-26T00:00:00"/>
    <s v="Contrataciones Artisticas"/>
    <s v="ESTEBAN SEHIKMAN"/>
    <n v="6000"/>
    <s v="Informe reconocimiento de gastos ESTEBAN SEHIKMAN - Ciclo de jazz en salón de Honor -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9-26T00:00:00"/>
    <s v="PV-2016-01658477-APN"/>
    <s v="se envía con Reso por Gedo para intervención e indicación de crédito."/>
    <x v="19"/>
    <d v="2016-09-26T00:00:00"/>
    <m/>
    <m/>
    <m/>
    <m/>
    <m/>
    <m/>
    <m/>
    <m/>
    <m/>
    <m/>
    <m/>
    <m/>
  </r>
  <r>
    <s v="331175/2016"/>
    <s v="331175/2016"/>
    <m/>
    <s v="24842/2016"/>
    <m/>
    <m/>
    <s v="NOTA DNEF N° 370/2016"/>
    <d v="2016-07-26T00:00:00"/>
    <s v="Hospedaje y Comida"/>
    <s v="PBG &amp; EVENTS S.R.L."/>
    <n v="20872.5"/>
    <s v="Informe reconocimiento de gastos &quot;hospedaje y comida CHES SMITH TRI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9-23T00:00:00"/>
    <s v="Providencia GEDO + Resolucion GEDO"/>
    <s v="Para indicar existencia de crédito, intervención y continuidad de los actuados con RESO por GEDO"/>
    <x v="19"/>
    <d v="2016-09-23T00:00:00"/>
    <m/>
    <m/>
    <m/>
    <m/>
    <m/>
    <m/>
    <m/>
    <m/>
    <m/>
    <m/>
    <m/>
    <m/>
  </r>
  <r>
    <s v="329460/2016"/>
    <s v="329460/2016"/>
    <m/>
    <m/>
    <m/>
    <m/>
    <s v="EXP ORIGINAL 43923/2015"/>
    <d v="2015-03-25T00:00:00"/>
    <s v="Tecnopolis - Servicio de sonido y video"/>
    <s v="JONS SILBERSTEIN S.R.L."/>
    <n v="136000"/>
    <s v="Alquiler de sonido OC 175/2015"/>
    <s v="Presidencia de la Nacion"/>
    <m/>
    <s v="Direccion General Técnica, Administrativa y Legal"/>
    <d v="2016-08-30T00:00:00"/>
    <m/>
    <s v="Otros"/>
    <d v="2016-07-27T00:00:00"/>
    <m/>
    <s v="Direccion General Técnica, Administrativa y Legal"/>
    <d v="2016-08-23T00:00:00"/>
    <s v="PV-2016-00866558"/>
    <m/>
    <x v="3"/>
    <d v="2016-08-30T00:00:00"/>
    <m/>
    <m/>
    <m/>
    <m/>
    <m/>
    <m/>
    <m/>
    <m/>
    <m/>
    <m/>
    <m/>
    <m/>
  </r>
  <r>
    <s v="329359/2016"/>
    <s v="329359/2016"/>
    <m/>
    <m/>
    <m/>
    <m/>
    <s v="EXP ORIGINAL 43485/2015"/>
    <d v="2015-01-20T00:00:00"/>
    <s v="Tecnopolis - Mantenimiento"/>
    <s v="ENTROPIA S.R.L."/>
    <n v="7788415.0099999998"/>
    <s v="Servicio de mantenimiento eléctrica de alimbrado, baja y media tensión"/>
    <s v="Presidencia de la Nacion"/>
    <m/>
    <s v="Direccion General Técnica, Administrativa y Legal"/>
    <d v="2016-07-26T00:00:00"/>
    <s v="Mueble 9"/>
    <s v="Otros"/>
    <d v="2016-07-28T00:00:00"/>
    <s v="FINALIZADO"/>
    <m/>
    <m/>
    <m/>
    <m/>
    <x v="3"/>
    <d v="2016-07-27T00:00:00"/>
    <m/>
    <m/>
    <m/>
    <m/>
    <m/>
    <m/>
    <m/>
    <m/>
    <m/>
    <m/>
    <m/>
    <s v="DESAFECTAR"/>
  </r>
  <r>
    <s v="024884/2016"/>
    <s v="024884/2016"/>
    <m/>
    <s v="24884/2016"/>
    <m/>
    <m/>
    <m/>
    <m/>
    <s v="Seguros"/>
    <s v="DAXA ARGENTINA S.A."/>
    <m/>
    <s v="Solicitud de devolución de póliza 519.338"/>
    <m/>
    <m/>
    <m/>
    <m/>
    <m/>
    <s v="Sebastian"/>
    <d v="2016-07-27T00:00:00"/>
    <m/>
    <m/>
    <m/>
    <m/>
    <m/>
    <x v="3"/>
    <d v="2016-07-27T00:00:00"/>
    <m/>
    <m/>
    <m/>
    <m/>
    <m/>
    <m/>
    <m/>
    <m/>
    <m/>
    <m/>
    <m/>
    <m/>
  </r>
  <r>
    <s v="331572/2016"/>
    <s v="331572/2016"/>
    <m/>
    <s v="24866/2016"/>
    <m/>
    <m/>
    <s v="NOTA DNEF N° 387/2016"/>
    <d v="2016-07-27T00:00:00"/>
    <s v="Contrataciones Artisticas"/>
    <s v="MARIANO LOIÁCONO"/>
    <n v="10000"/>
    <s v="Reconocimiento de gastos de MARIANO LOIÁCONOMARIANO LOIÁCONO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9T00:00:00"/>
    <s v="PV-2016-01283406-APN-DGTAYL#SFM"/>
    <s v="para intervención e indicación de crédito, RESO por gedo."/>
    <x v="19"/>
    <d v="2016-09-09T00:00:00"/>
    <m/>
    <m/>
    <m/>
    <m/>
    <m/>
    <m/>
    <m/>
    <m/>
    <m/>
    <m/>
    <m/>
    <m/>
  </r>
  <r>
    <s v="332162/2016"/>
    <s v="332162/2016"/>
    <m/>
    <s v="24915/2016"/>
    <m/>
    <m/>
    <s v="NOTA DNEF N° 410/2016"/>
    <d v="2016-07-27T00:00:00"/>
    <s v="Contrataciones Artisticas"/>
    <s v="PAULA SILVANA POMERANICC"/>
    <n v="2500"/>
    <s v="Informe reconocimiento de gastos PAULA SILVANA POMERANICC - El tango de Piazzola y Borges -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9T00:00:00"/>
    <s v="PV-2016-01279701-APN-DGTAYL#SFM"/>
    <s v="Para que indique si hay crédito y continuar el trámite con Reso por GEDO"/>
    <x v="5"/>
    <m/>
    <m/>
    <m/>
    <m/>
    <m/>
    <m/>
    <m/>
    <m/>
    <m/>
    <m/>
    <m/>
    <m/>
    <m/>
  </r>
  <r>
    <s v="332236/2016"/>
    <s v="332236/2016"/>
    <m/>
    <s v="24938/2016"/>
    <m/>
    <m/>
    <s v="NOTA DNEF N° 403/2016"/>
    <d v="2016-07-27T00:00:00"/>
    <s v="Contrataciones Artisticas"/>
    <s v="CESAR ENRIQUE PRADINES"/>
    <n v="16000"/>
    <s v="Informe reconocimiento de gastos CESAR ENRIQUE PRADINES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9T00:00:00"/>
    <s v="PV-2016-01280053-APN-DGTAYL#SFM"/>
    <s v="Para que indique si hay crédito y continuar el trámite con Reso por GEDO"/>
    <x v="5"/>
    <m/>
    <m/>
    <m/>
    <m/>
    <m/>
    <m/>
    <m/>
    <m/>
    <m/>
    <m/>
    <m/>
    <m/>
    <m/>
  </r>
  <r>
    <s v="331699/2016"/>
    <s v="331699/2016"/>
    <m/>
    <s v="24874/2016"/>
    <m/>
    <m/>
    <s v="NOTA DNEF N° 391/2016"/>
    <d v="2016-07-27T00:00:00"/>
    <s v="Contrataciones Artisticas"/>
    <s v="CARLOS ALBERTO NOZZI"/>
    <n v="16000"/>
    <s v="Informe reconocimiento de gastos CARLOS ALBERTO NOZZI - Música de camara en salón de Honor -"/>
    <s v="Dirección Nacional de Expresiones Federales"/>
    <m/>
    <s v="Dirección Nacional de Expresiones Federales"/>
    <d v="2016-07-27T00:00:00"/>
    <m/>
    <s v="Sebastian"/>
    <d v="2016-07-27T00:00:00"/>
    <s v="volvio el 19/09, lo dejaron sin pasar por comdoc así que sigue estando en su área. Lo devolví con remito manual."/>
    <s v="Dirección Nacional de Expresiones Federales"/>
    <s v="8/09. Lo vuelvo a enviar el 23/09"/>
    <m/>
    <s v="Para cambiar nota."/>
    <x v="3"/>
    <d v="2016-09-29T00:00:00"/>
    <m/>
    <m/>
    <m/>
    <m/>
    <m/>
    <m/>
    <m/>
    <m/>
    <m/>
    <m/>
    <m/>
    <m/>
  </r>
  <r>
    <s v="331703/2016"/>
    <s v="331703/2016"/>
    <m/>
    <s v="24875/2016"/>
    <m/>
    <m/>
    <s v="NOTA DNEF N° 392/2016"/>
    <d v="2016-07-27T00:00:00"/>
    <s v="Contrataciones Artisticas"/>
    <s v="NICOLAS GUERSCHBERG"/>
    <n v="22000"/>
    <s v="Informe reconocimiento de gastos NICOLAS GUERSCHBERG - El tango de Piazzola y Borges -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9T00:00:00"/>
    <s v="PV-2016-01278994-APN-DGTAYL#SFM"/>
    <s v="Para que indique si hay crédito y continuar el trámite con Reso por GEDO"/>
    <x v="5"/>
    <m/>
    <m/>
    <m/>
    <m/>
    <m/>
    <m/>
    <m/>
    <m/>
    <m/>
    <m/>
    <m/>
    <m/>
    <m/>
  </r>
  <r>
    <s v="331705/2016"/>
    <s v="331705/2016"/>
    <m/>
    <s v="24876/2016"/>
    <m/>
    <m/>
    <s v="NOTA DNEF N° 393/2016"/>
    <d v="2016-07-27T00:00:00"/>
    <s v="Contrataciones Artisticas"/>
    <s v="MIGUEL DE OLASO"/>
    <n v="6500"/>
    <s v="Informe reconocimiento de gastos MIGUEL DE OLASO - Tardes líricas -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15T00:00:00"/>
    <s v="PV-2016-01426361-APN-DGTAYL#SFM"/>
    <s v="se envía con Reso por Gedo para intervención e indicación de crédito."/>
    <x v="5"/>
    <m/>
    <m/>
    <m/>
    <m/>
    <m/>
    <m/>
    <m/>
    <m/>
    <m/>
    <m/>
    <m/>
    <m/>
    <m/>
  </r>
  <r>
    <s v="331711/2016"/>
    <s v="331711/2016"/>
    <m/>
    <s v="24878/2016"/>
    <m/>
    <m/>
    <s v="NOTA DNEF N° 394/2016"/>
    <d v="2016-07-27T00:00:00"/>
    <s v="Contrataciones Artisticas"/>
    <s v="ADRIANA MASTRÁNGELO BOROWSKI"/>
    <n v="6500"/>
    <s v="Informe reconocimiento de gastos ADRIANA MASTRÁNGELO BOROWSKI - Tardes líricas -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10-03T00:00:00"/>
    <s v="PV-2016-01861999"/>
    <s v="Para que indique si hay crédito y continuar el trámite con Reso por GEDO"/>
    <x v="19"/>
    <d v="2016-10-03T00:00:00"/>
    <m/>
    <m/>
    <m/>
    <m/>
    <m/>
    <m/>
    <m/>
    <m/>
    <m/>
    <m/>
    <m/>
    <m/>
  </r>
  <r>
    <s v="332281/2016"/>
    <s v="332281/2016"/>
    <m/>
    <s v="24957/2016"/>
    <m/>
    <m/>
    <s v="NOTA DNEF N° 419/2016"/>
    <d v="2016-07-27T00:00:00"/>
    <s v="Seguros"/>
    <s v="NACIÓN SEGUROS S.A."/>
    <s v="USS 18.454"/>
    <s v="Pago políza de SEGURO POR OBRAS MUESTRA BORGES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1T00:00:00"/>
    <s v="PV-2016-01093396-APN-DGTAYL#SFM"/>
    <s v="Para intervenir, indicar crédito y continuidad de los actuados"/>
    <x v="5"/>
    <m/>
    <m/>
    <s v="Legítimo abono"/>
    <s v="Legítimo Abono"/>
    <m/>
    <n v="30678561165"/>
    <m/>
    <s v="Poliza 60455"/>
    <m/>
    <m/>
    <m/>
    <m/>
    <m/>
  </r>
  <r>
    <s v="332321/2016"/>
    <s v="332321/2016"/>
    <m/>
    <s v="24965/2016"/>
    <m/>
    <m/>
    <s v="NOTA DNEF N° 420/2016"/>
    <d v="2016-07-27T00:00:00"/>
    <s v="Seguros"/>
    <s v="NACIÓN SEGUROS S.A."/>
    <n v="2059.42"/>
    <s v="Pago políza de SEGURO POR OBRAS COLECCIONES PRIVADAS MUESTRA 200 AÑOS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1T00:00:00"/>
    <s v="PV-2016-01093571-APN-DGTAYL#SFM"/>
    <s v="Para intervenir, indicar crédito y continuidad de los actuados"/>
    <x v="5"/>
    <m/>
    <m/>
    <s v="Legítimo abono"/>
    <s v="Legítimo Abono"/>
    <m/>
    <n v="30678561165"/>
    <m/>
    <s v="Poliza 60451"/>
    <m/>
    <m/>
    <m/>
    <m/>
    <m/>
  </r>
  <r>
    <s v="332355/2016"/>
    <s v="332355/2016"/>
    <m/>
    <s v="24971/2016"/>
    <m/>
    <m/>
    <s v="NOTA DNEF N° 423/2016"/>
    <d v="2016-07-27T00:00:00"/>
    <s v="Seguros"/>
    <s v="NACIÓN SEGUROS S.A."/>
    <s v="USS 188"/>
    <s v="Pago políza de SEGURO POR OBRAS COLECCIONES PRIVADAS MUESTRA 200 AÑOS"/>
    <s v="Dirección Nacional de Expresiones Federales"/>
    <m/>
    <s v="Dirección Nacional de Expresiones Federales"/>
    <d v="2016-08-17T00:00:00"/>
    <m/>
    <s v="Sebastian"/>
    <d v="2016-07-27T00:00:00"/>
    <s v="TERMINADO"/>
    <s v="Presupuesto"/>
    <d v="2016-09-16T00:00:00"/>
    <s v="PV-2016-01453098-APN-DGTAYL#SFM"/>
    <s v="Para intervenir, indicar crédito y continuidad de los actuados con Dispo por GEDO"/>
    <x v="3"/>
    <d v="2016-09-30T00:00:00"/>
    <m/>
    <m/>
    <m/>
    <m/>
    <m/>
    <m/>
    <m/>
    <m/>
    <m/>
    <m/>
    <m/>
    <m/>
  </r>
  <r>
    <s v="332376/2016"/>
    <s v="332376/2016"/>
    <m/>
    <s v="24978/2016"/>
    <m/>
    <m/>
    <s v="NOTA DNEF N° 422/2016"/>
    <d v="2016-07-27T00:00:00"/>
    <s v="Seguros"/>
    <s v="NACIÓN SEGUROS S.A."/>
    <s v="USS 4003,92"/>
    <s v="Pago Poliza 60453 de SEGURO POR OBRAS COLECCIONES PRIVADAS MUESTRA 200 AÑOS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1T00:00:00"/>
    <s v="PV-2016-01093473-APN-DGTAYL#SFM"/>
    <s v="Para intervenir, indicar crédito y continuidad de los actuados"/>
    <x v="5"/>
    <m/>
    <m/>
    <s v="Legítimo abono"/>
    <s v="Legítimo Abono"/>
    <m/>
    <n v="30678561165"/>
    <m/>
    <s v="Poliza 60453"/>
    <m/>
    <m/>
    <m/>
    <m/>
    <m/>
  </r>
  <r>
    <s v="332384/2016"/>
    <s v="332384/2016"/>
    <m/>
    <s v="24976/2016"/>
    <m/>
    <m/>
    <s v="NOTA DNEF N° 421/2016"/>
    <d v="2016-07-27T00:00:00"/>
    <s v="Seguros"/>
    <s v="NACIÓN SEGUROS S.A."/>
    <n v="370.01"/>
    <s v="Pago políza de SEGURO POR OBRAS COLECCIONES PRIVADAS MUESTRA 200 AÑOS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2T00:00:00"/>
    <s v="PV-2016-01129548-APN-DGTAYL#SFM"/>
    <s v="Para intervenir, indicar crédito y continuidad de los actuados"/>
    <x v="5"/>
    <m/>
    <m/>
    <m/>
    <s v="Legítimo Abono"/>
    <m/>
    <n v="30678561165"/>
    <m/>
    <s v="Poliza 60456"/>
    <m/>
    <m/>
    <m/>
    <m/>
    <m/>
  </r>
  <r>
    <s v="328410/2016"/>
    <s v="328410/2016"/>
    <m/>
    <s v="24950/2016"/>
    <m/>
    <m/>
    <s v="NOTA DNEF N° 417/2016"/>
    <d v="2016-07-27T00:00:00"/>
    <s v="Seguros"/>
    <s v="NACIÓN SEGUROS S.A."/>
    <n v="48430.36"/>
    <s v="Pago de póliza de seguro 59.996 por obras MUSEO ISAAC FERNADEZ BLANCO"/>
    <s v="Dirección Nacional de Expresiones Federales"/>
    <m/>
    <s v="Dirección Nacional de Expresiones Federales"/>
    <d v="2016-07-27T00:00:00"/>
    <m/>
    <s v="Sebastian"/>
    <d v="2016-07-27T00:00:00"/>
    <s v="31/08/2016: se remite a DNEF ya que éste expediente se encuentra repetido el objeto junto con otro similar y posterior N° 327532/2016"/>
    <s v="Dirección Nacional de Expresiones Federales"/>
    <d v="2016-09-01T00:00:00"/>
    <s v="REMITO"/>
    <s v="Para lo que estime corresponder (duplicado con 327532/2016)"/>
    <x v="25"/>
    <d v="2016-09-01T00:00:00"/>
    <m/>
    <m/>
    <m/>
    <m/>
    <m/>
    <m/>
    <m/>
    <m/>
    <m/>
    <m/>
    <m/>
    <m/>
  </r>
  <r>
    <s v="327953/2016"/>
    <s v="327953/2016"/>
    <m/>
    <s v="24949/2016"/>
    <m/>
    <m/>
    <s v="NOTA DNEF N° 416/2016"/>
    <d v="2016-07-27T00:00:00"/>
    <s v="Seguros"/>
    <s v="NACIÓN SEGUROS S.A."/>
    <n v="22806"/>
    <s v="Pago seguor responsabilidad civil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8-02T00:00:00"/>
    <s v="PV-2016-00492387-APN-DGTAYL#SFM"/>
    <s v="Para que indique si existe crédito, junto con DIspo por GEDO"/>
    <x v="19"/>
    <d v="2016-08-02T00:00:00"/>
    <m/>
    <m/>
    <m/>
    <m/>
    <m/>
    <m/>
    <m/>
    <m/>
    <m/>
    <m/>
    <m/>
    <m/>
  </r>
  <r>
    <s v="331709/2016"/>
    <s v="332338/2016"/>
    <m/>
    <s v="24877/2016"/>
    <m/>
    <m/>
    <s v="NOTA DNEF N° 416/2016"/>
    <d v="2016-07-27T00:00:00"/>
    <s v="Contrataciones Artisticas"/>
    <s v="FABIAN MARCELO KEOROGLANIAN"/>
    <n v="3000"/>
    <s v="Informe reconocimiento de gastos FABIAN MARCELO KEOROGLANIAN- El tango de Piazzola y Borges -"/>
    <s v="Dirección Nacional de Expresiones Federales"/>
    <m/>
    <s v="Dirección Nacional de Expresiones Federales"/>
    <d v="2016-07-27T00:00:00"/>
    <m/>
    <s v="Sebastian"/>
    <d v="2016-07-27T00:00:00"/>
    <m/>
    <s v="Dirección Nacional de Expresiones Federales"/>
    <d v="2016-08-29T00:00:00"/>
    <m/>
    <s v="Para ampliar actividad AFIP"/>
    <x v="5"/>
    <m/>
    <m/>
    <m/>
    <m/>
    <m/>
    <m/>
    <m/>
    <m/>
    <m/>
    <m/>
    <m/>
    <m/>
    <m/>
  </r>
  <r>
    <s v="332338/2016"/>
    <s v="332338/2016"/>
    <m/>
    <s v="24946/2016"/>
    <m/>
    <m/>
    <s v="NOTA DNEF N° 412/2016"/>
    <d v="2016-07-27T00:00:00"/>
    <s v="Contrataciones Artisticas"/>
    <s v="MARIANA LAURA REWERSKI"/>
    <n v="6500"/>
    <s v="Informe reconocimiento de gastos - MARIANA LAURA REWERSKI - Trdes líricas"/>
    <s v="Dirección Nacional de Expresiones Federales"/>
    <m/>
    <s v="Dirección Nacional de Expresiones Federales"/>
    <d v="2016-07-27T00:00:00"/>
    <m/>
    <s v="Otros"/>
    <d v="2016-07-27T00:00:00"/>
    <s v="TERMINADO"/>
    <m/>
    <m/>
    <m/>
    <s v="Para que indique si hay crédito y continuar el trámite con Reso por GEDO"/>
    <x v="3"/>
    <d v="2016-07-27T00:00:00"/>
    <m/>
    <m/>
    <m/>
    <m/>
    <m/>
    <m/>
    <m/>
    <m/>
    <m/>
    <m/>
    <m/>
    <s v="DESAFECTAR"/>
  </r>
  <r>
    <s v="332332/2016"/>
    <s v="332332/2016"/>
    <m/>
    <s v="24945/2016"/>
    <m/>
    <m/>
    <s v="NOTA DNEF N° 411/2016"/>
    <d v="2016-07-27T00:00:00"/>
    <s v="Contrataciones Artisticas"/>
    <s v="PAULA SILVANA POMERANICC"/>
    <n v="6000"/>
    <s v="Informe reconocimiento de gastos PAULA SILVANA POMERANICC - 100 AÑOS SALGAN -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9T00:00:00"/>
    <s v="PV-2016-01278922-APN-DGTAYL#SFM"/>
    <s v="Para que indique si hay crédito y continuar el trámite con Reso por GEDO"/>
    <x v="5"/>
    <m/>
    <m/>
    <m/>
    <m/>
    <m/>
    <m/>
    <m/>
    <m/>
    <m/>
    <m/>
    <m/>
    <m/>
    <m/>
  </r>
  <r>
    <s v="332474/2016"/>
    <s v="332474/2016"/>
    <m/>
    <s v="24954/2016"/>
    <m/>
    <m/>
    <s v="NOTA DNEF N° 413/2016"/>
    <d v="2016-07-27T00:00:00"/>
    <s v="Contrataciones Artisticas"/>
    <s v="ACADEMIA BACH"/>
    <n v="35000"/>
    <s v="Informe reconocimiento de gastos ACADEMIA BACH - CONCIERTO DE ORGANO"/>
    <s v="Dirección Nacional de Expresiones Federales"/>
    <m/>
    <s v="Dirección Nacional de Expresiones Federales"/>
    <d v="2016-07-27T00:00:00"/>
    <m/>
    <s v="Sebastian"/>
    <d v="2016-07-27T00:00:00"/>
    <m/>
    <s v="Presupuesto"/>
    <d v="2016-09-09T00:00:00"/>
    <s v="PV-2016-01285300"/>
    <m/>
    <x v="5"/>
    <m/>
    <m/>
    <m/>
    <m/>
    <m/>
    <m/>
    <m/>
    <m/>
    <m/>
    <m/>
    <m/>
    <m/>
    <m/>
  </r>
  <r>
    <s v="331753/2016"/>
    <s v="331753/2016"/>
    <m/>
    <s v="24881/2016"/>
    <m/>
    <m/>
    <s v="NOTA DNEF N° 399/2016"/>
    <d v="2016-07-27T00:00:00"/>
    <s v="Contrataciones Artisticas"/>
    <s v="LUCIA AMALIA HERRERA"/>
    <n v="7500"/>
    <s v="Informe reconocimiento de gastos LUCIA AMALIA HERRERA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9T00:00:00"/>
    <s v="PV-2016-01279434-APN-DGTAYL#SFM"/>
    <s v="Para que indique si hay crédito y continuar el trámite con Reso por GEDO"/>
    <x v="5"/>
    <m/>
    <m/>
    <m/>
    <m/>
    <m/>
    <m/>
    <m/>
    <m/>
    <m/>
    <m/>
    <m/>
    <m/>
    <m/>
  </r>
  <r>
    <s v="332348/2016"/>
    <s v="332348/2016"/>
    <m/>
    <s v="24948/2016"/>
    <m/>
    <m/>
    <s v="NOTA DNEF N° 406/2016"/>
    <d v="2016-07-27T00:00:00"/>
    <s v="Contrataciones Artisticas"/>
    <s v="ELENA ROXANA BUCHBINDER"/>
    <n v="20000"/>
    <s v="Informe reconocimiento de gastos ELENA ROXANA BUCHBINDER - QUIEN LE TEME A LA MÚSICA"/>
    <s v="Dirección Nacional de Expresiones Federales"/>
    <m/>
    <s v="Dirección Nacional de Expresiones Federales"/>
    <d v="2016-07-27T00:00:00"/>
    <m/>
    <s v="Sebastian"/>
    <d v="2016-07-27T00:00:00"/>
    <s v="TERMINADO"/>
    <s v="Dirección Nacional de Expresiones Federales"/>
    <d v="2016-09-09T00:00:00"/>
    <m/>
    <s v="para indicación de crédito e intervención, reso por gedo."/>
    <x v="5"/>
    <m/>
    <m/>
    <m/>
    <m/>
    <m/>
    <m/>
    <m/>
    <m/>
    <m/>
    <m/>
    <m/>
    <m/>
    <m/>
  </r>
  <r>
    <s v="331987/2016"/>
    <s v="331987/2016"/>
    <m/>
    <s v="24904/2016"/>
    <m/>
    <m/>
    <s v="NOTA DNEF N° 401/2016"/>
    <d v="2016-07-27T00:00:00"/>
    <s v="Contrataciones Artisticas"/>
    <s v="PATRICIA DA DALT"/>
    <n v="12000"/>
    <s v="Informe reconocimiento de gastos PATRICIA DA DALT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10-06T00:00:00"/>
    <s v="PV-2016-01998999"/>
    <s v="Para que indique si hay crédito y continuar el trámite con Reso por GEDO"/>
    <x v="5"/>
    <m/>
    <m/>
    <m/>
    <m/>
    <m/>
    <m/>
    <m/>
    <m/>
    <m/>
    <m/>
    <m/>
    <m/>
    <m/>
  </r>
  <r>
    <s v="332069/2016"/>
    <s v="332069/2016"/>
    <m/>
    <s v="24911/2016"/>
    <m/>
    <m/>
    <s v="NOTA DNEF N° 404/2016"/>
    <d v="2016-07-27T00:00:00"/>
    <s v="Contrataciones Artisticas"/>
    <s v="FABIAN ANDRES GONZALEZ"/>
    <n v="24000"/>
    <s v="Informe reconocimiento de gastos FABIAN ANDRES GONZALEZ - TWEETY GONZALEZ -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21T00:00:00"/>
    <m/>
    <s v="para indicación de crédito e intervención, reso por gedo."/>
    <x v="19"/>
    <d v="2016-09-21T00:00:00"/>
    <m/>
    <m/>
    <m/>
    <m/>
    <m/>
    <m/>
    <m/>
    <m/>
    <m/>
    <m/>
    <m/>
    <m/>
  </r>
  <r>
    <s v="331596/2016"/>
    <s v="331596/2016"/>
    <m/>
    <s v="24868/2016"/>
    <m/>
    <m/>
    <s v="NOTA DNEF N° 389/2016"/>
    <d v="2016-07-27T00:00:00"/>
    <s v="Hospedaje y Comida"/>
    <s v="PBG &amp; EVENTS S.R.L."/>
    <n v="7187.4"/>
    <s v="Reconocimiento de gastos de Dominic Yves Norman Taylor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22T00:00:00"/>
    <s v="PV-2016-01585310-APN"/>
    <s v="PARA SU INTERVENCION CON PROYECTO DE ACTO ADMINISTRATIVO"/>
    <x v="19"/>
    <d v="2016-09-22T00:00:00"/>
    <m/>
    <m/>
    <m/>
    <m/>
    <m/>
    <m/>
    <m/>
    <m/>
    <m/>
    <m/>
    <m/>
    <m/>
  </r>
  <r>
    <s v="332276/2016"/>
    <s v="332276/2016"/>
    <m/>
    <s v="24939/2016"/>
    <m/>
    <m/>
    <s v="NOTA DNEF N° 408/2016"/>
    <d v="2016-07-27T00:00:00"/>
    <s v="Hospedaje y Comida"/>
    <s v="PBG &amp; EVENTS S.R.L."/>
    <n v="36368.81"/>
    <s v="Informe reconocimiento de gastos traslados y alojamiento Gabriela Rangel Matilla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23T00:00:00"/>
    <s v="Providencia GEDO + Resolucion GEDO"/>
    <s v="Para indicar existencia de crédito, intervención y continuidad de los actuados con RESO por GEDO"/>
    <x v="19"/>
    <d v="2016-09-23T00:00:00"/>
    <m/>
    <m/>
    <m/>
    <m/>
    <m/>
    <m/>
    <m/>
    <m/>
    <m/>
    <m/>
    <m/>
    <m/>
  </r>
  <r>
    <s v="314497/2016"/>
    <s v="314497/2016"/>
    <m/>
    <s v="23651/2016"/>
    <m/>
    <m/>
    <s v="NOTA DNEF N° 314/2016"/>
    <m/>
    <s v="Equipamiento"/>
    <m/>
    <m/>
    <s v="Contratación de servicio de emisión, entrega/venta de localidades para funciones, muestra y eventos organizados en el CCK"/>
    <s v="Dirección Nacional de Expresiones Federales"/>
    <m/>
    <s v="Dirección Nacional de Expresiones Federales"/>
    <d v="2016-07-27T00:00:00"/>
    <m/>
    <s v="GUIDO 811"/>
    <m/>
    <s v="Lorena debe cargar partida presupuestaria en el Comprar."/>
    <s v="Dirección Nacional de Expresiones Federales"/>
    <d v="2016-09-20T00:00:00"/>
    <m/>
    <s v="Para cargar en Comprar. Version Final entregada por U.R. a las 17:30 del 30/09."/>
    <x v="3"/>
    <m/>
    <m/>
    <m/>
    <m/>
    <m/>
    <m/>
    <m/>
    <m/>
    <m/>
    <m/>
    <m/>
    <m/>
    <m/>
  </r>
  <r>
    <s v="332323/2016"/>
    <s v="332323/2016"/>
    <m/>
    <s v="24944/2016"/>
    <m/>
    <m/>
    <s v="NOTA DNEF N° 407/2016"/>
    <d v="2016-07-27T00:00:00"/>
    <s v="Hospedaje y Comida"/>
    <s v="PBG &amp; EVENTS S.R.L."/>
    <n v="46791.18"/>
    <s v="Informe reconocimiento de gastos traslados y alojamiento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22T00:00:00"/>
    <s v="PV-2016-0192816-APN"/>
    <s v="Para que indique sobre la exitencia de credito + Reso por GDO"/>
    <x v="19"/>
    <d v="2016-09-22T00:00:00"/>
    <m/>
    <m/>
    <m/>
    <m/>
    <m/>
    <m/>
    <m/>
    <m/>
    <m/>
    <m/>
    <m/>
    <m/>
  </r>
  <r>
    <s v="331603/2016"/>
    <s v="331603/2016"/>
    <m/>
    <s v="24869/2016"/>
    <m/>
    <m/>
    <s v="NOTA DNEF N° 390/2016"/>
    <d v="2016-07-27T00:00:00"/>
    <s v="Contrataciones Artisticas"/>
    <s v="MARIA ELISA PERRET"/>
    <n v="17800"/>
    <s v="Reconocimiento de gasto de MARIA ELISA PERRET"/>
    <s v="Dirección Nacional de Expresiones Federales"/>
    <m/>
    <s v="Dirección Nacional de Expresiones Federales"/>
    <d v="2016-07-27T00:00:00"/>
    <m/>
    <s v="Sebastian"/>
    <d v="2016-07-27T00:00:00"/>
    <s v="se devuelve para cambiar nota, para que le den otro encuadre porque no tienen poder de representación."/>
    <s v="Dirección Nacional de Expresiones Federales"/>
    <d v="2016-09-26T00:00:00"/>
    <m/>
    <s v="para cambiar notas, y le den otro encuadre."/>
    <x v="5"/>
    <m/>
    <m/>
    <m/>
    <m/>
    <m/>
    <m/>
    <m/>
    <m/>
    <m/>
    <m/>
    <m/>
    <m/>
    <m/>
  </r>
  <r>
    <s v="331501/2016"/>
    <s v="331501/2016"/>
    <m/>
    <s v="24863/2016"/>
    <m/>
    <m/>
    <s v="NOTA DNEF N° 386/2016"/>
    <d v="2016-07-27T00:00:00"/>
    <s v="Contrataciones Artisticas"/>
    <s v="MARCELO ANDRES MOGUILEVSKY"/>
    <n v="20000"/>
    <s v="Reconocimiento de gasto de MARCELO ANDRES MOGUILEVSKY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5T00:00:00"/>
    <s v="PV-2016-01158780"/>
    <s v="para su efectivo pago"/>
    <x v="5"/>
    <m/>
    <m/>
    <m/>
    <m/>
    <m/>
    <m/>
    <m/>
    <m/>
    <m/>
    <m/>
    <m/>
    <m/>
    <m/>
  </r>
  <r>
    <s v="331581/2016"/>
    <s v="331581/2016"/>
    <m/>
    <s v="24867/2016"/>
    <m/>
    <m/>
    <s v="NOTA DNEF N° 388/2016"/>
    <d v="2016-07-27T00:00:00"/>
    <s v="Contrataciones Artisticas"/>
    <s v="FICHERMAN DIEGO ENRIQUE"/>
    <n v="20000"/>
    <s v="Reconocimiento de gasto de FICHERMAN DIEGO ENRIQUE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8-25T00:00:00"/>
    <s v="PV-2016-925540"/>
    <s v="Para que indique si existe credito. Reso por GEDO"/>
    <x v="5"/>
    <m/>
    <m/>
    <m/>
    <m/>
    <m/>
    <m/>
    <m/>
    <m/>
    <m/>
    <m/>
    <m/>
    <m/>
    <m/>
  </r>
  <r>
    <s v="331735/2016"/>
    <s v="331735/2016"/>
    <m/>
    <s v="24880/2016"/>
    <m/>
    <m/>
    <s v="NOTA DNEF N° 398/2016"/>
    <d v="2016-07-27T00:00:00"/>
    <s v="Contrataciones Artisticas"/>
    <s v="SANTIAGO EZEQUIEL KOVADLOFF"/>
    <n v="24200"/>
    <s v="Informe reconocimiento de gastos SANTIAGO EZEQUIEL KOVADLOFF"/>
    <s v="Dirección Nacional de Expresiones Federales"/>
    <m/>
    <s v="Dirección Nacional de Expresiones Federales"/>
    <d v="2016-07-27T00:00:00"/>
    <m/>
    <s v="Sebastian"/>
    <d v="2016-07-27T00:00:00"/>
    <m/>
    <s v="Dirección Nacional de Expresiones Federales"/>
    <d v="2016-08-29T00:00:00"/>
    <m/>
    <s v="para ampliar actividad Afip."/>
    <x v="5"/>
    <m/>
    <m/>
    <m/>
    <m/>
    <m/>
    <m/>
    <m/>
    <m/>
    <m/>
    <m/>
    <m/>
    <m/>
    <m/>
  </r>
  <r>
    <s v="331764/2016"/>
    <s v="331764/2016"/>
    <m/>
    <s v="24882/2016"/>
    <m/>
    <m/>
    <s v="NOTA DNEF N° 400/2016"/>
    <d v="2016-07-27T00:00:00"/>
    <s v="Contrataciones Artisticas"/>
    <s v="PABLO JOSÉ RAPOSO"/>
    <n v="6000"/>
    <s v="Informe reconocimiento de gastos PABLO JOSÉ RAPOSO"/>
    <s v="Dirección Nacional de Expresiones Federales"/>
    <m/>
    <s v="Dirección Nacional de Expresiones Federales"/>
    <d v="2016-07-27T00:00:00"/>
    <m/>
    <s v="Sebastian"/>
    <d v="2016-07-27T00:00:00"/>
    <m/>
    <s v="Dirección Nacional de Expresiones Federales"/>
    <d v="2016-08-29T00:00:00"/>
    <m/>
    <s v="por faltas de firmas y documentación."/>
    <x v="5"/>
    <m/>
    <m/>
    <m/>
    <m/>
    <m/>
    <m/>
    <m/>
    <m/>
    <m/>
    <m/>
    <m/>
    <m/>
    <m/>
  </r>
  <r>
    <s v="332064/2016"/>
    <s v="332064/2016"/>
    <m/>
    <s v="24910/2016"/>
    <m/>
    <m/>
    <s v="NOTA DNEF N° 403/2016"/>
    <d v="2016-07-27T00:00:00"/>
    <s v="Contrataciones Artisticas"/>
    <s v="DIEGO SCHISSI"/>
    <n v="7000"/>
    <s v="Reconocimiento de gasto de DIEGO SCHISSI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7T00:00:00"/>
    <s v="PV-2016-01217634"/>
    <s v="PARA SU INTERVENCION CON PROYECTO DE ACTO ADMINISTRATIVO"/>
    <x v="19"/>
    <d v="2016-09-07T00:00:00"/>
    <m/>
    <m/>
    <m/>
    <m/>
    <m/>
    <m/>
    <m/>
    <m/>
    <m/>
    <m/>
    <m/>
    <m/>
  </r>
  <r>
    <s v="331640/2016"/>
    <s v="331640/2016"/>
    <m/>
    <s v="24871/2016"/>
    <m/>
    <m/>
    <s v="NOTA DNEF N° 396/2016"/>
    <d v="2016-07-27T00:00:00"/>
    <s v="Contrataciones Artisticas"/>
    <s v="VÍCTOR NICOLÁS TORRES"/>
    <n v="10000"/>
    <s v="Informe reconocimiento de gastos VÍCTOR NICOLÁS TORRES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6T00:00:00"/>
    <s v="PV-2016-01192060"/>
    <s v="Para que indique si existe credito. Reso por GEDO"/>
    <x v="19"/>
    <d v="2016-09-05T00:00:00"/>
    <m/>
    <m/>
    <m/>
    <m/>
    <m/>
    <m/>
    <m/>
    <m/>
    <m/>
    <m/>
    <m/>
    <m/>
  </r>
  <r>
    <s v="327358/2016"/>
    <s v="327358/2016"/>
    <m/>
    <s v="24461/2016"/>
    <m/>
    <m/>
    <s v="NOTA SSCTyEF N° 264/2016"/>
    <d v="2016-07-22T00:00:00"/>
    <m/>
    <m/>
    <m/>
    <s v="Transferencia de fondos para el desarrollo del proyecto- EL MENTOR BAJO LA MIRADA DEL MAESTRO -"/>
    <s v="Subsecretaría de Centros Temáticos y Expresiones Federales"/>
    <m/>
    <s v="Presupuesto"/>
    <d v="2016-07-28T00:00:00"/>
    <m/>
    <s v="Otros"/>
    <d v="2016-07-28T00:00:00"/>
    <m/>
    <m/>
    <m/>
    <m/>
    <m/>
    <x v="3"/>
    <d v="2016-07-28T00:00:00"/>
    <m/>
    <m/>
    <m/>
    <m/>
    <m/>
    <m/>
    <m/>
    <m/>
    <m/>
    <m/>
    <m/>
    <m/>
  </r>
  <r>
    <s v="322997/2016"/>
    <s v="322997/2016"/>
    <m/>
    <s v="25102/2016"/>
    <m/>
    <m/>
    <m/>
    <d v="2016-07-21T00:00:00"/>
    <s v="Desfibiladores"/>
    <s v="FILOBIOSIS S.A."/>
    <m/>
    <s v="Adquisición de equipamiento para desfibriladores"/>
    <s v="Coordinación Técnica Operativa"/>
    <m/>
    <s v="Dirección Nacional de Expresiones Federales"/>
    <d v="2016-07-28T00:00:00"/>
    <m/>
    <s v="Otros"/>
    <m/>
    <m/>
    <s v="Dirección Nacional de Expresiones Federales"/>
    <d v="2016-08-03T00:00:00"/>
    <s v="PV-2016-00524331-APN-DGTAYL#SFM"/>
    <m/>
    <x v="5"/>
    <m/>
    <m/>
    <m/>
    <m/>
    <m/>
    <m/>
    <m/>
    <m/>
    <m/>
    <m/>
    <m/>
    <m/>
    <m/>
  </r>
  <r>
    <s v="025006/2016"/>
    <s v="025006/2016"/>
    <m/>
    <s v="25006/2016"/>
    <m/>
    <m/>
    <s v="NOTA DNCT N° 215/2016"/>
    <d v="2016-07-26T00:00:00"/>
    <s v="Tecnopolis - Agua"/>
    <s v="AKUA S.A."/>
    <n v="110790"/>
    <s v="Pago de factura B N° 0006-00000140"/>
    <s v="Dirección Nacional de Centros Tematicos"/>
    <m/>
    <s v="Dirección Nacional de Centros Tematicos"/>
    <d v="2016-07-26T00:00:00"/>
    <m/>
    <s v="Mariana"/>
    <d v="2016-07-28T00:00:00"/>
    <m/>
    <m/>
    <m/>
    <m/>
    <m/>
    <x v="3"/>
    <d v="2016-07-28T00:00:00"/>
    <m/>
    <m/>
    <m/>
    <m/>
    <m/>
    <m/>
    <m/>
    <m/>
    <m/>
    <m/>
    <m/>
    <m/>
  </r>
  <r>
    <s v="025097/2016"/>
    <s v="025097/2016"/>
    <m/>
    <s v="25097/2016"/>
    <m/>
    <m/>
    <s v="NOTA DNCT N° 216/2016"/>
    <d v="2016-07-26T00:00:00"/>
    <s v="Tecnopolis - Agua"/>
    <s v="AKUA S.A."/>
    <n v="93132"/>
    <s v="Pago de facturas B N° 0006-00000912/913/914/915"/>
    <s v="Dirección Nacional de Centros Tematicos"/>
    <m/>
    <s v="Dirección Nacional de Centros Tematicos"/>
    <d v="2016-07-26T00:00:00"/>
    <m/>
    <s v="Mariana"/>
    <d v="2016-07-28T00:00:00"/>
    <m/>
    <m/>
    <m/>
    <m/>
    <m/>
    <x v="3"/>
    <d v="2016-07-28T00:00:00"/>
    <m/>
    <m/>
    <m/>
    <m/>
    <m/>
    <m/>
    <m/>
    <m/>
    <m/>
    <m/>
    <m/>
    <m/>
  </r>
  <r>
    <s v="335331/2016"/>
    <s v="025096/2016"/>
    <m/>
    <s v="25096/2016"/>
    <m/>
    <m/>
    <s v="NOTA DNCT N° 211/2016"/>
    <d v="2016-07-25T00:00:00"/>
    <s v="Tecnopolis - Refrigerio"/>
    <s v="CORPORACIÓN DEL MERCADO CENTRAL DE BUENOS AIRES"/>
    <n v="325770.95"/>
    <s v="Pago de facturas C N° 0000-0000292983/0364"/>
    <s v="Dirección Nacional de Centros Tematicos"/>
    <m/>
    <s v="Dirección Nacional de Centros Tematicos"/>
    <d v="2016-07-25T00:00:00"/>
    <m/>
    <s v="Mariana"/>
    <d v="2016-07-29T00:00:00"/>
    <s v="FINALIZADO"/>
    <s v="Presupuesto"/>
    <m/>
    <m/>
    <s v="Para que informe constancia de crédito y pase a legales"/>
    <x v="19"/>
    <d v="2016-08-01T00:00:00"/>
    <m/>
    <m/>
    <m/>
    <m/>
    <m/>
    <m/>
    <m/>
    <m/>
    <m/>
    <m/>
    <m/>
    <m/>
  </r>
  <r>
    <s v="333505/2016"/>
    <s v="335331/2016"/>
    <m/>
    <s v="25103/2016"/>
    <m/>
    <m/>
    <s v="NOTA DNCT N° 205/2016"/>
    <d v="2016-07-22T00:00:00"/>
    <s v="Tecnopolis - Refrigerio"/>
    <s v="CORPORACIÓN DEL MERCADO CENTRAL DE BUENOS AIRES"/>
    <n v="344490.54"/>
    <s v="Pago de factura C N° 0000-0000292982"/>
    <s v="Dirección Nacional de Centros Tematicos"/>
    <m/>
    <s v="Dirección Nacional de Centros Tematicos"/>
    <d v="2016-07-22T00:00:00"/>
    <m/>
    <s v="Mariana"/>
    <d v="2016-07-29T00:00:00"/>
    <s v="FINALIZADO"/>
    <m/>
    <m/>
    <m/>
    <s v="Para que informe constancia de crédito y pase a legales"/>
    <x v="0"/>
    <d v="2016-08-18T00:00:00"/>
    <m/>
    <m/>
    <m/>
    <m/>
    <m/>
    <m/>
    <m/>
    <m/>
    <m/>
    <m/>
    <m/>
    <m/>
  </r>
  <r>
    <s v="333624/2016"/>
    <s v="333505/2016"/>
    <m/>
    <s v="25001/2016"/>
    <m/>
    <m/>
    <s v="NOTA DNCT N° 206/2016"/>
    <d v="2016-07-21T00:00:00"/>
    <s v="Tecnopolis - Mantenimiento"/>
    <s v="LOPEZ, DA FONSECA GOMES y ALVAREZ S.H."/>
    <n v="53240"/>
    <s v="Pago de factura B N° 0002-00000180"/>
    <s v="Dirección Nacional de Centros Tematicos"/>
    <m/>
    <s v="Dirección Nacional de Centros Tematicos"/>
    <d v="2016-07-21T00:00:00"/>
    <m/>
    <s v="Mariana"/>
    <d v="2016-07-29T00:00:00"/>
    <m/>
    <s v="Presupuesto"/>
    <d v="2016-08-29T00:00:00"/>
    <s v="PV-2016-00990748"/>
    <s v="Para que informe constancia de crédito y pase a legales"/>
    <x v="19"/>
    <d v="2016-08-29T00:00:00"/>
    <m/>
    <m/>
    <m/>
    <m/>
    <m/>
    <m/>
    <m/>
    <m/>
    <m/>
    <m/>
    <m/>
    <m/>
  </r>
  <r>
    <s v="335179/2016"/>
    <s v="333624/2016"/>
    <m/>
    <s v="25004/2016"/>
    <m/>
    <m/>
    <s v="NOTA DNCT N° 214/2016"/>
    <d v="2016-07-25T00:00:00"/>
    <s v="Tecnopolis - Mantenimiento"/>
    <s v="COOPERATIVA DE TRABAJO ARCANGEL LIMITADA"/>
    <n v="32000"/>
    <s v="Pago de factura B N° 0002-00000055"/>
    <s v="Dirección Nacional de Centros Tematicos"/>
    <m/>
    <s v="Dirección Nacional de Centros Tematicos"/>
    <d v="2016-07-25T00:00:00"/>
    <m/>
    <s v="Mariana"/>
    <d v="2016-07-29T00:00:00"/>
    <m/>
    <s v="Presupuesto"/>
    <d v="2016-08-11T00:00:00"/>
    <s v="PV-2016-00671715-APN-DGTAYL#SFM"/>
    <s v="Pase para que informe existencia de crédito con PROY"/>
    <x v="19"/>
    <d v="2016-08-11T00:00:00"/>
    <m/>
    <m/>
    <m/>
    <m/>
    <m/>
    <m/>
    <m/>
    <m/>
    <m/>
    <m/>
    <m/>
    <m/>
  </r>
  <r>
    <s v="335294/2016"/>
    <s v="335179/2016"/>
    <m/>
    <s v="25098/2016"/>
    <m/>
    <m/>
    <s v="NOTA DNCT N° 212/2016"/>
    <d v="2016-07-22T00:00:00"/>
    <s v="Tecnopolis - Mantenimiento"/>
    <s v="ACRILICOS MESCH S.A."/>
    <n v="445280"/>
    <s v="Pago de factura B N° 0003-00000253"/>
    <s v="Dirección Nacional de Centros Tematicos"/>
    <m/>
    <s v="Dirección Nacional de Centros Tematicos"/>
    <d v="2016-07-22T00:00:00"/>
    <m/>
    <s v="Mariana"/>
    <d v="2016-07-29T00:00:00"/>
    <m/>
    <s v="Presupuesto"/>
    <d v="2016-09-01T00:00:00"/>
    <s v="PV-2016-01094278-APN-DGTAYL#SFM"/>
    <s v="PARA DAR CONTINUIDAD A LOS TRAMITES ADMINISTRATIVOS DE RIGOR"/>
    <x v="19"/>
    <d v="2016-09-01T00:00:00"/>
    <m/>
    <m/>
    <m/>
    <m/>
    <m/>
    <m/>
    <m/>
    <m/>
    <m/>
    <m/>
    <m/>
    <m/>
  </r>
  <r>
    <s v="335248/2016"/>
    <s v="335294/2016"/>
    <m/>
    <s v="25100/2016"/>
    <m/>
    <m/>
    <s v="NOTA DNCT N° 213/2016"/>
    <d v="2016-07-26T00:00:00"/>
    <s v="Vajilla"/>
    <s v="NISTICO JOSE BLAS"/>
    <n v="11226.36"/>
    <s v="Pago de factura B N° 0003-00007857"/>
    <s v="Dirección Nacional de Centros Tematicos"/>
    <m/>
    <s v="Dirección Nacional de Centros Tematicos"/>
    <d v="2016-07-26T00:00:00"/>
    <m/>
    <s v="Mariana"/>
    <d v="2016-07-29T00:00:00"/>
    <m/>
    <s v="Presupuesto"/>
    <d v="2016-08-29T00:00:00"/>
    <s v="PV-2016-01000983"/>
    <s v="PARA DAR CONTINUIDAD A LOS TRAMITES ADMINISTRATIVOS DE RIGOR"/>
    <x v="19"/>
    <d v="2016-08-29T00:00:00"/>
    <m/>
    <m/>
    <m/>
    <m/>
    <m/>
    <m/>
    <m/>
    <m/>
    <m/>
    <m/>
    <m/>
    <m/>
  </r>
  <r>
    <s v="333697/2016"/>
    <s v="335248/2016"/>
    <m/>
    <s v="25099/2016"/>
    <m/>
    <m/>
    <s v="NOTA DNCT N° 207/2016"/>
    <d v="2016-07-19T00:00:00"/>
    <s v="Tecnopolis - Mantenimiento"/>
    <s v="COOPERATIVA DE TRABAJO ARCANGEL LIMITADA"/>
    <n v="25000"/>
    <s v="Pago de factura B N° 0002-00000054"/>
    <s v="Dirección Nacional de Centros Tematicos"/>
    <m/>
    <s v="Dirección Nacional de Centros Tematicos"/>
    <d v="2016-07-19T00:00:00"/>
    <m/>
    <s v="Mariana"/>
    <d v="2016-07-29T00:00:00"/>
    <s v="FINALIZADO"/>
    <s v="Presupuesto"/>
    <d v="2016-09-01T00:00:00"/>
    <s v="PV-2016-01094198-APN-DGTAYL#SFM"/>
    <s v="PARA DAR CONTINUIDAD A LOS TRAMITES ADMINISTRATIVOS DE RIGOR"/>
    <x v="19"/>
    <d v="2016-09-01T00:00:00"/>
    <m/>
    <m/>
    <m/>
    <m/>
    <m/>
    <m/>
    <m/>
    <m/>
    <m/>
    <m/>
    <m/>
    <m/>
  </r>
  <r>
    <s v="340886/2016"/>
    <s v="333697/2016"/>
    <m/>
    <s v="25005/2016"/>
    <m/>
    <m/>
    <s v="NOTA DNEF N° 428/2016"/>
    <d v="2016-08-01T00:00:00"/>
    <s v="Revestimiento"/>
    <s v="MADERERA Y ARTISTICA WALTANA S.R.L."/>
    <n v="30000"/>
    <s v="Pago de ticket factura B N° 0002-00021454/55"/>
    <s v="Dirección Nacional de Expresiones Federales"/>
    <m/>
    <s v="Dirección Nacional de Expresiones Federales"/>
    <d v="2016-08-01T00:00:00"/>
    <m/>
    <s v="Mariana"/>
    <d v="2016-08-01T00:00:00"/>
    <s v="05/09/2016 se remite a Mozzi por diferencia entre pptos y cuadro comparativo y para la correspondiente firma de facturas."/>
    <s v="Dirección Nacional de Expresiones Federales"/>
    <d v="2016-09-29T00:00:00"/>
    <s v="RTO-S01:0977307/2016"/>
    <s v="para que cambien requerimiento por diferencia en la cantidad de boxes que compraron."/>
    <x v="25"/>
    <d v="2016-09-29T00:00:00"/>
    <m/>
    <m/>
    <m/>
    <m/>
    <m/>
    <m/>
    <m/>
    <m/>
    <m/>
    <m/>
    <m/>
    <m/>
  </r>
  <r>
    <s v="340832/2016"/>
    <s v="340886/2016"/>
    <m/>
    <s v="25377/2016"/>
    <m/>
    <m/>
    <s v="NOTA DNEF N° 432/2016"/>
    <d v="2016-08-01T00:00:00"/>
    <s v="Mantenimiento"/>
    <s v="SAN TELMO S.R.L."/>
    <n v="22451"/>
    <s v="Pago de facturas N° 0007-00001660/1669"/>
    <s v="Dirección Nacional de Expresiones Federales"/>
    <m/>
    <s v="Dirección Nacional de Expresiones Federales"/>
    <d v="2016-08-01T00:00:00"/>
    <m/>
    <s v="Sebastian"/>
    <d v="2016-08-01T00:00:00"/>
    <s v="TERMINADO"/>
    <s v="Presupuesto"/>
    <d v="2016-09-02T00:00:00"/>
    <s v="PV-2016-01124544-APN-DGTAYL#SFM"/>
    <s v="Para que indique si hay crédito con Dispo y continuidad de los actuados"/>
    <x v="5"/>
    <m/>
    <m/>
    <s v="Legitimo Abono"/>
    <s v="Legitimo Abono"/>
    <m/>
    <n v="30526638952"/>
    <m/>
    <s v="0007-00001660/1669/1704"/>
    <m/>
    <m/>
    <m/>
    <m/>
    <m/>
  </r>
  <r>
    <s v="330074/2016"/>
    <s v="340832/2016"/>
    <m/>
    <s v="25372/2016"/>
    <m/>
    <m/>
    <s v="NOTA DNCT N°"/>
    <d v="2016-07-26T00:00:00"/>
    <s v="Tecnopolis - Servicio de producción"/>
    <s v="TANGO GODOY S.R.L"/>
    <n v="200000"/>
    <s v="Pago de factura N° 0002-00000008"/>
    <s v="Dirección Nacional de Centros Tematicos"/>
    <m/>
    <s v="Dirección Nacional de Centros Tematicos"/>
    <d v="2016-07-26T00:00:00"/>
    <m/>
    <s v="Sebastian"/>
    <m/>
    <m/>
    <s v="Presupuesto"/>
    <d v="2016-08-02T00:00:00"/>
    <s v="PV-2016-00501652-APN-DGTAYL#SFM"/>
    <m/>
    <x v="5"/>
    <m/>
    <m/>
    <m/>
    <m/>
    <m/>
    <m/>
    <m/>
    <m/>
    <m/>
    <m/>
    <m/>
    <m/>
    <m/>
  </r>
  <r>
    <s v="330701/2016"/>
    <s v="330074/2016"/>
    <m/>
    <m/>
    <m/>
    <m/>
    <s v="NOTA DNCT N°"/>
    <d v="2016-07-13T00:00:00"/>
    <s v="Tecnopolis - Equipamiento"/>
    <s v="MASOTROS S.R.L."/>
    <n v="565950"/>
    <s v="Pago de factura N° 0002-00000019"/>
    <s v="Dirección Nacional de Centros Tematicos"/>
    <m/>
    <s v="Dirección Nacional de Centros Tematicos"/>
    <d v="2016-07-13T00:00:00"/>
    <m/>
    <s v="Otros"/>
    <m/>
    <m/>
    <s v="Presupuesto"/>
    <d v="2016-08-02T00:00:00"/>
    <s v="_x000a_PV-2016-00501627-APN-DGTAYL#SFM"/>
    <m/>
    <x v="5"/>
    <m/>
    <m/>
    <m/>
    <m/>
    <m/>
    <m/>
    <m/>
    <m/>
    <m/>
    <m/>
    <m/>
    <m/>
    <m/>
  </r>
  <r>
    <s v="341442/2016"/>
    <s v="330701/2016"/>
    <m/>
    <m/>
    <m/>
    <m/>
    <s v="NOTA DNCT N° 223/2016"/>
    <d v="2016-07-28T00:00:00"/>
    <s v="Tecnopolis - Maquinas y Herramientas"/>
    <s v="SZELIGA NORMAN NESTOR"/>
    <n v="319682"/>
    <s v="Pago de factura B N° 0002-00000003"/>
    <s v="Dirección Nacional de Centros Tematicos"/>
    <m/>
    <s v="Dirección Nacional de Centros Tematicos"/>
    <d v="2016-08-03T00:00:00"/>
    <m/>
    <s v="Otros"/>
    <d v="2016-08-03T00:00:00"/>
    <m/>
    <s v="Presupuesto"/>
    <d v="2016-09-02T00:00:00"/>
    <s v="PV-2016-01116251-APN-DGTAYL#SFM"/>
    <s v="PARA DAR CONTINUIDAD A LOS TRAMITES ADMINISTRATIVOS DE RIGOR"/>
    <x v="5"/>
    <m/>
    <m/>
    <m/>
    <m/>
    <m/>
    <m/>
    <m/>
    <m/>
    <m/>
    <m/>
    <m/>
    <m/>
    <m/>
  </r>
  <r>
    <s v="341477/2016"/>
    <s v="341442/2016"/>
    <m/>
    <s v="25405/2016"/>
    <m/>
    <m/>
    <s v="NOTA DNCT N° 222/2016"/>
    <d v="2016-07-28T00:00:00"/>
    <s v="Tecnopolis - Insumos Graficos"/>
    <s v="DITOSA CONSTRUCCIONE SRL"/>
    <n v="68123"/>
    <s v="Pago de factura B N° 0002-00000001"/>
    <s v="Dirección Nacional de Centros Tematicos"/>
    <m/>
    <s v="Dirección Nacional de Centros Tematicos"/>
    <d v="2016-08-03T00:00:00"/>
    <m/>
    <s v="Mariana"/>
    <d v="2016-08-03T00:00:00"/>
    <m/>
    <m/>
    <m/>
    <m/>
    <m/>
    <x v="5"/>
    <d v="2016-08-03T00:00:00"/>
    <m/>
    <m/>
    <m/>
    <m/>
    <m/>
    <m/>
    <m/>
    <m/>
    <m/>
    <m/>
    <m/>
    <m/>
  </r>
  <r>
    <s v="341386/2016"/>
    <s v="341477/2016"/>
    <m/>
    <s v="25413/2016"/>
    <m/>
    <m/>
    <s v="NOTA DNCT N° 228/2016"/>
    <d v="2016-07-29T00:00:00"/>
    <s v="Tecnopolis - Limpieza"/>
    <s v="DELTACOM S.A."/>
    <n v="160622"/>
    <s v="Pago de facturas B N° 0002-00000105 y N° 0002-00000106"/>
    <s v="Dirección Nacional de Centros Tematicos"/>
    <m/>
    <s v="Dirección Nacional de Centros Tematicos"/>
    <d v="2016-08-03T00:00:00"/>
    <m/>
    <s v="Mariana"/>
    <d v="2016-08-03T00:00:00"/>
    <m/>
    <s v="Presupuesto"/>
    <d v="2016-09-05T00:00:00"/>
    <s v="PV-2016-01158502"/>
    <s v="PARA SU INTERVENCION CON PROYECTO DE ACTO ADMINISTRATIVO"/>
    <x v="5"/>
    <m/>
    <m/>
    <m/>
    <m/>
    <m/>
    <m/>
    <m/>
    <m/>
    <m/>
    <m/>
    <m/>
    <m/>
    <m/>
  </r>
  <r>
    <s v="341330/2016"/>
    <s v="341386/2016"/>
    <m/>
    <s v="25404/2016"/>
    <m/>
    <m/>
    <s v="NOTA DNCT N° 227/2016"/>
    <d v="2016-07-22T00:00:00"/>
    <s v="Tecnopolis - Alquiler de Andamios"/>
    <s v="ATENCION URBANA SRL"/>
    <n v="36000"/>
    <s v="Pago de facturas B N° 0002-00000005 y N° 0002-00000006"/>
    <s v="Dirección Nacional de Centros Tematicos"/>
    <m/>
    <s v="Dirección Nacional de Centros Tematicos"/>
    <d v="2016-08-03T00:00:00"/>
    <m/>
    <s v="Mariana"/>
    <d v="2016-08-03T00:00:00"/>
    <m/>
    <s v="Presupuesto"/>
    <d v="2016-08-11T00:00:00"/>
    <s v="PV-2016-00671621-APN-DGTAYL#SFM"/>
    <s v="Pase para que informe existencia de crédito con PROY"/>
    <x v="19"/>
    <d v="2016-08-11T00:00:00"/>
    <m/>
    <m/>
    <m/>
    <m/>
    <m/>
    <m/>
    <m/>
    <m/>
    <m/>
    <m/>
    <m/>
    <m/>
  </r>
  <r>
    <s v="341472/2016"/>
    <s v="341330/2016"/>
    <m/>
    <s v="25403/2016"/>
    <m/>
    <m/>
    <s v="NOTA DNCT N° 224/2016"/>
    <d v="2016-07-27T00:00:00"/>
    <s v="Tecnopolis - Refrigerio"/>
    <s v="CORPORACION DEL MERCADO CENTRAL DE BUENOS AIRES"/>
    <n v="228421.4"/>
    <s v="Pago de facturas C N° 0000-0000293063, N° 0000-0000293073, N° 0000-0000293061."/>
    <s v="Dirección Nacional de Centros Tematicos"/>
    <m/>
    <s v="Dirección Nacional de Centros Tematicos"/>
    <d v="2016-08-03T00:00:00"/>
    <m/>
    <s v="Otros"/>
    <d v="2016-08-03T00:00:00"/>
    <s v="FINALIZADO"/>
    <s v="Presupuesto"/>
    <d v="2016-08-08T00:00:00"/>
    <s v="PV-2016-00595409-APN-DGTAYL#SFM"/>
    <s v="Constancia de credito"/>
    <x v="5"/>
    <m/>
    <m/>
    <m/>
    <m/>
    <m/>
    <m/>
    <m/>
    <m/>
    <m/>
    <m/>
    <m/>
    <m/>
    <m/>
  </r>
  <r>
    <s v="341265/2016"/>
    <s v="341472/2016"/>
    <m/>
    <s v="25410/2016"/>
    <m/>
    <m/>
    <s v="NOTA DNCT N° 225/2016"/>
    <d v="2016-07-29T00:00:00"/>
    <s v="Tecnopolis - Obra Publica"/>
    <s v="BELLI &amp; CIA SA"/>
    <n v="17133.810000000001"/>
    <s v="Pago de factura B N° 0002-00000741"/>
    <s v="Dirección Nacional de Centros Tematicos"/>
    <m/>
    <s v="Dirección Nacional de Centros Tematicos"/>
    <d v="2016-08-03T00:00:00"/>
    <m/>
    <s v="Mariana"/>
    <d v="2016-08-03T00:00:00"/>
    <m/>
    <s v="Presupuesto"/>
    <d v="2016-08-29T00:00:00"/>
    <s v="PV-2016-01000688"/>
    <s v="PARA DAR CONTINUIDAD A LOS TRAMITES ADMINISTRATIVOS DE RIGOR"/>
    <x v="19"/>
    <d v="2016-08-29T00:00:00"/>
    <m/>
    <m/>
    <m/>
    <m/>
    <m/>
    <m/>
    <m/>
    <m/>
    <m/>
    <m/>
    <m/>
    <m/>
  </r>
  <r>
    <s v="341308/2016"/>
    <s v="341265/2016"/>
    <m/>
    <s v="25401/2016"/>
    <m/>
    <m/>
    <s v="NOTA DNCT N° 226/2016"/>
    <d v="2016-08-01T00:00:00"/>
    <s v="Tecnopolis - Mantenimiento"/>
    <s v="MINOTTI PABLO DAVID"/>
    <n v="12120"/>
    <s v="Pago de factura B N° 0002-00000061"/>
    <s v="Dirección Nacional de Centros Tematicos"/>
    <m/>
    <s v="Dirección Nacional de Centros Tematicos"/>
    <d v="2016-08-03T00:00:00"/>
    <m/>
    <s v="Mariana"/>
    <d v="2016-08-03T00:00:00"/>
    <m/>
    <s v="Presupuesto"/>
    <d v="2016-09-07T00:00:00"/>
    <s v="PV-2016-01229911"/>
    <s v="PARA SU INTERVENCION CON PROYECTO DE ACTO ADMINISTRATIVO"/>
    <x v="5"/>
    <m/>
    <m/>
    <m/>
    <m/>
    <m/>
    <m/>
    <m/>
    <m/>
    <m/>
    <m/>
    <m/>
    <m/>
    <m/>
  </r>
  <r>
    <s v="341252/2016"/>
    <s v="341308/2016"/>
    <m/>
    <s v="25402/2016"/>
    <m/>
    <m/>
    <s v="NOTA DNCT N° 221/2016"/>
    <d v="2016-07-29T00:00:00"/>
    <s v="Tecnopolis - Servicio de sonido y video"/>
    <s v="JONS SILVERSTEIN SRL"/>
    <n v="500000"/>
    <s v="Pago de factura B N° 0002-00000093"/>
    <s v="Dirección Nacional de Centros Tematicos"/>
    <m/>
    <s v="Dirección Nacional de Centros Tematicos"/>
    <d v="2016-08-03T00:00:00"/>
    <s v="Mueble 25"/>
    <s v="Mariana"/>
    <d v="2016-08-03T00:00:00"/>
    <m/>
    <s v="Presupuesto"/>
    <d v="2016-09-15T00:00:00"/>
    <s v="PV-2016-01424145-APN-DGTAYL#SFM"/>
    <s v="PARA CONTINUAR CON LOS TRÁMITES DE RIGOR"/>
    <x v="3"/>
    <d v="2016-09-19T00:00:00"/>
    <m/>
    <m/>
    <m/>
    <m/>
    <m/>
    <m/>
    <m/>
    <m/>
    <m/>
    <m/>
    <m/>
    <m/>
  </r>
  <r>
    <s v="378018/2016"/>
    <s v="341252/2016"/>
    <m/>
    <s v="23599/2016"/>
    <m/>
    <m/>
    <m/>
    <d v="2016-07-27T00:00:00"/>
    <s v="Tecnopolis - Mantenimiento"/>
    <s v="RODRIGUEZ HERNAN GABRIEL"/>
    <n v="11000"/>
    <s v="Pago de factura B N° 0002-00000078"/>
    <s v="Dirección Nacional de Centros Tematicos"/>
    <m/>
    <s v="Dirección Nacional de Centros Tematicos"/>
    <d v="2016-08-05T00:00:00"/>
    <m/>
    <s v="Otros"/>
    <d v="2016-08-05T00:00:00"/>
    <m/>
    <s v="Direccion General Técnica, Administrativa y Legal"/>
    <d v="2016-08-23T00:00:00"/>
    <s v="PV-2016-00865852"/>
    <m/>
    <x v="5"/>
    <m/>
    <m/>
    <m/>
    <m/>
    <m/>
    <m/>
    <m/>
    <m/>
    <m/>
    <m/>
    <m/>
    <m/>
    <m/>
  </r>
  <r>
    <s v="348624/2016"/>
    <s v="378018/2016"/>
    <m/>
    <s v="25415/2016"/>
    <m/>
    <m/>
    <s v="NOTA DNCT N° 437/2016"/>
    <d v="2016-07-04T00:00:00"/>
    <s v="Contrataciones Artisticas"/>
    <s v="NATALIA MENDEZ"/>
    <n v="4000"/>
    <s v="Pago de factura B N° 0001-00000006"/>
    <s v="Dirección Nacional de Centros Tematicos"/>
    <m/>
    <s v="Dirección Nacional de Centros Tematicos"/>
    <d v="2016-08-05T00:00:00"/>
    <m/>
    <s v="Mariana"/>
    <d v="2016-08-05T00:00:00"/>
    <s v="TERMINADO"/>
    <s v="Presupuesto"/>
    <d v="2016-10-03T00:00:00"/>
    <s v="PV-2016-01862100"/>
    <s v="Para indicar crédito y continuidad del tramite; con Reso x GEDO"/>
    <x v="19"/>
    <d v="2016-10-03T00:00:00"/>
    <m/>
    <m/>
    <m/>
    <m/>
    <m/>
    <m/>
    <m/>
    <m/>
    <m/>
    <m/>
    <m/>
    <m/>
  </r>
  <r>
    <s v="345151/2016"/>
    <s v="348624/2016"/>
    <m/>
    <s v="25746/2016"/>
    <m/>
    <m/>
    <s v="NOTA DNCT N° 234/2016"/>
    <d v="2016-08-02T00:00:00"/>
    <s v="Tecnopolis - Alquiler Fotocopiadoras"/>
    <s v="QSC SOLUCIONES S.R.L."/>
    <n v="19710.740000000002"/>
    <s v="Pago de factura B N° 0002-00004459"/>
    <s v="Dirección Nacional de Centros Tematicos"/>
    <m/>
    <s v="Direccion General Técnica, Administrativa y Legal"/>
    <d v="2016-08-04T00:00:00"/>
    <m/>
    <s v="Sebastian"/>
    <d v="2016-08-05T00:00:00"/>
    <m/>
    <s v="Presupuesto"/>
    <d v="2016-08-19T00:00:00"/>
    <s v="PV-2016-00806183-APN-DGTAYL#SFM"/>
    <s v="PARA SU INTERVENCION"/>
    <x v="19"/>
    <d v="2016-08-19T00:00:00"/>
    <m/>
    <m/>
    <m/>
    <m/>
    <m/>
    <m/>
    <m/>
    <m/>
    <m/>
    <m/>
    <m/>
    <m/>
  </r>
  <r>
    <s v="348595/2016"/>
    <s v="345151/2016"/>
    <m/>
    <s v="25586/2016"/>
    <m/>
    <m/>
    <s v="NOTA DNCT N° 436/2016"/>
    <d v="2016-08-02T00:00:00"/>
    <s v="Contrataciones Artisticas"/>
    <s v="NIEVES LAURA"/>
    <n v="40500"/>
    <s v="Pago de factura C N° 0003-00000096"/>
    <s v="Dirección Nacional de Centros Tematicos"/>
    <m/>
    <s v="Direccion General Técnica, Administrativa y Legal"/>
    <d v="2016-08-05T00:00:00"/>
    <m/>
    <s v="Mariana"/>
    <d v="2016-08-05T00:00:00"/>
    <s v="05/09/2016: Se devuelve a DNEF por no tener SIPRO y mal actividad (arquitecta)"/>
    <s v="Presupuesto"/>
    <d v="2016-09-19T00:00:00"/>
    <s v="PV-2016-01498479"/>
    <m/>
    <x v="5"/>
    <m/>
    <m/>
    <m/>
    <m/>
    <m/>
    <n v="23244485944"/>
    <m/>
    <s v="0003-00000096"/>
    <m/>
    <m/>
    <m/>
    <m/>
    <m/>
  </r>
  <r>
    <s v="345172/2016"/>
    <s v="348595/2016"/>
    <m/>
    <s v="25741/2016"/>
    <m/>
    <m/>
    <s v="NOTA DNCT N° 235/2016"/>
    <m/>
    <s v="Tecnopolis - Limpieza"/>
    <s v="SERVICIOS PARA LA HIGIENE S.A."/>
    <n v="498032.73"/>
    <s v="Pago de facturas B N° 0004-00001492/1451"/>
    <s v="Dirección Nacional de Centros Tematicos"/>
    <m/>
    <s v="Direccion General Técnica, Administrativa y Legal"/>
    <d v="2016-08-04T00:00:00"/>
    <m/>
    <s v="Sebastian"/>
    <d v="2016-08-05T00:00:00"/>
    <m/>
    <s v="Presupuesto"/>
    <d v="2016-08-30T00:00:00"/>
    <s v="PV-2016-01030373"/>
    <s v="Para continuar con los trámites administrativos de rigor"/>
    <x v="19"/>
    <d v="2016-08-30T00:00:00"/>
    <m/>
    <m/>
    <m/>
    <m/>
    <m/>
    <m/>
    <m/>
    <m/>
    <m/>
    <m/>
    <m/>
    <m/>
  </r>
  <r>
    <s v="348664/2016"/>
    <s v="345172/2016"/>
    <m/>
    <s v="25588/2016"/>
    <m/>
    <m/>
    <s v="NOTA DNCT N° 438/2016"/>
    <d v="2016-08-04T00:00:00"/>
    <s v="Contrataciones Artisticas"/>
    <s v="JUDITH WEISZ"/>
    <n v="22500"/>
    <s v="Pago de factura C N° 0002-00000129"/>
    <s v="Dirección Nacional de Centros Tematicos"/>
    <m/>
    <s v="Dirección Nacional de Centros Tematicos"/>
    <d v="2016-08-05T00:00:00"/>
    <m/>
    <s v="Mariana"/>
    <d v="2016-08-05T00:00:00"/>
    <s v="TERMINADO"/>
    <s v="Presupuesto"/>
    <d v="2016-09-09T00:00:00"/>
    <s v="PV-2016-01278764-APN-DGTAYL#SFM"/>
    <s v="Para indicar crédito y continuidad del tramite; con Reso x GEDO"/>
    <x v="5"/>
    <m/>
    <m/>
    <m/>
    <m/>
    <m/>
    <m/>
    <m/>
    <m/>
    <m/>
    <m/>
    <m/>
    <m/>
    <m/>
  </r>
  <r>
    <s v="344962/2016"/>
    <s v="348664/2016"/>
    <m/>
    <s v="25749/2016"/>
    <m/>
    <m/>
    <s v="NOTA DNCT N° 230/2016"/>
    <d v="2016-08-01T00:00:00"/>
    <s v="Tecnopolis - Servicio de sonido y video"/>
    <s v="RENKET S.A."/>
    <n v="500000"/>
    <s v="Pago de factura B N° 0004-00000001"/>
    <s v="Dirección Nacional de Centros Tematicos"/>
    <m/>
    <s v="Direccion General Técnica, Administrativa y Legal"/>
    <d v="2016-08-04T00:00:00"/>
    <m/>
    <s v="Sebastian"/>
    <d v="2016-08-05T00:00:00"/>
    <m/>
    <s v="Presupuesto"/>
    <d v="2016-10-03T00:00:00"/>
    <s v="PV-2016-01862174"/>
    <s v="Para continuar con los trámites administrativos de rigor"/>
    <x v="2"/>
    <d v="2016-10-05T00:00:00"/>
    <m/>
    <m/>
    <m/>
    <m/>
    <m/>
    <m/>
    <m/>
    <m/>
    <m/>
    <m/>
    <m/>
    <m/>
  </r>
  <r>
    <s v="345068/2016"/>
    <s v="344962/2016"/>
    <m/>
    <s v="25572/2016"/>
    <m/>
    <m/>
    <s v="NOTA DNCT N° 231/2016"/>
    <d v="2016-08-01T00:00:00"/>
    <s v="Tecnopolis - Servicio de sonido y video"/>
    <s v="TROY PRODUCCIONES S.R.L."/>
    <n v="500000"/>
    <s v="Pago de factura B N° 0002-00000074"/>
    <s v="Dirección Nacional de Centros Tematicos"/>
    <m/>
    <s v="Direccion General Técnica, Administrativa y Legal"/>
    <d v="2016-08-04T00:00:00"/>
    <m/>
    <s v="Mariana"/>
    <d v="2016-08-05T00:00:00"/>
    <m/>
    <s v="Presupuesto"/>
    <d v="2016-08-11T00:00:00"/>
    <s v="PV-2016-00671508-APN-DGTAYL#SFM"/>
    <s v="Pase para que informe existencia de crédito con PROY"/>
    <x v="19"/>
    <d v="2016-08-11T00:00:00"/>
    <m/>
    <m/>
    <m/>
    <m/>
    <m/>
    <m/>
    <m/>
    <m/>
    <m/>
    <m/>
    <m/>
    <m/>
  </r>
  <r>
    <s v="345125/2016"/>
    <s v="345068/2016"/>
    <m/>
    <s v="25578/2016"/>
    <m/>
    <m/>
    <s v="NOTA DNCT N° 233/2016"/>
    <d v="2016-07-26T00:00:00"/>
    <s v="Tecnopolis - Insumos textiles"/>
    <s v="MR ALTER CORPORATION S.R.L"/>
    <n v="11084"/>
    <s v="Pago de factura N° 0005-00000003"/>
    <s v="Dirección Nacional de Centros Tematicos"/>
    <m/>
    <s v="Direccion General Técnica, Administrativa y Legal"/>
    <d v="2016-08-04T00:00:00"/>
    <m/>
    <s v="Mariana"/>
    <d v="2016-08-05T00:00:00"/>
    <m/>
    <s v="Presupuesto"/>
    <d v="2016-08-11T00:00:00"/>
    <s v="PV-2016-00671797-APN-DGTAYL#SFM"/>
    <s v="Pase para que informe existencia de crédito con PROY"/>
    <x v="19"/>
    <d v="2016-08-11T00:00:00"/>
    <m/>
    <m/>
    <m/>
    <m/>
    <m/>
    <m/>
    <m/>
    <m/>
    <m/>
    <m/>
    <m/>
    <m/>
  </r>
  <r>
    <s v="348705/2016"/>
    <s v="345125/2016"/>
    <m/>
    <s v="25584/2016"/>
    <m/>
    <m/>
    <s v="NOTA DNEF N° 447/2016"/>
    <d v="2016-08-04T00:00:00"/>
    <s v="Contrataciones Artisticas"/>
    <s v="GAGGINO EMANUEL"/>
    <n v="2000"/>
    <s v="Pago de factura C N° 0001-00000002"/>
    <s v="Dirección Nacional de Expresiones Federales"/>
    <m/>
    <s v="Direccion General Técnica, Administrativa y Legal"/>
    <d v="2016-08-05T00:00:00"/>
    <m/>
    <s v="Mariana"/>
    <d v="2016-08-05T00:00:00"/>
    <s v="TERMINADO"/>
    <s v="Presupuesto"/>
    <d v="2016-09-08T00:00:00"/>
    <s v="PV-2016-01256319-APN-DGTAYL#SFM"/>
    <s v="Pase para que informe existencia de crédito con PROY"/>
    <x v="5"/>
    <m/>
    <m/>
    <m/>
    <m/>
    <m/>
    <m/>
    <m/>
    <m/>
    <m/>
    <m/>
    <m/>
    <m/>
    <m/>
  </r>
  <r>
    <s v="345092/2016"/>
    <s v="348705/2016"/>
    <m/>
    <s v="25752/2016"/>
    <m/>
    <m/>
    <s v="NOTA DNCT N° 233/2016"/>
    <d v="2016-08-01T00:00:00"/>
    <s v="Tecnopolis - Limpieza"/>
    <s v="CLEAN TOWER S.A."/>
    <n v="419658"/>
    <s v="Pago de factura N° 0010-00001155"/>
    <s v="Dirección Nacional de Centros Tematicos"/>
    <m/>
    <s v="Direccion General Técnica, Administrativa y Legal"/>
    <d v="2016-08-04T00:00:00"/>
    <m/>
    <s v="Sebastian"/>
    <d v="2016-08-05T00:00:00"/>
    <s v="Nota de pase y armado de PROY"/>
    <s v="Presupuesto"/>
    <d v="2016-08-31T00:00:00"/>
    <s v="PV-2016-01063062"/>
    <s v="Pase para que informe existencia de crédito con PROY"/>
    <x v="19"/>
    <d v="2016-08-31T00:00:00"/>
    <m/>
    <m/>
    <m/>
    <m/>
    <m/>
    <m/>
    <m/>
    <m/>
    <m/>
    <m/>
    <m/>
    <m/>
  </r>
  <r>
    <s v="348717/2016"/>
    <s v="345092/2016"/>
    <m/>
    <s v="25581/2016"/>
    <m/>
    <m/>
    <s v="NOTA DNEF N° 448/2016"/>
    <d v="2016-08-04T00:00:00"/>
    <s v="Contrataciones Artisticas"/>
    <s v="GABRIELA OLCESE"/>
    <n v="2300"/>
    <s v="Pago de factura C N° 0001-00000156"/>
    <s v="Dirección Nacional de Expresiones Federales"/>
    <d v="2016-08-04T00:00:00"/>
    <s v="Direccion General Técnica, Administrativa y Legal"/>
    <d v="2016-08-05T00:00:00"/>
    <m/>
    <s v="Mariana"/>
    <d v="2016-08-05T00:00:00"/>
    <s v="TERMINADO"/>
    <s v="Presupuesto"/>
    <d v="2016-09-06T00:00:00"/>
    <s v="PV-2016-01191580"/>
    <s v="PARA QUE INFORME EXISTENCIA DE CRÉDITO"/>
    <x v="19"/>
    <d v="2016-09-05T00:00:00"/>
    <m/>
    <m/>
    <m/>
    <m/>
    <m/>
    <m/>
    <m/>
    <m/>
    <m/>
    <m/>
    <m/>
    <m/>
  </r>
  <r>
    <s v="330284/2016"/>
    <s v="348717/2016"/>
    <m/>
    <s v="25755/2016"/>
    <m/>
    <m/>
    <m/>
    <d v="2016-07-26T00:00:00"/>
    <s v="Seguridad"/>
    <s v="MURATA S.A."/>
    <n v="11567064.32"/>
    <s v="Pago de facturas B N° 0002-00002242/2243/2244/2286"/>
    <s v="Coordinación Técnica Operativa"/>
    <d v="2016-07-26T00:00:00"/>
    <s v="Dirección Nacional de Expresiones Federales"/>
    <d v="2016-08-04T00:00:00"/>
    <s v="Mueble 9"/>
    <s v="Otros"/>
    <d v="2016-08-05T00:00:00"/>
    <s v="TERMINADO"/>
    <s v="Direccion General Técnica, Administrativa y Legal"/>
    <d v="2016-09-20T00:00:00"/>
    <s v="Providencia GEDO"/>
    <s v="Para autorizar y girar a Contabilidad y Finanzas para pago"/>
    <x v="3"/>
    <d v="2016-09-27T00:00:00"/>
    <m/>
    <m/>
    <m/>
    <s v="17/2015"/>
    <n v="30641063378"/>
    <m/>
    <s v="0002-00002242/2243/2244/2286"/>
    <m/>
    <m/>
    <m/>
    <m/>
    <m/>
  </r>
  <r>
    <s v="348556/2016"/>
    <s v="330284/2016"/>
    <m/>
    <m/>
    <m/>
    <m/>
    <s v="NOTA DNEF N° 446/2016"/>
    <d v="2016-08-04T00:00:00"/>
    <s v="Contrataciones Artisticas"/>
    <s v="NIEVES LAURA"/>
    <n v="19000"/>
    <s v="Pago de factura C N° 0003-00000097"/>
    <s v="Dirección Nacional de Expresiones Federales"/>
    <d v="2016-08-04T00:00:00"/>
    <s v="Direccion General Técnica, Administrativa y Legal"/>
    <d v="2016-08-05T00:00:00"/>
    <m/>
    <s v="Sebastian"/>
    <d v="2016-08-05T00:00:00"/>
    <s v="TERMINADO"/>
    <s v="Presupuesto"/>
    <d v="2016-09-15T00:00:00"/>
    <s v="PV-2016-01427642-APN-DGTAYL#SFM"/>
    <s v="Para indicar crédito y continuidad del tramite; con Reso x GEDO"/>
    <x v="5"/>
    <m/>
    <m/>
    <m/>
    <m/>
    <m/>
    <n v="23244485944"/>
    <m/>
    <s v="0003-00000097"/>
    <m/>
    <m/>
    <m/>
    <m/>
    <m/>
  </r>
  <r>
    <s v="350934/2016"/>
    <s v="348556/2016"/>
    <m/>
    <s v="25740/2016"/>
    <m/>
    <m/>
    <s v="NOTA DNEF N° 457/2016"/>
    <d v="2016-08-05T00:00:00"/>
    <s v="Alquiler de Equipamiento"/>
    <s v="JAVIER ALEJANDRO GAMALERO"/>
    <n v="8500"/>
    <s v="Pago de factura C N° 0001-00000001"/>
    <s v="Dirección Nacional de Expresiones Federales"/>
    <d v="2016-08-05T00:00:00"/>
    <s v="Dirección Nacional de Expresiones Federales"/>
    <d v="2016-09-05T00:00:00"/>
    <m/>
    <s v="Sebastian"/>
    <d v="2016-08-05T00:00:00"/>
    <s v="01/09/16: devuelto a Mozzi para corregir Nota por falta de detalles de facturas"/>
    <s v="Dirección Nacional de Expresiones Federales"/>
    <d v="2016-09-23T00:00:00"/>
    <m/>
    <s v="Para firmar facturas, se refacturó por error en la factura."/>
    <x v="3"/>
    <d v="2016-09-29T00:00:00"/>
    <m/>
    <m/>
    <m/>
    <m/>
    <m/>
    <m/>
    <m/>
    <m/>
    <m/>
    <m/>
    <m/>
    <m/>
  </r>
  <r>
    <s v="348686/2016"/>
    <s v="350934/2016"/>
    <m/>
    <s v="25858/2016"/>
    <m/>
    <m/>
    <s v="NOTA DNEF N° 442/2016"/>
    <d v="2016-08-04T00:00:00"/>
    <s v="Contrataciones Artisticas"/>
    <s v="MARCELA FIGINI"/>
    <n v="33000"/>
    <s v="Informe de reconocimiento de gastos de MARCELA FIGINI - factura C N° 0001-00000001"/>
    <s v="Dirección Nacional de Expresiones Federales"/>
    <d v="2016-08-04T00:00:00"/>
    <s v="Dirección Nacional de Expresiones Federales"/>
    <d v="2016-08-04T00:00:00"/>
    <m/>
    <s v="Sebastian"/>
    <d v="2016-08-05T00:00:00"/>
    <s v="TERMINADO"/>
    <s v="Presupuesto"/>
    <d v="2016-09-15T00:00:00"/>
    <m/>
    <s v="Para informar si existe crédito, intervención y continuidad, junto con Reso por GEDO"/>
    <x v="5"/>
    <m/>
    <m/>
    <m/>
    <m/>
    <m/>
    <m/>
    <m/>
    <m/>
    <m/>
    <m/>
    <m/>
    <m/>
    <m/>
  </r>
  <r>
    <s v="348701/2016"/>
    <s v="348686/2016"/>
    <m/>
    <s v="25750/2016"/>
    <m/>
    <m/>
    <s v="NOTA DNEF N° 443/2016"/>
    <d v="2016-08-04T00:00:00"/>
    <s v="Contrataciones Artisticas"/>
    <s v="TRIGO PUGLIESE FRANCO SEBASTIAN"/>
    <n v="33000"/>
    <s v="Informe de reconocimiento de gastos de TRIGO PUGLIESE FRANCO SEBASTIAN - factura C N° 0001-00000001"/>
    <s v="Dirección Nacional de Expresiones Federales"/>
    <d v="2016-08-04T00:00:00"/>
    <s v="Dirección Nacional de Expresiones Federales"/>
    <d v="2016-08-04T00:00:00"/>
    <m/>
    <s v="Sebastian"/>
    <d v="2016-08-05T00:00:00"/>
    <s v="TERMINADO"/>
    <s v="Presupuesto"/>
    <d v="2016-09-13T00:00:00"/>
    <s v="PV-2016-01350570-APN-DGTAYL#SFM"/>
    <s v="Para indicar existencia de crédito, con Reso por GEDO y continuidad de los actuados"/>
    <x v="5"/>
    <m/>
    <m/>
    <m/>
    <m/>
    <m/>
    <m/>
    <m/>
    <m/>
    <m/>
    <m/>
    <m/>
    <m/>
    <m/>
  </r>
  <r>
    <s v="348710/2016"/>
    <s v="348701/2016"/>
    <m/>
    <s v="25751/2016"/>
    <m/>
    <m/>
    <s v="NOTA DNEF N° 444/2016"/>
    <d v="2016-08-04T00:00:00"/>
    <s v="Contrataciones Artisticas"/>
    <s v="JUAN ZUBERMAN"/>
    <n v="33000"/>
    <s v="Informe de reconocimiento de gastos de JUAN ZUBERMAN - factura C N° 0001-00000002"/>
    <s v="Dirección Nacional de Expresiones Federales"/>
    <d v="2016-08-04T00:00:00"/>
    <s v="Dirección Nacional de Expresiones Federales"/>
    <d v="2016-08-04T00:00:00"/>
    <m/>
    <s v="Sebastian"/>
    <d v="2016-08-05T00:00:00"/>
    <s v="TERMINADO"/>
    <s v="Presupuesto"/>
    <d v="2016-09-15T00:00:00"/>
    <s v="PV-2016-01423918-APN-DGTAYL#SFM"/>
    <s v="Para indicar existencia de crédito, con Reso por GEDO y continuidad de los actuados"/>
    <x v="5"/>
    <m/>
    <m/>
    <m/>
    <m/>
    <m/>
    <m/>
    <m/>
    <m/>
    <m/>
    <m/>
    <m/>
    <m/>
    <m/>
  </r>
  <r>
    <s v="348718/2016"/>
    <s v="348710/2016"/>
    <m/>
    <s v="25753/2016"/>
    <m/>
    <m/>
    <s v="NOTA DNEF N° 445/2016"/>
    <d v="2016-08-04T00:00:00"/>
    <s v="Contrataciones Artisticas"/>
    <s v="GIGLIOTI RAMIRO ARIEL"/>
    <n v="4000"/>
    <s v="Informe de reconocimiento de gastos de GIGLIOTI RAMIRO ARIEL- factura C N° 0003-00000010"/>
    <s v="Dirección Nacional de Expresiones Federales"/>
    <d v="2016-08-04T00:00:00"/>
    <s v="Dirección Nacional de Expresiones Federales"/>
    <d v="2016-08-04T00:00:00"/>
    <m/>
    <s v="Otros"/>
    <d v="2016-08-05T00:00:00"/>
    <s v="TERMINADO"/>
    <s v="Presupuesto"/>
    <d v="2016-09-09T00:00:00"/>
    <s v="PV-2016-01283183-APN-DGTAYL#SFM"/>
    <s v="Para indicar crédito y continuidad del tramite; con Reso x GEDO"/>
    <x v="3"/>
    <d v="2016-08-05T00:00:00"/>
    <m/>
    <m/>
    <m/>
    <m/>
    <m/>
    <m/>
    <m/>
    <m/>
    <m/>
    <m/>
    <m/>
    <s v="DESAFECTAR"/>
  </r>
  <r>
    <s v="350323/2016"/>
    <s v="348718/2016"/>
    <m/>
    <s v="25756/2016"/>
    <m/>
    <m/>
    <s v="NOTA DNEF N° 446/2016"/>
    <d v="2016-08-05T00:00:00"/>
    <s v="Mantenimiento"/>
    <s v="SAN TELMO S.R.L."/>
    <n v="7936.26"/>
    <s v="Pago de factura B N° 0007-00001719"/>
    <s v="Dirección Nacional de Expresiones Federales"/>
    <d v="2016-08-05T00:00:00"/>
    <s v="Dirección Nacional de Expresiones Federales"/>
    <d v="2016-08-05T00:00:00"/>
    <m/>
    <s v="Sebastian"/>
    <d v="2016-08-05T00:00:00"/>
    <s v="05/09/2016 Acto adm y Nota a ppto por GEDO para la firma"/>
    <s v="Presupuesto"/>
    <d v="2016-09-05T00:00:00"/>
    <s v="PV-2016-01163945"/>
    <m/>
    <x v="5"/>
    <m/>
    <m/>
    <m/>
    <m/>
    <m/>
    <m/>
    <m/>
    <m/>
    <m/>
    <m/>
    <m/>
    <m/>
    <m/>
  </r>
  <r>
    <s v="348616/2016"/>
    <s v="350323/2016"/>
    <m/>
    <s v="25819/2016"/>
    <m/>
    <m/>
    <s v="NOTA DNEF N° 441/2016"/>
    <d v="2016-08-04T00:00:00"/>
    <s v="Contrataciones Artisticas"/>
    <s v="CASTRO MARIA LUJAN"/>
    <n v="33000"/>
    <s v="Informe reconocimiento de gastos CASTRO MARIA LUJAN"/>
    <s v="Dirección Nacional de Expresiones Federales"/>
    <d v="2016-08-04T00:00:00"/>
    <s v="Dirección Nacional de Expresiones Federales"/>
    <d v="2016-08-04T00:00:00"/>
    <m/>
    <s v="Sebastian"/>
    <d v="2016-08-05T00:00:00"/>
    <s v="TERMINADO"/>
    <s v="Presupuesto"/>
    <d v="2016-09-13T00:00:00"/>
    <s v="PV-2016-01355519-APN-DGTAYL#SFM"/>
    <s v="Para indicar existencia de crédito, con Reso por GEDO y continuidad de los actuados"/>
    <x v="3"/>
    <d v="2016-09-16T00:00:00"/>
    <m/>
    <m/>
    <m/>
    <m/>
    <m/>
    <m/>
    <m/>
    <m/>
    <m/>
    <m/>
    <m/>
    <m/>
  </r>
  <r>
    <s v="348610/2016"/>
    <s v="348616/2016"/>
    <m/>
    <s v="25747/2016"/>
    <m/>
    <m/>
    <s v="NOTA DNEF N° 440/2016"/>
    <d v="2016-08-04T00:00:00"/>
    <s v="Contrataciones Artisticas"/>
    <s v="ANDRES GUERBEROFF"/>
    <n v="35000"/>
    <s v="Informe reconocimiento de gastos ANDRES GUERBEROFF - 2espacio para la infancia&quot;"/>
    <s v="Dirección Nacional de Expresiones Federales"/>
    <d v="2016-08-04T00:00:00"/>
    <s v="Dirección Nacional de Expresiones Federales"/>
    <d v="2016-08-04T00:00:00"/>
    <m/>
    <s v="Sebastian"/>
    <d v="2016-08-05T00:00:00"/>
    <s v="TERMINADO"/>
    <s v="Presupuesto"/>
    <d v="2016-09-21T00:00:00"/>
    <s v="PV-2016-01283294-APN-DGTAYL#SFM"/>
    <m/>
    <x v="19"/>
    <d v="2016-09-21T00:00:00"/>
    <m/>
    <m/>
    <m/>
    <m/>
    <m/>
    <m/>
    <m/>
    <m/>
    <m/>
    <m/>
    <m/>
    <m/>
  </r>
  <r>
    <s v="348601/2016"/>
    <s v="348610/2016"/>
    <m/>
    <s v="25744/2016"/>
    <m/>
    <m/>
    <s v="NOTA DNEF N° 440/2016"/>
    <d v="2016-08-04T00:00:00"/>
    <s v="Contrataciones Artisticas"/>
    <s v="GAGGINO EMANUEL"/>
    <n v="7500"/>
    <s v="Informe reconocimiento de gastos GAGGINO EMANUEL - 2espacio para la infancia&quot;"/>
    <s v="Dirección Nacional de Expresiones Federales"/>
    <d v="2016-08-04T00:00:00"/>
    <s v="Dirección Nacional de Expresiones Federales"/>
    <d v="2016-08-04T00:00:00"/>
    <m/>
    <s v="Sebastian"/>
    <d v="2016-08-05T00:00:00"/>
    <s v="TERMINADO"/>
    <s v="Presupuesto"/>
    <d v="2016-09-13T00:00:00"/>
    <s v="PV-2016-01350596-APN-DGTAYL#SFM"/>
    <s v="Para indicar existencia de crédito, con Reso por GEDO y continuidad de los actuados"/>
    <x v="5"/>
    <m/>
    <m/>
    <m/>
    <m/>
    <m/>
    <m/>
    <m/>
    <m/>
    <m/>
    <m/>
    <m/>
    <m/>
    <m/>
  </r>
  <r>
    <s v="351019/2016"/>
    <s v="348601/2016"/>
    <m/>
    <s v="25743/2016"/>
    <m/>
    <m/>
    <s v="NOTA DNEF N° 452/2016"/>
    <d v="2016-08-05T00:00:00"/>
    <s v="Contrataciones Artisticas"/>
    <s v="JAVIER ALEJANDRO GAMALERO"/>
    <n v="8500"/>
    <s v="Pago de factura C N° 0001-00000002"/>
    <s v="Dirección Nacional de Expresiones Federales"/>
    <d v="2016-08-05T00:00:00"/>
    <s v="Dirección Nacional de Expresiones Federales"/>
    <d v="2016-09-05T00:00:00"/>
    <m/>
    <s v="Sebastian"/>
    <d v="2016-08-05T00:00:00"/>
    <s v="TERMINADO"/>
    <s v="Presupuesto"/>
    <d v="2016-09-13T00:00:00"/>
    <s v="PV-2016-01351919-APN-DGTAYL#SFM"/>
    <s v="Para indicar existencia de crédito, con Reso por GEDO y continuidad de los actuados"/>
    <x v="19"/>
    <d v="2016-09-13T00:00:00"/>
    <m/>
    <m/>
    <m/>
    <m/>
    <m/>
    <m/>
    <m/>
    <m/>
    <m/>
    <m/>
    <m/>
    <m/>
  </r>
  <r>
    <s v="350957/2016"/>
    <s v="351019/2016"/>
    <m/>
    <s v="25867/2016"/>
    <m/>
    <m/>
    <s v="NOTA DNEF N° 453/2016"/>
    <d v="2016-08-05T00:00:00"/>
    <s v="Servicios de Eventos"/>
    <s v="CATERING PORTEÑO S.R.L."/>
    <n v="6900"/>
    <s v="Pago de factura B N° 0003-00000034"/>
    <s v="Dirección Nacional de Expresiones Federales"/>
    <d v="2016-08-05T00:00:00"/>
    <s v="Dirección Nacional de Expresiones Federales"/>
    <d v="2016-08-05T00:00:00"/>
    <m/>
    <s v="Sebastian"/>
    <d v="2016-08-05T00:00:00"/>
    <s v="TERMINADO"/>
    <s v="Presupuesto"/>
    <d v="2016-09-13T00:00:00"/>
    <s v="PV-2016-01350532-APN-DGTAYL#SFM"/>
    <s v="Para indicar existencia de crédito, con Reso por GEDO y continuidad de los actuados"/>
    <x v="5"/>
    <m/>
    <m/>
    <m/>
    <m/>
    <m/>
    <m/>
    <m/>
    <m/>
    <m/>
    <m/>
    <m/>
    <m/>
    <m/>
  </r>
  <r>
    <s v="351187/2016"/>
    <s v="350957/2016"/>
    <m/>
    <s v="25859/2016"/>
    <m/>
    <m/>
    <s v="NOTA DNEF N° 454/2016"/>
    <d v="2016-08-05T00:00:00"/>
    <s v="Servicios de Eventos"/>
    <s v="CATERING PORTEÑO S.R.L."/>
    <n v="6900"/>
    <s v="Pago de factura B N° 0003-00000035"/>
    <s v="Dirección Nacional de Expresiones Federales"/>
    <d v="2016-08-05T00:00:00"/>
    <s v="Dirección Nacional de Expresiones Federales"/>
    <d v="2016-08-05T00:00:00"/>
    <m/>
    <s v="Sebastian"/>
    <d v="2016-08-05T00:00:00"/>
    <s v="TERMINADO"/>
    <s v="Presupuesto"/>
    <d v="2016-09-05T00:00:00"/>
    <s v="PV-2016-01158917"/>
    <s v="Para indicar existencia de crédito, con Reso por GEDO y continuidad de los actuados"/>
    <x v="5"/>
    <m/>
    <m/>
    <s v="Legitimo Abono"/>
    <s v="Legitimo Abono"/>
    <m/>
    <n v="30714219428"/>
    <m/>
    <s v="0003-00000035"/>
    <m/>
    <m/>
    <m/>
    <m/>
    <m/>
  </r>
  <r>
    <s v="369536/2016"/>
    <s v="351163/2016"/>
    <m/>
    <s v="25901/2016"/>
    <m/>
    <m/>
    <s v="NOTA DNEF N° 455/2016"/>
    <d v="2016-08-05T00:00:00"/>
    <s v="Alquiler de Equipamiento"/>
    <s v="BACIGALUPPI HERMANOS S.A."/>
    <n v="12444.85"/>
    <s v="Pago de factura B N° 0061-00000066"/>
    <s v="Dirección Nacional de Expresiones Federales"/>
    <d v="2016-08-05T00:00:00"/>
    <s v="Dirección Nacional de Expresiones Federales"/>
    <d v="2016-08-05T00:00:00"/>
    <m/>
    <s v="Sebastian"/>
    <d v="2016-08-05T00:00:00"/>
    <s v="TERMINADO"/>
    <s v="Presupuesto"/>
    <d v="2016-09-02T00:00:00"/>
    <s v="PV-2016-01124469-APN-DGTAYL#SFM"/>
    <s v="Para indicar existencia de crédito, con Dispo por GEDO y continuidad de los actuados"/>
    <x v="5"/>
    <m/>
    <m/>
    <s v="Legitimo Abono"/>
    <s v="Legitimo Abono"/>
    <m/>
    <n v="30557990980"/>
    <m/>
    <s v="0061-00000066"/>
    <m/>
    <m/>
    <m/>
    <m/>
    <m/>
  </r>
  <r>
    <s v="351265/2016"/>
    <s v="351187/2016"/>
    <m/>
    <s v="25899/2016"/>
    <m/>
    <m/>
    <s v="NOTA DNEF N° 463/2016"/>
    <d v="2016-08-05T00:00:00"/>
    <s v="Viáticos y Alojamiento"/>
    <s v="PBG TRAVEL AND EVENTS S.R.L."/>
    <n v="252493.8"/>
    <s v="Pago de facturas B N° 0001-00000066/65/67/68"/>
    <s v="Dirección Nacional de Expresiones Federales"/>
    <d v="2016-08-05T00:00:00"/>
    <s v="Dirección Nacional de Expresiones Federales"/>
    <d v="2016-08-05T00:00:00"/>
    <m/>
    <s v="Sebastian"/>
    <d v="2016-08-05T00:00:00"/>
    <s v="TERMINADO"/>
    <s v="Dirección Nacional de Expresiones Federales"/>
    <d v="2016-09-23T00:00:00"/>
    <s v="Remito"/>
    <s v="Para unificar con otro expediente abierto por lo mismo (Exp. 368054/2016)"/>
    <x v="25"/>
    <d v="2016-09-23T00:00:00"/>
    <m/>
    <m/>
    <m/>
    <m/>
    <m/>
    <m/>
    <m/>
    <m/>
    <m/>
    <m/>
    <m/>
    <m/>
  </r>
  <r>
    <s v="350145/2016"/>
    <s v="351265/2016"/>
    <m/>
    <s v="25909/2016"/>
    <m/>
    <m/>
    <s v="NOTA SCP N° 220/2016"/>
    <d v="2016-08-02T00:00:00"/>
    <s v="Alquiler de Fotocopiadora"/>
    <m/>
    <m/>
    <s v="Adquisición de impresora/fotocopiadora para oficina 401"/>
    <s v="Secretaria de Contenidos Publicos"/>
    <d v="2016-08-02T00:00:00"/>
    <s v="Direccion General Técnica, Administrativa y Legal"/>
    <d v="2016-08-04T00:00:00"/>
    <m/>
    <s v="Sebastian"/>
    <d v="2016-08-09T00:00:00"/>
    <m/>
    <m/>
    <m/>
    <m/>
    <m/>
    <x v="3"/>
    <d v="2016-08-05T00:00:00"/>
    <m/>
    <m/>
    <m/>
    <m/>
    <m/>
    <m/>
    <m/>
    <m/>
    <m/>
    <m/>
    <m/>
    <m/>
  </r>
  <r>
    <s v="351222/2016"/>
    <s v="350145/2016"/>
    <m/>
    <s v="25529/2016"/>
    <m/>
    <m/>
    <s v="NOTA DNEF N° 458/2016"/>
    <d v="2016-08-05T00:00:00"/>
    <s v="Contrataciones Artisticas"/>
    <s v="ALMA QUIROGA"/>
    <n v="2500"/>
    <s v="Pago de factura C N° 0001-00000056"/>
    <s v="Dirección Nacional de Expresiones Federales"/>
    <d v="2016-08-05T00:00:00"/>
    <s v="Dirección Nacional de Expresiones Federales"/>
    <d v="2016-08-05T00:00:00"/>
    <m/>
    <s v="Mariana"/>
    <d v="2016-08-05T00:00:00"/>
    <s v="TERMINADO"/>
    <s v="Presupuesto"/>
    <d v="2016-09-06T00:00:00"/>
    <s v="PV-2016-01191673"/>
    <s v="PARA QUE INFORME EXISTENCIA DE CRÉDITO"/>
    <x v="19"/>
    <d v="2016-09-05T00:00:00"/>
    <m/>
    <m/>
    <m/>
    <m/>
    <m/>
    <m/>
    <m/>
    <m/>
    <m/>
    <m/>
    <m/>
    <m/>
  </r>
  <r>
    <s v="320729/2016"/>
    <s v="351222/2016"/>
    <m/>
    <s v="25903/2016"/>
    <m/>
    <m/>
    <s v="NOTA SCP N° 211/2016"/>
    <d v="2016-07-20T00:00:00"/>
    <s v="Servicios de Eventos"/>
    <s v="GUIDO HERNAN BICK"/>
    <n v="60500"/>
    <s v="Pago de factura B N° 0001-00000003"/>
    <s v="Secretaria de Contenidos Publicos"/>
    <d v="2016-07-20T00:00:00"/>
    <s v="Direccion General Técnica, Administrativa y Legal"/>
    <d v="2016-08-05T00:00:00"/>
    <m/>
    <s v="Sebastian"/>
    <d v="2016-08-09T00:00:00"/>
    <s v="LO TIENE DANIEL PARA VERLO CON BORTHAGARAY, POR FALTA DE FACT ORIGINAL"/>
    <m/>
    <m/>
    <m/>
    <m/>
    <x v="3"/>
    <d v="2016-08-08T00:00:00"/>
    <m/>
    <m/>
    <m/>
    <m/>
    <m/>
    <m/>
    <m/>
    <m/>
    <m/>
    <m/>
    <m/>
    <m/>
  </r>
  <r>
    <s v="349362/2016"/>
    <s v="320729/2016"/>
    <m/>
    <s v="24218/2016"/>
    <m/>
    <m/>
    <s v="DNCT N° 236/2016"/>
    <d v="2016-07-26T00:00:00"/>
    <s v="Tecnopolis - Insumos textiles"/>
    <s v="MR ALTER CORPORATION S.R.L"/>
    <n v="69575"/>
    <s v="Pago de factura B N° 0005-00000002"/>
    <s v="Secretaria de Contenidos Publicos"/>
    <d v="2016-07-26T00:00:00"/>
    <s v="Direccion General Técnica, Administrativa y Legal"/>
    <d v="2016-08-08T00:00:00"/>
    <m/>
    <s v="Sebastian"/>
    <d v="2016-08-08T00:00:00"/>
    <m/>
    <s v="Presupuesto"/>
    <d v="2016-08-29T00:00:00"/>
    <s v="PV-2016-01001729"/>
    <s v="PARA DAR CONTINUIDAD A LOS TRAMITES ADMINISTRATIVOS DE RIGOR"/>
    <x v="19"/>
    <d v="2016-08-29T00:00:00"/>
    <m/>
    <m/>
    <m/>
    <m/>
    <m/>
    <m/>
    <m/>
    <m/>
    <m/>
    <m/>
    <m/>
    <m/>
  </r>
  <r>
    <s v="354656/2016"/>
    <s v="349362/2016"/>
    <m/>
    <s v="25770/2016"/>
    <m/>
    <m/>
    <s v="DNCT N° 241/2016"/>
    <d v="2016-08-01T00:00:00"/>
    <s v="Tecnopolis - Insumos Graficos"/>
    <s v="PACKAGING RIVADAVIA S.R.L"/>
    <n v="51443.94"/>
    <s v="Pago de ticket factura B N° 0001-00006539"/>
    <s v="Dirección Nacional de Centros Tematicos"/>
    <d v="2016-08-01T00:00:00"/>
    <s v="Direccion General Técnica, Administrativa y Legal"/>
    <d v="2016-04-08T00:00:00"/>
    <m/>
    <s v="Mariana"/>
    <d v="2016-08-09T00:00:00"/>
    <m/>
    <m/>
    <m/>
    <m/>
    <m/>
    <x v="3"/>
    <d v="2016-08-09T00:00:00"/>
    <m/>
    <m/>
    <m/>
    <m/>
    <m/>
    <m/>
    <m/>
    <m/>
    <m/>
    <m/>
    <m/>
    <m/>
  </r>
  <r>
    <s v="350676/2016"/>
    <s v="354656/2016"/>
    <m/>
    <s v="25853/2016"/>
    <m/>
    <m/>
    <s v="DNCT N° 240/2016"/>
    <d v="2016-08-04T00:00:00"/>
    <s v="Tecnopolis - Equipamiento"/>
    <s v="CHUQUICHAICO FAICHIN ALBERTO"/>
    <n v="31800"/>
    <s v="Pago de factura C N° 0001-00000080"/>
    <s v="Dirección Nacional de Centros Tematicos"/>
    <d v="2016-08-04T00:00:00"/>
    <s v="Direccion General Técnica, Administrativa y Legal"/>
    <d v="2016-04-08T00:00:00"/>
    <m/>
    <s v="Mariana"/>
    <d v="2016-08-09T00:00:00"/>
    <s v="TERMINADO"/>
    <s v="Presupuesto"/>
    <d v="2016-09-19T00:00:00"/>
    <s v="PV-2016-01493629"/>
    <s v="PARA SU INTERVENCION"/>
    <x v="5"/>
    <m/>
    <m/>
    <m/>
    <m/>
    <m/>
    <m/>
    <m/>
    <m/>
    <m/>
    <m/>
    <m/>
    <m/>
    <m/>
  </r>
  <r>
    <s v="350631/2016"/>
    <s v="350676/2016"/>
    <m/>
    <s v="25847/2016"/>
    <m/>
    <m/>
    <s v="DNCT N° 293/2016"/>
    <d v="2016-08-04T00:00:00"/>
    <s v="Tecnopolis - Insumos Graficos"/>
    <s v="GRAFICA SAO PAULO"/>
    <n v="375100"/>
    <s v="Pago de facturas B N° 0002-00000018/19"/>
    <s v="Dirección Nacional de Centros Tematicos"/>
    <d v="2016-08-04T00:00:00"/>
    <s v="Direccion General Técnica, Administrativa y Legal"/>
    <d v="2016-04-08T00:00:00"/>
    <m/>
    <s v="Mariana"/>
    <d v="2016-08-09T00:00:00"/>
    <m/>
    <s v="Presupuesto"/>
    <d v="2016-08-30T00:00:00"/>
    <s v="PV-2016-01030030"/>
    <s v="PARA DAR CONTINUIDAD A LOS TRAMITES ADMINISTRATIVOS DE RIGOR"/>
    <x v="19"/>
    <d v="2016-08-30T00:00:00"/>
    <m/>
    <m/>
    <m/>
    <m/>
    <m/>
    <m/>
    <m/>
    <m/>
    <m/>
    <m/>
    <m/>
    <m/>
  </r>
  <r>
    <s v="352798/2016"/>
    <s v="350631/2016"/>
    <m/>
    <s v="25843/2016"/>
    <m/>
    <m/>
    <s v="DNCT N° 237/2016"/>
    <d v="2016-08-04T00:00:00"/>
    <s v="Tecnopolis - Iluminacion"/>
    <s v="TECBA GROUP S.A."/>
    <n v="499999.98"/>
    <s v="Pago de factura B N° 0001-00000002"/>
    <s v="Dirección Nacional de Centros Tematicos"/>
    <d v="2016-08-04T00:00:00"/>
    <s v="Direccion General Técnica, Administrativa y Legal"/>
    <d v="2016-04-08T00:00:00"/>
    <m/>
    <s v="Mariana"/>
    <d v="2016-08-09T00:00:00"/>
    <m/>
    <m/>
    <m/>
    <m/>
    <m/>
    <x v="3"/>
    <d v="2016-08-09T00:00:00"/>
    <m/>
    <m/>
    <m/>
    <m/>
    <m/>
    <m/>
    <m/>
    <m/>
    <m/>
    <m/>
    <m/>
    <m/>
  </r>
  <r>
    <s v="376540/2016"/>
    <s v="352798/2016"/>
    <m/>
    <s v="25773/2016"/>
    <m/>
    <m/>
    <s v="SCP N° 223/2016"/>
    <d v="2016-08-09T00:00:00"/>
    <s v="Publicidad"/>
    <s v="BREA GUILLERMO ANDRES"/>
    <n v="601370"/>
    <s v="Pago de factura B N° 0002-00000025"/>
    <s v="Secretaria de Contenidos Publicos"/>
    <d v="2016-08-09T00:00:00"/>
    <s v="Direccion General Técnica, Administrativa y Legal"/>
    <d v="2016-08-10T00:00:00"/>
    <m/>
    <s v="Mariana"/>
    <d v="2016-08-10T00:00:00"/>
    <m/>
    <s v="Presupuesto"/>
    <d v="2016-08-23T00:00:00"/>
    <s v="PV-2016-00856992"/>
    <m/>
    <x v="5"/>
    <m/>
    <m/>
    <m/>
    <m/>
    <m/>
    <m/>
    <m/>
    <m/>
    <m/>
    <m/>
    <m/>
    <m/>
    <m/>
  </r>
  <r>
    <s v="368726/2016"/>
    <s v="376540/2016"/>
    <m/>
    <s v="26029/2016"/>
    <m/>
    <m/>
    <s v="SCP N° 222/2016"/>
    <d v="2016-08-09T00:00:00"/>
    <s v="Logistica"/>
    <s v="BREA GUILLERMO ANDRES"/>
    <n v="285560"/>
    <s v="Pago de factura B N° 0002-00000024"/>
    <s v="Secretaria de Contenidos Publicos"/>
    <d v="2016-08-09T00:00:00"/>
    <s v="Direccion General Técnica, Administrativa y Legal"/>
    <d v="2016-08-10T00:00:00"/>
    <m/>
    <s v="Mariana"/>
    <d v="2016-08-17T00:00:00"/>
    <m/>
    <s v="Presupuesto"/>
    <d v="2016-08-18T00:00:00"/>
    <s v="PV-2016-00778596"/>
    <s v="PASE CON PROY PARA QUE INFORME EXISTENCIA DE CRÉDITO"/>
    <x v="19"/>
    <d v="2016-08-19T00:00:00"/>
    <m/>
    <m/>
    <m/>
    <m/>
    <m/>
    <m/>
    <m/>
    <m/>
    <m/>
    <m/>
    <m/>
    <m/>
  </r>
  <r>
    <s v="355889/2016"/>
    <s v="368726/2016"/>
    <m/>
    <s v="26027/2016"/>
    <m/>
    <m/>
    <s v="DNCT N° 243/2016"/>
    <d v="2016-08-08T00:00:00"/>
    <s v="Tecnopolis - Alquiler de Andamios"/>
    <s v="MEKANO S.R.L."/>
    <n v="400000"/>
    <s v="Pago de factura B N° 0003-00000274"/>
    <s v="Dirección Nacional de Centros Tematicos"/>
    <d v="2016-08-08T00:00:00"/>
    <s v="Direccion General Técnica, Administrativa y Legal"/>
    <d v="2016-08-10T00:00:00"/>
    <m/>
    <s v="Otros"/>
    <d v="2016-08-10T00:00:00"/>
    <m/>
    <s v="Presupuesto"/>
    <d v="2016-09-05T00:00:00"/>
    <s v="PV-2016-01158622"/>
    <s v="PARA SU INTERVENCION CON PROYECTO DE ACTO ADMINISTRATIVO"/>
    <x v="3"/>
    <d v="2016-09-22T00:00:00"/>
    <m/>
    <m/>
    <m/>
    <m/>
    <m/>
    <m/>
    <m/>
    <m/>
    <m/>
    <m/>
    <m/>
    <m/>
  </r>
  <r>
    <s v="357620/2016"/>
    <s v="355889/2016"/>
    <m/>
    <s v="26068/2016"/>
    <m/>
    <m/>
    <s v="DNCT N° 242/2016"/>
    <d v="2016-08-08T00:00:00"/>
    <s v="Tecnopolis - Servicio de sonido y video"/>
    <s v="TROY PRODUCCIONES S.R.L."/>
    <n v="500000"/>
    <s v="Pago de factura B N° 0002-00000077"/>
    <s v="Dirección Nacional de Centros Tematicos"/>
    <d v="2016-08-08T00:00:00"/>
    <s v="Direccion General Técnica, Administrativa y Legal"/>
    <d v="2016-08-10T00:00:00"/>
    <m/>
    <s v="Mariana"/>
    <d v="2016-08-10T00:00:00"/>
    <m/>
    <s v="Presupuesto"/>
    <d v="2016-08-16T00:00:00"/>
    <s v="PV-2016-00716578-APN-DGTAYL#SFM"/>
    <m/>
    <x v="19"/>
    <d v="2016-08-16T00:00:00"/>
    <m/>
    <m/>
    <m/>
    <m/>
    <m/>
    <m/>
    <m/>
    <m/>
    <m/>
    <m/>
    <m/>
    <m/>
  </r>
  <r>
    <s v="317947/2016"/>
    <s v="357620/2016"/>
    <m/>
    <s v="26070/2016"/>
    <m/>
    <m/>
    <s v="SFMyCP N° 118/2016"/>
    <d v="2016-07-19T00:00:00"/>
    <s v="Equipamiento"/>
    <m/>
    <m/>
    <s v="DONACIÓN JULIO LE PARC DE &quot;ESFERA AZUL&quot;"/>
    <s v="Sistema Federal de Medios y Contenidos Públicos"/>
    <d v="2016-07-19T00:00:00"/>
    <s v="Direccion General Técnica, Administrativa y Legal"/>
    <d v="2016-08-11T00:00:00"/>
    <m/>
    <s v="Mariana"/>
    <m/>
    <m/>
    <s v="Direccion General Técnica, Administrativa y Legal"/>
    <d v="2016-08-19T00:00:00"/>
    <s v="PV-2016-00802118-APN-DGTAYL#SFM"/>
    <m/>
    <x v="5"/>
    <m/>
    <m/>
    <m/>
    <m/>
    <m/>
    <m/>
    <m/>
    <m/>
    <m/>
    <m/>
    <m/>
    <m/>
    <m/>
  </r>
  <r>
    <s v="325936/2016"/>
    <s v="317947/2016"/>
    <m/>
    <s v="024013/2016"/>
    <m/>
    <m/>
    <s v="DNEF N° 343/2016"/>
    <d v="2016-07-20T00:00:00"/>
    <s v="Equipamiento"/>
    <m/>
    <m/>
    <m/>
    <s v="Dirección Nacional de Expresiones Federales"/>
    <d v="2016-07-20T00:00:00"/>
    <s v="Dirección Nacional de Expresiones Federales"/>
    <d v="2016-08-11T00:00:00"/>
    <m/>
    <s v="Sebastian"/>
    <d v="2016-08-17T00:00:00"/>
    <m/>
    <m/>
    <m/>
    <m/>
    <m/>
    <x v="3"/>
    <d v="2016-08-11T00:00:00"/>
    <m/>
    <m/>
    <m/>
    <m/>
    <m/>
    <m/>
    <m/>
    <m/>
    <m/>
    <m/>
    <m/>
    <m/>
  </r>
  <r>
    <s v="258208/2016"/>
    <s v="325936/2016"/>
    <m/>
    <s v="024210/2016"/>
    <m/>
    <m/>
    <s v="DNCT N° 117/2016"/>
    <d v="2016-06-16T00:00:00"/>
    <s v="Seguridad"/>
    <s v="MAXISEGURIDAD INDUSTRIAL S.A"/>
    <m/>
    <m/>
    <m/>
    <d v="2016-06-16T00:00:00"/>
    <m/>
    <m/>
    <m/>
    <s v="Mariana"/>
    <m/>
    <s v="Se envio providencia a Borthagaray mas nota al area de Contabilidad por GEDO"/>
    <s v="Direccion General Técnica, Administrativa y Legal"/>
    <d v="2016-09-30T00:00:00"/>
    <s v="PV-2016-01815645"/>
    <s v="PARA DAR CONTINUIDAD A LOS TRAMITES ADMINISTRATIVOS DE RIGOR"/>
    <x v="5"/>
    <m/>
    <m/>
    <m/>
    <m/>
    <m/>
    <m/>
    <m/>
    <m/>
    <m/>
    <m/>
    <m/>
    <m/>
    <m/>
  </r>
  <r>
    <s v="314380/2016"/>
    <s v="258208/2016"/>
    <m/>
    <s v="020082/2016"/>
    <m/>
    <m/>
    <s v="DNCT N° 117/2016"/>
    <d v="2016-07-20T00:00:00"/>
    <s v="Tecnopolis - Mantenimiento"/>
    <s v="ITURRASPE 970 S.R.L"/>
    <n v="246734.45"/>
    <s v="Pago de factura B N° 0003-00000021"/>
    <s v="Dirección Nacional de Centros Tematicos"/>
    <d v="2016-07-20T00:00:00"/>
    <s v="Secretaria de Contenidos Publicos"/>
    <d v="2016-08-11T00:00:00"/>
    <m/>
    <s v="Otros"/>
    <d v="2016-08-12T00:00:00"/>
    <m/>
    <s v="Presupuesto"/>
    <d v="2016-08-29T00:00:00"/>
    <s v="PV-2016-00989615"/>
    <s v="PARA DAR CONTINUIDAD A LOS TRAMITES ADMINISTRATIVOS DE RIGOR"/>
    <x v="19"/>
    <d v="2016-08-26T00:00:00"/>
    <m/>
    <m/>
    <m/>
    <m/>
    <m/>
    <m/>
    <m/>
    <m/>
    <m/>
    <m/>
    <m/>
    <m/>
  </r>
  <r>
    <s v="360146/2016"/>
    <s v="314380/2016"/>
    <m/>
    <s v="025094/2016"/>
    <m/>
    <m/>
    <s v="DNCT N° 245/2016"/>
    <d v="2016-08-05T00:00:00"/>
    <s v="Tecnopolis - Limpieza"/>
    <s v="TRANSPORTES OLIVOS S.A.C.I y F"/>
    <n v="126524"/>
    <s v="Pago de facturas B N° 0002-00000093/94/95"/>
    <s v="Dirección Nacional de Centros Tematicos"/>
    <d v="2016-08-05T00:00:00"/>
    <s v="Direccion General Técnica, Administrativa y Legal"/>
    <d v="2016-08-11T00:00:00"/>
    <m/>
    <s v="Mariana"/>
    <d v="2016-08-12T00:00:00"/>
    <m/>
    <m/>
    <m/>
    <m/>
    <s v="PARA DAR CONTINUIDAD A LOS TRAMITES ADMINISTRATIVOS DE RIGOR"/>
    <x v="19"/>
    <d v="2016-08-25T00:00:00"/>
    <m/>
    <m/>
    <m/>
    <m/>
    <m/>
    <m/>
    <m/>
    <m/>
    <m/>
    <m/>
    <m/>
    <m/>
  </r>
  <r>
    <s v="366119/2016"/>
    <s v="360146/2016"/>
    <m/>
    <s v="0026310/2016"/>
    <m/>
    <m/>
    <s v="DNEF N° 472/2016"/>
    <d v="2016-08-16T00:00:00"/>
    <s v="Alquiler de Equipamiento"/>
    <s v="CONGRESS CITY S.R.L."/>
    <n v="74415"/>
    <s v="Pago de factura B N° 0003-00000168"/>
    <s v="Dirección Nacional de Expresiones Federales"/>
    <d v="2016-08-16T00:00:00"/>
    <s v="Dirección Nacional de Expresiones Federales"/>
    <d v="2016-08-16T00:00:00"/>
    <m/>
    <s v="Mariana"/>
    <d v="2016-08-17T00:00:00"/>
    <s v="TERMINADO"/>
    <s v="Presupuesto"/>
    <d v="2016-09-08T00:00:00"/>
    <s v="PV-2016-01257631-APN-DGTAYL#SFM"/>
    <s v="Para dar crédito, con dispo por GEDO y continuidad de los actuados"/>
    <x v="5"/>
    <m/>
    <m/>
    <s v="Legitimo Abono"/>
    <s v="Legitimo Abono"/>
    <m/>
    <n v="30711353662"/>
    <m/>
    <s v="0003-0000168"/>
    <m/>
    <m/>
    <m/>
    <m/>
    <m/>
  </r>
  <r>
    <s v="366123/2016"/>
    <s v="366119/2016"/>
    <m/>
    <s v="0026602/2016"/>
    <m/>
    <m/>
    <s v="DNEF N° 473/2016"/>
    <d v="2016-08-16T00:00:00"/>
    <s v="Refrigerio -Almuerzos"/>
    <s v="CASCADO SANTIAGO RUBEN"/>
    <n v="68500.5"/>
    <s v="Pago de factura B N° 0003-00000001"/>
    <s v="Dirección Nacional de Expresiones Federales"/>
    <d v="2016-08-16T00:00:00"/>
    <s v="Dirección Nacional de Expresiones Federales"/>
    <d v="2016-08-16T00:00:00"/>
    <m/>
    <s v="Sebastian"/>
    <d v="2016-08-17T00:00:00"/>
    <s v="02/09/2016: Se devuelve a DNEF por falta de SIPRO"/>
    <s v="Dirección Nacional de Expresiones Federales"/>
    <d v="2016-09-02T00:00:00"/>
    <s v="RTO-S01:0976109/2016"/>
    <s v="Ver columna T"/>
    <x v="3"/>
    <d v="2016-09-19T00:00:00"/>
    <m/>
    <m/>
    <m/>
    <m/>
    <m/>
    <m/>
    <m/>
    <m/>
    <m/>
    <m/>
    <m/>
    <m/>
  </r>
  <r>
    <s v="366115/2016"/>
    <s v="366123/2016"/>
    <m/>
    <s v="0026604/2016"/>
    <m/>
    <m/>
    <s v="DNEF N° 471/2016"/>
    <d v="2016-08-16T00:00:00"/>
    <s v="Alquiler de Equipamiento"/>
    <s v="CONGRESS CITY S.R.L."/>
    <n v="11300"/>
    <s v="Pago de factura B N° 0003-00000163"/>
    <s v="Dirección Nacional de Expresiones Federales"/>
    <d v="2016-08-16T00:00:00"/>
    <s v="Dirección Nacional de Expresiones Federales"/>
    <d v="2016-08-16T00:00:00"/>
    <m/>
    <s v="Sebastian"/>
    <d v="2016-08-17T00:00:00"/>
    <s v="TERMINADO"/>
    <s v="Presupuesto"/>
    <d v="2016-09-21T00:00:00"/>
    <s v="Providencia GEDO + Dispo GEDO"/>
    <s v="Para dar crédito, con dispo por GEDO y continuidad de los actuados"/>
    <x v="19"/>
    <d v="2016-09-21T00:00:00"/>
    <m/>
    <m/>
    <m/>
    <m/>
    <m/>
    <m/>
    <m/>
    <m/>
    <m/>
    <m/>
    <m/>
    <m/>
  </r>
  <r>
    <s v="366103/2016"/>
    <s v="366115/2016"/>
    <m/>
    <s v="0026600/2016"/>
    <m/>
    <m/>
    <s v="DNEF N° 471/2016"/>
    <d v="2016-08-16T00:00:00"/>
    <s v="Alquiler de Equipamiento"/>
    <s v="MARTIRENA SANTIAGO"/>
    <n v="78771"/>
    <s v="Pago de factura B N° 0002-00000008"/>
    <s v="Dirección Nacional de Expresiones Federales"/>
    <d v="2016-08-16T00:00:00"/>
    <s v="Dirección Nacional de Expresiones Federales"/>
    <d v="2016-08-16T00:00:00"/>
    <m/>
    <s v="Sebastian"/>
    <d v="2016-08-17T00:00:00"/>
    <s v="TERMINADO"/>
    <s v="Presupuesto"/>
    <d v="2016-09-08T00:00:00"/>
    <s v="PV-2016-01256610-APN-DGTAYL#SFM"/>
    <s v="Para dar crédito, con dispo por GEDO y continuidad de los actuados"/>
    <x v="0"/>
    <d v="2016-09-12T00:00:00"/>
    <m/>
    <s v="Legitimo Abono"/>
    <s v="Legitimo Abono"/>
    <m/>
    <n v="20254427234"/>
    <m/>
    <d v="2016-08-02T00:00:00"/>
    <m/>
    <m/>
    <m/>
    <m/>
    <m/>
  </r>
  <r>
    <s v="348218/2016"/>
    <s v="366103/2016"/>
    <m/>
    <s v="0026599/2016"/>
    <m/>
    <m/>
    <m/>
    <d v="2016-08-04T00:00:00"/>
    <s v="Limpieza"/>
    <s v="WALTER LEONARDO PEREZ"/>
    <n v="9960186.9800000004"/>
    <s v="Pago de factura B N° 0004-00000870"/>
    <s v="Coordinación Técnica Operativa"/>
    <d v="2016-08-04T00:00:00"/>
    <s v="Dirección Nacional de Expresiones Federales"/>
    <d v="2016-08-16T00:00:00"/>
    <m/>
    <s v="Sebastian"/>
    <d v="2016-08-16T00:00:00"/>
    <m/>
    <m/>
    <m/>
    <m/>
    <m/>
    <x v="3"/>
    <d v="2016-08-16T00:00:00"/>
    <m/>
    <m/>
    <m/>
    <m/>
    <m/>
    <m/>
    <m/>
    <m/>
    <m/>
    <m/>
    <m/>
    <m/>
  </r>
  <r>
    <s v="366132/2016"/>
    <s v="348218/2016"/>
    <m/>
    <s v="0026608/2016"/>
    <m/>
    <m/>
    <s v="DNEF N° 468/2016"/>
    <d v="2016-08-16T00:00:00"/>
    <s v="Alquiler de Equipamiento"/>
    <s v="CESATTI RODOLFO"/>
    <n v="19611.3"/>
    <s v="Pago de factura B N° 0002-00000054"/>
    <s v="Dirección Nacional de Expresiones Federales"/>
    <d v="2016-08-16T00:00:00"/>
    <s v="Dirección Nacional de Expresiones Federales"/>
    <d v="2016-08-16T00:00:00"/>
    <m/>
    <s v="Sebastian"/>
    <d v="2016-08-17T00:00:00"/>
    <s v="TERMINADO"/>
    <s v="Presupuesto"/>
    <d v="2016-09-15T00:00:00"/>
    <s v="PV-2016-01424101-APN-DGTAYL#SFM"/>
    <s v="Proy más nota por GEDO. Para su intervención e indicación de crédito."/>
    <x v="5"/>
    <m/>
    <m/>
    <m/>
    <m/>
    <m/>
    <n v="20236234003"/>
    <m/>
    <s v="0002-00000054"/>
    <m/>
    <m/>
    <m/>
    <m/>
    <m/>
  </r>
  <r>
    <s v="337416/2016"/>
    <s v="366132/2016"/>
    <m/>
    <s v="0026601/2016"/>
    <m/>
    <m/>
    <s v="DNEF N° 475/2016"/>
    <d v="2016-08-16T00:00:00"/>
    <s v="Mantenimiento Asensores"/>
    <s v="OTIS ARGENTINA S.A."/>
    <n v="1032456.8"/>
    <m/>
    <s v="Coordinación Técnica Operativa"/>
    <d v="2016-08-16T00:00:00"/>
    <s v="Dirección Nacional de Expresiones Federales"/>
    <d v="2016-08-16T00:00:00"/>
    <m/>
    <s v="Sebastian"/>
    <d v="2016-08-16T00:00:00"/>
    <s v="06/09/2016: Sale a CTO para agregar nota justificando la necesidad del servicio. 19/09/2016: Se reclama nueva facturación a OTIS vía mail por error en la facturación (pusieron mal la CUIT de SFM)"/>
    <s v="Coordinación Técnica Operativa"/>
    <d v="2016-09-06T00:00:00"/>
    <s v="REMITO COMDOC"/>
    <s v="Ver columna T"/>
    <x v="3"/>
    <d v="2016-09-13T00:00:00"/>
    <m/>
    <m/>
    <m/>
    <m/>
    <m/>
    <m/>
    <m/>
    <m/>
    <m/>
    <m/>
    <m/>
    <m/>
  </r>
  <r>
    <s v="367767/2016"/>
    <s v="337416/2016"/>
    <m/>
    <s v="0026606/2016"/>
    <m/>
    <m/>
    <s v="DNEF N° 489/2016"/>
    <d v="2016-08-17T00:00:00"/>
    <s v="Contrataciones Artisticas"/>
    <s v="ALEJANDRO DARIO LAGO"/>
    <n v="2300"/>
    <s v="Informe reconocimiento de gastos &quot;ALEJANDRO DARIO LAGO&quot; - Espacio para la infancia -"/>
    <s v="Dirección Nacional de Expresiones Federales"/>
    <d v="2016-08-17T00:00:00"/>
    <s v="Dirección Nacional de Expresiones Federales"/>
    <d v="2016-08-17T00:00:00"/>
    <m/>
    <s v="Sebastian"/>
    <d v="2016-08-17T00:00:00"/>
    <s v="TERMINADO"/>
    <s v="Presupuesto"/>
    <d v="2016-09-06T00:00:00"/>
    <s v="PV-2016-01192363"/>
    <s v="Proy más nota por GEDO. Para su intervención e indicación de crédito."/>
    <x v="5"/>
    <m/>
    <m/>
    <m/>
    <m/>
    <m/>
    <m/>
    <m/>
    <m/>
    <m/>
    <m/>
    <m/>
    <m/>
    <m/>
  </r>
  <r>
    <s v="367744/2016"/>
    <s v="367767/2016"/>
    <m/>
    <s v="0026650/2016"/>
    <m/>
    <m/>
    <s v="DNEF N° 494/2016"/>
    <d v="2016-08-17T00:00:00"/>
    <s v="Contrataciones Artisticas"/>
    <s v="CASTRO MARIA LUJAN"/>
    <n v="2000"/>
    <s v="Informe reconocimiento de gastos &quot;CASTRO MARIA LUJAN &quot; - Espacio para la infancia -"/>
    <s v="Dirección Nacional de Expresiones Federales"/>
    <d v="2016-08-17T00:00:00"/>
    <s v="Dirección Nacional de Expresiones Federales"/>
    <d v="2016-08-17T00:00:00"/>
    <m/>
    <s v="Sebastian"/>
    <d v="2016-08-17T00:00:00"/>
    <s v="TERMINADO"/>
    <s v="Presupuesto"/>
    <d v="2016-09-07T00:00:00"/>
    <s v="PV-2016-01216553"/>
    <s v="Para indicar si hay crédito e intervención. Reso por GEDO."/>
    <x v="5"/>
    <m/>
    <m/>
    <m/>
    <m/>
    <m/>
    <m/>
    <m/>
    <m/>
    <m/>
    <m/>
    <m/>
    <m/>
    <m/>
  </r>
  <r>
    <s v="367689/2016"/>
    <s v="367744/2016"/>
    <m/>
    <s v="0026649/2016"/>
    <m/>
    <m/>
    <s v="DNEF N° 490/2016"/>
    <d v="2016-08-17T00:00:00"/>
    <s v="Contrataciones Artisticas"/>
    <s v="MARINELO PAULA MARIEL"/>
    <n v="3800"/>
    <s v="Informe reconocimiento de gastos &quot;MARINELO PAULA MARIEL&quot; - Espacio para la infancia -"/>
    <s v="Dirección Nacional de Expresiones Federales"/>
    <d v="2016-08-17T00:00:00"/>
    <s v="Dirección Nacional de Expresiones Federales"/>
    <d v="2016-08-17T00:00:00"/>
    <m/>
    <s v="Sebastian"/>
    <d v="2016-08-17T00:00:00"/>
    <s v="TERMINADO"/>
    <s v="Presupuesto"/>
    <d v="2016-09-07T00:00:00"/>
    <s v="PV-2016-01216169"/>
    <s v="Para indicar si hay crédito e intervención. Reso por GEDO."/>
    <x v="5"/>
    <m/>
    <m/>
    <m/>
    <m/>
    <m/>
    <m/>
    <m/>
    <m/>
    <m/>
    <m/>
    <m/>
    <m/>
    <m/>
  </r>
  <r>
    <s v="367599/2016"/>
    <s v="367689/2016"/>
    <m/>
    <s v="0026648/2016"/>
    <m/>
    <m/>
    <s v="DNEF N° 487/2016"/>
    <d v="2016-08-17T00:00:00"/>
    <s v="Contrataciones Artisticas"/>
    <s v="CITTANTI GABRIELA ANDREA"/>
    <n v="3000"/>
    <s v="Informe reconocimiento de gastos &quot;CITTANTI GABRIELA ANDREA&quot;"/>
    <s v="Dirección Nacional de Expresiones Federales"/>
    <d v="2016-08-17T00:00:00"/>
    <s v="Dirección Nacional de Expresiones Federales"/>
    <d v="2016-08-17T00:00:00"/>
    <m/>
    <s v="Sebastian"/>
    <d v="2016-08-17T00:00:00"/>
    <s v="TERMINADO"/>
    <s v="Presupuesto"/>
    <d v="2016-10-05T00:00:00"/>
    <s v="PV-2016-01962317"/>
    <s v="Para que indique si hay crédito y continuar el trámite con Reso por GEDO"/>
    <x v="2"/>
    <d v="2016-10-05T00:00:00"/>
    <m/>
    <m/>
    <m/>
    <m/>
    <m/>
    <m/>
    <m/>
    <m/>
    <m/>
    <m/>
    <m/>
    <m/>
  </r>
  <r>
    <s v="367622/2016"/>
    <s v="367599/2016"/>
    <m/>
    <s v="0026645/2016"/>
    <m/>
    <m/>
    <s v="DNEF N° 487/2016"/>
    <d v="2016-08-17T00:00:00"/>
    <s v="Contrataciones Artisticas"/>
    <s v="JUNIO MARIO ALFREDO"/>
    <n v="33000"/>
    <s v="Informe reconocimiento de gastos &quot;JUNIO MARIO ALFREDO&quot; Risas de la tierra -"/>
    <s v="Dirección Nacional de Expresiones Federales"/>
    <d v="2016-08-17T00:00:00"/>
    <s v="Dirección Nacional de Expresiones Federales"/>
    <d v="2016-08-17T00:00:00"/>
    <m/>
    <s v="Sebastian"/>
    <d v="2016-08-17T00:00:00"/>
    <s v="TERMINADO"/>
    <s v="Presupuesto"/>
    <d v="2016-09-05T00:00:00"/>
    <s v="PV-2016-01164431"/>
    <s v="Para indicar existencia de crédito, con Reso por GEDO y continuidad de los actuados."/>
    <x v="5"/>
    <m/>
    <m/>
    <m/>
    <m/>
    <m/>
    <m/>
    <m/>
    <m/>
    <m/>
    <m/>
    <m/>
    <m/>
    <m/>
  </r>
  <r>
    <s v="367505/2016"/>
    <s v="367622/2016"/>
    <m/>
    <s v="0026647/2016"/>
    <m/>
    <m/>
    <s v="DNEF N° 483/2016"/>
    <d v="2016-08-17T00:00:00"/>
    <s v="Contrataciones Artisticas"/>
    <s v="TAMARA MARIEL CHAVEZ"/>
    <n v="33000"/>
    <s v="Informe reconocimiento de gastos &quot;TAMARA MARIEL CHAVEZ&quot; Risas de la tierra -"/>
    <s v="Dirección Nacional de Expresiones Federales"/>
    <d v="2016-08-17T00:00:00"/>
    <s v="Dirección Nacional de Expresiones Federales"/>
    <d v="2016-08-17T00:00:00"/>
    <m/>
    <s v="Sebastian"/>
    <d v="2016-08-17T00:00:00"/>
    <s v="TERMINADO"/>
    <s v="Presupuesto"/>
    <d v="2016-09-08T00:00:00"/>
    <s v="PV-2016-01251473-APN-DGTAYL#SFM"/>
    <s v="Para que indique si hay crédito y continuar el trámite con Reso por GEDO"/>
    <x v="5"/>
    <m/>
    <m/>
    <m/>
    <m/>
    <m/>
    <s v="2733643253-2"/>
    <m/>
    <d v="2016-02-02T00:00:00"/>
    <m/>
    <m/>
    <m/>
    <m/>
    <m/>
  </r>
  <r>
    <s v="367350/2016"/>
    <s v="367505/2016"/>
    <m/>
    <s v="0026643/2016"/>
    <m/>
    <m/>
    <s v="DNEF N° 479/2016"/>
    <d v="2016-08-16T00:00:00"/>
    <s v="Contrataciones Artisticas"/>
    <s v="EDUARDO A. ELIA"/>
    <n v="2000"/>
    <s v="Informe reconocimiento de gastos &quot;EDUARDO A. ELIA&quot; Jazz Argentino Diferentes Miradas -"/>
    <s v="Dirección Nacional de Expresiones Federales"/>
    <d v="2016-08-16T00:00:00"/>
    <s v="Dirección Nacional de Expresiones Federales"/>
    <d v="2016-08-16T00:00:00"/>
    <m/>
    <s v="Sebastian"/>
    <d v="2016-08-17T00:00:00"/>
    <s v="TERMINADO"/>
    <m/>
    <d v="2016-09-05T00:00:00"/>
    <s v="RTO-S01:0977186/2016"/>
    <s v="Para que indique si hay crédito y continuar el trámite con Reso por GEDO"/>
    <x v="3"/>
    <d v="2016-09-08T00:00:00"/>
    <m/>
    <m/>
    <m/>
    <m/>
    <m/>
    <m/>
    <m/>
    <m/>
    <m/>
    <m/>
    <m/>
    <m/>
  </r>
  <r>
    <s v="367347/2016"/>
    <s v="367350/2016"/>
    <m/>
    <s v="0026638/2016"/>
    <m/>
    <m/>
    <s v="DNEF N° 478/2016"/>
    <d v="2016-08-16T00:00:00"/>
    <s v="Contrataciones Artisticas"/>
    <s v="IANES ADRIAN HUGO"/>
    <n v="10000"/>
    <s v="Informe reconocimiento de gastos &quot;IANES ADRIAN HUGO&quot; Jazz Argentino Diferentes Miradas -"/>
    <s v="Dirección Nacional de Expresiones Federales"/>
    <d v="2016-08-16T00:00:00"/>
    <s v="Dirección Nacional de Expresiones Federales"/>
    <d v="2016-08-16T00:00:00"/>
    <m/>
    <s v="Sebastian"/>
    <d v="2016-08-17T00:00:00"/>
    <s v="TERMINADO"/>
    <s v="Presupuesto"/>
    <d v="2016-09-15T00:00:00"/>
    <s v="PV-2016-01427566-APN-DGTAYL#SFM"/>
    <s v="Para indicar existencia de crédito, con Reso por GEDO y continuidad de los actuados."/>
    <x v="5"/>
    <m/>
    <m/>
    <m/>
    <m/>
    <m/>
    <n v="20141715594"/>
    <m/>
    <s v="0002-00000066"/>
    <m/>
    <m/>
    <m/>
    <m/>
    <m/>
  </r>
  <r>
    <s v="367286/2016"/>
    <s v="367347/2016"/>
    <m/>
    <s v="0026637/2016"/>
    <m/>
    <m/>
    <s v="DNEF N° 482/2016"/>
    <d v="2016-08-16T00:00:00"/>
    <s v="Contrataciones Artisticas"/>
    <s v="GOMEZ FERNANDA NATALIA"/>
    <n v="33000"/>
    <s v="Informe reconocimiento de gastos &quot;GOMEZ FERNANDA NATALIA&quot; Risas de la tierra -"/>
    <s v="Dirección Nacional de Expresiones Federales"/>
    <d v="2016-08-16T00:00:00"/>
    <s v="Dirección Nacional de Expresiones Federales"/>
    <d v="2016-08-16T00:00:00"/>
    <m/>
    <s v="Sebastian"/>
    <d v="2016-08-17T00:00:00"/>
    <s v="TERMINADO"/>
    <s v="Presupuesto"/>
    <d v="2016-09-06T00:00:00"/>
    <s v="PV-2016-01197691"/>
    <s v="Para indicar existencia de crédito, con Reso por GEDO y continuidad de los actuados."/>
    <x v="5"/>
    <m/>
    <m/>
    <m/>
    <m/>
    <m/>
    <m/>
    <m/>
    <m/>
    <m/>
    <m/>
    <m/>
    <m/>
    <m/>
  </r>
  <r>
    <s v="367287/2016"/>
    <s v="367286/2016"/>
    <m/>
    <s v="0026633/2016"/>
    <m/>
    <m/>
    <s v="DNEF N° 481/2016"/>
    <d v="2016-08-16T00:00:00"/>
    <s v="Contrataciones Artisticas"/>
    <s v="MARTIN NICOLAS BOFFI"/>
    <n v="33000"/>
    <s v="Informe reconocimiento de gastos &quot;MARTIN NICOLAS BOFFI&quot; Risas de la tierra -"/>
    <s v="Dirección Nacional de Expresiones Federales"/>
    <d v="2016-08-16T00:00:00"/>
    <s v="Dirección Nacional de Expresiones Federales"/>
    <d v="2016-08-16T00:00:00"/>
    <m/>
    <s v="Sebastian"/>
    <d v="2016-08-17T00:00:00"/>
    <s v="TERMINADO"/>
    <s v="Presupuesto"/>
    <d v="2016-09-06T00:00:00"/>
    <s v="PV-2016-01192251"/>
    <s v="Para indicar existencia de crédito, con Reso por GEDO y continuidad de los actuados."/>
    <x v="5"/>
    <m/>
    <m/>
    <m/>
    <m/>
    <m/>
    <m/>
    <m/>
    <m/>
    <m/>
    <m/>
    <m/>
    <m/>
    <m/>
  </r>
  <r>
    <s v="367316/2016"/>
    <s v="367287/2016"/>
    <m/>
    <s v="0026634/2016"/>
    <m/>
    <m/>
    <s v="DNEF N° 480/2016"/>
    <d v="2016-08-16T00:00:00"/>
    <s v="Contrataciones Artisticas"/>
    <s v="MARIA EUGENIA CASTRO"/>
    <n v="4000"/>
    <s v="Informe reconocimiento de gastos &quot;MARIA EUGENIA CASTRO&quot;"/>
    <s v="Dirección Nacional de Expresiones Federales"/>
    <d v="2016-08-16T00:00:00"/>
    <s v="Dirección Nacional de Expresiones Federales"/>
    <d v="2016-08-16T00:00:00"/>
    <m/>
    <s v="Sebastian"/>
    <d v="2016-08-17T00:00:00"/>
    <s v="05/09/2016: Se devuelve a DNEF vía mesa por falta de SIPRO"/>
    <s v="Presupuesto"/>
    <d v="2016-09-16T00:00:00"/>
    <s v="PV-2016-01453120-APN-DGTAYL#SFM"/>
    <s v="Para inscribir SIPRO"/>
    <x v="5"/>
    <m/>
    <m/>
    <m/>
    <m/>
    <m/>
    <m/>
    <m/>
    <m/>
    <m/>
    <m/>
    <m/>
    <m/>
    <m/>
  </r>
  <r>
    <s v="368761/2016"/>
    <s v="367316/2016"/>
    <m/>
    <s v="0026635/2016"/>
    <m/>
    <m/>
    <s v="DNEF N° 499/2016"/>
    <d v="2016-08-17T00:00:00"/>
    <s v="Equipamiento"/>
    <s v="JUNIO MARIO ALFREDO"/>
    <n v="13000"/>
    <s v="Pago de factura B N° 0001-0000002"/>
    <s v="Dirección Nacional de Expresiones Federales"/>
    <d v="2016-08-17T00:00:00"/>
    <s v="Dirección Nacional de Expresiones Federales"/>
    <d v="2016-08-17T00:00:00"/>
    <m/>
    <s v="Sebastian"/>
    <d v="2016-08-19T00:00:00"/>
    <s v="TERMINADO"/>
    <s v="Presupuesto"/>
    <d v="2016-09-14T00:00:00"/>
    <s v="PV-2016-01394913-APN-DGTAYL#SFM"/>
    <s v="Para indicar existencia de crédito, con Reso por GEDO y continuidad de los actuados."/>
    <x v="5"/>
    <m/>
    <m/>
    <m/>
    <m/>
    <m/>
    <m/>
    <m/>
    <m/>
    <m/>
    <m/>
    <m/>
    <m/>
    <m/>
  </r>
  <r>
    <s v="343979/2016"/>
    <s v="368761/2016"/>
    <m/>
    <s v="0026695/2016"/>
    <m/>
    <m/>
    <m/>
    <d v="2016-08-02T00:00:00"/>
    <s v="Librería"/>
    <s v="Resmacon S.R.L."/>
    <s v="54036.18"/>
    <s v="Pago de Factura B N° 0206-00006074"/>
    <s v="Dirección de Compras y Contrataciones"/>
    <d v="2016-08-02T00:00:00"/>
    <s v="Dirección de Compras y Contrataciones"/>
    <d v="2016-08-02T00:00:00"/>
    <m/>
    <s v="Sebastian"/>
    <d v="2016-08-02T00:00:00"/>
    <s v="TERMINADO"/>
    <s v="Presupuesto"/>
    <d v="2016-09-15T00:00:00"/>
    <s v="PV-2016-01423987-APN-DGTAYL#SFM"/>
    <s v="Para indicar la existencia de credito + dispo por gedo"/>
    <x v="19"/>
    <d v="2016-09-15T00:00:00"/>
    <m/>
    <s v="Legitimo Abono"/>
    <s v="Legitimo Abono"/>
    <m/>
    <s v="33-65226717-9"/>
    <m/>
    <s v="0206-00006074"/>
    <m/>
    <m/>
    <m/>
    <m/>
    <m/>
  </r>
  <r>
    <s v="344910/2016"/>
    <s v="343979/2016"/>
    <m/>
    <m/>
    <m/>
    <m/>
    <s v="SCP N° 221/2016"/>
    <d v="2016-08-03T00:00:00"/>
    <s v="Transporte"/>
    <s v="DELMIRO MENDEZ E HIJOS S.A."/>
    <n v="185930"/>
    <s v="Pago de factura B N° 0003-00000798"/>
    <s v="Secretaria de Contenidos Publicos"/>
    <d v="2016-08-03T00:00:00"/>
    <s v="Direccion General Técnica, Administrativa y Legal"/>
    <d v="2016-08-03T00:00:00"/>
    <m/>
    <s v="Sebastian"/>
    <d v="2016-08-19T00:00:00"/>
    <s v="TERMINADO"/>
    <s v="Presupuesto"/>
    <d v="2016-08-31T00:00:00"/>
    <s v="PV-2016-01063276-APN-DGTAYL#SFM"/>
    <s v="para su intervención e indicación si hay crédito. Proy más nota enviada por GEDO."/>
    <x v="5"/>
    <m/>
    <m/>
    <m/>
    <m/>
    <m/>
    <m/>
    <m/>
    <m/>
    <m/>
    <m/>
    <m/>
    <m/>
    <m/>
  </r>
  <r>
    <s v="368295/2016"/>
    <s v="344910/2016"/>
    <m/>
    <s v="0025569/2016"/>
    <m/>
    <m/>
    <s v="DNCT N° 251/2016"/>
    <d v="2016-08-16T00:00:00"/>
    <s v="Tecnopolis - Insumos Graficos"/>
    <s v="PACKAGING RIVADAVIA S.R.L."/>
    <n v="98750.05"/>
    <s v="Ticket factura B N° 0001-00006548"/>
    <s v="Dirección Nacional de Centros Tematicos"/>
    <d v="2016-08-16T00:00:00"/>
    <s v="Direccion General Técnica, Administrativa y Legal"/>
    <d v="2016-08-18T00:00:00"/>
    <m/>
    <s v="Sebastian"/>
    <d v="2016-08-18T00:00:00"/>
    <m/>
    <s v="Presupuesto"/>
    <d v="2016-08-30T00:00:00"/>
    <s v="PV-2016-1030238"/>
    <s v="PARA DAR CONTINUIDAD A LOS TRAMITES ADMINISTRATIVOS DE RIGOR"/>
    <x v="19"/>
    <d v="2016-08-30T00:00:00"/>
    <m/>
    <m/>
    <m/>
    <m/>
    <m/>
    <m/>
    <m/>
    <m/>
    <m/>
    <m/>
    <m/>
    <m/>
  </r>
  <r>
    <s v="368342/2016"/>
    <s v="368295/2016"/>
    <m/>
    <s v="0026683/2016"/>
    <m/>
    <m/>
    <s v="DNCT N° 252/2016"/>
    <d v="2016-08-12T00:00:00"/>
    <s v="Tecnopolis - Mantenimiento"/>
    <s v="METRO LINEAL S.A"/>
    <n v="25869.13"/>
    <s v="Factura B N° 0004-00000039"/>
    <s v="Dirección Nacional de Centros Tematicos"/>
    <d v="2016-08-12T00:00:00"/>
    <s v="Direccion General Técnica, Administrativa y Legal"/>
    <d v="2016-08-18T00:00:00"/>
    <m/>
    <s v="Mariana"/>
    <d v="2016-08-18T00:00:00"/>
    <m/>
    <s v="Presupuesto"/>
    <d v="2016-09-02T00:00:00"/>
    <s v="PV-2016-01116152-APN-DGTAYL#SFM"/>
    <s v="PARA DAR CONTINUIDAD A LOS TRAMITES ADMINISTRATIVOS DE RIGOR"/>
    <x v="3"/>
    <d v="2016-08-18T00:00:00"/>
    <m/>
    <m/>
    <m/>
    <m/>
    <m/>
    <m/>
    <m/>
    <m/>
    <m/>
    <m/>
    <m/>
    <m/>
  </r>
  <r>
    <s v="352766/2016"/>
    <s v="368342/2016"/>
    <m/>
    <s v="0026685/2016"/>
    <m/>
    <m/>
    <m/>
    <d v="2016-08-17T00:00:00"/>
    <s v="Luz"/>
    <s v="EDESUR"/>
    <n v="3355640.56"/>
    <m/>
    <s v="Coordinación Técnica Operativa"/>
    <d v="2016-08-17T00:00:00"/>
    <s v="Coordinación Técnica Operativa"/>
    <d v="2016-08-17T00:00:00"/>
    <m/>
    <s v="Mariana"/>
    <m/>
    <m/>
    <m/>
    <m/>
    <m/>
    <m/>
    <x v="3"/>
    <d v="2016-08-18T00:00:00"/>
    <m/>
    <m/>
    <m/>
    <m/>
    <m/>
    <m/>
    <m/>
    <m/>
    <m/>
    <m/>
    <m/>
    <m/>
  </r>
  <r>
    <s v="355993/2016"/>
    <s v="352766/2016"/>
    <m/>
    <m/>
    <m/>
    <m/>
    <m/>
    <d v="2016-08-11T00:00:00"/>
    <s v="Tecnopolis - Servicio de producción"/>
    <s v="OLANDO HORACIO HIPOLITO"/>
    <n v="450000"/>
    <s v="Pago de facura B N° 0002-00000013"/>
    <s v="Dirección Nacional de Centros Tematicos"/>
    <d v="2016-08-11T00:00:00"/>
    <s v="Dirección Nacional de Centros Tematicos"/>
    <d v="2016-08-11T00:00:00"/>
    <m/>
    <s v="Otros"/>
    <d v="2016-08-19T00:00:00"/>
    <m/>
    <s v="Presupuesto"/>
    <d v="2016-08-19T00:00:00"/>
    <s v="PV-2016-00806423-APN-DGTAYL#SFM"/>
    <s v="PARA SU INTERVENCION"/>
    <x v="19"/>
    <d v="2016-08-19T00:00:00"/>
    <m/>
    <m/>
    <m/>
    <m/>
    <m/>
    <m/>
    <m/>
    <m/>
    <m/>
    <m/>
    <m/>
    <m/>
  </r>
  <r>
    <s v="366332/2016"/>
    <s v="355993/2016"/>
    <m/>
    <m/>
    <m/>
    <m/>
    <m/>
    <d v="2016-07-21T00:00:00"/>
    <s v="Seguridad"/>
    <s v="MURATA"/>
    <m/>
    <s v="Solicitud de ajuste en virtud de paritarias 2016"/>
    <m/>
    <d v="2016-07-21T00:00:00"/>
    <s v="Direccion General Técnica, Administrativa y Legal"/>
    <m/>
    <m/>
    <s v="Mariana"/>
    <m/>
    <s v="TERMINADO"/>
    <s v="Direccion General Técnica, Administrativa y Legal"/>
    <d v="2016-09-21T00:00:00"/>
    <s v="Providencia GEDO"/>
    <s v="Con informe del expediente, se remite para que si lo estima pertinente remita a legales para su opinión"/>
    <x v="5"/>
    <m/>
    <m/>
    <m/>
    <m/>
    <m/>
    <m/>
    <m/>
    <m/>
    <m/>
    <m/>
    <m/>
    <m/>
    <m/>
  </r>
  <r>
    <s v="345174/2016"/>
    <s v="366332/2016"/>
    <m/>
    <s v="0025301/2016"/>
    <m/>
    <m/>
    <s v="DNGC N° 33/2016"/>
    <d v="2016-08-03T00:00:00"/>
    <s v="Alquiler de Equipamiento"/>
    <s v="CESATTI RODOLFO"/>
    <n v="91476"/>
    <s v="Pago de factura B N° 0002-00000055"/>
    <s v="Dirección Nacional de Generacion de Contenidos"/>
    <d v="2016-08-03T00:00:00"/>
    <s v="Direccion General Técnica, Administrativa y Legal"/>
    <d v="2016-08-08T00:00:00"/>
    <m/>
    <s v="Sebastian"/>
    <d v="2016-08-22T00:00:00"/>
    <m/>
    <s v="Presupuesto"/>
    <d v="2016-09-15T00:00:00"/>
    <s v="PV-2016-01425822-APN-DGTAYL#SFM"/>
    <s v="Para indicar crédito, y continuidad de los actuados. Dispo por gedo."/>
    <x v="5"/>
    <m/>
    <m/>
    <m/>
    <m/>
    <m/>
    <m/>
    <m/>
    <m/>
    <m/>
    <m/>
    <m/>
    <m/>
    <m/>
  </r>
  <r>
    <s v="368773/2016"/>
    <s v="345174/2016"/>
    <m/>
    <s v="0025587/2016"/>
    <m/>
    <m/>
    <m/>
    <d v="2016-08-17T00:00:00"/>
    <s v="Logistica"/>
    <s v="TELECOM PERSONAL S.A."/>
    <n v="16812.98"/>
    <s v="Pago de factura N° 5514-55100995"/>
    <s v="Direccion General Técnica, Administrativa y Legal"/>
    <d v="2016-08-17T00:00:00"/>
    <s v="Direccion General Técnica, Administrativa y Legal"/>
    <d v="2016-08-30T00:00:00"/>
    <m/>
    <s v="Otros"/>
    <d v="2016-08-22T00:00:00"/>
    <m/>
    <s v="Presupuesto"/>
    <d v="2016-09-01T00:00:00"/>
    <s v="PV-2016-01094547-APN-DGTAYL#SFM"/>
    <m/>
    <x v="3"/>
    <d v="2016-09-20T00:00:00"/>
    <m/>
    <m/>
    <m/>
    <m/>
    <m/>
    <m/>
    <m/>
    <m/>
    <m/>
    <m/>
    <m/>
    <m/>
  </r>
  <r>
    <s v="372116/2016"/>
    <s v="368773/2016"/>
    <m/>
    <m/>
    <m/>
    <m/>
    <m/>
    <m/>
    <s v="Servicios de Eventos"/>
    <s v="BBHO PRODUCCIONES S.R.L."/>
    <n v="727424.43"/>
    <s v="Pago de factura B N° 0010-00000060"/>
    <s v="Secretaria de Contenidos Publicos"/>
    <m/>
    <s v="Direccion General Técnica, Administrativa y Legal"/>
    <d v="2016-08-18T00:00:00"/>
    <m/>
    <s v="Mariana"/>
    <d v="2016-08-22T00:00:00"/>
    <s v="terminado"/>
    <s v="Presupuesto"/>
    <d v="2016-09-13T00:00:00"/>
    <s v="PV-2016-01351009-APN-DGTAYL#SFM"/>
    <s v="se envio providencia para su intervencion + dispo por gedo"/>
    <x v="19"/>
    <d v="2016-09-13T00:00:00"/>
    <m/>
    <m/>
    <m/>
    <m/>
    <m/>
    <m/>
    <m/>
    <m/>
    <m/>
    <m/>
    <m/>
    <m/>
  </r>
  <r>
    <s v="307668/2016"/>
    <s v="372116/2016"/>
    <m/>
    <s v="0026777/2016"/>
    <m/>
    <m/>
    <m/>
    <d v="2016-06-14T00:00:00"/>
    <s v="Desfibiladores"/>
    <s v="FILOBIOSIS S.A."/>
    <n v="729630"/>
    <s v="Pago de factura B N° 0004-00003404"/>
    <s v="Dirección de Compras y Contrataciones"/>
    <d v="2016-06-14T00:00:00"/>
    <s v="Direccion General Técnica, Administrativa y Legal"/>
    <d v="2016-08-12T00:00:00"/>
    <m/>
    <s v="Otros"/>
    <m/>
    <m/>
    <s v="JEFATURA DE GABINETE DE MINISTROS"/>
    <d v="2016-09-07T00:00:00"/>
    <s v="PV-2016-01230122"/>
    <m/>
    <x v="5"/>
    <m/>
    <m/>
    <m/>
    <m/>
    <m/>
    <m/>
    <m/>
    <m/>
    <m/>
    <m/>
    <m/>
    <m/>
    <m/>
  </r>
  <r>
    <s v="374115/2016"/>
    <s v="307668/2016"/>
    <m/>
    <m/>
    <m/>
    <m/>
    <m/>
    <m/>
    <s v="Tecnopolis - Otros"/>
    <m/>
    <m/>
    <s v="Solicitid de expediente"/>
    <s v="Dirección Nacional de Centros Tematicos"/>
    <m/>
    <s v="Dirección Nacional de Centros Tematicos"/>
    <d v="2016-08-18T00:00:00"/>
    <m/>
    <s v="Otros"/>
    <m/>
    <m/>
    <s v="Direccion General Técnica, Administrativa y Legal"/>
    <d v="2016-08-22T00:00:00"/>
    <s v="PV-2016-00840233-APN-DGTAYL#SFM"/>
    <m/>
    <x v="5"/>
    <m/>
    <m/>
    <m/>
    <m/>
    <m/>
    <m/>
    <m/>
    <m/>
    <m/>
    <m/>
    <m/>
    <m/>
    <m/>
  </r>
  <r>
    <s v="363821/2016"/>
    <s v="374115/2016"/>
    <m/>
    <m/>
    <m/>
    <m/>
    <m/>
    <d v="2016-08-08T00:00:00"/>
    <s v="Tecnopolis - Servicio de Salud"/>
    <s v="SEMEBA - SERVICIOS DE EMERGENCIAS MÉDICAS BUENOS AIRES S.R.L."/>
    <n v="61600"/>
    <s v="Pago de factura B N° 0002-00000034"/>
    <s v="Dirección Nacional de Centros Tematicos"/>
    <d v="2016-08-08T00:00:00"/>
    <s v="Direccion General Técnica, Administrativa y Legal"/>
    <d v="2016-08-22T00:00:00"/>
    <m/>
    <s v="Otros"/>
    <d v="2016-08-22T00:00:00"/>
    <s v="terminado"/>
    <s v="Presupuesto"/>
    <d v="2016-09-05T00:00:00"/>
    <s v="PV-2016-01159521"/>
    <s v="para su intervencion + dispo por GEDO"/>
    <x v="19"/>
    <d v="2016-09-05T00:00:00"/>
    <m/>
    <m/>
    <m/>
    <m/>
    <m/>
    <m/>
    <m/>
    <m/>
    <m/>
    <m/>
    <m/>
    <m/>
  </r>
  <r>
    <s v="368273/2016"/>
    <s v="363821/2016"/>
    <m/>
    <s v="26528/2016"/>
    <m/>
    <m/>
    <s v="NDCT N° 250/2016"/>
    <d v="2016-08-10T00:00:00"/>
    <s v="Tecnopolis - Limpieza"/>
    <s v="TRANSPORTES OLIVOS S.A.C.I.y F."/>
    <n v="96908"/>
    <s v="Pago de factura B N° 0002-00000113"/>
    <s v="Dirección Nacional de Centros Tematicos"/>
    <d v="2016-08-10T00:00:00"/>
    <s v="Direccion General Técnica, Administrativa y Legal"/>
    <d v="2016-08-22T00:00:00"/>
    <m/>
    <s v="Mariana"/>
    <d v="2016-08-22T00:00:00"/>
    <m/>
    <s v="Presupuesto"/>
    <d v="2016-08-25T00:00:00"/>
    <s v="PV-2016-00924653"/>
    <s v="PARA CONTINUAR CON LOS TRAMITES ADMINISTRATIVOS DE RIGOR."/>
    <x v="19"/>
    <d v="2016-08-25T00:00:00"/>
    <m/>
    <m/>
    <m/>
    <m/>
    <m/>
    <m/>
    <m/>
    <m/>
    <m/>
    <m/>
    <m/>
    <m/>
  </r>
  <r>
    <s v="363852/2016"/>
    <s v="368273/2016"/>
    <m/>
    <s v="26682/2016"/>
    <m/>
    <m/>
    <s v="NDCT N° 248/2016"/>
    <d v="2016-08-09T00:00:00"/>
    <s v="Tecnopolis - Mantenimiento"/>
    <s v="SIGN FACTORY S.A."/>
    <n v="424710"/>
    <s v="Pago de factura B N° 0002-00000088"/>
    <s v="Dirección Nacional de Centros Tematicos"/>
    <d v="2016-08-09T00:00:00"/>
    <s v="Direccion General Técnica, Administrativa y Legal"/>
    <d v="2016-08-22T00:00:00"/>
    <m/>
    <s v="Mariana"/>
    <d v="2016-08-22T00:00:00"/>
    <s v="TERMINADO"/>
    <s v="Presupuesto"/>
    <d v="2016-09-05T00:00:00"/>
    <s v="PV-2016-01159295"/>
    <s v="para su intervencion + dispo por GEDO"/>
    <x v="19"/>
    <d v="2016-09-05T00:00:00"/>
    <m/>
    <m/>
    <m/>
    <m/>
    <m/>
    <m/>
    <m/>
    <m/>
    <m/>
    <m/>
    <m/>
    <m/>
  </r>
  <r>
    <s v="368122/2016"/>
    <s v="363852/2016"/>
    <m/>
    <s v="0026534/2016"/>
    <m/>
    <m/>
    <s v="NDCT N° 249/2016"/>
    <d v="2016-08-16T00:00:00"/>
    <s v="Tecnopolis - Limpieza"/>
    <s v="DETALCOM S.A."/>
    <n v="84803.06"/>
    <s v="Pago de factura B N° 0008-00000108"/>
    <s v="Dirección Nacional de Centros Tematicos"/>
    <d v="2016-08-16T00:00:00"/>
    <s v="Direccion General Técnica, Administrativa y Legal"/>
    <d v="2016-08-22T00:00:00"/>
    <m/>
    <s v="Mariana"/>
    <d v="2016-08-22T00:00:00"/>
    <m/>
    <s v="Presupuesto"/>
    <d v="2016-09-08T00:00:00"/>
    <s v="PV-2016-01251203-APN-DGTAYL#SFM"/>
    <s v="PARA SU INTERVENCION CON PROYECTO DE ACTO ADMINISTRATIVO"/>
    <x v="5"/>
    <m/>
    <m/>
    <m/>
    <m/>
    <m/>
    <m/>
    <m/>
    <m/>
    <m/>
    <m/>
    <m/>
    <m/>
    <m/>
  </r>
  <r>
    <s v="377396/2016"/>
    <s v="368122/2016"/>
    <m/>
    <s v="0026670/2016"/>
    <m/>
    <m/>
    <s v="DNEF N° 522/2016"/>
    <d v="2016-08-22T00:00:00"/>
    <s v="Contrataciones Artisticas"/>
    <s v="BISSIO DANIEL RICARDO"/>
    <n v="3000"/>
    <s v="Informe reconociemiento de gastos &quot; BISSIO DANIEL RICARDO &quot; - Ballet folclórico. espacio para la infancia -"/>
    <s v="Dirección Nacional de Expresiones Federales"/>
    <d v="2016-08-22T00:00:00"/>
    <s v="Dirección Nacional de Expresiones Federales"/>
    <d v="2016-08-22T00:00:00"/>
    <m/>
    <s v="Mariana"/>
    <d v="2016-08-23T00:00:00"/>
    <s v="TERMINADO"/>
    <s v="Presupuesto"/>
    <d v="2016-09-16T00:00:00"/>
    <s v="PV-2016-01452989-APN-DGTAYL#SFM"/>
    <s v="Para indicar si hay crédito e intervención. Reso por GEDO."/>
    <x v="5"/>
    <m/>
    <m/>
    <m/>
    <m/>
    <m/>
    <n v="20180447750"/>
    <m/>
    <d v="2016-01-01T00:00:00"/>
    <m/>
    <m/>
    <m/>
    <m/>
    <m/>
  </r>
  <r>
    <s v="377414/2016"/>
    <s v="377396/2016"/>
    <m/>
    <s v="0027082/2016"/>
    <m/>
    <m/>
    <s v="DNEF N° 523/2016"/>
    <d v="2016-08-22T00:00:00"/>
    <s v="Contrataciones Artisticas"/>
    <s v="LAURA DELOGU"/>
    <n v="2300"/>
    <s v="Informe reconociemiento de gastos &quot; LAURA DELOGU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14T00:00:00"/>
    <s v="PV-201601355714"/>
    <s v="se envio providencia para su intervencion + Reso por GEDO"/>
    <x v="19"/>
    <d v="2016-09-14T00:00:00"/>
    <m/>
    <m/>
    <m/>
    <m/>
    <m/>
    <m/>
    <m/>
    <m/>
    <m/>
    <m/>
    <m/>
    <m/>
  </r>
  <r>
    <s v="377120/2016"/>
    <s v="377414/2016"/>
    <m/>
    <s v="0027084/2016"/>
    <m/>
    <m/>
    <s v="DNEF N° 502/2016"/>
    <d v="2016-08-22T00:00:00"/>
    <s v="Contrataciones Artisticas"/>
    <s v="JUAN ANDRES MIGUENS"/>
    <n v="9000"/>
    <s v="Informe reconociemiento de gastos &quot;JUAN ANDRES MIGUENS &quot;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30T00:00:00"/>
    <s v="PV-2016-01815780"/>
    <s v="Para indicar si hay crédito e intervención. Reso por GEDO."/>
    <x v="5"/>
    <m/>
    <m/>
    <m/>
    <m/>
    <m/>
    <m/>
    <m/>
    <m/>
    <m/>
    <m/>
    <m/>
    <m/>
    <m/>
  </r>
  <r>
    <s v="377021/2016"/>
    <s v="377120/2016"/>
    <m/>
    <s v="0027061/2016"/>
    <m/>
    <m/>
    <s v="DNEF N° 513/2016"/>
    <d v="2016-08-22T00:00:00"/>
    <s v="Contrataciones Artisticas"/>
    <s v="CORBELLI JULIANA"/>
    <n v="7500"/>
    <s v="Informe reconociemiento de gastos &quot; CORBELLI JULIANA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6T00:00:00"/>
    <s v="PV-2016-01197360"/>
    <s v="Para indicar si hay crédito e intervención. Reso por GEDO."/>
    <x v="5"/>
    <m/>
    <m/>
    <m/>
    <m/>
    <m/>
    <m/>
    <m/>
    <m/>
    <m/>
    <m/>
    <m/>
    <m/>
    <m/>
  </r>
  <r>
    <s v="377000/2016"/>
    <s v="377021/2016"/>
    <m/>
    <s v="0027060/2016"/>
    <m/>
    <m/>
    <s v="DNEF N° 512/2016"/>
    <d v="2016-08-22T00:00:00"/>
    <s v="Contrataciones Artisticas"/>
    <s v="CRUZ CAROLINA"/>
    <n v="7500"/>
    <s v="Informe reconociemiento de gastos &quot; CRUZ CAROLINA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7T00:00:00"/>
    <s v="PV-2016-01216685"/>
    <s v="Para indicar si hay crédito e intervención. Reso por GEDO."/>
    <x v="5"/>
    <m/>
    <m/>
    <m/>
    <m/>
    <m/>
    <m/>
    <m/>
    <m/>
    <m/>
    <m/>
    <m/>
    <m/>
    <m/>
  </r>
  <r>
    <s v="377213/2016"/>
    <s v="377000/2016"/>
    <m/>
    <s v="0027059/2016"/>
    <m/>
    <m/>
    <s v="DNEF N° 519/2016"/>
    <d v="2016-08-22T00:00:00"/>
    <s v="Contrataciones Artisticas"/>
    <s v="MARINELLO PAULA MARIEL"/>
    <n v="3000"/>
    <s v="Informe reconociemiento de gastos &quot; MARINELLO PAULA MARIEL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7T00:00:00"/>
    <s v="PV-2016-01216432"/>
    <s v="Para indicar si hay crédito e intervención. RESO por GEDO."/>
    <x v="5"/>
    <m/>
    <m/>
    <m/>
    <m/>
    <m/>
    <m/>
    <m/>
    <m/>
    <m/>
    <m/>
    <m/>
    <m/>
    <m/>
  </r>
  <r>
    <s v="377209/2016"/>
    <s v="377213/2016"/>
    <m/>
    <s v="0027074/2016"/>
    <m/>
    <m/>
    <s v="DNEF N° 518/2016"/>
    <d v="2016-08-22T00:00:00"/>
    <s v="Contrataciones Artisticas"/>
    <s v="DANKO BRIGITTA"/>
    <n v="2300"/>
    <s v="Informe reconociemiento de gastos &quot; DANKO BRIGITTA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m/>
    <s v="Presupuesto"/>
    <d v="2016-09-13T00:00:00"/>
    <s v="PV-2016-01355813-APN-DGTAYL#SFM"/>
    <m/>
    <x v="5"/>
    <m/>
    <m/>
    <m/>
    <m/>
    <m/>
    <m/>
    <m/>
    <m/>
    <m/>
    <m/>
    <m/>
    <m/>
    <m/>
  </r>
  <r>
    <s v="377170/2016"/>
    <s v="377209/2016"/>
    <m/>
    <s v="0027073/2016"/>
    <m/>
    <m/>
    <s v="DNEF N° 516/2016"/>
    <d v="2016-08-22T00:00:00"/>
    <s v="Contrataciones Artisticas"/>
    <s v="JORGE ANDRÉS BERGERO"/>
    <n v="6600"/>
    <s v="Informe reconociemiento de gastos &quot; JORGE ANDRÉS BERGERO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10-03T00:00:00"/>
    <s v="PV-2016-01861940"/>
    <s v="para su intervención e indicación de crédito. RESO por GEDO"/>
    <x v="19"/>
    <d v="2016-10-03T00:00:00"/>
    <m/>
    <m/>
    <m/>
    <m/>
    <m/>
    <m/>
    <m/>
    <m/>
    <m/>
    <m/>
    <m/>
    <m/>
  </r>
  <r>
    <s v="377171/2016"/>
    <s v="377170/2016"/>
    <m/>
    <s v="0027066/2016"/>
    <m/>
    <m/>
    <s v="DNEF N° 517/2016"/>
    <d v="2016-08-22T00:00:00"/>
    <s v="Contrataciones Artisticas"/>
    <s v="MARIA SOLEDAD DE LA ROSA"/>
    <n v="2300"/>
    <s v="Informe reconociemiento de gastos &quot; MARIA SOLEDAD DE LA ROSA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13T00:00:00"/>
    <s v="PV-2016-01355674-APN-DGTAYL#SFM"/>
    <s v="Para indicar si hay crédito e intervención. Reso por GEDO."/>
    <x v="5"/>
    <m/>
    <m/>
    <m/>
    <m/>
    <m/>
    <m/>
    <m/>
    <m/>
    <m/>
    <m/>
    <m/>
    <m/>
    <m/>
  </r>
  <r>
    <s v="377127/2016"/>
    <s v="377171/2016"/>
    <m/>
    <s v="0027067/2016"/>
    <m/>
    <m/>
    <s v="DNEF N° 515/2016"/>
    <d v="2016-08-22T00:00:00"/>
    <s v="Contrataciones Artisticas"/>
    <s v="BISSIO DANIEL RICARDO"/>
    <n v="4000"/>
    <s v="Informe reconociemiento de gastos &quot; BISSIO DANIEL RICARDO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Se devuelve al area para cambiar Nota DNEF (importe incorrecto $40000), volvió el 29/09 con el importe tachado y salvado a lapicera sin firmar. Se envía providencia a Adrián Borthagaray para que subsanen el error."/>
    <s v="Direccion General Técnica, Administrativa y Legal"/>
    <d v="2016-10-05T00:00:00"/>
    <m/>
    <s v="para que subsanen el error correspondiente."/>
    <x v="2"/>
    <d v="2016-10-05T00:00:00"/>
    <m/>
    <m/>
    <m/>
    <m/>
    <n v="20180447750"/>
    <m/>
    <d v="2016-06-01T00:00:00"/>
    <m/>
    <m/>
    <m/>
    <m/>
    <m/>
  </r>
  <r>
    <s v="377297/2016"/>
    <s v="377127/2016"/>
    <m/>
    <s v="0027063/2016"/>
    <m/>
    <m/>
    <s v="DNEF N° 521/2016"/>
    <d v="2016-08-22T00:00:00"/>
    <s v="Contrataciones Artisticas"/>
    <s v="BISSIO DANIEL RICARDO"/>
    <n v="24000"/>
    <s v="Informe reconociemiento de gastos &quot; BISSIO DANIEL RICARDO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16T00:00:00"/>
    <s v="PV-2016-01448362-APN-DGTAYL#SFM"/>
    <s v="Para indicar si hay crédito e intervención. RESO por GEDO."/>
    <x v="5"/>
    <m/>
    <m/>
    <m/>
    <m/>
    <m/>
    <n v="20180447750"/>
    <m/>
    <s v="0001-00000002/3"/>
    <m/>
    <m/>
    <m/>
    <m/>
    <m/>
  </r>
  <r>
    <s v="377246/2016"/>
    <s v="377297/2016"/>
    <m/>
    <s v="0027079/2016"/>
    <m/>
    <m/>
    <s v="DNEF N° 520/2016"/>
    <d v="2016-08-22T00:00:00"/>
    <s v="Contrataciones Artisticas"/>
    <s v="PERDUCA MAIA GERALDINE"/>
    <n v="2300"/>
    <s v="Informe reconociemiento de gastos &quot; PERDUCA MAIA GERALDINE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se devuelve para desglosar expediente, adjuntaron otra artista Luciana Wiederhold nota 29466/2016"/>
    <s v="Dirección Nacional de Expresiones Federales"/>
    <d v="2016-09-26T00:00:00"/>
    <m/>
    <s v="para desglosar expedientes"/>
    <x v="7"/>
    <d v="2016-09-26T00:00:00"/>
    <m/>
    <m/>
    <m/>
    <m/>
    <m/>
    <m/>
    <m/>
    <m/>
    <m/>
    <m/>
    <m/>
    <m/>
  </r>
  <r>
    <s v="377298/2016"/>
    <s v="377246/2016"/>
    <m/>
    <s v="0027077/2016"/>
    <m/>
    <m/>
    <s v="DNEF N° 511/2016"/>
    <d v="2016-08-22T00:00:00"/>
    <s v="Contrataciones Artisticas"/>
    <s v="ESMOK LEW ANA PAULA"/>
    <n v="7500"/>
    <s v="Informe reconociemiento de gastos &quot; ESMOK LEW ANA PAULA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6T00:00:00"/>
    <s v="PV-2016-01191966"/>
    <s v="Para indicar si hay crédito e intervención. Reso por GEDO."/>
    <x v="5"/>
    <m/>
    <m/>
    <m/>
    <m/>
    <m/>
    <m/>
    <m/>
    <m/>
    <m/>
    <m/>
    <m/>
    <m/>
    <m/>
  </r>
  <r>
    <s v="377175/2016"/>
    <s v="377298/2016"/>
    <m/>
    <s v="00270078/2016"/>
    <m/>
    <m/>
    <s v="DNEF N° 508/2016"/>
    <d v="2016-08-22T00:00:00"/>
    <s v="Contrataciones Artisticas"/>
    <s v="NADIA PÚERTOLAS"/>
    <n v="1000"/>
    <s v="Informe reconociemiento de gastos &quot; NADIA PÚERTOLAS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6T00:00:00"/>
    <s v="PV-2016-01193095"/>
    <s v="Para indicar si hay crédito e intervención. Reso por GEDO."/>
    <x v="5"/>
    <m/>
    <m/>
    <m/>
    <m/>
    <m/>
    <m/>
    <m/>
    <m/>
    <m/>
    <m/>
    <m/>
    <m/>
    <m/>
  </r>
  <r>
    <s v="377129/2016"/>
    <s v="377175/2016"/>
    <m/>
    <s v="00270069/2016"/>
    <m/>
    <m/>
    <s v="DNEF N° 507/2016"/>
    <d v="2016-08-22T00:00:00"/>
    <s v="Contrataciones Artisticas"/>
    <s v="ASRIN HUGO CESAR"/>
    <n v="2300"/>
    <s v="Informe reconociemiento de gastos &quot; ASRIN HUGO CESAR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6T00:00:00"/>
    <s v="PV-2016-01191857"/>
    <s v="Para indicar si hay crédito e intervención. Reso por GEDO."/>
    <x v="5"/>
    <m/>
    <m/>
    <m/>
    <m/>
    <m/>
    <m/>
    <m/>
    <m/>
    <m/>
    <m/>
    <m/>
    <m/>
    <m/>
  </r>
  <r>
    <s v="377215/2016"/>
    <s v="377129/2016"/>
    <m/>
    <s v="0027064/2016"/>
    <m/>
    <m/>
    <s v="DNEF N° 506/2016"/>
    <d v="2016-08-22T00:00:00"/>
    <s v="Contrataciones Artisticas"/>
    <s v="BELEN USANDIVARAS"/>
    <n v="22000"/>
    <s v="Informe reconociemiento de gastos &quot; BELEN USANDIVARAS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6T00:00:00"/>
    <s v="PV-2016-01191344"/>
    <s v="Para indicar si hay crédito e intervención. Reso por GEDO."/>
    <x v="5"/>
    <m/>
    <m/>
    <m/>
    <m/>
    <m/>
    <m/>
    <m/>
    <m/>
    <m/>
    <m/>
    <m/>
    <m/>
    <m/>
  </r>
  <r>
    <s v="377180/2016"/>
    <s v="377215/2016"/>
    <m/>
    <s v="00270075/2016"/>
    <m/>
    <m/>
    <s v="DNEF N° 505/2016"/>
    <d v="2016-08-22T00:00:00"/>
    <s v="Contrataciones Artisticas"/>
    <s v="MARIA ALEJANDRA USANDIVARAS"/>
    <n v="11000"/>
    <s v="Informe reconociemiento de gastos &quot; MARIA ALEJANDRA USANDIVARAS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19T00:00:00"/>
    <s v="PV-2016-01494351"/>
    <s v="Para indicar si hay crédito e intervención. Reso por GEDO."/>
    <x v="5"/>
    <m/>
    <m/>
    <m/>
    <m/>
    <m/>
    <n v="27177621965"/>
    <m/>
    <d v="2016-10-02T00:00:00"/>
    <m/>
    <m/>
    <m/>
    <m/>
    <m/>
  </r>
  <r>
    <s v="377173/2016"/>
    <s v="377180/2016"/>
    <m/>
    <s v="0027072/2016"/>
    <m/>
    <m/>
    <s v="DNEF N° 504/2016"/>
    <d v="2016-08-22T00:00:00"/>
    <s v="Contrataciones Artisticas"/>
    <s v="FRANCISCO ESTARELLAS"/>
    <n v="26300"/>
    <s v="Informe reconociemiento de gastos &quot; FRANCISCO ESTARELLAS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se devuelve para que saquen fojas que no correspondes (cesión de cobro que no corresponde), y está mal en importe de la nota."/>
    <s v="Dirección Nacional de Expresiones Federales"/>
    <d v="2016-09-26T00:00:00"/>
    <m/>
    <s v="para sacar fojas que no corresponden."/>
    <x v="3"/>
    <d v="2016-10-07T00:00:00"/>
    <m/>
    <m/>
    <m/>
    <m/>
    <m/>
    <m/>
    <m/>
    <m/>
    <m/>
    <m/>
    <m/>
    <m/>
  </r>
  <r>
    <s v="377179/2016"/>
    <s v="377173/2016"/>
    <m/>
    <s v="0027068/2016"/>
    <m/>
    <m/>
    <s v="DNEF N° 509/2016"/>
    <d v="2016-08-22T00:00:00"/>
    <s v="Contrataciones Artisticas"/>
    <s v="MARTÍN NICOLAS BOFFI"/>
    <n v="2000"/>
    <s v="Informe reconociemiento de gastos &quot; MARTÍN NICOLAS BOFFI &quot; - Espacio para la infancia ( show maddalena fleitas)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7T00:00:00"/>
    <s v="PV-2016-01216336"/>
    <s v="Para indicar si hay crédito e intervención. Reso por GEDO."/>
    <x v="5"/>
    <m/>
    <m/>
    <m/>
    <m/>
    <m/>
    <m/>
    <m/>
    <m/>
    <m/>
    <m/>
    <m/>
    <m/>
    <m/>
  </r>
  <r>
    <s v="377423/2016"/>
    <s v="377179/2016"/>
    <m/>
    <s v="0027071/2016"/>
    <m/>
    <m/>
    <s v="DNEF N° 525/2016"/>
    <d v="2016-08-22T00:00:00"/>
    <s v="Contrataciones Artisticas"/>
    <s v="LAURA DELOGU"/>
    <n v="6500"/>
    <s v="Informe reconociemiento de gastos &quot; LAURA DELOGU &quot; - Música de la independencia -"/>
    <s v="Dirección Nacional de Expresiones Federales"/>
    <d v="2016-08-22T00:00:00"/>
    <s v="Dirección Nacional de Expresiones Federales"/>
    <d v="2016-08-22T00:00:00"/>
    <m/>
    <s v="Sebastian"/>
    <d v="2016-08-23T00:00:00"/>
    <m/>
    <s v="Presupuesto"/>
    <d v="2016-09-27T00:00:00"/>
    <s v="PV-2016-01701893"/>
    <m/>
    <x v="5"/>
    <m/>
    <m/>
    <m/>
    <m/>
    <m/>
    <m/>
    <m/>
    <m/>
    <m/>
    <m/>
    <m/>
    <m/>
    <m/>
  </r>
  <r>
    <s v="377422/2016"/>
    <s v="377423/2016"/>
    <m/>
    <s v="0027087/2016"/>
    <m/>
    <m/>
    <s v="DNEF N° 524/2016"/>
    <d v="2016-08-22T00:00:00"/>
    <s v="Contrataciones Artisticas"/>
    <s v="BISSIO DANIEL RICARDO"/>
    <n v="8000"/>
    <s v="Informe reconociemiento de gastos &quot; BISSIO DANIEL RICARDO &quot; - Música de la independe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16T00:00:00"/>
    <s v="PV-2016-01448386-APN-DGTAYL#SFM"/>
    <s v="Para indicar si hay crédito e intervención. RESO por GEDO."/>
    <x v="5"/>
    <m/>
    <m/>
    <m/>
    <m/>
    <m/>
    <n v="20180447750"/>
    <m/>
    <d v="2016-04-01T00:00:00"/>
    <m/>
    <m/>
    <m/>
    <m/>
    <m/>
  </r>
  <r>
    <s v="377221/2016"/>
    <s v="377422/2016"/>
    <m/>
    <s v="0027086/2016"/>
    <m/>
    <m/>
    <s v="DNEF N° 510/2016"/>
    <d v="2016-08-22T00:00:00"/>
    <s v="Contrataciones Artisticas"/>
    <s v="NIEVES LAURA"/>
    <n v="10500"/>
    <s v="Informe reconociemiento de gastos &quot; NIEVES LAURA &quot; - Talleres vacaciones de invierno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20T00:00:00"/>
    <s v="PV-2016-01519913"/>
    <s v="Para indicar si hay crédito e intervención. Reso por GEDO."/>
    <x v="5"/>
    <m/>
    <m/>
    <m/>
    <m/>
    <m/>
    <n v="23244485944"/>
    <m/>
    <s v="0003-00000098"/>
    <m/>
    <m/>
    <m/>
    <m/>
    <m/>
  </r>
  <r>
    <s v="377424/2016"/>
    <s v="377221/2016"/>
    <m/>
    <s v="0027076/2016"/>
    <m/>
    <m/>
    <s v="DNEF N° 526/2016"/>
    <d v="2016-08-22T00:00:00"/>
    <s v="Contrataciones Artisticas"/>
    <s v="ANDRES GUERBEROFF"/>
    <n v="7500"/>
    <s v="Informe reconociemiento de gastos &quot; ANDRES GUERBEROFF&quot; - Paseo óptico en vacaciones de invierno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15T00:00:00"/>
    <s v="PV-2016-01427664-APN-DGTAYL#SFM"/>
    <s v="Para indicar crédito y continuidad del tramite; con Reso x GEDO"/>
    <x v="5"/>
    <m/>
    <m/>
    <m/>
    <m/>
    <m/>
    <m/>
    <m/>
    <m/>
    <m/>
    <m/>
    <m/>
    <m/>
    <m/>
  </r>
  <r>
    <s v="377172/2016"/>
    <s v="377424/2016"/>
    <m/>
    <s v="0027088/2016"/>
    <m/>
    <m/>
    <s v="DNEF N° 503/2016"/>
    <d v="2016-08-22T00:00:00"/>
    <s v="Contrataciones Artisticas"/>
    <s v="JORGE LUIS LOPEZ"/>
    <n v="10000"/>
    <s v="Informe reconociemiento de gastos &quot; JORGE LUIS LOPEZ&quot; - Jazz Argentino Diferentes Miradas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6T00:00:00"/>
    <s v="PV-2016-01192642"/>
    <s v="Para indicar si hay crédito e intervención. Reso por GEDO."/>
    <x v="5"/>
    <m/>
    <m/>
    <m/>
    <m/>
    <m/>
    <m/>
    <m/>
    <m/>
    <m/>
    <m/>
    <m/>
    <m/>
    <m/>
  </r>
  <r>
    <s v="377103/2016"/>
    <s v="377172/2016"/>
    <m/>
    <s v="0027065/2016"/>
    <m/>
    <m/>
    <s v="DNEF N° 514/2016"/>
    <d v="2016-08-22T00:00:00"/>
    <s v="Contrataciones Artisticas"/>
    <s v="FLEITAS MAGDALENA DELFINA"/>
    <n v="1500"/>
    <s v="Informe reconociemiento de gastos &quot; FLEITAS MAGDALENA DELFINA &quot;"/>
    <s v="Dirección Nacional de Expresiones Federales"/>
    <d v="2016-08-22T00:00:00"/>
    <s v="Dirección Nacional de Expresiones Federales"/>
    <d v="2016-08-22T00:00:00"/>
    <m/>
    <s v="Sebastian"/>
    <d v="2016-08-23T00:00:00"/>
    <m/>
    <s v="Presupuesto"/>
    <d v="2016-09-27T00:00:00"/>
    <s v="PV-2016-01701565"/>
    <m/>
    <x v="5"/>
    <m/>
    <m/>
    <m/>
    <m/>
    <m/>
    <m/>
    <m/>
    <m/>
    <m/>
    <m/>
    <m/>
    <m/>
    <m/>
  </r>
  <r>
    <s v="374322/2016"/>
    <s v="377103/2016"/>
    <m/>
    <s v="0027062/2016"/>
    <m/>
    <m/>
    <s v="DNCT N° 257/2016"/>
    <d v="2016-08-16T00:00:00"/>
    <s v="Tecnopolis - Insumos textiles"/>
    <s v="MR ALTER CORPORATION S.R.L."/>
    <n v="4840"/>
    <s v="Pago de factura B N° 0005-00000005"/>
    <s v="Dirección Nacional de Centros Tematicos"/>
    <d v="2016-08-16T00:00:00"/>
    <s v="Direccion General Técnica, Administrativa y Legal"/>
    <d v="2016-08-23T00:00:00"/>
    <m/>
    <s v="Sebastian"/>
    <d v="2016-08-23T00:00:00"/>
    <m/>
    <s v="Presupuesto"/>
    <d v="2016-09-08T00:00:00"/>
    <s v="PV-2016-01249851-APN-DGTAYL#SFM"/>
    <s v="PARA SU INTERVENCION CON PROYECTO DE ACTO ADMINISTRATIVO"/>
    <x v="5"/>
    <m/>
    <m/>
    <m/>
    <m/>
    <m/>
    <m/>
    <m/>
    <m/>
    <m/>
    <m/>
    <m/>
    <m/>
    <m/>
  </r>
  <r>
    <s v="374207/2016"/>
    <s v="374322/2016"/>
    <m/>
    <s v="0026900/2016"/>
    <m/>
    <m/>
    <s v="DNCT N° 254/2016"/>
    <d v="2016-08-17T00:00:00"/>
    <s v="Tecnopolis - Mantenimiento"/>
    <s v="ERNESTO A. ROSSI Y CIA S.A."/>
    <n v="205734"/>
    <s v="Pago de factura B N° 0004-00007869"/>
    <s v="Dirección Nacional de Centros Tematicos"/>
    <d v="2016-08-17T00:00:00"/>
    <s v="Direccion General Técnica, Administrativa y Legal"/>
    <d v="2016-08-23T00:00:00"/>
    <m/>
    <s v="Mariana"/>
    <d v="2016-08-23T00:00:00"/>
    <m/>
    <s v="Presupuesto"/>
    <d v="2016-09-02T00:00:00"/>
    <s v="PV-2016-01116019-APN-DGTAYL#SFM"/>
    <m/>
    <x v="5"/>
    <m/>
    <m/>
    <m/>
    <m/>
    <m/>
    <m/>
    <m/>
    <m/>
    <m/>
    <m/>
    <m/>
    <m/>
    <m/>
  </r>
  <r>
    <s v="374209/2016"/>
    <s v="374207/2016"/>
    <m/>
    <s v="0026884/2016"/>
    <m/>
    <m/>
    <s v="DNCT N° 256/2016"/>
    <d v="2016-08-17T00:00:00"/>
    <s v="Tecnopolis - Servicio de Salud"/>
    <s v="SPAGNOLO JOSE FRANCISCO"/>
    <n v="117000"/>
    <s v="Pago de factura B N° 0006-00000003"/>
    <s v="Dirección Nacional de Centros Tematicos"/>
    <d v="2016-08-17T00:00:00"/>
    <s v="Direccion General Técnica, Administrativa y Legal"/>
    <d v="2016-08-23T00:00:00"/>
    <m/>
    <s v="Mariana"/>
    <d v="2016-08-23T00:00:00"/>
    <m/>
    <s v="Presupuesto"/>
    <d v="2016-08-31T00:00:00"/>
    <s v="PV-2016-01062960"/>
    <s v="Para continuar con los trámites administrativos de rigor"/>
    <x v="19"/>
    <d v="2016-08-31T00:00:00"/>
    <m/>
    <m/>
    <m/>
    <m/>
    <m/>
    <m/>
    <m/>
    <m/>
    <m/>
    <m/>
    <m/>
    <m/>
  </r>
  <r>
    <s v="374214/2016"/>
    <s v="374209/2016"/>
    <m/>
    <s v="0026888/2016"/>
    <m/>
    <m/>
    <s v="DNCT N° 255/2016"/>
    <d v="2016-08-18T00:00:00"/>
    <s v="Tecnopolis - Mantenimiento"/>
    <s v="CHUQUICHAICO FAICHIN ALBERTO"/>
    <n v="44800"/>
    <s v="Pago de factura B N° 0001-00000101"/>
    <s v="Dirección Nacional de Centros Tematicos"/>
    <d v="2016-08-18T00:00:00"/>
    <s v="Direccion General Técnica, Administrativa y Legal"/>
    <d v="2016-08-23T00:00:00"/>
    <m/>
    <s v="Mariana"/>
    <d v="2016-08-23T00:00:00"/>
    <s v="Incluido en exp: 350676/2016"/>
    <m/>
    <m/>
    <m/>
    <m/>
    <x v="3"/>
    <d v="2016-08-23T00:00:00"/>
    <m/>
    <m/>
    <m/>
    <m/>
    <m/>
    <m/>
    <m/>
    <m/>
    <m/>
    <m/>
    <m/>
    <m/>
  </r>
  <r>
    <s v="344795/2016"/>
    <s v="374214/2016"/>
    <m/>
    <s v="0026889/2016"/>
    <m/>
    <m/>
    <m/>
    <d v="2016-08-03T00:00:00"/>
    <s v="Mantenimiento"/>
    <s v="ZOLMACO S.A. - BEBENATO S.A."/>
    <n v="8200000"/>
    <s v="Pago de factura B 0003-00000005"/>
    <s v="Coordinación Técnica Operativa"/>
    <d v="2016-08-03T00:00:00"/>
    <s v="Dirección Nacional de Expresiones Federales"/>
    <d v="2016-08-30T00:00:00"/>
    <m/>
    <s v="Mariana"/>
    <d v="2016-08-23T00:00:00"/>
    <s v="TERMINADO"/>
    <s v="Presupuesto"/>
    <d v="2016-09-01T00:00:00"/>
    <s v="PV-2016-01095936-APN-DGTAYL#SFM"/>
    <s v="Para su intervención e indicación de crédito, junto con A.A. por GEDO"/>
    <x v="5"/>
    <m/>
    <m/>
    <m/>
    <m/>
    <m/>
    <n v="30715191896"/>
    <m/>
    <d v="2016-05-03T00:00:00"/>
    <m/>
    <m/>
    <m/>
    <m/>
    <m/>
  </r>
  <r>
    <s v="300272/2016"/>
    <s v="344795/2016"/>
    <m/>
    <m/>
    <m/>
    <m/>
    <m/>
    <d v="2016-07-06T00:00:00"/>
    <s v="Tecnopolis - Insumos Graficos"/>
    <s v="BBHO PRODUCCIONES S.R.L."/>
    <n v="400000"/>
    <s v="Pago de factura B N° 0010-00000039"/>
    <s v="Dirección Nacional de Centros Tematicos"/>
    <d v="2016-07-06T00:00:00"/>
    <s v="Direccion General Técnica, Administrativa y Legal"/>
    <d v="2016-08-23T00:00:00"/>
    <m/>
    <s v="Sebastian"/>
    <d v="2016-08-24T00:00:00"/>
    <m/>
    <s v="Direccion General Técnica, Administrativa y Legal"/>
    <d v="2016-09-09T00:00:00"/>
    <s v="PV-2016-01277852"/>
    <m/>
    <x v="3"/>
    <d v="2016-09-29T00:00:00"/>
    <m/>
    <m/>
    <m/>
    <m/>
    <m/>
    <m/>
    <m/>
    <m/>
    <m/>
    <m/>
    <m/>
    <m/>
  </r>
  <r>
    <s v="350970/2016"/>
    <s v="300272/2016"/>
    <m/>
    <m/>
    <m/>
    <m/>
    <m/>
    <d v="2016-07-28T00:00:00"/>
    <s v="Equipamiento"/>
    <m/>
    <m/>
    <s v="Solicitud de equipo de impresión de gran formato"/>
    <s v="Coordinación Técnica Operativa"/>
    <d v="2016-07-28T00:00:00"/>
    <s v="Coordinación Técnica Operativa"/>
    <d v="2016-09-09T00:00:00"/>
    <n v="24"/>
    <s v="Mariana"/>
    <d v="2016-08-26T00:00:00"/>
    <s v="En la ofina 809 lo tiene Mariana, ya que va a ser un alquiler y esta a la espera de factura para poder tramitarlo junto con los demas alquileres de impresoras._x000a_"/>
    <m/>
    <m/>
    <m/>
    <m/>
    <x v="3"/>
    <d v="2016-09-07T00:00:00"/>
    <m/>
    <m/>
    <m/>
    <m/>
    <m/>
    <m/>
    <m/>
    <m/>
    <m/>
    <m/>
    <m/>
    <m/>
  </r>
  <r>
    <s v="382490/2016"/>
    <s v="350970/2016"/>
    <m/>
    <m/>
    <m/>
    <m/>
    <s v="DNEF N° 534/2016"/>
    <d v="2016-08-25T00:00:00"/>
    <s v="Contrataciones Artisticas"/>
    <s v="MARÍA CONCEPCIÓN PERRE"/>
    <n v="4000"/>
    <s v="Informe solicitud de gasto &quot;MARÍA CONCEPCIÓN PERRE&quot;"/>
    <s v="Dirección Nacional de Expresiones Federales"/>
    <d v="2016-08-25T00:00:00"/>
    <s v="Dirección Nacional de Expresiones Federales"/>
    <d v="2016-08-25T00:00:00"/>
    <m/>
    <s v="GUIDO 811"/>
    <d v="2016-08-25T00:00:00"/>
    <s v="TERMINADO"/>
    <s v="Presupuesto"/>
    <d v="2016-09-30T00:00:00"/>
    <s v="PV-2016-01816630"/>
    <s v="Para indicar si hay crédito e intervención. Reso por GEDO."/>
    <x v="5"/>
    <m/>
    <m/>
    <m/>
    <m/>
    <m/>
    <m/>
    <m/>
    <m/>
    <m/>
    <m/>
    <m/>
    <m/>
    <m/>
  </r>
  <r>
    <s v="382519/2016"/>
    <s v="382490/2016"/>
    <m/>
    <s v="0027502/2016"/>
    <m/>
    <m/>
    <s v="DNEF N° 535/2016"/>
    <d v="2016-08-25T00:00:00"/>
    <s v="Contrataciones Artisticas"/>
    <s v="LAVANDERA HORACIO MANUEL"/>
    <n v="135000"/>
    <s v="Informe solicitud de gasto &quot;LAVANDERA HORACIO MANUEL&quot;"/>
    <s v="Dirección Nacional de Expresiones Federales"/>
    <d v="2016-08-25T00:00:00"/>
    <s v="Dirección Nacional de Expresiones Federales"/>
    <d v="2016-08-25T00:00:00"/>
    <m/>
    <s v="Sebastian"/>
    <d v="2016-08-25T00:00:00"/>
    <m/>
    <s v="Dirección Nacional de Expresiones Federales"/>
    <d v="2016-09-12T00:00:00"/>
    <m/>
    <s v="para inscribir en sipro y gestionar certificado fiscal."/>
    <x v="5"/>
    <m/>
    <m/>
    <m/>
    <m/>
    <m/>
    <m/>
    <m/>
    <m/>
    <m/>
    <m/>
    <m/>
    <m/>
    <m/>
  </r>
  <r>
    <s v="382522/2016"/>
    <s v="382519/2016"/>
    <m/>
    <s v="0027504/2016"/>
    <m/>
    <m/>
    <s v="DNEF N° 536/2016"/>
    <d v="2016-08-25T00:00:00"/>
    <s v="Contrataciones Artisticas"/>
    <s v="ANA PAULA SEGUROLA"/>
    <n v="6000"/>
    <s v="Informe solicitud de gasto &quot;ANA PAULA SEGUROLA &quot;"/>
    <s v="Dirección Nacional de Expresiones Federales"/>
    <d v="2016-08-25T00:00:00"/>
    <s v="Dirección Nacional de Expresiones Federales"/>
    <d v="2016-08-25T00:00:00"/>
    <m/>
    <s v="Sebastian"/>
    <d v="2016-08-25T00:00:00"/>
    <m/>
    <s v="Dirección Nacional de Expresiones Federales"/>
    <d v="2016-09-12T00:00:00"/>
    <m/>
    <s v="para inscribir en sipro, cai incorrecto, y modificar nota porque los datos mencionados no corresponden."/>
    <x v="5"/>
    <m/>
    <m/>
    <m/>
    <m/>
    <m/>
    <m/>
    <m/>
    <m/>
    <m/>
    <m/>
    <m/>
    <m/>
    <m/>
  </r>
  <r>
    <s v="382552/2016"/>
    <s v="382522/2016"/>
    <m/>
    <s v="0027506/2016"/>
    <m/>
    <m/>
    <s v="DNEF N° 537/2016"/>
    <d v="2016-08-25T00:00:00"/>
    <s v="Contrataciones Artisticas"/>
    <s v="MARIA DEL CARMEN AGUILAR"/>
    <n v="18000"/>
    <s v="Informe solicitud de gasto &quot;MARIA DEL CARMEN AGUILAR &quot;"/>
    <s v="Dirección Nacional de Expresiones Federales"/>
    <d v="2016-08-25T00:00:00"/>
    <s v="Dirección Nacional de Expresiones Federales"/>
    <d v="2016-08-25T00:00:00"/>
    <m/>
    <s v="Sebastian"/>
    <d v="2016-08-25T00:00:00"/>
    <s v="TERMINADO"/>
    <s v="Presupuesto"/>
    <d v="2016-10-03T00:00:00"/>
    <s v="PV-2016-01862205"/>
    <s v="Para indicar si hay crédito e intervención. Reso por GEDO."/>
    <x v="19"/>
    <d v="2016-10-03T00:00:00"/>
    <m/>
    <m/>
    <m/>
    <m/>
    <m/>
    <m/>
    <m/>
    <m/>
    <m/>
    <m/>
    <m/>
    <m/>
  </r>
  <r>
    <s v="382524/2016"/>
    <s v="382552/2016"/>
    <m/>
    <s v="0027510/2016"/>
    <m/>
    <m/>
    <s v="DNEF N° 538/2016"/>
    <d v="2016-08-25T00:00:00"/>
    <s v="Contrataciones Artisticas"/>
    <s v="GABRIEL ALEJANDRO SCHEBOR"/>
    <n v="9500"/>
    <s v="Informe solicitud de gasto &quot;GABRIEL ALEJANDRO SCHEBOR&quot;"/>
    <s v="Dirección Nacional de Expresiones Federales"/>
    <d v="2016-08-25T00:00:00"/>
    <s v="Dirección Nacional de Expresiones Federales"/>
    <d v="2016-08-25T00:00:00"/>
    <m/>
    <s v="Sebastian"/>
    <d v="2016-08-25T00:00:00"/>
    <s v="TERMINADO"/>
    <s v="Presupuesto"/>
    <d v="2016-09-30T00:00:00"/>
    <s v="PV-2016-01819507"/>
    <s v="Para indicar si hay crédito e intervención. Reso por GEDO."/>
    <x v="5"/>
    <m/>
    <m/>
    <m/>
    <m/>
    <m/>
    <m/>
    <m/>
    <m/>
    <m/>
    <m/>
    <m/>
    <m/>
    <m/>
  </r>
  <r>
    <s v="381153/2016"/>
    <s v="382524/2016"/>
    <m/>
    <s v="0027507/2016"/>
    <m/>
    <m/>
    <s v="DNCT N° 261/2016"/>
    <d v="2016-08-17T00:00:00"/>
    <s v="Tecnopolis - Refrigerio"/>
    <s v="COPORACIÓN DEL MERCADO CENTRAL DE BUENOS AIRES"/>
    <n v="187659.14"/>
    <s v="Pago de factura B N° 0000-0000297413/297405/297457/297414"/>
    <s v="Dirección Nacional de Centros Tematicos"/>
    <d v="2016-08-17T00:00:00"/>
    <s v="Direccion General Técnica, Administrativa y Legal"/>
    <d v="2016-08-25T00:00:00"/>
    <m/>
    <s v="Sebastian"/>
    <d v="2016-08-26T00:00:00"/>
    <s v="terminado"/>
    <s v="Presupuesto"/>
    <d v="2016-09-02T00:00:00"/>
    <s v="PV-2016-01123646-APN-DGTAYL#SFM"/>
    <s v="para su intervencion + Dispo por Gedo"/>
    <x v="19"/>
    <d v="2016-09-02T00:00:00"/>
    <m/>
    <m/>
    <m/>
    <m/>
    <m/>
    <m/>
    <m/>
    <m/>
    <m/>
    <m/>
    <m/>
    <m/>
  </r>
  <r>
    <s v="381222/2016"/>
    <s v="381153/2016"/>
    <m/>
    <s v="0027397/2016"/>
    <m/>
    <m/>
    <s v="DNCT N° 260/2016"/>
    <d v="2016-08-05T00:00:00"/>
    <s v="Mantenimiento"/>
    <s v="BASIGALUPI HERMANOS S.A."/>
    <n v="73393.929999999993"/>
    <s v="Pago de factura B N° 00061-00000074"/>
    <s v="Dirección Nacional de Centros Tematicos"/>
    <d v="2016-08-05T00:00:00"/>
    <s v="Direccion General Técnica, Administrativa y Legal"/>
    <d v="2016-08-25T00:00:00"/>
    <m/>
    <s v="Mariana"/>
    <d v="2016-08-26T00:00:00"/>
    <s v="terminado"/>
    <s v="Presupuesto"/>
    <d v="2016-09-02T00:00:00"/>
    <s v="PV-2016-01116455-APN-DGTAYL#SFM"/>
    <s v="para su intervencion + Dispo por Gedo"/>
    <x v="19"/>
    <d v="2016-09-02T00:00:00"/>
    <m/>
    <m/>
    <m/>
    <m/>
    <m/>
    <m/>
    <m/>
    <m/>
    <m/>
    <m/>
    <m/>
    <m/>
  </r>
  <r>
    <s v="380817/2016"/>
    <s v="381222/2016"/>
    <m/>
    <s v="0027398/2016"/>
    <m/>
    <m/>
    <s v="DNCT N° 263/2016"/>
    <d v="2016-08-22T00:00:00"/>
    <s v="Tecnopolis - Servicio de producción"/>
    <s v="CADENACI S.A"/>
    <n v="96195"/>
    <s v="Pago de factura B N° 0200-00000498"/>
    <s v="Dirección Nacional de Centros Tematicos"/>
    <d v="2016-08-22T00:00:00"/>
    <s v="Direccion General Técnica, Administrativa y Legal"/>
    <d v="2016-08-25T00:00:00"/>
    <m/>
    <s v="Mariana"/>
    <d v="2016-08-26T00:00:00"/>
    <m/>
    <s v="Presupuesto"/>
    <d v="2016-09-02T00:00:00"/>
    <s v="PV-2016-01124332-APN-DGTAYL#SFM"/>
    <s v="Para continuar con los trámites administrativos de rigor"/>
    <x v="19"/>
    <d v="2016-09-02T00:00:00"/>
    <m/>
    <m/>
    <m/>
    <m/>
    <m/>
    <m/>
    <m/>
    <m/>
    <m/>
    <m/>
    <m/>
    <m/>
  </r>
  <r>
    <s v="382080/2016"/>
    <s v="380817/2016"/>
    <m/>
    <s v="0027356/2016"/>
    <m/>
    <m/>
    <s v="SCP 237/2016"/>
    <d v="2016-08-24T00:00:00"/>
    <s v="Servicios de Impresión de materiales en mano"/>
    <s v="DIARIO PERFIL S.A."/>
    <n v="563550"/>
    <s v="Pago de factura B N° 0002-00000186"/>
    <s v="Secretaria de Contenidos Publicos"/>
    <d v="2016-08-24T00:00:00"/>
    <s v="Direccion General Técnica, Administrativa y Legal"/>
    <d v="2016-08-25T00:00:00"/>
    <m/>
    <s v="Mariana"/>
    <d v="2016-08-26T00:00:00"/>
    <s v="TERMINADO"/>
    <s v="Presupuesto"/>
    <d v="2016-08-31T00:00:00"/>
    <s v="PV-2016-01063793-APN-DGTAYL#SFM"/>
    <s v="Proy más nota enviado por GEDO, para indicación de crédito e intervención."/>
    <x v="5"/>
    <m/>
    <m/>
    <m/>
    <m/>
    <m/>
    <m/>
    <m/>
    <m/>
    <m/>
    <m/>
    <m/>
    <m/>
    <m/>
  </r>
  <r>
    <s v="380900/2016"/>
    <s v="382080/2016"/>
    <m/>
    <s v="0027481/2016"/>
    <m/>
    <m/>
    <s v="DNCT N° 262/2016"/>
    <d v="2016-08-22T00:00:00"/>
    <s v="Tecnopolis - Servicio de producción"/>
    <s v="CADENACI S.A"/>
    <n v="88330"/>
    <s v="Pago de factura B N° 0200-00000497"/>
    <s v="Dirección Nacional de Centros Tematicos"/>
    <d v="2016-08-22T00:00:00"/>
    <s v="Direccion General Técnica, Administrativa y Legal"/>
    <d v="2016-08-25T00:00:00"/>
    <m/>
    <s v="Sebastian"/>
    <d v="2016-08-26T00:00:00"/>
    <m/>
    <s v="Presupuesto"/>
    <d v="2016-09-02T00:00:00"/>
    <s v="PV-2016-01123957-APN-DGTAYL#SFM"/>
    <s v="Para continuar con los trámites administrativos de rigor"/>
    <x v="3"/>
    <d v="2016-08-26T00:00:00"/>
    <m/>
    <m/>
    <m/>
    <m/>
    <m/>
    <m/>
    <m/>
    <m/>
    <m/>
    <m/>
    <m/>
    <m/>
  </r>
  <r>
    <s v="382188/2016"/>
    <s v="380900/2016"/>
    <m/>
    <s v="0027382/2016"/>
    <m/>
    <m/>
    <s v="SCP 238/2016"/>
    <d v="2016-08-24T00:00:00"/>
    <s v="Alquiler de Equipamiento"/>
    <s v="EL BAJO PRODUCCIONES S.R.L."/>
    <n v="900000"/>
    <s v="Pago de factura B N° 0002-00000079"/>
    <s v="Secretaria de Contenidos Publicos"/>
    <d v="2016-08-24T00:00:00"/>
    <s v="Direccion General Técnica, Administrativa y Legal"/>
    <d v="2016-08-26T00:00:00"/>
    <m/>
    <s v="Mariana"/>
    <m/>
    <s v="TERMINADO"/>
    <s v="Presupuesto"/>
    <d v="2016-08-29T00:00:00"/>
    <s v="PV-2016-01000804"/>
    <s v="Para que continúe tramite"/>
    <x v="2"/>
    <d v="2016-10-03T00:00:00"/>
    <m/>
    <m/>
    <m/>
    <m/>
    <m/>
    <m/>
    <m/>
    <m/>
    <m/>
    <m/>
    <m/>
    <m/>
  </r>
  <r>
    <s v="380671/2016"/>
    <s v="382188/2016"/>
    <m/>
    <s v="0027482/2016"/>
    <m/>
    <m/>
    <s v="DNCT N° 259/2016"/>
    <d v="2016-08-22T00:00:00"/>
    <s v="Tecnopolis - Obra Publica"/>
    <s v="DURBECK"/>
    <n v="37182.730000000003"/>
    <s v="Pago de factura B N° 0003-00000763"/>
    <s v="Dirección Nacional de Centros Tematicos"/>
    <d v="2016-08-22T00:00:00"/>
    <s v="Direccion General Técnica, Administrativa y Legal"/>
    <d v="2016-08-26T00:00:00"/>
    <m/>
    <s v="Sebastian"/>
    <d v="2016-08-26T00:00:00"/>
    <s v="terminado"/>
    <s v="Presupuesto"/>
    <d v="2016-08-31T00:00:00"/>
    <s v="PV-2016-01063867-APN-DGTAYL#SFM"/>
    <s v="Para su intervención y A.A. por GEDO."/>
    <x v="19"/>
    <d v="2016-08-31T00:00:00"/>
    <m/>
    <m/>
    <m/>
    <m/>
    <m/>
    <m/>
    <m/>
    <m/>
    <m/>
    <m/>
    <m/>
    <m/>
  </r>
  <r>
    <s v="250818/2015"/>
    <s v="380671/2016"/>
    <m/>
    <s v="0027344/2016"/>
    <m/>
    <m/>
    <m/>
    <m/>
    <s v="Tecnopolis - Obra Publica"/>
    <m/>
    <m/>
    <s v="Servicio de Instalación, Operación, Mantenimiento de Pantallas de LED Y Sistemas De Video, en calidad de alquiler"/>
    <m/>
    <m/>
    <m/>
    <m/>
    <s v="Mueble 22"/>
    <s v="Mariana"/>
    <m/>
    <m/>
    <m/>
    <m/>
    <m/>
    <m/>
    <x v="5"/>
    <m/>
    <m/>
    <m/>
    <m/>
    <m/>
    <m/>
    <m/>
    <m/>
    <m/>
    <m/>
    <m/>
    <m/>
    <m/>
  </r>
  <r>
    <s v="309606/2015"/>
    <s v="250818/2015"/>
    <m/>
    <m/>
    <m/>
    <m/>
    <m/>
    <m/>
    <m/>
    <s v="Corporate Corp"/>
    <m/>
    <m/>
    <m/>
    <m/>
    <m/>
    <m/>
    <s v="Mueble 22"/>
    <s v="Otros"/>
    <m/>
    <m/>
    <m/>
    <m/>
    <m/>
    <m/>
    <x v="5"/>
    <m/>
    <m/>
    <m/>
    <m/>
    <m/>
    <m/>
    <m/>
    <m/>
    <m/>
    <m/>
    <m/>
    <m/>
    <m/>
  </r>
  <r>
    <s v="252879/2015"/>
    <s v="309606/2015"/>
    <m/>
    <m/>
    <m/>
    <m/>
    <m/>
    <m/>
    <m/>
    <m/>
    <m/>
    <s v="Solicita la contratación para los trabajos de Accesos a Salas de Exposición, sitas en el Parque del bicentenario"/>
    <m/>
    <m/>
    <m/>
    <m/>
    <s v="Mueble 22"/>
    <s v="Otros"/>
    <m/>
    <m/>
    <m/>
    <m/>
    <m/>
    <m/>
    <x v="5"/>
    <m/>
    <m/>
    <m/>
    <m/>
    <m/>
    <m/>
    <m/>
    <m/>
    <m/>
    <m/>
    <m/>
    <m/>
    <m/>
  </r>
  <r>
    <s v="384787/2016"/>
    <s v="252879/2015"/>
    <m/>
    <m/>
    <m/>
    <m/>
    <m/>
    <d v="2016-08-26T00:00:00"/>
    <s v="Tecnopolis - Agua"/>
    <s v="AYSA"/>
    <n v="1313256.05"/>
    <s v="Pago de facturas período ene-jul 2016"/>
    <s v="Coordinación Técnica Operativa"/>
    <d v="2016-08-26T00:00:00"/>
    <s v="Coordinación Técnica Operativa"/>
    <d v="2016-08-26T00:00:00"/>
    <m/>
    <s v="Otros"/>
    <m/>
    <m/>
    <s v="Presupuesto"/>
    <d v="2016-08-29T00:00:00"/>
    <s v="PV-2016-00988734"/>
    <m/>
    <x v="5"/>
    <m/>
    <m/>
    <m/>
    <m/>
    <m/>
    <m/>
    <m/>
    <m/>
    <m/>
    <m/>
    <m/>
    <m/>
    <m/>
  </r>
  <r>
    <s v="384784/2016"/>
    <s v="384787/2016"/>
    <m/>
    <m/>
    <m/>
    <m/>
    <m/>
    <d v="2016-08-26T00:00:00"/>
    <s v="Agua"/>
    <s v="AYSA"/>
    <n v="537771.64"/>
    <s v="Pago de facturas períodos dic 2015-jul2016"/>
    <s v="Coordinación Técnica Operativa"/>
    <d v="2016-08-26T00:00:00"/>
    <s v="Coordinación Técnica Operativa"/>
    <d v="2016-08-26T00:00:00"/>
    <m/>
    <s v="Otros"/>
    <m/>
    <m/>
    <s v="Presupuesto"/>
    <d v="2016-08-29T00:00:00"/>
    <s v="pv-2016-00988816"/>
    <m/>
    <x v="3"/>
    <d v="2016-08-26T00:00:00"/>
    <m/>
    <m/>
    <m/>
    <m/>
    <m/>
    <m/>
    <m/>
    <m/>
    <m/>
    <m/>
    <m/>
    <m/>
  </r>
  <r>
    <s v="387164/2016"/>
    <s v="384784/2016"/>
    <m/>
    <m/>
    <m/>
    <m/>
    <s v="DNCT N° 262/2016"/>
    <d v="2016-08-22T00:00:00"/>
    <s v="Tecnopolis - Servicio de sonido y video"/>
    <s v="DELICHOTTI JAVIER ALEJANDRO"/>
    <n v="47190"/>
    <s v="Pago de facturas B N° 0003-00000003/4/5"/>
    <s v="Dirección Nacional de Centros Tematicos"/>
    <d v="2016-08-22T00:00:00"/>
    <s v="Direccion General Técnica, Administrativa y Legal"/>
    <d v="2016-08-29T00:00:00"/>
    <m/>
    <s v="Otros"/>
    <d v="2016-08-30T00:00:00"/>
    <s v="Chequeo de art 39, armado de proy y nota de pase"/>
    <s v="Presupuesto"/>
    <d v="2016-09-02T00:00:00"/>
    <s v="PV-2016-01129828-APN-DGTAYL#SFM"/>
    <s v="PARA QUE INFORME EXISTENCIA DE CRÉDITO Y PASE A LEGALES"/>
    <x v="19"/>
    <d v="2016-09-02T00:00:00"/>
    <m/>
    <m/>
    <m/>
    <m/>
    <m/>
    <m/>
    <m/>
    <m/>
    <m/>
    <m/>
    <m/>
    <m/>
  </r>
  <r>
    <s v="387057/2016"/>
    <s v="387057/2016"/>
    <m/>
    <s v="DNCT N° 260/2016"/>
    <m/>
    <m/>
    <s v="DNCT N° 260/2016"/>
    <d v="2016-08-22T00:00:00"/>
    <s v="Tecnopolis - Servicio de sonido y video"/>
    <s v="DELICHOTTI JAVIER ALEJANDRO"/>
    <n v="42955"/>
    <s v="Pago de factura B N° 0003-00000006"/>
    <s v="Dirección Nacional de Centros Tematicos"/>
    <d v="2016-08-22T00:00:00"/>
    <s v="Direccion General Técnica, Administrativa y Legal"/>
    <d v="2016-08-29T00:00:00"/>
    <m/>
    <s v="Mariana"/>
    <d v="2016-08-30T00:00:00"/>
    <s v="Chequeo de art 39, armado de proy y nota de pase"/>
    <n v="387164"/>
    <d v="2016-09-02T00:00:00"/>
    <s v="PV-2016-01129647-APN-DGTAYL#SFM"/>
    <s v="PARA SU INTERVENCION CON PROYECTO DE ACTO ADMINISTRATIVO"/>
    <x v="19"/>
    <d v="2016-09-02T00:00:00"/>
    <m/>
    <m/>
    <m/>
    <m/>
    <m/>
    <m/>
    <m/>
    <m/>
    <m/>
    <m/>
    <m/>
    <m/>
  </r>
  <r>
    <s v="387035/2016"/>
    <s v="387035/2016"/>
    <m/>
    <s v="DNCT N° 260/2016"/>
    <m/>
    <m/>
    <s v="DNCT N° 260/2016"/>
    <d v="2016-08-23T00:00:00"/>
    <s v="Tecnopolis - Servicio de sonido y video"/>
    <s v="DELICHOTTI JAVIER ALEJANDRO"/>
    <n v="42955"/>
    <s v="Pago de factura B N° 0003-00000007"/>
    <s v="Dirección Nacional de Centros Tematicos"/>
    <d v="2016-08-23T00:00:00"/>
    <s v="Direccion General Técnica, Administrativa y Legal"/>
    <d v="2016-08-29T00:00:00"/>
    <m/>
    <s v="Mariana"/>
    <d v="2016-08-30T00:00:00"/>
    <s v="Chequeo de art 39, armado de proy y nota de pase"/>
    <s v="Presupuesto"/>
    <d v="2016-09-02T00:00:00"/>
    <s v="PV-2016-01129772-APN-DGTAYL#SFM"/>
    <s v="PARA QUE INFORME EXISTENCIA DE CRÉDITO Y PASE A LEGALES"/>
    <x v="19"/>
    <d v="2016-09-02T00:00:00"/>
    <m/>
    <m/>
    <m/>
    <m/>
    <m/>
    <m/>
    <m/>
    <m/>
    <m/>
    <m/>
    <m/>
    <m/>
  </r>
  <r>
    <s v="387118/2016"/>
    <s v="387118/2016"/>
    <m/>
    <s v="DNCT N° 261/2016"/>
    <m/>
    <m/>
    <s v="DNCT N° 261/2016"/>
    <d v="2016-08-23T00:00:00"/>
    <s v="Tecnopolis - Insumos de Herreria"/>
    <s v="MEGACER S.R.L."/>
    <n v="338824"/>
    <s v="Pago de facturas B N° 0003-00000339/340"/>
    <s v="Dirección Nacional de Centros Tematicos"/>
    <d v="2016-08-23T00:00:00"/>
    <s v="Direccion General Técnica, Administrativa y Legal"/>
    <d v="2016-08-29T00:00:00"/>
    <m/>
    <s v="Mariana"/>
    <d v="2016-08-30T00:00:00"/>
    <s v="terminado"/>
    <s v="Presupuesto"/>
    <d v="2016-09-02T00:00:00"/>
    <s v="PV-2016-01123584-APN-DGTAYL#SFM"/>
    <s v="PARA SU INTERVENCION CON PROYECTO DE ACTO ADMINISTRATIVO"/>
    <x v="19"/>
    <d v="2016-09-02T00:00:00"/>
    <m/>
    <m/>
    <m/>
    <m/>
    <m/>
    <m/>
    <m/>
    <m/>
    <m/>
    <m/>
    <m/>
    <m/>
  </r>
  <r>
    <m/>
    <s v="027812/2016"/>
    <m/>
    <m/>
    <m/>
    <m/>
    <m/>
    <m/>
    <s v="Tecnopolis - Mantenimiento"/>
    <s v="ENTROPIA S.R.L."/>
    <n v="649034.57999999996"/>
    <s v="Pago de factura B N° 0002-00000032"/>
    <s v="Dirección Nacional de Centros Tematicos"/>
    <m/>
    <s v="Direccion General Técnica, Administrativa y Legal"/>
    <d v="2016-08-29T00:00:00"/>
    <m/>
    <s v="Otros"/>
    <d v="2016-08-30T00:00:00"/>
    <s v="(las tiene Daniel en su oficina)"/>
    <s v="Dirección Nacional de Centros Tematicos"/>
    <d v="2016-09-22T00:00:00"/>
    <m/>
    <m/>
    <x v="3"/>
    <d v="2016-09-27T00:00:00"/>
    <m/>
    <m/>
    <m/>
    <m/>
    <m/>
    <m/>
    <m/>
    <m/>
    <m/>
    <m/>
    <m/>
    <m/>
  </r>
  <r>
    <s v="390814/2016"/>
    <s v="390814/2016"/>
    <m/>
    <s v="DNEF N° 544/2016"/>
    <m/>
    <m/>
    <s v="DNEF N° 544/2016"/>
    <d v="2016-08-30T00:00:00"/>
    <s v="Equipamiento"/>
    <m/>
    <m/>
    <s v="Concesión del uso de espacios gastronómicos en el CCK"/>
    <s v="Dirección Nacional de Expresiones Federales"/>
    <d v="2016-08-30T00:00:00"/>
    <s v="Dirección Nacional de Expresiones Federales"/>
    <d v="2016-08-30T00:00:00"/>
    <m/>
    <s v="Otros"/>
    <d v="2016-08-30T00:00:00"/>
    <m/>
    <s v="Direccion General Técnica, Administrativa y Legal"/>
    <d v="2016-09-14T00:00:00"/>
    <s v="PV-2016-01397182-APN-DGTAYL#SFM"/>
    <m/>
    <x v="3"/>
    <d v="2016-09-28T00:00:00"/>
    <m/>
    <m/>
    <m/>
    <m/>
    <m/>
    <m/>
    <m/>
    <m/>
    <m/>
    <m/>
    <m/>
    <m/>
  </r>
  <r>
    <m/>
    <s v="028012/2016"/>
    <m/>
    <s v="DNEF N° 545/2016"/>
    <m/>
    <m/>
    <s v="DNEF N° 545/2016"/>
    <d v="2016-08-30T00:00:00"/>
    <s v="Alquiler de Sillas"/>
    <s v="FERNANDEZ MARIO ALBERTO"/>
    <n v="293370"/>
    <s v="Pago de facturas C N° 0001-00000002/3"/>
    <s v="Dirección Nacional de Expresiones Federales"/>
    <d v="2016-08-30T00:00:00"/>
    <s v="Dirección Nacional de Expresiones Federales"/>
    <d v="2016-08-30T00:00:00"/>
    <m/>
    <s v="Sebastian"/>
    <d v="2016-08-30T00:00:00"/>
    <s v="07/09/2016: Se devuelve a MOZZI por falta de SIPRO y no tiene numero de expediente."/>
    <s v="Dirección Nacional de Expresiones Federales"/>
    <d v="2016-09-07T00:00:00"/>
    <s v="Remito COMDOC"/>
    <s v="Ver columna T"/>
    <x v="3"/>
    <d v="2016-10-05T00:00:00"/>
    <m/>
    <m/>
    <m/>
    <m/>
    <m/>
    <m/>
    <m/>
    <m/>
    <m/>
    <m/>
    <m/>
    <m/>
  </r>
  <r>
    <s v="388428/2016"/>
    <s v="388428/2016"/>
    <m/>
    <s v="SCP N° 242/2016"/>
    <m/>
    <m/>
    <s v="SCP N° 242/2016"/>
    <d v="2016-08-29T00:00:00"/>
    <s v="Servicio de Producción"/>
    <s v="ZOOM IN S.A."/>
    <n v="600247"/>
    <s v="Pago de factura B N° 0001-00000189"/>
    <s v="Secretaria de Contenidos Publicos"/>
    <d v="2016-08-29T00:00:00"/>
    <s v="Direccion General Técnica, Administrativa y Legal"/>
    <d v="2016-08-30T00:00:00"/>
    <m/>
    <s v="Sebastian"/>
    <d v="2016-08-31T00:00:00"/>
    <s v="TERMINADO"/>
    <s v="Presupuesto"/>
    <d v="2016-09-06T00:00:00"/>
    <s v="PV-2016-01193848"/>
    <s v="Para que indique si hay crédito y continuar el trámite con Reso por GEDO"/>
    <x v="5"/>
    <m/>
    <m/>
    <m/>
    <m/>
    <m/>
    <m/>
    <m/>
    <m/>
    <m/>
    <m/>
    <m/>
    <m/>
    <m/>
  </r>
  <r>
    <s v="388718/2016"/>
    <s v="388718/2016"/>
    <m/>
    <s v="SCP N° 246/2016"/>
    <m/>
    <m/>
    <s v="SCP N° 246/2016"/>
    <d v="2016-08-29T00:00:00"/>
    <s v="Viáticos y Alojamiento"/>
    <s v="PBG TRAVEL &amp; EVENTS S.R.L."/>
    <n v="16178.95"/>
    <s v="Pago de factura B N° 0001-00000160"/>
    <s v="Secretaria de Contenidos Publicos"/>
    <d v="2016-08-29T00:00:00"/>
    <s v="Direccion General Técnica, Administrativa y Legal"/>
    <d v="2016-08-30T00:00:00"/>
    <m/>
    <s v="Sebastian"/>
    <d v="2016-08-31T00:00:00"/>
    <s v="TERMINADO"/>
    <s v="Presupuesto"/>
    <d v="2016-09-13T00:00:00"/>
    <s v="PV-2016-01351962-APN-DGTAYL#SFM"/>
    <s v="Para que indique si hay crédito y continuar el trámite con Reso por GEDO. EXP lo trabajó y sacó luis, salió sin reso. Se armo la reso y se envió por gedo a legales el 30/09"/>
    <x v="0"/>
    <d v="2016-09-30T00:00:00"/>
    <m/>
    <m/>
    <m/>
    <m/>
    <m/>
    <m/>
    <m/>
    <m/>
    <m/>
    <m/>
    <m/>
    <m/>
  </r>
  <r>
    <s v="392331/2016"/>
    <s v="392331/2016"/>
    <m/>
    <s v="NOTA DNCT N° 271/2016"/>
    <m/>
    <m/>
    <s v="NOTA DNCT N° 271/2016"/>
    <d v="2016-08-26T00:00:00"/>
    <s v="Tecnópolis - Insumos de Ferreteria"/>
    <s v="FERRETERIA INDUSTRIAL SUR S.R.L."/>
    <n v="398670"/>
    <s v="Pago de facturas B N° 0002-00000001/02"/>
    <s v="Dirección Nacional de Centros Tematicos"/>
    <d v="2016-08-26T00:00:00"/>
    <s v="Direccion General Técnica, Administrativa y Legal"/>
    <d v="2016-08-31T00:00:00"/>
    <m/>
    <s v="Otros"/>
    <d v="2016-09-01T00:00:00"/>
    <s v="TERMINADO"/>
    <s v="Presupuesto"/>
    <d v="2016-09-22T00:00:00"/>
    <s v="PV-2016-01591901-APN"/>
    <s v="PARA SU INTERVENCION"/>
    <x v="19"/>
    <d v="2016-09-22T00:00:00"/>
    <m/>
    <m/>
    <m/>
    <m/>
    <m/>
    <m/>
    <m/>
    <m/>
    <m/>
    <m/>
    <m/>
    <m/>
  </r>
  <r>
    <s v="392833/2016"/>
    <s v="392833/2016"/>
    <m/>
    <s v="NOTA DNCT N° 265/2016"/>
    <m/>
    <m/>
    <s v="NOTA DNCT N° 265/2016"/>
    <d v="2016-08-24T00:00:00"/>
    <s v="Tecnopolis - Seguridad"/>
    <s v="STAFF PRODUCCIONES"/>
    <n v="72250"/>
    <s v="Pago de factura B N° 0002-00000022"/>
    <s v="Dirección Nacional de Centros Tematicos"/>
    <d v="2016-08-24T00:00:00"/>
    <s v="Direccion General Técnica, Administrativa y Legal"/>
    <d v="2016-08-31T00:00:00"/>
    <m/>
    <s v="Mariana"/>
    <d v="2016-09-01T00:00:00"/>
    <m/>
    <m/>
    <m/>
    <m/>
    <m/>
    <x v="3"/>
    <d v="2016-09-01T00:00:00"/>
    <m/>
    <m/>
    <m/>
    <m/>
    <m/>
    <m/>
    <m/>
    <m/>
    <m/>
    <m/>
    <m/>
    <m/>
  </r>
  <r>
    <s v="392194/2016"/>
    <s v="392194/2016"/>
    <m/>
    <s v="NOTA DNCT N° 272/2016"/>
    <m/>
    <m/>
    <s v="NOTA DNCT N° 272/2016"/>
    <d v="2016-08-29T00:00:00"/>
    <s v="Tecnopolis - Maquinas y Herramientas"/>
    <s v="GRUAS SAN BLAS S.A."/>
    <n v="465050.01"/>
    <s v="Pago de facturas B N° 0038-00000114/115/116/117"/>
    <s v="Dirección Nacional de Centros Tematicos"/>
    <d v="2016-08-29T00:00:00"/>
    <s v="Direccion General Técnica, Administrativa y Legal"/>
    <d v="2016-08-31T00:00:00"/>
    <m/>
    <s v="Mariana"/>
    <d v="2016-09-01T00:00:00"/>
    <s v="ARMADO DE PROY Y NOTA DE PASE"/>
    <s v="Presupuesto"/>
    <d v="2016-09-09T00:00:00"/>
    <s v="PV-2016-01279264-APN-DGTAYL#SFM"/>
    <s v="PARA SU INTERVENCION CON PROYECTO DE ACTO ADMINISTRATIVO"/>
    <x v="19"/>
    <d v="2016-09-08T00:00:00"/>
    <m/>
    <m/>
    <m/>
    <m/>
    <m/>
    <m/>
    <m/>
    <m/>
    <m/>
    <m/>
    <m/>
    <m/>
  </r>
  <r>
    <s v="392732/2016"/>
    <s v="392732/2016"/>
    <m/>
    <s v="NOTA DNCT N° 266/2016"/>
    <m/>
    <m/>
    <s v="NOTA DNCT N° 266/2016"/>
    <d v="2016-08-19T00:00:00"/>
    <s v="Tecnopolis - Limpieza"/>
    <s v="TRASNPORTES OLIVOS S.A.C.I.y F."/>
    <n v="348548"/>
    <s v="Pago de facturas B N° 0002-00000106/107/108/109"/>
    <s v="Dirección Nacional de Centros Tematicos"/>
    <d v="2016-08-19T00:00:00"/>
    <s v="Direccion General Técnica, Administrativa y Legal"/>
    <d v="2016-08-31T00:00:00"/>
    <m/>
    <s v="Mariana"/>
    <d v="2016-09-01T00:00:00"/>
    <m/>
    <s v="Presupuesto"/>
    <d v="2016-09-05T00:00:00"/>
    <s v="PV-2016-01160743"/>
    <s v="PARA SU INTERVENCION CON PROYECTO DE ACTO ADMINISTRATIVO"/>
    <x v="19"/>
    <d v="2016-09-05T00:00:00"/>
    <m/>
    <m/>
    <m/>
    <m/>
    <m/>
    <m/>
    <m/>
    <m/>
    <m/>
    <m/>
    <m/>
    <m/>
  </r>
  <r>
    <s v="392664/2016"/>
    <s v="392664/2016"/>
    <m/>
    <s v="NOTA DNCT N° 267/2016"/>
    <m/>
    <m/>
    <s v="NOTA DNCT N° 267/2016"/>
    <d v="2016-08-26T00:00:00"/>
    <s v="Tecnopolis - Mantenimiento"/>
    <s v="RODRIGUEZ HERNAN GABRIEL"/>
    <n v="49500"/>
    <s v="Pago de factura B N° 0002-00000085"/>
    <s v="Dirección Nacional de Centros Tematicos"/>
    <d v="2016-08-26T00:00:00"/>
    <s v="Direccion General Técnica, Administrativa y Legal"/>
    <d v="2016-08-31T00:00:00"/>
    <m/>
    <s v="Mariana"/>
    <d v="2016-09-01T00:00:00"/>
    <m/>
    <m/>
    <m/>
    <m/>
    <m/>
    <x v="3"/>
    <d v="2016-09-01T00:00:00"/>
    <m/>
    <m/>
    <m/>
    <m/>
    <m/>
    <m/>
    <m/>
    <m/>
    <m/>
    <m/>
    <m/>
    <m/>
  </r>
  <r>
    <s v="392553/2016"/>
    <s v="392553/2016"/>
    <m/>
    <s v="NOTA DNCT N° 269/2016"/>
    <m/>
    <m/>
    <s v="NOTA DNCT N° 269/2016"/>
    <d v="2016-08-26T00:00:00"/>
    <s v="Tecnopolis - Servicio de Salud"/>
    <s v="SEMEBA - SERVICIOS DE EMERGENCIAS MÉDICAS BUENOS AIRES S.R.L."/>
    <n v="29400"/>
    <s v="Pago de factura B N° 0002-00000039"/>
    <s v="Dirección Nacional de Centros Tematicos"/>
    <d v="2016-08-26T00:00:00"/>
    <s v="Direccion General Técnica, Administrativa y Legal"/>
    <d v="2016-08-31T00:00:00"/>
    <m/>
    <s v="Mariana"/>
    <d v="2016-09-01T00:00:00"/>
    <m/>
    <s v="Presupuesto"/>
    <d v="2016-09-05T00:00:00"/>
    <s v="PV-2016-01158673"/>
    <s v="PARA SU INTERVENCION CON PROYECTO DE ACTO ADMINISTRATIVO"/>
    <x v="5"/>
    <m/>
    <m/>
    <m/>
    <m/>
    <m/>
    <m/>
    <m/>
    <m/>
    <m/>
    <m/>
    <m/>
    <m/>
    <m/>
  </r>
  <r>
    <s v="392439/2016"/>
    <s v="392439/2016"/>
    <m/>
    <s v="NOTA DNCT N° 270/2016"/>
    <m/>
    <m/>
    <s v="NOTA DNCT N° 270/2016"/>
    <d v="2016-08-29T00:00:00"/>
    <s v="Tecnopolis - Mantenimiento"/>
    <s v="METAL MOUNTS S.A."/>
    <n v="17424"/>
    <s v="Pago de factura B N° 0001-00000001"/>
    <s v="Dirección Nacional de Centros Tematicos"/>
    <d v="2016-08-29T00:00:00"/>
    <s v="Direccion General Técnica, Administrativa y Legal"/>
    <d v="2016-08-31T00:00:00"/>
    <m/>
    <s v="Mariana"/>
    <d v="2016-09-01T00:00:00"/>
    <m/>
    <s v="Presupuesto"/>
    <d v="2016-09-05T00:00:00"/>
    <s v="PV-2016-01158715"/>
    <s v="PARA SU INTERVENCION CON PROYECTO DE ACTO ADMINISTRATIVO"/>
    <x v="5"/>
    <m/>
    <m/>
    <m/>
    <m/>
    <m/>
    <m/>
    <m/>
    <m/>
    <m/>
    <m/>
    <m/>
    <m/>
    <m/>
  </r>
  <r>
    <s v="387562/2016"/>
    <s v="387562/2016"/>
    <m/>
    <s v="SCP N° 239/2016"/>
    <m/>
    <m/>
    <s v="SCP N° 239/2016"/>
    <d v="2016-08-25T00:00:00"/>
    <s v="Servicios de Impresión de materiales en mano"/>
    <s v="MULTITARGET S.R.L."/>
    <n v="151820"/>
    <s v="Pago de facturas B N° 0002-00000015/17"/>
    <s v="Secretaria de Contenidos Publicos"/>
    <d v="2016-08-25T00:00:00"/>
    <s v="Direccion General Técnica, Administrativa y Legal"/>
    <d v="2016-08-31T00:00:00"/>
    <m/>
    <s v="Sebastian"/>
    <d v="2016-09-01T00:00:00"/>
    <s v="TERMINADO"/>
    <s v="Presupuesto"/>
    <d v="2016-09-13T00:00:00"/>
    <s v="PV-2016-01351870-APN-DGTAYL#SFM"/>
    <s v="Para que indique crédito con A.A. por GEDO"/>
    <x v="5"/>
    <m/>
    <m/>
    <m/>
    <m/>
    <m/>
    <m/>
    <m/>
    <m/>
    <m/>
    <m/>
    <m/>
    <m/>
    <m/>
  </r>
  <r>
    <s v="398228/2016"/>
    <s v="398228/2016"/>
    <m/>
    <s v="0028189/2016"/>
    <m/>
    <m/>
    <s v="NOTA DNEF N° 546/2016"/>
    <d v="2016-09-02T00:00:00"/>
    <s v="Revistas"/>
    <m/>
    <m/>
    <s v="Servicio de impresión, desarrollo y edición de tirada trimestrasl de revista de contenidos culturales"/>
    <s v="Dirección Nacional de Expresiones Federales"/>
    <d v="2016-09-02T00:00:00"/>
    <s v="Dirección Nacional de Expresiones Federales"/>
    <d v="2016-09-02T00:00:00"/>
    <m/>
    <s v="GUIDO 811"/>
    <d v="2016-09-02T00:00:00"/>
    <s v="Lo tiene Iglesias para confeccionar el requerimiento adecuadamente._x000a_"/>
    <s v="Dirección Nacional de Expresiones Federales"/>
    <d v="2016-09-06T00:00:00"/>
    <s v="Daniel se lo entregó en mano a Leandro Iglesias"/>
    <m/>
    <x v="35"/>
    <m/>
    <m/>
    <m/>
    <m/>
    <m/>
    <m/>
    <m/>
    <m/>
    <m/>
    <m/>
    <m/>
    <m/>
    <m/>
  </r>
  <r>
    <s v="392581/2016"/>
    <s v="392581/2016"/>
    <m/>
    <s v="0028029/2016"/>
    <m/>
    <m/>
    <s v="NOTA DNCT N° 268/2016"/>
    <d v="2016-08-26T00:00:00"/>
    <s v="Tecnopolis - Mantenimiento"/>
    <s v="RODRIGUEZ HERNAN GABRIEL"/>
    <n v="48800"/>
    <s v="Pago de factura B N° 0002-00000084"/>
    <s v="Dirección Nacional de Centros Tematicos"/>
    <d v="2016-08-26T00:00:00"/>
    <s v="Direccion General Técnica, Administrativa y Legal"/>
    <d v="2016-09-01T00:00:00"/>
    <m/>
    <s v="Mariana"/>
    <d v="2016-09-02T00:00:00"/>
    <m/>
    <m/>
    <m/>
    <m/>
    <m/>
    <x v="3"/>
    <d v="2016-09-02T00:00:00"/>
    <m/>
    <m/>
    <m/>
    <m/>
    <m/>
    <m/>
    <m/>
    <m/>
    <m/>
    <m/>
    <m/>
    <m/>
  </r>
  <r>
    <s v="395956/2016"/>
    <s v="395956/2016"/>
    <m/>
    <s v="0028129/2016"/>
    <m/>
    <m/>
    <s v="NOTA DNCT N° 273/2016"/>
    <d v="2016-08-31T00:00:00"/>
    <s v="Tecnopolis - Seguridad"/>
    <s v="LEYRA DIEGO ALBERTO"/>
    <n v="725000"/>
    <s v="Pago de facturas C N° 0003-00000001/02"/>
    <s v="Dirección Nacional de Centros Tematicos"/>
    <d v="2016-08-31T00:00:00"/>
    <s v="Direccion General Técnica, Administrativa y Legal"/>
    <d v="2016-09-01T00:00:00"/>
    <m/>
    <s v="Mariana"/>
    <d v="2016-09-02T00:00:00"/>
    <s v="TERMINADO"/>
    <s v="Presupuesto"/>
    <d v="2016-09-16T00:00:00"/>
    <s v="PV-2016-01464796-APN-DGTAYL#SFM"/>
    <s v="PARA SU INTERVENCION"/>
    <x v="5"/>
    <m/>
    <m/>
    <m/>
    <m/>
    <m/>
    <m/>
    <m/>
    <m/>
    <m/>
    <m/>
    <m/>
    <m/>
    <m/>
  </r>
  <r>
    <s v="399584/2016"/>
    <s v="399584/2016"/>
    <m/>
    <s v="0028236/2016"/>
    <m/>
    <m/>
    <s v="NOTA DNEF N° 564/2016"/>
    <d v="2016-09-02T00:00:00"/>
    <s v="Alquiler de Equipamiento"/>
    <s v="TROY PRODUCCIONES S.R.L."/>
    <n v="100188"/>
    <s v="Pago de factura B N° 0002-00000075"/>
    <s v="Dirección Nacional de Expresiones Federales"/>
    <d v="2016-09-02T00:00:00"/>
    <s v="Dirección Nacional de Expresiones Federales"/>
    <d v="2016-09-02T00:00:00"/>
    <m/>
    <s v="Sebastian"/>
    <d v="2016-09-02T00:00:00"/>
    <s v="TERMINADO"/>
    <s v="Presupuesto"/>
    <d v="2016-09-15T00:00:00"/>
    <s v="PV-2016-01427624-APN-DGTAYL#SFM"/>
    <s v="PARA QUE INFORME EXISTENCIA DE CRÉDITO Y PASE A LEGALES."/>
    <x v="19"/>
    <d v="2016-09-15T00:00:00"/>
    <m/>
    <m/>
    <m/>
    <m/>
    <m/>
    <m/>
    <m/>
    <m/>
    <m/>
    <m/>
    <m/>
    <m/>
  </r>
  <r>
    <s v="354741/2016"/>
    <s v="354741/2016"/>
    <m/>
    <m/>
    <m/>
    <m/>
    <m/>
    <m/>
    <s v="Servicio de reproduccion y equipamiento técnico"/>
    <s v="OLILE SRL"/>
    <n v="508200"/>
    <s v="Pago de factura 0005-00000014/15"/>
    <s v="Dirección Nacional de Expresiones Federales"/>
    <m/>
    <m/>
    <m/>
    <m/>
    <s v="Mariana"/>
    <d v="2016-09-02T00:00:00"/>
    <s v="ARMADO DE PROY Y PASE A PRESUPUESTO"/>
    <s v="Presupuesto"/>
    <d v="2016-09-02T00:00:00"/>
    <s v="PV-2016-01128745-APN-DGTAYL#SFM"/>
    <s v="PARA QUE INFORME EXISTENCIA DE CRÉDITO Y PASE A LEGALES."/>
    <x v="19"/>
    <d v="2016-09-02T00:00:00"/>
    <m/>
    <m/>
    <m/>
    <m/>
    <m/>
    <m/>
    <m/>
    <m/>
    <m/>
    <m/>
    <m/>
    <m/>
  </r>
  <r>
    <s v="399099/2016"/>
    <s v="399099/2016"/>
    <m/>
    <s v="0028211/2016"/>
    <m/>
    <m/>
    <s v="NOTA DNEF N° 548/2016"/>
    <d v="2016-09-02T00:00:00"/>
    <s v="Revistas"/>
    <m/>
    <m/>
    <s v="Públicación revista de tirada trimestral"/>
    <s v="Dirección Nacional de Expresiones Federales"/>
    <d v="2016-09-02T00:00:00"/>
    <s v="Direccion General Técnica, Administrativa y Legal"/>
    <d v="2016-09-02T00:00:00"/>
    <m/>
    <s v="Otros"/>
    <m/>
    <m/>
    <s v="Presupuesto"/>
    <d v="2016-09-02T00:00:00"/>
    <s v="PV-2016-01128927-APN-DGTAYL#SFM"/>
    <m/>
    <x v="5"/>
    <m/>
    <m/>
    <m/>
    <m/>
    <m/>
    <m/>
    <m/>
    <m/>
    <m/>
    <m/>
    <m/>
    <m/>
    <m/>
  </r>
  <r>
    <s v="387897/2016"/>
    <s v="387897/2016"/>
    <m/>
    <m/>
    <m/>
    <m/>
    <m/>
    <d v="2016-08-25T00:00:00"/>
    <s v="Alquiler de Fotocopiadora"/>
    <m/>
    <m/>
    <s v="Licitación de solución integral de impresoras y fotocopiadoras"/>
    <s v="Informatica"/>
    <d v="2016-08-25T00:00:00"/>
    <s v="Direccion General Técnica, Administrativa y Legal"/>
    <d v="2016-09-02T00:00:00"/>
    <m/>
    <s v="Mariana"/>
    <d v="2016-09-05T00:00:00"/>
    <m/>
    <m/>
    <m/>
    <m/>
    <m/>
    <x v="5"/>
    <m/>
    <m/>
    <m/>
    <m/>
    <m/>
    <m/>
    <m/>
    <m/>
    <m/>
    <m/>
    <m/>
    <m/>
    <m/>
  </r>
  <r>
    <s v="398535/2016"/>
    <s v="398535/2016"/>
    <m/>
    <s v="0028192/2016"/>
    <m/>
    <m/>
    <s v="NOTA SCP N° 249/2016"/>
    <d v="2016-09-02T00:00:00"/>
    <s v="Insumos gráficos"/>
    <s v="MEDIOS DEL INTERIOR S.A."/>
    <n v="240835.98"/>
    <s v="Impresión y colocación de lonas MESH"/>
    <s v="Secretaria de Contenidos Publicos"/>
    <d v="2016-09-02T00:00:00"/>
    <s v="Direccion General Técnica, Administrativa y Legal"/>
    <d v="2016-09-02T00:00:00"/>
    <m/>
    <s v="Mariana"/>
    <d v="2016-09-05T00:00:00"/>
    <m/>
    <s v="Presupuesto"/>
    <d v="2016-09-07T00:00:00"/>
    <s v="PV-2016-01224631"/>
    <m/>
    <x v="3"/>
    <d v="2016-09-13T00:00:00"/>
    <m/>
    <m/>
    <m/>
    <m/>
    <m/>
    <m/>
    <m/>
    <m/>
    <m/>
    <m/>
    <m/>
    <m/>
  </r>
  <r>
    <s v="366426/2016"/>
    <s v="366426/2016"/>
    <m/>
    <m/>
    <m/>
    <m/>
    <m/>
    <d v="2016-08-25T00:00:00"/>
    <s v="Agua - Dispenser"/>
    <s v="AQUALINE S.A."/>
    <n v="70664.070000000007"/>
    <s v="Pago de facturas B N° 0005-00083255/54/56/57/67"/>
    <s v="Coordinación Técnica Operativa"/>
    <d v="2016-08-25T00:00:00"/>
    <s v="Dirección Nacional de Expresiones Federales"/>
    <d v="2016-09-02T00:00:00"/>
    <m/>
    <s v="Sebastian"/>
    <d v="2016-09-05T00:00:00"/>
    <s v="09/09/2016: Se devuelve a CTO por incluir una factura que se pagó en el expediente de orden de compra 131232/2016"/>
    <s v="Coordinación Técnica Operativa"/>
    <d v="2016-09-09T00:00:00"/>
    <s v="RTO-S01-991978/2016"/>
    <s v="Para sacar fojas"/>
    <x v="3"/>
    <d v="2016-09-13T00:00:00"/>
    <m/>
    <m/>
    <m/>
    <m/>
    <m/>
    <m/>
    <m/>
    <m/>
    <m/>
    <m/>
    <m/>
    <m/>
  </r>
  <r>
    <s v="399332/2016"/>
    <s v="399332/2016"/>
    <m/>
    <s v="0028217/2016"/>
    <m/>
    <m/>
    <s v="NOTA DNEF N° 559/2016"/>
    <d v="2016-09-02T00:00:00"/>
    <s v="Alquiler de Equipamiento"/>
    <s v="CONGRSS CITY S.R.L."/>
    <n v="279510"/>
    <s v="Pago de facturas B N° 0003-00000164/165"/>
    <s v="Dirección Nacional de Expresiones Federales"/>
    <d v="2016-09-02T00:00:00"/>
    <s v="Dirección Nacional de Expresiones Federales"/>
    <d v="2016-09-02T00:00:00"/>
    <m/>
    <s v="Sebastian"/>
    <d v="2016-09-05T00:00:00"/>
    <s v="TERMINADO"/>
    <s v="Presupuesto"/>
    <d v="2016-09-26T00:00:00"/>
    <s v="PV-2016-01658918-APN"/>
    <s v="Para la existencia de credito + DISPO"/>
    <x v="19"/>
    <d v="2016-09-26T00:00:00"/>
    <m/>
    <m/>
    <m/>
    <m/>
    <m/>
    <m/>
    <m/>
    <m/>
    <m/>
    <m/>
    <m/>
    <m/>
  </r>
  <r>
    <s v="399376/2016"/>
    <s v="399376/2016"/>
    <m/>
    <s v="0028221/2016"/>
    <m/>
    <m/>
    <s v="NOTA DNEF N° 550/2016"/>
    <d v="2016-09-02T00:00:00"/>
    <s v="Equipamiento"/>
    <s v="SAN TELMO S.R.L."/>
    <n v="161820.01999999999"/>
    <s v="Pago de facturas B N° 0007-00001729/60"/>
    <s v="Dirección Nacional de Expresiones Federales"/>
    <d v="2016-09-02T00:00:00"/>
    <s v="Dirección Nacional de Expresiones Federales"/>
    <d v="2016-09-02T00:00:00"/>
    <m/>
    <s v="Sebastian"/>
    <d v="2016-09-05T00:00:00"/>
    <s v="se devuelve al área por diferencias entre el importe de la nota, lo presupuestado y la factura."/>
    <s v="Dirección Nacional de Expresiones Federales"/>
    <d v="2016-10-06T00:00:00"/>
    <m/>
    <s v="por diferencias en el importe de la nota presupuesto y factura."/>
    <x v="25"/>
    <d v="2016-10-06T00:00:00"/>
    <m/>
    <m/>
    <m/>
    <m/>
    <m/>
    <m/>
    <m/>
    <m/>
    <m/>
    <m/>
    <m/>
    <m/>
  </r>
  <r>
    <s v="399388/2016"/>
    <s v="399388/2016"/>
    <m/>
    <s v="0028225/2016"/>
    <m/>
    <m/>
    <s v="NOTA DNEF N° 552/2016"/>
    <d v="2016-09-02T00:00:00"/>
    <s v="Servicio de Montaje"/>
    <s v="CONGRSS CITY S.R.L."/>
    <n v="12800"/>
    <s v="Pago de factura B N° 0003-00000166"/>
    <s v="Dirección Nacional de Expresiones Federales"/>
    <d v="2016-09-02T00:00:00"/>
    <s v="Dirección Nacional de Expresiones Federales"/>
    <d v="2016-09-02T00:00:00"/>
    <m/>
    <s v="Sebastian"/>
    <d v="2016-09-05T00:00:00"/>
    <m/>
    <s v="Presupuesto"/>
    <d v="2016-10-03T00:00:00"/>
    <s v="PV-2016-01876436"/>
    <m/>
    <x v="5"/>
    <m/>
    <m/>
    <m/>
    <m/>
    <m/>
    <m/>
    <m/>
    <m/>
    <m/>
    <m/>
    <m/>
    <m/>
    <m/>
  </r>
  <r>
    <s v="400494/2016"/>
    <s v="400494/2016"/>
    <m/>
    <s v="0028265/2016"/>
    <m/>
    <m/>
    <s v="NOTA DNEF N° 560/2016"/>
    <d v="2016-09-02T00:00:00"/>
    <s v="Contrataciones Artisticas"/>
    <s v="MARCELO R. DELGADO"/>
    <n v="21000"/>
    <s v="Pago de factura C N° 0001-00000065"/>
    <s v="Dirección Nacional de Expresiones Federales"/>
    <d v="2016-09-02T00:00:00"/>
    <s v="Dirección Nacional de Expresiones Federales"/>
    <d v="2016-09-02T00:00:00"/>
    <m/>
    <s v="Sebastian"/>
    <d v="2016-09-05T00:00:00"/>
    <m/>
    <s v="Dirección Nacional de Expresiones Federales"/>
    <d v="2016-09-13T00:00:00"/>
    <m/>
    <s v="CAI incorrecto."/>
    <x v="5"/>
    <m/>
    <m/>
    <m/>
    <m/>
    <m/>
    <m/>
    <m/>
    <m/>
    <m/>
    <m/>
    <m/>
    <m/>
    <m/>
  </r>
  <r>
    <s v="401309/2016"/>
    <s v="401309/2016"/>
    <m/>
    <s v="0028292/2016"/>
    <m/>
    <m/>
    <s v="NOTA DNEF N° 572/2016"/>
    <d v="2016-09-05T00:00:00"/>
    <s v="Alquiler de Equipamiento"/>
    <s v="JAVIER ALEJANDRO GAMALERO"/>
    <n v="3600"/>
    <s v="Pago de factura C N° 0001-00000004"/>
    <s v="Dirección Nacional de Expresiones Federales"/>
    <d v="2016-09-05T00:00:00"/>
    <s v="Dirección Nacional de Expresiones Federales"/>
    <d v="2016-09-05T00:00:00"/>
    <m/>
    <s v="Sebastian"/>
    <d v="2016-09-05T00:00:00"/>
    <s v="TERMINADO"/>
    <s v="Presupuesto"/>
    <d v="2016-10-03T00:00:00"/>
    <s v="PV-2016-01970317"/>
    <s v="se envia para su intervencion mas dispo por gedo"/>
    <x v="19"/>
    <d v="2016-10-03T00:00:00"/>
    <m/>
    <m/>
    <m/>
    <m/>
    <m/>
    <m/>
    <m/>
    <m/>
    <m/>
    <m/>
    <m/>
    <m/>
  </r>
  <r>
    <s v="401316/2016"/>
    <s v="401316/2016"/>
    <m/>
    <s v="0028295/2016"/>
    <m/>
    <m/>
    <s v="NOTA DNEF N° 574/2016"/>
    <d v="2016-09-05T00:00:00"/>
    <s v="Alquiler de Equipamiento"/>
    <s v="CONGRSS CITY S.R.L."/>
    <n v="254100"/>
    <s v="Pago de factura B N° 0003-00000167"/>
    <s v="Dirección Nacional de Expresiones Federales"/>
    <d v="2016-09-05T00:00:00"/>
    <s v="Dirección Nacional de Expresiones Federales"/>
    <d v="2016-09-05T00:00:00"/>
    <m/>
    <s v="Sebastian"/>
    <d v="2016-09-05T00:00:00"/>
    <s v="TERMINADO"/>
    <s v="Presupuesto"/>
    <d v="2016-09-16T00:00:00"/>
    <s v="PV-2016-01453045-APN-DGTAYL#SFM"/>
    <s v="Para que indique si hay crédito, intervención y continuidad"/>
    <x v="0"/>
    <d v="2016-10-04T00:00:00"/>
    <m/>
    <m/>
    <m/>
    <m/>
    <m/>
    <m/>
    <m/>
    <m/>
    <m/>
    <m/>
    <m/>
    <m/>
  </r>
  <r>
    <s v="401328/2016"/>
    <s v="401328/2016"/>
    <m/>
    <s v="0028296/2016"/>
    <m/>
    <m/>
    <s v="NOTA DNEF N° 575/2016"/>
    <d v="2016-09-05T00:00:00"/>
    <s v="Alquiler de Equipamiento"/>
    <s v="CONGRSS CITY S.R.L."/>
    <n v="13620"/>
    <s v="Pago de factura B N° 0003-00000174"/>
    <s v="Dirección Nacional de Expresiones Federales"/>
    <d v="2016-09-05T00:00:00"/>
    <s v="Dirección Nacional de Expresiones Federales"/>
    <d v="2016-09-05T00:00:00"/>
    <m/>
    <s v="Sebastian"/>
    <d v="2016-09-05T00:00:00"/>
    <s v="TERMINADO"/>
    <s v="Presupuesto"/>
    <d v="2016-09-20T00:00:00"/>
    <s v="PV-2016-01536190"/>
    <s v="PARA SU INtervención, indicación de crédito y continuidad de los actuados + dISPO POR GEDO"/>
    <x v="19"/>
    <d v="2016-09-20T00:00:00"/>
    <m/>
    <m/>
    <m/>
    <m/>
    <m/>
    <m/>
    <m/>
    <m/>
    <m/>
    <m/>
    <m/>
    <m/>
  </r>
  <r>
    <s v="404030/2016"/>
    <s v="404030/2016"/>
    <m/>
    <s v="0028382/2016"/>
    <m/>
    <m/>
    <m/>
    <d v="2016-07-11T00:00:00"/>
    <s v="Librería"/>
    <s v="MERCADO DE LA OFICINA S.A."/>
    <n v="26689.759999999998"/>
    <s v="Pago de facturas B N° 0025-00020895/20900/20901/20902/2093/20906/20915/21025/21026/20924/21147/21148/21149"/>
    <s v="Dirección Nacional de Expresiones Federales"/>
    <m/>
    <s v="Dirección Nacional de Expresiones Federales"/>
    <d v="2016-09-05T00:00:00"/>
    <m/>
    <s v="Sebastian"/>
    <d v="2016-09-06T00:00:00"/>
    <s v="TERMINADO"/>
    <s v="Presupuesto"/>
    <d v="2016-09-16T00:00:00"/>
    <s v="PV-2016-01464103-APN-DGTAYL#SFM"/>
    <s v="Para que indique si hay crédito y continuar el trámite con Dispo por GEDO"/>
    <x v="5"/>
    <m/>
    <m/>
    <m/>
    <m/>
    <m/>
    <m/>
    <m/>
    <m/>
    <m/>
    <m/>
    <m/>
    <m/>
    <m/>
  </r>
  <r>
    <s v="394308/2016"/>
    <s v="394308/2016"/>
    <m/>
    <m/>
    <m/>
    <m/>
    <m/>
    <d v="2016-09-06T00:00:00"/>
    <s v="Equipamiento"/>
    <m/>
    <m/>
    <s v="Requirimiento para la adquisición de bienes para el Área de Tesorería"/>
    <s v="Presupuesto"/>
    <d v="2016-09-06T00:00:00"/>
    <s v="Presupuesto"/>
    <d v="2016-09-06T00:00:00"/>
    <m/>
    <s v="GUIDO 811"/>
    <d v="2016-09-07T00:00:00"/>
    <s v="Se envió a Presupuesto para que analicen las observaciones o tomen como base la nota para plasmarlo por Fondo Rotatorio._x000a_(13/09)"/>
    <s v="Presupuesto"/>
    <d v="2016-09-13T00:00:00"/>
    <s v="PV-2016-01364460-APN-DGTAYL#SFM"/>
    <s v="para rectificar el requerimiento"/>
    <x v="13"/>
    <d v="2016-09-13T00:00:00"/>
    <m/>
    <m/>
    <m/>
    <m/>
    <m/>
    <m/>
    <m/>
    <m/>
    <m/>
    <m/>
    <m/>
    <m/>
  </r>
  <r>
    <s v="405829/2016"/>
    <s v="405829/2016"/>
    <m/>
    <s v="0028463/2016"/>
    <m/>
    <m/>
    <m/>
    <d v="2016-09-06T00:00:00"/>
    <s v="Logistica"/>
    <m/>
    <s v="STORARO"/>
    <m/>
    <m/>
    <m/>
    <s v="Dirección Nacional de Expresiones Federales"/>
    <d v="2016-09-06T00:00:00"/>
    <m/>
    <s v="Otros"/>
    <m/>
    <s v="12/09/2016: contrato firmado según indica ARBO. Se arma requerimiento borrador para envio a DNEF (Daniel) y sale con nota a ésa Dir. para cumplir con el 893. 16/09/2016: Sale a presupuesto para que indique si existe crédito. Ayer cargamos en SLU y Lore dió parámetro de conrtatación, será CD x Esp. N° 4/2016. 16/09/2016: Se remite a DGTAYL para autorizar contratación por especialidad"/>
    <s v="Direccion General Técnica, Administrativa y Legal"/>
    <d v="2016-09-16T00:00:00"/>
    <s v="Providencia GEDO"/>
    <s v="Para autorizar contratación por especialidad"/>
    <x v="3"/>
    <d v="2016-09-19T00:00:00"/>
    <m/>
    <m/>
    <m/>
    <m/>
    <m/>
    <m/>
    <m/>
    <m/>
    <m/>
    <m/>
    <m/>
    <m/>
  </r>
  <r>
    <s v="405301/2016"/>
    <s v="405301/2016"/>
    <m/>
    <s v="0028439/2016"/>
    <m/>
    <m/>
    <s v="NOTA DNEF N° 587/2016"/>
    <d v="2016-09-07T00:00:00"/>
    <s v="Contrataciones Artisticas"/>
    <s v="SOL GUALLART"/>
    <n v="18500"/>
    <s v="Informe reconociemiento de gastos &quot; SOL GUALLART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1T00:00:00"/>
    <s v="PV-2016-01557811-APN-DGTAYL#SFM"/>
    <s v="Para indicar si existe crédito, intervención y continuidad de los actuados"/>
    <x v="19"/>
    <d v="2016-09-21T00:00:00"/>
    <m/>
    <m/>
    <m/>
    <m/>
    <m/>
    <m/>
    <m/>
    <m/>
    <m/>
    <m/>
    <m/>
    <m/>
  </r>
  <r>
    <s v="406030/2016"/>
    <s v="406030/2016"/>
    <m/>
    <s v="0028470/2016"/>
    <m/>
    <m/>
    <s v="NOTA DNEF N° 587/2016"/>
    <d v="2016-09-07T00:00:00"/>
    <s v="Contrataciones Artisticas"/>
    <s v="CÉSAR EMILIANO RAGO"/>
    <n v="2500"/>
    <s v="Informe reconocimineto de gastos &quot;CÉSAR EMILIANO RAGO&quot; - El tango de Piazzola y Borges -"/>
    <s v="Dirección Nacional de Expresiones Federales"/>
    <d v="2016-09-07T00:00:00"/>
    <s v="Dirección Nacional de Expresiones Federales"/>
    <d v="2016-09-07T00:00:00"/>
    <m/>
    <s v="Sebastian"/>
    <d v="2016-09-07T00:00:00"/>
    <m/>
    <s v="Dirección Nacional de Expresiones Federales"/>
    <d v="2016-09-19T00:00:00"/>
    <m/>
    <s v="Falta SIPRO/CAI incorrecto"/>
    <x v="5"/>
    <m/>
    <m/>
    <m/>
    <m/>
    <m/>
    <m/>
    <m/>
    <m/>
    <m/>
    <m/>
    <m/>
    <m/>
    <m/>
  </r>
  <r>
    <s v="405559/2016"/>
    <s v="405559/2016"/>
    <m/>
    <s v="0028446/2016"/>
    <m/>
    <m/>
    <s v="NOTA DNEF N° 592/2016"/>
    <d v="2016-09-07T00:00:00"/>
    <s v="Contrataciones Artisticas"/>
    <s v="ALONSO MERCEDES LAURA"/>
    <n v="15000"/>
    <s v="Informe reconociemiento de gastos &quot; ALONSO MERCEDES LAURA 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1T00:00:00"/>
    <s v="Providencia GEDO"/>
    <s v="Para su intervención, indicación de crédito y continuidad de los actuados"/>
    <x v="19"/>
    <d v="2016-09-21T00:00:00"/>
    <m/>
    <m/>
    <m/>
    <m/>
    <m/>
    <m/>
    <m/>
    <m/>
    <m/>
    <m/>
    <m/>
    <m/>
  </r>
  <r>
    <s v="405625/2016"/>
    <s v="405625/2016"/>
    <m/>
    <s v="0028453/2016"/>
    <m/>
    <m/>
    <s v="NOTA DNEF N° 593/2016"/>
    <d v="2016-09-07T00:00:00"/>
    <s v="Contrataciones Artisticas"/>
    <s v="ESTRELLA HERRERA"/>
    <n v="47150"/>
    <s v="Informe reconociemiento de gastos &quot; ESTRELLA HERRERA 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7T00:00:00"/>
    <s v="PV-2016-01705148"/>
    <m/>
    <x v="5"/>
    <m/>
    <m/>
    <m/>
    <m/>
    <m/>
    <m/>
    <m/>
    <m/>
    <m/>
    <m/>
    <m/>
    <m/>
    <m/>
  </r>
  <r>
    <s v="405406/2016"/>
    <s v="405406/2016"/>
    <m/>
    <s v="0058443/2016"/>
    <m/>
    <m/>
    <s v="NOTA DNEF N° 590/2016"/>
    <d v="2016-09-07T00:00:00"/>
    <s v="Contrataciones Artisticas"/>
    <s v="SODA GERMAN EZEQUIEL"/>
    <n v="4600"/>
    <s v="Informe reconociemiento de gastos &quot;SODA GERMAN EZEQUIEL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0T00:00:00"/>
    <s v="PV-2016-01535034"/>
    <m/>
    <x v="5"/>
    <m/>
    <m/>
    <m/>
    <m/>
    <m/>
    <m/>
    <m/>
    <m/>
    <m/>
    <m/>
    <m/>
    <m/>
    <m/>
  </r>
  <r>
    <s v="405509/2016"/>
    <s v="405509/2016"/>
    <m/>
    <s v="0028444/2016"/>
    <m/>
    <m/>
    <s v="NOTA DNEF N° 591/2016"/>
    <d v="2016-09-07T00:00:00"/>
    <s v="Contrataciones Artisticas"/>
    <s v="BENITEZ JUAN MANUEL"/>
    <n v="1500"/>
    <s v="Informe reconociemiento de gastos &quot;BENITEZ JUAN MANUEL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16T00:00:00"/>
    <s v="PV-2016-01464233-APN-DGTAYL#SFM"/>
    <m/>
    <x v="5"/>
    <m/>
    <m/>
    <m/>
    <m/>
    <m/>
    <m/>
    <m/>
    <m/>
    <m/>
    <m/>
    <m/>
    <m/>
    <m/>
  </r>
  <r>
    <s v="405334/2016"/>
    <s v="405334/2016"/>
    <m/>
    <s v="0028440/2016"/>
    <m/>
    <m/>
    <s v="NOTA DNEF N° 588/2016"/>
    <d v="2016-09-07T00:00:00"/>
    <s v="Contrataciones Artisticas"/>
    <s v="CAROLINA CRUZ"/>
    <n v="15000"/>
    <s v="Informe reconociemiento de gastos &quot;CAROLINA CRUZ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0T00:00:00"/>
    <s v="PV-2016-01536709"/>
    <m/>
    <x v="5"/>
    <m/>
    <m/>
    <m/>
    <m/>
    <m/>
    <m/>
    <m/>
    <m/>
    <m/>
    <m/>
    <m/>
    <m/>
    <m/>
  </r>
  <r>
    <s v="405183/2016"/>
    <s v="405183/2016"/>
    <m/>
    <s v="0028424/2016"/>
    <m/>
    <m/>
    <s v="NOTA DNEF N° 578/2016"/>
    <d v="2016-09-07T00:00:00"/>
    <s v="Contrataciones Artisticas"/>
    <s v="EMILIO A. ASTOLFI"/>
    <n v="2300"/>
    <s v="Informe reconociemiento de gastos &quot;EMILIO A. ASTOLFI 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0T00:00:00"/>
    <s v="PV-2016-01519971"/>
    <s v="Para indicación de crédito e intervención. RESO x GEDO."/>
    <x v="5"/>
    <m/>
    <m/>
    <m/>
    <m/>
    <m/>
    <m/>
    <m/>
    <m/>
    <m/>
    <m/>
    <m/>
    <m/>
    <m/>
  </r>
  <r>
    <s v="405185/2016"/>
    <s v="405185/2016"/>
    <m/>
    <s v="0028426/2016"/>
    <m/>
    <m/>
    <s v="NOTA DNEF N° 579/2016"/>
    <d v="2016-09-07T00:00:00"/>
    <s v="Contrataciones Artisticas"/>
    <s v="DUILIO LUIS SMIRIGLIA"/>
    <n v="2300"/>
    <s v="Informe reconociemiento de gastos &quot;DUILIO LUIS SMIRIGLIA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Dirección Nacional de Expresiones Federales"/>
    <d v="2016-10-04T00:00:00"/>
    <m/>
    <s v="Para indicación de crédito e intervención. RESO x GEDO."/>
    <x v="25"/>
    <d v="2016-10-04T00:00:00"/>
    <m/>
    <m/>
    <m/>
    <m/>
    <m/>
    <m/>
    <m/>
    <m/>
    <m/>
    <m/>
    <m/>
    <m/>
  </r>
  <r>
    <s v="405186/2016"/>
    <s v="405186/2016"/>
    <m/>
    <s v="0028427/2016"/>
    <m/>
    <m/>
    <s v="NOTA DNEF N° 580/2016"/>
    <d v="2016-09-07T00:00:00"/>
    <s v="Contrataciones Artisticas"/>
    <s v="CALCAGNO MARIA PAULA"/>
    <n v="33000"/>
    <s v="Informe reconociemiento de gastos &quot;CALCAGNO MARIA PAULA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7T00:00:00"/>
    <s v="PV-2016-01702624"/>
    <m/>
    <x v="5"/>
    <m/>
    <m/>
    <m/>
    <m/>
    <m/>
    <m/>
    <m/>
    <m/>
    <m/>
    <m/>
    <m/>
    <m/>
    <m/>
  </r>
  <r>
    <s v="405768/2016"/>
    <s v="405768/2016"/>
    <m/>
    <s v="0028462/2016"/>
    <m/>
    <m/>
    <s v="NOTA DNEF N° 606/2016"/>
    <d v="2016-09-07T00:00:00"/>
    <s v="Contrataciones Artisticas"/>
    <s v="JUAN PABLO NAVARRO"/>
    <n v="3500"/>
    <s v="Informe reconociemiento de gastos &quot;JUAN PABLO NAVARRO &quot;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7T00:00:00"/>
    <s v="PV-2016-01702296"/>
    <m/>
    <x v="5"/>
    <m/>
    <m/>
    <m/>
    <m/>
    <m/>
    <m/>
    <m/>
    <m/>
    <m/>
    <m/>
    <m/>
    <m/>
    <m/>
  </r>
  <r>
    <s v="405621/2016"/>
    <s v="405621/2016"/>
    <m/>
    <s v="0028454/2016"/>
    <m/>
    <m/>
    <s v="NOTA DNEF N° 596/2016"/>
    <d v="2016-09-07T00:00:00"/>
    <s v="Contrataciones Artisticas"/>
    <s v="MANUEL QUIROGA"/>
    <n v="7000"/>
    <s v="Informe reconociemiento de gastos &quot;MANUEL QUIROGA &quot;"/>
    <s v="Dirección Nacional de Expresiones Federales"/>
    <d v="2016-09-07T00:00:00"/>
    <s v="Dirección Nacional de Expresiones Federales"/>
    <d v="2016-09-07T00:00:00"/>
    <m/>
    <s v="Sebastian"/>
    <d v="2016-09-07T00:00:00"/>
    <m/>
    <s v="Dirección Nacional de Expresiones Federales"/>
    <d v="2016-09-19T00:00:00"/>
    <m/>
    <s v="Se devuelve al area (CAI incorrecto)"/>
    <x v="5"/>
    <m/>
    <m/>
    <m/>
    <m/>
    <m/>
    <m/>
    <m/>
    <m/>
    <m/>
    <m/>
    <m/>
    <m/>
    <m/>
  </r>
  <r>
    <s v="405269/2016"/>
    <s v="405269/2016"/>
    <m/>
    <s v="0028436/2016"/>
    <m/>
    <m/>
    <s v="NOTA DNEF N° 586/2016"/>
    <d v="2016-09-07T00:00:00"/>
    <s v="Contrataciones Artisticas"/>
    <s v="CERATI AMENABAR BENITO"/>
    <n v="9000"/>
    <s v="Informe reconociemiento de gastos &quot;CERATI AMENABAR BENITO&quot;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0T00:00:00"/>
    <s v="PV-2016-01520091"/>
    <s v="Para indicación de crédito e intervención. RESO x GEDO."/>
    <x v="5"/>
    <m/>
    <m/>
    <m/>
    <m/>
    <m/>
    <m/>
    <m/>
    <m/>
    <m/>
    <m/>
    <m/>
    <m/>
    <m/>
  </r>
  <r>
    <s v="405227/2016"/>
    <s v="405227/2016"/>
    <m/>
    <s v="0028434/2016"/>
    <m/>
    <m/>
    <s v="NOTA DNEF N° 585/2016"/>
    <d v="2016-09-07T00:00:00"/>
    <s v="Contrataciones Artisticas"/>
    <s v="PEREZ TEDESCO JORGE ERNESTO"/>
    <n v="3500"/>
    <s v="Informe reconociemiento de gastos &quot;PEREZ TEDESCO JORGE ERNESTO&quot;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7T00:00:00"/>
    <s v="PV-2016-01704946"/>
    <m/>
    <x v="5"/>
    <m/>
    <m/>
    <m/>
    <m/>
    <m/>
    <m/>
    <m/>
    <m/>
    <m/>
    <m/>
    <m/>
    <m/>
    <m/>
  </r>
  <r>
    <s v="405193/2016"/>
    <s v="405193/2016"/>
    <m/>
    <s v="0028429/2016"/>
    <m/>
    <m/>
    <s v="NOTA DNEF N° 582/2016"/>
    <d v="2016-09-07T00:00:00"/>
    <s v="Contrataciones Artisticas"/>
    <s v="KOHAN PABLO HORACIO"/>
    <n v="15000"/>
    <s v="Informe reconociemiento de gastos &quot;KOHAN PABLO HORACIO&quot;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1T00:00:00"/>
    <m/>
    <m/>
    <x v="19"/>
    <d v="2016-09-21T00:00:00"/>
    <m/>
    <m/>
    <m/>
    <m/>
    <m/>
    <m/>
    <m/>
    <m/>
    <m/>
    <m/>
    <m/>
    <m/>
  </r>
  <r>
    <s v="405190/2016"/>
    <s v="405190/2016"/>
    <m/>
    <s v="0028428/2016"/>
    <m/>
    <m/>
    <s v="NOTA DNEF N° 581/2016"/>
    <d v="2016-09-07T00:00:00"/>
    <s v="Contrataciones Artisticas"/>
    <s v="CÉSAR EMILIANO RAGO"/>
    <n v="3500"/>
    <s v="Informe reconociemiento de gastos &quot;CÉSAR EMILIANO RAGO&quot;"/>
    <s v="Dirección Nacional de Expresiones Federales"/>
    <d v="2016-09-07T00:00:00"/>
    <s v="Dirección Nacional de Expresiones Federales"/>
    <d v="2016-09-07T00:00:00"/>
    <m/>
    <s v="Sebastian"/>
    <d v="2016-09-07T00:00:00"/>
    <m/>
    <s v="Dirección Nacional de Expresiones Federales"/>
    <d v="2016-09-19T00:00:00"/>
    <m/>
    <s v="Falta SIPRO/CAI incorrecto"/>
    <x v="5"/>
    <m/>
    <m/>
    <m/>
    <m/>
    <m/>
    <m/>
    <m/>
    <m/>
    <m/>
    <m/>
    <m/>
    <m/>
    <m/>
  </r>
  <r>
    <s v="405684/2016"/>
    <s v="405684/2016"/>
    <m/>
    <s v="0028458/2016"/>
    <m/>
    <m/>
    <s v="NOTA DNEF N° 605/2016"/>
    <d v="2016-09-07T00:00:00"/>
    <s v="Contrataciones Artisticas"/>
    <s v="PAMELA C. SLEIMAN"/>
    <n v="4000"/>
    <s v="Informe reconociemiento de gastos &quot;PAMELA C. SLEIMAN&quot; - Jairo canta a Borgues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1T00:00:00"/>
    <m/>
    <m/>
    <x v="19"/>
    <d v="2016-09-21T00:00:00"/>
    <m/>
    <m/>
    <m/>
    <m/>
    <m/>
    <m/>
    <m/>
    <m/>
    <m/>
    <m/>
    <m/>
    <m/>
  </r>
  <r>
    <s v="405692/2016"/>
    <s v="405692/2016"/>
    <m/>
    <s v="0028459/2016"/>
    <m/>
    <m/>
    <s v="NOTA DNEF N° 604/2016"/>
    <d v="2016-09-07T00:00:00"/>
    <s v="Contrataciones Artisticas"/>
    <s v="BOZZO ALDANA AYELEN"/>
    <n v="4000"/>
    <s v="Informe reconociemiento de gastos &quot;BOZZO ALDANA AYELEN&quot; - Jairo canta a Borgues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0T00:00:00"/>
    <s v="PV-2016-01520195"/>
    <s v="Para indicación de crédito e intervención. Reso x gedo."/>
    <x v="5"/>
    <m/>
    <m/>
    <m/>
    <m/>
    <m/>
    <m/>
    <m/>
    <m/>
    <m/>
    <m/>
    <m/>
    <m/>
    <m/>
  </r>
  <r>
    <s v="405199/2016"/>
    <s v="405199/2016"/>
    <m/>
    <s v="0028431/2016"/>
    <m/>
    <m/>
    <s v="NOTA DNEF N° 583/2016"/>
    <d v="2016-09-07T00:00:00"/>
    <s v="Contrataciones Artisticas"/>
    <s v="CAVALLI RICARDO JUAN"/>
    <n v="6000"/>
    <s v="Informe reconociemiento de gastos &quot;CAVALLI RICARDO JUAN&quot; - Ciclo de jazz en salón de Honor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0T00:00:00"/>
    <s v="PV-2016-01535348"/>
    <m/>
    <x v="5"/>
    <m/>
    <m/>
    <m/>
    <m/>
    <m/>
    <m/>
    <m/>
    <m/>
    <m/>
    <m/>
    <m/>
    <m/>
    <m/>
  </r>
  <r>
    <s v="405581/2016"/>
    <s v="405581/2016"/>
    <m/>
    <s v="0028450/2016"/>
    <m/>
    <m/>
    <s v="NOTA DNEF N° 594/2016"/>
    <d v="2016-09-07T00:00:00"/>
    <s v="Contrataciones Artisticas"/>
    <s v="ALEJANDRO KALINOSKI"/>
    <n v="6000"/>
    <s v="Informe reconociemiento de gastos &quot;ALEJANDRO KALINOSKI&quot; - Ciclo de jazz en salón de Honor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19T00:00:00"/>
    <s v="PV-2016-01493553"/>
    <s v="Para indicación de crédito e intervención. RESO x GEDO."/>
    <x v="5"/>
    <m/>
    <m/>
    <m/>
    <m/>
    <m/>
    <m/>
    <m/>
    <m/>
    <m/>
    <m/>
    <m/>
    <m/>
    <m/>
  </r>
  <r>
    <s v="405993/2016"/>
    <s v="405993/2016"/>
    <m/>
    <s v="0028467/2016"/>
    <m/>
    <m/>
    <s v="NOTA DNEF N° 599/2016"/>
    <d v="2016-09-07T00:00:00"/>
    <s v="Contrataciones Artisticas"/>
    <s v="LEONEL DE FRANCISCO"/>
    <n v="8000"/>
    <s v="Informe reconociemiento de gastos &quot;LEONEL DE FRANCISCO&quot; - Ciclo de jazz en salón de Honor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19T00:00:00"/>
    <s v="PV-2016-01493368"/>
    <s v="Para indicación de crédito e intervención. RESO x GEDO."/>
    <x v="5"/>
    <m/>
    <m/>
    <m/>
    <m/>
    <m/>
    <m/>
    <m/>
    <m/>
    <m/>
    <m/>
    <m/>
    <m/>
    <m/>
  </r>
  <r>
    <s v="405212/2016"/>
    <s v="405212/2016"/>
    <m/>
    <s v="0028432/2016"/>
    <m/>
    <m/>
    <s v="NOTA DNEF N° 584/2016"/>
    <d v="2016-09-07T00:00:00"/>
    <s v="Contrataciones Artisticas"/>
    <s v="JUAN PABLO NAVARRO"/>
    <n v="7000"/>
    <s v="Informe reconociemiento de gastos &quot;JUAN PABLO NAVARRO &quot; - 100 Años salgan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7T00:00:00"/>
    <s v="PV-2016-01705364"/>
    <m/>
    <x v="5"/>
    <m/>
    <m/>
    <m/>
    <m/>
    <m/>
    <m/>
    <m/>
    <m/>
    <m/>
    <m/>
    <m/>
    <m/>
    <m/>
  </r>
  <r>
    <s v="405665/2016"/>
    <s v="405665/2016"/>
    <m/>
    <s v="0028456/2016"/>
    <m/>
    <m/>
    <s v="NOTA DNEF N° 602/2016"/>
    <d v="2016-09-07T00:00:00"/>
    <s v="Contrataciones Artisticas"/>
    <s v="HERMES JULIO PERESSINI"/>
    <n v="8000"/>
    <s v="Informe reconociemiento de gastos &quot;HERMES JULIO PERESSINI &quot; - 100 Años salgan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0T00:00:00"/>
    <s v="PV-2016-01520401"/>
    <m/>
    <x v="0"/>
    <d v="2016-10-04T00:00:00"/>
    <m/>
    <m/>
    <m/>
    <m/>
    <m/>
    <m/>
    <m/>
    <m/>
    <m/>
    <m/>
    <m/>
    <m/>
  </r>
  <r>
    <s v="406054/2016"/>
    <s v="406054/2016"/>
    <m/>
    <s v="0028471/2016"/>
    <m/>
    <m/>
    <s v="NOTA DNEF N° 608/2016"/>
    <d v="2016-09-07T00:00:00"/>
    <s v="Contrataciones Artisticas"/>
    <s v="TARGHETTA FERNANDO MATIAS"/>
    <n v="7000"/>
    <s v="Informe reconociemiento de gastos &quot;TARGHETTA FERNANDO MATIAS&quot; - Música de la independencia -"/>
    <s v="Dirección Nacional de Expresiones Federales"/>
    <d v="2016-09-07T00:00:00"/>
    <s v="Dirección Nacional de Expresiones Federales"/>
    <d v="2016-09-07T00:00:00"/>
    <m/>
    <s v="Sebastian"/>
    <d v="2016-09-07T00:00:00"/>
    <m/>
    <s v="Dirección Nacional de Expresiones Federales"/>
    <d v="2016-09-19T00:00:00"/>
    <m/>
    <s v="Falta SIPRO/Ampliar actividad en AFIP"/>
    <x v="5"/>
    <m/>
    <m/>
    <m/>
    <m/>
    <m/>
    <m/>
    <m/>
    <m/>
    <m/>
    <m/>
    <m/>
    <m/>
    <m/>
  </r>
  <r>
    <s v="406055/2016"/>
    <s v="406055/2016"/>
    <m/>
    <s v="0028472/2016"/>
    <m/>
    <m/>
    <s v="NOTA DNEF N° 609/2016"/>
    <d v="2016-09-07T00:00:00"/>
    <s v="Contrataciones Artisticas"/>
    <s v="MYRIAM EDITH TOKEN"/>
    <n v="7000"/>
    <s v="Informe reconociemiento de gastos &quot;MYRIAM EDITH TOKEN&quot; - Música de la independencia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0T00:00:00"/>
    <s v="PV-2016-01535167"/>
    <m/>
    <x v="5"/>
    <m/>
    <m/>
    <m/>
    <m/>
    <m/>
    <m/>
    <m/>
    <m/>
    <m/>
    <m/>
    <m/>
    <m/>
    <m/>
  </r>
  <r>
    <s v="406010/2016"/>
    <s v="406010/2016"/>
    <m/>
    <s v="0028468/2016"/>
    <m/>
    <m/>
    <s v="NOTA DNEF N° 600/2016"/>
    <d v="2016-09-07T00:00:00"/>
    <s v="Contrataciones Artisticas"/>
    <s v="ELIAS JUAN ONGAY"/>
    <n v="7000"/>
    <s v="Informe reconociemiento de gastos &quot;ELIAS JUAN ONGAY&quot; - Música de la independencia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7T00:00:00"/>
    <s v="PV-2016-01705262"/>
    <m/>
    <x v="5"/>
    <m/>
    <m/>
    <m/>
    <m/>
    <m/>
    <m/>
    <m/>
    <m/>
    <m/>
    <m/>
    <m/>
    <m/>
    <m/>
  </r>
  <r>
    <s v="405366/2016"/>
    <s v="405366/2016"/>
    <m/>
    <s v="0028442/2016"/>
    <m/>
    <m/>
    <s v="NOTA DNEF N° 589/2016"/>
    <d v="2016-09-07T00:00:00"/>
    <s v="Contrataciones Artisticas"/>
    <s v="PATRICIO MATTERI"/>
    <n v="5000"/>
    <s v="Informe reconociemiento de gastos &quot;PATRICIO MATTERI&quot; - Música de la independencia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0T00:00:00"/>
    <s v="PV-2016-01519808"/>
    <s v="Para indicación de crédito e intervención. RESO x GEDO."/>
    <x v="5"/>
    <m/>
    <m/>
    <m/>
    <m/>
    <m/>
    <m/>
    <m/>
    <m/>
    <m/>
    <m/>
    <m/>
    <m/>
    <m/>
  </r>
  <r>
    <s v="405635/2016"/>
    <s v="405635/2016"/>
    <m/>
    <s v="0028455/2016"/>
    <m/>
    <m/>
    <s v="NOTA DNEF N° 597/2016"/>
    <d v="2016-09-07T00:00:00"/>
    <s v="Contrataciones Artisticas"/>
    <s v="PESCETTI LUIS MARIA"/>
    <n v="40000"/>
    <s v="Informe reconociemiento de gastos &quot;PESCETTI LUIS MARIA&quot; - Concierto día del niño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1T00:00:00"/>
    <m/>
    <m/>
    <x v="19"/>
    <d v="2016-09-21T00:00:00"/>
    <m/>
    <m/>
    <m/>
    <m/>
    <m/>
    <m/>
    <m/>
    <m/>
    <m/>
    <m/>
    <m/>
    <m/>
  </r>
  <r>
    <s v="405613/2016"/>
    <s v="405613/2016"/>
    <m/>
    <s v="0028452/2016"/>
    <m/>
    <m/>
    <s v="NOTA DNEF N° 595/2016"/>
    <d v="2016-09-07T00:00:00"/>
    <s v="Contrataciones Artisticas"/>
    <s v="ERNESTO RUIZ GÓMEZ"/>
    <n v="6000"/>
    <s v="Informe reconociemiento de gastos &quot;ERNESTO RUIZ GÓMEZ&quot; - Homenajo a Mariano Mores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0T00:00:00"/>
    <s v="PV-2016-01520301"/>
    <s v="Para indicación de crédito e intervención. RESO x GEDO."/>
    <x v="5"/>
    <m/>
    <m/>
    <m/>
    <m/>
    <m/>
    <m/>
    <m/>
    <m/>
    <m/>
    <m/>
    <m/>
    <m/>
    <m/>
  </r>
  <r>
    <s v="405697/2016"/>
    <s v="405697/2016"/>
    <m/>
    <s v="0028460/2016"/>
    <m/>
    <m/>
    <s v="NOTA DNEF N° 603/2016"/>
    <d v="2016-09-07T00:00:00"/>
    <s v="Contrataciones Artisticas"/>
    <s v="ELECTROPLUME ARGENTAVIS"/>
    <s v="600(€)"/>
    <s v="Informe reconociemiento de gastos &quot;ELECTROPLUME ARGENTAVIS&quot;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0T00:00:00"/>
    <s v="PV-2016-01534068"/>
    <s v="Para indicación de crédito e intervención. RESO x GEDO."/>
    <x v="5"/>
    <m/>
    <m/>
    <m/>
    <m/>
    <m/>
    <m/>
    <m/>
    <m/>
    <m/>
    <m/>
    <m/>
    <m/>
    <m/>
  </r>
  <r>
    <s v="405740/2016"/>
    <s v="405740/2016"/>
    <m/>
    <s v="0028461/2016"/>
    <m/>
    <m/>
    <s v="NOTA DNEF N° 598/2016"/>
    <d v="2016-09-07T00:00:00"/>
    <s v="Contrataciones Artisticas"/>
    <s v="CHIAPPETTA SERGIO NESTOR Y VAZQUEZ ACUÑA MARIA JIMENA (SIMPLE ASOCIACIÓN)"/>
    <n v="52500"/>
    <s v="Informe reconociemiento de gastos &quot;CHIAPPETTA SERGIO NESTOR Y VAZQUEZ ACUÑA MARIA JIMENA &quot; -"/>
    <s v="Dirección Nacional de Expresiones Federales"/>
    <d v="2016-09-07T00:00:00"/>
    <s v="Dirección Nacional de Expresiones Federales"/>
    <d v="2016-09-07T00:00:00"/>
    <m/>
    <s v="Sebastian"/>
    <d v="2016-09-07T00:00:00"/>
    <s v="26/09/2016: Se devuelve a DNEF por FALTA SIPRO/ NO TIENE CERTIFICADO FISCAL (multinota vencida)/ FALTA CONTRATO DE ASOCIACION SIMPLE"/>
    <s v="Dirección Nacional de Expresiones Federales"/>
    <d v="2016-09-26T00:00:00"/>
    <s v="RTO-S01:1034426/2016"/>
    <s v="FALTA SIPRO/ NO TIENE CERTIFICADO FISCAL (multinota vencida)/ FALTA CONTRATO DE ASOCIACION SIMPLE"/>
    <x v="25"/>
    <d v="2016-09-26T00:00:00"/>
    <m/>
    <m/>
    <m/>
    <m/>
    <m/>
    <m/>
    <m/>
    <m/>
    <m/>
    <m/>
    <m/>
    <m/>
  </r>
  <r>
    <s v="028349/2016"/>
    <s v="028349/2016"/>
    <m/>
    <s v="0028349/2016"/>
    <m/>
    <m/>
    <m/>
    <d v="2016-09-02T00:00:00"/>
    <s v="Tecnopolis - Seguridad"/>
    <s v="MAXISEGURIDAD INDUSTRIAL S.A."/>
    <n v="88590"/>
    <s v="OC 142/2016 Pago de factura B N° 0005-00000731"/>
    <s v="Dirección Nacional de Centros Tematicos"/>
    <d v="2016-02-09T00:00:00"/>
    <s v="Direccion General Técnica, Administrativa y Legal"/>
    <d v="2016-09-07T00:00:00"/>
    <m/>
    <s v="Otros"/>
    <d v="2016-09-07T00:00:00"/>
    <m/>
    <m/>
    <m/>
    <m/>
    <m/>
    <x v="3"/>
    <d v="2016-09-07T00:00:00"/>
    <m/>
    <m/>
    <m/>
    <m/>
    <m/>
    <m/>
    <m/>
    <m/>
    <m/>
    <m/>
    <m/>
    <m/>
  </r>
  <r>
    <s v="404111/2016"/>
    <s v="404111/2016"/>
    <m/>
    <s v="0028349/2016"/>
    <m/>
    <m/>
    <s v="NOTA DNCT N° 280/2016"/>
    <d v="2016-09-01T00:00:00"/>
    <s v="Tecnopolis - Limpieza"/>
    <s v="GARCIA SERGIO OSVALDO (ALVARADO INSUMOS)"/>
    <n v="199999.25"/>
    <s v="Pago de factura B N° 0002-00000939"/>
    <s v="Dirección Nacional de Centros Tematicos"/>
    <d v="2016-01-09T00:00:00"/>
    <s v="Direccion General Técnica, Administrativa y Legal"/>
    <d v="2016-09-07T00:00:00"/>
    <m/>
    <s v="Otros"/>
    <d v="2016-09-08T00:00:00"/>
    <s v="TERMINADO"/>
    <s v="Presupuesto"/>
    <d v="2016-09-09T00:00:00"/>
    <s v="PV-2016-01285389"/>
    <s v="PARA SU INTERVENCION"/>
    <x v="5"/>
    <m/>
    <m/>
    <m/>
    <m/>
    <m/>
    <m/>
    <m/>
    <m/>
    <m/>
    <m/>
    <m/>
    <m/>
    <m/>
  </r>
  <r>
    <s v="404002/2016"/>
    <s v="404002/2016"/>
    <m/>
    <s v="0028383/2016"/>
    <m/>
    <m/>
    <s v="NOTA DNCT N° 282/2016"/>
    <d v="2016-09-02T00:00:00"/>
    <s v="Tecnopolis - Insumos Graficos"/>
    <s v="GONIX INTEGAL S.R.L."/>
    <n v="292643.75"/>
    <s v="Pago de factura B N° 0002-00000052"/>
    <s v="Dirección Nacional de Centros Tematicos"/>
    <d v="2016-02-09T00:00:00"/>
    <s v="Direccion General Técnica, Administrativa y Legal"/>
    <d v="2016-09-07T00:00:00"/>
    <m/>
    <s v="Mariana"/>
    <d v="2016-09-08T00:00:00"/>
    <m/>
    <m/>
    <m/>
    <m/>
    <m/>
    <x v="3"/>
    <d v="2016-09-08T00:00:00"/>
    <m/>
    <m/>
    <m/>
    <m/>
    <m/>
    <m/>
    <m/>
    <m/>
    <m/>
    <m/>
    <m/>
    <m/>
  </r>
  <r>
    <s v="403720/2016"/>
    <s v="403720/2016"/>
    <m/>
    <s v="0028379/2016"/>
    <m/>
    <m/>
    <s v="NOTA DNCT N° 289/2016"/>
    <d v="2016-08-05T00:00:00"/>
    <s v="Tecnopolis - Servicio de sonido y video"/>
    <s v="BASIGALUPI HNOS S.A"/>
    <n v="89661"/>
    <s v="Pago de factura B N° 0061-00000073"/>
    <s v="Dirección Nacional de Centros Tematicos"/>
    <d v="2016-05-08T00:00:00"/>
    <s v="Direccion General Técnica, Administrativa y Legal"/>
    <d v="2016-09-07T00:00:00"/>
    <m/>
    <s v="Mariana"/>
    <d v="2016-09-08T00:00:00"/>
    <s v="TERMINADO"/>
    <s v="Presupuesto"/>
    <d v="2016-09-13T00:00:00"/>
    <s v="PV-2016-01356078-APN-DGTAYL#SFM"/>
    <s v="PARA SU INTERVENCION"/>
    <x v="5"/>
    <m/>
    <m/>
    <m/>
    <m/>
    <m/>
    <m/>
    <m/>
    <m/>
    <m/>
    <m/>
    <m/>
    <m/>
    <m/>
  </r>
  <r>
    <s v="404293/2016"/>
    <s v="404293/2016"/>
    <m/>
    <s v="0028351/2016"/>
    <m/>
    <m/>
    <s v="NOTA DNCT N° 285/2016"/>
    <d v="2016-08-31T00:00:00"/>
    <s v="Tecnopolis - Mantenimiento"/>
    <s v="MISIANO RUBEN ANTONIO DARIO"/>
    <n v="22122.35"/>
    <s v="Pago de facturas B N° 0002-00000039/40"/>
    <s v="Dirección Nacional de Centros Tematicos"/>
    <s v="8/31/2016"/>
    <s v="Direccion General Técnica, Administrativa y Legal"/>
    <d v="2016-09-07T00:00:00"/>
    <m/>
    <s v="Mariana"/>
    <d v="2016-09-08T00:00:00"/>
    <s v="TERMINADO"/>
    <s v="Presupuesto"/>
    <d v="2016-09-16T00:00:00"/>
    <s v="PV-2016-01456510-APN-DGTAYL#SFM"/>
    <s v="PARA SU INTERVENCION"/>
    <x v="19"/>
    <d v="2016-09-21T00:00:00"/>
    <m/>
    <m/>
    <m/>
    <m/>
    <m/>
    <m/>
    <m/>
    <m/>
    <m/>
    <m/>
    <m/>
    <m/>
  </r>
  <r>
    <s v="404254/2016"/>
    <s v="404254/2016"/>
    <m/>
    <s v="0028398/2016"/>
    <m/>
    <m/>
    <s v="NOTA DNCT N° 275/2016"/>
    <d v="2016-09-05T00:00:00"/>
    <s v="Tecnopolis - Mantenimiento"/>
    <s v="ACLIMATAR S.R.L."/>
    <n v="86000"/>
    <s v="Pago de factura B N° 0002-00000182"/>
    <s v="Dirección Nacional de Centros Tematicos"/>
    <d v="2016-05-09T00:00:00"/>
    <s v="Direccion General Técnica, Administrativa y Legal"/>
    <d v="2016-09-07T00:00:00"/>
    <m/>
    <s v="Mariana"/>
    <d v="2016-09-08T00:00:00"/>
    <s v="TERMINADO"/>
    <s v="Presupuesto"/>
    <d v="2016-09-13T00:00:00"/>
    <s v="PV-2016-01355584-APN-DGTAYL#SFM"/>
    <s v="PARA SU INTERVENCION"/>
    <x v="0"/>
    <d v="2016-09-27T00:00:00"/>
    <m/>
    <m/>
    <m/>
    <m/>
    <m/>
    <m/>
    <m/>
    <m/>
    <m/>
    <m/>
    <m/>
    <m/>
  </r>
  <r>
    <s v="404197/2016"/>
    <s v="404197/2016"/>
    <m/>
    <s v="0028396/2016"/>
    <m/>
    <m/>
    <s v="NOTA DNCT N° 277/2016"/>
    <d v="2016-09-05T00:00:00"/>
    <s v="Tecnopolis - Mantenimiento"/>
    <s v="SERCOMET S.R.L."/>
    <n v="195300"/>
    <s v="Pago de factura B N° 0002-00000052"/>
    <s v="Dirección Nacional de Centros Tematicos"/>
    <d v="2016-05-09T00:00:00"/>
    <s v="Direccion General Técnica, Administrativa y Legal"/>
    <d v="2016-09-07T00:00:00"/>
    <m/>
    <s v="Mariana"/>
    <d v="2016-09-08T00:00:00"/>
    <m/>
    <m/>
    <m/>
    <m/>
    <m/>
    <x v="3"/>
    <d v="2016-09-08T00:00:00"/>
    <m/>
    <m/>
    <m/>
    <m/>
    <m/>
    <m/>
    <m/>
    <m/>
    <m/>
    <m/>
    <m/>
    <m/>
  </r>
  <r>
    <m/>
    <s v="028391/2016"/>
    <m/>
    <s v="0028391/2016"/>
    <m/>
    <m/>
    <m/>
    <d v="2016-08-23T00:00:00"/>
    <s v="Tecnopolis - Mantenimiento"/>
    <s v="ENTROPIA S.R.L."/>
    <n v="649034.57999999996"/>
    <s v="OC 87/2015 Pago de factura B N° 0002-00000032"/>
    <s v="Dirección Nacional de Centros Tematicos"/>
    <s v="8/28/2016"/>
    <s v="Direccion General Técnica, Administrativa y Legal"/>
    <d v="2016-09-07T00:00:00"/>
    <m/>
    <s v="Mariana"/>
    <d v="2016-09-08T00:00:00"/>
    <s v="TERMINADO"/>
    <s v="Mesa de Entradas"/>
    <d v="2016-10-04T00:00:00"/>
    <s v="Providencia GEDO"/>
    <s v="Para archivar, por pedido de DNCT, ya que la factura está duplicada con una que corre en Nota-S01:0027812/2016"/>
    <x v="2"/>
    <d v="2016-10-04T00:00:00"/>
    <m/>
    <m/>
    <m/>
    <m/>
    <m/>
    <m/>
    <m/>
    <m/>
    <m/>
    <m/>
    <m/>
    <m/>
  </r>
  <r>
    <s v="404060/2016"/>
    <s v="404060/2016"/>
    <m/>
    <s v="0028313/2016"/>
    <m/>
    <m/>
    <s v="NOTA DNCT N° 281/2016"/>
    <d v="2016-09-05T00:00:00"/>
    <s v="Tecnopolis - Mantenimiento"/>
    <s v="ENTROPIA S.R.L."/>
    <n v="347919"/>
    <s v="Pago de facturas B N° 0002-00000033/34/35/36/38"/>
    <s v="Dirección Nacional de Centros Tematicos"/>
    <d v="2016-05-09T00:00:00"/>
    <s v="Direccion General Técnica, Administrativa y Legal"/>
    <d v="2016-09-07T00:00:00"/>
    <m/>
    <s v="Otros"/>
    <d v="2016-09-08T00:00:00"/>
    <s v="TERMINADO"/>
    <s v="Presupuesto"/>
    <d v="2016-09-15T00:00:00"/>
    <s v="PV-2016-01394976-APN-DGTAYL#SFM"/>
    <s v="PARA SU INTERVENCION"/>
    <x v="5"/>
    <m/>
    <m/>
    <m/>
    <m/>
    <m/>
    <m/>
    <m/>
    <m/>
    <m/>
    <m/>
    <m/>
    <m/>
    <m/>
  </r>
  <r>
    <s v="403772/2016"/>
    <s v="403772/2016"/>
    <m/>
    <s v="0028380/2016"/>
    <m/>
    <m/>
    <s v="NOTA DNCT N° 288/2016"/>
    <d v="2016-08-24T00:00:00"/>
    <s v="Tecnopolis - Agua"/>
    <s v="AKUA S.A."/>
    <n v="16578"/>
    <s v="Pago de factura B N° 0006-00001078"/>
    <s v="Dirección Nacional de Centros Tematicos"/>
    <s v="8/24/2016"/>
    <s v="Direccion General Técnica, Administrativa y Legal"/>
    <d v="2016-09-07T00:00:00"/>
    <m/>
    <s v="Mariana"/>
    <d v="2016-09-08T00:00:00"/>
    <m/>
    <s v="Presupuesto"/>
    <d v="2016-10-03T00:00:00"/>
    <s v="PV-2016-01876301"/>
    <m/>
    <x v="5"/>
    <m/>
    <m/>
    <m/>
    <m/>
    <m/>
    <m/>
    <m/>
    <m/>
    <m/>
    <m/>
    <m/>
    <m/>
    <m/>
  </r>
  <r>
    <s v="403781/2016"/>
    <s v="403781/2016"/>
    <m/>
    <s v="0028358/2016"/>
    <m/>
    <m/>
    <s v="NOTA DNCT N° 287/2016"/>
    <d v="2016-08-30T00:00:00"/>
    <s v="Tecnopolis - Mantenimiento"/>
    <s v="DURBECK"/>
    <n v="5247.4"/>
    <s v="Pago de factura B N° 0003-00000781"/>
    <s v="Dirección Nacional de Centros Tematicos"/>
    <s v="8/30/2016"/>
    <s v="Direccion General Técnica, Administrativa y Legal"/>
    <d v="2016-09-07T00:00:00"/>
    <m/>
    <s v="Mariana"/>
    <d v="2016-09-08T00:00:00"/>
    <s v="TERMINADO"/>
    <s v="Presupuesto"/>
    <d v="2016-09-16T00:00:00"/>
    <s v="PV-2016-01448440-APN-DGTAYL#SFM"/>
    <s v="PARA SU INTERVENCION"/>
    <x v="5"/>
    <m/>
    <m/>
    <m/>
    <m/>
    <m/>
    <m/>
    <m/>
    <m/>
    <m/>
    <m/>
    <m/>
    <m/>
    <m/>
  </r>
  <r>
    <s v="405124/2016"/>
    <s v="405124/2016"/>
    <m/>
    <s v="0028362/2016"/>
    <m/>
    <m/>
    <s v="NOTA DNCT N° 279/2016"/>
    <d v="2016-09-05T00:00:00"/>
    <s v="Tecnopolis - Iluminacion"/>
    <s v="TECBA GROUP S.A."/>
    <n v="499999.98"/>
    <s v="Pago de de factura B N° 0001-00000003"/>
    <s v="Dirección Nacional de Centros Tematicos"/>
    <d v="2016-05-09T00:00:00"/>
    <s v="Direccion General Técnica, Administrativa y Legal"/>
    <d v="2016-09-07T00:00:00"/>
    <m/>
    <s v="Mariana"/>
    <d v="2016-09-08T00:00:00"/>
    <m/>
    <m/>
    <m/>
    <m/>
    <m/>
    <x v="3"/>
    <d v="2016-09-08T00:00:00"/>
    <m/>
    <m/>
    <m/>
    <m/>
    <m/>
    <m/>
    <m/>
    <m/>
    <m/>
    <m/>
    <m/>
    <m/>
  </r>
  <r>
    <s v="403830/2016"/>
    <s v="403830/2016"/>
    <m/>
    <s v="0028385/2016"/>
    <m/>
    <m/>
    <s v="NOTA DNCT N° 286/2016"/>
    <d v="2016-08-31T00:00:00"/>
    <s v="Tecnopolis - Mantenimiento"/>
    <s v="PINTURERIAS REX S.A."/>
    <n v="194480"/>
    <s v="Pago de factura B N° 0334-00003057"/>
    <s v="Dirección Nacional de Centros Tematicos"/>
    <s v="8/31/2016"/>
    <s v="Direccion General Técnica, Administrativa y Legal"/>
    <d v="2016-09-07T00:00:00"/>
    <m/>
    <s v="Mariana"/>
    <d v="2016-09-08T00:00:00"/>
    <s v="TERMINADO"/>
    <s v="Presupuesto"/>
    <d v="2016-09-09T00:00:00"/>
    <s v="PV-2016-01279907-APN-DGTAYL#SFM"/>
    <s v="PARA SU INTERVENCION"/>
    <x v="5"/>
    <m/>
    <m/>
    <m/>
    <m/>
    <m/>
    <m/>
    <m/>
    <m/>
    <m/>
    <m/>
    <m/>
    <m/>
    <m/>
  </r>
  <r>
    <s v="403938/2016"/>
    <s v="403938/2016"/>
    <m/>
    <s v="0028366/2016"/>
    <m/>
    <m/>
    <s v="NOTA DNCT N° 284/2016"/>
    <d v="2016-08-26T00:00:00"/>
    <s v="Tecnopolis - Alquiler Fotocopiadoras"/>
    <s v="QSC SOLUCIONES S.R.L."/>
    <n v="17848.64"/>
    <s v="Pago de factura B N° 0002-00007912"/>
    <s v="Dirección Nacional de Centros Tematicos"/>
    <s v="8/26/2016"/>
    <s v="Direccion General Técnica, Administrativa y Legal"/>
    <d v="2016-09-07T00:00:00"/>
    <m/>
    <s v="Mariana"/>
    <d v="2016-09-08T00:00:00"/>
    <m/>
    <s v="Presupuesto"/>
    <d v="2016-09-14T00:00:00"/>
    <s v="PV-2016-01394700-APN-DGTAYL#SFM"/>
    <s v="PARA CONTINUAR CON LOS TRAMITES ADMINISTRATIVOS DE RIGOR"/>
    <x v="19"/>
    <d v="2016-09-13T00:00:00"/>
    <m/>
    <m/>
    <m/>
    <m/>
    <m/>
    <m/>
    <m/>
    <m/>
    <m/>
    <m/>
    <m/>
    <m/>
  </r>
  <r>
    <s v="401313/2016"/>
    <s v="401313/2016"/>
    <m/>
    <s v="0028374/2016"/>
    <m/>
    <m/>
    <s v="NOTA DNEF N° 573/2016"/>
    <d v="2016-09-05T00:00:00"/>
    <s v="Alquiler de Equipamiento"/>
    <s v="TROY PRODUCCIONES S.R.L."/>
    <n v="43560"/>
    <s v="Pago de factura B N° 0002-00000081"/>
    <s v="Dirección Nacional de Expresiones Federales"/>
    <d v="2016-05-09T00:00:00"/>
    <s v="Dirección Nacional de Expresiones Federales"/>
    <d v="2016-09-05T00:00:00"/>
    <m/>
    <s v="Mariana"/>
    <d v="2016-09-08T00:00:00"/>
    <s v="TERMINADO"/>
    <s v="Presupuesto"/>
    <d v="2016-09-20T00:00:00"/>
    <s v="PV-2016-01532733"/>
    <m/>
    <x v="5"/>
    <m/>
    <m/>
    <m/>
    <m/>
    <m/>
    <m/>
    <m/>
    <m/>
    <m/>
    <m/>
    <m/>
    <m/>
    <m/>
  </r>
  <r>
    <s v="409109/2016"/>
    <s v="409109/2016"/>
    <m/>
    <m/>
    <m/>
    <m/>
    <s v="NOTA DNEF 93/2016"/>
    <d v="2016-09-08T00:00:00"/>
    <s v="Contrataciones Artisticas"/>
    <s v="CHIAPPETTA SERGIO NESTOR"/>
    <n v="175000"/>
    <s v="Pago de factura B N° 0001-00000010"/>
    <s v="Dirección Nacional de Expresiones Federales"/>
    <d v="2016-08-09T00:00:00"/>
    <s v="Dirección Nacional de Expresiones Federales"/>
    <d v="2016-09-08T00:00:00"/>
    <m/>
    <s v="Sebastian"/>
    <d v="2016-09-08T00:00:00"/>
    <s v="se envía con providencia porque no acreditan la representación, lo que adjuntan no es suficiente."/>
    <s v="Dirección Nacional de Expresiones Federales"/>
    <d v="2016-10-03T00:00:00"/>
    <s v="PV-2016-01879405"/>
    <s v="para acreditar la respresentación"/>
    <x v="25"/>
    <d v="2016-10-03T00:00:00"/>
    <m/>
    <m/>
    <m/>
    <m/>
    <m/>
    <m/>
    <m/>
    <m/>
    <m/>
    <m/>
    <m/>
    <m/>
  </r>
  <r>
    <s v="350962/2016"/>
    <s v="350962/2016"/>
    <m/>
    <m/>
    <m/>
    <m/>
    <m/>
    <d v="2016-07-29T00:00:00"/>
    <s v="Informática"/>
    <m/>
    <m/>
    <m/>
    <s v="Coordinación Técnica Operativa"/>
    <s v="7/29/2016"/>
    <s v="Direccion General Técnica, Administrativa y Legal"/>
    <d v="2016-09-08T00:00:00"/>
    <m/>
    <s v="GUIDO 811"/>
    <d v="2016-09-09T00:00:00"/>
    <s v="Adhesión a ConvenioMarco por Nota. Jurídicos de JGM confirmará procedimiento el 30-09. Se solicitó a Informática que agregue otros presupuestos al expediente, mas detalle de ubicación física de las computadoras destinatarias de las licencias a adquirir. Todo solicitado por ONTI"/>
    <m/>
    <m/>
    <m/>
    <m/>
    <x v="3"/>
    <d v="2016-09-08T00:00:00"/>
    <m/>
    <m/>
    <m/>
    <m/>
    <m/>
    <m/>
    <m/>
    <m/>
    <m/>
    <m/>
    <m/>
    <m/>
  </r>
  <r>
    <s v="406562/2016"/>
    <s v="406562/2016"/>
    <m/>
    <s v="0028740/2016"/>
    <m/>
    <m/>
    <m/>
    <d v="2016-09-06T00:00:00"/>
    <s v="Informática"/>
    <m/>
    <m/>
    <s v="Alta de hosting servidores del Ministerio de Mordernización para el SIGPREN en el SFMyCP"/>
    <s v="Informatica"/>
    <d v="2016-06-09T00:00:00"/>
    <s v="Direccion General Técnica, Administrativa y Legal"/>
    <d v="2016-09-12T00:00:00"/>
    <m/>
    <s v="Otros"/>
    <m/>
    <m/>
    <m/>
    <m/>
    <m/>
    <m/>
    <x v="3"/>
    <d v="2016-09-12T00:00:00"/>
    <m/>
    <m/>
    <m/>
    <m/>
    <m/>
    <m/>
    <m/>
    <m/>
    <m/>
    <m/>
    <m/>
    <m/>
  </r>
  <r>
    <s v="411740/2016"/>
    <s v="411740/2016"/>
    <m/>
    <s v="0028861/2016"/>
    <m/>
    <m/>
    <s v="NOTA DNCT 298/2016"/>
    <d v="2016-09-08T00:00:00"/>
    <s v="Tecnopolis - Librería"/>
    <s v="LUIS LOPETRONE"/>
    <n v="49177"/>
    <s v="Pago de fatura B N° 0004-00003284"/>
    <s v="Dirección Nacional de Centros Tematicos"/>
    <d v="2016-09-08T00:00:00"/>
    <s v="Direccion General Técnica, Administrativa y Legal"/>
    <d v="2016-09-12T00:00:00"/>
    <m/>
    <s v="Mariana"/>
    <d v="2016-09-13T00:00:00"/>
    <m/>
    <s v="Presupuesto"/>
    <d v="2016-09-30T00:00:00"/>
    <s v="PV-2016-01819007"/>
    <m/>
    <x v="5"/>
    <m/>
    <m/>
    <m/>
    <m/>
    <m/>
    <m/>
    <m/>
    <m/>
    <m/>
    <m/>
    <m/>
    <m/>
    <m/>
  </r>
  <r>
    <s v="415096/2016"/>
    <s v="415096/2016"/>
    <m/>
    <s v="0028860/2016"/>
    <m/>
    <m/>
    <s v="NOTA DNEF 633/2016"/>
    <d v="2016-09-12T00:00:00"/>
    <s v="Contrataciones Artisticas"/>
    <s v="SERGIO DANIEL WAGNER"/>
    <n v="10000"/>
    <s v="Informe reconociemiento de gastos &quot;SERGIO DANIEL WAGNER&quot; - Jazz argentino Diferentes Miradas -"/>
    <s v="Dirección Nacional de Expresiones Federales"/>
    <d v="2016-09-12T00:00:00"/>
    <s v="Dirección Nacional de Expresiones Federales"/>
    <d v="2016-09-12T00:00:00"/>
    <m/>
    <s v="Sebastian"/>
    <d v="2016-09-13T00:00:00"/>
    <s v="se devuelve por falta de sipro."/>
    <s v="Dirección Nacional de Expresiones Federales"/>
    <d v="2016-09-26T00:00:00"/>
    <m/>
    <s v="para inscribir en sipro"/>
    <x v="7"/>
    <d v="2016-09-26T00:00:00"/>
    <m/>
    <m/>
    <m/>
    <m/>
    <m/>
    <m/>
    <m/>
    <m/>
    <m/>
    <m/>
    <m/>
    <m/>
  </r>
  <r>
    <s v="415084/2016"/>
    <s v="415084/2016"/>
    <m/>
    <s v="0028859/2016"/>
    <m/>
    <m/>
    <s v="NOTA DNEF 632/2016"/>
    <d v="2016-09-12T00:00:00"/>
    <s v="Contrataciones Artisticas"/>
    <s v="SEBASTIAN EDGARDO BENEDETTI"/>
    <n v="2000"/>
    <s v="Informe reconociemiento de gastos &quot;SEBASTIAN EDGARDO BENEDETTI&quot; - Expreso Imaginario -"/>
    <s v="Dirección Nacional de Expresiones Federales"/>
    <d v="2016-09-12T00:00:00"/>
    <s v="Dirección Nacional de Expresiones Federales"/>
    <d v="2016-09-12T00:00:00"/>
    <m/>
    <s v="Sebastian"/>
    <d v="2016-09-13T00:00:00"/>
    <s v="se devuelve por falta de sipro."/>
    <s v="Dirección Nacional de Expresiones Federales"/>
    <d v="2016-09-26T00:00:00"/>
    <m/>
    <s v="para inscribir en sipro"/>
    <x v="3"/>
    <d v="2016-10-07T00:00:00"/>
    <m/>
    <m/>
    <m/>
    <m/>
    <m/>
    <m/>
    <m/>
    <m/>
    <m/>
    <m/>
    <m/>
    <m/>
  </r>
  <r>
    <s v="415083/2016"/>
    <s v="415083/2016"/>
    <m/>
    <s v="0028858/2016"/>
    <m/>
    <m/>
    <s v="NOTA DNEF 631/2016"/>
    <m/>
    <s v="Contrataciones Artisticas"/>
    <s v="PAULA AMALIA PELUSO"/>
    <n v="24000"/>
    <s v="Informe reconociemiento de gastos &quot;PAULA AMALIA PELUSO&quot; - Formas de tiempo -"/>
    <s v="Dirección Nacional de Expresiones Federales"/>
    <d v="2016-09-12T00:00:00"/>
    <s v="Dirección Nacional de Expresiones Federales"/>
    <d v="2016-09-12T00:00:00"/>
    <m/>
    <s v="Sebastian"/>
    <d v="2016-09-13T00:00:00"/>
    <s v="TERMINADO"/>
    <s v="Presupuesto"/>
    <d v="2016-09-27T00:00:00"/>
    <s v="PV-2016-01691925"/>
    <s v="Para indicar existencia de credito, Reso por GEDO"/>
    <x v="5"/>
    <m/>
    <m/>
    <m/>
    <m/>
    <m/>
    <m/>
    <m/>
    <m/>
    <m/>
    <m/>
    <m/>
    <m/>
    <m/>
  </r>
  <r>
    <s v="415082/2016"/>
    <s v="415082/2016"/>
    <m/>
    <s v="0028731/2016"/>
    <m/>
    <m/>
    <s v="NOTA DNEF 630/2016"/>
    <d v="2016-09-12T00:00:00"/>
    <s v="Hospedaje y Comida"/>
    <s v="ALVEAR PALACE HOTEL S.A.I."/>
    <n v="29896.68"/>
    <s v="Pago de factura B N° 0017-00009450"/>
    <s v="Dirección Nacional de Expresiones Federales"/>
    <d v="2016-09-12T00:00:00"/>
    <s v="Dirección Nacional de Expresiones Federales"/>
    <d v="2016-09-12T00:00:00"/>
    <m/>
    <s v="Sebastian"/>
    <d v="2016-09-13T00:00:00"/>
    <s v="TERMINADO"/>
    <s v="Presupuesto"/>
    <d v="2016-10-06T00:00:00"/>
    <s v="PV-2016-01999184"/>
    <s v="Para indicar crédito e intervención. RESO por GEDO."/>
    <x v="5"/>
    <m/>
    <m/>
    <m/>
    <m/>
    <m/>
    <m/>
    <m/>
    <m/>
    <m/>
    <m/>
    <m/>
    <m/>
    <m/>
  </r>
  <r>
    <s v="411658/2016"/>
    <s v="411658/2016"/>
    <m/>
    <s v="0028735/2016"/>
    <m/>
    <m/>
    <s v="NOTA DNCT 283/2016"/>
    <d v="2016-08-30T00:00:00"/>
    <s v="Tecnopolis - Equipamiento"/>
    <s v="SM VEHÍCULOS ELÉCTRICOS S.A."/>
    <n v="318835"/>
    <s v="Pago de facturas B N° 0004-00000234/36"/>
    <s v="Dirección Nacional de Centros Tematicos"/>
    <d v="2016-08-03T00:00:00"/>
    <s v="Direccion General Técnica, Administrativa y Legal"/>
    <d v="2016-09-12T00:00:00"/>
    <m/>
    <s v="Mariana"/>
    <d v="2016-09-13T00:00:00"/>
    <m/>
    <m/>
    <m/>
    <m/>
    <s v="PARA SU INTERVENCION"/>
    <x v="19"/>
    <d v="2016-09-16T00:00:00"/>
    <m/>
    <m/>
    <m/>
    <m/>
    <m/>
    <m/>
    <m/>
    <m/>
    <m/>
    <m/>
    <m/>
    <m/>
  </r>
  <r>
    <s v="411705/2016"/>
    <s v="411705/2016"/>
    <m/>
    <s v="028876/2016"/>
    <m/>
    <m/>
    <s v="NOTA DNCT 299/2016"/>
    <d v="2016-09-05T00:00:00"/>
    <s v="Tecnopolis - Servicio de sonido y video"/>
    <s v="DELICHOTTI JAVIER LEANDRO"/>
    <n v="15730"/>
    <s v="Pago de factura B N° 0003-00000008"/>
    <s v="Dirección Nacional de Centros Tematicos"/>
    <d v="2016-08-30T00:00:00"/>
    <s v="Direccion General Técnica, Administrativa y Legal"/>
    <d v="2016-09-12T00:00:00"/>
    <m/>
    <s v="Mariana"/>
    <d v="2016-09-13T00:00:00"/>
    <m/>
    <s v="Presupuesto"/>
    <d v="2016-09-16T00:00:00"/>
    <s v="PV-2016-01464782-APN-DGTAYL#SFM"/>
    <s v="PARA SU INTERVENCION"/>
    <x v="19"/>
    <d v="2016-09-16T00:00:00"/>
    <m/>
    <m/>
    <m/>
    <m/>
    <m/>
    <m/>
    <m/>
    <m/>
    <m/>
    <m/>
    <m/>
    <m/>
  </r>
  <r>
    <s v="415642/2016"/>
    <s v="415642/2016"/>
    <m/>
    <s v="026607/2016"/>
    <m/>
    <m/>
    <s v="NOTA DNEF 637/2016"/>
    <d v="2016-09-13T00:00:00"/>
    <s v="Alquiler de Equipamiento"/>
    <m/>
    <m/>
    <m/>
    <s v="Dirección Nacional de Expresiones Federales"/>
    <d v="2016-09-13T00:00:00"/>
    <s v="Dirección Nacional de Expresiones Federales"/>
    <d v="2016-09-13T00:00:00"/>
    <m/>
    <s v="Sebastian"/>
    <d v="2016-09-13T00:00:00"/>
    <s v="5/10 volvió des legales para que el área requirente cambie la nota ya que hay diferencias con lo que se factura."/>
    <s v="Dirección Nacional de Expresiones Federales"/>
    <d v="2016-10-06T00:00:00"/>
    <s v="PV-2016-01701391"/>
    <s v="para modificar nota"/>
    <x v="25"/>
    <d v="2016-10-06T00:00:00"/>
    <m/>
    <m/>
    <m/>
    <m/>
    <m/>
    <m/>
    <m/>
    <m/>
    <m/>
    <m/>
    <m/>
    <m/>
  </r>
  <r>
    <s v="415599/2016"/>
    <s v="415599/2016"/>
    <m/>
    <s v="0028730/2016"/>
    <m/>
    <m/>
    <s v="NOTA DNEF 476/2016"/>
    <s v="13/09/0206"/>
    <s v="Alquiler de Equipamiento"/>
    <s v="BACIGALUPPI HNOS S.A."/>
    <n v="81856.5"/>
    <s v="Pago de factura B N° 0061-00000076"/>
    <s v="Dirección Nacional de Expresiones Federales"/>
    <d v="2016-09-13T00:00:00"/>
    <s v="Dirección Nacional de Expresiones Federales"/>
    <d v="2016-09-13T00:00:00"/>
    <m/>
    <s v="Sebastian"/>
    <d v="2016-09-13T00:00:00"/>
    <s v="TERMINADO"/>
    <s v="Presupuesto"/>
    <d v="2016-09-29T00:00:00"/>
    <s v="pv-2016-01759263"/>
    <s v="Para indicación de crédito e intervención. DISPO x GEDO."/>
    <x v="5"/>
    <m/>
    <m/>
    <m/>
    <m/>
    <m/>
    <m/>
    <m/>
    <m/>
    <m/>
    <m/>
    <m/>
    <m/>
    <m/>
  </r>
  <r>
    <s v="411613/2016"/>
    <s v="411613/2016"/>
    <m/>
    <s v="0028927/2016"/>
    <m/>
    <m/>
    <s v="NOTA DNCT 300/2016"/>
    <d v="2016-09-09T00:00:00"/>
    <s v="Tecnopolis - Maquinas y Herramientas"/>
    <s v="GRUAS SAN BLAS S.A."/>
    <n v="456050.02"/>
    <s v="Pago de facturas B N° 0038-00000120/118/119/121"/>
    <s v="Dirección Nacional de Centros Tematicos"/>
    <d v="2016-09-09T00:00:00"/>
    <s v="Direccion General Técnica, Administrativa y Legal"/>
    <d v="2016-09-12T00:00:00"/>
    <m/>
    <s v="Mariana"/>
    <d v="2016-09-13T00:00:00"/>
    <m/>
    <s v="Presupuesto"/>
    <d v="2016-09-15T00:00:00"/>
    <s v="PV-2016-01424177-APN-DGTAYL#SFM"/>
    <s v="PARA CONTINUAR CON LOS TRÁMITES DE RIGOR"/>
    <x v="19"/>
    <d v="2016-09-14T00:00:00"/>
    <m/>
    <m/>
    <m/>
    <m/>
    <m/>
    <m/>
    <m/>
    <m/>
    <m/>
    <m/>
    <m/>
    <m/>
  </r>
  <r>
    <s v="416463/2016"/>
    <s v="416463/2016"/>
    <m/>
    <m/>
    <m/>
    <m/>
    <s v="NOTA DNEF 643/2016"/>
    <d v="2016-09-13T00:00:00"/>
    <s v="Alquiler de Equipamiento"/>
    <s v="BUENOS AIRES LIVE SHOW S.R.L."/>
    <n v="39000"/>
    <s v="Pago de factura B N° 0002-00000068"/>
    <s v="Dirección Nacional de Expresiones Federales"/>
    <d v="2016-09-13T00:00:00"/>
    <s v="Dirección Nacional de Expresiones Federales"/>
    <d v="2016-09-13T00:00:00"/>
    <m/>
    <s v="Sebastian"/>
    <d v="2016-09-13T00:00:00"/>
    <s v="TERMINADO"/>
    <s v="Presupuesto"/>
    <d v="2016-09-29T00:00:00"/>
    <s v="pv-2016-01759190"/>
    <s v="Para indicación de crédito e intervención. DISPO x GEDO."/>
    <x v="5"/>
    <m/>
    <m/>
    <m/>
    <m/>
    <m/>
    <m/>
    <m/>
    <m/>
    <m/>
    <m/>
    <m/>
    <m/>
    <m/>
  </r>
  <r>
    <s v="417005/2016"/>
    <s v="417005/2016"/>
    <m/>
    <m/>
    <m/>
    <m/>
    <m/>
    <m/>
    <s v="Logistica"/>
    <m/>
    <m/>
    <s v="Solicitud de indumentaria convenio SATSAID"/>
    <s v="Dirección de Generacion de Contendios"/>
    <d v="2016-09-13T00:00:00"/>
    <s v="Dirección de Generacion de Contendios"/>
    <d v="2016-09-13T00:00:00"/>
    <m/>
    <s v="GUIDO 811"/>
    <m/>
    <s v="Se reenvió a Daniel sugiriendo se rehaga el Expediente (Oficina Daniel). Se va a tramitar tipo &quot;&quot;Gift Card&quot;&quot;._x000a_"/>
    <m/>
    <m/>
    <m/>
    <m/>
    <x v="3"/>
    <d v="2016-09-13T00:00:00"/>
    <m/>
    <m/>
    <m/>
    <m/>
    <m/>
    <m/>
    <m/>
    <m/>
    <m/>
    <m/>
    <m/>
    <m/>
  </r>
  <r>
    <s v="397932/2016"/>
    <s v="397932/2016"/>
    <m/>
    <m/>
    <m/>
    <m/>
    <m/>
    <d v="2016-09-06T00:00:00"/>
    <s v="Limpieza"/>
    <s v="PEREZ WALTER LEONARDO"/>
    <n v="10004626.050000001"/>
    <s v="Pago por servico de limpieza agosto 2016"/>
    <s v="Coordinación Técnica Operativa"/>
    <d v="2016-09-06T00:00:00"/>
    <s v="Direccion General Técnica, Administrativa y Legal"/>
    <d v="2016-09-14T00:00:00"/>
    <m/>
    <s v="Sebastian"/>
    <d v="2016-09-15T00:00:00"/>
    <s v="Trabajando con especificaciones Técnicas"/>
    <s v="Coordinación Técnica Operativa"/>
    <d v="2016-09-20T00:00:00"/>
    <s v="RTO-S01:1015903/2016"/>
    <s v="Para agregar documentación"/>
    <x v="3"/>
    <d v="2016-09-28T00:00:00"/>
    <m/>
    <m/>
    <m/>
    <m/>
    <m/>
    <m/>
    <m/>
    <m/>
    <m/>
    <m/>
    <m/>
    <m/>
  </r>
  <r>
    <s v="416892/2016"/>
    <s v="416892/2016"/>
    <m/>
    <s v="0028942/2016"/>
    <m/>
    <m/>
    <s v="NOTA DNCT 304/2016"/>
    <d v="2016-09-13T00:00:00"/>
    <s v="Viáticos y Alojamiento"/>
    <s v="BLUE DOT S.A."/>
    <n v="361063.4"/>
    <s v="Pago de factura B N° 0003-00002394"/>
    <s v="Dirección Nacional de Centros Tematicos"/>
    <d v="2016-09-13T00:00:00"/>
    <s v="Direccion General Técnica, Administrativa y Legal"/>
    <d v="2016-09-14T00:00:00"/>
    <m/>
    <s v="Mariana"/>
    <d v="2016-09-15T00:00:00"/>
    <s v="TERMINADO"/>
    <s v="Presupuesto"/>
    <d v="2016-09-16T00:00:00"/>
    <s v="PV-2016-01456573-APN-DGTAYL#SFM"/>
    <s v="PARA SU INTERVENCION"/>
    <x v="5"/>
    <m/>
    <m/>
    <m/>
    <m/>
    <m/>
    <m/>
    <m/>
    <m/>
    <m/>
    <m/>
    <m/>
    <m/>
    <m/>
  </r>
  <r>
    <s v="369656/2016"/>
    <s v="369656/2016"/>
    <m/>
    <m/>
    <m/>
    <m/>
    <m/>
    <d v="2016-09-16T00:00:00"/>
    <m/>
    <m/>
    <m/>
    <s v="DESIGNACIÓN DE MIEMBROS DE LA COMISIÓN EVALUADORA"/>
    <s v="Direccion General Técnica, Administrativa y Legal"/>
    <d v="2016-09-16T00:00:00"/>
    <s v="Direccion General Técnica, Administrativa y Legal"/>
    <d v="2016-09-16T00:00:00"/>
    <m/>
    <s v="Mariana"/>
    <d v="2016-09-16T00:00:00"/>
    <s v="TERMINADO"/>
    <s v="Legales"/>
    <d v="2016-09-16T00:00:00"/>
    <s v="Providencia GEDO"/>
    <s v="Para su intervención con PROY de RESO para nombrar comisión evaluadora"/>
    <x v="5"/>
    <m/>
    <m/>
    <m/>
    <m/>
    <m/>
    <m/>
    <m/>
    <m/>
    <m/>
    <m/>
    <m/>
    <m/>
    <m/>
  </r>
  <r>
    <s v="426471/2016"/>
    <s v="426471/2016"/>
    <m/>
    <s v="0029295/2016"/>
    <m/>
    <m/>
    <s v="NOTA DNCT N° 312/2016"/>
    <d v="2016-09-05T00:00:00"/>
    <s v="Tecnopolis - Mantenimiento"/>
    <s v="MISIANO RUBEN ANTONIO DARÍO"/>
    <n v="97585.58"/>
    <s v="Pago de facturas B N° 0002-00000034/35"/>
    <s v="Dirección Nacional de Centros Tematicos"/>
    <d v="2016-09-05T00:00:00"/>
    <s v="Direccion General Técnica, Administrativa y Legal"/>
    <d v="2016-09-19T00:00:00"/>
    <m/>
    <s v="Mariana"/>
    <d v="2016-09-20T00:00:00"/>
    <m/>
    <m/>
    <m/>
    <m/>
    <m/>
    <x v="2"/>
    <d v="2016-10-05T00:00:00"/>
    <m/>
    <m/>
    <m/>
    <m/>
    <m/>
    <m/>
    <m/>
    <m/>
    <m/>
    <m/>
    <m/>
    <m/>
  </r>
  <r>
    <s v="426444/2016"/>
    <s v="426444/2016"/>
    <m/>
    <s v="29294/2016"/>
    <m/>
    <m/>
    <s v="NOTA DNCT N° 310/2016"/>
    <d v="2016-09-13T00:00:00"/>
    <s v="Tecnopolis - Mantenimiento"/>
    <s v="DE MARTINO CARLOS EDUARDO"/>
    <n v="45050"/>
    <s v="Pago de factura B N° 0010-00000357"/>
    <s v="Dirección Nacional de Centros Tematicos"/>
    <d v="2016-09-13T00:00:00"/>
    <s v="Direccion General Técnica, Administrativa y Legal"/>
    <d v="2016-09-19T00:00:00"/>
    <m/>
    <s v="Mariana"/>
    <d v="2016-09-20T00:00:00"/>
    <s v="TERMINADO"/>
    <s v="Presupuesto"/>
    <d v="2016-09-26T00:00:00"/>
    <s v="PV-2016-01659067-APN"/>
    <s v="PARA SU INTERVENCION"/>
    <x v="19"/>
    <d v="2016-09-26T00:00:00"/>
    <m/>
    <m/>
    <m/>
    <m/>
    <m/>
    <m/>
    <m/>
    <m/>
    <m/>
    <m/>
    <m/>
    <m/>
  </r>
  <r>
    <s v="426312/2016"/>
    <s v="426312/2016"/>
    <m/>
    <s v="29285/2016"/>
    <m/>
    <m/>
    <s v="NOTA DNCT N° 305/2016"/>
    <d v="2016-09-09T00:00:00"/>
    <s v="Tecnopolis - Alquiler de Andamios"/>
    <s v="ATENCIÓN URBANA S.R.L."/>
    <n v="32200"/>
    <s v="Pago de factura B N° 0002-00000007/8/9"/>
    <s v="Dirección Nacional de Centros Tematicos"/>
    <d v="2016-09-09T00:00:00"/>
    <s v="Direccion General Técnica, Administrativa y Legal"/>
    <d v="2016-09-19T00:00:00"/>
    <m/>
    <s v="Mariana"/>
    <d v="2016-09-20T00:00:00"/>
    <s v="TERMINADO"/>
    <s v="Presupuesto"/>
    <d v="2016-09-27T00:00:00"/>
    <s v="PV-2016-01711088"/>
    <s v="PARA SU INTERVENCION"/>
    <x v="5"/>
    <m/>
    <m/>
    <m/>
    <m/>
    <m/>
    <m/>
    <m/>
    <m/>
    <m/>
    <m/>
    <m/>
    <m/>
    <m/>
  </r>
  <r>
    <s v="426339/2016"/>
    <s v="426339/2016"/>
    <m/>
    <s v="292887/2016"/>
    <m/>
    <m/>
    <s v="NOTA DNCT N° 306/2016"/>
    <d v="2016-09-13T00:00:00"/>
    <s v="Tecnopolis - Insumos textiles"/>
    <s v="DG PRODUCTOS TEXTILES S.R.L."/>
    <n v="307112.84000000003"/>
    <s v="Pago de factura B N° 0003-00000004"/>
    <s v="Dirección Nacional de Centros Tematicos"/>
    <d v="2016-09-13T00:00:00"/>
    <s v="Direccion General Técnica, Administrativa y Legal"/>
    <d v="2016-09-19T00:00:00"/>
    <m/>
    <s v="Lorena F"/>
    <d v="2016-09-20T00:00:00"/>
    <m/>
    <s v="Presupuesto"/>
    <d v="2016-09-22T00:00:00"/>
    <s v="PV-2016-01585104-APN + DISPO por GEDO"/>
    <s v="Para que informe sobre la existencia de credito."/>
    <x v="19"/>
    <d v="2016-09-22T00:00:00"/>
    <m/>
    <m/>
    <m/>
    <m/>
    <m/>
    <m/>
    <m/>
    <m/>
    <m/>
    <m/>
    <m/>
    <m/>
  </r>
  <r>
    <s v="426424/2016"/>
    <s v="426424/2016"/>
    <m/>
    <s v="29293/2016"/>
    <m/>
    <m/>
    <s v="NOTA DNCT N° 309/2016"/>
    <d v="2016-09-16T00:00:00"/>
    <s v="Tecnopolis - Iluminacion"/>
    <s v="TECBA GROUP S.A."/>
    <n v="499999.99"/>
    <s v="Pago de factura B N° 0001-00000004"/>
    <s v="Dirección Nacional de Centros Tematicos"/>
    <d v="2016-09-16T00:00:00"/>
    <s v="Direccion General Técnica, Administrativa y Legal"/>
    <d v="2016-09-19T00:00:00"/>
    <m/>
    <s v="Mariana"/>
    <d v="2016-09-20T00:00:00"/>
    <m/>
    <s v="Legales"/>
    <d v="2016-09-23T00:00:00"/>
    <m/>
    <m/>
    <x v="0"/>
    <d v="2016-09-23T00:00:00"/>
    <m/>
    <m/>
    <m/>
    <m/>
    <m/>
    <m/>
    <m/>
    <m/>
    <m/>
    <m/>
    <m/>
    <m/>
  </r>
  <r>
    <s v="426486/2016"/>
    <s v="426486/2016"/>
    <m/>
    <s v="29296/2016"/>
    <m/>
    <m/>
    <s v="NOTA DNCT N° 311/2016"/>
    <d v="2016-09-15T00:00:00"/>
    <s v="Tecnopolis - Servicio de sonido y video"/>
    <s v="DELICHOTTI JAVIER LEANDRO"/>
    <n v="15730"/>
    <s v="Pago de factura B N° 0003-00000009"/>
    <s v="Dirección Nacional de Centros Tematicos"/>
    <d v="2016-09-15T00:00:00"/>
    <s v="Direccion General Técnica, Administrativa y Legal"/>
    <d v="2016-09-19T00:00:00"/>
    <m/>
    <s v="Mariana"/>
    <d v="2016-09-20T00:00:00"/>
    <m/>
    <m/>
    <m/>
    <m/>
    <m/>
    <x v="3"/>
    <d v="2016-09-20T00:00:00"/>
    <m/>
    <m/>
    <m/>
    <m/>
    <m/>
    <m/>
    <m/>
    <m/>
    <m/>
    <m/>
    <m/>
    <m/>
  </r>
  <r>
    <s v="426360/2016"/>
    <s v="426360/2016"/>
    <m/>
    <s v="29291/2016"/>
    <m/>
    <m/>
    <s v="NOTA DNCT N° 307/2016"/>
    <d v="2016-09-14T00:00:00"/>
    <s v="Tecnopolis - Equipamiento"/>
    <s v="ELECTRICIDAD CHICLANA DE SANTOIANNI y RODRIGUEZ"/>
    <n v="206121"/>
    <s v="Pago de factura B N° 0003-00001520"/>
    <s v="Dirección Nacional de Centros Tematicos"/>
    <d v="2016-09-14T00:00:00"/>
    <s v="Direccion General Técnica, Administrativa y Legal"/>
    <d v="2016-09-19T00:00:00"/>
    <m/>
    <s v="Mariana"/>
    <d v="2016-09-20T00:00:00"/>
    <s v="TERMINADO"/>
    <s v="Presupuesto"/>
    <d v="2016-09-23T00:00:00"/>
    <m/>
    <s v="PARA SU INTERVENCION"/>
    <x v="19"/>
    <d v="2016-09-23T00:00:00"/>
    <m/>
    <m/>
    <m/>
    <m/>
    <m/>
    <m/>
    <m/>
    <m/>
    <m/>
    <m/>
    <m/>
    <m/>
  </r>
  <r>
    <s v="426370/2016"/>
    <s v="426370/2016"/>
    <m/>
    <s v="29292/2016"/>
    <m/>
    <m/>
    <s v="NOTA DNCT N° 308/2016"/>
    <d v="2016-09-13T00:00:00"/>
    <s v="Insumos de Paisajismo"/>
    <s v="VIVERO CUCULO S.R.L."/>
    <n v="143370"/>
    <s v="Pago de factura B N° 0002-00000607"/>
    <s v="Dirección Nacional de Centros Tematicos"/>
    <d v="2016-09-13T00:00:00"/>
    <s v="Direccion General Técnica, Administrativa y Legal"/>
    <d v="2016-09-19T00:00:00"/>
    <m/>
    <s v="Mariana"/>
    <d v="2016-09-20T00:00:00"/>
    <m/>
    <m/>
    <m/>
    <m/>
    <s v="PARA SU INTERVENCION CON PROYECTO DE ACTO ADMINISTRATIVO"/>
    <x v="3"/>
    <d v="2016-09-20T00:00:00"/>
    <m/>
    <m/>
    <m/>
    <m/>
    <m/>
    <m/>
    <m/>
    <m/>
    <m/>
    <m/>
    <m/>
    <m/>
  </r>
  <r>
    <s v="427823/2016"/>
    <s v="427823/2016"/>
    <m/>
    <m/>
    <m/>
    <m/>
    <m/>
    <d v="2016-09-15T00:00:00"/>
    <s v="Tecnopolis - Seguridad"/>
    <s v="MAXISEGURIDAD INDUSTRIAL S.A."/>
    <n v="88590"/>
    <s v="OC 142/2016 Pago de factura B N° 0005-00000795"/>
    <s v="Dirección Nacional de Centros Tematicos"/>
    <d v="2016-09-15T00:00:00"/>
    <s v="Direccion General Técnica, Administrativa y Legal"/>
    <d v="2016-09-19T00:00:00"/>
    <m/>
    <s v="GUIDO 811"/>
    <d v="2016-09-20T00:00:00"/>
    <s v="terminado"/>
    <s v="Direccion General Técnica, Administrativa y Legal"/>
    <d v="2016-09-29T00:00:00"/>
    <s v="PV-2016-01770105-APN"/>
    <s v="para su intervencion con providencia al area de contabilidad y finanzas"/>
    <x v="5"/>
    <m/>
    <m/>
    <m/>
    <m/>
    <m/>
    <m/>
    <m/>
    <m/>
    <m/>
    <m/>
    <m/>
    <m/>
    <m/>
  </r>
  <r>
    <s v="427823/2016"/>
    <s v="427823/2016"/>
    <m/>
    <m/>
    <m/>
    <m/>
    <m/>
    <d v="2016-09-15T00:00:00"/>
    <s v="Tecnopolis - Seguridad"/>
    <s v="MAXISEGURIDAD INDUSTRIAL S.A."/>
    <n v="88590"/>
    <s v="OC 142/2016 Pago de factura B N° 0005-00000795"/>
    <s v="Dirección Nacional de Centros Tematicos"/>
    <d v="2016-09-15T00:00:00"/>
    <s v="Direccion General Técnica, Administrativa y Legal"/>
    <d v="2016-09-19T00:00:00"/>
    <m/>
    <s v="GUIDO 811"/>
    <d v="2016-09-20T00:00:00"/>
    <m/>
    <s v="Presupuesto"/>
    <d v="2016-10-06T00:00:00"/>
    <s v="PV-2016-01999075"/>
    <s v="Para la existencia de credito"/>
    <x v="5"/>
    <m/>
    <m/>
    <m/>
    <m/>
    <m/>
    <m/>
    <m/>
    <m/>
    <m/>
    <m/>
    <e v="#N/A"/>
    <m/>
    <m/>
  </r>
  <r>
    <s v="431096/2016"/>
    <s v="431096/2016"/>
    <m/>
    <s v="29403/2016"/>
    <m/>
    <m/>
    <s v="NOTA DNCT N° 314/2016"/>
    <d v="2016-09-21T00:00:00"/>
    <s v="Tecnopolis - Equipamiento"/>
    <s v="MEKANO S.R.L"/>
    <n v="27500"/>
    <s v="Pago de FACT B N° 0003-00000276"/>
    <s v="Dirección Nacional de Centros Tematicos"/>
    <d v="2016-09-26T00:00:00"/>
    <s v="Dirección Nacional de Centros Tematicos"/>
    <d v="2016-09-26T00:00:00"/>
    <m/>
    <s v="Mariana"/>
    <d v="2016-09-26T00:00:00"/>
    <s v="ACUMULADO EN EXP-S01:0344962/2016"/>
    <m/>
    <m/>
    <m/>
    <m/>
    <x v="3"/>
    <d v="2016-09-26T00:00:00"/>
    <m/>
    <m/>
    <m/>
    <m/>
    <m/>
    <m/>
    <m/>
    <m/>
    <m/>
    <e v="#N/A"/>
    <m/>
    <m/>
  </r>
  <r>
    <s v="431047/2016"/>
    <s v="431047/2016"/>
    <m/>
    <s v="29401/2016"/>
    <m/>
    <m/>
    <s v="NOTA DNCT N° 313/2016"/>
    <d v="2016-09-21T00:00:00"/>
    <s v="Alquiler de Equipamiento"/>
    <s v="RENTEK S.A."/>
    <n v="500000"/>
    <s v="Pago factura B N° 0004-00000004"/>
    <s v="Dirección Nacional de Centros Tematicos"/>
    <d v="2016-09-26T00:00:00"/>
    <s v="Dirección Nacional de Centros Tematicos"/>
    <d v="2016-09-26T00:00:00"/>
    <m/>
    <s v="Mariana"/>
    <d v="2016-09-26T00:00:00"/>
    <m/>
    <m/>
    <m/>
    <m/>
    <m/>
    <x v="3"/>
    <d v="2016-09-27T00:00:00"/>
    <m/>
    <m/>
    <m/>
    <m/>
    <m/>
    <m/>
    <m/>
    <m/>
    <m/>
    <e v="#N/A"/>
    <m/>
    <m/>
  </r>
  <r>
    <s v="426343/2016"/>
    <s v="426343/2016"/>
    <m/>
    <m/>
    <m/>
    <m/>
    <m/>
    <d v="2016-09-19T00:00:00"/>
    <s v="Equipamiento"/>
    <s v="NEXTEL"/>
    <n v="40764.379999999997"/>
    <s v="Pago facturas B N° 0145-00474149 / 0050-24764698"/>
    <s v="Coordinación Técnica Operativa"/>
    <d v="2016-09-19T00:00:00"/>
    <s v="Coordinación Técnica Operativa"/>
    <d v="2016-09-19T00:00:00"/>
    <m/>
    <s v="Sebastian"/>
    <m/>
    <s v="27/09/2016: se devuelve a DNEF por falta de CFC vigente (tuvo hasta 2011)"/>
    <m/>
    <m/>
    <m/>
    <s v="Ver columna T"/>
    <x v="3"/>
    <d v="2016-10-06T00:00:00"/>
    <m/>
    <m/>
    <m/>
    <m/>
    <m/>
    <m/>
    <m/>
    <m/>
    <m/>
    <e v="#N/A"/>
    <m/>
    <m/>
  </r>
  <r>
    <s v="376677/2016"/>
    <s v="376677/2016"/>
    <m/>
    <m/>
    <m/>
    <m/>
    <m/>
    <d v="2016-08-22T00:00:00"/>
    <s v="Insumos de Seguridad"/>
    <s v="FNLS S.R.L"/>
    <n v="308441"/>
    <s v="Pago factura B N° 0003-00000026"/>
    <s v="Dirección Nacional de Expresiones Federales"/>
    <d v="2016-08-22T00:00:00"/>
    <s v="Dirección Nacional de Expresiones Federales"/>
    <d v="2016-09-23T00:00:00"/>
    <m/>
    <s v="Sebastian"/>
    <d v="2016-09-23T00:00:00"/>
    <s v="TERMINADO"/>
    <s v="Presupuesto"/>
    <d v="2016-09-27T00:00:00"/>
    <s v="PV-2016-01702748"/>
    <s v="Para indicar existencia de crédito RESO por GEDO"/>
    <x v="0"/>
    <d v="2016-10-04T00:00:00"/>
    <m/>
    <m/>
    <m/>
    <m/>
    <m/>
    <m/>
    <m/>
    <m/>
    <m/>
    <e v="#N/A"/>
    <m/>
    <m/>
  </r>
  <r>
    <s v="432489/2016"/>
    <s v="432489/2016"/>
    <m/>
    <s v="29450/2016"/>
    <m/>
    <m/>
    <s v="NOTA DNEF N° 660/2016"/>
    <d v="2016-09-21T00:00:00"/>
    <s v="Contrataciones Artisticas"/>
    <s v="GONZALEZ ROQUE DANIEL"/>
    <n v="185130"/>
    <s v="Pago de factura B N° 0002-00000010"/>
    <s v="Dirección Nacional de Expresiones Federales"/>
    <d v="2016-09-21T00:00:00"/>
    <s v="Dirección Nacional de Expresiones Federales"/>
    <d v="2016-09-21T00:00:00"/>
    <m/>
    <s v="Sebastian"/>
    <m/>
    <m/>
    <m/>
    <m/>
    <m/>
    <m/>
    <x v="3"/>
    <d v="2016-09-28T00:00:00"/>
    <m/>
    <m/>
    <m/>
    <m/>
    <m/>
    <m/>
    <m/>
    <m/>
    <m/>
    <e v="#N/A"/>
    <m/>
    <m/>
  </r>
  <r>
    <s v="426424/2016"/>
    <s v="426424/2016"/>
    <m/>
    <s v="29293/2016"/>
    <m/>
    <m/>
    <s v="NOTA DNCT N° 309/2016"/>
    <d v="2016-09-16T00:00:00"/>
    <s v="Tecnopolis - Equipamiento"/>
    <s v="TECBA GROUP S.A."/>
    <n v="499999.99"/>
    <s v="Pago de factura B N° 0001-00000004"/>
    <s v="Dirección Nacional de Centros Tematicos"/>
    <d v="2016-09-16T00:00:00"/>
    <s v="Direccion General Técnica, Administrativa y Legal"/>
    <d v="2016-09-19T00:00:00"/>
    <m/>
    <s v="Mariana"/>
    <d v="2016-09-28T00:00:00"/>
    <s v="Se analizó el requerimiento. Se entregó a Laura para su revisión (29/09)."/>
    <m/>
    <m/>
    <m/>
    <m/>
    <x v="3"/>
    <d v="2016-09-29T00:00:00"/>
    <m/>
    <m/>
    <m/>
    <m/>
    <m/>
    <m/>
    <m/>
    <m/>
    <m/>
    <e v="#N/A"/>
    <m/>
    <m/>
  </r>
  <r>
    <s v="Borrador del requerimiento"/>
    <m/>
    <m/>
    <m/>
    <m/>
    <m/>
    <s v="Borrador del requerimiento"/>
    <s v="28/09/0216"/>
    <s v="Equipamiento"/>
    <s v="A definir (contratación en curso)"/>
    <n v="25680"/>
    <s v="Adquisición de Zorras para el CCK"/>
    <s v="Dirección Nacional de Expresiones Federales"/>
    <d v="2016-09-29T00:00:00"/>
    <s v="Dirección Nacional de Expresiones Federales"/>
    <d v="2016-09-28T00:00:00"/>
    <m/>
    <s v="Melina"/>
    <m/>
    <s v="Llego el borrador desde CTO con correcciones 07/10"/>
    <m/>
    <m/>
    <m/>
    <m/>
    <x v="3"/>
    <d v="2016-09-29T00:00:00"/>
    <m/>
    <m/>
    <m/>
    <m/>
    <m/>
    <m/>
    <m/>
    <m/>
    <m/>
    <e v="#N/A"/>
    <m/>
    <m/>
  </r>
  <r>
    <s v="Borrador del requerimiento"/>
    <m/>
    <m/>
    <m/>
    <m/>
    <m/>
    <s v="Borrador del requerimiento"/>
    <d v="2016-09-29T00:00:00"/>
    <s v="Equipamiento"/>
    <s v="A definir (contratación en curso)"/>
    <n v="1666656.8"/>
    <s v="Adquisición de Sillas para el CCK"/>
    <s v="Coordinación Técnica Operativa"/>
    <d v="2016-09-29T00:00:00"/>
    <s v="CTO"/>
    <d v="2016-09-29T00:00:00"/>
    <m/>
    <s v="Lara"/>
    <d v="2016-09-29T00:00:00"/>
    <s v="Se inició carga en Comprar. Lorena debe asignar partida presupuestaria. Mariana debe enviar por Nota CCOO el requerimiento a Daniel. (05/10)"/>
    <m/>
    <m/>
    <m/>
    <m/>
    <x v="3"/>
    <d v="2016-10-05T00:00:00"/>
    <m/>
    <m/>
    <m/>
    <m/>
    <m/>
    <m/>
    <m/>
    <m/>
    <m/>
    <e v="#N/A"/>
    <m/>
    <m/>
  </r>
  <r>
    <s v="A confirmar"/>
    <m/>
    <m/>
    <m/>
    <m/>
    <m/>
    <m/>
    <d v="2016-10-05T00:00:00"/>
    <s v="Insumos gráficos"/>
    <s v="INSTITUTO DE PUBLICACIONES Y ESTADISTICAS SOCIEDAD ANÓNIMA"/>
    <n v="1117078.05"/>
    <s v="pago de las facturas tipo “B” N° 0005 - 00001546 y 0005 - 00001547"/>
    <s v="Sistema Federal de Medios y Contenidos Públicos"/>
    <d v="2016-10-05T00:00:00"/>
    <s v="Sistema Federal de Medios y Contenidos Públicos"/>
    <d v="2016-10-05T00:00:00"/>
    <m/>
    <s v="Romina"/>
    <d v="2016-10-05T00:00:00"/>
    <m/>
    <m/>
    <m/>
    <m/>
    <m/>
    <x v="3"/>
    <d v="2016-10-05T00:00:00"/>
    <m/>
    <m/>
    <m/>
    <m/>
    <m/>
    <m/>
    <m/>
    <m/>
    <m/>
    <m/>
    <m/>
    <m/>
  </r>
  <r>
    <s v="A confirmar"/>
    <m/>
    <m/>
    <m/>
    <m/>
    <m/>
    <m/>
    <d v="2016-10-05T00:00:00"/>
    <s v="Contrataciones Artisticas"/>
    <s v="BUENOS AIRES LIVE SHOW S.R.L."/>
    <n v="229900"/>
    <s v="Factura B Nº 00000072"/>
    <s v="Dirección Nacional de Expresiones Federales"/>
    <d v="2016-10-05T00:00:00"/>
    <s v="Dirección Nacional de Expresiones Federales"/>
    <d v="2016-10-05T00:00:00"/>
    <m/>
    <s v="Sebastian"/>
    <d v="2016-10-05T00:00:00"/>
    <m/>
    <m/>
    <m/>
    <m/>
    <m/>
    <x v="3"/>
    <d v="2016-10-05T00:00:00"/>
    <m/>
    <m/>
    <m/>
    <m/>
    <m/>
    <m/>
    <m/>
    <m/>
    <m/>
    <m/>
    <m/>
    <m/>
  </r>
  <r>
    <s v="A confirmar"/>
    <m/>
    <m/>
    <m/>
    <m/>
    <m/>
    <m/>
    <d v="2016-10-05T00:00:00"/>
    <s v="Servicio de Montaje"/>
    <s v="PRO POWER S.R.L"/>
    <n v="484000"/>
    <s v="Factura B Nº 0002-00000012"/>
    <s v="Dirección Nacional de Centros Tematicos"/>
    <d v="2016-10-05T00:00:00"/>
    <s v="Dirección Nacional de Centros Tematicos"/>
    <d v="2016-10-05T00:00:00"/>
    <m/>
    <s v="Mariana"/>
    <d v="2016-10-05T00:00:00"/>
    <m/>
    <m/>
    <m/>
    <m/>
    <m/>
    <x v="3"/>
    <d v="2016-10-05T00:00:00"/>
    <m/>
    <m/>
    <m/>
    <m/>
    <m/>
    <m/>
    <m/>
    <m/>
    <m/>
    <m/>
    <m/>
    <m/>
  </r>
  <r>
    <s v="A confirmar"/>
    <m/>
    <m/>
    <m/>
    <m/>
    <m/>
    <m/>
    <d v="2016-10-05T00:00:00"/>
    <s v="Tecnopolis - Servicio de Acreditaciones"/>
    <s v="GONIX INTEGRAL S.R.L"/>
    <n v="292643.75"/>
    <s v="Factura B Nº 0002 00000059"/>
    <s v="Dirección Nacional de Centros Tematicos"/>
    <d v="2016-10-05T00:00:00"/>
    <s v="Dirección Nacional de Centros Tematicos"/>
    <m/>
    <m/>
    <s v="Mariana"/>
    <d v="2016-10-05T00:00:00"/>
    <m/>
    <m/>
    <m/>
    <m/>
    <m/>
    <x v="3"/>
    <d v="2016-10-05T00:00:00"/>
    <m/>
    <m/>
    <m/>
    <m/>
    <m/>
    <m/>
    <m/>
    <m/>
    <m/>
    <m/>
    <m/>
    <m/>
  </r>
  <r>
    <s v="427989/2016"/>
    <m/>
    <m/>
    <m/>
    <m/>
    <m/>
    <m/>
    <d v="2016-09-20T00:00:00"/>
    <m/>
    <s v="YPF"/>
    <n v="300000"/>
    <s v="Nota de débito B N° 2023-00002693"/>
    <s v="Coordinación Técnica Operativa"/>
    <d v="2016-09-20T00:00:00"/>
    <s v="Direccion General Técnica, Administrativa y Legal"/>
    <d v="2016-10-06T00:00:00"/>
    <m/>
    <s v="Mariana"/>
    <m/>
    <m/>
    <m/>
    <m/>
    <m/>
    <m/>
    <x v="3"/>
    <d v="2016-10-06T00:00:00"/>
    <m/>
    <m/>
    <m/>
    <m/>
    <m/>
    <m/>
    <m/>
    <m/>
    <m/>
    <m/>
    <m/>
    <m/>
  </r>
  <r>
    <s v="405184/2016"/>
    <m/>
    <m/>
    <m/>
    <m/>
    <m/>
    <m/>
    <d v="2016-09-12T00:00:00"/>
    <s v="Contrataciones Artisticas"/>
    <s v="Sergio Daniel Wagner"/>
    <n v="10000"/>
    <s v="Factura B Nº 0001-00000102"/>
    <s v="Dirección Nacional de Expresiones Federales"/>
    <d v="2016-09-12T00:00:00"/>
    <s v="Dirección Nacional de Expresiones Federales"/>
    <d v="2016-10-07T00:00:00"/>
    <m/>
    <s v="Sebastian"/>
    <d v="2016-10-07T00:00:00"/>
    <m/>
    <m/>
    <m/>
    <m/>
    <m/>
    <x v="3"/>
    <d v="2016-10-07T00:00:00"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896">
  <r>
    <s v="28497/2014"/>
    <s v="028497/2014"/>
    <m/>
    <m/>
    <m/>
    <m/>
    <m/>
    <d v="2016-01-14T00:00:00"/>
    <s v="Mantenimiento Asensores"/>
    <m/>
    <n v="23362824"/>
    <s v="MANTENIMIENTO de ASCENSORES Licitación Püblica Nacional N° 1/2015 (PRIMER LLAMADO) 5 cuerpos"/>
    <m/>
    <m/>
    <s v="Direccion General Técnica, Administrativa y Legal"/>
    <d v="2016-06-01T00:00:00"/>
    <s v="Mueble 11"/>
    <x v="0"/>
    <d v="2016-06-01T00:00:00"/>
    <s v="1/06 SE FUE CON NOTA Y PROY A ADRIAN PARA DEJAR SIN EFECTO LA LICITACIÓN"/>
    <s v="Direccion General Técnica, Administrativa y Legal"/>
    <d v="2016-03-07T00:00:00"/>
    <s v="NOTA CC 271/2016"/>
    <s v="CON NOTA Y PROY PARA DEJAR SIN EFECTO LA LICITACIÓN"/>
    <x v="0"/>
    <d v="2016-06-15T00:00:00"/>
    <s v="Licitación Publica"/>
    <s v="Licitación - Contrataciones"/>
    <s v="Licitacion"/>
    <m/>
    <m/>
    <m/>
    <m/>
    <m/>
    <m/>
    <m/>
    <m/>
    <x v="0"/>
    <m/>
    <e v="#N/A"/>
    <m/>
    <m/>
    <m/>
    <m/>
    <m/>
    <x v="0"/>
  </r>
  <r>
    <s v="158858/2014"/>
    <s v="158858/2014"/>
    <m/>
    <m/>
    <n v="197613"/>
    <m/>
    <s v="_x000a_"/>
    <d v="2016-01-14T00:00:00"/>
    <s v="Equipamiento Escenario Movil"/>
    <m/>
    <m/>
    <s v="EQUIPAMIENTO ESCENARIO MÓVIL"/>
    <m/>
    <m/>
    <m/>
    <m/>
    <m/>
    <x v="0"/>
    <m/>
    <m/>
    <m/>
    <m/>
    <m/>
    <m/>
    <x v="1"/>
    <d v="2015-05-27T00:00:00"/>
    <m/>
    <s v="HISTORICO /MINPLAN"/>
    <m/>
    <m/>
    <m/>
    <m/>
    <m/>
    <m/>
    <m/>
    <m/>
    <m/>
    <x v="0"/>
    <m/>
    <e v="#N/A"/>
    <m/>
    <m/>
    <m/>
    <m/>
    <m/>
    <x v="1"/>
  </r>
  <r>
    <s v="259206/2014"/>
    <s v="259206/2014"/>
    <m/>
    <m/>
    <n v="252062"/>
    <m/>
    <m/>
    <d v="2016-01-14T00:00:00"/>
    <s v="Transporte"/>
    <m/>
    <m/>
    <s v="REF. TRANSPORTE DE OBRAS DE ARTE"/>
    <m/>
    <m/>
    <m/>
    <m/>
    <m/>
    <x v="1"/>
    <m/>
    <m/>
    <m/>
    <m/>
    <m/>
    <m/>
    <x v="2"/>
    <d v="2015-05-05T00:00:00"/>
    <m/>
    <s v="HISTORICO /MINPLAN"/>
    <m/>
    <m/>
    <m/>
    <m/>
    <m/>
    <m/>
    <m/>
    <m/>
    <m/>
    <x v="0"/>
    <m/>
    <e v="#N/A"/>
    <m/>
    <m/>
    <m/>
    <m/>
    <m/>
    <x v="1"/>
  </r>
  <r>
    <s v="218690/2015"/>
    <s v="218690/2015"/>
    <m/>
    <m/>
    <m/>
    <m/>
    <m/>
    <d v="2016-01-14T00:00:00"/>
    <s v="Convenio Universidades"/>
    <s v="UNSAM"/>
    <m/>
    <s v="REF. PAGO CUOTA N° 2 CONVENIO ACUDGDYME N° 377/2015 - CCK UNSAM - (2 CUERPOS). Queda sin uso. La universidad adeuda rendiciones"/>
    <m/>
    <m/>
    <m/>
    <m/>
    <s v="Mueble 14"/>
    <x v="0"/>
    <m/>
    <m/>
    <m/>
    <m/>
    <m/>
    <m/>
    <x v="3"/>
    <d v="2016-05-09T00:00:00"/>
    <m/>
    <s v="Pago"/>
    <s v="Pago"/>
    <m/>
    <m/>
    <m/>
    <m/>
    <m/>
    <m/>
    <m/>
    <m/>
    <x v="0"/>
    <m/>
    <e v="#N/A"/>
    <m/>
    <m/>
    <m/>
    <m/>
    <m/>
    <x v="1"/>
  </r>
  <r>
    <s v="16204/2015"/>
    <s v="016204/2015"/>
    <m/>
    <m/>
    <m/>
    <m/>
    <m/>
    <d v="2016-01-14T00:00:00"/>
    <s v="Tecnopolis - Convenio Universidades"/>
    <s v="UNLAM"/>
    <m/>
    <s v="PROPUESTA DE CONVENIOS DE COOPERACIÓN Y ASISTENCIA UNLAM-MINPLAN TECNOPOLIS 2015"/>
    <s v="Dirección Nacional de Centros Tematicos"/>
    <m/>
    <m/>
    <m/>
    <s v="Mueble 14"/>
    <x v="0"/>
    <m/>
    <m/>
    <m/>
    <m/>
    <m/>
    <m/>
    <x v="3"/>
    <d v="2016-05-09T00:00:00"/>
    <m/>
    <s v="HISTORICO /MINPLAN"/>
    <s v="Convenios"/>
    <m/>
    <m/>
    <m/>
    <m/>
    <m/>
    <m/>
    <m/>
    <m/>
    <x v="0"/>
    <m/>
    <e v="#N/A"/>
    <m/>
    <m/>
    <m/>
    <m/>
    <m/>
    <x v="1"/>
  </r>
  <r>
    <s v="184524/2015"/>
    <s v="184524/2015"/>
    <m/>
    <m/>
    <m/>
    <m/>
    <m/>
    <d v="2016-01-14T00:00:00"/>
    <s v="Convenio Universidades"/>
    <s v="RTA"/>
    <m/>
    <s v="REF. CONVENIO ESPECIFICO MINPLAN-RTA"/>
    <m/>
    <m/>
    <m/>
    <m/>
    <s v="Mueble 14"/>
    <x v="0"/>
    <m/>
    <m/>
    <m/>
    <m/>
    <m/>
    <m/>
    <x v="3"/>
    <d v="2016-05-09T00:00:00"/>
    <m/>
    <s v="HISTORICO /MINPLAN"/>
    <s v="Convenios"/>
    <m/>
    <m/>
    <m/>
    <m/>
    <m/>
    <m/>
    <m/>
    <m/>
    <x v="0"/>
    <m/>
    <e v="#N/A"/>
    <m/>
    <m/>
    <m/>
    <m/>
    <m/>
    <x v="1"/>
  </r>
  <r>
    <s v="71916/2014"/>
    <s v="071916/2014"/>
    <m/>
    <m/>
    <m/>
    <m/>
    <m/>
    <d v="2016-01-14T00:00:00"/>
    <s v="Equipamiento Microinformatico"/>
    <m/>
    <n v="3624000"/>
    <s v="Adquisición de equipamiento microinformático. (6 Cuerpos)"/>
    <m/>
    <m/>
    <m/>
    <m/>
    <m/>
    <x v="0"/>
    <m/>
    <m/>
    <m/>
    <m/>
    <m/>
    <m/>
    <x v="4"/>
    <d v="2016-06-09T00:00:00"/>
    <m/>
    <s v="HISTORICO /MINPLAN"/>
    <m/>
    <m/>
    <m/>
    <m/>
    <m/>
    <m/>
    <m/>
    <m/>
    <m/>
    <x v="0"/>
    <m/>
    <e v="#N/A"/>
    <m/>
    <m/>
    <m/>
    <m/>
    <m/>
    <x v="1"/>
  </r>
  <r>
    <s v="97796/2014"/>
    <s v="097796/2014"/>
    <m/>
    <m/>
    <m/>
    <m/>
    <m/>
    <d v="2016-01-14T00:00:00"/>
    <s v="Control de Accesos"/>
    <m/>
    <n v="87876857.480000004"/>
    <s v="CONTROL DE ACCESOS Licitación Pública Nacional Nº 3/2015 (bajo la modalidad “llave en mano”) (10 Cuerpos)"/>
    <m/>
    <m/>
    <s v="Dirección Nacional de Expresiones Federales"/>
    <d v="2016-08-17T00:00:00"/>
    <s v="Mueble 11"/>
    <x v="1"/>
    <d v="2016-08-08T00:00:00"/>
    <s v="19/08/2016: se remite a presupuesto para que indique si se debe desafectar crédito, luego devuelto, armo acto administrativo con un considerando respecto de ello. 22/08/2016: Se arma A.A. -visto con Romi- para dejar sin efecto, junto con nota a presupuesto"/>
    <s v="Presupuesto"/>
    <d v="2016-08-22T00:00:00"/>
    <s v="PV-2016-00869513-APN-DGTAYL#SFM"/>
    <s v="Para que indique si tiene incidencia presupuestaria la desafectación junto con A.A. para su prosecución"/>
    <x v="5"/>
    <m/>
    <s v="Licitación Publica"/>
    <s v="HISTORICO /MINPLAN"/>
    <m/>
    <m/>
    <m/>
    <m/>
    <m/>
    <m/>
    <m/>
    <m/>
    <m/>
    <x v="0"/>
    <m/>
    <e v="#N/A"/>
    <m/>
    <m/>
    <m/>
    <m/>
    <m/>
    <x v="1"/>
  </r>
  <r>
    <s v="71932/2014"/>
    <s v="071932/2014"/>
    <m/>
    <m/>
    <m/>
    <s v="PROY-S01:0004566/2015"/>
    <s v="LIC. PUB.Nº 2/2015 - OC 24/2015 - EXP OP 0344243/15 y 344254/45"/>
    <d v="2016-01-14T00:00:00"/>
    <s v="Audiovisual"/>
    <s v="CORPORATE CORP S.A."/>
    <n v="437717417.01999998"/>
    <s v="ESPECIFICACIONES TECNICAS DE LA SOLUCION AUDIOVISUAL Licitación Pública Nacional N° 2/2015 (19 Cuerpos) CCK"/>
    <m/>
    <m/>
    <m/>
    <m/>
    <m/>
    <x v="0"/>
    <m/>
    <m/>
    <s v="Legales"/>
    <d v="2016-06-07T00:00:00"/>
    <m/>
    <s v="19 cuerpos. Se entrego con remito N° 534614/2016"/>
    <x v="0"/>
    <d v="2016-06-07T00:00:00"/>
    <s v="Licitación Publica"/>
    <s v="HISTORICO /MINPLAN"/>
    <m/>
    <s v="OC 24/2015"/>
    <m/>
    <m/>
    <m/>
    <m/>
    <m/>
    <m/>
    <m/>
    <x v="0"/>
    <m/>
    <e v="#N/A"/>
    <m/>
    <m/>
    <m/>
    <m/>
    <m/>
    <x v="1"/>
  </r>
  <r>
    <s v="139230/2014"/>
    <s v="139230/2014"/>
    <m/>
    <m/>
    <m/>
    <m/>
    <m/>
    <d v="2016-01-14T00:00:00"/>
    <s v="Sistema Centralizado y Distribución de UPS"/>
    <s v="UPS"/>
    <n v="18195667"/>
    <s v="Especificaciones Tecnicas del Sistema Centralizado y Distribución de UPS Licitación Pública Nacional N° 5/2014 (9 Cuerpos)"/>
    <m/>
    <m/>
    <m/>
    <m/>
    <s v="Mueble 22"/>
    <x v="0"/>
    <m/>
    <m/>
    <m/>
    <m/>
    <m/>
    <m/>
    <x v="3"/>
    <d v="2016-05-09T00:00:00"/>
    <s v="Licitación Publica"/>
    <s v="HISTORICO /MINPLAN"/>
    <m/>
    <m/>
    <m/>
    <m/>
    <m/>
    <m/>
    <m/>
    <m/>
    <m/>
    <x v="1"/>
    <m/>
    <e v="#N/A"/>
    <m/>
    <m/>
    <m/>
    <m/>
    <m/>
    <x v="2"/>
  </r>
  <r>
    <s v="28507/2014"/>
    <s v="028507/2014"/>
    <m/>
    <m/>
    <m/>
    <m/>
    <s v="LIC. PUB. 6/2014 - OC14/2015"/>
    <d v="2016-01-14T00:00:00"/>
    <s v="Matafuegos"/>
    <s v="MAXISEGURIDAD INDUSTRIAL S.A."/>
    <n v="847065.59999999998"/>
    <s v="SERVICIO DE MATAFUEGOS Licitación Pública Nacional N° 6/2014 (2 Cuerpos)"/>
    <m/>
    <m/>
    <m/>
    <m/>
    <s v="Mueble 14"/>
    <x v="0"/>
    <d v="2016-05-27T00:00:00"/>
    <m/>
    <m/>
    <m/>
    <m/>
    <m/>
    <x v="3"/>
    <d v="2016-05-09T00:00:00"/>
    <s v="Licitación Publica"/>
    <s v="HISTORICO /MINPLAN"/>
    <m/>
    <s v="OC14/2015"/>
    <m/>
    <m/>
    <m/>
    <m/>
    <m/>
    <m/>
    <m/>
    <x v="0"/>
    <m/>
    <e v="#N/A"/>
    <m/>
    <m/>
    <m/>
    <m/>
    <m/>
    <x v="2"/>
  </r>
  <r>
    <s v="151295/2014"/>
    <s v="151295/2014"/>
    <m/>
    <s v="25947/2016"/>
    <m/>
    <m/>
    <m/>
    <d v="2016-01-14T00:00:00"/>
    <s v="Refrigerio -Almuerzos"/>
    <m/>
    <m/>
    <s v="CONCESIÓN Instalación de 3 restaurants y 2 cafeterías para uso público Licitación Pública Nacional N° 10/2015"/>
    <m/>
    <m/>
    <s v="Dirección Nacional de Expresiones Federales"/>
    <d v="2016-07-18T00:00:00"/>
    <m/>
    <x v="0"/>
    <d v="2016-07-19T00:00:00"/>
    <s v="19/7 ELABORAR PROY DESAFECTACION"/>
    <s v="Legales"/>
    <d v="2016-07-20T00:00:00"/>
    <s v="pv-2016-00345222"/>
    <m/>
    <x v="3"/>
    <d v="2016-08-31T00:00:00"/>
    <s v="Licitación Publica"/>
    <s v="HISTORICO /MINPLAN"/>
    <m/>
    <m/>
    <m/>
    <m/>
    <m/>
    <m/>
    <m/>
    <m/>
    <m/>
    <x v="1"/>
    <m/>
    <e v="#N/A"/>
    <m/>
    <m/>
    <m/>
    <m/>
    <m/>
    <x v="2"/>
  </r>
  <r>
    <s v="28498/2014"/>
    <s v="028498/2014"/>
    <m/>
    <m/>
    <m/>
    <m/>
    <s v="LIC. PUB. 9/2014 - OC 32/2015 y 34/2015"/>
    <d v="2016-01-14T00:00:00"/>
    <s v="Muebles"/>
    <s v="PRODMOBI S.A. Y R. MONACO S.A."/>
    <n v="1828624"/>
    <s v="Relativo a la provisión, instalación y armado de Equipamiento Mobiliario Licitación Püblica Nacional N° 9/2014 (5 Cuerpos)"/>
    <m/>
    <m/>
    <m/>
    <m/>
    <s v="Mueble 22"/>
    <x v="0"/>
    <d v="2016-07-28T00:00:00"/>
    <m/>
    <m/>
    <m/>
    <m/>
    <m/>
    <x v="3"/>
    <d v="2016-05-09T00:00:00"/>
    <s v="Licitación Publica"/>
    <s v="HISTORICO /MINPLAN"/>
    <m/>
    <s v="OC 32/2015 y 34/2015"/>
    <m/>
    <m/>
    <m/>
    <m/>
    <m/>
    <m/>
    <m/>
    <x v="1"/>
    <m/>
    <e v="#N/A"/>
    <m/>
    <m/>
    <m/>
    <m/>
    <m/>
    <x v="2"/>
  </r>
  <r>
    <s v="28505/2014"/>
    <s v="028505/2014"/>
    <m/>
    <m/>
    <m/>
    <m/>
    <s v="LIC. PUB. 7/2014 - OC 20/2015"/>
    <d v="2016-01-14T00:00:00"/>
    <s v="Limpieza"/>
    <s v="Impecable de Walter Perez"/>
    <n v="239400000.08000001"/>
    <s v="Limpieza del edificio, Provisión de Arts de Higiene, Servicio de fumigación, Control de plagas, Desinsectación, desratización y Servicio de limpieza y mantenimiento de tanques Licitación Pública Nacional N° 7/2014 (12 CUERPOS)"/>
    <m/>
    <m/>
    <m/>
    <m/>
    <s v="Mueble 22"/>
    <x v="0"/>
    <m/>
    <m/>
    <s v="Coordinación Técnica Operativa"/>
    <d v="2016-04-21T00:00:00"/>
    <m/>
    <s v="Se llevo cuerpo 4,5, 6 y 12, Para ver la oferta de la firma Impecable con Adrian, (FER)"/>
    <x v="6"/>
    <s v="9/15/2016"/>
    <s v="Licitación Publica"/>
    <s v="HISTORICO /MINPLAN"/>
    <m/>
    <s v="OC 20/2015"/>
    <m/>
    <m/>
    <m/>
    <m/>
    <m/>
    <m/>
    <m/>
    <x v="0"/>
    <s v="O.C en Ejecución"/>
    <e v="#N/A"/>
    <m/>
    <m/>
    <m/>
    <m/>
    <m/>
    <x v="3"/>
  </r>
  <r>
    <s v="109495/2014"/>
    <s v="109495/2014"/>
    <m/>
    <m/>
    <m/>
    <s v="PROY 4205/2015"/>
    <s v="LIC PRI. 1/2015 - OC ABIERTA 15/2015"/>
    <d v="2016-01-14T00:00:00"/>
    <s v="Agua - Dispenser"/>
    <s v="AQUALINE SA"/>
    <n v="229000"/>
    <s v="CONTRATACION DIRECTA POR EL SERVICIO SUMINISTRO DE AGUA POTABLE ENVASADA DISPENSERS (2 cuerpos)"/>
    <s v="Coordinación Técnica Operativa"/>
    <m/>
    <m/>
    <m/>
    <s v="Mueble 8"/>
    <x v="2"/>
    <m/>
    <s v="Para la firma de daniel"/>
    <s v="Direccion General Técnica, Administrativa y Legal"/>
    <d v="2016-05-27T00:00:00"/>
    <s v="Nota CC N° 236/16"/>
    <s v="Nota de Intervencion de Compras, para remitir a DGTyL para que luego se remita a Jefatura para el pago, que ejecutara el 100% de laOC"/>
    <x v="3"/>
    <d v="2016-06-08T00:00:00"/>
    <s v="Contratación Directa"/>
    <s v="HISTORICO /MINPLAN"/>
    <s v="Contratación Directa"/>
    <s v="OC ABIERTA 15/2015"/>
    <m/>
    <m/>
    <m/>
    <m/>
    <m/>
    <m/>
    <s v="PARA PAGO JGM"/>
    <x v="2"/>
    <m/>
    <s v="109495/2014"/>
    <m/>
    <m/>
    <m/>
    <m/>
    <m/>
    <x v="3"/>
  </r>
  <r>
    <s v="28506/2014"/>
    <s v="028506/2014"/>
    <m/>
    <m/>
    <m/>
    <m/>
    <s v="LIC. PUB. 3/2014 -OC 17/2015"/>
    <d v="2016-01-14T00:00:00"/>
    <s v="Seguridad"/>
    <s v="MURATA S.A."/>
    <n v="121726334.73"/>
    <s v="Contratación del Servicio de Vigilancia, Control y Seguridad Privada Licitación Püblica Nacional N° 3/2014 (9 CUERPOS)"/>
    <s v="Coordinación Técnica Operativa"/>
    <m/>
    <m/>
    <m/>
    <s v="Mueble 22"/>
    <x v="0"/>
    <d v="2016-06-08T00:00:00"/>
    <s v="LO TENIA LORE, SE REASIGNO A SEBAS (9CUERPOS). Armamos providencia para Adrian para que disponga enviarloa Legales para definir tratamiento de la cuestión legal, 05/07/2016"/>
    <s v="Direccion General Técnica, Administrativa y Legal"/>
    <d v="2016-07-06T00:00:00"/>
    <s v="PV-2016-00069964-APN-DGTAYL#SFM"/>
    <s v="Envío 9 cuerpos con providencia de resumen de lo actuado y nota del proveedor solicitando ajuste por paritarias, para que si lo estima corresponder derive a legales."/>
    <x v="3"/>
    <d v="2016-07-06T00:00:00"/>
    <s v="Licitación Publica"/>
    <s v="HISTORICO /MINPLAN"/>
    <s v="Licitación pública"/>
    <s v="OC 17/2015"/>
    <m/>
    <m/>
    <m/>
    <m/>
    <m/>
    <m/>
    <m/>
    <x v="0"/>
    <m/>
    <e v="#N/A"/>
    <m/>
    <m/>
    <m/>
    <m/>
    <m/>
    <x v="3"/>
  </r>
  <r>
    <s v="166605/2014"/>
    <s v="166605/2014"/>
    <m/>
    <s v="16723/2016"/>
    <m/>
    <m/>
    <m/>
    <d v="2016-01-14T00:00:00"/>
    <s v="Mantenimiento"/>
    <m/>
    <m/>
    <s v="Servicio integral de mantenimiento del edificio"/>
    <s v="Dirección Nacional de Expresiones Federales"/>
    <m/>
    <m/>
    <m/>
    <m/>
    <x v="0"/>
    <s v="27/5 para corregir proyecto de resolución desafectacion"/>
    <s v="nota y proyecto de acto para dejar sin efecto"/>
    <s v="Legales"/>
    <d v="2016-05-26T00:00:00"/>
    <s v="Nota CC N° 231"/>
    <s v="Se adjunta PROY de Resolución que deja sin efecto la Lic. Para que vuestra área tome intervención de su competencia"/>
    <x v="0"/>
    <d v="2016-06-15T00:00:00"/>
    <m/>
    <s v="HISTORICO /MINPLAN"/>
    <m/>
    <m/>
    <m/>
    <m/>
    <m/>
    <m/>
    <m/>
    <m/>
    <m/>
    <x v="1"/>
    <m/>
    <e v="#N/A"/>
    <m/>
    <m/>
    <m/>
    <m/>
    <m/>
    <x v="4"/>
  </r>
  <r>
    <s v="291205/2015"/>
    <s v="291205/2015"/>
    <m/>
    <m/>
    <m/>
    <m/>
    <m/>
    <d v="2016-01-14T00:00:00"/>
    <s v="Desfibiladores"/>
    <s v="FILOBISIS S:A."/>
    <n v="729630"/>
    <s v="CONTRATACIÓN DIRECTA POR ESPECIALIDAD 45/15: ADQUISICIÓN DE DESFIBRILADORES AUTOMATICOS EXTERNOS PARA EL CENTRO CULTURAL"/>
    <m/>
    <m/>
    <s v="Direccion General Técnica, Administrativa y Legal"/>
    <d v="2016-08-26T00:00:00"/>
    <m/>
    <x v="0"/>
    <m/>
    <m/>
    <s v="JEFATURA DE GABINETE DE MINISTROS"/>
    <d v="2016-09-09T00:00:00"/>
    <s v="PV-2016-01282180"/>
    <s v="Para que informe si tiene credito presupuestario. Se remitio un solo cuerpo"/>
    <x v="5"/>
    <m/>
    <s v="Contratación Directa"/>
    <s v="Licitación - Contrataciones"/>
    <s v="Licitacion"/>
    <m/>
    <m/>
    <m/>
    <m/>
    <s v="PAGO JGM"/>
    <m/>
    <m/>
    <m/>
    <x v="0"/>
    <s v="O.C en Ejecución"/>
    <e v="#N/A"/>
    <m/>
    <m/>
    <m/>
    <m/>
    <m/>
    <x v="3"/>
  </r>
  <r>
    <s v="252374/2014"/>
    <s v="252374/2014"/>
    <s v="TRI 112001/2015"/>
    <m/>
    <m/>
    <m/>
    <m/>
    <d v="2016-01-14T00:00:00"/>
    <s v="Equipamiento Musical"/>
    <s v="Yamaha Music Latinamerica S.A."/>
    <n v="1658002.5"/>
    <s v="Compraventa de Piano usado YAMAHA CONTRATACIÓN DIRECTA POR ESPECIALIDAD N° 1/2015"/>
    <s v="Sistema Federal de Medios y Contenidos Públicos"/>
    <m/>
    <s v="Dirección Nacional de Expresiones Federales"/>
    <d v="2016-09-02T00:00:00"/>
    <s v="Mueble 14"/>
    <x v="0"/>
    <d v="2016-08-25T00:00:00"/>
    <m/>
    <s v="Presupuesto"/>
    <d v="2016-09-13T00:00:00"/>
    <s v="PV-2016-01355897-APN-DGTAYL#SFM"/>
    <m/>
    <x v="5"/>
    <m/>
    <s v="Contratación Directa"/>
    <s v="Licitación - Contrataciones"/>
    <s v="Contratación directa por especialidad"/>
    <m/>
    <m/>
    <d v="2957-11-01T00:00:00"/>
    <m/>
    <m/>
    <m/>
    <m/>
    <m/>
    <x v="0"/>
    <s v="O.C en Ejecución"/>
    <e v="#N/A"/>
    <m/>
    <m/>
    <m/>
    <m/>
    <m/>
    <x v="3"/>
  </r>
  <r>
    <s v="134613/2014"/>
    <s v="134613/2014"/>
    <m/>
    <m/>
    <m/>
    <m/>
    <m/>
    <d v="2016-01-14T00:00:00"/>
    <s v="Equipamiento Musical"/>
    <s v="Steinway &amp; Sons"/>
    <n v="554895"/>
    <s v="Adquisición de 2 pianos de gran cola y 1 piano de media cola marca STEINWAY &amp; SONS CONTRATACIÓN DIRECTA POR ESPECIALIDAD N° 3/2014"/>
    <m/>
    <m/>
    <m/>
    <m/>
    <m/>
    <x v="0"/>
    <m/>
    <m/>
    <s v="Presupuesto"/>
    <d v="2016-03-09T00:00:00"/>
    <s v="Nota CC N° 22/2016"/>
    <s v="Para que informe si tiene credito presupuestario"/>
    <x v="3"/>
    <d v="2016-05-09T00:00:00"/>
    <s v="Contratación Directa"/>
    <s v="Licitación - Contrataciones"/>
    <s v="Contratación directa por especialidad"/>
    <m/>
    <m/>
    <m/>
    <m/>
    <m/>
    <m/>
    <m/>
    <m/>
    <x v="0"/>
    <m/>
    <e v="#N/A"/>
    <m/>
    <m/>
    <m/>
    <m/>
    <m/>
    <x v="0"/>
  </r>
  <r>
    <s v="344254/2015"/>
    <s v="344254/2015"/>
    <m/>
    <m/>
    <m/>
    <m/>
    <m/>
    <d v="2016-01-14T00:00:00"/>
    <s v="Informática"/>
    <s v="CORPORATE CORP S.A."/>
    <n v="56031528.490000002"/>
    <s v="Pago de Factura Nº 0012-00000480 $ 43.101.175,76 Nota de Crédito N° 0012-00000241 por $ 12.930.352,73"/>
    <m/>
    <m/>
    <m/>
    <m/>
    <m/>
    <x v="0"/>
    <m/>
    <m/>
    <s v="Dirección Nacional de Expresiones Federales"/>
    <d v="2016-04-05T00:00:00"/>
    <m/>
    <s v="Se entrego con remito manual de Compras a Sebastian y Leandro Iglesias"/>
    <x v="7"/>
    <m/>
    <s v="Pago"/>
    <s v="HISTORICO /MINPLAN"/>
    <s v="Pago"/>
    <m/>
    <m/>
    <s v="0012-00000480 yNota de Crédito N° 0012-00000241"/>
    <m/>
    <m/>
    <m/>
    <m/>
    <m/>
    <x v="0"/>
    <m/>
    <e v="#N/A"/>
    <m/>
    <m/>
    <m/>
    <m/>
    <m/>
    <x v="0"/>
  </r>
  <r>
    <s v="344243/2015"/>
    <s v="344243/2015"/>
    <m/>
    <m/>
    <m/>
    <m/>
    <m/>
    <d v="2016-01-14T00:00:00"/>
    <s v="Informática"/>
    <s v="CORPORATE CORP S.A."/>
    <n v="71524397.609999999"/>
    <s v="Pago de Factura Nº 0012-00000479 $ 55.018.767,39 Nota de Crédito N° 0012-00000240 por $ 16.505.630,22"/>
    <m/>
    <m/>
    <m/>
    <m/>
    <m/>
    <x v="0"/>
    <m/>
    <m/>
    <s v="Dirección Nacional de Expresiones Federales"/>
    <d v="2016-04-05T00:00:00"/>
    <m/>
    <s v="Se entrego con remito manual de Compras a Sebastian y Leandro Iglesias"/>
    <x v="7"/>
    <m/>
    <s v="Pago"/>
    <s v="HISTORICO /MINPLAN"/>
    <s v="Pago"/>
    <m/>
    <m/>
    <s v="Nº 0012-00000479 y Nota de Crédito N° 0012-00000240"/>
    <m/>
    <m/>
    <m/>
    <m/>
    <m/>
    <x v="0"/>
    <m/>
    <e v="#N/A"/>
    <m/>
    <m/>
    <m/>
    <m/>
    <m/>
    <x v="0"/>
  </r>
  <r>
    <s v="340056/2015"/>
    <s v="340056/2015"/>
    <m/>
    <m/>
    <m/>
    <m/>
    <m/>
    <d v="2016-01-14T00:00:00"/>
    <s v="Muebles"/>
    <s v="Raul E. Monaco"/>
    <n v="546650"/>
    <s v="Pago de Factura N° 0002-00000865 Adquisición, instalación y armado de moviliario"/>
    <m/>
    <m/>
    <m/>
    <m/>
    <s v="Mueble 14"/>
    <x v="0"/>
    <m/>
    <m/>
    <s v="DGTAyL"/>
    <d v="2016-08-23T00:00:00"/>
    <s v="PV-2016-00858837"/>
    <m/>
    <x v="5"/>
    <m/>
    <m/>
    <s v="Pago"/>
    <s v="Pago"/>
    <m/>
    <m/>
    <m/>
    <s v="Refacturación al sistema 0002-00000925"/>
    <m/>
    <m/>
    <m/>
    <m/>
    <x v="0"/>
    <m/>
    <e v="#N/A"/>
    <m/>
    <m/>
    <m/>
    <m/>
    <m/>
    <x v="0"/>
  </r>
  <r>
    <s v="325512/2015"/>
    <s v="325512/2015"/>
    <m/>
    <m/>
    <m/>
    <m/>
    <m/>
    <d v="2016-01-14T00:00:00"/>
    <s v="Revestimiento"/>
    <s v="Barroso Juan Gonzalez de Marcos y Espejos"/>
    <n v="27830"/>
    <s v="Pago de Factura N° 0000001 &quot;MARCOS Y ESPEJOS&quot; Provisión y colocación de 3 espejos para camarín piso 8°"/>
    <m/>
    <m/>
    <m/>
    <m/>
    <s v="Mueble 15"/>
    <x v="0"/>
    <m/>
    <s v="PARA ARCHIVAR"/>
    <m/>
    <m/>
    <m/>
    <m/>
    <x v="3"/>
    <d v="2016-05-09T00:00:00"/>
    <m/>
    <s v="Pago"/>
    <s v="Pago"/>
    <m/>
    <m/>
    <m/>
    <s v="N° 0000001"/>
    <m/>
    <m/>
    <m/>
    <m/>
    <x v="3"/>
    <m/>
    <e v="#N/A"/>
    <m/>
    <m/>
    <m/>
    <m/>
    <m/>
    <x v="2"/>
  </r>
  <r>
    <s v="266884/2015"/>
    <s v="266884/2015"/>
    <m/>
    <m/>
    <m/>
    <m/>
    <m/>
    <d v="2016-01-14T00:00:00"/>
    <s v="Telecomunicaciones"/>
    <s v="Arsat"/>
    <n v="32560"/>
    <s v="Factura N° 0007-00000568 Y 569 correspondientes al mes de julio de 2015 Convenio entre MINPLAN- ARSAT Servicios de telecomunicaciones y afines para la Red Federal de Cultura Digital del Plan Nacional"/>
    <m/>
    <m/>
    <m/>
    <m/>
    <m/>
    <x v="0"/>
    <m/>
    <m/>
    <s v="Depto.Rendición de Cuentas- Minplan"/>
    <d v="2016-02-19T00:00:00"/>
    <s v="OP 9018/15"/>
    <s v="Para archivo."/>
    <x v="8"/>
    <d v="2016-03-15T00:00:00"/>
    <m/>
    <s v="Pago"/>
    <s v="Pago"/>
    <m/>
    <m/>
    <m/>
    <s v="0007-00000568 Y 569"/>
    <m/>
    <m/>
    <m/>
    <m/>
    <x v="0"/>
    <m/>
    <e v="#N/A"/>
    <m/>
    <m/>
    <m/>
    <m/>
    <m/>
    <x v="0"/>
  </r>
  <r>
    <s v="112029/2015"/>
    <s v="112029/2015"/>
    <s v="112029/2015"/>
    <m/>
    <m/>
    <m/>
    <m/>
    <d v="2016-01-14T00:00:00"/>
    <s v="Equipamiento Receptor de TDA"/>
    <s v="Tacchini Ezequiel"/>
    <n v="195747.5"/>
    <s v="Pago de Factura N° 0005-00000103 &quot;CONECTORES &quot; Servicip de Instalación de Equipamiento Receptor de TDA en el Hotel del Sindicato de Luz y Fuerza"/>
    <m/>
    <m/>
    <m/>
    <m/>
    <s v="Mueble 22"/>
    <x v="0"/>
    <m/>
    <m/>
    <m/>
    <m/>
    <m/>
    <m/>
    <x v="3"/>
    <d v="2016-05-09T00:00:00"/>
    <m/>
    <s v="Pago"/>
    <s v="Pago"/>
    <m/>
    <m/>
    <m/>
    <m/>
    <m/>
    <m/>
    <m/>
    <m/>
    <x v="0"/>
    <m/>
    <e v="#N/A"/>
    <m/>
    <m/>
    <m/>
    <m/>
    <m/>
    <x v="3"/>
  </r>
  <r>
    <m/>
    <s v="112023/2015"/>
    <s v="112023/2015"/>
    <m/>
    <m/>
    <m/>
    <m/>
    <d v="2016-01-14T00:00:00"/>
    <s v="Equipamiento Receptor de TDA"/>
    <s v="Tacchini Ezequiel"/>
    <n v="190305.07"/>
    <s v="Pago de Factura N° 0005-00000104 $ 190.305,07 &quot;CONECTORES&quot; SERVICIO DE INSTALACIÓN DE EQUIPAMIENTO RECEPTOR DE TDA EN LA FACULTAD DE CIENCIAS SOCIALES (UBA-CEPIA)"/>
    <m/>
    <m/>
    <m/>
    <m/>
    <s v="Mueble 22"/>
    <x v="0"/>
    <m/>
    <m/>
    <m/>
    <m/>
    <m/>
    <m/>
    <x v="3"/>
    <d v="2016-05-09T00:00:00"/>
    <m/>
    <s v="Pago"/>
    <s v="Pago"/>
    <m/>
    <m/>
    <m/>
    <s v="0005-00000104"/>
    <m/>
    <m/>
    <m/>
    <m/>
    <x v="3"/>
    <m/>
    <e v="#N/A"/>
    <m/>
    <m/>
    <m/>
    <m/>
    <m/>
    <x v="2"/>
  </r>
  <r>
    <s v="111766/2015"/>
    <s v="111766/2015"/>
    <m/>
    <m/>
    <m/>
    <m/>
    <m/>
    <d v="2016-01-14T00:00:00"/>
    <s v="Equipamiento Receptor de TDA"/>
    <s v="Tacchini Ezequiel"/>
    <n v="570411.5"/>
    <s v="Pago de Factura N° 0005-00000110 &quot;CONECTORES &quot;Servicio de Instalación de Equipamiento Receptor de TDA en el HOSPITAL ZONAL DOCTOR ALBERTO BALESTRINI"/>
    <m/>
    <m/>
    <m/>
    <m/>
    <s v="Mueble 22"/>
    <x v="0"/>
    <m/>
    <m/>
    <m/>
    <m/>
    <m/>
    <m/>
    <x v="3"/>
    <d v="2016-05-09T00:00:00"/>
    <m/>
    <s v="Pago"/>
    <s v="Pago"/>
    <m/>
    <m/>
    <m/>
    <s v="0005-00000110"/>
    <m/>
    <m/>
    <m/>
    <m/>
    <x v="3"/>
    <m/>
    <e v="#N/A"/>
    <m/>
    <m/>
    <m/>
    <m/>
    <m/>
    <x v="2"/>
  </r>
  <r>
    <m/>
    <s v="111248/2015"/>
    <s v="111248/2015"/>
    <m/>
    <m/>
    <m/>
    <m/>
    <d v="2016-01-14T00:00:00"/>
    <s v="Policia"/>
    <s v="Policia Federal Argentina"/>
    <s v="-"/>
    <s v="FACTURA N° 182.677, 183.005 Y 184.211 NOTAS DE DÉBITO 37170, 37026, 37012, 37013, 37171, 37266, 37172 Y 37168 MESES DE ABRIL, MAYO Y JUNIO 2015 SERVICIO DE POLICIA ADICIONAL"/>
    <m/>
    <m/>
    <m/>
    <m/>
    <s v="Mueble 14"/>
    <x v="0"/>
    <m/>
    <m/>
    <m/>
    <m/>
    <m/>
    <m/>
    <x v="3"/>
    <d v="2016-05-09T00:00:00"/>
    <m/>
    <s v="Pago"/>
    <s v="Pago"/>
    <m/>
    <m/>
    <m/>
    <s v="N° 182.677, 183.005 Y 184.211 NOTAS DE DÉBITO 37170, 37026, 37012, 37013, 37171, 37266, 37172 Y 37168"/>
    <m/>
    <m/>
    <m/>
    <m/>
    <x v="3"/>
    <m/>
    <e v="#N/A"/>
    <m/>
    <m/>
    <m/>
    <m/>
    <m/>
    <x v="2"/>
  </r>
  <r>
    <s v="256771/2014"/>
    <s v="256771/2014"/>
    <m/>
    <m/>
    <m/>
    <m/>
    <s v="OC N°11/15"/>
    <d v="2016-01-14T00:00:00"/>
    <s v="Policia"/>
    <s v="Policia Federal Argentina"/>
    <n v="3300000"/>
    <s v="ADDENDA COMPLEMENTARIA AL CONVENIO SUSCRIPTO EL 6 DE MARZO DE 2015 SERVICIO DE POLICÍA ADICIONAL"/>
    <m/>
    <m/>
    <m/>
    <m/>
    <m/>
    <x v="0"/>
    <m/>
    <m/>
    <m/>
    <m/>
    <m/>
    <m/>
    <x v="3"/>
    <d v="2016-05-09T00:00:00"/>
    <s v="Convenios"/>
    <s v="HISTORICO /MINPLAN"/>
    <m/>
    <s v="OC N°11/15"/>
    <m/>
    <m/>
    <m/>
    <m/>
    <m/>
    <m/>
    <m/>
    <x v="0"/>
    <m/>
    <e v="#N/A"/>
    <m/>
    <m/>
    <m/>
    <m/>
    <m/>
    <x v="3"/>
  </r>
  <r>
    <m/>
    <s v="092974/2015"/>
    <m/>
    <s v="92974/2015"/>
    <m/>
    <m/>
    <m/>
    <d v="2016-01-14T00:00:00"/>
    <s v="Policia"/>
    <s v="Policia Federal Argentina"/>
    <m/>
    <s v="PRESTACIÓN DE POLICIA FEDERAL"/>
    <m/>
    <m/>
    <m/>
    <m/>
    <s v="Mueble 14"/>
    <x v="0"/>
    <m/>
    <m/>
    <m/>
    <m/>
    <m/>
    <m/>
    <x v="5"/>
    <m/>
    <s v="Convenios"/>
    <s v="HISTORICO /MINPLAN"/>
    <m/>
    <m/>
    <m/>
    <m/>
    <m/>
    <m/>
    <m/>
    <m/>
    <m/>
    <x v="0"/>
    <m/>
    <e v="#N/A"/>
    <m/>
    <m/>
    <m/>
    <m/>
    <m/>
    <x v="0"/>
  </r>
  <r>
    <s v="111286/2015"/>
    <s v="111286/2015"/>
    <s v="111286/2015"/>
    <m/>
    <m/>
    <m/>
    <m/>
    <d v="2016-01-14T00:00:00"/>
    <s v="Policia"/>
    <s v="Policia Federal Argentina"/>
    <s v="-"/>
    <s v="FACTURA N° 183.629 Y NOTAS DE DÉBITO 37046, 37026, 37265 Y 37091 MESES DE MAYO Y JUNIO 2015 SERVICIO DE POLICÍA ADICIONAL"/>
    <m/>
    <m/>
    <m/>
    <m/>
    <m/>
    <x v="0"/>
    <m/>
    <m/>
    <m/>
    <m/>
    <m/>
    <m/>
    <x v="3"/>
    <d v="2016-05-09T00:00:00"/>
    <s v="Pago"/>
    <s v="HISTORICO /MINPLAN"/>
    <m/>
    <m/>
    <m/>
    <s v="N° 183.629 Y NOTAS DE DÉBITO 37046, 37026, 37265 Y 37091"/>
    <m/>
    <m/>
    <m/>
    <m/>
    <m/>
    <x v="0"/>
    <m/>
    <e v="#N/A"/>
    <m/>
    <m/>
    <m/>
    <m/>
    <m/>
    <x v="2"/>
  </r>
  <r>
    <s v="122698/2014"/>
    <s v="122698/2014"/>
    <m/>
    <m/>
    <m/>
    <m/>
    <m/>
    <d v="2016-01-14T00:00:00"/>
    <s v="Policia"/>
    <s v="Policia Federal Argentina"/>
    <m/>
    <s v="Convenio entre la SSCYCG y la PFA 15/11/2014 al 31/12/2014 SERVICIO DE POLICÍA ADICIONAL"/>
    <m/>
    <m/>
    <m/>
    <m/>
    <s v="Mueble 14"/>
    <x v="0"/>
    <m/>
    <s v="Para desafectar"/>
    <m/>
    <m/>
    <m/>
    <m/>
    <x v="9"/>
    <m/>
    <s v="Convenios"/>
    <s v="HISTORICO /MINPLAN"/>
    <m/>
    <m/>
    <m/>
    <m/>
    <m/>
    <m/>
    <m/>
    <m/>
    <m/>
    <x v="1"/>
    <m/>
    <e v="#N/A"/>
    <m/>
    <m/>
    <m/>
    <m/>
    <m/>
    <x v="2"/>
  </r>
  <r>
    <m/>
    <s v="110549/2015"/>
    <s v="110549/2015"/>
    <m/>
    <m/>
    <m/>
    <m/>
    <d v="2016-01-14T00:00:00"/>
    <s v="Equipamiento CIAM"/>
    <m/>
    <m/>
    <s v="&quot;Solicitud de adquisición de equipamiento para el CIAM&quot;"/>
    <m/>
    <m/>
    <m/>
    <m/>
    <m/>
    <x v="0"/>
    <m/>
    <m/>
    <s v="Dirección Nacional de Expresiones Federales"/>
    <d v="2016-03-10T00:00:00"/>
    <m/>
    <m/>
    <x v="10"/>
    <d v="2016-05-09T00:00:00"/>
    <m/>
    <s v="HISTORICO /MINPLAN"/>
    <m/>
    <m/>
    <m/>
    <m/>
    <m/>
    <m/>
    <m/>
    <m/>
    <m/>
    <x v="0"/>
    <m/>
    <e v="#N/A"/>
    <m/>
    <m/>
    <m/>
    <m/>
    <m/>
    <x v="0"/>
  </r>
  <r>
    <s v="304486/2014"/>
    <s v="304486/2014"/>
    <m/>
    <m/>
    <m/>
    <m/>
    <m/>
    <d v="2016-01-14T00:00:00"/>
    <s v="Audiovisual"/>
    <s v="INCAA"/>
    <n v="64444444"/>
    <s v="MINPLAN-INCAA Fomento audiovisual para ficciones de alta calidad en horario central POFYPCAD AMPLIACIÓN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2"/>
  </r>
  <r>
    <s v="152918/2014"/>
    <s v="152918/2014"/>
    <m/>
    <m/>
    <m/>
    <m/>
    <m/>
    <d v="2016-01-14T00:00:00"/>
    <s v="Convenio Universidades"/>
    <s v="UNLAM"/>
    <n v="16130000"/>
    <s v="CONVENIO MINPLAN-UNLAM Auditorías técnicas de calidad y actualizaciones de software."/>
    <m/>
    <m/>
    <m/>
    <m/>
    <s v="Mueble 10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2"/>
  </r>
  <r>
    <s v="196055/2014"/>
    <s v="196055/2014"/>
    <m/>
    <m/>
    <m/>
    <m/>
    <m/>
    <d v="2016-01-14T00:00:00"/>
    <s v="Tecnopolis - Convenio Universidades"/>
    <s v="UNLAM"/>
    <n v="49565000"/>
    <s v="ADDENDA Complementaria Ampliación Convenio MINPLAN-UNLAM Tecnopolis 2014"/>
    <s v="Dirección Nacional de Centros Tematicos"/>
    <m/>
    <m/>
    <m/>
    <m/>
    <x v="0"/>
    <m/>
    <m/>
    <m/>
    <m/>
    <m/>
    <m/>
    <x v="5"/>
    <m/>
    <s v="Convenios"/>
    <s v="HISTORICO /MINPLAN"/>
    <s v="Convenios"/>
    <m/>
    <m/>
    <m/>
    <m/>
    <m/>
    <m/>
    <m/>
    <m/>
    <x v="0"/>
    <m/>
    <e v="#N/A"/>
    <m/>
    <m/>
    <m/>
    <m/>
    <m/>
    <x v="2"/>
  </r>
  <r>
    <s v="316489/2015"/>
    <s v="316489/2015"/>
    <m/>
    <m/>
    <m/>
    <m/>
    <m/>
    <d v="2016-01-14T00:00:00"/>
    <s v="Audiovisual"/>
    <s v="Universidad de Avellaneda"/>
    <n v="81223000"/>
    <s v="MINPLAN Produccion de contenidos audiovisuales"/>
    <m/>
    <m/>
    <m/>
    <m/>
    <m/>
    <x v="0"/>
    <m/>
    <m/>
    <m/>
    <m/>
    <m/>
    <m/>
    <x v="3"/>
    <d v="2016-05-09T00:00:00"/>
    <m/>
    <s v="HISTORICO /MINPLAN"/>
    <m/>
    <m/>
    <m/>
    <m/>
    <m/>
    <m/>
    <m/>
    <m/>
    <m/>
    <x v="0"/>
    <m/>
    <e v="#N/A"/>
    <m/>
    <m/>
    <m/>
    <m/>
    <m/>
    <x v="2"/>
  </r>
  <r>
    <s v="300185/2015"/>
    <s v="300185/2015"/>
    <m/>
    <m/>
    <m/>
    <m/>
    <m/>
    <d v="2016-01-14T00:00:00"/>
    <s v="Convenio Universidades"/>
    <s v="UNSAM"/>
    <n v="48750000"/>
    <s v="CONVENIO MINPLAN-UNSAM CIARDI Desarrollo de 2 nuevas serie de efectos visuales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2"/>
  </r>
  <r>
    <s v="309814/2015"/>
    <s v="309814/2015"/>
    <m/>
    <m/>
    <m/>
    <m/>
    <m/>
    <d v="2016-01-14T00:00:00"/>
    <s v="Convenio Universidades"/>
    <s v="UNSAM"/>
    <n v="36450000"/>
    <s v="CONVENIOMINPLAN- UNSAM TDA/CIARDI - Series 2D (Zamba) y Película (Zamba)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300193/2015"/>
    <s v="300193/2015"/>
    <m/>
    <m/>
    <m/>
    <m/>
    <m/>
    <d v="2016-01-14T00:00:00"/>
    <s v="Convenio Universidades"/>
    <s v="UNSAM"/>
    <n v="48260000"/>
    <s v="CONVENIO MINPLAN-UNSAM TDA/CIARDI - 2 nuevas series de animación 3D y estereoscópico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317852/2015"/>
    <s v="317852/2015"/>
    <m/>
    <m/>
    <m/>
    <m/>
    <m/>
    <d v="2016-01-14T00:00:00"/>
    <s v="Convenio Universidades"/>
    <s v="UNSAM"/>
    <n v="140000000"/>
    <s v="CONVENIO MINPLAN-UNSAM Implementación de actividades de comunicación y exhibición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275650/2015"/>
    <s v="275650/2015"/>
    <m/>
    <m/>
    <m/>
    <m/>
    <m/>
    <d v="2016-01-14T00:00:00"/>
    <s v="Audiovisual"/>
    <s v="INCAA"/>
    <n v="82200000"/>
    <s v="CONVENIO INCAA CONCURSO PRODUCCIONES AUDIOVISUALES $ 82.200.000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190993/2014"/>
    <s v="190993/2014"/>
    <m/>
    <m/>
    <m/>
    <m/>
    <m/>
    <d v="2016-01-14T00:00:00"/>
    <s v="Convenio Universidades"/>
    <s v="UNSAM"/>
    <n v="56144550"/>
    <s v="CONVENIO MINPLAN-UNSAM Cooperación y asistencia para el Calendario Igualdad Cultural $ 160.413.000 + ADDENDA $ 56.144.550 (2 CUERPOS)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152921/2014"/>
    <s v="152921/2014"/>
    <m/>
    <m/>
    <m/>
    <m/>
    <m/>
    <d v="2016-01-14T00:00:00"/>
    <s v="Servicio de Ingenieria"/>
    <s v="INVAP"/>
    <n v="22332951"/>
    <s v="ADDENDA COMPLEMENTARIA MINPLAN-INVAP Asesoramiento para el desarrollo institucional del CIARDI - Infraestructura, servicio técnico y de ingeniería para contenidos $22.332.951,00"/>
    <m/>
    <m/>
    <m/>
    <m/>
    <m/>
    <x v="0"/>
    <m/>
    <m/>
    <m/>
    <m/>
    <m/>
    <m/>
    <x v="5"/>
    <m/>
    <s v="Convenios"/>
    <s v="HISTORICO /MINPLAN"/>
    <m/>
    <m/>
    <m/>
    <m/>
    <m/>
    <m/>
    <m/>
    <m/>
    <m/>
    <x v="0"/>
    <m/>
    <e v="#N/A"/>
    <m/>
    <m/>
    <m/>
    <m/>
    <m/>
    <x v="2"/>
  </r>
  <r>
    <s v="332361/2015"/>
    <s v="332361/2015"/>
    <m/>
    <m/>
    <m/>
    <m/>
    <m/>
    <d v="2016-01-14T00:00:00"/>
    <s v="Audiovisual"/>
    <s v="UNLAM"/>
    <n v="6600000"/>
    <s v="Convenio UNLAM-MINPLAN Producciones Audiovisuales $6.600.000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263963/2014"/>
    <s v="263963/2014"/>
    <m/>
    <m/>
    <m/>
    <m/>
    <m/>
    <d v="2016-01-14T00:00:00"/>
    <s v="Convenio Universidades"/>
    <s v="UNTREF"/>
    <n v="120000000"/>
    <s v="Convenio UNTREF-MINPLAN+ ADDENDA (A.T) EXPTE 280106/2015 &quot;Calendarios y proyectos del plan nacional igualdad cultural&quot; $ 80.300.000 + ADDENDA $120.000.000"/>
    <s v="Mesa de Entradas"/>
    <m/>
    <m/>
    <m/>
    <s v="Mueble 19"/>
    <x v="0"/>
    <m/>
    <s v="Addenda Firmada. Trámite Finalizado."/>
    <s v="Direccion General Técnica, Administrativa y Legal"/>
    <d v="2016-06-24T00:00:00"/>
    <m/>
    <s v="rEMITO"/>
    <x v="11"/>
    <d v="2016-06-24T00:00:00"/>
    <s v="Convenios"/>
    <s v="HISTORICO /MINPLAN"/>
    <s v="Convenios"/>
    <m/>
    <m/>
    <m/>
    <m/>
    <m/>
    <m/>
    <m/>
    <m/>
    <x v="0"/>
    <m/>
    <e v="#N/A"/>
    <m/>
    <m/>
    <m/>
    <m/>
    <m/>
    <x v="2"/>
  </r>
  <r>
    <s v="154789/2014"/>
    <s v="154789/2014"/>
    <m/>
    <m/>
    <m/>
    <m/>
    <m/>
    <d v="2016-01-14T00:00:00"/>
    <s v="Convenio Universidades"/>
    <s v="UNAM"/>
    <n v="6300000"/>
    <s v="Convenio MINPLAN-UNAM Servicios de instalación de equipamiento, cableado, servicios complementarios y puesta en funcionamiento de 30 NAC $6.300.000 (2 CUERPOS)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308987/2015"/>
    <s v="308987/2015"/>
    <m/>
    <m/>
    <m/>
    <m/>
    <m/>
    <d v="2016-01-14T00:00:00"/>
    <s v="Audiovisual"/>
    <s v="UNSAM"/>
    <n v="147963200"/>
    <s v="Convenio MINPLAN-UNSAM Producciones Audiovisuales $147.963.200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214033/2015"/>
    <s v="214033/2015"/>
    <m/>
    <m/>
    <m/>
    <m/>
    <m/>
    <d v="2016-01-14T00:00:00"/>
    <s v="Audiovisual"/>
    <s v="EDUCAR.AR"/>
    <n v="50384417"/>
    <s v="Convenio MINPLAN-EDUC.AR Realización de 2 proyectos, 1 de contenido audiovisual y el otro de contenido digital para el BACUA $50.384.417,00"/>
    <m/>
    <m/>
    <m/>
    <m/>
    <s v="Mueble 11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152914/2014"/>
    <s v="152914/2014"/>
    <m/>
    <m/>
    <m/>
    <m/>
    <m/>
    <d v="2016-01-14T00:00:00"/>
    <s v="Policia"/>
    <s v="Policia Federal Argentina"/>
    <n v="64444444"/>
    <s v="CONVENIO SERVICIO DE POLICIA ADICIONAL CCK 2014 $64.444.444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173646/2015"/>
    <s v="173646/2015"/>
    <m/>
    <m/>
    <m/>
    <m/>
    <m/>
    <d v="2016-01-14T00:00:00"/>
    <s v="Audiovisual"/>
    <s v="INCAA"/>
    <n v="64444444"/>
    <s v="Convenio entre MINPLAN y el Instituto de Cine y Artes Cinematográficas INCAA $64.444.444"/>
    <m/>
    <m/>
    <m/>
    <m/>
    <s v="Mueble 14"/>
    <x v="0"/>
    <m/>
    <m/>
    <m/>
    <m/>
    <m/>
    <m/>
    <x v="5"/>
    <m/>
    <m/>
    <s v="HISTORICO /MINPLAN"/>
    <s v="Convenios"/>
    <m/>
    <m/>
    <m/>
    <m/>
    <m/>
    <m/>
    <m/>
    <m/>
    <x v="0"/>
    <m/>
    <e v="#N/A"/>
    <m/>
    <m/>
    <m/>
    <m/>
    <m/>
    <x v="0"/>
  </r>
  <r>
    <s v="304487/2014"/>
    <s v="304487/2014"/>
    <m/>
    <m/>
    <m/>
    <m/>
    <m/>
    <d v="2016-01-14T00:00:00"/>
    <s v="Audiovisual"/>
    <s v="INCAA"/>
    <n v="27314000"/>
    <s v="ADDENDA MINPLAN-INCAA AUDIOVISUAL $27.314.000 (2 cuerpos)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42865/2015"/>
    <s v="042865/2015"/>
    <m/>
    <m/>
    <m/>
    <m/>
    <m/>
    <d v="2016-01-14T00:00:00"/>
    <s v="Audiovisual"/>
    <s v="UNSAM"/>
    <n v="206070000"/>
    <s v="UNSAM-MINPLAN Contenidos digitales para desarrollos de efectos audiovisuales $ 206.070.000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63730/2015"/>
    <s v="063730/2015"/>
    <m/>
    <m/>
    <m/>
    <m/>
    <m/>
    <d v="2016-01-14T00:00:00"/>
    <s v="Convenio Universidades"/>
    <s v="UTN"/>
    <n v="8412250"/>
    <s v="CONVENIO ESPECIFICO DE COOPERACIÓN Y ASISTENCIA TECNICA UTN-SIGEN-MINPLAN/2015. $8.412.250,00"/>
    <m/>
    <m/>
    <m/>
    <m/>
    <s v="Mueble 14"/>
    <x v="0"/>
    <m/>
    <m/>
    <m/>
    <m/>
    <m/>
    <m/>
    <x v="3"/>
    <d v="2016-05-09T00:00:00"/>
    <m/>
    <s v="HISTORICO /MINPLAN"/>
    <s v="Convenios"/>
    <m/>
    <m/>
    <m/>
    <m/>
    <m/>
    <m/>
    <m/>
    <m/>
    <x v="0"/>
    <m/>
    <e v="#N/A"/>
    <m/>
    <m/>
    <m/>
    <m/>
    <m/>
    <x v="3"/>
  </r>
  <r>
    <s v="146974/2013"/>
    <s v="146974/2013"/>
    <m/>
    <m/>
    <m/>
    <m/>
    <m/>
    <d v="2016-01-14T00:00:00"/>
    <s v="Audiovisual"/>
    <s v="CIN (CONSEJO INTERUNIVERSITARIO NACIONAL)"/>
    <n v="39608372"/>
    <s v="PROPUESTAS PARA EL DESARROLLO E INSTRUMENTACION DEL PLAN OPERATIVO DE FOMENTO Y PROMOCION DE CONTENIDOS AUDIOVISUALES DIGITALES DEL SATVDT PARA EL AÑO 2013 $39.608.372,00"/>
    <m/>
    <m/>
    <m/>
    <m/>
    <s v="Mueble 14"/>
    <x v="0"/>
    <m/>
    <m/>
    <m/>
    <m/>
    <m/>
    <m/>
    <x v="3"/>
    <d v="2016-05-09T00:00:00"/>
    <m/>
    <s v="HISTORICO /MINPLAN"/>
    <s v="Licitacion"/>
    <m/>
    <m/>
    <m/>
    <m/>
    <m/>
    <m/>
    <m/>
    <m/>
    <x v="0"/>
    <m/>
    <e v="#N/A"/>
    <m/>
    <m/>
    <m/>
    <m/>
    <m/>
    <x v="3"/>
  </r>
  <r>
    <s v="176042/2014"/>
    <s v="176042/2014"/>
    <m/>
    <m/>
    <m/>
    <m/>
    <s v="¿"/>
    <d v="2016-01-14T00:00:00"/>
    <s v="Convenio Universidades"/>
    <s v="UTN"/>
    <n v="49565000"/>
    <s v="UTN EVENTOS 1 ADDENDA Complementaria Ampliación Convenio MINPLAN-UTN Implementación de acciones vinculadas a la planificación de eventos. $49.565.000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11784/2015"/>
    <s v="011784/2015"/>
    <m/>
    <m/>
    <m/>
    <m/>
    <m/>
    <d v="2016-01-14T00:00:00"/>
    <s v="Convenio Universidades"/>
    <s v="UTN"/>
    <n v="83565000"/>
    <s v="PROPUESTA DE CONVENIO PARA LA IMPLEMENTACION DE ACCIONES VINCULADAS A LA PLANIFICACION DE EVENTOS Y FESTIVALES CULTURALES - UNIVERSIDAD TECNOLOGICA NAC.- $83.565.000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191543/2014"/>
    <s v="191543/2014"/>
    <m/>
    <m/>
    <m/>
    <m/>
    <m/>
    <d v="2016-01-14T00:00:00"/>
    <s v="Convenio Universidades"/>
    <m/>
    <n v="2788000"/>
    <s v="CONTRATACIÓN DIRECTA POR ADJUDICACIÓN SIMPLE CON UNIVERSIDADES NACIONALES N° 16/2015 Contratación del servicio de Tasación de obras de arte $2788000"/>
    <m/>
    <m/>
    <m/>
    <m/>
    <m/>
    <x v="0"/>
    <m/>
    <m/>
    <m/>
    <m/>
    <m/>
    <m/>
    <x v="3"/>
    <d v="2016-05-09T00:00:00"/>
    <s v="Contratación Directa"/>
    <s v="HISTORICO /MINPLAN"/>
    <s v="Convenios"/>
    <m/>
    <m/>
    <m/>
    <m/>
    <m/>
    <m/>
    <m/>
    <m/>
    <x v="0"/>
    <m/>
    <e v="#N/A"/>
    <m/>
    <m/>
    <m/>
    <m/>
    <m/>
    <x v="3"/>
  </r>
  <r>
    <s v="191004/2014"/>
    <s v="191004/2014"/>
    <m/>
    <m/>
    <m/>
    <m/>
    <m/>
    <d v="2016-01-14T00:00:00"/>
    <s v="Convenio Universidades"/>
    <s v="UNSAM"/>
    <n v="75133908.849999994"/>
    <s v="UNSAM-MINPLAN Convenio de Cooperación. $ 214.668.311 ADDENDA $ 75.133.908,85 (2 CUERPOS)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152915/2014"/>
    <s v="152915/2014"/>
    <m/>
    <m/>
    <m/>
    <m/>
    <m/>
    <d v="2016-01-14T00:00:00"/>
    <s v="Audiovisual"/>
    <s v="INCAA"/>
    <n v="49722222.219999999"/>
    <s v="REQUERIMIENTO PARA LA SUSCRIPCION DE UN CONVENIO DE COOPERACION EN EL MARCO DEL P.O.FYP.C.A.D. FOMENTO AUDIOVISUA PARA FICCIONES DE ALTA CALIDAD EN HORARIO CENTRAL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245398/2014"/>
    <s v="245398/2014"/>
    <m/>
    <m/>
    <m/>
    <m/>
    <m/>
    <d v="2016-01-14T00:00:00"/>
    <s v="Convenio Universidades"/>
    <s v="UNSAM"/>
    <n v="48717336"/>
    <s v="MINPLAN-UNSAM Convenio Propuesta para monitoreo y Generación de informes respecto de la infraestructura y los servicios prestados en TDA-UNSAM (2 CUERPOS)"/>
    <m/>
    <m/>
    <m/>
    <m/>
    <m/>
    <x v="0"/>
    <m/>
    <m/>
    <s v="Gestión Integral de Contenidos"/>
    <d v="2016-04-07T00:00:00"/>
    <m/>
    <s v="A requerimiento de Luis Vitullo"/>
    <x v="12"/>
    <m/>
    <s v="Convenios"/>
    <s v="HISTORICO /MINPLAN"/>
    <s v="Convenios"/>
    <m/>
    <m/>
    <m/>
    <m/>
    <m/>
    <m/>
    <m/>
    <m/>
    <x v="0"/>
    <m/>
    <e v="#N/A"/>
    <m/>
    <m/>
    <m/>
    <m/>
    <m/>
    <x v="0"/>
  </r>
  <r>
    <s v="44156/2015"/>
    <s v="044156/2015"/>
    <m/>
    <m/>
    <m/>
    <m/>
    <m/>
    <d v="2016-01-14T00:00:00"/>
    <s v="Audiovisual"/>
    <s v="UNSAM"/>
    <n v="121008105.90000001"/>
    <s v="MINPLAN-UNSAM BACUA - Contenidos Audiovisuales para BACUA.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16203/2015"/>
    <s v="016203/2015"/>
    <m/>
    <m/>
    <m/>
    <m/>
    <m/>
    <d v="2016-01-14T00:00:00"/>
    <s v="Tecnopolis - Stand"/>
    <s v="UNSAM"/>
    <n v="40500000"/>
    <s v="UNSAM-MINPLAN + ADDENDA Desarrollo de stands. Contenido a exponer y recursos a utilizar en Tecnópolis 2015 $ 30.000.000 + $ 10.500.000 (2 CUERPOS)"/>
    <s v="Dirección Nacional de Centros Tematicos"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278023/2013"/>
    <s v="278023/2013"/>
    <m/>
    <m/>
    <m/>
    <m/>
    <m/>
    <d v="2016-01-14T00:00:00"/>
    <s v="Telecomunicaciones"/>
    <s v="Arsat"/>
    <n v="39608372"/>
    <s v="ARSAT 4 Servicios de telecomunicaciones y afines para la Red Federal de Cultura Digital del Plan Nacional Igualdad Cultural CONTRATACIÓN DIRECTA POR ESPECIALIDAD N° 32/2015"/>
    <m/>
    <m/>
    <m/>
    <m/>
    <s v="Mueble 14"/>
    <x v="0"/>
    <m/>
    <m/>
    <m/>
    <m/>
    <m/>
    <m/>
    <x v="3"/>
    <d v="2016-05-09T00:00:00"/>
    <m/>
    <s v="HISTORICO /MINPLAN"/>
    <s v="Contratación Directa"/>
    <m/>
    <m/>
    <m/>
    <m/>
    <m/>
    <m/>
    <m/>
    <m/>
    <x v="0"/>
    <m/>
    <e v="#N/A"/>
    <m/>
    <m/>
    <m/>
    <m/>
    <m/>
    <x v="3"/>
  </r>
  <r>
    <s v="53520/2015"/>
    <s v="053520/2015"/>
    <m/>
    <m/>
    <m/>
    <m/>
    <m/>
    <d v="2016-01-14T00:00:00"/>
    <s v="Telecomunicaciones"/>
    <s v="UNTREF"/>
    <n v="16130000"/>
    <s v="MINPLAN UNTREF Convenio para la implementación de un Plan Operativo de Comunicación y mantenimiento Integral.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48780/2015"/>
    <s v="048780/2015"/>
    <m/>
    <m/>
    <m/>
    <m/>
    <m/>
    <d v="2016-01-14T00:00:00"/>
    <s v="Convenio Universidades"/>
    <s v="UTN"/>
    <n v="49500000"/>
    <s v="Convenio entre MINPLAN-UTN Plan Enamorar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173648/2015"/>
    <s v="173648/2015"/>
    <m/>
    <m/>
    <m/>
    <m/>
    <m/>
    <d v="2016-01-14T00:00:00"/>
    <s v="Convenio Universidades"/>
    <s v="UTN"/>
    <n v="37319999.890000001"/>
    <s v="Convenio MINPLAN-UTN + ADDENDA Eventos 3 $ 119.099.999,99 + ADDENDA $ 37.319.999,89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266632/2014"/>
    <s v="266632/2014"/>
    <m/>
    <m/>
    <m/>
    <m/>
    <m/>
    <d v="2016-01-14T00:00:00"/>
    <s v="Audiovisual"/>
    <s v="UNTREF"/>
    <n v="98397512"/>
    <s v="Convenio MINPLAN-UNTREF BACUA - Producción de contenidos audiovisuales digitales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039606/2015"/>
    <s v="039606/2015"/>
    <m/>
    <m/>
    <m/>
    <m/>
    <s v="OC Nº 24/2015"/>
    <d v="2016-01-14T00:00:00"/>
    <s v="Audiovisual"/>
    <s v="CORPORATE CORP S.A."/>
    <n v="87543483.390000001"/>
    <s v="Ampliación de la Orden de Compra Nº 24/2015 - Adquisición de diseño, suministro, instalación y puesta en funcionamiento de los sistemas audiovisuales y multimedia. Exp. de pago: 344243/2015"/>
    <m/>
    <m/>
    <m/>
    <m/>
    <s v="Mueble 14"/>
    <x v="0"/>
    <m/>
    <m/>
    <s v="Dirección Nacional de Expresiones Federales"/>
    <d v="2016-04-05T00:00:00"/>
    <m/>
    <s v="Se entrego a Sebastian y Leandro Iglesias"/>
    <x v="7"/>
    <m/>
    <m/>
    <s v="HISTORICO /MINPLAN"/>
    <s v="Pago"/>
    <s v="OC Nº 24/2015"/>
    <m/>
    <m/>
    <m/>
    <m/>
    <m/>
    <m/>
    <m/>
    <x v="0"/>
    <m/>
    <e v="#N/A"/>
    <m/>
    <m/>
    <m/>
    <m/>
    <m/>
    <x v="0"/>
  </r>
  <r>
    <s v="141672/2015"/>
    <s v="141672/2015"/>
    <m/>
    <m/>
    <m/>
    <m/>
    <m/>
    <d v="2016-03-28T00:00:00"/>
    <s v="Mantenimiento Asensores"/>
    <s v="OTIS S.A."/>
    <n v="4016250.01"/>
    <s v="Servicio de mantenimiento de ascensores (2 CUERPOS) Facturas B Nº 0005-4519;4520 A 4527, 4633 A 4635 y 4733 A 4735"/>
    <m/>
    <m/>
    <s v="Direccion General Técnica, Administrativa y Legal"/>
    <d v="2016-07-07T00:00:00"/>
    <s v="Mueble 9"/>
    <x v="1"/>
    <m/>
    <s v="FINALIZADO"/>
    <s v="Tesorería"/>
    <d v="2016-07-14T00:00:00"/>
    <s v="Nota CC 263 /2016"/>
    <s v="Se envía a Tesorería con refacturación nueva."/>
    <x v="13"/>
    <d v="2016-07-14T00:00:00"/>
    <s v="Si"/>
    <s v="Pago"/>
    <s v="Pago"/>
    <m/>
    <m/>
    <m/>
    <m/>
    <n v="142665"/>
    <n v="5647750"/>
    <s v="Devengado"/>
    <s v="PARA PAGAR JGM"/>
    <x v="4"/>
    <m/>
    <e v="#N/A"/>
    <m/>
    <m/>
    <m/>
    <m/>
    <m/>
    <x v="2"/>
  </r>
  <r>
    <s v="143872/2013"/>
    <s v="143872/2013"/>
    <m/>
    <m/>
    <m/>
    <m/>
    <s v="OC 09/2013"/>
    <d v="2016-03-01T00:00:00"/>
    <s v="Chip"/>
    <s v="INTI"/>
    <n v="7546560"/>
    <s v="CONTRATACIÓN DIRECTA POR ESPECIALIDAD 17/13 SERVICIO POR EL ESTUDIO DE FACTIBILIDAD TÉCNICO-ECONÓMICO PARA EL DESARROLLO DE UN PROYECTO DE DISEÑO Y PRODUCCIÓN DE UN CHIP MULTIMEDIA"/>
    <m/>
    <m/>
    <m/>
    <m/>
    <s v="Mueble 22"/>
    <x v="0"/>
    <m/>
    <m/>
    <m/>
    <m/>
    <m/>
    <m/>
    <x v="5"/>
    <m/>
    <m/>
    <s v="HISTORICO /MINPLAN"/>
    <s v="Pago"/>
    <s v="OC 09/2013"/>
    <m/>
    <m/>
    <m/>
    <m/>
    <m/>
    <m/>
    <m/>
    <x v="0"/>
    <m/>
    <e v="#N/A"/>
    <m/>
    <m/>
    <m/>
    <m/>
    <m/>
    <x v="2"/>
  </r>
  <r>
    <s v="325912/2015"/>
    <s v="325912/2015"/>
    <m/>
    <m/>
    <m/>
    <m/>
    <m/>
    <d v="2016-04-07T00:00:00"/>
    <s v="Correo"/>
    <s v="Correo Oficial de la Republica Argentina"/>
    <n v="2900627.88"/>
    <s v="FACTURAS N° 2975-00014612 Y 2975-00016676"/>
    <m/>
    <m/>
    <m/>
    <m/>
    <s v="Mueble 22"/>
    <x v="0"/>
    <m/>
    <m/>
    <m/>
    <m/>
    <m/>
    <m/>
    <x v="3"/>
    <d v="2016-05-09T00:00:00"/>
    <m/>
    <s v="Pago"/>
    <s v="Pago"/>
    <m/>
    <m/>
    <m/>
    <s v="2975-00014612 Y 2975-00016676"/>
    <m/>
    <m/>
    <m/>
    <m/>
    <x v="3"/>
    <m/>
    <e v="#N/A"/>
    <m/>
    <m/>
    <m/>
    <m/>
    <m/>
    <x v="2"/>
  </r>
  <r>
    <s v="253060/2015"/>
    <s v="253060/2015"/>
    <m/>
    <m/>
    <m/>
    <m/>
    <m/>
    <d v="2016-04-08T00:00:00"/>
    <s v="Tecnopolis -Servicio de Acreditaciones"/>
    <m/>
    <m/>
    <s v="Servicio integral acreditaciones y certificaciones para la muestra Tecnopolis 2015 y otros eventos a desarrollarse dentro del Parque del Bicentenario"/>
    <s v="Dirección Nacional de Centros Tematicos"/>
    <m/>
    <m/>
    <m/>
    <s v="Mueble 15"/>
    <x v="0"/>
    <m/>
    <s v="Lo esta trabajando actualmente Mariana, se está tramitando el pagó de las facturas respectivas a la OC."/>
    <m/>
    <m/>
    <m/>
    <m/>
    <x v="5"/>
    <m/>
    <m/>
    <s v="HISTORICO /MINPLAN"/>
    <m/>
    <m/>
    <m/>
    <m/>
    <m/>
    <m/>
    <m/>
    <m/>
    <s v="Para dar de baja"/>
    <x v="0"/>
    <m/>
    <e v="#N/A"/>
    <m/>
    <m/>
    <m/>
    <m/>
    <m/>
    <x v="0"/>
  </r>
  <r>
    <s v="254392/2015"/>
    <s v="254392/2015"/>
    <m/>
    <s v="nota s01:13839/2016"/>
    <m/>
    <m/>
    <s v="Expte Madre N°45434/2015 dnct 37/2016"/>
    <d v="2016-04-08T00:00:00"/>
    <s v="Tecnopolis - Maquinas y Herramientas"/>
    <s v="Posible &quot;Grúas San Blás&quot;"/>
    <n v="2562780"/>
    <s v="Contracción de un servicio de alquiler de máquinas con destino al parque temático interactivo Tecnopolis del Bicentenario, ciencia y tecnología. LICITACIÓN PÚBLICAN° 50/2015"/>
    <s v="Dirección Nacional de Centros Tematicos"/>
    <m/>
    <s v="JEFATURA DE GABINETE DE MINISTROS"/>
    <d v="2016-06-23T00:00:00"/>
    <s v="Mueble 8"/>
    <x v="0"/>
    <m/>
    <m/>
    <s v="JEFATURA DE GABINETE DE MINISTROS"/>
    <d v="2016-06-13T00:00:00"/>
    <s v="NOTA CC 303/2016"/>
    <s v="RECOMENDACIÓN PARA LEABORAR EL DICT DE EVALUACION Y SU PUBLICIDAD"/>
    <x v="3"/>
    <d v="2016-06-24T00:00:00"/>
    <m/>
    <s v="Licitación - Contrataciones"/>
    <s v="Licitación Publica"/>
    <m/>
    <m/>
    <m/>
    <m/>
    <m/>
    <m/>
    <m/>
    <m/>
    <x v="0"/>
    <s v="SLU - Contrataciones"/>
    <e v="#N/A"/>
    <m/>
    <m/>
    <m/>
    <m/>
    <m/>
    <x v="3"/>
  </r>
  <r>
    <s v="275951/2015"/>
    <s v="275951/2015"/>
    <m/>
    <s v="NOTA 13842/2016"/>
    <m/>
    <m/>
    <s v="Lic Púb. N° 60/2015.nota dnct 38/2016"/>
    <d v="2016-04-08T00:00:00"/>
    <s v="Tecnopolis - Limpieza"/>
    <m/>
    <n v="3722699"/>
    <s v="Contratación de Servicio de limpieza, recolección y retiro de reciduos compactables, acopio y retiro de residuos incompactables, barrido mecanicoen Tecnopolis."/>
    <s v="Dirección Nacional de Centros Tematicos"/>
    <m/>
    <s v="Direccion General Técnica, Administrativa y Legal"/>
    <d v="2016-07-06T00:00:00"/>
    <s v="Mueble 9"/>
    <x v="0"/>
    <d v="1987-05-24T00:00:00"/>
    <s v="Daniel : Enviaron una nota el 28 de abril para Sebastian// 2/6 Lo esta trabajando Mariana //Una de las empresa remtió documentación la que se remitió a Jefatura con borrador de dictamen de comisión."/>
    <m/>
    <m/>
    <m/>
    <m/>
    <x v="3"/>
    <d v="2016-07-07T00:00:00"/>
    <m/>
    <s v="Licitación - Contrataciones"/>
    <s v="Licitación - Contrataciones"/>
    <m/>
    <m/>
    <m/>
    <m/>
    <m/>
    <m/>
    <m/>
    <s v="PARA PAGAR JGM"/>
    <x v="5"/>
    <s v="SLU - Contrataciones"/>
    <e v="#N/A"/>
    <m/>
    <m/>
    <m/>
    <m/>
    <m/>
    <x v="3"/>
  </r>
  <r>
    <s v="276439/2015"/>
    <s v="276439/2015"/>
    <m/>
    <m/>
    <m/>
    <m/>
    <s v="Expte Madre 45786/15"/>
    <d v="2016-04-08T00:00:00"/>
    <s v="Tecnopolis - Mantenimiento"/>
    <s v="Posible &quot;Grúas San Blás&quot;"/>
    <n v="308080.75"/>
    <s v="Servicio de mantenimiento anual y reparación para maquinarias pesadas, con destino el Parque del Bicentenario. CONTRATACIÓN DIRECTA N° 50/2015."/>
    <s v="Dirección Nacional de Centros Tematicos"/>
    <m/>
    <s v="Direccion General Técnica, Administrativa y Legal"/>
    <d v="2016-08-26T00:00:00"/>
    <s v="Mueble 8"/>
    <x v="0"/>
    <m/>
    <m/>
    <s v="JEFATURA DE GABINETE DE MINISTROS"/>
    <d v="2016-06-13T00:00:00"/>
    <s v="NOTA CC 302/2016"/>
    <s v="RECOMENDACIÓN PARA ELABORA EL DICT DE EVALUACIÓN Y SU PUBLICIDAD"/>
    <x v="3"/>
    <d v="2016-08-29T00:00:00"/>
    <m/>
    <s v="Licitación - Contrataciones"/>
    <s v="Contratación Directa"/>
    <m/>
    <m/>
    <m/>
    <m/>
    <m/>
    <m/>
    <m/>
    <m/>
    <x v="0"/>
    <s v="O.C en Ejecución"/>
    <e v="#N/A"/>
    <m/>
    <m/>
    <m/>
    <m/>
    <m/>
    <x v="3"/>
  </r>
  <r>
    <s v="42565/2014"/>
    <s v="042565/2014"/>
    <m/>
    <m/>
    <m/>
    <m/>
    <m/>
    <d v="2016-04-11T00:00:00"/>
    <s v="Policia"/>
    <s v="Policia Federal Argentina"/>
    <n v="17550"/>
    <s v="FACT B N° 117.573 $ 17.550,00"/>
    <s v="Presidencia de la Nacion"/>
    <m/>
    <m/>
    <m/>
    <s v="Mueble 22"/>
    <x v="0"/>
    <m/>
    <s v="Corresponde a un legítimo abono por prestación de servicios de policia adicional en forma extraordinaria por dos meses para Tecnópolis durante el año 2014"/>
    <m/>
    <m/>
    <m/>
    <m/>
    <x v="5"/>
    <m/>
    <m/>
    <s v="HISTORICO /MINPLAN"/>
    <s v="Legitimo Abono"/>
    <m/>
    <m/>
    <s v="FACT B N° 117.57"/>
    <m/>
    <m/>
    <m/>
    <m/>
    <m/>
    <x v="0"/>
    <m/>
    <e v="#N/A"/>
    <m/>
    <m/>
    <m/>
    <m/>
    <m/>
    <x v="2"/>
  </r>
  <r>
    <s v="316735/2015"/>
    <s v="316735/2015"/>
    <m/>
    <m/>
    <m/>
    <m/>
    <s v="OC. 119/2014"/>
    <d v="2016-04-11T00:00:00"/>
    <s v="Tecnopolis - Ferreteria"/>
    <s v="Campolongo Federico Pablo"/>
    <n v="17548"/>
    <s v="OC. 119/2014 FACT 0004-00000210 $17548,00"/>
    <m/>
    <m/>
    <m/>
    <m/>
    <s v="Mueble 22"/>
    <x v="0"/>
    <m/>
    <s v="Según ordenes no se van a pagar. Existe la posibilidad de remitirlos a Cuevas para que se expida."/>
    <m/>
    <m/>
    <m/>
    <m/>
    <x v="3"/>
    <d v="2016-05-09T00:00:00"/>
    <m/>
    <s v="Pago"/>
    <s v="Pago"/>
    <s v="OC. 119/2014"/>
    <m/>
    <m/>
    <s v="0004-00000210"/>
    <m/>
    <m/>
    <m/>
    <m/>
    <x v="3"/>
    <m/>
    <e v="#N/A"/>
    <m/>
    <m/>
    <m/>
    <m/>
    <m/>
    <x v="2"/>
  </r>
  <r>
    <s v="360001/2015"/>
    <s v="360001/2015"/>
    <m/>
    <m/>
    <m/>
    <m/>
    <m/>
    <d v="2016-04-11T00:00:00"/>
    <s v="Agua"/>
    <s v="Aysa"/>
    <n v="114212.75"/>
    <s v="FACT 0107-B28697846 $114.212,75"/>
    <m/>
    <m/>
    <m/>
    <m/>
    <s v="Mueble 14"/>
    <x v="0"/>
    <d v="2016-07-25T00:00:00"/>
    <m/>
    <s v="Legales"/>
    <d v="2016-08-09T00:00:00"/>
    <m/>
    <m/>
    <x v="0"/>
    <d v="2016-08-09T00:00:00"/>
    <m/>
    <s v="Pago"/>
    <s v="Pago"/>
    <m/>
    <m/>
    <m/>
    <s v="FACT 0107-B28697846"/>
    <m/>
    <m/>
    <m/>
    <m/>
    <x v="0"/>
    <m/>
    <e v="#N/A"/>
    <m/>
    <m/>
    <m/>
    <m/>
    <m/>
    <x v="0"/>
  </r>
  <r>
    <s v="252873/2015"/>
    <s v="252873/2015"/>
    <m/>
    <m/>
    <m/>
    <m/>
    <m/>
    <d v="2016-04-11T00:00:00"/>
    <s v="Tecnopolis - Obra Publica"/>
    <m/>
    <n v="1265588.0900000001"/>
    <s v="Solicita la contratación para los trabajos de reforma de oficinas y reparación de la cubierta del IBC y cubierta del comedor, sitas en el parque del Bicentenario 2 CUERPOS"/>
    <s v="Dirección Nacional de Centros Tematicos"/>
    <m/>
    <m/>
    <m/>
    <s v="Mueble 8"/>
    <x v="3"/>
    <d v="2016-06-03T00:00:00"/>
    <m/>
    <m/>
    <m/>
    <m/>
    <m/>
    <x v="3"/>
    <d v="2016-05-09T00:00:00"/>
    <m/>
    <s v="HISTORICO /MINPLAN"/>
    <m/>
    <m/>
    <m/>
    <m/>
    <m/>
    <m/>
    <m/>
    <m/>
    <m/>
    <x v="0"/>
    <m/>
    <e v="#N/A"/>
    <m/>
    <m/>
    <m/>
    <m/>
    <m/>
    <x v="0"/>
  </r>
  <r>
    <s v="252471/2015"/>
    <s v="252471/2015"/>
    <m/>
    <m/>
    <m/>
    <m/>
    <m/>
    <d v="2016-04-11T00:00:00"/>
    <s v="Tecnopolis - Limpieza"/>
    <s v="HERNANDEZ RAIMUNDO JORGE"/>
    <n v="40940.839999999997"/>
    <s v="Ampliación de la Licitación N° 2 de Secretaría de Presidencia, para la Adquisición de insumos de limpieza que seran utilizados para el mantenimiento del Parque Tematico Interactivo Tecnopolis del Bicentenario 3 CUERPOS"/>
    <s v="Dirección Nacional de Centros Tematicos"/>
    <m/>
    <m/>
    <m/>
    <s v="Mueble 19"/>
    <x v="0"/>
    <d v="2016-05-24T00:00:00"/>
    <s v="Para que DNCT adecúe requerimiento. Se solicitó a Tecnópolis desagregado de los renglones a ampliar. Luego se remite a presupuesto por crédito y luego a Legales."/>
    <s v="Dirección Nacional de Centros Tematicos"/>
    <d v="2016-08-19T00:00:00"/>
    <s v="PV-2016-00806495-APN-DGTAYL#SFM"/>
    <m/>
    <x v="5"/>
    <m/>
    <m/>
    <s v="Licitación - Contrataciones"/>
    <s v="Licitación Publica"/>
    <m/>
    <m/>
    <m/>
    <m/>
    <m/>
    <m/>
    <m/>
    <s v="RECLAMAR LEGALES 18/7"/>
    <x v="0"/>
    <m/>
    <e v="#N/A"/>
    <m/>
    <m/>
    <m/>
    <m/>
    <m/>
    <x v="2"/>
  </r>
  <r>
    <s v="39110/2013"/>
    <s v="039110/2013"/>
    <m/>
    <m/>
    <m/>
    <m/>
    <m/>
    <d v="2016-04-11T00:00:00"/>
    <s v="Tecnopolis - Muebles"/>
    <m/>
    <s v="viene de expte 248213 ver monto ahí"/>
    <s v="ADQUISICIÓN DE CINCO MIL (5000) SILLAS PLÁSTICAS PARA EL MICRO ESTADIO UNICADO EN EL PARQUE TEMÁTICO &quot;TECNÓPOLIS&quot; 2 CUERPOS"/>
    <s v="Dirección Nacional de Centros Tematicos"/>
    <m/>
    <m/>
    <m/>
    <s v="Mueble 15"/>
    <x v="3"/>
    <m/>
    <s v="Orden de compra ejecutada, uno de los oferentes presento un recurso de reconsideración que fue desestimado en doble instancia, para que quede firme hay que firmar un decreto."/>
    <m/>
    <m/>
    <m/>
    <m/>
    <x v="3"/>
    <d v="2016-05-09T00:00:00"/>
    <m/>
    <s v="HISTORICO /MINPLAN"/>
    <s v="Licitacion"/>
    <m/>
    <m/>
    <m/>
    <m/>
    <m/>
    <m/>
    <m/>
    <s v="Para dar de baja."/>
    <x v="6"/>
    <m/>
    <e v="#N/A"/>
    <m/>
    <m/>
    <m/>
    <m/>
    <m/>
    <x v="0"/>
  </r>
  <r>
    <s v="293573/2015"/>
    <s v="293573/2015"/>
    <m/>
    <m/>
    <m/>
    <m/>
    <m/>
    <d v="2016-04-11T00:00:00"/>
    <s v="Tecnopolis - Mantenimiento"/>
    <s v="SEMINCO S.A"/>
    <m/>
    <s v="MEMORANDO C/ FACT 0002-00000809 Y REMITOS 0001-0000238; 0001-00002386;0001-00002551; 0001-00002387;0001-00002376 Y 0001-00002774 SERVICIO ENLACE DE CONECTIVIDAD TABLEROS TECNÓPOLIS. O.C 93/2013"/>
    <s v="Dirección Nacional de Centros Tematicos"/>
    <m/>
    <s v="Presupuesto"/>
    <d v="2016-06-29T00:00:00"/>
    <s v="Mueble 15"/>
    <x v="0"/>
    <d v="2016-06-29T00:00:00"/>
    <s v="PARA ARCHIVAR"/>
    <s v="Presupuesto"/>
    <m/>
    <m/>
    <s v="Envío de PROY"/>
    <x v="0"/>
    <d v="2016-07-18T00:00:00"/>
    <m/>
    <s v="Pago"/>
    <s v="Pago"/>
    <m/>
    <s v="30-70712174-9"/>
    <m/>
    <s v="T 0002-00000809 Y REMITOS 0001-0000238; 0001-00002386;0001-00002551; 0001-00002387;0001-00002376 Y 0001-00002774"/>
    <m/>
    <m/>
    <m/>
    <m/>
    <x v="0"/>
    <m/>
    <e v="#N/A"/>
    <m/>
    <m/>
    <m/>
    <m/>
    <m/>
    <x v="2"/>
  </r>
  <r>
    <s v="251203/2015"/>
    <s v="251203/2015"/>
    <m/>
    <m/>
    <m/>
    <m/>
    <m/>
    <d v="2016-04-11T00:00:00"/>
    <s v="Viáticos y Alojamiento"/>
    <s v="Radio Remis FAMILY"/>
    <m/>
    <s v="EXPEDIENTE PAGO c/factura 0001-00006393 por servicios de remis"/>
    <m/>
    <m/>
    <m/>
    <m/>
    <s v="Mueble 22"/>
    <x v="0"/>
    <m/>
    <m/>
    <m/>
    <m/>
    <m/>
    <m/>
    <x v="3"/>
    <d v="2016-04-08T00:00:00"/>
    <m/>
    <s v="Pago"/>
    <s v="Pago"/>
    <m/>
    <m/>
    <m/>
    <d v="6393-01-01T00:00:00"/>
    <m/>
    <m/>
    <m/>
    <m/>
    <x v="3"/>
    <m/>
    <e v="#N/A"/>
    <m/>
    <m/>
    <m/>
    <m/>
    <m/>
    <x v="2"/>
  </r>
  <r>
    <s v="251076/2015"/>
    <s v="251076/2015"/>
    <m/>
    <m/>
    <m/>
    <m/>
    <m/>
    <d v="2016-04-11T00:00:00"/>
    <s v="Tecnopolis - Señaletica"/>
    <s v="MEDIOS DE INTERIOR S.A"/>
    <n v="393700"/>
    <s v="Expediente de Pago c/factura 002-00000281 por Señalética para TECNÓPOLIS"/>
    <s v="Dirección Nacional de Centros Tematicos"/>
    <m/>
    <m/>
    <m/>
    <s v="Mueble 22"/>
    <x v="0"/>
    <m/>
    <m/>
    <m/>
    <m/>
    <m/>
    <m/>
    <x v="3"/>
    <d v="2016-05-09T00:00:00"/>
    <m/>
    <s v="Pago"/>
    <s v="Pago"/>
    <m/>
    <m/>
    <m/>
    <s v="002-00000281"/>
    <m/>
    <m/>
    <m/>
    <m/>
    <x v="3"/>
    <m/>
    <e v="#N/A"/>
    <m/>
    <m/>
    <m/>
    <m/>
    <m/>
    <x v="2"/>
  </r>
  <r>
    <s v="250657/2015"/>
    <s v="250657/2015"/>
    <m/>
    <m/>
    <m/>
    <m/>
    <m/>
    <d v="2016-04-11T00:00:00"/>
    <s v="Tecnopolis - Iluminacion"/>
    <s v="PAMPIN LUCES S.R.L"/>
    <n v="1195000"/>
    <s v="Expte. Pago c/ Factura 0002-0000032 Servicio de alquiler de sistema de Iluminación para microestadio de TECNÓPOLIS"/>
    <s v="Dirección Nacional de Centros Tematicos"/>
    <m/>
    <m/>
    <m/>
    <s v="Mueble 22"/>
    <x v="0"/>
    <m/>
    <m/>
    <m/>
    <m/>
    <m/>
    <m/>
    <x v="3"/>
    <d v="2016-05-09T00:00:00"/>
    <m/>
    <s v="Pago"/>
    <s v="Pago"/>
    <m/>
    <m/>
    <m/>
    <s v="0002-0000032"/>
    <m/>
    <m/>
    <m/>
    <m/>
    <x v="3"/>
    <m/>
    <e v="#N/A"/>
    <m/>
    <m/>
    <m/>
    <m/>
    <m/>
    <x v="2"/>
  </r>
  <r>
    <s v="250018/2015"/>
    <s v="250018/2015"/>
    <m/>
    <m/>
    <m/>
    <m/>
    <m/>
    <d v="2016-04-11T00:00:00"/>
    <s v="Iluminacion"/>
    <s v="VMG VISUAL SOLUTIONS de Victor Ariel SCHIAVONI"/>
    <n v="297408.8"/>
    <s v="Expte. Pago c/ Factura 0001-00000192 por Servicio de instalación, puesta en marcha y mantenimiento de pantallas leds."/>
    <m/>
    <m/>
    <m/>
    <m/>
    <s v="Mueble 15"/>
    <x v="0"/>
    <m/>
    <s v="EN ARCHIVO CONTABLE DE JEFATURA DESDE EL DÍA 20/05/2016"/>
    <m/>
    <m/>
    <m/>
    <m/>
    <x v="3"/>
    <d v="2016-05-09T00:00:00"/>
    <m/>
    <s v="Pago"/>
    <s v="Pago"/>
    <m/>
    <m/>
    <m/>
    <s v="0001-00000192"/>
    <m/>
    <m/>
    <m/>
    <m/>
    <x v="3"/>
    <m/>
    <e v="#N/A"/>
    <m/>
    <m/>
    <m/>
    <m/>
    <m/>
    <x v="2"/>
  </r>
  <r>
    <s v="318347/2015"/>
    <s v="318347/2015"/>
    <m/>
    <m/>
    <m/>
    <m/>
    <m/>
    <d v="2016-04-11T00:00:00"/>
    <s v="Tecnopolis - Insumos de Herreria"/>
    <s v="A DEFINIR"/>
    <m/>
    <s v="Adquisición de Insumos de herrería para TECNÓPOLIS por ampliación de las O.C 132/15; 133/15; 134/15 y 135/15"/>
    <s v="Dirección Nacional de Centros Tematicos"/>
    <m/>
    <m/>
    <m/>
    <m/>
    <x v="0"/>
    <m/>
    <s v="Se envió a DNCT debido al NUEVO PEDIDO N° 163785/2016"/>
    <m/>
    <m/>
    <m/>
    <m/>
    <x v="3"/>
    <d v="2016-05-09T00:00:00"/>
    <m/>
    <s v="HISTORICO /MINPLAN"/>
    <m/>
    <m/>
    <m/>
    <m/>
    <m/>
    <m/>
    <m/>
    <m/>
    <m/>
    <x v="0"/>
    <m/>
    <e v="#N/A"/>
    <m/>
    <m/>
    <m/>
    <m/>
    <m/>
    <x v="3"/>
  </r>
  <r>
    <s v="309704/2015"/>
    <s v="309704/2015"/>
    <m/>
    <m/>
    <m/>
    <m/>
    <m/>
    <d v="2016-04-11T00:00:00"/>
    <s v="Alquiler de Fotocopiadora"/>
    <m/>
    <n v="223080"/>
    <s v="Contratación de servicio alquiler de equipos multinacional y fotocopiadores, incluyendo asistencia técnica"/>
    <m/>
    <m/>
    <m/>
    <m/>
    <s v="Mueble 22"/>
    <x v="0"/>
    <m/>
    <s v="RELEVAMIENTO INFORMÁTICA"/>
    <m/>
    <m/>
    <m/>
    <m/>
    <x v="3"/>
    <d v="2016-05-09T00:00:00"/>
    <m/>
    <s v="HISTORICO /MINPLAN"/>
    <m/>
    <m/>
    <m/>
    <m/>
    <m/>
    <m/>
    <m/>
    <m/>
    <m/>
    <x v="1"/>
    <m/>
    <e v="#N/A"/>
    <m/>
    <m/>
    <m/>
    <m/>
    <m/>
    <x v="2"/>
  </r>
  <r>
    <s v="318384/2015"/>
    <s v="318384/2015"/>
    <m/>
    <m/>
    <m/>
    <m/>
    <m/>
    <d v="2016-04-11T00:00:00"/>
    <s v="Tecnopolis - Insumos textiles"/>
    <m/>
    <s v="chequear $ 462.416 , ampliacion"/>
    <s v="Adquisición de telas y otros insumos textiles para Parque Temático TECNÓPOLIS mediante apliación de las O.C 137/15;138/15;139/15;140/15"/>
    <s v="Dirección Nacional de Centros Tematicos"/>
    <m/>
    <m/>
    <m/>
    <m/>
    <x v="0"/>
    <m/>
    <s v="Se envió a DNCT debido al NUEVO PEDIDO N° 230234/2016"/>
    <m/>
    <m/>
    <m/>
    <m/>
    <x v="3"/>
    <d v="2016-05-09T00:00:00"/>
    <m/>
    <s v="HISTORICO /MINPLAN"/>
    <m/>
    <m/>
    <m/>
    <m/>
    <m/>
    <m/>
    <m/>
    <m/>
    <m/>
    <x v="0"/>
    <m/>
    <e v="#N/A"/>
    <m/>
    <m/>
    <m/>
    <m/>
    <m/>
    <x v="3"/>
  </r>
  <r>
    <s v="254389/2015"/>
    <s v="254389/2015"/>
    <m/>
    <m/>
    <m/>
    <m/>
    <m/>
    <d v="2016-04-11T00:00:00"/>
    <s v="Tecnopolis - Fiscalizacion"/>
    <s v="MUNICIPALIDAD DE VICENTE LÓPEZ"/>
    <n v="214276"/>
    <s v="Convenio de cooperación para la fiscalización del parque temático TECNÓPOLIS entre la UNIDAD EJECUTORA BICENTENARIO y la MUNICIPALIDAD DE VICENTE LÓPEZ"/>
    <s v="Dirección Nacional de Centros Tematicos"/>
    <m/>
    <m/>
    <m/>
    <s v="Mueble 22"/>
    <x v="0"/>
    <m/>
    <m/>
    <m/>
    <m/>
    <m/>
    <m/>
    <x v="3"/>
    <d v="2016-05-09T00:00:00"/>
    <s v="Convenios"/>
    <s v="HISTORICO /MINPLAN"/>
    <m/>
    <m/>
    <m/>
    <m/>
    <m/>
    <m/>
    <m/>
    <m/>
    <m/>
    <x v="1"/>
    <m/>
    <e v="#N/A"/>
    <m/>
    <m/>
    <m/>
    <m/>
    <m/>
    <x v="2"/>
  </r>
  <r>
    <s v="318422/2015"/>
    <s v="318422/2015"/>
    <m/>
    <m/>
    <m/>
    <m/>
    <m/>
    <d v="2016-04-11T00:00:00"/>
    <s v="Tecnopolis - Mantenimiento"/>
    <m/>
    <m/>
    <s v="Adquisición de pinturas y accesorios para el Parque Temático TECNÓPOLIS"/>
    <s v="Dirección Nacional de Centros Tematicos"/>
    <m/>
    <m/>
    <m/>
    <s v="Mueble 14"/>
    <x v="0"/>
    <m/>
    <s v="DANIEL DEBE DARNOS INDICACIONES SOBRE Q HACER CON ESTOS TRAMITES"/>
    <m/>
    <m/>
    <m/>
    <m/>
    <x v="3"/>
    <d v="2016-05-09T00:00:00"/>
    <m/>
    <s v="HISTORICO /MINPLAN"/>
    <m/>
    <m/>
    <m/>
    <m/>
    <m/>
    <m/>
    <m/>
    <m/>
    <m/>
    <x v="0"/>
    <m/>
    <e v="#N/A"/>
    <m/>
    <m/>
    <m/>
    <m/>
    <m/>
    <x v="0"/>
  </r>
  <r>
    <s v="325189/2015"/>
    <s v="325189/2015"/>
    <m/>
    <m/>
    <m/>
    <m/>
    <m/>
    <d v="2016-04-11T00:00:00"/>
    <s v="Servicio de Salud"/>
    <s v="CRUZ ROJA ARGENTINA"/>
    <n v="269375"/>
    <s v="Proyecto de addenda a convenio específico entre UNIDAD EJECUTORA BICENTENARIO y CRUZ ROJA ARGENTINA"/>
    <s v="Presidencia de la Nacion"/>
    <m/>
    <m/>
    <m/>
    <m/>
    <x v="0"/>
    <m/>
    <s v="El convenio ha finalizado y fue tramitado en virtud del reglamento especial de la Unidad Ejecutora Bicentenario."/>
    <m/>
    <m/>
    <m/>
    <m/>
    <x v="3"/>
    <d v="2016-05-09T00:00:00"/>
    <s v="Convenios"/>
    <s v="HISTORICO /MINPLAN"/>
    <m/>
    <m/>
    <m/>
    <m/>
    <m/>
    <m/>
    <m/>
    <m/>
    <m/>
    <x v="1"/>
    <m/>
    <e v="#N/A"/>
    <m/>
    <m/>
    <m/>
    <m/>
    <m/>
    <x v="2"/>
  </r>
  <r>
    <s v="323823/2015"/>
    <s v="323823/2015"/>
    <m/>
    <m/>
    <m/>
    <m/>
    <m/>
    <d v="2016-04-11T00:00:00"/>
    <s v="Tecnopolis - Refrigerio"/>
    <m/>
    <n v="52434"/>
    <s v="Contratación para la provisisión de Café para la UNIDAD EJECUTORA BICENTENARIO"/>
    <s v="Dirección Nacional de Centros Tematicos"/>
    <m/>
    <m/>
    <m/>
    <s v="Mueble 22"/>
    <x v="0"/>
    <m/>
    <s v="DANIEL DEBE DARNOS INDICACIONES SOBRE Q HACER CON ESTOS TRAMITES"/>
    <m/>
    <m/>
    <m/>
    <m/>
    <x v="3"/>
    <d v="2016-05-09T00:00:00"/>
    <m/>
    <s v="HISTORICO /MINPLAN"/>
    <m/>
    <m/>
    <m/>
    <m/>
    <m/>
    <m/>
    <m/>
    <m/>
    <m/>
    <x v="1"/>
    <m/>
    <e v="#N/A"/>
    <m/>
    <m/>
    <m/>
    <m/>
    <m/>
    <x v="2"/>
  </r>
  <r>
    <s v="323832/2015"/>
    <s v="323832/2015"/>
    <m/>
    <m/>
    <m/>
    <m/>
    <m/>
    <d v="2016-04-11T00:00:00"/>
    <s v="Tecnopolis - Alquiler Grupo electrogeno"/>
    <m/>
    <m/>
    <s v="Contratación de Servicio de alquiler grupos electrógenos para TECNÓPOLIS"/>
    <s v="Dirección Nacional de Centros Tematicos"/>
    <m/>
    <m/>
    <m/>
    <s v="Mueble 22"/>
    <x v="0"/>
    <m/>
    <s v="DANIEL DEBE DARNOS INDICACIONES SOBRE Q HACER CON ESTOS TRAMITES"/>
    <m/>
    <m/>
    <m/>
    <m/>
    <x v="3"/>
    <d v="2016-05-09T00:00:00"/>
    <m/>
    <s v="HISTORICO /MINPLAN"/>
    <m/>
    <m/>
    <m/>
    <m/>
    <m/>
    <m/>
    <m/>
    <m/>
    <m/>
    <x v="1"/>
    <m/>
    <e v="#N/A"/>
    <m/>
    <m/>
    <m/>
    <m/>
    <m/>
    <x v="2"/>
  </r>
  <r>
    <s v="323820/2015"/>
    <s v="323820/2015"/>
    <m/>
    <m/>
    <m/>
    <m/>
    <m/>
    <d v="2016-04-11T00:00:00"/>
    <s v="Tecnopolis - Iluminacion"/>
    <s v="A DEFINIR"/>
    <s v="A DEFINIR"/>
    <s v="Ampliación de O.C por alquiler de sistema de iluminación para UNIDAD EJECUTORA BICENTENARIO"/>
    <s v="Presidencia de la Nacion"/>
    <m/>
    <m/>
    <m/>
    <s v="Mueble 22"/>
    <x v="0"/>
    <m/>
    <s v="Al 20/7 No se han recibido instrucciones de la DNCT para tramitar la ampliación."/>
    <m/>
    <m/>
    <m/>
    <m/>
    <x v="3"/>
    <d v="2016-05-09T00:00:00"/>
    <m/>
    <s v="HISTORICO /MINPLAN"/>
    <m/>
    <m/>
    <m/>
    <m/>
    <m/>
    <m/>
    <m/>
    <m/>
    <m/>
    <x v="1"/>
    <m/>
    <e v="#N/A"/>
    <m/>
    <m/>
    <m/>
    <m/>
    <m/>
    <x v="2"/>
  </r>
  <r>
    <s v="254479/2015"/>
    <s v="254479/2015"/>
    <m/>
    <m/>
    <m/>
    <m/>
    <m/>
    <d v="2016-04-11T00:00:00"/>
    <s v="Tecnopolis - Equipamiento"/>
    <m/>
    <n v="288275"/>
    <s v="Contratación de servicios de alquiler de equipamiento tecnológico y asistencia técnica para los eventos de la Unidad Ejecutora Bicentenario"/>
    <s v="Dirección Nacional de Centros Tematicos"/>
    <m/>
    <m/>
    <m/>
    <s v="Escritorio Daniel"/>
    <x v="0"/>
    <d v="2016-06-03T00:00:00"/>
    <s v="Daniel: Deberán crear a la Comisión Evaluadora, emitir Dictamen y hacer el acto administrativo de adjudicación. Posteriormente Orden de Compra."/>
    <m/>
    <m/>
    <m/>
    <m/>
    <x v="3"/>
    <d v="2016-05-09T00:00:00"/>
    <s v="Licitación"/>
    <s v="HISTORICO /MINPLAN"/>
    <m/>
    <m/>
    <m/>
    <m/>
    <m/>
    <m/>
    <m/>
    <m/>
    <m/>
    <x v="0"/>
    <m/>
    <e v="#N/A"/>
    <m/>
    <m/>
    <m/>
    <m/>
    <m/>
    <x v="3"/>
  </r>
  <r>
    <s v="249839/2015"/>
    <s v="249839/2015"/>
    <m/>
    <m/>
    <m/>
    <m/>
    <m/>
    <d v="2016-04-11T00:00:00"/>
    <s v="Equipamiento"/>
    <s v="PONEX ISOCOR S.A"/>
    <n v="627974.9"/>
    <s v="Expte. Pago de factura c/factura 0002-00001059"/>
    <m/>
    <m/>
    <m/>
    <m/>
    <m/>
    <x v="0"/>
    <d v="2016-05-30T00:00:00"/>
    <m/>
    <s v="Direccion General Técnica, Administrativa y Legal"/>
    <d v="2016-05-17T00:00:00"/>
    <m/>
    <s v="Solicitado por Adrián Borthagaray"/>
    <x v="3"/>
    <d v="2016-06-06T00:00:00"/>
    <m/>
    <s v="Pago"/>
    <s v="Pago"/>
    <m/>
    <m/>
    <m/>
    <s v="0002-00001059"/>
    <m/>
    <m/>
    <m/>
    <m/>
    <x v="0"/>
    <m/>
    <e v="#N/A"/>
    <m/>
    <m/>
    <m/>
    <m/>
    <m/>
    <x v="0"/>
  </r>
  <r>
    <s v="253388/2015"/>
    <s v="253388/2015"/>
    <m/>
    <m/>
    <m/>
    <m/>
    <m/>
    <d v="2016-04-11T00:00:00"/>
    <s v="Servicio de Grabacion"/>
    <s v="MONOFÓNICOS S.R.L"/>
    <n v="12250"/>
    <s v="Expte. Pago factura 0002-00000018 y 0002-00000011 por servicio de grabación y transmisión de audio"/>
    <m/>
    <m/>
    <m/>
    <m/>
    <s v="Mueble 22"/>
    <x v="0"/>
    <m/>
    <m/>
    <m/>
    <m/>
    <m/>
    <m/>
    <x v="3"/>
    <d v="2016-05-09T00:00:00"/>
    <m/>
    <s v="Pago"/>
    <s v="Pago"/>
    <m/>
    <m/>
    <m/>
    <s v="0002-00000018 y 0002-00000011"/>
    <m/>
    <m/>
    <m/>
    <m/>
    <x v="3"/>
    <m/>
    <e v="#N/A"/>
    <m/>
    <m/>
    <m/>
    <m/>
    <m/>
    <x v="2"/>
  </r>
  <r>
    <s v="276656/2015"/>
    <s v="276656/2015"/>
    <m/>
    <m/>
    <m/>
    <m/>
    <m/>
    <d v="2016-04-11T00:00:00"/>
    <s v="Alquiler de Sillas"/>
    <s v="CASA GALLO de FERRARA CENTURION EDUARDO"/>
    <n v="146448.51"/>
    <s v="Expte. Pago factura 0002-00000045 a favor de la firma CASA GALLO  por alquiler de sillas"/>
    <m/>
    <m/>
    <m/>
    <m/>
    <s v="Mueble 20"/>
    <x v="0"/>
    <m/>
    <m/>
    <m/>
    <m/>
    <m/>
    <m/>
    <x v="3"/>
    <d v="2016-05-09T00:00:00"/>
    <m/>
    <s v="Pago"/>
    <s v="Pago"/>
    <m/>
    <m/>
    <m/>
    <s v="0002-00000045"/>
    <m/>
    <m/>
    <m/>
    <m/>
    <x v="3"/>
    <m/>
    <e v="#N/A"/>
    <m/>
    <m/>
    <m/>
    <m/>
    <m/>
    <x v="2"/>
  </r>
  <r>
    <s v="249615/2015"/>
    <s v="249615/2015"/>
    <m/>
    <m/>
    <m/>
    <m/>
    <m/>
    <d v="2016-04-11T00:00:00"/>
    <s v="Seguridad"/>
    <s v="ALL ACCESS S.R.L"/>
    <n v="246840"/>
    <s v="Expte. Pago factura 0001-00000315 a favor de la firma ALL ACCESS S.R.L por servicios de control y seguridad"/>
    <m/>
    <m/>
    <m/>
    <m/>
    <s v="Mueble 22"/>
    <x v="0"/>
    <m/>
    <m/>
    <m/>
    <m/>
    <m/>
    <m/>
    <x v="3"/>
    <d v="2016-05-09T00:00:00"/>
    <m/>
    <s v="Pago"/>
    <s v="Pago"/>
    <m/>
    <m/>
    <m/>
    <s v="0001-00000315"/>
    <m/>
    <m/>
    <m/>
    <m/>
    <x v="3"/>
    <m/>
    <e v="#N/A"/>
    <m/>
    <m/>
    <m/>
    <m/>
    <m/>
    <x v="2"/>
  </r>
  <r>
    <s v="252163/2015"/>
    <s v="252163/2015"/>
    <m/>
    <m/>
    <m/>
    <m/>
    <m/>
    <d v="2016-04-11T00:00:00"/>
    <s v="Instalacion Electrica"/>
    <s v="FEBRE MARTÍN RAFAEL"/>
    <n v="56800"/>
    <s v="Expte. Pago de c/factura 0002-00000047 a favor de la firma FEBRE MARTIN RAFAEL &quot;ENTROPIA&quot;"/>
    <m/>
    <m/>
    <m/>
    <m/>
    <s v="Mueble 20"/>
    <x v="0"/>
    <m/>
    <m/>
    <m/>
    <m/>
    <m/>
    <m/>
    <x v="3"/>
    <d v="2016-05-09T00:00:00"/>
    <m/>
    <s v="Pago"/>
    <s v="Pago"/>
    <m/>
    <m/>
    <m/>
    <s v="0002-00000047"/>
    <m/>
    <m/>
    <m/>
    <m/>
    <x v="3"/>
    <m/>
    <e v="#N/A"/>
    <m/>
    <m/>
    <m/>
    <m/>
    <m/>
    <x v="2"/>
  </r>
  <r>
    <s v="283025/2015"/>
    <s v="283025/2015"/>
    <m/>
    <m/>
    <m/>
    <m/>
    <s v="original: 45821"/>
    <d v="2016-04-11T00:00:00"/>
    <s v="Agua - Dispenser"/>
    <s v="FREEZY- AKUA"/>
    <n v="20891.150000000001"/>
    <s v="Extpe. Pago c/ factura 0006-0000327 a favor de la firma FREEZY- AKUA por la provisión de Bidones de agua."/>
    <m/>
    <m/>
    <s v="Legales"/>
    <d v="2016-07-11T00:00:00"/>
    <s v="Mueble 11"/>
    <x v="0"/>
    <d v="2016-05-24T00:00:00"/>
    <s v="Se archivan fojas de 18 a 32."/>
    <s v="Presupuesto"/>
    <d v="2016-08-23T00:00:00"/>
    <s v="PV-2016-00857858"/>
    <m/>
    <x v="5"/>
    <m/>
    <m/>
    <s v="Pago"/>
    <s v="Pago"/>
    <m/>
    <s v="30-70756739-9"/>
    <m/>
    <s v="0006-0000327"/>
    <m/>
    <m/>
    <m/>
    <s v="PARA PAGO JGM"/>
    <x v="0"/>
    <m/>
    <e v="#N/A"/>
    <m/>
    <m/>
    <m/>
    <m/>
    <m/>
    <x v="0"/>
  </r>
  <r>
    <s v="249772/2015"/>
    <s v="249772/2015"/>
    <m/>
    <m/>
    <m/>
    <m/>
    <m/>
    <d v="2016-04-11T00:00:00"/>
    <s v="Alquiler de Sillas"/>
    <s v="CASA GALLO de FERRARA CENTURION EDUARDO"/>
    <n v="649165"/>
    <s v="FACT 0001-00005567 CASA GALLO de FERRARA CENTURION EDUARDO"/>
    <m/>
    <m/>
    <m/>
    <m/>
    <s v="Mueble 22"/>
    <x v="0"/>
    <m/>
    <s v="PARA ARCHIVO"/>
    <m/>
    <m/>
    <m/>
    <m/>
    <x v="3"/>
    <d v="2016-05-09T00:00:00"/>
    <m/>
    <s v="Pago"/>
    <s v="Pago"/>
    <m/>
    <m/>
    <m/>
    <d v="5567-01-01T00:00:00"/>
    <m/>
    <m/>
    <m/>
    <m/>
    <x v="3"/>
    <m/>
    <e v="#N/A"/>
    <m/>
    <m/>
    <m/>
    <m/>
    <m/>
    <x v="2"/>
  </r>
  <r>
    <s v="252361/2015"/>
    <s v="252361/2015"/>
    <m/>
    <m/>
    <m/>
    <m/>
    <m/>
    <d v="2016-04-13T00:00:00"/>
    <s v="Leasing"/>
    <s v="Nación Leasing S.A. ADQUISICIÓN DE VEHÍCULOS ELÉCTRICOS"/>
    <n v="25127.49"/>
    <s v="Eleva Memo DGA Nº 3261/2014. Adjunta las facturas Nº 0002-00009030"/>
    <s v="Direccion de Patrimonio y Suministros"/>
    <m/>
    <m/>
    <m/>
    <s v="Mueble 22"/>
    <x v="0"/>
    <m/>
    <s v="SEGÚN COMDOC EL DEPOSITARIO ES PRESIDENCIA DIRECCIÓN DE DESPACHO Y MESA DE ENTRADAS DESDE EL 22/04/2016"/>
    <m/>
    <m/>
    <m/>
    <m/>
    <x v="3"/>
    <d v="2016-05-09T00:00:00"/>
    <m/>
    <s v="Pago"/>
    <s v="Pago"/>
    <m/>
    <m/>
    <m/>
    <d v="9030-02-01T00:00:00"/>
    <m/>
    <m/>
    <m/>
    <m/>
    <x v="3"/>
    <m/>
    <e v="#N/A"/>
    <m/>
    <m/>
    <m/>
    <m/>
    <m/>
    <x v="2"/>
  </r>
  <r>
    <m/>
    <s v="115703/2015"/>
    <s v="115703/2015"/>
    <m/>
    <m/>
    <m/>
    <m/>
    <d v="2016-04-11T00:00:00"/>
    <s v="Telecomunicaciones"/>
    <s v="CLARO"/>
    <m/>
    <s v="FACT 0020-00050708"/>
    <m/>
    <m/>
    <m/>
    <m/>
    <m/>
    <x v="0"/>
    <m/>
    <m/>
    <m/>
    <m/>
    <m/>
    <m/>
    <x v="14"/>
    <d v="2016-05-06T00:00:00"/>
    <m/>
    <s v="Pago"/>
    <s v="Pago"/>
    <m/>
    <m/>
    <m/>
    <s v="0020-00050708"/>
    <m/>
    <m/>
    <m/>
    <m/>
    <x v="0"/>
    <m/>
    <e v="#N/A"/>
    <m/>
    <m/>
    <m/>
    <m/>
    <m/>
    <x v="0"/>
  </r>
  <r>
    <s v="41511/2014"/>
    <s v="041511/2014"/>
    <s v="250531/2015"/>
    <m/>
    <m/>
    <m/>
    <s v="OC 102/2015"/>
    <d v="2016-04-13T00:00:00"/>
    <s v="Transporte"/>
    <s v="S.A.C.I. y F"/>
    <n v="197121.12"/>
    <s v="Comercial Inmobiliaria y Financiera - Pago de Factura $197.121,12"/>
    <s v="Direccion de Patrimonio y Suministros"/>
    <m/>
    <m/>
    <m/>
    <s v="Mueble 15"/>
    <x v="0"/>
    <d v="2016-06-03T00:00:00"/>
    <s v="PARA ARCHIVO"/>
    <s v="Direccion de Patrimonio y Suministros"/>
    <d v="2016-04-14T00:00:00"/>
    <m/>
    <s v="Se devuelve por pedido de Adrian para que hagan correccciones"/>
    <x v="15"/>
    <d v="2016-05-05T00:00:00"/>
    <m/>
    <s v="HISTORICO /MINPLAN"/>
    <s v="Pago"/>
    <s v="OC 102/2015"/>
    <m/>
    <m/>
    <m/>
    <m/>
    <m/>
    <m/>
    <m/>
    <x v="0"/>
    <m/>
    <e v="#N/A"/>
    <m/>
    <m/>
    <m/>
    <m/>
    <m/>
    <x v="2"/>
  </r>
  <r>
    <s v="44421/2015"/>
    <s v="044421/2015"/>
    <s v="253374/2015"/>
    <m/>
    <m/>
    <m/>
    <s v="EXPTE. MADRE N° 42757/2014 -OC 280/2014"/>
    <d v="2016-04-13T00:00:00"/>
    <s v="Tecnopolis - Alquiler Fotocopiadoras"/>
    <s v="QSC SOLUCIONES S.R.L."/>
    <m/>
    <s v="Adjunta la factura Nº 0002-00005002"/>
    <s v="Dirección Nacional de Centros Tematicos"/>
    <m/>
    <m/>
    <m/>
    <m/>
    <x v="0"/>
    <m/>
    <s v="Se remitió a Cuevas para refacturar en caso de corresponder"/>
    <s v="Presupuesto"/>
    <d v="2016-04-20T00:00:00"/>
    <s v="Nota CC N° 68/2016"/>
    <s v="Para que informe si tiene credito presupuestario."/>
    <x v="14"/>
    <d v="2016-05-02T00:00:00"/>
    <s v="Si"/>
    <s v="Pago"/>
    <s v="Pago"/>
    <s v="OC 280/2014"/>
    <m/>
    <m/>
    <d v="5002-02-01T00:00:00"/>
    <m/>
    <m/>
    <m/>
    <m/>
    <x v="0"/>
    <m/>
    <e v="#N/A"/>
    <m/>
    <m/>
    <m/>
    <m/>
    <m/>
    <x v="0"/>
  </r>
  <r>
    <m/>
    <s v="043957/2015"/>
    <m/>
    <m/>
    <m/>
    <m/>
    <s v="43957/2015"/>
    <d v="2016-04-13T00:00:00"/>
    <s v="Refrigerio -Almuerzos"/>
    <s v="CORPORACIÓN DEL MERCADO CENTRAL DE BUENOS AIRES"/>
    <n v="4559.63"/>
    <s v="Pago de factura $4.559,63"/>
    <s v="Direccion de Patrimonio y Suministros"/>
    <m/>
    <m/>
    <m/>
    <s v="Mueble 15"/>
    <x v="3"/>
    <d v="2016-06-03T00:00:00"/>
    <m/>
    <s v="Direccion de Patrimonio y Suministros"/>
    <d v="2016-04-14T00:00:00"/>
    <m/>
    <s v="Se devuelve por pedido de Adrian para que hagan correccciones"/>
    <x v="16"/>
    <m/>
    <m/>
    <s v="Pago"/>
    <s v="Pago"/>
    <m/>
    <m/>
    <n v="203503"/>
    <m/>
    <m/>
    <m/>
    <m/>
    <m/>
    <x v="0"/>
    <m/>
    <e v="#N/A"/>
    <m/>
    <m/>
    <m/>
    <m/>
    <m/>
    <x v="0"/>
  </r>
  <r>
    <s v="254405/2015"/>
    <s v="254405/2015"/>
    <m/>
    <m/>
    <m/>
    <m/>
    <m/>
    <d v="2016-04-13T00:00:00"/>
    <s v="Copa Davis"/>
    <m/>
    <n v="7231864.6500000004"/>
    <s v="Referente Evento Copa Davis 2015 - Argentina vs Serbia"/>
    <m/>
    <m/>
    <m/>
    <m/>
    <m/>
    <x v="0"/>
    <m/>
    <s v="SE ENVIA ADRIAN A SUS REQUERIMIENTO"/>
    <s v="Direccion General Técnica, Administrativa y Legal"/>
    <d v="2016-05-26T00:00:00"/>
    <s v="REMITO"/>
    <s v="LO PIDIO PARA VERLO"/>
    <x v="17"/>
    <d v="2016-05-26T00:00:00"/>
    <m/>
    <m/>
    <m/>
    <m/>
    <m/>
    <m/>
    <m/>
    <m/>
    <m/>
    <m/>
    <m/>
    <x v="0"/>
    <m/>
    <e v="#N/A"/>
    <m/>
    <m/>
    <m/>
    <m/>
    <m/>
    <x v="0"/>
  </r>
  <r>
    <s v="287595/2015"/>
    <s v="287595/2015"/>
    <m/>
    <m/>
    <m/>
    <m/>
    <m/>
    <d v="2016-04-14T00:00:00"/>
    <s v="Instalacion Electrica"/>
    <s v="IP NEXT S.A"/>
    <n v="15500"/>
    <s v="FACTURA N° 0004-00009634 $15.500,00 (Instalación electrica sector sala de radio)"/>
    <s v="Coordinación Técnica Operativa"/>
    <m/>
    <s v="Coordinación Técnica Operativa"/>
    <m/>
    <s v="Mueble 14"/>
    <x v="0"/>
    <d v="2016-05-27T00:00:00"/>
    <m/>
    <s v="Coordinación Técnica Operativa"/>
    <m/>
    <m/>
    <s v="Se envió con remito manual para que le hagan el ingreso a comdoc ( figura en esperalda)"/>
    <x v="3"/>
    <d v="2016-09-20T00:00:00"/>
    <m/>
    <s v="Pago"/>
    <s v="Pago"/>
    <m/>
    <m/>
    <m/>
    <d v="9634-04-01T00:00:00"/>
    <m/>
    <m/>
    <m/>
    <s v="PARA PAGO JGM"/>
    <x v="2"/>
    <m/>
    <e v="#N/A"/>
    <m/>
    <m/>
    <m/>
    <m/>
    <m/>
    <x v="3"/>
  </r>
  <r>
    <s v="287597/2015"/>
    <s v="287597/2015"/>
    <m/>
    <m/>
    <m/>
    <m/>
    <m/>
    <d v="2016-04-14T00:00:00"/>
    <s v="Instalacion Electrica"/>
    <s v="IP NEXT S.A"/>
    <n v="257668"/>
    <s v="FACTURA N° 0004-00009633 $257.668,00 (Instalación electrica sala camara comun)"/>
    <s v="Coordinación Técnica Operativa"/>
    <m/>
    <s v="Coordinación Técnica Operativa"/>
    <m/>
    <s v="Mueble 14"/>
    <x v="0"/>
    <d v="2016-05-27T00:00:00"/>
    <m/>
    <s v="Coordinación Técnica Operativa"/>
    <m/>
    <m/>
    <s v="Se envió con remito manual para que le hagan el ingreso a comdoc ( figura en esperalda)"/>
    <x v="3"/>
    <d v="2016-09-20T00:00:00"/>
    <m/>
    <s v="Pago"/>
    <s v="Pago"/>
    <m/>
    <m/>
    <m/>
    <d v="9633-04-01T00:00:00"/>
    <m/>
    <m/>
    <m/>
    <s v="PARA PAGO JGM"/>
    <x v="2"/>
    <m/>
    <e v="#N/A"/>
    <m/>
    <m/>
    <m/>
    <m/>
    <m/>
    <x v="3"/>
  </r>
  <r>
    <s v="43795/2015"/>
    <s v="043795/2015"/>
    <m/>
    <m/>
    <m/>
    <m/>
    <s v="EXPTE MADRE N° 43795/15"/>
    <m/>
    <s v="Tecnopolis - Maquinas y Herramientas"/>
    <s v="Vivero cuculo S.R.L"/>
    <m/>
    <s v="Contración Directa N° 43/2015 Adquisición de herramientas de maquinas de mano para ser utilizadas en tareas en Tecnopolis - Firma Vivero cuculo S.R.L"/>
    <s v="Dirección Nacional de Centros Tematicos"/>
    <m/>
    <m/>
    <m/>
    <s v="Mueble 8"/>
    <x v="0"/>
    <d v="2016-06-03T00:00:00"/>
    <m/>
    <m/>
    <m/>
    <m/>
    <m/>
    <x v="5"/>
    <m/>
    <m/>
    <s v="Licitación - Contrataciones"/>
    <s v="Contratación Directa"/>
    <m/>
    <m/>
    <m/>
    <m/>
    <m/>
    <m/>
    <m/>
    <m/>
    <x v="0"/>
    <m/>
    <e v="#N/A"/>
    <m/>
    <m/>
    <m/>
    <m/>
    <m/>
    <x v="0"/>
  </r>
  <r>
    <s v="45520/2015"/>
    <s v="045520/2015"/>
    <m/>
    <m/>
    <m/>
    <m/>
    <s v="EXPTE MADRE N° 45.786/15"/>
    <m/>
    <s v="Tecnopolis - Maquinas y Herramientas"/>
    <s v="Bacigaluppi Hnos S:A ./ GRUAS SAN BLAS"/>
    <n v="12000"/>
    <s v="Contratación Directa N° 46/15 Servicio de alquiler de equipamiento radioeléctrico con o sin asistencia técnica con destino a los distintos eventos que llevará adelante la Unidad Ejecutora del Bicentenario - Firma Bacigaluppi Hnos S:A ."/>
    <s v="Dirección Nacional de Centros Tematicos"/>
    <m/>
    <m/>
    <m/>
    <s v="Mueble 8"/>
    <x v="0"/>
    <d v="2016-06-03T00:00:00"/>
    <m/>
    <m/>
    <m/>
    <m/>
    <m/>
    <x v="5"/>
    <m/>
    <m/>
    <s v="Licitación - Contrataciones"/>
    <s v="Contratación Directa"/>
    <m/>
    <m/>
    <m/>
    <m/>
    <m/>
    <m/>
    <m/>
    <m/>
    <x v="0"/>
    <m/>
    <e v="#N/A"/>
    <m/>
    <m/>
    <m/>
    <m/>
    <m/>
    <x v="1"/>
  </r>
  <r>
    <m/>
    <s v="025330/2016"/>
    <s v="25330/2016"/>
    <s v="NOTA 11014/2016"/>
    <m/>
    <m/>
    <m/>
    <d v="2016-04-07T00:00:00"/>
    <s v="Seguros"/>
    <s v="UNTREF"/>
    <m/>
    <s v="Solicitud de contratación de seguro para la Esfera Le Parc de Hall de entradas CCK"/>
    <s v="Dirección Nacional de Expresiones Federales"/>
    <m/>
    <s v="Dirección Nacional de Expresiones Federales"/>
    <m/>
    <s v="Mueble 14"/>
    <x v="0"/>
    <d v="2016-06-03T00:00:00"/>
    <s v="20-04-16: Trámite terminado."/>
    <s v="Direccion General Técnica, Administrativa y Legal"/>
    <d v="2016-04-08T00:00:00"/>
    <s v="Nota CC N° 45/2016"/>
    <m/>
    <x v="7"/>
    <d v="2016-04-26T00:00:00"/>
    <m/>
    <s v="Convenios"/>
    <s v="Convenios"/>
    <m/>
    <m/>
    <m/>
    <m/>
    <m/>
    <m/>
    <m/>
    <m/>
    <x v="0"/>
    <m/>
    <e v="#N/A"/>
    <m/>
    <m/>
    <m/>
    <m/>
    <m/>
    <x v="2"/>
  </r>
  <r>
    <s v="1690/2016"/>
    <s v="001690/2016"/>
    <m/>
    <m/>
    <m/>
    <m/>
    <m/>
    <d v="2016-04-13T00:00:00"/>
    <s v="Tecnopolis - Internet"/>
    <m/>
    <m/>
    <s v="Informar Servicio de Internet/Hosting para predio Tecnópolis"/>
    <s v="Direccion de Patrimonio y Suministros"/>
    <m/>
    <m/>
    <m/>
    <s v="Mueble 8"/>
    <x v="0"/>
    <d v="2016-06-03T00:00:00"/>
    <m/>
    <s v="Direccion de Patrimonio y Suministros"/>
    <d v="2016-04-14T00:00:00"/>
    <m/>
    <s v="Se devuelve por pedido de Adrian para que hagan correccciones"/>
    <x v="16"/>
    <d v="2016-04-14T00:00:00"/>
    <m/>
    <m/>
    <m/>
    <m/>
    <m/>
    <m/>
    <m/>
    <m/>
    <m/>
    <m/>
    <m/>
    <x v="0"/>
    <m/>
    <e v="#N/A"/>
    <m/>
    <m/>
    <m/>
    <m/>
    <m/>
    <x v="0"/>
  </r>
  <r>
    <m/>
    <s v="001226/2016"/>
    <s v="1226/2016"/>
    <m/>
    <m/>
    <m/>
    <s v="OC 75/2015"/>
    <d v="2016-04-13T00:00:00"/>
    <s v="Refrigerio -Almuerzos"/>
    <s v="CORPORACIÓN DEL MERCADO CENTRAL DE BUENOS AIRES"/>
    <n v="66965.58"/>
    <s v="Factura 0000-0000260029"/>
    <s v="Direccion de Patrimonio y Suministros"/>
    <m/>
    <m/>
    <m/>
    <s v="Mueble 15"/>
    <x v="3"/>
    <m/>
    <m/>
    <s v="Direccion de Patrimonio y Suministros"/>
    <d v="2016-04-14T00:00:00"/>
    <s v="Soliictud de Provisión N° 141/2015"/>
    <s v="Se devuelve por pedido de Adrian. Para que hagan correccciones"/>
    <x v="18"/>
    <d v="2016-04-05T00:00:00"/>
    <m/>
    <s v="Pago"/>
    <s v="Pago"/>
    <s v="OC 75/2015"/>
    <m/>
    <n v="203503"/>
    <s v="Factura 0000-0000260029"/>
    <m/>
    <m/>
    <m/>
    <m/>
    <x v="0"/>
    <m/>
    <e v="#N/A"/>
    <m/>
    <m/>
    <m/>
    <m/>
    <m/>
    <x v="0"/>
  </r>
  <r>
    <s v="45434/2015"/>
    <s v="045434/2015"/>
    <m/>
    <m/>
    <m/>
    <m/>
    <m/>
    <m/>
    <s v="Tecnopolis - Limpieza"/>
    <m/>
    <m/>
    <s v="Solicitud. Contratación de un Servicio Anual de desobtrucción de Cañerias, aspiración y limpieza de camaras cloacales. TECNOPOLIS"/>
    <s v="Dirección Nacional de Centros Tematicos"/>
    <m/>
    <m/>
    <m/>
    <m/>
    <x v="0"/>
    <d v="2016-05-24T00:00:00"/>
    <s v="Según ordenes no se van a pagar. Existe la posibilidad de remitirlos a cuevas para que se expida.Ver con daniel"/>
    <m/>
    <m/>
    <m/>
    <m/>
    <x v="16"/>
    <d v="2016-04-05T00:00:00"/>
    <m/>
    <s v="Licitación - Contrataciones"/>
    <s v="Licitación - Contrataciones"/>
    <m/>
    <m/>
    <m/>
    <m/>
    <m/>
    <m/>
    <m/>
    <m/>
    <x v="0"/>
    <m/>
    <e v="#N/A"/>
    <m/>
    <m/>
    <m/>
    <m/>
    <m/>
    <x v="0"/>
  </r>
  <r>
    <s v="174220/2016"/>
    <s v="174220/2016"/>
    <m/>
    <s v="11966/2016"/>
    <m/>
    <m/>
    <m/>
    <d v="2016-04-15T00:00:00"/>
    <s v="Contrataciones Artisticas"/>
    <s v="JAQUES MORELENBAUM"/>
    <n v="100000"/>
    <s v="REQUERIMIENTO PARA CONTRATACION ARTISTICA DE JAQUES MORELENBAUM"/>
    <s v="Dirección Nacional de Expresiones Federales"/>
    <m/>
    <s v="Dirección Nacional de Expresiones Federales"/>
    <d v="2016-09-07T00:00:00"/>
    <s v="Mueble 9"/>
    <x v="0"/>
    <m/>
    <s v="08/06 pliego Elaborado para Contratación. Sale nota a DNEF para aclarar cuestiones de Propiedad Intelectual. 20/09/2016 se devuele al area"/>
    <s v="Dirección Nacional de Expresiones Federales"/>
    <d v="2016-09-20T00:00:00"/>
    <s v="Nota CC 289/2016"/>
    <s v="Ampliar actividad, Falta CFC, Cambiar nota DNEF"/>
    <x v="3"/>
    <d v="2016-09-07T00:00:00"/>
    <s v="Si"/>
    <s v="Licitación - Contrataciones"/>
    <s v="Contratación directa por especialidad"/>
    <m/>
    <m/>
    <m/>
    <m/>
    <m/>
    <m/>
    <m/>
    <m/>
    <x v="0"/>
    <m/>
    <e v="#N/A"/>
    <m/>
    <m/>
    <m/>
    <m/>
    <m/>
    <x v="0"/>
  </r>
  <r>
    <s v="45786/2015"/>
    <s v="045786/2015"/>
    <m/>
    <m/>
    <m/>
    <m/>
    <m/>
    <m/>
    <s v="Tecnopolis - Maquinas y Herramientas"/>
    <m/>
    <m/>
    <s v="Contratación Directa N° 50/2015. Servicio anual de mantenimiento preventivo, correctivo y reparación de maquinas pesadas, situadas en Tecnopolis."/>
    <s v="Dirección Nacional de Centros Tematicos"/>
    <m/>
    <m/>
    <m/>
    <m/>
    <x v="0"/>
    <m/>
    <s v="Se remitió a Cuevas para refacturar en caso de corresponder"/>
    <m/>
    <m/>
    <m/>
    <m/>
    <x v="5"/>
    <m/>
    <m/>
    <s v="Licitación - Contrataciones"/>
    <s v="Contratación Directa"/>
    <m/>
    <m/>
    <m/>
    <m/>
    <m/>
    <m/>
    <m/>
    <m/>
    <x v="0"/>
    <m/>
    <e v="#N/A"/>
    <m/>
    <m/>
    <m/>
    <m/>
    <m/>
    <x v="0"/>
  </r>
  <r>
    <s v="196075/2016"/>
    <s v="196075/2016"/>
    <m/>
    <s v="11965/2016"/>
    <m/>
    <m/>
    <m/>
    <d v="2016-04-15T00:00:00"/>
    <s v="Contrataciones Artisticas"/>
    <s v="SANCHEZ QUINTANA RAFAEL"/>
    <n v="90000"/>
    <s v="REQUERIMIENTO PARA CONTRATACION DE SANCHEZ QUINTANA RAFAEL"/>
    <s v="Dirección Nacional de Expresiones Federales"/>
    <m/>
    <s v="JEFATURA DE GABINETE DE MINISTROS"/>
    <d v="2016-06-23T00:00:00"/>
    <s v="Mueble 25"/>
    <x v="0"/>
    <d v="2016-05-30T00:00:00"/>
    <s v="08/06 pliego Elaborado para Contratación. Sale nota a Adrián para remitir a JGM y publicar. Armé formulario urgente// 24-6 JGM solicita que se pague por SAF 347. 09/08/2016 Se devuelve a DNEF (hablado con Javier) para modificar requerimiento y EETT ya que tiene el objeto parecido con exp. 196075/2016. Recibimos expediente el 16/08 con modificaciones, se realiza consulta a ONC sobre catálogo."/>
    <s v="Direccion General Técnica, Administrativa y Legal"/>
    <d v="2016-08-09T00:00:00"/>
    <s v="RTO-S01:0867675/2016"/>
    <m/>
    <x v="3"/>
    <d v="2016-08-12T00:00:00"/>
    <m/>
    <s v="Licitación - Contrataciones"/>
    <s v="Contratación directa por especialidad"/>
    <m/>
    <m/>
    <m/>
    <m/>
    <m/>
    <m/>
    <m/>
    <m/>
    <x v="0"/>
    <s v="SLU - Contrataciones"/>
    <e v="#N/A"/>
    <m/>
    <m/>
    <m/>
    <m/>
    <m/>
    <x v="3"/>
  </r>
  <r>
    <s v="45520/2015"/>
    <s v="045520/2015"/>
    <m/>
    <m/>
    <m/>
    <m/>
    <m/>
    <m/>
    <s v="Alquiler Equipamiento Radioelectrico"/>
    <m/>
    <n v="278500"/>
    <s v="Servicio de alquiler de Equipamiento Radioelectrico"/>
    <m/>
    <m/>
    <m/>
    <m/>
    <m/>
    <x v="0"/>
    <m/>
    <m/>
    <m/>
    <m/>
    <m/>
    <m/>
    <x v="5"/>
    <m/>
    <m/>
    <m/>
    <m/>
    <m/>
    <m/>
    <m/>
    <m/>
    <m/>
    <m/>
    <m/>
    <m/>
    <x v="0"/>
    <m/>
    <e v="#N/A"/>
    <m/>
    <m/>
    <m/>
    <m/>
    <m/>
    <x v="1"/>
  </r>
  <r>
    <s v="207947/2016"/>
    <s v="207947/2016"/>
    <m/>
    <s v="9838/2016"/>
    <m/>
    <m/>
    <m/>
    <d v="2016-04-18T00:00:00"/>
    <s v="Contrataciones Artisticas"/>
    <s v="ORQUESTA SINFONICA NACIONAL"/>
    <n v="13488.6"/>
    <s v="CONTRATACION DE SERVICIO DODECAEDRO ENSAYO ORQUESTA SINFONICA NACIONAL"/>
    <s v="Dirección Nacional de Expresiones Federales"/>
    <m/>
    <m/>
    <m/>
    <s v="Mueble 9"/>
    <x v="1"/>
    <d v="2016-06-03T00:00:00"/>
    <s v="TERMINADO"/>
    <s v="Presupuesto"/>
    <d v="2016-09-02T00:00:00"/>
    <s v="PV-2016-01116086-APN-DGTAYL#SFM"/>
    <s v="Se envía con refacturación"/>
    <x v="19"/>
    <d v="2016-09-02T00:00:00"/>
    <m/>
    <s v="Licitación - Contrataciones"/>
    <s v="Contratación directa por especialidad"/>
    <m/>
    <m/>
    <m/>
    <m/>
    <m/>
    <m/>
    <m/>
    <m/>
    <x v="0"/>
    <m/>
    <e v="#N/A"/>
    <m/>
    <m/>
    <m/>
    <m/>
    <m/>
    <x v="2"/>
  </r>
  <r>
    <s v="45786/2015"/>
    <s v="045786/2015"/>
    <m/>
    <m/>
    <m/>
    <m/>
    <m/>
    <m/>
    <s v="Mantenimiento"/>
    <m/>
    <m/>
    <s v="Servicio Anual de Mantenimiento Preventivo, Correctivo y reparación de maquinarias pesadas."/>
    <m/>
    <m/>
    <m/>
    <m/>
    <m/>
    <x v="0"/>
    <m/>
    <m/>
    <m/>
    <m/>
    <m/>
    <m/>
    <x v="5"/>
    <m/>
    <m/>
    <s v="Licitación - Contrataciones"/>
    <s v="Licitación - Contrataciones"/>
    <m/>
    <m/>
    <m/>
    <m/>
    <m/>
    <m/>
    <m/>
    <m/>
    <x v="0"/>
    <m/>
    <e v="#N/A"/>
    <m/>
    <m/>
    <m/>
    <m/>
    <m/>
    <x v="0"/>
  </r>
  <r>
    <s v="178016/2016"/>
    <s v="178016/2016"/>
    <m/>
    <s v="NOTA S01:0010129/2016"/>
    <m/>
    <m/>
    <s v="NOTA DNCT N°1/2016"/>
    <d v="2016-04-18T00:00:00"/>
    <s v="Tecnopolis - Alquiler Fotocopiadoras"/>
    <s v="QSC SOLUCIONES S.R.L."/>
    <n v="13488.6"/>
    <s v="Cancelacion de factura Tipo “B” N°0002-00006983  QSC Soluciones SRL"/>
    <s v="Sistema Federal de Medios y Contenidos Públicos"/>
    <m/>
    <s v="Legales"/>
    <d v="2016-07-11T00:00:00"/>
    <s v="Mueble 14"/>
    <x v="3"/>
    <m/>
    <s v="Para el pago con Disposición en transito desde JURÍDICOS al SFMyCP fecha 28/07/2016"/>
    <s v="Presupuesto"/>
    <d v="2016-07-25T00:00:00"/>
    <s v="PV-2016-00397268-APN-DGTAYL#SFM"/>
    <m/>
    <x v="19"/>
    <d v="2016-07-25T00:00:00"/>
    <m/>
    <s v="Pago"/>
    <s v="Pago"/>
    <m/>
    <s v="30-70910730-1"/>
    <n v="232179"/>
    <m/>
    <m/>
    <m/>
    <m/>
    <s v="Tiene que refacturar. Esta preinscripto en SIPRO y vigente el CFC"/>
    <x v="0"/>
    <m/>
    <e v="#N/A"/>
    <m/>
    <m/>
    <m/>
    <m/>
    <m/>
    <x v="2"/>
  </r>
  <r>
    <m/>
    <s v="012655/2016"/>
    <m/>
    <m/>
    <m/>
    <m/>
    <m/>
    <m/>
    <s v="Tecnopolis - Maquinas y Herramientas"/>
    <m/>
    <m/>
    <s v="Lic Púb. N° 50/2015 Contración de un servicio de alquiler de maquinarias con destino al Paque Temático Interactivo Tecnopolis y Lic. Púb. N° 52/2015 ."/>
    <s v="Dirección Nacional de Centros Tematicos"/>
    <m/>
    <m/>
    <m/>
    <m/>
    <x v="0"/>
    <m/>
    <s v="Se remitió a Cuevas para refacturar en caso de corresponder"/>
    <m/>
    <m/>
    <m/>
    <m/>
    <x v="5"/>
    <m/>
    <m/>
    <s v="Licitación - Contrataciones"/>
    <s v="Licitación Publica"/>
    <m/>
    <m/>
    <m/>
    <m/>
    <m/>
    <m/>
    <m/>
    <m/>
    <x v="0"/>
    <m/>
    <e v="#N/A"/>
    <m/>
    <m/>
    <m/>
    <m/>
    <m/>
    <x v="1"/>
  </r>
  <r>
    <m/>
    <s v="012655/2016"/>
    <m/>
    <s v="12655/2016"/>
    <m/>
    <m/>
    <m/>
    <d v="2016-04-20T00:00:00"/>
    <s v="Limpieza"/>
    <m/>
    <m/>
    <s v="CONTRATACION DE UN SERVICIO ANUAL DE DESOBSTRUCCION DE CAÑERIAS, ASPIRACION Y LIMPIEZA DE CAMARAS CLOACALES"/>
    <s v="Gestión Integral de Contenidos"/>
    <m/>
    <m/>
    <m/>
    <s v="Mueble 8"/>
    <x v="0"/>
    <d v="2016-06-03T00:00:00"/>
    <m/>
    <m/>
    <m/>
    <m/>
    <m/>
    <x v="20"/>
    <d v="2016-04-20T00:00:00"/>
    <m/>
    <s v="Licitación - Contrataciones"/>
    <s v="Licitación - Contrataciones"/>
    <m/>
    <m/>
    <m/>
    <m/>
    <m/>
    <m/>
    <m/>
    <m/>
    <x v="0"/>
    <m/>
    <e v="#N/A"/>
    <m/>
    <m/>
    <m/>
    <m/>
    <m/>
    <x v="1"/>
  </r>
  <r>
    <s v="158836/2016"/>
    <s v="158836/2016"/>
    <m/>
    <s v="NOTA 12864/2016"/>
    <m/>
    <m/>
    <s v="NOTA DNCT N°16/2016"/>
    <d v="2016-04-21T00:00:00"/>
    <s v="Tecnopolis - Agua"/>
    <s v="Emp. Sugeridas: VITALIS AGUA SA; EVERFULL SRL; CLEAR WATER; ECOPURE; IVESS; FREEZY SA y CIMES."/>
    <n v="602400"/>
    <s v="CONTRATACION SERVICIO DE PROVISION DE AGUA POTABLE EN BIDONES CON DISPENSER Y ALQUILER DE DISPENSER PURIFICADOR CONECTADOS A LA RED DE AGUA"/>
    <s v="Dirección Nacional de Expresiones Federales"/>
    <m/>
    <s v="Direccion General Técnica, Administrativa y Legal"/>
    <d v="2016-05-09T00:00:00"/>
    <s v="Mueble 8"/>
    <x v="2"/>
    <d v="2016-05-24T00:00:00"/>
    <s v="Para armar pliego. A la espera de unificarlo con CCK, Cabildo."/>
    <m/>
    <m/>
    <m/>
    <m/>
    <x v="3"/>
    <d v="2016-05-10T00:00:00"/>
    <s v="Si"/>
    <s v="Licitación - Contrataciones"/>
    <s v="Licitación - Contrataciones"/>
    <m/>
    <m/>
    <m/>
    <m/>
    <m/>
    <m/>
    <m/>
    <m/>
    <x v="0"/>
    <m/>
    <e v="#N/A"/>
    <m/>
    <m/>
    <m/>
    <m/>
    <m/>
    <x v="5"/>
  </r>
  <r>
    <s v="400393/2016"/>
    <s v="010793/2016"/>
    <m/>
    <s v="10793/2016"/>
    <m/>
    <m/>
    <m/>
    <d v="2016-04-06T00:00:00"/>
    <s v="Equipamiento Musical"/>
    <s v="LEDDA CARLOS ALBERTO"/>
    <n v="12000"/>
    <s v="Solicitud de pago Factura 27 (Movimiento de pianos)"/>
    <s v="Dirección Nacional de Expresiones Federales"/>
    <m/>
    <s v="Dirección Nacional de Expresiones Federales"/>
    <d v="2016-09-02T00:00:00"/>
    <s v="Mueble 16"/>
    <x v="0"/>
    <d v="2016-08-04T00:00:00"/>
    <s v="TERMINADO"/>
    <s v="Mesa de Entradas"/>
    <d v="2016-10-05T00:00:00"/>
    <s v="PV-2016-00807106-APN-DGTAYL#SFM"/>
    <s v="Se envía para lo que estime corresponder, atento a nota de crédito N° 9 anulando la factura (según mail de Mozzi, pagaron x Universidad). Se envía a mesa para su archivo."/>
    <x v="21"/>
    <d v="2016-10-05T00:00:00"/>
    <m/>
    <s v="Legitimo Abono"/>
    <s v="Legitimo Abono"/>
    <m/>
    <n v="20165810210"/>
    <m/>
    <n v="27"/>
    <m/>
    <m/>
    <m/>
    <m/>
    <x v="1"/>
    <m/>
    <e v="#N/A"/>
    <m/>
    <m/>
    <m/>
    <m/>
    <m/>
    <x v="2"/>
  </r>
  <r>
    <s v="12868/2016"/>
    <s v="012868/2016"/>
    <m/>
    <m/>
    <m/>
    <m/>
    <m/>
    <d v="2016-04-21T00:00:00"/>
    <s v="Insumos Descartables"/>
    <m/>
    <m/>
    <s v="SOLICITUD DE COMPRA DE MATERIALES DESCARTABLES PARA USO DE GASTRONOMIA"/>
    <s v="Gestión Integral de Contenidos"/>
    <m/>
    <m/>
    <m/>
    <s v="Mueble 8"/>
    <x v="3"/>
    <d v="2016-06-03T00:00:00"/>
    <m/>
    <m/>
    <m/>
    <m/>
    <m/>
    <x v="0"/>
    <d v="2016-05-18T00:00:00"/>
    <m/>
    <m/>
    <m/>
    <m/>
    <m/>
    <m/>
    <m/>
    <m/>
    <m/>
    <m/>
    <m/>
    <x v="0"/>
    <m/>
    <e v="#N/A"/>
    <m/>
    <m/>
    <m/>
    <m/>
    <m/>
    <x v="0"/>
  </r>
  <r>
    <s v="16749/2016"/>
    <s v="016749/2016"/>
    <m/>
    <m/>
    <m/>
    <m/>
    <m/>
    <d v="2016-03-17T00:00:00"/>
    <s v="Informática"/>
    <m/>
    <n v="22514880"/>
    <s v="Informe necesidades de equipamiento informatico"/>
    <s v="Informatica"/>
    <m/>
    <s v="JEFATURA DE GABINETE DE MINISTROS"/>
    <d v="2016-06-09T00:00:00"/>
    <m/>
    <x v="2"/>
    <m/>
    <s v="Se cargó Providencia y se envió a INFORMATICA para corregir observaciones."/>
    <s v="Informatica"/>
    <d v="2016-08-19T00:00:00"/>
    <s v="_x000a_PV-2016-00803430-APN-DGTAYL#SFM"/>
    <s v="Para actualizar prsupuesto y modificar especificaciones"/>
    <x v="4"/>
    <d v="2016-08-19T00:00:00"/>
    <s v="Si"/>
    <m/>
    <m/>
    <m/>
    <m/>
    <m/>
    <m/>
    <m/>
    <m/>
    <m/>
    <m/>
    <x v="0"/>
    <m/>
    <e v="#N/A"/>
    <m/>
    <m/>
    <m/>
    <m/>
    <m/>
    <x v="1"/>
  </r>
  <r>
    <s v="10971/2016"/>
    <s v="010971/2016"/>
    <m/>
    <m/>
    <m/>
    <m/>
    <m/>
    <d v="2016-04-11T00:00:00"/>
    <s v="Equipamiento"/>
    <m/>
    <n v="15000000"/>
    <s v="SOLICITUD DE EQUIPAMIENTO PARA LA DIRECCION NACIONAL DE EXPRESIONES FEDERALES."/>
    <s v="Dirección Nacional de Expresiones Federales"/>
    <m/>
    <m/>
    <m/>
    <m/>
    <x v="0"/>
    <m/>
    <m/>
    <s v="Dirección Nacional de Expresiones Federales"/>
    <d v="2016-04-12T00:00:00"/>
    <m/>
    <s v="No es de nuestra competencia"/>
    <x v="7"/>
    <m/>
    <m/>
    <m/>
    <m/>
    <m/>
    <m/>
    <m/>
    <m/>
    <m/>
    <m/>
    <m/>
    <m/>
    <x v="0"/>
    <m/>
    <e v="#N/A"/>
    <m/>
    <m/>
    <m/>
    <m/>
    <m/>
    <x v="0"/>
  </r>
  <r>
    <s v="313218/2016"/>
    <s v="313218/2016"/>
    <s v="TRI 20765/2016"/>
    <s v="NOTA CC 37 /2016"/>
    <m/>
    <m/>
    <s v="MEMO CC41/2016"/>
    <d v="2016-03-29T00:00:00"/>
    <s v="Librería"/>
    <m/>
    <n v="1859805"/>
    <s v="ADQUISICION DE UTILES DE OFICINA NOTA CC 37 /2016 MEMORANDO CC41/2016"/>
    <s v="Presupuesto"/>
    <m/>
    <s v="Direccion General Técnica, Administrativa y Legal"/>
    <d v="2016-09-06T00:00:00"/>
    <s v="Mueble 24"/>
    <x v="2"/>
    <m/>
    <s v="_x000a_A la espera del Requerimiento de DNEF."/>
    <m/>
    <m/>
    <m/>
    <m/>
    <x v="3"/>
    <d v="2016-09-08T00:00:00"/>
    <s v="Si"/>
    <m/>
    <m/>
    <m/>
    <m/>
    <m/>
    <m/>
    <m/>
    <m/>
    <m/>
    <m/>
    <x v="0"/>
    <s v="O.C en Ejecución"/>
    <s v="313218/2016"/>
    <m/>
    <m/>
    <m/>
    <m/>
    <m/>
    <x v="3"/>
  </r>
  <r>
    <m/>
    <s v="011593/2016"/>
    <m/>
    <s v="11593/2016"/>
    <m/>
    <m/>
    <m/>
    <d v="2016-04-13T00:00:00"/>
    <s v="Convenio Universidades"/>
    <s v="UNSAM"/>
    <n v="15000000"/>
    <s v="Factura C N° 0102-00000492 $15.000.000 en concepto de adelanto de cuota N° 3 del Convenio UNSAM-MINPLAN"/>
    <s v="Secretaria de Contenidos Publicos"/>
    <m/>
    <m/>
    <m/>
    <m/>
    <x v="0"/>
    <m/>
    <m/>
    <s v="Direccion General Técnica, Administrativa y Legal"/>
    <d v="2016-04-15T00:00:00"/>
    <m/>
    <s v="A efectos de considerar la continuidad solicitada, se sugiere dar previa intervención al área de presupuesto a fin de cotejar el estado de transferencias ejecutadas y rendiciones presentadas"/>
    <x v="22"/>
    <d v="2016-05-26T00:00:00"/>
    <m/>
    <s v="Pago"/>
    <s v="Pago"/>
    <m/>
    <m/>
    <m/>
    <s v="N° 0102-00000492"/>
    <m/>
    <m/>
    <m/>
    <m/>
    <x v="0"/>
    <m/>
    <e v="#N/A"/>
    <m/>
    <m/>
    <m/>
    <m/>
    <m/>
    <x v="0"/>
  </r>
  <r>
    <s v="97462/2016"/>
    <s v="097462/2016"/>
    <m/>
    <s v="NOTA 21/6/2016"/>
    <m/>
    <m/>
    <m/>
    <d v="2016-03-31T00:00:00"/>
    <s v="Muebles"/>
    <s v="A DEFINIR"/>
    <n v="225000"/>
    <s v="Solicitud de adquisición de unifilas para el CCK"/>
    <s v="Dirección Nacional de Expresiones Federales"/>
    <m/>
    <s v="Coordinación Técnica Operativa"/>
    <d v="2016-08-26T00:00:00"/>
    <m/>
    <x v="2"/>
    <d v="2016-09-02T00:00:00"/>
    <s v="Aprobación del requerimiento por Laura. Se cargó en Comprar. A la espera de la autorización de Gustavo Gonzalez (30/09)."/>
    <m/>
    <m/>
    <m/>
    <m/>
    <x v="3"/>
    <d v="2016-09-01T00:00:00"/>
    <m/>
    <s v="Licitación - Contrataciones"/>
    <s v="Licitación - Contrataciones"/>
    <m/>
    <m/>
    <m/>
    <m/>
    <m/>
    <m/>
    <m/>
    <m/>
    <x v="0"/>
    <m/>
    <e v="#N/A"/>
    <m/>
    <m/>
    <m/>
    <m/>
    <m/>
    <x v="1"/>
  </r>
  <r>
    <s v="97507/2016"/>
    <s v="097507/2016"/>
    <m/>
    <s v="9690/2016 / NOTA 21/6/2016"/>
    <m/>
    <m/>
    <m/>
    <d v="2016-01-30T00:00:00"/>
    <s v="Insumos de Seguridad"/>
    <s v="Emp sugeridas: JOHANNA SRL; LAFILA SHOW; NESTRADUÑOL SRL"/>
    <n v="358500"/>
    <s v="Solicitud de vallas para el CCK"/>
    <s v="Dirección Nacional de Expresiones Federales"/>
    <m/>
    <s v="Coordinación Técnica Operativa"/>
    <d v="2016-08-25T00:00:00"/>
    <m/>
    <x v="2"/>
    <d v="2016-09-02T00:00:00"/>
    <s v="Aprobación del requerimiento por Laura. Se cargó en Comprar. A la espera de la autorización de Gustavo Gonzalez (29/09)."/>
    <m/>
    <m/>
    <m/>
    <m/>
    <x v="3"/>
    <d v="2016-09-01T00:00:00"/>
    <m/>
    <s v="Licitación - Contrataciones"/>
    <s v="Licitación - Contrataciones"/>
    <m/>
    <m/>
    <m/>
    <m/>
    <m/>
    <m/>
    <m/>
    <m/>
    <x v="0"/>
    <m/>
    <e v="#N/A"/>
    <m/>
    <m/>
    <m/>
    <m/>
    <m/>
    <x v="1"/>
  </r>
  <r>
    <s v="101566/2016"/>
    <s v="101566/2016"/>
    <m/>
    <s v="9912/2016"/>
    <m/>
    <m/>
    <m/>
    <d v="2016-01-30T00:00:00"/>
    <s v="Insumos de Seguridad"/>
    <s v="A DEFINIR"/>
    <n v="1800000"/>
    <s v="Solicitud de adquisición de Handies para el CCK"/>
    <s v="Dirección Nacional de Expresiones Federales"/>
    <m/>
    <s v="Dirección Nacional de Expresiones Federales"/>
    <d v="2016-07-14T00:00:00"/>
    <m/>
    <x v="2"/>
    <d v="2016-07-04T00:00:00"/>
    <s v="Aprobación del requerimiento por Sebastian. Se cargó en Comprar. Falta Apertura Pptaria y enviar a autorizar por G. Gonzalez (07/10)."/>
    <s v="CTO"/>
    <d v="2016-09-22T00:00:00"/>
    <m/>
    <s v="Para modificar E.T."/>
    <x v="23"/>
    <d v="2016-09-22T00:00:00"/>
    <m/>
    <s v="Licitación - Contrataciones"/>
    <s v="Licitación Privada"/>
    <m/>
    <m/>
    <m/>
    <m/>
    <m/>
    <m/>
    <m/>
    <m/>
    <x v="0"/>
    <m/>
    <s v="101566/2016"/>
    <m/>
    <m/>
    <m/>
    <m/>
    <m/>
    <x v="6"/>
  </r>
  <r>
    <s v="105768/2016"/>
    <s v="105768/2016"/>
    <m/>
    <m/>
    <m/>
    <m/>
    <m/>
    <d v="2016-03-29T00:00:00"/>
    <s v="Comunicaciones Oficiales y Generales"/>
    <s v="Boletin oficial"/>
    <n v="190548"/>
    <s v="FACTURA DEL BOLETIN OFICIAL N° 0018-00008556 $3.024,00 Y 0018-00008557 $2,184,00"/>
    <s v="JEFATURA DE GABINETE DE MINISTROS"/>
    <m/>
    <m/>
    <m/>
    <m/>
    <x v="0"/>
    <m/>
    <s v="Lo esta trabajando Mariana."/>
    <s v="Presupuesto"/>
    <d v="2016-04-04T00:00:00"/>
    <s v="Nota CC N°40/2016"/>
    <s v="Para que informe si tiene credito presupuestario"/>
    <x v="3"/>
    <d v="2016-05-09T00:00:00"/>
    <s v="Si"/>
    <s v="Pago"/>
    <s v="Pago"/>
    <m/>
    <m/>
    <m/>
    <s v="0018-00008556 y 0018-00008557"/>
    <m/>
    <m/>
    <m/>
    <m/>
    <x v="0"/>
    <m/>
    <e v="#N/A"/>
    <m/>
    <m/>
    <m/>
    <m/>
    <m/>
    <x v="3"/>
  </r>
  <r>
    <s v="179893/2016"/>
    <s v="179893/2016"/>
    <m/>
    <s v="11964/2016"/>
    <m/>
    <m/>
    <m/>
    <d v="2016-04-15T00:00:00"/>
    <s v="Contrataciones Artisticas"/>
    <s v="SANTERO SANTIAGO ROMAN"/>
    <n v="60000"/>
    <s v="REQUERIMIENTO PARA CONTRATACION ARTISTICA DE SANTERO SANTIAGO ROMAN"/>
    <s v="Dirección Nacional de Expresiones Federales"/>
    <m/>
    <s v="Dirección Nacional de Expresiones Federales"/>
    <d v="2016-07-04T00:00:00"/>
    <s v="Mueble 9"/>
    <x v="1"/>
    <m/>
    <s v="Se coordinó con Iglesias por reunión con Daniel del 26/05/2016, luego de un intercambio de opiniones, enviar expediente con nota de &quot;no hay plazos administrativos para tramitar&quot;. Luego ellos presentan factura. 07/07/2016 Armo providencia para refacturar a SFM. Se avisa alta de Ente y CFC"/>
    <s v="Dirección Nacional de Expresiones Federales"/>
    <d v="2016-07-07T00:00:00"/>
    <s v="Providencia GEDO 2016-00087095-APN"/>
    <s v="Providencia para refacturar a SFM. Se avisa alta de Ente y CFC"/>
    <x v="7"/>
    <d v="2016-07-11T00:00:00"/>
    <m/>
    <s v="Legitimo Abono"/>
    <s v="Legitimo Abono"/>
    <m/>
    <n v="20160712199"/>
    <m/>
    <m/>
    <m/>
    <m/>
    <m/>
    <m/>
    <x v="0"/>
    <m/>
    <e v="#N/A"/>
    <m/>
    <m/>
    <m/>
    <m/>
    <m/>
    <x v="0"/>
  </r>
  <r>
    <s v="022703/2016"/>
    <s v="022703/2016"/>
    <s v="22703/2016"/>
    <m/>
    <m/>
    <m/>
    <m/>
    <m/>
    <s v="Agua"/>
    <s v="Aysa"/>
    <s v="NO va monto"/>
    <s v="Fact. 0106A01165177 Y 04-0154343303"/>
    <s v="Dirección Nacional de Centros Tematicos"/>
    <m/>
    <m/>
    <m/>
    <s v="Mueble 14"/>
    <x v="0"/>
    <d v="2016-07-25T00:00:00"/>
    <m/>
    <m/>
    <m/>
    <m/>
    <m/>
    <x v="3"/>
    <d v="2016-05-09T00:00:00"/>
    <s v="Si"/>
    <s v="Pago"/>
    <s v="Pago"/>
    <m/>
    <m/>
    <m/>
    <s v="0106A01165177 Y 04-0154343303"/>
    <m/>
    <m/>
    <m/>
    <m/>
    <x v="0"/>
    <m/>
    <e v="#N/A"/>
    <m/>
    <m/>
    <m/>
    <m/>
    <m/>
    <x v="3"/>
  </r>
  <r>
    <s v="136169/2016"/>
    <s v="136169/2016"/>
    <m/>
    <m/>
    <m/>
    <m/>
    <m/>
    <d v="2016-04-14T00:00:00"/>
    <s v="Alquiler de Andamios"/>
    <m/>
    <m/>
    <s v="SOLICITUD CONTRATACION DE ALQUILER DE ANDAMIOS"/>
    <s v="Dirección Nacional de Centros Tematicos"/>
    <m/>
    <m/>
    <m/>
    <s v="Mueble 8"/>
    <x v="0"/>
    <d v="2016-06-03T00:00:00"/>
    <m/>
    <s v="Presupuesto"/>
    <d v="2016-04-15T00:00:00"/>
    <m/>
    <s v="Se los llevo con remito Mariana para hacer unas correcciones"/>
    <x v="19"/>
    <m/>
    <s v="Si"/>
    <m/>
    <m/>
    <m/>
    <m/>
    <m/>
    <m/>
    <m/>
    <m/>
    <m/>
    <m/>
    <x v="0"/>
    <m/>
    <e v="#N/A"/>
    <m/>
    <m/>
    <m/>
    <m/>
    <m/>
    <x v="0"/>
  </r>
  <r>
    <s v="143809/2016"/>
    <s v="143809/2016"/>
    <m/>
    <m/>
    <m/>
    <m/>
    <m/>
    <d v="2016-04-12T00:00:00"/>
    <s v="Equipamiento Musical"/>
    <s v="PBG TRAVEL AND EVENTS S.R.L."/>
    <n v="88855"/>
    <s v="Pedido de hospedaje y comidas &quot;Armonizacion final del organo Klais&quot;"/>
    <s v="Dirección Nacional de Expresiones Federales"/>
    <d v="2016-12-04T00:00:00"/>
    <s v="Direccion General Técnica, Administrativa y Legal"/>
    <d v="2016-07-20T00:00:00"/>
    <s v="Mueble 10"/>
    <x v="0"/>
    <d v="2016-06-09T00:00:00"/>
    <s v="Se elaboró Proyecto de AA"/>
    <s v="Legales"/>
    <d v="2016-07-14T00:00:00"/>
    <s v="PV-2016-00347795-APN-DGTAYL"/>
    <s v="Acto admnistrativo por GEDO. Se envía con nota para Adrián Borgthagaray."/>
    <x v="24"/>
    <d v="2016-07-20T00:00:00"/>
    <d v="2016-06-13T00:00:00"/>
    <s v="Legitimo Abono"/>
    <s v="Legitimo Abono"/>
    <m/>
    <n v="30714478199"/>
    <m/>
    <s v="0001-00000159"/>
    <m/>
    <n v="85377.600000000006"/>
    <m/>
    <s v="PARA PAGO JGM"/>
    <x v="0"/>
    <m/>
    <e v="#N/A"/>
    <m/>
    <m/>
    <m/>
    <m/>
    <m/>
    <x v="0"/>
  </r>
  <r>
    <m/>
    <s v="042757/2015"/>
    <m/>
    <m/>
    <m/>
    <m/>
    <s v="Exp. 42.757/2015. OC. 240/2014"/>
    <m/>
    <s v="Luz"/>
    <m/>
    <m/>
    <s v="Memorandum. Ref. Exp. 42.757/2015. OC. 240/2014. Se adjunta varias Factura dentro de la misma nota."/>
    <m/>
    <m/>
    <m/>
    <m/>
    <m/>
    <x v="0"/>
    <m/>
    <m/>
    <m/>
    <m/>
    <m/>
    <m/>
    <x v="5"/>
    <m/>
    <m/>
    <s v="HISTORICO /MINPLAN"/>
    <s v="Pago"/>
    <s v="OC. 240/2014"/>
    <m/>
    <m/>
    <m/>
    <m/>
    <m/>
    <m/>
    <m/>
    <x v="0"/>
    <m/>
    <e v="#N/A"/>
    <m/>
    <m/>
    <m/>
    <m/>
    <m/>
    <x v="0"/>
  </r>
  <r>
    <s v="132434/2016"/>
    <s v="132434/2016"/>
    <m/>
    <m/>
    <m/>
    <m/>
    <m/>
    <d v="2016-04-19T00:00:00"/>
    <s v="Alquiler de Maquinas"/>
    <s v="Pyramiz"/>
    <n v="16193.43"/>
    <s v="Solicitud de alquiler de tijera elevadora"/>
    <s v="Dirección Nacional de Expresiones Federales"/>
    <m/>
    <m/>
    <m/>
    <s v="Mueble 14"/>
    <x v="1"/>
    <d v="2016-07-25T00:00:00"/>
    <s v="TERMINADO"/>
    <s v="Presupuesto"/>
    <d v="2016-08-29T00:00:00"/>
    <s v="PV-2016-00989372"/>
    <s v="Para su intervención, crédito y continuidad"/>
    <x v="5"/>
    <m/>
    <m/>
    <s v="Legitimo Abono"/>
    <s v="Legitimo Abono"/>
    <m/>
    <n v="30710345534"/>
    <m/>
    <s v="0009-00000021"/>
    <m/>
    <m/>
    <m/>
    <m/>
    <x v="0"/>
    <m/>
    <e v="#N/A"/>
    <m/>
    <m/>
    <m/>
    <m/>
    <m/>
    <x v="2"/>
  </r>
  <r>
    <s v="131232/2016"/>
    <s v="131232/2016"/>
    <m/>
    <m/>
    <m/>
    <m/>
    <m/>
    <d v="2016-04-20T00:00:00"/>
    <s v="Agua - Dispenser"/>
    <s v="AQUALINE SA"/>
    <n v="99748.9"/>
    <s v="PAGO DE FACTURAS"/>
    <s v="Presupuesto"/>
    <m/>
    <s v="Direccion General Técnica, Administrativa y Legal"/>
    <d v="2016-07-11T00:00:00"/>
    <s v="Mueble 14"/>
    <x v="0"/>
    <m/>
    <s v="Providencia GEDO para pagar por Jefatura. Armo nota de Adrian También / / SE SOLICITO A LA EMPRESA REFACTURACION. 14/07/2016 Se envía a DNEF para conformar facturas. Armo nota de GEDO."/>
    <s v="Direccion General Técnica, Administrativa y Legal"/>
    <d v="2016-08-05T00:00:00"/>
    <s v="PV-2016-00559574"/>
    <m/>
    <x v="5"/>
    <m/>
    <m/>
    <s v="Pago"/>
    <s v="Pago"/>
    <m/>
    <m/>
    <m/>
    <m/>
    <m/>
    <m/>
    <m/>
    <m/>
    <x v="0"/>
    <s v="O.C en Ejecución"/>
    <e v="#N/A"/>
    <m/>
    <m/>
    <m/>
    <m/>
    <m/>
    <x v="3"/>
  </r>
  <r>
    <s v="149173/2016"/>
    <s v="149173/2016"/>
    <m/>
    <m/>
    <m/>
    <m/>
    <m/>
    <d v="2016-04-20T00:00:00"/>
    <s v="Alquiler de Fotocopiadora"/>
    <m/>
    <s v="sin monto"/>
    <s v="LICITACION FOTOCOPIADORAS ELABORACIÓN DE INFORME TÉCNICO"/>
    <s v="Informatica"/>
    <m/>
    <m/>
    <m/>
    <s v="Mueble 8"/>
    <x v="0"/>
    <m/>
    <s v="PARA UNIFICAR"/>
    <m/>
    <m/>
    <m/>
    <m/>
    <x v="3"/>
    <d v="2016-05-09T00:00:00"/>
    <s v="Si"/>
    <s v="Licitación - Contrataciones"/>
    <s v="Licitación Publica"/>
    <m/>
    <m/>
    <m/>
    <m/>
    <m/>
    <m/>
    <m/>
    <m/>
    <x v="1"/>
    <m/>
    <e v="#N/A"/>
    <m/>
    <m/>
    <m/>
    <m/>
    <m/>
    <x v="3"/>
  </r>
  <r>
    <s v="156197/2016"/>
    <s v="156197/2016"/>
    <m/>
    <m/>
    <m/>
    <m/>
    <m/>
    <d v="2016-04-25T00:00:00"/>
    <s v="Insumos de Salud"/>
    <m/>
    <m/>
    <s v="Solicitud de medicamentos e insumos"/>
    <s v="Dirección Nacional de Expresiones Federales"/>
    <m/>
    <s v="Dirección Nacional de Expresiones Federales"/>
    <d v="2016-07-18T00:00:00"/>
    <s v="Mueble 10"/>
    <x v="1"/>
    <d v="2016-07-21T00:00:00"/>
    <s v="25/08/2016: Visto con Daniel, se devuelve a Mozzi para que contraten ellos directamente. Se acordó con Federico Semería que consultarían las cotizaciones remitidas por nosotros y adjuntarían factura"/>
    <s v="Dirección Nacional de Expresiones Federales"/>
    <d v="2016-08-25T00:00:00"/>
    <s v="RTO-S01:0951407/2016"/>
    <s v="Para hacer nota y acompañar factura"/>
    <x v="25"/>
    <d v="2016-08-25T00:00:00"/>
    <m/>
    <s v="Legitimo Abono"/>
    <s v="Legitimo Abono"/>
    <m/>
    <m/>
    <m/>
    <m/>
    <m/>
    <m/>
    <m/>
    <m/>
    <x v="0"/>
    <m/>
    <e v="#N/A"/>
    <m/>
    <m/>
    <m/>
    <m/>
    <m/>
    <x v="0"/>
  </r>
  <r>
    <s v="44421/2015"/>
    <s v="044421/2015"/>
    <s v="23238/2016"/>
    <m/>
    <m/>
    <m/>
    <s v="EXPTE. MADRE N° 42757/2014 -OC 280/2014"/>
    <d v="2016-03-30T00:00:00"/>
    <s v="Tecnopolis - Alquiler Fotocopiadoras"/>
    <s v="QSC SOLUCIONES S.R.L."/>
    <n v="13488.5"/>
    <s v="OC 280/2014 -Factura N° 0002-00006983 Servicio de alquiler de equipos multifunción y fotocopiadores paraser utilizados en Tecnopolis. Durante el mes de Enero"/>
    <s v="Dirección Nacional de Centros Tematicos"/>
    <m/>
    <m/>
    <m/>
    <m/>
    <x v="0"/>
    <m/>
    <s v="Se remitió a jefatura para el pago de la factura"/>
    <s v="Presupuesto"/>
    <d v="2016-04-20T00:00:00"/>
    <s v="Nota CC N° 68/2016"/>
    <s v="Para que informe si tiene credito presupuestario."/>
    <x v="14"/>
    <d v="2016-05-02T00:00:00"/>
    <s v="Si"/>
    <s v="Pago"/>
    <s v="Pago"/>
    <s v="OC 280/2014"/>
    <m/>
    <m/>
    <d v="6983-02-01T00:00:00"/>
    <m/>
    <m/>
    <m/>
    <m/>
    <x v="0"/>
    <m/>
    <e v="#N/A"/>
    <m/>
    <m/>
    <m/>
    <m/>
    <m/>
    <x v="0"/>
  </r>
  <r>
    <s v="152632/2016"/>
    <s v="152632/2016"/>
    <m/>
    <s v="NOTA 12651/2016"/>
    <m/>
    <m/>
    <m/>
    <d v="2016-04-20T00:00:00"/>
    <s v="Alquiler de Fotocopiadora"/>
    <m/>
    <n v="432000"/>
    <s v="ALQUILER DE EQUIPOS MULTIFUNCION Y FOTOCOPIADORAS (NUEVOS O ACONDICIONADOS A NUEVO)"/>
    <s v="Gestión Integral de Contenidos"/>
    <m/>
    <s v="Informatica"/>
    <d v="2016-09-06T00:00:00"/>
    <s v="Mueble 8"/>
    <x v="0"/>
    <d v="2016-05-24T00:00:00"/>
    <s v="Para ARCHIVAR"/>
    <s v="Informatica"/>
    <d v="2016-04-21T00:00:00"/>
    <s v="nota CC N° 83/2016"/>
    <s v="Solicita relevar Especificaciones Técnicas"/>
    <x v="26"/>
    <d v="2016-09-06T00:00:00"/>
    <s v="Si"/>
    <s v="Licitación - Contrataciones"/>
    <s v="Licitación - Contrataciones"/>
    <m/>
    <m/>
    <m/>
    <m/>
    <m/>
    <m/>
    <m/>
    <m/>
    <x v="1"/>
    <m/>
    <e v="#N/A"/>
    <m/>
    <m/>
    <m/>
    <m/>
    <m/>
    <x v="3"/>
  </r>
  <r>
    <s v="167248/2016"/>
    <s v="167248/2016"/>
    <m/>
    <m/>
    <m/>
    <m/>
    <m/>
    <d v="2016-05-02T00:00:00"/>
    <s v="Contrataciones Artisticas"/>
    <s v="Association Theatre Silvia Monfort"/>
    <n v="1032000"/>
    <s v="NOTA 12651/2016 - CONTRATACIÓN ARTÍSTICA POR ESPECIALIDAD DEL PROYECTO SCP-A-001/2016. Contrataciones Artisticas &quot;La Nube&quot;"/>
    <s v="Direccion General Técnica, Administrativa y Legal"/>
    <m/>
    <s v="Presupuesto"/>
    <d v="2016-06-15T00:00:00"/>
    <s v="Mueble 9"/>
    <x v="1"/>
    <d v="2016-06-15T00:00:00"/>
    <s v="TERMINADO"/>
    <s v="Presupuesto"/>
    <d v="2016-07-11T00:00:00"/>
    <s v="Se lo pasó Daniel"/>
    <m/>
    <x v="19"/>
    <d v="2016-07-11T00:00:00"/>
    <s v="Si"/>
    <s v="Legitimo Abono"/>
    <s v="Legitimo Abono"/>
    <m/>
    <m/>
    <m/>
    <m/>
    <m/>
    <m/>
    <m/>
    <s v="PARA PAGO JGM"/>
    <x v="0"/>
    <m/>
    <e v="#N/A"/>
    <m/>
    <m/>
    <m/>
    <m/>
    <m/>
    <x v="2"/>
  </r>
  <r>
    <s v="167646/2016"/>
    <s v="167646/2016"/>
    <m/>
    <m/>
    <m/>
    <m/>
    <m/>
    <d v="2016-05-02T00:00:00"/>
    <s v="Servicios de Eventos"/>
    <s v="BLACKHILL S.A."/>
    <n v="64686.6"/>
    <s v="LA CONTRATACIÓN DE SERVICIOS LOGÍSTICOS DEL PROYECTO SCP-A-001/2016 Contrataciones Artisticas &quot;La Nube&quot;"/>
    <s v="Direccion General Técnica, Administrativa y Legal"/>
    <m/>
    <s v="Direccion General Técnica, Administrativa y Legal"/>
    <d v="2016-07-05T00:00:00"/>
    <s v="Mueble 9"/>
    <x v="1"/>
    <m/>
    <s v="TERMINADO"/>
    <s v="Presupuesto"/>
    <d v="2016-07-28T00:00:00"/>
    <s v="PV-2016-00427501-APN-DGTAYL#SFM"/>
    <s v="Para que indique crédito, luego pase a legales"/>
    <x v="5"/>
    <m/>
    <m/>
    <s v="Legitimo Abono"/>
    <s v="Legitimo Abono"/>
    <m/>
    <s v="30-71226461-2"/>
    <m/>
    <m/>
    <m/>
    <m/>
    <m/>
    <s v="PARA PAGO JGM"/>
    <x v="0"/>
    <m/>
    <e v="#N/A"/>
    <m/>
    <m/>
    <m/>
    <m/>
    <m/>
    <x v="2"/>
  </r>
  <r>
    <s v="132806/2014"/>
    <s v="132806/2014"/>
    <m/>
    <s v="QUEDA SIN EFECTO"/>
    <m/>
    <m/>
    <m/>
    <d v="2016-01-14T00:00:00"/>
    <s v="Equipamiento Musical"/>
    <m/>
    <n v="8702170"/>
    <s v="Adquisición de instrumentos musicales, nuevos y sin uso Licitación Pública Nacional e Internacional N° 8/2015 (2 CUERPOS)"/>
    <m/>
    <m/>
    <m/>
    <m/>
    <s v="Mueble 22"/>
    <x v="0"/>
    <m/>
    <m/>
    <s v="Direccion General Técnica, Administrativa y Legal"/>
    <d v="2016-09-14T00:00:00"/>
    <s v="PV-2016-01395488-APN-DGTAYL#SFM"/>
    <s v="Para su intervención y demas efectos."/>
    <x v="5"/>
    <m/>
    <m/>
    <s v="HISTORICO /MINPLAN"/>
    <m/>
    <m/>
    <m/>
    <m/>
    <m/>
    <m/>
    <m/>
    <m/>
    <m/>
    <x v="0"/>
    <m/>
    <e v="#N/A"/>
    <m/>
    <m/>
    <m/>
    <m/>
    <m/>
    <x v="2"/>
  </r>
  <r>
    <m/>
    <s v="003986/2016"/>
    <s v="3986/2016"/>
    <m/>
    <m/>
    <m/>
    <s v="OC N° 136/2015"/>
    <d v="2016-04-11T00:00:00"/>
    <s v="Tecnopolis - Servicio de Acreditaciones"/>
    <s v="GONIX INTEGRAL S.R.L"/>
    <n v="101966.2"/>
    <s v="FACT 0002-00000041 FACT 0002-00000042"/>
    <s v="Dirección Nacional de Centros Tematicos"/>
    <m/>
    <m/>
    <m/>
    <s v="Mueble 15"/>
    <x v="0"/>
    <m/>
    <s v="_x000a__x000a__x000a_PARA SACAR DEL LISTADO Bajo este expte se remitieron las facturas 41 y 42_x000a_ya que las mismas fueron refacturadas a Jefatura de Gabinete de Ministros de las que_x000a_se adjuntan copias y cuyo pago corre por TRI-S01:0023240/2016._x000a__x000a_"/>
    <m/>
    <m/>
    <m/>
    <m/>
    <x v="14"/>
    <d v="2016-05-05T00:00:00"/>
    <m/>
    <m/>
    <m/>
    <s v="OC N° 136/2015"/>
    <m/>
    <m/>
    <s v="0002-00000041 y 0002-00000042"/>
    <m/>
    <m/>
    <m/>
    <m/>
    <x v="0"/>
    <m/>
    <e v="#N/A"/>
    <m/>
    <m/>
    <m/>
    <m/>
    <m/>
    <x v="0"/>
  </r>
  <r>
    <s v="71909 2014"/>
    <s v="071909/2014"/>
    <m/>
    <m/>
    <m/>
    <s v="PROY:S01:0014400/2015"/>
    <s v="Lic Pub Nac Nº9 2015"/>
    <d v="2016-01-14T00:00:00"/>
    <s v="Informática"/>
    <s v="CORPORATE CORP S.A."/>
    <n v="225000000"/>
    <s v="APROBACION LICITACION PUBLICA NACIONAL Nº9 2015- EQUIPAMIENTO DE DATACENTER E INFRAESTRUCTURA LICITACION PUBLICA NACIONAL N° 9/2015(16 Cuerpos)"/>
    <s v="Presupuesto"/>
    <m/>
    <m/>
    <m/>
    <s v="Mueble 11"/>
    <x v="0"/>
    <d v="2016-06-10T00:00:00"/>
    <s v="Último cuerpo en DNEF. Para la baja. El resto de los 13 cuerpos están en el armario 10 de compras."/>
    <s v="Dirección Nacional de Expresiones Federales"/>
    <d v="2016-10-04T00:00:00"/>
    <s v="Nota CC N° 9/2016."/>
    <s v="Último cuerpo en DNEF. Para la baja."/>
    <x v="25"/>
    <d v="2016-05-09T00:00:00"/>
    <s v="Licitación Publica"/>
    <s v="HISTORICO /MINPLAN"/>
    <s v="Licitación Publica"/>
    <m/>
    <m/>
    <m/>
    <m/>
    <m/>
    <m/>
    <m/>
    <m/>
    <x v="0"/>
    <m/>
    <e v="#N/A"/>
    <m/>
    <m/>
    <m/>
    <m/>
    <m/>
    <x v="3"/>
  </r>
  <r>
    <s v="165975/2016"/>
    <s v="165975/2016"/>
    <m/>
    <m/>
    <m/>
    <m/>
    <m/>
    <d v="2016-04-29T00:00:00"/>
    <s v="Limpieza"/>
    <s v="Empresas sugeridas: Feprol S.R.l"/>
    <n v="3543553"/>
    <m/>
    <s v="Dirección Nacional de Centros Tematicos"/>
    <m/>
    <s v="Direccion General Técnica, Administrativa y Legal"/>
    <d v="2016-05-20T00:00:00"/>
    <s v="Mueble 11"/>
    <x v="2"/>
    <d v="2016-05-17T00:00:00"/>
    <s v="En Tecnópolis para actualizar Presupuesto. (antes del nuevo checklits)."/>
    <s v="Dirección Nacional de Centros Tematicos"/>
    <d v="2016-07-26T00:00:00"/>
    <s v="PV-2016-00411074"/>
    <s v="Para actualizar presupuesto."/>
    <x v="27"/>
    <d v="2016-07-28T00:00:00"/>
    <s v="Si"/>
    <s v="Licitación - Contrataciones"/>
    <s v="Licitación - Contrataciones"/>
    <m/>
    <m/>
    <m/>
    <m/>
    <m/>
    <m/>
    <m/>
    <m/>
    <x v="0"/>
    <m/>
    <s v="165975/2016"/>
    <m/>
    <m/>
    <m/>
    <m/>
    <m/>
    <x v="5"/>
  </r>
  <r>
    <s v="164692/2016"/>
    <s v="164692/2016"/>
    <m/>
    <s v="13292/2016"/>
    <m/>
    <m/>
    <s v="NOTA DNCT N°27/2016"/>
    <d v="2016-04-25T00:00:00"/>
    <s v="Tecnopolis - Adqusisción insumos para la construccion"/>
    <m/>
    <n v="307580"/>
    <s v="Adquisición de insumos para contrucción en seco, con destino al parque temático &quot;TECNÓPOLIS&quot;"/>
    <s v="Dirección Nacional de Centros Tematicos"/>
    <m/>
    <s v="Direccion General Técnica, Administrativa y Legal"/>
    <d v="2016-05-20T00:00:00"/>
    <m/>
    <x v="2"/>
    <d v="2016-08-19T00:00:00"/>
    <s v="Llego el borrador definitivo enviado por Mariana el (04/10). Se envió nuevamente a Mariana observaciones (04/10)."/>
    <s v="Dirección Nacional de Centros Tematicos"/>
    <d v="2016-05-20T00:00:00"/>
    <s v="NotaCC221"/>
    <s v="Correcciones al requerimiento"/>
    <x v="27"/>
    <d v="2016-08-23T00:00:00"/>
    <m/>
    <s v="Licitación - Contrataciones"/>
    <s v="Licitación - Contrataciones"/>
    <m/>
    <m/>
    <m/>
    <m/>
    <m/>
    <m/>
    <m/>
    <m/>
    <x v="0"/>
    <m/>
    <s v="164692/2016"/>
    <m/>
    <m/>
    <m/>
    <m/>
    <m/>
    <x v="5"/>
  </r>
  <r>
    <s v="127195/2016"/>
    <s v="127195/2016"/>
    <m/>
    <m/>
    <m/>
    <m/>
    <s v="Nota 11375/2016"/>
    <d v="2016-05-11T00:00:00"/>
    <s v="Seguros"/>
    <s v="NACIÓN SEGUROS S.A."/>
    <n v="2408.16"/>
    <s v="Nota dnef 121/2016 Solicitud de contratación de seguro para obras de Alicia Penalba"/>
    <s v="Dirección Nacional de Expresiones Federales"/>
    <m/>
    <s v="Dirección Nacional de Expresiones Federales"/>
    <d v="2016-05-23T00:00:00"/>
    <m/>
    <x v="0"/>
    <m/>
    <s v="23-05-16. Devolución de expte por falta de presentación de dos presupuestos que acompañen al de nación"/>
    <s v="Direccion General Técnica, Administrativa y Legal"/>
    <d v="2016-05-23T00:00:00"/>
    <m/>
    <s v="Solicita autorización para realizar la renovación del seguro"/>
    <x v="10"/>
    <d v="2016-05-27T00:00:00"/>
    <s v="Si"/>
    <s v="Licitación - Contrataciones"/>
    <s v="Licitación - Contrataciones"/>
    <m/>
    <m/>
    <n v="129885"/>
    <m/>
    <m/>
    <m/>
    <m/>
    <m/>
    <x v="0"/>
    <m/>
    <e v="#N/A"/>
    <m/>
    <m/>
    <m/>
    <m/>
    <m/>
    <x v="0"/>
  </r>
  <r>
    <s v="164405/2016"/>
    <s v="164405/2016"/>
    <m/>
    <m/>
    <m/>
    <m/>
    <m/>
    <d v="2016-04-29T00:00:00"/>
    <s v="Tecnopolis - Otros"/>
    <m/>
    <n v="1904040"/>
    <m/>
    <s v="Dirección Nacional de Centros Tematicos"/>
    <m/>
    <s v="Direccion General Técnica, Administrativa y Legal"/>
    <d v="2016-06-03T00:00:00"/>
    <m/>
    <x v="2"/>
    <m/>
    <s v="20/09 Se envía borrador supervisado por Romina a Mariana Hencek._x000a_"/>
    <s v="Dirección Nacional de Centros Tematicos"/>
    <d v="2016-08-16T00:00:00"/>
    <s v="PV-2016-00719715"/>
    <s v="Correcciones al requerimiento"/>
    <x v="27"/>
    <d v="2016-08-16T00:00:00"/>
    <m/>
    <s v="Licitación - Contrataciones"/>
    <s v="Licitación - Contrataciones"/>
    <m/>
    <m/>
    <m/>
    <m/>
    <m/>
    <m/>
    <m/>
    <m/>
    <x v="0"/>
    <m/>
    <s v="164405/2016"/>
    <m/>
    <m/>
    <m/>
    <m/>
    <m/>
    <x v="5"/>
  </r>
  <r>
    <s v="163788/2016"/>
    <s v="163788/2016"/>
    <m/>
    <s v="12986/2016"/>
    <m/>
    <m/>
    <s v="NOTA DNCT N°19/2016"/>
    <d v="2016-04-21T00:00:00"/>
    <s v="Revestimiento"/>
    <m/>
    <n v="1918160"/>
    <s v="163788 - Pintura"/>
    <s v="Dirección Nacional de Centros Tematicos"/>
    <m/>
    <s v="Direccion General Técnica, Administrativa y Legal"/>
    <d v="2016-05-20T00:00:00"/>
    <m/>
    <x v="2"/>
    <d v="2016-05-17T00:00:00"/>
    <s v="Borrador a revisión final, lo tiene Romina.(26/09)_x000a_"/>
    <s v="Dirección Nacional de Centros Tematicos"/>
    <d v="2016-08-09T00:00:00"/>
    <s v="PV-2016-00619908-APN-DGTAYL#SFM"/>
    <s v="Correcciones al requerimiento"/>
    <x v="27"/>
    <d v="2016-08-09T00:00:00"/>
    <m/>
    <s v="Licitación - Contrataciones"/>
    <s v="Licitación - Contrataciones"/>
    <m/>
    <m/>
    <m/>
    <m/>
    <m/>
    <m/>
    <m/>
    <m/>
    <x v="0"/>
    <m/>
    <s v="163788/2016"/>
    <m/>
    <m/>
    <m/>
    <m/>
    <m/>
    <x v="5"/>
  </r>
  <r>
    <s v="131503/2016"/>
    <s v="131503/2016"/>
    <m/>
    <m/>
    <m/>
    <m/>
    <m/>
    <d v="2016-04-13T00:00:00"/>
    <s v="Mantenimiento"/>
    <m/>
    <n v="132411.20000000001"/>
    <s v="SOLICITTUD DE CONTRATACION DE UN SERVICIO DE DIAGNOSTICO PARA MANTENIMIENTO CORRECTIVO Y/O PREVENTIVO DE VEHICULOS ELECTRICOS"/>
    <s v="Dirección Nacional de Expresiones Federales"/>
    <m/>
    <m/>
    <m/>
    <m/>
    <x v="2"/>
    <m/>
    <s v="Se cargo providencia para actualización de presupuesto. Transferido a DNCT desde el 15/04._x000a_"/>
    <s v="Dirección Nacional de Centros Tematicos"/>
    <d v="2016-04-15T00:00:00"/>
    <m/>
    <s v="Actualización de presupuesto."/>
    <x v="27"/>
    <d v="2016-04-30T00:00:00"/>
    <m/>
    <s v="Licitación - Contrataciones"/>
    <s v="Licitación - Contrataciones"/>
    <m/>
    <m/>
    <m/>
    <m/>
    <m/>
    <m/>
    <m/>
    <m/>
    <x v="0"/>
    <m/>
    <s v="131503/2016"/>
    <m/>
    <m/>
    <m/>
    <m/>
    <m/>
    <x v="5"/>
  </r>
  <r>
    <s v="164016/2016"/>
    <s v="164016/2016"/>
    <m/>
    <m/>
    <m/>
    <m/>
    <m/>
    <d v="2016-04-29T00:00:00"/>
    <s v="Tecnopolis - Mantenimiento"/>
    <s v="BELLI &amp; CIA S.A."/>
    <n v="695645"/>
    <s v="insumos de corralon"/>
    <s v="Dirección Nacional de Centros Tematicos"/>
    <m/>
    <s v="Direccion General Técnica, Administrativa y Legal"/>
    <d v="2016-05-30T00:00:00"/>
    <m/>
    <x v="2"/>
    <d v="2016-05-30T00:00:00"/>
    <s v="Borrador analizado. Deben enviar el Expediente de DNCT _x000a_con las correcciones que se le hicieron al borrador para poder cargarlo._x000a_"/>
    <s v="Dirección Nacional de Centros Tematicos"/>
    <d v="2016-07-26T00:00:00"/>
    <s v="PV-2016-00411059"/>
    <s v="Para actualizar presupuesto y corregir observaciones."/>
    <x v="27"/>
    <d v="2016-07-26T00:00:00"/>
    <m/>
    <s v="Licitación - Contrataciones"/>
    <s v="Licitación - Contrataciones"/>
    <m/>
    <m/>
    <m/>
    <m/>
    <m/>
    <m/>
    <m/>
    <m/>
    <x v="0"/>
    <m/>
    <s v="164016/2016"/>
    <m/>
    <m/>
    <m/>
    <m/>
    <m/>
    <x v="5"/>
  </r>
  <r>
    <s v="179900/2016"/>
    <s v="179900/2016"/>
    <m/>
    <s v="NOTA S01:0011962/2016"/>
    <m/>
    <m/>
    <m/>
    <d v="2016-05-02T00:00:00"/>
    <s v="Contrataciones Artisticas"/>
    <s v="Gustavo Jorge Basso"/>
    <n v="90000"/>
    <m/>
    <s v="Presupuesto"/>
    <m/>
    <s v="JEFATURA DE GABINETE DE MINISTROS"/>
    <d v="2016-06-23T00:00:00"/>
    <s v="Mueble 25"/>
    <x v="0"/>
    <d v="2016-05-30T00:00:00"/>
    <s v="08/06 pliego Elaborado para Contratación. Sale nota a Adrián para remitir a JGM y publicar. Armé formulario urgente // 24-6 reenviado e JGM para SAF 347. 09/08/2016 Se devuelve a DNEF (hablado con Javier) para modificar requerimiento y EETT ya que tiene el objeto parecido con exp. 196075/2016. Recibimos expediente el 16/08 con modificaciones, se realiza consulta a ONC sobre catálogo."/>
    <s v="Dirección Nacional de Expresiones Federales"/>
    <d v="2016-08-09T00:00:00"/>
    <s v="RTO-S01:0867666/2016"/>
    <m/>
    <x v="3"/>
    <d v="2016-08-12T00:00:00"/>
    <m/>
    <s v="Licitación - Contrataciones"/>
    <s v="Contratación directa por especialidad"/>
    <m/>
    <m/>
    <m/>
    <m/>
    <m/>
    <m/>
    <m/>
    <m/>
    <x v="0"/>
    <s v="SLU - Contrataciones"/>
    <e v="#N/A"/>
    <m/>
    <m/>
    <m/>
    <m/>
    <m/>
    <x v="3"/>
  </r>
  <r>
    <s v="84294/2016"/>
    <s v="084294/2016"/>
    <m/>
    <m/>
    <m/>
    <m/>
    <m/>
    <d v="2016-04-15T00:00:00"/>
    <s v="Mantenimiento Asensores"/>
    <m/>
    <m/>
    <s v="CONTRATACION DEL SERVICIO DE MANTENIMIENTO DE ASCENSORES Y MONTACARGAS.-"/>
    <s v="Dirección Nacional de Centros Tematicos"/>
    <m/>
    <m/>
    <m/>
    <m/>
    <x v="0"/>
    <d v="2016-06-03T00:00:00"/>
    <m/>
    <m/>
    <m/>
    <m/>
    <m/>
    <x v="5"/>
    <m/>
    <s v="Si"/>
    <s v="Licitación - Contrataciones"/>
    <s v="Licitacion"/>
    <m/>
    <m/>
    <m/>
    <m/>
    <m/>
    <m/>
    <m/>
    <m/>
    <x v="0"/>
    <m/>
    <e v="#N/A"/>
    <m/>
    <m/>
    <m/>
    <m/>
    <m/>
    <x v="2"/>
  </r>
  <r>
    <s v="010793/2016"/>
    <s v="010793/2016"/>
    <m/>
    <s v="0010793/2016"/>
    <m/>
    <m/>
    <m/>
    <d v="2016-04-06T00:00:00"/>
    <m/>
    <m/>
    <n v="12000"/>
    <m/>
    <s v="Dirección Nacional de Expresiones Federales"/>
    <m/>
    <m/>
    <m/>
    <s v="Mueble 11"/>
    <x v="0"/>
    <d v="2016-06-03T00:00:00"/>
    <s v="NO INGRESO A COMPRAS FIGURA EN MOZZI"/>
    <m/>
    <m/>
    <m/>
    <m/>
    <x v="3"/>
    <d v="2016-05-09T00:00:00"/>
    <m/>
    <m/>
    <m/>
    <m/>
    <m/>
    <m/>
    <m/>
    <m/>
    <m/>
    <m/>
    <m/>
    <x v="0"/>
    <m/>
    <e v="#N/A"/>
    <m/>
    <m/>
    <m/>
    <m/>
    <m/>
    <x v="0"/>
  </r>
  <r>
    <s v="144593/2016"/>
    <s v="144593/2016"/>
    <m/>
    <m/>
    <m/>
    <m/>
    <m/>
    <d v="2016-04-19T00:00:00"/>
    <s v="Convenio Universidades"/>
    <s v="UNTREF"/>
    <m/>
    <s v="REQUERIMIENTO PARA LA SUSCRIPCION DE CONVENIO - UNIVERSIDAD NACIONAL DE TRES DE FEBRERO.-"/>
    <s v="Presupuesto"/>
    <m/>
    <m/>
    <m/>
    <m/>
    <x v="0"/>
    <m/>
    <m/>
    <s v="Direccion General Técnica, Administrativa y Legal"/>
    <d v="2016-04-20T00:00:00"/>
    <s v="Nota CC N° 66/2016"/>
    <s v="Se remiten en los términos del Decreto 336/2016, para la prosecución del tramite."/>
    <x v="22"/>
    <m/>
    <m/>
    <s v="Convenios"/>
    <s v="Convenios"/>
    <m/>
    <m/>
    <m/>
    <m/>
    <m/>
    <m/>
    <m/>
    <m/>
    <x v="0"/>
    <m/>
    <e v="#N/A"/>
    <m/>
    <m/>
    <m/>
    <m/>
    <m/>
    <x v="0"/>
  </r>
  <r>
    <m/>
    <s v="011110/2016"/>
    <m/>
    <s v="0011110/2016"/>
    <m/>
    <m/>
    <s v="EXP N°43.485/2015 - OC87/2015"/>
    <m/>
    <s v="Tecnopolis - Otros"/>
    <m/>
    <m/>
    <s v="MEMORANDUM TECNOPOLIS REF EXP N°43.485/2015 - OC87/2015"/>
    <s v="Dirección Nacional de Centros Tematicos"/>
    <m/>
    <m/>
    <m/>
    <s v="Mueble 14"/>
    <x v="0"/>
    <d v="2016-06-03T00:00:00"/>
    <s v="No lo pude analizar, ya que me lo asignaron el viernes"/>
    <m/>
    <m/>
    <m/>
    <m/>
    <x v="5"/>
    <m/>
    <m/>
    <m/>
    <m/>
    <s v="OC87/2015"/>
    <m/>
    <m/>
    <m/>
    <m/>
    <m/>
    <m/>
    <m/>
    <x v="0"/>
    <m/>
    <e v="#N/A"/>
    <m/>
    <m/>
    <m/>
    <m/>
    <m/>
    <x v="0"/>
  </r>
  <r>
    <s v="252873/2015"/>
    <s v="252873/2015"/>
    <m/>
    <m/>
    <m/>
    <m/>
    <m/>
    <m/>
    <s v="Tecnopolis - Mantenimiento"/>
    <m/>
    <n v="12000"/>
    <s v="solicita la contratacion para los trabajos de reforma de oficinas y reparacion de la cubierta del ibc y cubierta del comedor,sitas en el parque del bicentenario - 2 CUERPOS"/>
    <s v="Presidencia de la Nacion"/>
    <m/>
    <m/>
    <m/>
    <s v="Mueble 8"/>
    <x v="3"/>
    <d v="2016-06-03T00:00:00"/>
    <m/>
    <m/>
    <m/>
    <m/>
    <m/>
    <x v="3"/>
    <d v="2016-05-09T00:00:00"/>
    <m/>
    <s v="HISTORICO /MINPLAN"/>
    <m/>
    <m/>
    <m/>
    <m/>
    <m/>
    <m/>
    <m/>
    <m/>
    <m/>
    <x v="0"/>
    <m/>
    <e v="#N/A"/>
    <m/>
    <m/>
    <m/>
    <m/>
    <m/>
    <x v="0"/>
  </r>
  <r>
    <s v="0254479/2015"/>
    <s v="254479/2015"/>
    <m/>
    <m/>
    <m/>
    <m/>
    <m/>
    <m/>
    <s v="Telecomunicaciones"/>
    <m/>
    <m/>
    <s v="NOTA S01: 0254479/2015 SERVICIO DE ALQUILER RADIOELECTRICO Y ASISTENCIA TECNICA"/>
    <s v="Presidencia de la Nacion"/>
    <m/>
    <m/>
    <m/>
    <s v="OFINCA 811. CAJONERA CAROLINA"/>
    <x v="0"/>
    <d v="2016-06-23T00:00:00"/>
    <m/>
    <m/>
    <m/>
    <m/>
    <m/>
    <x v="3"/>
    <d v="2016-05-09T00:00:00"/>
    <s v="Licitación"/>
    <s v="HISTORICO /MINPLAN"/>
    <m/>
    <m/>
    <m/>
    <m/>
    <m/>
    <m/>
    <m/>
    <m/>
    <m/>
    <x v="0"/>
    <m/>
    <e v="#N/A"/>
    <m/>
    <m/>
    <m/>
    <m/>
    <m/>
    <x v="3"/>
  </r>
  <r>
    <s v="251203/2015"/>
    <s v="251203/2015"/>
    <m/>
    <m/>
    <m/>
    <m/>
    <s v="MEMO DGA 1855/2014"/>
    <m/>
    <s v="Viáticos y Alojamiento"/>
    <s v="PBG TRAVEL AND EVENTS S.R.L."/>
    <n v="19947"/>
    <s v="ELEVA MEMO DGA 1855/2014 ADJUNTA FACTURA N° 01-06393 FIRMA RADIO REMIS"/>
    <s v="Presidencia de la Nacion"/>
    <m/>
    <m/>
    <m/>
    <s v="Mueble 22"/>
    <x v="0"/>
    <m/>
    <m/>
    <m/>
    <m/>
    <m/>
    <m/>
    <x v="3"/>
    <d v="2016-05-09T00:00:00"/>
    <m/>
    <s v="Pago"/>
    <s v="Pago"/>
    <m/>
    <m/>
    <m/>
    <s v="N° 01-06393"/>
    <m/>
    <m/>
    <m/>
    <m/>
    <x v="3"/>
    <m/>
    <e v="#N/A"/>
    <m/>
    <m/>
    <m/>
    <m/>
    <m/>
    <x v="2"/>
  </r>
  <r>
    <s v="253151/2015"/>
    <s v="253151/2015"/>
    <m/>
    <m/>
    <m/>
    <m/>
    <m/>
    <d v="2016-04-11T00:00:00"/>
    <s v="Servicios de Eventos"/>
    <m/>
    <m/>
    <s v="servicio de sonidomodulado en calidad de alquiler para ser utilizados en diferentes eventos."/>
    <s v="Presidencia de la Nacion"/>
    <m/>
    <m/>
    <m/>
    <s v="Mueble 8"/>
    <x v="0"/>
    <d v="2016-06-03T00:00:00"/>
    <s v="PARA DESAFECTAR"/>
    <m/>
    <m/>
    <m/>
    <m/>
    <x v="5"/>
    <m/>
    <m/>
    <m/>
    <m/>
    <m/>
    <m/>
    <m/>
    <m/>
    <m/>
    <m/>
    <m/>
    <m/>
    <x v="0"/>
    <m/>
    <e v="#N/A"/>
    <m/>
    <m/>
    <m/>
    <m/>
    <m/>
    <x v="2"/>
  </r>
  <r>
    <s v="253188/2015"/>
    <s v="253188/2015"/>
    <m/>
    <m/>
    <m/>
    <m/>
    <m/>
    <m/>
    <s v="Alquiler de Grupo Electogeno"/>
    <m/>
    <m/>
    <s v="SERVICIO DE ALQUILER DE FRUPO ELECTROGENOS Y CONECION ELECTRICA CON MANTENIMIENTO INCLUIDO"/>
    <m/>
    <m/>
    <m/>
    <m/>
    <s v="Mueble 8"/>
    <x v="0"/>
    <d v="2016-06-03T00:00:00"/>
    <s v="PARA DESAFECTAR"/>
    <m/>
    <m/>
    <m/>
    <m/>
    <x v="5"/>
    <m/>
    <m/>
    <m/>
    <m/>
    <m/>
    <m/>
    <m/>
    <m/>
    <m/>
    <m/>
    <m/>
    <m/>
    <x v="0"/>
    <m/>
    <e v="#N/A"/>
    <m/>
    <m/>
    <m/>
    <m/>
    <m/>
    <x v="2"/>
  </r>
  <r>
    <s v="171420/2016"/>
    <s v="043923/2015"/>
    <s v="252872/2015"/>
    <m/>
    <m/>
    <m/>
    <s v="EXP OP 150494/16 - OC ABIERTA 175/2015 EXP ORIGINAL: 43923/2015"/>
    <d v="2016-04-11T00:00:00"/>
    <s v="Tecnopolis - Servicio de sonido y video"/>
    <s v="JONS SILBERSTEIN"/>
    <n v="2493544"/>
    <s v="FACT 71 y 72 OC 175 - Servicio de sonido modulado para eventos"/>
    <s v="Dirección Nacional de Centros Tematicos"/>
    <m/>
    <s v="Direccion General Técnica, Administrativa y Legal"/>
    <d v="2016-08-30T00:00:00"/>
    <m/>
    <x v="0"/>
    <d v="2016-07-28T00:00:00"/>
    <s v="BUSCAR Y DESAFECTAR"/>
    <s v="Presupuesto"/>
    <d v="2016-04-21T00:00:00"/>
    <s v="Nota CC N° 69/2016// Solicitud de provisión N° 175/2015."/>
    <s v="Para que informe si tiene credito presupuestario.// NO HAY SALDO EN OC PARA DECIDIR POR TECNOPOLIS FORMA DE PAGO se remitieron con Nota a CUEVAS el día 2/05/2016//"/>
    <x v="3"/>
    <d v="2016-08-30T00:00:00"/>
    <s v="Si"/>
    <s v="Pago"/>
    <s v="Pago"/>
    <s v="OC ABIERTA 175/2015"/>
    <m/>
    <n v="291665"/>
    <s v="FACT 71 y 72"/>
    <s v="PAGO JGM"/>
    <n v="2493544"/>
    <m/>
    <s v="DEBE REFACTURAR. Tiene CFC y SIPRO"/>
    <x v="1"/>
    <s v="O.C en Ejecución"/>
    <e v="#N/A"/>
    <m/>
    <m/>
    <m/>
    <m/>
    <m/>
    <x v="3"/>
  </r>
  <r>
    <s v="141672/2015 (ex 0144080/2016)"/>
    <s v="141672/2015"/>
    <m/>
    <m/>
    <m/>
    <s v="14778/2016"/>
    <m/>
    <d v="2016-04-22T00:00:00"/>
    <s v="Mantenimiento Asensores"/>
    <s v="OTIS S.A."/>
    <n v="5647750.0099999998"/>
    <s v="Servicio de mantenimiento de ascensores (2 CUERPOS) Facturas B Nº 0005-4519;4520 A 4527, 4633 A 4635 y 4733 A 4735"/>
    <s v="Coordinación Técnica Operativa"/>
    <m/>
    <s v="Direccion General Técnica, Administrativa y Legal"/>
    <d v="2016-07-07T00:00:00"/>
    <s v="Mueble 9"/>
    <x v="1"/>
    <d v="2016-07-07T00:00:00"/>
    <s v="TERMINADO"/>
    <s v="Legales"/>
    <m/>
    <s v="Nota CC /2016"/>
    <s v="Para constancia de crédito por $1,6 MM y cumplido, pase a Legales con PROY"/>
    <x v="13"/>
    <d v="2016-07-14T00:00:00"/>
    <s v="Si"/>
    <s v="Legitimo Abono"/>
    <s v="Legitimo Abono"/>
    <m/>
    <m/>
    <m/>
    <d v="4818-05-01T00:00:00"/>
    <m/>
    <m/>
    <m/>
    <s v="PARA PAGO JGM"/>
    <x v="0"/>
    <m/>
    <e v="#N/A"/>
    <m/>
    <m/>
    <m/>
    <m/>
    <m/>
    <x v="2"/>
  </r>
  <r>
    <s v="372440/2016"/>
    <s v="372440/2016"/>
    <s v="TRI 31921/2016"/>
    <s v="25006/2016"/>
    <m/>
    <m/>
    <s v="EXPTE MADRE 43488/2015 - OC 93/2015"/>
    <d v="2016-04-21T00:00:00"/>
    <s v="Tecnopolis - Servicio de Salud"/>
    <s v="Hernandez Raimundo Jorge"/>
    <n v="42822.7"/>
    <s v="OC 93/2015- FACTURA N° 0003-00000300 $42.822,70"/>
    <s v="Dirección Nacional de Centros Tematicos"/>
    <m/>
    <s v="Direccion General Técnica, Administrativa y Legal"/>
    <d v="2016-07-06T00:00:00"/>
    <s v="Mueble 14"/>
    <x v="0"/>
    <d v="2016-05-17T00:00:00"/>
    <s v="A ADRIAN CON NOTA"/>
    <s v="Direccion General Técnica, Administrativa y Legal"/>
    <d v="2016-05-24T00:00:00"/>
    <s v="NOTA CC 227/2016"/>
    <s v="CON NOTA PARA AMBURI PARA SU PAGO POR JGM"/>
    <x v="3"/>
    <d v="2016-07-07T00:00:00"/>
    <m/>
    <s v="Pago"/>
    <s v="Pago"/>
    <s v="OC 93/2015"/>
    <m/>
    <m/>
    <s v="0003-00000300"/>
    <m/>
    <m/>
    <m/>
    <s v="PARA PAGO JGM"/>
    <x v="2"/>
    <m/>
    <e v="#N/A"/>
    <m/>
    <m/>
    <m/>
    <m/>
    <m/>
    <x v="2"/>
  </r>
  <r>
    <s v="208735/2016"/>
    <s v="208735/2016"/>
    <m/>
    <s v="NOTA S01 014751/2016"/>
    <m/>
    <m/>
    <s v="DNEF Nº 64/2016"/>
    <d v="2016-05-03T00:00:00"/>
    <s v="Contrataciones Artisticas"/>
    <s v="LUIS ARTURO ROGGERO"/>
    <n v="2830"/>
    <s v="REQUERIMIENTO PARA CONTRATACION ARTISTICA DE LUIS ARTURO ROGGERO.-"/>
    <s v="Dirección Nacional de Centros Tematicos"/>
    <m/>
    <s v="Direccion General Técnica, Administrativa y Legal"/>
    <d v="2016-06-08T00:00:00"/>
    <s v="Mueble 9"/>
    <x v="1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x v="10"/>
    <d v="2016-07-15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196274/2016"/>
    <s v="196274/2016"/>
    <m/>
    <s v="NOTA S01 014752/2016"/>
    <m/>
    <m/>
    <s v="NOTA DNEF Nº 63/2016"/>
    <d v="2016-05-03T00:00:00"/>
    <s v="Contrataciones Artisticas"/>
    <s v="JOSE LUIS JURI.-"/>
    <n v="10000"/>
    <s v="REQUERIMIENTO PARA CONTRATACION ARTISTICA DE JOSE LUIS JURI.-"/>
    <s v="Dirección Nacional de Centros Tematicos"/>
    <m/>
    <s v="Dirección Nacional de Expresiones Federales"/>
    <d v="2016-09-02T00:00:00"/>
    <s v="Mueble 9"/>
    <x v="0"/>
    <m/>
    <s v="TERMINADO"/>
    <s v="Dirección Nacional de Expresiones Federales"/>
    <d v="2016-07-14T00:00:00"/>
    <s v="PV-2016-00183384"/>
    <s v="Para indicar credito en SAF 347, RESO por GEDO para su continuidad."/>
    <x v="3"/>
    <d v="2016-09-02T00:00:00"/>
    <s v="Si"/>
    <s v="Legitimo Abono"/>
    <s v="Legitimo Abono"/>
    <m/>
    <n v="20134804085"/>
    <m/>
    <m/>
    <m/>
    <m/>
    <m/>
    <s v="PARA PAGO JGM"/>
    <x v="2"/>
    <m/>
    <e v="#N/A"/>
    <m/>
    <m/>
    <m/>
    <m/>
    <m/>
    <x v="2"/>
  </r>
  <r>
    <s v="203492/2016"/>
    <s v="203492/2016"/>
    <m/>
    <s v="NOTA S01 014754/2016"/>
    <m/>
    <m/>
    <s v="NOTA DNEF Nº 61/2016"/>
    <d v="2016-05-03T00:00:00"/>
    <s v="Contrataciones Artisticas"/>
    <s v="NINI FLORES"/>
    <n v="42000"/>
    <s v="REQUERIMIENTO PARA CONTRATACION ARTISTICA DE NINI FLORES.-"/>
    <s v="Dirección Nacional de Centros Tematicos"/>
    <m/>
    <s v="Dirección Nacional de Expresiones Federales"/>
    <d v="2016-05-19T00:00:00"/>
    <s v="Mueble 9"/>
    <x v="1"/>
    <m/>
    <s v="Se observa defecto en la facturación (por cesión de derechos). Se remite a DNEF para subsanar. Volvió el 8/09, se vuelve a enviar para que den respuesta a la nota por cesión de cobro."/>
    <s v="Dirección Nacional de Expresiones Federales"/>
    <d v="2016-10-04T00:00:00"/>
    <s v="Nota CC 392/2016"/>
    <s v="para que dar respuesta a la nota por cesión de cobro."/>
    <x v="25"/>
    <d v="2016-10-04T00:00:00"/>
    <m/>
    <s v="Legitimo Abono"/>
    <s v="Legitimo Abono"/>
    <m/>
    <m/>
    <m/>
    <m/>
    <m/>
    <m/>
    <m/>
    <s v="PARA PAGO JGM"/>
    <x v="2"/>
    <m/>
    <e v="#N/A"/>
    <m/>
    <m/>
    <m/>
    <m/>
    <m/>
    <x v="0"/>
  </r>
  <r>
    <s v="196056/2016"/>
    <s v="196056/2016"/>
    <m/>
    <s v="NOTA S01: 14750/2016"/>
    <m/>
    <m/>
    <s v="NOTA DNEF Nº 67/2016"/>
    <d v="2016-05-03T00:00:00"/>
    <s v="Contrataciones Artisticas"/>
    <s v="LILIAN SABA"/>
    <n v="7500"/>
    <s v="REQUERIMIENTO PARA CONTRATACIÓN ARTISTICA DE LILIAN SABA-"/>
    <s v="Dirección Nacional de Centros Tematicos"/>
    <m/>
    <s v="Direccion General Técnica, Administrativa y Legal"/>
    <d v="2016-08-07T00:00:00"/>
    <s v="Mueble 9"/>
    <x v="1"/>
    <m/>
    <s v="TERMINADO"/>
    <s v="Presupuesto"/>
    <d v="2016-09-05T00:00:00"/>
    <s v="PV-2016-0115904"/>
    <s v="Para indicar crédito en SAF 347 con Reso por gedo ratificando lo actuado (vicio de competencia)"/>
    <x v="5"/>
    <m/>
    <m/>
    <s v="Legitimo Abono"/>
    <s v="Legitimo Abono"/>
    <m/>
    <n v="27146263785"/>
    <m/>
    <s v="0001-0000000072"/>
    <m/>
    <n v="7500"/>
    <m/>
    <s v="PARA PAGO JGM"/>
    <x v="0"/>
    <m/>
    <e v="#N/A"/>
    <m/>
    <m/>
    <m/>
    <m/>
    <m/>
    <x v="2"/>
  </r>
  <r>
    <s v="245882/2016"/>
    <s v="245882/2016"/>
    <m/>
    <s v="NOTA S01 014742/2016"/>
    <m/>
    <m/>
    <s v="NOTA DNEF Nº 68/2016"/>
    <d v="2016-05-03T00:00:00"/>
    <s v="Contrataciones Artisticas"/>
    <s v="ELBIO MATIAS VILLAFAÑE"/>
    <n v="2830"/>
    <s v="REQUERIMIENTO PARA CONTRATACIÓN ARTÍSTICA DE ELBIO MATIAS VILLAFAÑE"/>
    <s v="Dirección Nacional de Centros Tematicos"/>
    <m/>
    <s v="Direccion General Técnica, Administrativa y Legal"/>
    <d v="2016-06-16T00:00:00"/>
    <s v="Mueble 9"/>
    <x v="1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x v="10"/>
    <d v="2016-07-14T00:00:00"/>
    <m/>
    <s v="Legitimo Abono"/>
    <s v="Legitimo Abono"/>
    <m/>
    <m/>
    <m/>
    <m/>
    <m/>
    <m/>
    <m/>
    <m/>
    <x v="0"/>
    <m/>
    <e v="#N/A"/>
    <m/>
    <m/>
    <m/>
    <m/>
    <m/>
    <x v="2"/>
  </r>
  <r>
    <s v="240990/2016"/>
    <s v="240990/2016"/>
    <m/>
    <s v="NOTA S01 014738/2016"/>
    <m/>
    <m/>
    <s v="NOTA DNEF Nº 59/2016"/>
    <d v="2016-05-03T00:00:00"/>
    <s v="Contrataciones Artisticas"/>
    <s v="Paula Shocron"/>
    <n v="7500"/>
    <s v="Requerimiento para contratación artística de Paula Shocron"/>
    <s v="Dirección Nacional de Centros Tematicos"/>
    <m/>
    <s v="Direccion General Técnica, Administrativa y Legal"/>
    <s v="10/06/20163"/>
    <s v="Mueble 9"/>
    <x v="1"/>
    <m/>
    <s v="TERMINADO"/>
    <s v="Presupuesto"/>
    <d v="2016-09-02T00:00:00"/>
    <s v="Providencia GEDO + Reso GEDO"/>
    <s v="Para indicar crédito en SAF 347 con Reso por gedo ratificando lo actuado (vicio de competencia)"/>
    <x v="5"/>
    <m/>
    <m/>
    <s v="Legitimo Abono"/>
    <s v="Legitimo Abono"/>
    <m/>
    <n v="27280556403"/>
    <m/>
    <s v="0002-00000052"/>
    <m/>
    <m/>
    <m/>
    <s v="PARA PAGO JGM"/>
    <x v="0"/>
    <m/>
    <e v="#N/A"/>
    <m/>
    <m/>
    <m/>
    <m/>
    <m/>
    <x v="2"/>
  </r>
  <r>
    <s v="208815/2016"/>
    <s v="208815/2016"/>
    <m/>
    <s v="NOTA S01 014739/2016"/>
    <m/>
    <m/>
    <s v="NOTA DNEF Nº 65/2016"/>
    <d v="2016-05-03T00:00:00"/>
    <s v="Contrataciones Artisticas"/>
    <s v="SEBASTIAN MASCI"/>
    <n v="3500"/>
    <s v="REQUERIMIENTO PARA CONTRATACION ARTISTICA DE SEBASTIAN MASCI"/>
    <s v="Dirección Nacional de Centros Tematicos"/>
    <m/>
    <s v="Direccion General Técnica, Administrativa y Legal"/>
    <d v="2016-06-08T00:00:00"/>
    <s v="Mueble 9"/>
    <x v="1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x v="10"/>
    <d v="2016-07-15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167135/2016"/>
    <s v="167135/2016"/>
    <m/>
    <m/>
    <m/>
    <m/>
    <m/>
    <d v="2016-04-29T00:00:00"/>
    <s v="Contrataciones Artisticas"/>
    <s v="Association Theatre Silvia Monfort"/>
    <n v="998652"/>
    <s v="Contratación de servicios de producción técnica para el Proyecto SCP-A-001/2016, &quot;NUBE&quot;"/>
    <s v="Direccion General Técnica, Administrativa y Legal"/>
    <m/>
    <s v="Direccion General Técnica, Administrativa y Legal"/>
    <d v="2016-05-09T00:00:00"/>
    <m/>
    <x v="0"/>
    <m/>
    <m/>
    <s v="Secretaria de Contenidos Publicos"/>
    <d v="2016-05-12T00:00:00"/>
    <s v="Expediente completo con autorización para LA"/>
    <s v="Para su prosecución"/>
    <x v="20"/>
    <d v="2016-05-13T00:00:00"/>
    <m/>
    <s v="Legitimo Abono"/>
    <s v="Legitimo Abono"/>
    <m/>
    <m/>
    <m/>
    <m/>
    <m/>
    <m/>
    <m/>
    <m/>
    <x v="0"/>
    <m/>
    <e v="#N/A"/>
    <m/>
    <m/>
    <m/>
    <m/>
    <m/>
    <x v="0"/>
  </r>
  <r>
    <s v="164530/2016"/>
    <s v="164530/2016"/>
    <m/>
    <s v="12995/2016"/>
    <m/>
    <m/>
    <s v="NOTA DNCT Nº 21/2016"/>
    <d v="2016-04-21T00:00:00"/>
    <s v="Tecnopolis - Equipamiento"/>
    <m/>
    <n v="123280"/>
    <s v="Solicitud de vajilla"/>
    <s v="Dirección Nacional de Centros Tematicos"/>
    <m/>
    <s v="Direccion General Técnica, Administrativa y Legal"/>
    <d v="2016-06-03T00:00:00"/>
    <m/>
    <x v="2"/>
    <d v="2016-05-24T00:00:00"/>
    <s v="Se cargó Providencia y se envió a DNCT para corregir observaciones"/>
    <s v="Dirección Nacional de Centros Tematicos"/>
    <d v="2016-08-17T00:00:00"/>
    <s v="PV-2016-00748830"/>
    <s v="Correcciones al requerimiento"/>
    <x v="27"/>
    <d v="2016-08-17T00:00:00"/>
    <m/>
    <s v="Licitación - Contrataciones"/>
    <s v="Licitación - Contrataciones"/>
    <m/>
    <m/>
    <m/>
    <m/>
    <m/>
    <m/>
    <m/>
    <m/>
    <x v="0"/>
    <m/>
    <s v="164530/2016"/>
    <m/>
    <m/>
    <m/>
    <m/>
    <m/>
    <x v="5"/>
  </r>
  <r>
    <s v="163785/2016"/>
    <s v="163785/2016"/>
    <m/>
    <s v="NOTA: SCP N° 50/2016"/>
    <m/>
    <m/>
    <m/>
    <d v="2016-04-26T00:00:00"/>
    <s v="Insumos de Herreria"/>
    <m/>
    <n v="1556244"/>
    <s v="ADQUISICION DE INSUMOS PARA HERRERIA"/>
    <s v="Secretaria de Contenidos Publicos"/>
    <m/>
    <s v="Direccion General Técnica, Administrativa y Legal"/>
    <d v="2016-05-20T00:00:00"/>
    <m/>
    <x v="2"/>
    <d v="2016-05-17T00:00:00"/>
    <s v="Borrador a revisión final, lo tiene Laura.28/09_x000a_"/>
    <s v="Dirección Nacional de Centros Tematicos"/>
    <d v="2016-08-10T00:00:00"/>
    <s v="PV-2016-00640617"/>
    <s v="Correcciones al requerimiento"/>
    <x v="27"/>
    <d v="2016-08-11T00:00:00"/>
    <m/>
    <m/>
    <m/>
    <m/>
    <m/>
    <m/>
    <m/>
    <m/>
    <m/>
    <m/>
    <m/>
    <x v="0"/>
    <m/>
    <s v="163785/2016"/>
    <m/>
    <m/>
    <m/>
    <m/>
    <m/>
    <x v="5"/>
  </r>
  <r>
    <s v="174298/2016"/>
    <s v="174298/2016"/>
    <m/>
    <m/>
    <m/>
    <m/>
    <m/>
    <d v="2016-05-04T00:00:00"/>
    <s v="Servicio de Montaje"/>
    <m/>
    <m/>
    <s v="Solicitud de Contratación de Servicio de provisión, montajes y desmontaje de auditorios y paneleria con equipamiento incluido"/>
    <s v="Secretaria de Contenidos Publicos"/>
    <m/>
    <s v="Direccion General Técnica, Administrativa y Legal"/>
    <d v="2016-05-20T00:00:00"/>
    <m/>
    <x v="2"/>
    <d v="2016-08-19T00:00:00"/>
    <s v="Se cargó Providencia y se envió a DNCT para corregir observaciones"/>
    <s v="Dirección Nacional de Centros Tematicos"/>
    <d v="2016-05-20T00:00:00"/>
    <s v="NOTA CC 217"/>
    <s v="Correcciones al requerimiento"/>
    <x v="27"/>
    <d v="2016-08-23T00:00:00"/>
    <m/>
    <s v="Licitación - Contrataciones"/>
    <s v="Licitación - Contrataciones"/>
    <m/>
    <m/>
    <m/>
    <m/>
    <m/>
    <m/>
    <m/>
    <m/>
    <x v="0"/>
    <m/>
    <s v="174298/2016"/>
    <m/>
    <m/>
    <m/>
    <m/>
    <m/>
    <x v="5"/>
  </r>
  <r>
    <s v="132806/2015"/>
    <s v="132806/2015"/>
    <m/>
    <s v="QUEDA SIN EFECTO"/>
    <m/>
    <m/>
    <m/>
    <d v="2016-01-14T00:00:00"/>
    <s v="Obra Publica"/>
    <m/>
    <n v="9212535.75"/>
    <s v="Sala Tecnológica Licitación Pública N° 4/2015 (3 CUERPOS)"/>
    <m/>
    <m/>
    <m/>
    <m/>
    <m/>
    <x v="0"/>
    <m/>
    <m/>
    <s v="Dirección Nacional de Expresiones Federales"/>
    <d v="2016-03-11T00:00:00"/>
    <m/>
    <s v="Para su conocimiento y evaluación."/>
    <x v="7"/>
    <m/>
    <s v="Licitación Publica"/>
    <s v="HISTORICO /MINPLAN"/>
    <m/>
    <m/>
    <m/>
    <m/>
    <m/>
    <m/>
    <m/>
    <m/>
    <m/>
    <x v="0"/>
    <m/>
    <e v="#N/A"/>
    <m/>
    <m/>
    <m/>
    <m/>
    <m/>
    <x v="0"/>
  </r>
  <r>
    <s v="176792/2016"/>
    <s v="176792/2016"/>
    <m/>
    <m/>
    <m/>
    <m/>
    <s v="EXPTE.MADRE Nº43.509/2015 - OC 66/2015."/>
    <d v="2016-05-05T00:00:00"/>
    <s v="Tecnopolis - Servicio de control de plagas"/>
    <s v="HERNAN GABRIEL RODRIGUEZ"/>
    <n v="11000"/>
    <s v="CONFORME FACTURA Y CERTIFICADO DE SERVICIO - OC 66/2015.- Control de Plagas"/>
    <s v="Direccion General Técnica, Administrativa y Legal"/>
    <m/>
    <s v="Dirección Nacional de Centros Tematicos"/>
    <d v="2016-06-09T00:00:00"/>
    <s v="Mueble 15"/>
    <x v="0"/>
    <d v="2016-06-09T00:00:00"/>
    <s v="Esta en archivo contable de Jefatura desde el 13/07/2016"/>
    <s v="JEFATURA DE GABINETE DE MINISTROS"/>
    <d v="2016-07-13T00:00:00"/>
    <s v="Nota CC 326/2016"/>
    <m/>
    <x v="18"/>
    <d v="2016-06-24T00:00:00"/>
    <m/>
    <s v="Pago"/>
    <s v="Pago"/>
    <s v="OC 66/2015"/>
    <s v="20-27311121-3"/>
    <m/>
    <m/>
    <m/>
    <n v="44000"/>
    <s v="Devengado"/>
    <s v="EN PROCESO DE LIQUIDACON POR JGM"/>
    <x v="4"/>
    <m/>
    <e v="#N/A"/>
    <m/>
    <m/>
    <m/>
    <m/>
    <m/>
    <x v="0"/>
  </r>
  <r>
    <s v="132806/2016"/>
    <s v="132806/2016"/>
    <m/>
    <s v="QUEDA SIN EFECTO"/>
    <m/>
    <m/>
    <m/>
    <d v="2016-01-14T00:00:00"/>
    <s v="Equipamiento Musical"/>
    <s v="LYON &amp;HEALY HARPS INC"/>
    <n v="71660"/>
    <s v="Adquisición de 2 ARPAS, 2 CARROS para traslado CONTRATACIÓN DIRECTA POR ESPECIALIDAD N° 2/2015"/>
    <m/>
    <m/>
    <m/>
    <m/>
    <s v="Mueble 24"/>
    <x v="0"/>
    <m/>
    <s v="Armar Acto Administrativo de Cierre"/>
    <s v="Dirección Nacional de Expresiones Federales"/>
    <d v="2016-03-07T00:00:00"/>
    <s v="Nota CC N° 10/2016."/>
    <s v="Para su intervención."/>
    <x v="7"/>
    <m/>
    <m/>
    <s v="Licitación - Contrataciones"/>
    <s v="Contratación Directa"/>
    <m/>
    <m/>
    <m/>
    <m/>
    <m/>
    <m/>
    <m/>
    <m/>
    <x v="0"/>
    <m/>
    <e v="#N/A"/>
    <m/>
    <m/>
    <m/>
    <m/>
    <m/>
    <x v="2"/>
  </r>
  <r>
    <s v="213881/2016"/>
    <s v="213881/2016"/>
    <s v="TRI 33217/2016"/>
    <s v="16824/2016"/>
    <m/>
    <m/>
    <m/>
    <d v="2016-05-05T00:00:00"/>
    <s v="Tecnopolis - Servicio de Salud"/>
    <s v="International Health Service Argentina S.A."/>
    <n v="17901"/>
    <s v="OC 50/2015 CONFORME FACTURA Y CERTIFICADO DE SERVICIO"/>
    <s v="Direccion General Técnica, Administrativa y Legal"/>
    <m/>
    <s v="Direccion General Técnica, Administrativa y Legal"/>
    <d v="2016-07-07T00:00:00"/>
    <s v="Mueble 18"/>
    <x v="0"/>
    <d v="2016-06-28T00:00:00"/>
    <s v="Para el pago. Trámite Finalizado."/>
    <s v="Presupuesto"/>
    <d v="2016-07-07T00:00:00"/>
    <s v="PV-2016-00084607-APN-DGTAYL#SFM"/>
    <s v="Para el pago. Trámite Finalizado."/>
    <x v="19"/>
    <d v="2016-07-07T00:00:00"/>
    <m/>
    <s v="Pago"/>
    <s v="Pago"/>
    <s v="OC 50/2015"/>
    <s v="30-61029860-1"/>
    <m/>
    <s v="0601-04469083"/>
    <m/>
    <n v="17901"/>
    <m/>
    <s v="DEBE REFACTURAR"/>
    <x v="0"/>
    <m/>
    <e v="#N/A"/>
    <m/>
    <m/>
    <m/>
    <m/>
    <m/>
    <x v="2"/>
  </r>
  <r>
    <m/>
    <s v="107333/2015"/>
    <s v="107333/2015"/>
    <s v="QUEDA SIN EFECTO"/>
    <m/>
    <m/>
    <m/>
    <d v="2016-01-14T00:00:00"/>
    <s v="Revestimiento"/>
    <m/>
    <m/>
    <s v="&quot;Adquisición de un escenario concha inflable para el CENTRO CULTURAL&quot;"/>
    <m/>
    <m/>
    <m/>
    <m/>
    <m/>
    <x v="0"/>
    <m/>
    <m/>
    <s v="Dirección Nacional de Expresiones Federales"/>
    <d v="2016-03-09T00:00:00"/>
    <s v="Nota CC N° 16/2016."/>
    <s v="Para su conocimiento y evaluación."/>
    <x v="7"/>
    <m/>
    <m/>
    <s v="HISTORICO /MINPLAN"/>
    <m/>
    <m/>
    <m/>
    <m/>
    <m/>
    <m/>
    <m/>
    <m/>
    <m/>
    <x v="0"/>
    <m/>
    <e v="#N/A"/>
    <m/>
    <m/>
    <m/>
    <m/>
    <m/>
    <x v="0"/>
  </r>
  <r>
    <m/>
    <s v="107326/2015"/>
    <s v="107326/2015"/>
    <s v="QUEDA SIN EFECTO"/>
    <m/>
    <m/>
    <m/>
    <d v="2016-01-14T00:00:00"/>
    <s v="Revestimiento"/>
    <m/>
    <n v="350817.89"/>
    <s v="ADQUISICION MOBILIARIO URBANO PARA PLAZA DEL CENTRO CULTURAL"/>
    <m/>
    <m/>
    <m/>
    <m/>
    <m/>
    <x v="0"/>
    <m/>
    <m/>
    <s v="Dirección Nacional de Expresiones Federales"/>
    <d v="2016-03-09T00:00:00"/>
    <s v="Nota CC N° 18/2016"/>
    <s v="Para su conocimiento y evaluación."/>
    <x v="7"/>
    <m/>
    <m/>
    <s v="HISTORICO /MINPLAN"/>
    <m/>
    <m/>
    <m/>
    <m/>
    <m/>
    <m/>
    <m/>
    <m/>
    <m/>
    <x v="0"/>
    <m/>
    <e v="#N/A"/>
    <m/>
    <m/>
    <m/>
    <m/>
    <m/>
    <x v="0"/>
  </r>
  <r>
    <s v="176788/2016"/>
    <s v="176788/2016"/>
    <m/>
    <m/>
    <m/>
    <m/>
    <s v="NOTA DNCT N° 35/2016"/>
    <d v="2016-04-27T00:00:00"/>
    <s v="Servicio de Gruas"/>
    <s v="URBAN 360 S.A."/>
    <n v="216000"/>
    <s v="SOLICITUD CONTRATACION DE SERVICIO DE MOVIMIENTOS INTERNOS CON HIDROGRUA"/>
    <s v="Dirección Nacional de Centros Tematicos"/>
    <m/>
    <s v="Direccion General Técnica, Administrativa y Legal"/>
    <d v="2016-06-16T00:00:00"/>
    <m/>
    <x v="2"/>
    <d v="2016-05-24T00:00:00"/>
    <s v="El 28/09 se envió a Mariana el borrador con las observaciones definitivas que realizó Romina. Expediente OF 811, Mueble 24."/>
    <m/>
    <m/>
    <m/>
    <m/>
    <x v="3"/>
    <d v="2016-09-12T00:00:00"/>
    <m/>
    <s v="Licitación - Contrataciones"/>
    <s v="Licitación - Contrataciones"/>
    <m/>
    <m/>
    <m/>
    <m/>
    <m/>
    <m/>
    <m/>
    <m/>
    <x v="0"/>
    <m/>
    <s v="176788/2016"/>
    <m/>
    <m/>
    <m/>
    <m/>
    <m/>
    <x v="5"/>
  </r>
  <r>
    <m/>
    <s v="107338/2015"/>
    <s v="107338/2015"/>
    <s v="QUEDA SIN EFECTO"/>
    <m/>
    <m/>
    <m/>
    <d v="2016-01-14T00:00:00"/>
    <s v="Revestimiento"/>
    <m/>
    <n v="217992"/>
    <s v="ADQUISICION DE LUMINARIA DE EXTERIOR PARA PLAZAS DEL CENTRO CULTURAL"/>
    <m/>
    <m/>
    <m/>
    <m/>
    <m/>
    <x v="0"/>
    <m/>
    <m/>
    <s v="Dirección Nacional de Expresiones Federales"/>
    <d v="2016-03-09T00:00:00"/>
    <s v="Nota CC N° 17/2016"/>
    <s v="Para su conocimiento y evaluación."/>
    <x v="7"/>
    <m/>
    <s v="Licitación"/>
    <s v="HISTORICO /MINPLAN"/>
    <m/>
    <m/>
    <m/>
    <m/>
    <m/>
    <m/>
    <m/>
    <m/>
    <m/>
    <x v="0"/>
    <m/>
    <e v="#N/A"/>
    <m/>
    <m/>
    <m/>
    <m/>
    <m/>
    <x v="0"/>
  </r>
  <r>
    <s v="177153/2016"/>
    <s v="177153/2016"/>
    <m/>
    <s v="NOTA 12868/2016"/>
    <m/>
    <m/>
    <s v="NOTA DNCT N° 17/16"/>
    <d v="2016-04-21T00:00:00"/>
    <s v="Materiales descartables"/>
    <s v="Flexipack"/>
    <n v="552155.75"/>
    <s v="SOLICITUD DE COMPRA DE MATERIALES DESCARTABLES PARA USO DE GASTRONOMIA"/>
    <s v="Gestión Integral de Contenidos"/>
    <m/>
    <s v="Direccion General Técnica, Administrativa y Legal"/>
    <d v="2016-05-20T00:00:00"/>
    <s v="Mueble 13"/>
    <x v="2"/>
    <d v="2016-05-23T00:00:00"/>
    <s v="En Tecnópolis para actualizar Presupuesto._x000a_"/>
    <s v="Dirección Nacional de Centros Tematicos"/>
    <d v="2016-07-26T00:00:00"/>
    <s v="PV-2016-00410948"/>
    <s v="Para actualizar presupuesto"/>
    <x v="27"/>
    <d v="2016-07-28T00:00:00"/>
    <m/>
    <s v="Licitación - Contrataciones"/>
    <s v="Licitación - Contrataciones"/>
    <m/>
    <m/>
    <m/>
    <m/>
    <m/>
    <m/>
    <m/>
    <m/>
    <x v="0"/>
    <m/>
    <s v="177153/2016"/>
    <m/>
    <m/>
    <m/>
    <m/>
    <m/>
    <x v="5"/>
  </r>
  <r>
    <m/>
    <s v="107347/2015"/>
    <s v="107347/2015"/>
    <s v="QUEDA SIN EFECTO"/>
    <m/>
    <m/>
    <m/>
    <d v="2016-01-14T00:00:00"/>
    <s v="Revestimiento"/>
    <m/>
    <n v="2415344"/>
    <s v="ADQUISICION DE ESCENARIO MOVIL PARA EL CENTRO CULTURAL"/>
    <m/>
    <m/>
    <m/>
    <m/>
    <m/>
    <x v="0"/>
    <m/>
    <m/>
    <s v="Dirección Nacional de Expresiones Federales"/>
    <d v="2016-03-09T00:00:00"/>
    <s v="Nota CC N° 24/2016"/>
    <s v="Para su conocimiento y evaluación."/>
    <x v="7"/>
    <m/>
    <m/>
    <s v="HISTORICO /MINPLAN"/>
    <m/>
    <m/>
    <m/>
    <m/>
    <m/>
    <m/>
    <m/>
    <m/>
    <m/>
    <x v="0"/>
    <m/>
    <e v="#N/A"/>
    <m/>
    <m/>
    <m/>
    <m/>
    <m/>
    <x v="0"/>
  </r>
  <r>
    <s v="177088/2016"/>
    <s v="177088/2016"/>
    <m/>
    <s v="NOTA 12655/2016"/>
    <m/>
    <m/>
    <m/>
    <d v="2016-04-20T00:00:00"/>
    <s v="Limpieza"/>
    <s v="Emp. Sugeridas: NISOTEC; CARMONA; ARTRAMA SRL; AUTOMAT ARGENTINA"/>
    <n v="643500"/>
    <s v="CONTRATACION DE UN SERVICIO ANUAL DE DESOBSTRUCCION DE CAÑERIAS, ASPIRACION Y LIMPIEZA DE CAMARAS CLOACALES"/>
    <s v="Gestión Integral de Contenidos"/>
    <m/>
    <s v="Presupuesto"/>
    <d v="2016-05-31T00:00:00"/>
    <m/>
    <x v="2"/>
    <d v="2016-05-31T00:00:00"/>
    <s v="Borrador a revisión final, lo tiene Laura.28/09"/>
    <s v="Dirección Nacional de Centros Tematicos"/>
    <d v="2016-08-16T00:00:00"/>
    <s v="PV-2016-00732555-APN-DGTAYL#SFM"/>
    <s v="Correcciones al borrador del requerimiento."/>
    <x v="27"/>
    <d v="2016-08-17T00:00:00"/>
    <m/>
    <s v="Licitación - Contrataciones"/>
    <s v="Licitación - Contrataciones"/>
    <m/>
    <m/>
    <m/>
    <m/>
    <m/>
    <m/>
    <m/>
    <m/>
    <x v="0"/>
    <m/>
    <s v="177088/2016"/>
    <m/>
    <m/>
    <m/>
    <m/>
    <m/>
    <x v="5"/>
  </r>
  <r>
    <m/>
    <s v="105794/2015"/>
    <s v="105794/2015"/>
    <s v="QUEDA SIN EFECTO"/>
    <m/>
    <m/>
    <m/>
    <d v="2016-01-14T00:00:00"/>
    <s v="Informática"/>
    <m/>
    <n v="1591226.33"/>
    <s v="Solicitud de equipamiento Tecnológico para el Centro Cultural"/>
    <m/>
    <m/>
    <m/>
    <m/>
    <m/>
    <x v="0"/>
    <m/>
    <m/>
    <s v="Dirección Nacional de Expresiones Federales"/>
    <d v="2016-03-09T00:00:00"/>
    <s v="Nota CC N° 25/2016."/>
    <s v="Para su conocimiento y evaluación."/>
    <x v="7"/>
    <d v="2016-04-26T00:00:00"/>
    <m/>
    <s v="HISTORICO /MINPLAN"/>
    <m/>
    <m/>
    <m/>
    <m/>
    <m/>
    <m/>
    <m/>
    <m/>
    <m/>
    <x v="0"/>
    <m/>
    <e v="#N/A"/>
    <m/>
    <m/>
    <m/>
    <m/>
    <m/>
    <x v="0"/>
  </r>
  <r>
    <s v="001943/2014"/>
    <s v="001943/2014"/>
    <m/>
    <m/>
    <s v="ACU-S01:0001943/2014"/>
    <m/>
    <m/>
    <d v="2016-01-18T00:00:00"/>
    <m/>
    <m/>
    <m/>
    <m/>
    <m/>
    <m/>
    <m/>
    <m/>
    <s v="Mueble 14"/>
    <x v="0"/>
    <m/>
    <m/>
    <m/>
    <m/>
    <m/>
    <m/>
    <x v="3"/>
    <d v="2016-05-09T00:00:00"/>
    <m/>
    <m/>
    <m/>
    <m/>
    <m/>
    <m/>
    <m/>
    <m/>
    <m/>
    <m/>
    <m/>
    <x v="0"/>
    <m/>
    <e v="#N/A"/>
    <m/>
    <m/>
    <m/>
    <m/>
    <m/>
    <x v="2"/>
  </r>
  <r>
    <m/>
    <s v="012652/2016"/>
    <m/>
    <s v="0012652/2016"/>
    <m/>
    <m/>
    <s v="NOTA DNCT Nº11/2016"/>
    <d v="2016-04-20T00:00:00"/>
    <s v="Tecnopolis - Servicio de control de plagas"/>
    <m/>
    <m/>
    <s v="S01:0012652/2016(NOTA DNCT Nº11/2016)"/>
    <s v="Gestión Integral de Contenidos"/>
    <m/>
    <m/>
    <m/>
    <m/>
    <x v="0"/>
    <m/>
    <s v="ELABORACION DEL PLIEGO"/>
    <s v="Presupuesto"/>
    <m/>
    <s v="Nota CC"/>
    <s v="Constancia de Credito"/>
    <x v="20"/>
    <d v="2016-04-20T00:00:00"/>
    <m/>
    <s v="Licitación - Contrataciones"/>
    <s v="Licitación - Contrataciones"/>
    <m/>
    <m/>
    <m/>
    <m/>
    <m/>
    <m/>
    <m/>
    <m/>
    <x v="0"/>
    <m/>
    <e v="#N/A"/>
    <m/>
    <m/>
    <m/>
    <m/>
    <m/>
    <x v="0"/>
  </r>
  <r>
    <s v="178757/2016"/>
    <s v="178757/2016"/>
    <m/>
    <m/>
    <m/>
    <m/>
    <m/>
    <d v="2016-05-09T00:00:00"/>
    <s v="Limpieza"/>
    <s v="Impecable de Walter Perez"/>
    <n v="29880560.940000001"/>
    <s v="ORDEN DE COMPRA N° 7/2014 - Pago de facturas Nros. 678, 679 y 680"/>
    <s v="Coordinación Técnica Operativa"/>
    <m/>
    <s v="Presupuesto"/>
    <d v="2016-06-28T00:00:00"/>
    <s v="Mueble 9"/>
    <x v="4"/>
    <d v="2016-06-21T00:00:00"/>
    <s v="Falta constancia de crédito de Presupuesto, preparo nota// SE REFACTURO SALE A PRESUPUESTO. 14/07/2016 Paso a Mozzi para firmar facturas. Armo nota en Gedo de pase."/>
    <s v="Direccion General Técnica, Administrativa y Legal"/>
    <d v="2016-08-05T00:00:00"/>
    <s v="PV-2016-00559221"/>
    <m/>
    <x v="5"/>
    <m/>
    <m/>
    <s v="Pago"/>
    <s v="Pago"/>
    <s v="N° 7/2014"/>
    <m/>
    <m/>
    <s v="Nros. 678, 679 y 680"/>
    <m/>
    <m/>
    <m/>
    <m/>
    <x v="0"/>
    <m/>
    <e v="#N/A"/>
    <m/>
    <m/>
    <m/>
    <m/>
    <m/>
    <x v="3"/>
  </r>
  <r>
    <s v="199713/2015"/>
    <s v="199713/2015"/>
    <m/>
    <m/>
    <m/>
    <m/>
    <m/>
    <d v="2016-05-09T00:00:00"/>
    <s v="Limpieza"/>
    <s v="Impecable de Walter Perez"/>
    <n v="29880560.940000001"/>
    <s v="ORDEN DE COMPRA N° 20/2015 - Pago de facturas Nros. 728, 729 y 730"/>
    <s v="Coordinación Técnica Operativa"/>
    <m/>
    <s v="Presupuesto"/>
    <d v="2016-06-28T00:00:00"/>
    <s v="Mueble 9"/>
    <x v="0"/>
    <d v="2016-06-21T00:00:00"/>
    <s v="Falta constancia de crédito de Presupuesto, preparo nota // SE REFACTURO SALE A PRESUPUESTO. 14/07/2016 Paso a Mozzi para firmar facturas. Armo nota en Gedo de pase"/>
    <s v="Direccion General Técnica, Administrativa y Legal"/>
    <d v="2016-08-04T00:00:00"/>
    <s v="PV-2016-00543167-APN-DGTAYL#SFM"/>
    <s v="Para autorizar pago de forma excepcional"/>
    <x v="22"/>
    <d v="2016-08-04T00:00:00"/>
    <s v="Si"/>
    <s v="Pago"/>
    <s v="Pago"/>
    <s v="N° 20/2015"/>
    <m/>
    <m/>
    <s v="Nros. 728, 729 y 730"/>
    <m/>
    <m/>
    <m/>
    <s v="PARA PAGO JGM"/>
    <x v="0"/>
    <m/>
    <e v="#N/A"/>
    <m/>
    <m/>
    <m/>
    <m/>
    <m/>
    <x v="2"/>
  </r>
  <r>
    <s v="024737/2016"/>
    <s v="024737/2016"/>
    <s v="24737/2016"/>
    <m/>
    <m/>
    <m/>
    <s v="EXPTE Nº 43485/15"/>
    <d v="2016-04-26T00:00:00"/>
    <s v="Tecnopolis - Mantenimiento"/>
    <s v="ENTROPIA S.R.L"/>
    <n v="649064.57999999996"/>
    <s v="OC:87/15. ENTROPIA SRL:PAGO FAC B Nº 21"/>
    <s v="Dirección Nacional de Centros Tematicos"/>
    <m/>
    <m/>
    <m/>
    <s v="Mueble 15"/>
    <x v="3"/>
    <d v="2016-06-08T00:00:00"/>
    <s v="Se remitió a jefatura para el pago de la factura"/>
    <m/>
    <m/>
    <m/>
    <m/>
    <x v="18"/>
    <d v="2016-04-29T00:00:00"/>
    <s v="Si"/>
    <s v="Pago"/>
    <s v="Pago"/>
    <m/>
    <m/>
    <m/>
    <m/>
    <m/>
    <m/>
    <m/>
    <m/>
    <x v="0"/>
    <m/>
    <e v="#N/A"/>
    <m/>
    <m/>
    <m/>
    <m/>
    <m/>
    <x v="0"/>
  </r>
  <r>
    <s v="196235/2016"/>
    <s v="196235/2016"/>
    <m/>
    <s v="Nota S01:0015326/2016"/>
    <m/>
    <m/>
    <s v="Nota DNCT N° 76/2016"/>
    <d v="2016-05-06T00:00:00"/>
    <s v="Contrataciones Artisticas"/>
    <s v="Soledad de la Rosa"/>
    <n v="15000"/>
    <s v="Requerimiento para la contratación artística de Soledad de la Rosa"/>
    <s v="Dirección Nacional de Expresiones Federales"/>
    <m/>
    <s v="Dirección Nacional de Expresiones Federales"/>
    <d v="2016-07-25T00:00:00"/>
    <s v="Mueble 9"/>
    <x v="1"/>
    <m/>
    <s v="Para indicar crédito e intervenir. Reso por GEDO."/>
    <s v="Presupuesto"/>
    <d v="2016-08-22T00:00:00"/>
    <s v="PV-2016-00840756-APN-DGTAYL#SFM"/>
    <m/>
    <x v="5"/>
    <m/>
    <s v="Si"/>
    <s v="Legitimo Abono"/>
    <s v="Legitimo Abono"/>
    <m/>
    <m/>
    <m/>
    <m/>
    <m/>
    <m/>
    <m/>
    <s v="PARA PAGO JGM"/>
    <x v="0"/>
    <m/>
    <e v="#N/A"/>
    <m/>
    <m/>
    <m/>
    <m/>
    <m/>
    <x v="0"/>
  </r>
  <r>
    <s v="177217/2016"/>
    <s v="177217/2016"/>
    <m/>
    <m/>
    <m/>
    <m/>
    <m/>
    <d v="2016-04-21T00:00:00"/>
    <s v="Servicio de Desinsección"/>
    <s v="Emp. Sugeridas: ZEPY FUMIGACIONES; COPLAMA SA; SANEAR"/>
    <n v="384000"/>
    <s v="CONTRATACION SERVICIO DE CONTROL DE PLAGAS FUMIGACIONES, DESINFECTACION Y DESRATIZACION"/>
    <s v="Gestión Integral de Contenidos"/>
    <m/>
    <s v="Dirección Técnica, Administrativa y Legal"/>
    <d v="2016-05-30T00:00:00"/>
    <m/>
    <x v="2"/>
    <d v="2016-08-01T00:00:00"/>
    <s v="29/09 se entregó borrador con correcciones a Romina para revisión._x000a_"/>
    <s v="Dirección Nacional de Centros Tematicos"/>
    <d v="2016-08-16T00:00:00"/>
    <s v="PV-2016-00732711-APN-DGTAYL#SFM"/>
    <m/>
    <x v="27"/>
    <d v="2016-08-17T00:00:00"/>
    <m/>
    <s v="Licitación - Contrataciones"/>
    <s v="Licitación - Contrataciones"/>
    <m/>
    <m/>
    <m/>
    <m/>
    <m/>
    <m/>
    <m/>
    <m/>
    <x v="0"/>
    <m/>
    <s v="177217/2016"/>
    <m/>
    <m/>
    <m/>
    <m/>
    <m/>
    <x v="5"/>
  </r>
  <r>
    <s v="143787/2016"/>
    <s v="143787/2016"/>
    <m/>
    <s v="NOTA 11475/2016"/>
    <m/>
    <m/>
    <m/>
    <m/>
    <s v="Viáticos y Alojamiento"/>
    <s v="OPTAR S.A"/>
    <n v="94761.1"/>
    <s v="NOTA 11475/2016 -PEDIDO DE PASAJES AÉREOS &quot;ARMONIZACION FINAL DEL ÓRGANO KLAIS&quot; - Solicitud de hospedaje y comidas 4 franceses afinación órgano"/>
    <s v="Dirección Nacional de Expresiones Federales"/>
    <m/>
    <s v="Dirección Nacional de Expresiones Federales"/>
    <m/>
    <s v="Mueble 19"/>
    <x v="0"/>
    <m/>
    <s v="Trámite Finalizado."/>
    <s v="JEFATURA DE GABINETE DE MINISTROS"/>
    <d v="2016-05-31T00:00:00"/>
    <m/>
    <s v="Para trámite del pago."/>
    <x v="18"/>
    <d v="2016-05-31T00:00:00"/>
    <s v="Si"/>
    <s v="Legitimo Abono"/>
    <s v="Legitimo Abono"/>
    <s v="si"/>
    <m/>
    <m/>
    <m/>
    <m/>
    <m/>
    <m/>
    <s v="PARA PAGO JGM"/>
    <x v="0"/>
    <m/>
    <e v="#N/A"/>
    <m/>
    <m/>
    <m/>
    <m/>
    <m/>
    <x v="2"/>
  </r>
  <r>
    <s v="183099/2016"/>
    <s v="183099/2016"/>
    <m/>
    <m/>
    <m/>
    <m/>
    <s v="Nota DGTAyL (NO TIENE) 9/5/2016"/>
    <d v="2016-05-09T00:00:00"/>
    <s v="Tecnopolis - Servicio de producción"/>
    <s v="MGG Producciones SRL"/>
    <n v="2000000"/>
    <s v="Conmemoración del bicentenario de la Independencia"/>
    <s v="Sistema Federal de Medios y Contenidos Públicos"/>
    <m/>
    <s v="Direccion General Técnica, Administrativa y Legal"/>
    <m/>
    <s v="Mueble 11"/>
    <x v="0"/>
    <m/>
    <m/>
    <s v="Legales"/>
    <d v="2016-05-20T00:00:00"/>
    <m/>
    <s v="Para que tome la intervención de su competencia. Luego a DGTAyL para firma del Acto Administrativo"/>
    <x v="18"/>
    <d v="2016-05-26T00:00:00"/>
    <s v="Si"/>
    <s v="Legitimo Abono"/>
    <s v="Legitimo Abono"/>
    <m/>
    <s v="30-70735261-4"/>
    <n v="360794"/>
    <m/>
    <s v="PAGO JGM 30-5 y 22-6 //94738"/>
    <n v="1000000"/>
    <s v="PAGO PARCIAL"/>
    <s v="DEBE REFACTURAR. NO TIENE SIPRO y NO TIENE CFC"/>
    <x v="7"/>
    <m/>
    <e v="#N/A"/>
    <m/>
    <m/>
    <m/>
    <m/>
    <m/>
    <x v="0"/>
  </r>
  <r>
    <s v="187035/2016"/>
    <s v="187035/2016"/>
    <m/>
    <s v="15291/2016"/>
    <m/>
    <m/>
    <s v="Memo N°45/2016"/>
    <m/>
    <s v="Tecnopolis - Servicio de control de plagas"/>
    <s v="HERNAN GABRIEL RODRIGUEZ &quot;SANEAR&quot;"/>
    <n v="11000"/>
    <s v="Presidencia de la nación OC 66/2015, conforme factura y certificado de servicios. Cancelación de factura B N°002-00000066"/>
    <s v="Dirección Nacional de Centros Tematicos"/>
    <m/>
    <s v="Presupuesto"/>
    <d v="2016-05-31T00:00:00"/>
    <s v="Mueble 15"/>
    <x v="0"/>
    <m/>
    <s v="Archivo contable JGM desde el 13/07/2016"/>
    <s v="Direccion General Técnica, Administrativa y Legal"/>
    <d v="2016-06-21T00:00:00"/>
    <s v="Nota CC 387/2016"/>
    <m/>
    <x v="18"/>
    <d v="2016-06-22T00:00:00"/>
    <m/>
    <s v="Pago"/>
    <s v="Pago"/>
    <s v="OC 66/2015"/>
    <s v="20-27311121-3"/>
    <m/>
    <s v="N°002-00000066"/>
    <m/>
    <n v="11000"/>
    <s v="Devengado"/>
    <s v="EN PROCESO DE LIQUIDACON POR JGM"/>
    <x v="4"/>
    <m/>
    <e v="#N/A"/>
    <m/>
    <m/>
    <m/>
    <m/>
    <m/>
    <x v="2"/>
  </r>
  <r>
    <s v="180632/2016"/>
    <s v="180632/2016"/>
    <m/>
    <s v="14790/2016"/>
    <m/>
    <m/>
    <s v="Nota DNCT N° 43/2016"/>
    <d v="2016-05-02T00:00:00"/>
    <s v="Tecnopolis - Servicio de Salud"/>
    <s v="International Health Service Argentina S.A."/>
    <n v="45747"/>
    <s v="Solicitud de pago de fac N° 0601-04515539 Cobertura Medica"/>
    <s v="Dirección Nacional de Expresiones Federales"/>
    <m/>
    <s v="Direccion General Técnica, Administrativa y Legal"/>
    <d v="2016-05-09T00:00:00"/>
    <s v="Mueble 14"/>
    <x v="3"/>
    <m/>
    <s v="UNIFICADO AL 213881/2016"/>
    <m/>
    <m/>
    <m/>
    <m/>
    <x v="19"/>
    <d v="2016-07-07T00:00:00"/>
    <m/>
    <s v="Pago"/>
    <s v="Pago"/>
    <m/>
    <s v="30-61029860-1"/>
    <n v="1651"/>
    <s v="0601-04515539"/>
    <m/>
    <m/>
    <m/>
    <s v="DEBE REFACTURAR"/>
    <x v="0"/>
    <m/>
    <e v="#N/A"/>
    <m/>
    <m/>
    <m/>
    <m/>
    <m/>
    <x v="2"/>
  </r>
  <r>
    <s v="180635/2016"/>
    <s v="180635/2016"/>
    <m/>
    <s v="14384/2016"/>
    <m/>
    <m/>
    <s v="Nota DNCT N° 41/2016"/>
    <d v="2016-04-28T00:00:00"/>
    <s v="Tecnopolis - Agua"/>
    <s v="AKUA S.A"/>
    <n v="14906.6"/>
    <s v="Solicitud de pago de fac n° 0006-00000661 - Agua dispeners"/>
    <s v="Dirección Nacional de Centros Tematicos"/>
    <m/>
    <s v="Presupuesto"/>
    <d v="2016-06-07T00:00:00"/>
    <s v="Mueble 16"/>
    <x v="0"/>
    <d v="2016-05-24T00:00:00"/>
    <s v="Se unificó a expediente 283025/2015"/>
    <s v="Presupuesto"/>
    <d v="2016-06-15T00:00:00"/>
    <s v="NOTA CC N° 282/16"/>
    <s v="ACREDITAR PRESUPUESTO"/>
    <x v="0"/>
    <d v="2016-06-28T00:00:00"/>
    <m/>
    <s v="Pago"/>
    <s v="Pago"/>
    <m/>
    <s v="30-70756739-9"/>
    <m/>
    <s v="0006-00000661"/>
    <m/>
    <m/>
    <m/>
    <s v="Tiene que refacturar. Tiene CFC vigente al 07/09. SI tiene SIPRO"/>
    <x v="0"/>
    <m/>
    <e v="#N/A"/>
    <m/>
    <m/>
    <m/>
    <m/>
    <m/>
    <x v="2"/>
  </r>
  <r>
    <s v="188555/2016"/>
    <s v="188555/2016"/>
    <m/>
    <m/>
    <m/>
    <m/>
    <s v="Nota DNEF N° 84/2016"/>
    <d v="2016-04-11T00:00:00"/>
    <s v="Contrataciones Artisticas"/>
    <s v="Jorge Navarro y Manuel Fraga"/>
    <n v="28000"/>
    <s v="Requerimiento para contratación artística de Jorge Navarro y Manuel Fraga"/>
    <s v="Dirección Nacional de Expresiones Federales"/>
    <m/>
    <s v="Dirección Nacional de Expresiones Federales"/>
    <d v="2016-09-07T00:00:00"/>
    <s v="Mueble 8"/>
    <x v="1"/>
    <d v="2016-07-28T00:00:00"/>
    <s v="Se devuelve al area"/>
    <s v="Dirección Nacional de Expresiones Federales"/>
    <d v="2016-09-20T00:00:00"/>
    <s v="Pase COMDOC"/>
    <s v="Ampliar actividad, Cambiar nota DNEF"/>
    <x v="3"/>
    <d v="2016-09-29T00:00:00"/>
    <m/>
    <s v="Legitimo Abono"/>
    <s v="Legitimo Abono"/>
    <m/>
    <m/>
    <m/>
    <m/>
    <m/>
    <m/>
    <m/>
    <m/>
    <x v="0"/>
    <m/>
    <e v="#N/A"/>
    <m/>
    <m/>
    <m/>
    <m/>
    <m/>
    <x v="0"/>
  </r>
  <r>
    <s v="188519/2016"/>
    <s v="188519/2016"/>
    <m/>
    <m/>
    <m/>
    <m/>
    <s v="Nota DNEF N° 83/2016"/>
    <d v="2016-04-11T00:00:00"/>
    <s v="Contrataciones Artisticas"/>
    <s v="Luis Sava"/>
    <n v="3500"/>
    <s v="Requerimiento para contratación artística de Luis Sava"/>
    <s v="Dirección Nacional de Expresiones Federales"/>
    <m/>
    <s v="Dirección Nacional de Expresiones Federales"/>
    <d v="2016-07-25T00:00:00"/>
    <s v="Mueble 8"/>
    <x v="1"/>
    <d v="2016-07-28T00:00:00"/>
    <s v="Se devuelve para refacturar"/>
    <s v="Presupuesto"/>
    <d v="2016-08-22T00:00:00"/>
    <s v="PV-2016-00840583-APN-DGTAYL#SFM"/>
    <m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179893/2016"/>
    <s v="179893/2016"/>
    <m/>
    <s v="NOTA:S01:0011964/2016"/>
    <m/>
    <m/>
    <m/>
    <d v="2016-05-02T00:00:00"/>
    <s v="Contrataciones Artisticas"/>
    <s v="Santiago Román Santero"/>
    <n v="60000"/>
    <m/>
    <s v="Dirección Nacional de Expresiones Federales"/>
    <m/>
    <s v="Presupuesto"/>
    <m/>
    <m/>
    <x v="0"/>
    <m/>
    <m/>
    <s v="Dirección Nacional de Expresiones Federales"/>
    <d v="2016-05-10T00:00:00"/>
    <s v="Nota CC 183/2016"/>
    <s v="Para que incorpore EETT"/>
    <x v="10"/>
    <d v="2016-05-30T00:00:00"/>
    <m/>
    <s v="Legitimo Abono"/>
    <s v="Legitimo Abono"/>
    <m/>
    <m/>
    <m/>
    <m/>
    <m/>
    <m/>
    <m/>
    <m/>
    <x v="0"/>
    <m/>
    <e v="#N/A"/>
    <m/>
    <m/>
    <m/>
    <m/>
    <m/>
    <x v="0"/>
  </r>
  <r>
    <s v="188482/2016"/>
    <s v="188482/2016"/>
    <m/>
    <m/>
    <m/>
    <m/>
    <s v="Nota DNEF N° 82/2016"/>
    <d v="2016-04-11T00:00:00"/>
    <s v="Contrataciones Artisticas"/>
    <s v="Nestor Eude Marconi"/>
    <n v="12000"/>
    <s v="Requerimiento para contratación artística de Nestor Eude Marconi"/>
    <s v="Dirección Nacional de Expresiones Federales"/>
    <m/>
    <s v="Dirección Nacional de Expresiones Federales"/>
    <d v="2016-09-07T00:00:00"/>
    <s v="Mueble 8"/>
    <x v="1"/>
    <m/>
    <s v="TERMINADO"/>
    <s v="Presupuesto"/>
    <d v="2016-09-26T00:00:00"/>
    <s v="PV-2016-01658738-APN"/>
    <s v="Para su intervención e indicación de crédito. Reso por gedo."/>
    <x v="19"/>
    <d v="2016-09-26T00:00:00"/>
    <m/>
    <s v="Legitimo Abono"/>
    <s v="Legitimo Abono"/>
    <m/>
    <m/>
    <m/>
    <m/>
    <m/>
    <m/>
    <m/>
    <m/>
    <x v="0"/>
    <m/>
    <e v="#N/A"/>
    <m/>
    <m/>
    <m/>
    <m/>
    <m/>
    <x v="0"/>
  </r>
  <r>
    <m/>
    <s v="004087/2016"/>
    <m/>
    <s v="004087/2016"/>
    <m/>
    <m/>
    <m/>
    <d v="2016-02-11T00:00:00"/>
    <s v="Chip"/>
    <s v="INTI"/>
    <n v="5659920"/>
    <s v="Solicitud de cancelación de deuda del INTI al 1-12-2014 - fra 15/14/12/11"/>
    <s v="Subsecretaria de Coordinación Ministerio de Comunicaciones"/>
    <m/>
    <m/>
    <m/>
    <s v="Mueble 22"/>
    <x v="0"/>
    <m/>
    <m/>
    <m/>
    <m/>
    <m/>
    <m/>
    <x v="3"/>
    <d v="2016-05-09T00:00:00"/>
    <m/>
    <s v="Pago"/>
    <s v="Convenios"/>
    <m/>
    <m/>
    <m/>
    <m/>
    <m/>
    <m/>
    <m/>
    <m/>
    <x v="1"/>
    <m/>
    <e v="#N/A"/>
    <m/>
    <m/>
    <m/>
    <m/>
    <m/>
    <x v="2"/>
  </r>
  <r>
    <s v="84294/2016"/>
    <s v="084294/2016"/>
    <m/>
    <m/>
    <m/>
    <m/>
    <m/>
    <d v="2016-04-14T00:00:00"/>
    <s v="Mantenimiento Asensores"/>
    <m/>
    <n v="7836344.4000000004"/>
    <s v="CONTRATACION DEL SERVICIO DE MANTENIMIENTO DE ASCENSORES Y MONTACARGAS"/>
    <s v="Sistema Federal de Medios y Contenidos Públicos"/>
    <m/>
    <m/>
    <m/>
    <m/>
    <x v="0"/>
    <m/>
    <m/>
    <m/>
    <m/>
    <m/>
    <m/>
    <x v="3"/>
    <d v="2016-05-09T00:00:00"/>
    <m/>
    <s v="Licitación - Contrataciones"/>
    <s v="Licitación - Contrataciones"/>
    <m/>
    <m/>
    <m/>
    <m/>
    <m/>
    <m/>
    <m/>
    <m/>
    <x v="1"/>
    <m/>
    <e v="#N/A"/>
    <m/>
    <m/>
    <m/>
    <m/>
    <m/>
    <x v="2"/>
  </r>
  <r>
    <s v="243561/2016"/>
    <s v="243561/2016"/>
    <m/>
    <s v="15936/2016"/>
    <m/>
    <m/>
    <s v="NOTA DNEF N°92/2016"/>
    <d v="2016-05-12T00:00:00"/>
    <s v="Contrataciones Artisticas"/>
    <s v="BORIS BAND"/>
    <m/>
    <s v="REQUIRIMIENTO PARA LA CONTRATACION DE BORIS BAND"/>
    <s v="Dirección Nacional de Expresiones Federales"/>
    <m/>
    <s v="Dirección Nacional de Expresiones Federales"/>
    <d v="2016-06-08T00:00:00"/>
    <s v="Mueble 9"/>
    <x v="1"/>
    <d v="2016-06-03T00:00:00"/>
    <m/>
    <s v="Dirección Nacional de Expresiones Federales"/>
    <d v="2016-06-21T00:00:00"/>
    <s v="Nota CC 390/2016"/>
    <s v="Falta SIPRO, Falta CFC (vencido)"/>
    <x v="3"/>
    <d v="2016-09-13T00:00:00"/>
    <m/>
    <s v="Legitimo Abono"/>
    <s v="Legitimo Abono"/>
    <m/>
    <m/>
    <m/>
    <m/>
    <m/>
    <m/>
    <m/>
    <m/>
    <x v="0"/>
    <m/>
    <e v="#N/A"/>
    <m/>
    <m/>
    <m/>
    <m/>
    <m/>
    <x v="0"/>
  </r>
  <r>
    <s v="250253/2016"/>
    <s v="250253/2016"/>
    <m/>
    <s v="15933/2016"/>
    <m/>
    <m/>
    <s v="NOTA DNEF N°89/2016"/>
    <d v="2016-05-12T00:00:00"/>
    <s v="Contrataciones Artisticas"/>
    <s v="HERNAN JACINTO"/>
    <n v="35000"/>
    <s v="REQURIMIENTO PARA CONTRATACION ARTISTICA DE HERNAN JACINTO"/>
    <s v="Dirección Nacional de Expresiones Federales"/>
    <m/>
    <s v="Dirección Nacional de Expresiones Federales"/>
    <d v="2016-08-05T00:00:00"/>
    <s v="Mueble 9"/>
    <x v="1"/>
    <d v="2016-05-17T00:00:00"/>
    <s v="Nota a presupuesto para verificar crédito. A la firma de Daniel 28/06. Armo nota para devolver a DNEF para refacturar, el 05/07/2016 (teniendo en cuenta instrucciones de corte de ayer)"/>
    <s v="Presupuesto"/>
    <d v="2016-08-22T00:00:00"/>
    <s v="PV-2016-00840133-APN-DGTAYL#SFM"/>
    <s v="Nota para devolver a DNEF para refacturar por nuevo SAF, y alta de ente."/>
    <x v="5"/>
    <m/>
    <m/>
    <s v="Legitimo Abono"/>
    <s v="Legitimo Abono"/>
    <m/>
    <s v="20-29151539-9"/>
    <m/>
    <m/>
    <m/>
    <m/>
    <m/>
    <s v="PARA PAGO JGM"/>
    <x v="0"/>
    <m/>
    <e v="#N/A"/>
    <m/>
    <m/>
    <m/>
    <m/>
    <m/>
    <x v="0"/>
  </r>
  <r>
    <s v="376580/2016"/>
    <s v="376580/2016"/>
    <m/>
    <s v="16412/2016"/>
    <m/>
    <m/>
    <s v="NOTA DNCT N° 53/2016"/>
    <d v="2016-05-16T00:00:00"/>
    <s v="Tecnopolis - Muebles"/>
    <s v="VIVERO CUCULO S.R.L y DE MARTINO CARLOS EDUARDO"/>
    <s v="O.C 128: $183.231,10 O.C 129: $71.510"/>
    <s v="Solicitud de ampliación de ordenes de compra N° 128/2015 y 129/2015"/>
    <s v="Dirección Nacional de Centros Tematicos"/>
    <m/>
    <s v="Dirección Nacional de Centros Temáticos"/>
    <d v="2016-05-16T00:00:00"/>
    <s v="Mueble 11"/>
    <x v="0"/>
    <d v="2016-05-19T00:00:00"/>
    <s v="Analizando Laura."/>
    <s v="Presupuesto"/>
    <d v="2016-09-05T00:00:00"/>
    <s v="PV-2016-01162644"/>
    <m/>
    <x v="5"/>
    <m/>
    <m/>
    <s v="Ampliación Orden de Compra"/>
    <s v="Ampliación Orden de Compra"/>
    <s v="Cerradas Nros. 128/129"/>
    <m/>
    <m/>
    <m/>
    <m/>
    <m/>
    <m/>
    <m/>
    <x v="0"/>
    <s v="SLU - Contrataciones"/>
    <e v="#N/A"/>
    <m/>
    <m/>
    <m/>
    <m/>
    <m/>
    <x v="3"/>
  </r>
  <r>
    <s v="174169/2016"/>
    <s v="174169/2016"/>
    <m/>
    <m/>
    <m/>
    <m/>
    <m/>
    <d v="2016-05-04T00:00:00"/>
    <s v="Servicio de acreditaciones"/>
    <s v="Y3K-IT S.R.L"/>
    <n v="182000"/>
    <s v="Facturación por servicio de acceso mes de ene-feb-mar-abril"/>
    <s v="Dirección de Compras y Contrataciones"/>
    <d v="2016-04-05T00:00:00"/>
    <s v="Dirección Nacional de Expresiones Federales"/>
    <d v="2016-09-02T00:00:00"/>
    <s v="Mueble 9"/>
    <x v="1"/>
    <d v="2016-07-27T00:00:00"/>
    <s v="TERMINADO"/>
    <s v="Presupuesto"/>
    <d v="2016-09-23T00:00:00"/>
    <s v="PV-2016-01627819-APN-DGTAYL#SFM"/>
    <s v="Para indicar si existe crédito, intervención y continuidad de los actuados con proyecto de A.A."/>
    <x v="19"/>
    <d v="2016-09-23T00:00:00"/>
    <m/>
    <s v="Pago"/>
    <s v="Pago"/>
    <m/>
    <m/>
    <m/>
    <m/>
    <m/>
    <m/>
    <m/>
    <s v="PARA PAGO JGM"/>
    <x v="2"/>
    <m/>
    <e v="#N/A"/>
    <m/>
    <m/>
    <m/>
    <m/>
    <m/>
    <x v="0"/>
  </r>
  <r>
    <s v="248213/2015"/>
    <s v="248213/2015"/>
    <m/>
    <m/>
    <m/>
    <m/>
    <s v="OC 2013 Expte Madre N°39110/2016"/>
    <m/>
    <s v="Tecnopolis - Muebles"/>
    <m/>
    <n v="684000"/>
    <s v="adquisicion cinco mil (5000) sillas de plasticas de estructuras metalica para el micro estadio ubicado en el parque tematico proyecto tecnopolis."/>
    <s v="Presidencia de la Nacion"/>
    <m/>
    <m/>
    <m/>
    <s v="Mueble 22"/>
    <x v="0"/>
    <m/>
    <m/>
    <m/>
    <m/>
    <m/>
    <m/>
    <x v="3"/>
    <d v="2016-05-09T00:00:00"/>
    <m/>
    <s v="HISTORICO /MINPLAN"/>
    <s v="Licitacion"/>
    <s v="OC 2013"/>
    <m/>
    <m/>
    <m/>
    <m/>
    <m/>
    <m/>
    <m/>
    <x v="1"/>
    <m/>
    <e v="#N/A"/>
    <m/>
    <m/>
    <m/>
    <m/>
    <m/>
    <x v="2"/>
  </r>
  <r>
    <s v="196038/2016"/>
    <s v="196038/2016"/>
    <m/>
    <m/>
    <m/>
    <m/>
    <s v="Nota DNCT N° 47/2016"/>
    <d v="2016-05-04T00:00:00"/>
    <s v="Tecnopolis - Mantenimiento"/>
    <s v="Emp. Sug. X área requirente: SING FACTORY S.A. y SM SERRANO METAL"/>
    <n v="1575420"/>
    <s v="Solicitud de contratación de trabajos de desarme, desmantelamiento y armado de estructura existente paseo costero"/>
    <s v="Dirección Nacional de Centros Tematicos"/>
    <d v="2016-04-05T00:00:00"/>
    <m/>
    <m/>
    <m/>
    <x v="2"/>
    <d v="2016-08-19T00:00:00"/>
    <s v="Se cargó Providencia y se envió a la DNCT para corregir observaciones."/>
    <s v="Dirección Nacional de Centros Tematicos"/>
    <d v="2016-08-19T00:00:00"/>
    <m/>
    <s v="Correcciones al requerimiento."/>
    <x v="27"/>
    <d v="2016-08-23T00:00:00"/>
    <m/>
    <s v="Licitación - Contrataciones"/>
    <s v="Licitación Privada"/>
    <m/>
    <m/>
    <m/>
    <m/>
    <m/>
    <m/>
    <m/>
    <m/>
    <x v="0"/>
    <m/>
    <s v="196038/2016"/>
    <m/>
    <m/>
    <m/>
    <m/>
    <m/>
    <x v="5"/>
  </r>
  <r>
    <m/>
    <s v="116640/2016"/>
    <m/>
    <s v="116640/2016"/>
    <m/>
    <m/>
    <s v="Nota DNCT N°55016"/>
    <d v="2016-05-17T00:00:00"/>
    <s v="Alquiler de Andamios"/>
    <m/>
    <m/>
    <s v="Solicitud de servicio de alquiler de andamios"/>
    <s v="Dirección Nacional de Centros Tematicos"/>
    <s v="5/17/2016"/>
    <m/>
    <m/>
    <s v="Mueble 8"/>
    <x v="0"/>
    <d v="2016-05-19T00:00:00"/>
    <m/>
    <s v="Dirección Nacional de Centros Tematicos"/>
    <d v="2016-06-13T00:00:00"/>
    <m/>
    <s v="Para solicitar la baja- Tienen que hacer un memo"/>
    <x v="3"/>
    <d v="2016-05-18T00:00:00"/>
    <m/>
    <m/>
    <m/>
    <m/>
    <m/>
    <m/>
    <m/>
    <m/>
    <m/>
    <m/>
    <m/>
    <x v="1"/>
    <m/>
    <e v="#N/A"/>
    <m/>
    <m/>
    <m/>
    <m/>
    <m/>
    <x v="2"/>
  </r>
  <r>
    <s v="203492/2016"/>
    <s v="203492/2016"/>
    <m/>
    <m/>
    <m/>
    <m/>
    <s v="NOTA DNEF N°61/2016"/>
    <d v="2016-05-03T00:00:00"/>
    <s v="Contrataciones Artisticas"/>
    <s v="NINI FLORES"/>
    <m/>
    <s v="REQURIMIENTO PARA CONTRATACION ARTISTICA DE MINI FLORES"/>
    <s v="Dirección Nacional de Expresiones Federales"/>
    <d v="2016-03-05T00:00:00"/>
    <s v="Direccion General Técnica, Administrativa y Legal"/>
    <d v="2016-06-08T00:00:00"/>
    <s v="Mueble 9"/>
    <x v="1"/>
    <d v="2016-05-19T00:00:00"/>
    <s v="Se requiere que acredite en expediente quién tiene derechos de cobro, ya que no surge de manera fehaciente. Aparece una cesión sin certificar. Y factura el tercero."/>
    <s v="Dirección Nacional de Expresiones Federales"/>
    <d v="2016-06-21T00:00:00"/>
    <s v="Nota CC /2016"/>
    <s v="Con observaciones sobre la cesión de derechos"/>
    <x v="7"/>
    <d v="2016-06-21T00:00:00"/>
    <m/>
    <s v="Legitimo Abono"/>
    <s v="Legitimo Abono"/>
    <m/>
    <m/>
    <m/>
    <m/>
    <m/>
    <m/>
    <m/>
    <m/>
    <x v="0"/>
    <m/>
    <e v="#N/A"/>
    <m/>
    <m/>
    <m/>
    <m/>
    <m/>
    <x v="0"/>
  </r>
  <r>
    <s v="196037/2016"/>
    <s v="196037/2016"/>
    <m/>
    <m/>
    <m/>
    <m/>
    <s v="NOTA DNCT N° 46/2016"/>
    <d v="2016-05-03T00:00:00"/>
    <s v="Tecnopolis - Insumos de Herreria"/>
    <m/>
    <m/>
    <s v="Adquisición de paneles de rejas semi elaboradas ed hierro"/>
    <s v="Dirección Nacional de Centros Tematicos"/>
    <d v="2016-03-05T00:00:00"/>
    <s v="Presupuesto"/>
    <d v="2016-05-27T00:00:00"/>
    <m/>
    <x v="2"/>
    <d v="2016-05-27T00:00:00"/>
    <s v="Laura tiene el borrador para chequear 29/09"/>
    <s v="Dirección Nacional de Centros Tematicos"/>
    <d v="2016-08-16T00:00:00"/>
    <s v="PV-2016-00732512-APN-DGTAYL#SFM"/>
    <s v="Correcciones al requerimiento."/>
    <x v="27"/>
    <d v="2016-08-17T00:00:00"/>
    <m/>
    <s v="Licitación - Contrataciones"/>
    <s v="Licitación - Contrataciones"/>
    <m/>
    <m/>
    <m/>
    <m/>
    <m/>
    <m/>
    <m/>
    <m/>
    <x v="0"/>
    <m/>
    <s v="196037/2016"/>
    <m/>
    <m/>
    <m/>
    <m/>
    <m/>
    <x v="5"/>
  </r>
  <r>
    <s v="203980/2016"/>
    <s v="203980/2016"/>
    <m/>
    <m/>
    <m/>
    <m/>
    <s v="NOTA DNEF N°112/2016"/>
    <d v="2016-05-19T00:00:00"/>
    <s v="Alquiler de Equipamiento"/>
    <s v="Sebastian Busco"/>
    <n v="1350"/>
    <s v="Pago alquiler amplificador para concierto Devin"/>
    <s v="Dirección Nacional de Expresiones Federales"/>
    <d v="2016-07-05T00:00:00"/>
    <s v="Presupuesto"/>
    <d v="2016-06-03T00:00:00"/>
    <s v="Mueble 10"/>
    <x v="0"/>
    <d v="2016-05-23T00:00:00"/>
    <s v="En Mesa de JGM"/>
    <s v="JEFATURA DE GABINETE DE MINISTROS"/>
    <d v="2016-07-04T00:00:00"/>
    <m/>
    <m/>
    <x v="18"/>
    <d v="2016-06-28T00:00:00"/>
    <m/>
    <s v="Pago"/>
    <s v="Pago"/>
    <m/>
    <m/>
    <m/>
    <m/>
    <m/>
    <m/>
    <m/>
    <s v="PARA PAGO JGM"/>
    <x v="0"/>
    <m/>
    <e v="#N/A"/>
    <m/>
    <m/>
    <m/>
    <m/>
    <m/>
    <x v="0"/>
  </r>
  <r>
    <m/>
    <s v="043923/2015"/>
    <s v="S01:0043923/2015"/>
    <m/>
    <m/>
    <m/>
    <m/>
    <d v="2016-04-11T00:00:00"/>
    <s v="Tecnopolis - Insumos Electronicos"/>
    <m/>
    <m/>
    <s v="Adquisicion de insumos electronicos con destino al parque de bicentenario."/>
    <s v="Presidencia de la Nacion"/>
    <m/>
    <m/>
    <m/>
    <m/>
    <x v="0"/>
    <m/>
    <m/>
    <m/>
    <m/>
    <m/>
    <m/>
    <x v="5"/>
    <m/>
    <m/>
    <m/>
    <m/>
    <m/>
    <m/>
    <m/>
    <m/>
    <m/>
    <m/>
    <m/>
    <m/>
    <x v="0"/>
    <m/>
    <e v="#N/A"/>
    <m/>
    <m/>
    <m/>
    <m/>
    <m/>
    <x v="2"/>
  </r>
  <r>
    <s v="252062/2015"/>
    <s v="252062/2015"/>
    <m/>
    <s v="16407/2016"/>
    <m/>
    <m/>
    <s v="MEMO N° 19/2016 DNCT"/>
    <d v="2016-05-16T00:00:00"/>
    <s v="Tecnopolis - Servicio de Salud"/>
    <s v="International Health Service Argentina S.A."/>
    <n v="319140.02"/>
    <s v="Cancelación de factura &quot;B&quot; N°0601-04518106 -martes 13 de 10 a 12:30hs en Av. Roque Sáenz Peña 511 1° Piso, Aula A"/>
    <s v="Direccion General Técnica, Administrativa y Legal"/>
    <s v="5/18/2016"/>
    <s v="Legales"/>
    <d v="2016-07-11T00:00:00"/>
    <s v="Mueble 18"/>
    <x v="3"/>
    <d v="2016-06-28T00:00:00"/>
    <s v="Con intervención de Presupuesto."/>
    <s v="Legales"/>
    <d v="2016-06-28T00:00:00"/>
    <s v="NO-2016-00036684"/>
    <s v="Dictámen."/>
    <x v="3"/>
    <d v="2016-07-11T00:00:00"/>
    <m/>
    <s v="Pago"/>
    <s v="Pago"/>
    <m/>
    <s v="30-61029860-1"/>
    <n v="1651"/>
    <s v="N°0601-04518106"/>
    <m/>
    <m/>
    <m/>
    <s v="Tiene que refacturar. Tiene SIPRO y CFC hasta el 19/08"/>
    <x v="0"/>
    <m/>
    <e v="#N/A"/>
    <m/>
    <m/>
    <m/>
    <m/>
    <m/>
    <x v="0"/>
  </r>
  <r>
    <s v="204287/2016"/>
    <s v="204287/2016"/>
    <m/>
    <s v="16732/2016"/>
    <m/>
    <m/>
    <s v="NOTA DNEF N°114/2016"/>
    <d v="2016-05-19T00:00:00"/>
    <s v="Contrataciones Artisticas"/>
    <s v="LUCAS MARTI"/>
    <n v="3000"/>
    <s v="REQUERIMIENTO PARA CONTRATACION ARTISTICA DE LUCAS MARTI"/>
    <s v="Dirección Nacional de Expresiones Federales"/>
    <d v="2016-02-06T00:00:00"/>
    <s v="Dirección Nacional de Expresiones Federales"/>
    <d v="2016-07-25T00:00:00"/>
    <s v="Mueble 9"/>
    <x v="1"/>
    <d v="2016-05-23T00:00:00"/>
    <s v="TERMINADO"/>
    <s v="Presupuesto"/>
    <d v="2016-08-02T00:00:00"/>
    <s v="Providencia GEDO + Reso GEDO"/>
    <s v="Para intervenir e indicar crédito en SAF 347"/>
    <x v="19"/>
    <d v="2016-08-02T00:00:00"/>
    <m/>
    <s v="Legitimo Abono"/>
    <s v="Legitimo Abono"/>
    <m/>
    <s v="20-26967416-5"/>
    <m/>
    <m/>
    <m/>
    <m/>
    <m/>
    <s v="PARA PAGO JGM"/>
    <x v="0"/>
    <m/>
    <e v="#N/A"/>
    <m/>
    <m/>
    <m/>
    <m/>
    <m/>
    <x v="2"/>
  </r>
  <r>
    <m/>
    <s v="010793/2016"/>
    <m/>
    <s v="0010793/2016"/>
    <m/>
    <m/>
    <s v="NOTA DNEF N°16/2016"/>
    <m/>
    <s v="Equipamiento Musical"/>
    <m/>
    <m/>
    <s v="NOTA DNEF N°16/2016 PAGO DE FACTURA MOVIMIENTO DE PIANOS"/>
    <s v="Dirección Nacional de Expresiones Federales"/>
    <m/>
    <m/>
    <m/>
    <m/>
    <x v="0"/>
    <m/>
    <m/>
    <m/>
    <m/>
    <m/>
    <m/>
    <x v="10"/>
    <d v="2016-04-06T00:00:00"/>
    <m/>
    <s v="Pago"/>
    <s v="Pago"/>
    <m/>
    <m/>
    <m/>
    <m/>
    <m/>
    <m/>
    <m/>
    <m/>
    <x v="0"/>
    <m/>
    <e v="#N/A"/>
    <m/>
    <m/>
    <m/>
    <m/>
    <m/>
    <x v="0"/>
  </r>
  <r>
    <s v="204234/2016"/>
    <s v="204234/2016"/>
    <m/>
    <s v="16725/2016"/>
    <m/>
    <m/>
    <s v="NOTA DNEF N°115/2016"/>
    <d v="2016-05-19T00:00:00"/>
    <s v="Contrataciones Artisticas"/>
    <s v="Ianina Trigo"/>
    <n v="5200"/>
    <s v="REQUERIMIENTO PARA CONTRATACIÓN ARTÍSTICA POR ENSAYOS DE NINI FLORES"/>
    <s v="Dirección Nacional de Expresiones Federales"/>
    <s v="5/19/2016"/>
    <s v="Presupuesto"/>
    <d v="2016-06-13T00:00:00"/>
    <s v="Mueble 9"/>
    <x v="1"/>
    <d v="2016-05-23T00:00:00"/>
    <s v="Se requiere que acredite en expediente quién tiene derechos de cobro, ya que no surge. Aparece una cesión de un &quot;director&quot; de orquesta a una SRL, sin ninguna constancia. Y factura la SRL. Volvió 8/09.Lo volvemos a enviar porque vino sin respuesta la nota que enviamos por el derecho de cobro. Lo dejaron en su área por dos meses y volvió sin respuesta con la refacturación. Enviamos con motivo por comdoc."/>
    <s v="Dirección Nacional de Expresiones Federales"/>
    <d v="2016-10-04T00:00:00"/>
    <s v="Nota CC 391/2016"/>
    <s v="Para que den respuesta a la nota enviada."/>
    <x v="25"/>
    <d v="2016-10-04T00:00:00"/>
    <m/>
    <s v="Legitimo Abono"/>
    <s v="Legitimo Abono"/>
    <m/>
    <m/>
    <m/>
    <m/>
    <m/>
    <m/>
    <m/>
    <s v="PARA PAGO JGM"/>
    <x v="2"/>
    <m/>
    <e v="#N/A"/>
    <m/>
    <m/>
    <m/>
    <m/>
    <m/>
    <x v="0"/>
  </r>
  <r>
    <s v="204243/2016"/>
    <s v="204243/2016"/>
    <m/>
    <s v="16726/2016"/>
    <m/>
    <m/>
    <s v="NOTA DNEF N°113/2016"/>
    <d v="2016-05-19T00:00:00"/>
    <s v="Contrataciones Artisticas"/>
    <s v="EZEQUIEL KRONENBERG"/>
    <n v="17000"/>
    <s v="REQUERIMIENTO PARA CONTRATACION ARTISTICA DE EZEQUIEL KRONENBERG"/>
    <s v="Dirección Nacional de Expresiones Federales"/>
    <d v="2016-02-06T00:00:00"/>
    <s v="Dirección Nacional de Expresiones Federales"/>
    <d v="2016-07-25T00:00:00"/>
    <s v="Mueble 9"/>
    <x v="1"/>
    <d v="2016-06-28T00:00:00"/>
    <s v="TERMINADO"/>
    <s v="Presupuesto"/>
    <d v="2016-08-02T00:00:00"/>
    <s v="Providencia GEDO + Resol. GEDO"/>
    <s v="Para intervenir e indicar crédito en SAF 347"/>
    <x v="19"/>
    <d v="2016-08-02T00:00:00"/>
    <m/>
    <s v="Legitimo Abono"/>
    <s v="Legitimo Abono"/>
    <m/>
    <s v="20-28585456-4"/>
    <m/>
    <m/>
    <m/>
    <m/>
    <m/>
    <m/>
    <x v="0"/>
    <m/>
    <e v="#N/A"/>
    <m/>
    <m/>
    <m/>
    <m/>
    <m/>
    <x v="2"/>
  </r>
  <r>
    <s v="204556/2016"/>
    <s v="204556/2016"/>
    <m/>
    <m/>
    <m/>
    <m/>
    <m/>
    <d v="2016-05-19T00:00:00"/>
    <s v="Equipamiento"/>
    <s v="MASSA ILUMINACIÓN S.R.L"/>
    <n v="275002.75"/>
    <s v="Instalación de equipamiento CCK (luminarias)"/>
    <s v="Coordinación Técnica Operativa"/>
    <s v="5/19/2016"/>
    <s v="Dirección Nacional de Expresiones Federales"/>
    <d v="2016-08-16T00:00:00"/>
    <s v="Mueble 11"/>
    <x v="1"/>
    <d v="2016-07-15T00:00:00"/>
    <s v="TERMINADO"/>
    <s v="Presupuesto"/>
    <d v="2016-09-01T00:00:00"/>
    <s v="PV-2016-01094748-APN-DGTAYL#SFM"/>
    <s v="Para que indique si hay crédito y continuar el trámite con Dispo por GEDO"/>
    <x v="5"/>
    <m/>
    <m/>
    <m/>
    <m/>
    <m/>
    <m/>
    <m/>
    <m/>
    <m/>
    <m/>
    <m/>
    <m/>
    <x v="0"/>
    <m/>
    <e v="#N/A"/>
    <m/>
    <m/>
    <m/>
    <m/>
    <m/>
    <x v="2"/>
  </r>
  <r>
    <s v="13846/2016"/>
    <s v="013846/2016"/>
    <m/>
    <m/>
    <m/>
    <m/>
    <m/>
    <d v="2016-04-28T00:00:00"/>
    <s v="Tecnopolis - Mantenimiento"/>
    <s v="GRUAS SAN BLAS S.A."/>
    <n v="308080.75"/>
    <s v="CONTRATACION SERVICIO ANUAL DE MANTENIMIENTO PREVENTIVO, CORRECTIVO Y REPARACION DE MAQUINAS PESADAS, SITUADA EN PARQUE TEMATICO TECNOPOLIS"/>
    <s v="Dirección Nacional de Centros Tematicos"/>
    <m/>
    <m/>
    <m/>
    <m/>
    <x v="3"/>
    <m/>
    <m/>
    <m/>
    <m/>
    <m/>
    <m/>
    <x v="3"/>
    <d v="2016-05-09T00:00:00"/>
    <m/>
    <s v="Licitación - Contrataciones"/>
    <s v="Licitación - Contrataciones"/>
    <m/>
    <m/>
    <m/>
    <m/>
    <m/>
    <m/>
    <m/>
    <s v="PARA PAGO JGM"/>
    <x v="2"/>
    <m/>
    <e v="#N/A"/>
    <m/>
    <m/>
    <m/>
    <m/>
    <m/>
    <x v="3"/>
  </r>
  <r>
    <s v="213175/2016"/>
    <s v="213175/2016"/>
    <m/>
    <m/>
    <m/>
    <m/>
    <m/>
    <m/>
    <s v="Tecnopolis - Iluminacion"/>
    <s v="Buenos Aires Live Show S.R.L."/>
    <n v="2117500"/>
    <s v="SERVICIO DE ALQUILER PARA SONIDO E ILUMINACION INTEGRAL - SALTA INTINERANTE (TECNOPOLIS)"/>
    <s v="Dirección Nacional de Centros Tematicos"/>
    <m/>
    <s v="Direccion General Técnica, Administrativa y Legal"/>
    <d v="2016-07-06T00:00:00"/>
    <s v="Mueble 15"/>
    <x v="0"/>
    <d v="2016-05-24T00:00:00"/>
    <s v="FINALIZADO a la espera de que les den cuota de pago en la Tesorería."/>
    <s v="Presupuesto"/>
    <d v="2016-07-12T00:00:00"/>
    <m/>
    <s v="Para proceder al pago. Con Acto Administrativo firmado. Refacturado al SFMyCP"/>
    <x v="19"/>
    <d v="2016-07-12T00:00:00"/>
    <m/>
    <s v="Legitimo Abono"/>
    <s v="Legitimo Abono"/>
    <m/>
    <m/>
    <m/>
    <m/>
    <m/>
    <m/>
    <m/>
    <s v="DEBE REFACTURAR NO TIENE SIPRO"/>
    <x v="0"/>
    <m/>
    <e v="#N/A"/>
    <m/>
    <m/>
    <m/>
    <m/>
    <m/>
    <x v="2"/>
  </r>
  <r>
    <m/>
    <s v="014747/2016"/>
    <m/>
    <s v="014747/2016"/>
    <m/>
    <m/>
    <s v="NOTA DNEF Nº 70/2016"/>
    <d v="2016-05-03T00:00:00"/>
    <s v="Viáticos y Alojamiento"/>
    <s v="PBG TRAVEL AND EVENTS S.R.L."/>
    <m/>
    <s v="PEDIDO DE PASAJES AÉREOS, TRASLADOS INTERNOS Y ALOJAMIENTO &quot; CONCIERTO CELLO SAMBA TRIO&quot;"/>
    <s v="Dirección Nacional de Centros Tematicos"/>
    <m/>
    <m/>
    <m/>
    <m/>
    <x v="0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m/>
    <s v="Legitimo Abono"/>
    <s v="Legitimo Abono"/>
    <m/>
    <m/>
    <m/>
    <m/>
    <m/>
    <m/>
    <m/>
    <m/>
    <x v="0"/>
    <m/>
    <e v="#N/A"/>
    <m/>
    <m/>
    <m/>
    <m/>
    <m/>
    <x v="0"/>
  </r>
  <r>
    <m/>
    <s v="014733/2016"/>
    <m/>
    <s v="014733/2016"/>
    <m/>
    <m/>
    <s v="NOTA DNEF Nº 56/2016"/>
    <d v="2016-05-03T00:00:00"/>
    <s v="Hospedaje y Comida"/>
    <m/>
    <m/>
    <s v="Pedido de hospedaje y comidas &quot;Fattoruso Hugo Antonio&quot;"/>
    <s v="Dirección Nacional de Centros Tematicos"/>
    <m/>
    <m/>
    <m/>
    <m/>
    <x v="0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m/>
    <s v="Legitimo Abono"/>
    <s v="Legitimo Abono"/>
    <m/>
    <m/>
    <m/>
    <m/>
    <m/>
    <m/>
    <m/>
    <m/>
    <x v="0"/>
    <m/>
    <e v="#N/A"/>
    <m/>
    <m/>
    <m/>
    <m/>
    <m/>
    <x v="0"/>
  </r>
  <r>
    <s v="213094/2016"/>
    <s v="213094/2016"/>
    <m/>
    <m/>
    <m/>
    <m/>
    <m/>
    <m/>
    <s v="Tecnopolis - Equipamiento"/>
    <m/>
    <n v="855000"/>
    <s v="SERVICIO DE ALQUILER DE EQUIPAMIENTO PARA DESARROLLO DEL PROYECTO &quot;OCULUS&quot; - SALTA INTINERANTE (TECNOPOLIS)"/>
    <s v="Dirección Nacional de Centros Tematicos"/>
    <m/>
    <s v="Dirección Nacional de Centros Tematicos"/>
    <d v="2016-05-24T00:00:00"/>
    <s v="Mueble 15"/>
    <x v="0"/>
    <d v="2016-05-24T00:00:00"/>
    <s v="Solo caratula lo tiene Anahí"/>
    <m/>
    <m/>
    <m/>
    <m/>
    <x v="3"/>
    <d v="2016-05-24T00:00:00"/>
    <m/>
    <s v="Legitimo Abono"/>
    <s v="Legitimo Abono"/>
    <m/>
    <m/>
    <m/>
    <m/>
    <m/>
    <m/>
    <m/>
    <s v="PARA PAGO JGM"/>
    <x v="2"/>
    <m/>
    <e v="#N/A"/>
    <m/>
    <m/>
    <m/>
    <m/>
    <m/>
    <x v="0"/>
  </r>
  <r>
    <m/>
    <s v="014748/2016"/>
    <m/>
    <s v="014748/2016"/>
    <m/>
    <m/>
    <s v="NOTA DNEF Nº 71/2016"/>
    <d v="2016-05-03T00:00:00"/>
    <s v="Viáticos y Alojamiento"/>
    <s v="PBG TRAVEL AND EVENTS S.R.L."/>
    <m/>
    <s v="PEDIDO DE PASAJES AÉREOS, TRASLADOS INTERNOS Y ALOJAMIENTO &quot;ARNALDO ANTUNES TRIO - A CASA E SUA&quot;"/>
    <s v="Dirección Nacional de Centros Tematicos"/>
    <m/>
    <m/>
    <m/>
    <m/>
    <x v="0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s v="Si"/>
    <s v="Legitimo Abono"/>
    <s v="Legitimo Abono"/>
    <m/>
    <m/>
    <m/>
    <m/>
    <m/>
    <m/>
    <m/>
    <m/>
    <x v="0"/>
    <m/>
    <e v="#N/A"/>
    <m/>
    <m/>
    <m/>
    <m/>
    <m/>
    <x v="0"/>
  </r>
  <r>
    <s v="213090/2016"/>
    <s v="213090/2016"/>
    <m/>
    <m/>
    <m/>
    <m/>
    <m/>
    <m/>
    <s v="Tecnopolis - Equipamiento"/>
    <s v="OLILE"/>
    <n v="822800"/>
    <s v="SERVICIO DE ALQUILER DE EQUIPAMIENTO TECNOLOGICO PARA DESARROLLO DE INSTALACION DE &quot;KINETIK&quot; - SALTA INTINERANTE (TECNOPOLIS)"/>
    <s v="Dirección Nacional de Centros Tematicos"/>
    <m/>
    <s v="Dirección Nacional de Centros Tematicos"/>
    <d v="2016-05-24T00:00:00"/>
    <s v="Mueble 15"/>
    <x v="0"/>
    <m/>
    <s v="SE PAGO EL DÍA 13/07/2016 ESTA EN ARCHIVO CONTABLE DE JEFATURA DESDE EL 13/07/2016"/>
    <m/>
    <m/>
    <s v="Nota CC 2565/2016"/>
    <m/>
    <x v="18"/>
    <d v="2016-06-03T00:00:00"/>
    <m/>
    <s v="Legitimo Abono"/>
    <s v="Legitimo Abono"/>
    <m/>
    <s v="30-71454409-4"/>
    <m/>
    <m/>
    <m/>
    <n v="363000"/>
    <s v="Devengado"/>
    <s v="EN PROCESO DE LIQUIDACON POR JGM"/>
    <x v="4"/>
    <m/>
    <e v="#N/A"/>
    <m/>
    <m/>
    <m/>
    <m/>
    <m/>
    <x v="0"/>
  </r>
  <r>
    <s v="212075/2016"/>
    <s v="212075/2016"/>
    <m/>
    <m/>
    <m/>
    <m/>
    <m/>
    <m/>
    <s v="Tecnopolis - Alquiler Grupo electrogeno"/>
    <s v="ELEC TROVATO"/>
    <n v="220000"/>
    <s v="SALTA ITINERANTE:SERVICIO INTEGRAL DE ALQUILER DE GENERADORES ELECTRICOS"/>
    <s v="Dirección Nacional de Centros Tematicos"/>
    <m/>
    <s v="Dirección Nacional de Centros Tematicos"/>
    <d v="2016-05-24T00:00:00"/>
    <s v="Mueble 15"/>
    <x v="0"/>
    <m/>
    <s v="SE PAGO EL DÍA 13/07/2016 ESTA EN ARCHIVO CONTABLE DE JEFATURA DESDE EL 13/07/2016"/>
    <m/>
    <d v="2016-06-07T00:00:00"/>
    <s v="nota cc 285/2016"/>
    <m/>
    <x v="18"/>
    <d v="2016-06-24T00:00:00"/>
    <m/>
    <s v="Legitimo Abono"/>
    <s v="Legitimo Abono"/>
    <m/>
    <m/>
    <m/>
    <m/>
    <m/>
    <n v="290000"/>
    <s v="Devengado"/>
    <s v="EN PROCESO DE LIQUIDACON POR JGM"/>
    <x v="4"/>
    <m/>
    <e v="#N/A"/>
    <m/>
    <m/>
    <m/>
    <m/>
    <m/>
    <x v="0"/>
  </r>
  <r>
    <s v="196039/2016"/>
    <s v="196039/2016"/>
    <m/>
    <s v="NOTA S01 014753/2016"/>
    <m/>
    <m/>
    <s v="NOTA DNEF Nº 62/2016"/>
    <d v="2016-05-03T00:00:00"/>
    <s v="Contrataciones Artisticas"/>
    <s v="PABLO POLLITZER"/>
    <n v="15000"/>
    <s v="REQUERIMIENTO PARA CONTRATACION ARTISTICA DE PABLO POLLITZER"/>
    <s v="Dirección Nacional de Centros Tematicos"/>
    <m/>
    <s v="Direccion General Técnica, Administrativa y Legal"/>
    <d v="2016-07-06T00:00:00"/>
    <m/>
    <x v="1"/>
    <d v="2016-06-01T00:00:00"/>
    <s v="TERMINADO"/>
    <s v="Presupuesto"/>
    <d v="2016-08-29T00:00:00"/>
    <s v="PV-2016-00989059"/>
    <s v="Se remite a presupuesto para indicar crédito en SAF 347 con AA de ratificación (mal las competencias), firma Ricardes"/>
    <x v="5"/>
    <m/>
    <m/>
    <s v="Legitimo Abono"/>
    <s v="Legitimo Abono"/>
    <m/>
    <m/>
    <m/>
    <m/>
    <m/>
    <m/>
    <m/>
    <s v="PARA PAGO SFMYCP"/>
    <x v="0"/>
    <m/>
    <e v="#N/A"/>
    <m/>
    <m/>
    <m/>
    <m/>
    <m/>
    <x v="2"/>
  </r>
  <r>
    <s v="211989/2016"/>
    <s v="211989/2016"/>
    <m/>
    <m/>
    <m/>
    <m/>
    <s v="NOTA DNCT N°79 BIS"/>
    <d v="2016-05-27T00:00:00"/>
    <s v="Tecnopolis - Equipamiento"/>
    <m/>
    <n v="422290"/>
    <s v="SALTA ITINERANTE: SERVICIO DE ALQUILER DE BAÑOS QUÍMICOS, INSTALACIÓN INICIO EVENTO SALTA ITINERANTE"/>
    <s v="Dirección Nacional de Centros Tematicos"/>
    <m/>
    <s v="Direccion General Técnica, Administrativa y Legal"/>
    <d v="2016-06-22T00:00:00"/>
    <s v="Mueble 15"/>
    <x v="0"/>
    <d v="2016-05-24T00:00:00"/>
    <s v="SE REMITIÓ MAIL A TECNO PARA QUE DIGA COMO CONTINUARRECIBIDO EN COMPRAS EL DÍA 23/06/2016// NO TIENE FACTURA"/>
    <m/>
    <m/>
    <m/>
    <m/>
    <x v="3"/>
    <d v="2016-06-24T00:00:00"/>
    <m/>
    <s v="Legitimo Abono"/>
    <s v="Legitimo Abono"/>
    <m/>
    <m/>
    <m/>
    <m/>
    <m/>
    <m/>
    <m/>
    <s v="PARA PAGO JGM"/>
    <x v="2"/>
    <m/>
    <e v="#N/A"/>
    <m/>
    <m/>
    <m/>
    <m/>
    <m/>
    <x v="2"/>
  </r>
  <r>
    <s v="196026/2016"/>
    <s v="196026/2016"/>
    <m/>
    <s v="NOTA S01 014755/2016"/>
    <m/>
    <m/>
    <s v="NOTA DNEF Nº 60/2016"/>
    <d v="2016-05-03T00:00:00"/>
    <s v="Contrataciones Artisticas"/>
    <s v="PIERRE BLANCHARD"/>
    <n v="10000"/>
    <s v="REQUERIMIENTO PARA CONTRATACION ARTISTICA DE PIERRE BLANCHARD.-"/>
    <s v="Dirección Nacional de Centros Tematicos"/>
    <m/>
    <s v="Presupuesto"/>
    <d v="2016-05-17T00:00:00"/>
    <m/>
    <x v="0"/>
    <m/>
    <m/>
    <s v="Presupuesto"/>
    <d v="2016-05-10T00:00:00"/>
    <s v="Nota CC 179/2016"/>
    <s v="A tesorería, para tramitar como FR"/>
    <x v="28"/>
    <d v="2016-05-23T00:00:00"/>
    <m/>
    <s v="Legitimo Abono"/>
    <s v="Legitimo Abono"/>
    <m/>
    <m/>
    <m/>
    <m/>
    <m/>
    <m/>
    <m/>
    <m/>
    <x v="0"/>
    <m/>
    <e v="#N/A"/>
    <m/>
    <m/>
    <m/>
    <m/>
    <m/>
    <x v="0"/>
  </r>
  <r>
    <s v="207947/2016"/>
    <s v="207947/2016"/>
    <m/>
    <m/>
    <m/>
    <m/>
    <m/>
    <m/>
    <s v="Equipamiento Musical"/>
    <s v="DAKAR ACUSTICA"/>
    <n v="12100"/>
    <s v="Contratación de servicio dodecaedro ensayo orquesta sinfónica nacional firmado Oscar Mozzi - FACT 701"/>
    <s v="Dirección Nacional de Expresiones Federales"/>
    <s v="3/29/2016"/>
    <s v="Direccion General Técnica, Administrativa y Legal"/>
    <d v="2016-07-07T00:00:00"/>
    <s v="Mueble 10"/>
    <x v="0"/>
    <d v="2016-05-24T00:00:00"/>
    <s v="Se envía a Ppto con remito x Comdoc"/>
    <s v="Presupuesto"/>
    <d v="2016-06-14T00:00:00"/>
    <s v="Nota CC N° 317/2016"/>
    <s v="Para su intervención y pago."/>
    <x v="19"/>
    <d v="2016-07-11T00:00:00"/>
    <m/>
    <s v="Pago"/>
    <s v="Pago"/>
    <m/>
    <m/>
    <m/>
    <s v="FACT 701"/>
    <m/>
    <m/>
    <m/>
    <s v="PARA PAGO SFMYCP"/>
    <x v="0"/>
    <m/>
    <e v="#N/A"/>
    <m/>
    <m/>
    <m/>
    <m/>
    <m/>
    <x v="0"/>
  </r>
  <r>
    <s v="245931/2016"/>
    <s v="245931/2016"/>
    <m/>
    <s v="NOTA S01 014746/201"/>
    <m/>
    <m/>
    <s v="NOTA DNEF Nº 69/2016"/>
    <d v="2016-05-03T00:00:00"/>
    <s v="Contrataciones Artisticas"/>
    <s v="GRACIELA ODDONE"/>
    <n v="15000"/>
    <s v="REQUERIMIENTO PARA CONTRATACIÓN ARTÍSTICA DE GRACIELA ODDONE"/>
    <s v="Dirección Nacional de Centros Tematicos"/>
    <m/>
    <s v="Direccion General Técnica, Administrativa y Legal"/>
    <d v="2016-06-10T00:00:00"/>
    <s v="Mueble 9"/>
    <x v="1"/>
    <m/>
    <s v="TERMINADO"/>
    <s v="Presupuesto"/>
    <d v="2016-08-26T00:00:00"/>
    <s v="Providencia GEDO + Reso GEDO"/>
    <s v="Para indicar crédito en SAF 347 y nuevo AA de ratificación (mal las competencias), firma Ricardes"/>
    <x v="5"/>
    <m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13947/2016"/>
    <s v="213947/2016"/>
    <m/>
    <s v="16772/2016"/>
    <m/>
    <m/>
    <m/>
    <m/>
    <s v="Tecnopolis - Equipamiento"/>
    <m/>
    <m/>
    <s v="Suministros de bienes y servicios del parque tecnópolis"/>
    <s v="Dirección Nacional de Centros Tematicos"/>
    <s v="5/20/2016"/>
    <s v="Legales"/>
    <d v="2016-07-11T00:00:00"/>
    <s v="Mueble 8"/>
    <x v="0"/>
    <d v="2016-05-27T00:00:00"/>
    <s v="SE DEJA SIN EFECTO - PARA ARCHIVAR"/>
    <m/>
    <m/>
    <m/>
    <m/>
    <x v="3"/>
    <d v="2016-07-11T00:00:00"/>
    <m/>
    <m/>
    <m/>
    <m/>
    <m/>
    <m/>
    <m/>
    <m/>
    <m/>
    <m/>
    <m/>
    <x v="1"/>
    <m/>
    <e v="#N/A"/>
    <m/>
    <m/>
    <m/>
    <m/>
    <m/>
    <x v="2"/>
  </r>
  <r>
    <s v="198065/2016"/>
    <s v="198065/2016"/>
    <m/>
    <m/>
    <m/>
    <m/>
    <m/>
    <d v="2016-05-10T00:00:00"/>
    <s v="Convenio Universidades"/>
    <s v="UNLP"/>
    <n v="3087226"/>
    <s v="la universidad solicita el pago de la deuda por trabajos de relevamiento realizados según convenio ACU N° 281/15"/>
    <s v="Direccion General Técnica, Administrativa y Legal"/>
    <m/>
    <m/>
    <m/>
    <s v="Mueble 14"/>
    <x v="0"/>
    <d v="2016-05-30T00:00:00"/>
    <m/>
    <m/>
    <m/>
    <m/>
    <m/>
    <x v="3"/>
    <d v="2016-06-06T00:00:00"/>
    <m/>
    <s v="Pago"/>
    <s v="Pago"/>
    <m/>
    <m/>
    <m/>
    <m/>
    <m/>
    <m/>
    <m/>
    <m/>
    <x v="3"/>
    <m/>
    <e v="#N/A"/>
    <m/>
    <m/>
    <m/>
    <m/>
    <m/>
    <x v="2"/>
  </r>
  <r>
    <s v="337171/2015"/>
    <s v="337171/2015"/>
    <m/>
    <m/>
    <m/>
    <m/>
    <m/>
    <d v="2015-11-02T00:00:00"/>
    <s v="Convenio Universidades"/>
    <s v="UNLP"/>
    <n v="5696796"/>
    <s v="Relevamiento y propuestas de intervención o evaluación de proyectos de ECE. Convenio ACU N° 281/15"/>
    <s v="Direccion General Técnica, Administrativa y Legal"/>
    <m/>
    <m/>
    <m/>
    <s v="Mueble 14"/>
    <x v="0"/>
    <d v="2016-05-30T00:00:00"/>
    <s v="23-06-2016. Conciliando informes presentados por la universidad. Agustín Cusa (ex coordinador del convenio en Minplan), debe remitir informe a fin de verificar información anterior a la que consta en expte."/>
    <m/>
    <m/>
    <m/>
    <m/>
    <x v="3"/>
    <d v="2016-06-02T00:00:00"/>
    <m/>
    <s v="Convenios"/>
    <s v="Convenios"/>
    <m/>
    <m/>
    <m/>
    <m/>
    <m/>
    <m/>
    <m/>
    <m/>
    <x v="0"/>
    <m/>
    <e v="#N/A"/>
    <m/>
    <m/>
    <m/>
    <m/>
    <m/>
    <x v="2"/>
  </r>
  <r>
    <s v="245927/2016"/>
    <s v="245927/2016"/>
    <m/>
    <s v="NOTA S01 14735/2016"/>
    <m/>
    <m/>
    <s v="NOTA DNEF Nº 66/2016"/>
    <d v="2016-05-03T00:00:00"/>
    <s v="Contrataciones Artisticas"/>
    <s v="JULIO DAVID DOMINGUEZ"/>
    <n v="2830"/>
    <s v="REQUERIMIENTO PARA CONTRATACIÓN ARTÍSTICA DE JULIO DAVID DOMINGUEZ"/>
    <s v="Dirección Nacional de Centros Tematicos"/>
    <m/>
    <s v="Direccion General Técnica, Administrativa y Legal"/>
    <d v="2016-06-10T00:00:00"/>
    <s v="Mueble 9"/>
    <x v="1"/>
    <d v="2016-06-13T00:00:00"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."/>
    <x v="10"/>
    <d v="2016-07-15T00:00:00"/>
    <s v="Si"/>
    <s v="Legitimo Abono"/>
    <s v="Legitimo Abono"/>
    <m/>
    <m/>
    <m/>
    <m/>
    <m/>
    <m/>
    <m/>
    <m/>
    <x v="0"/>
    <m/>
    <e v="#N/A"/>
    <m/>
    <m/>
    <m/>
    <m/>
    <m/>
    <x v="2"/>
  </r>
  <r>
    <s v="240702/2016"/>
    <s v="240702/2016"/>
    <m/>
    <s v="17625/2016"/>
    <m/>
    <m/>
    <s v="Nota DNEF N° 143/2016"/>
    <d v="2016-05-27T00:00:00"/>
    <s v="Contrataciones Artisticas"/>
    <s v="Vivanco Maria Cornelia"/>
    <m/>
    <s v="Requerimiento para contratación artística de Vivanco Maria Cornelia"/>
    <s v="Dirección Nacional de Expresiones Federales"/>
    <m/>
    <s v="Dirección Nacional de Expresiones Federales"/>
    <d v="2016-07-27T00:00:00"/>
    <s v="Mueble 9"/>
    <x v="1"/>
    <d v="2016-05-30T00:00:00"/>
    <s v="TERMINADO"/>
    <s v="Presupuesto"/>
    <d v="2016-08-25T00:00:00"/>
    <s v="PV-2016-00918057"/>
    <s v="Para su intervención e indicación de crédito. RESO por GEDO."/>
    <x v="5"/>
    <m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196252/2016"/>
    <s v="196252/2016"/>
    <m/>
    <s v="NOTA S01 014736/2016"/>
    <m/>
    <m/>
    <s v="NOTA DNEF Nº 58/2016"/>
    <d v="2016-05-03T00:00:00"/>
    <s v="Contrataciones Artisticas"/>
    <s v="Devin Hoff"/>
    <n v="21351"/>
    <s v="Requerimiento para contratación artística de Devin Hoff"/>
    <s v="Dirección Nacional de Expresiones Federales"/>
    <m/>
    <s v="Dirección Nacional de Expresiones Federales"/>
    <d v="2016-08-11T00:00:00"/>
    <m/>
    <x v="1"/>
    <m/>
    <s v="TERMINADO"/>
    <s v="Presupuesto"/>
    <d v="2016-09-08T00:00:00"/>
    <s v="PV-2016-01255935-APN-DGTAYL#SFM"/>
    <s v="Para su intervención e indicación de crédito. RESO por GEDO."/>
    <x v="5"/>
    <m/>
    <s v="Si"/>
    <s v="Legitimo Abono"/>
    <s v="Legitimo Abono"/>
    <m/>
    <m/>
    <m/>
    <m/>
    <m/>
    <m/>
    <m/>
    <m/>
    <x v="0"/>
    <m/>
    <e v="#N/A"/>
    <m/>
    <m/>
    <m/>
    <m/>
    <m/>
    <x v="2"/>
  </r>
  <r>
    <s v="240681/2016"/>
    <s v="240681/2016"/>
    <m/>
    <s v="17629/2016"/>
    <m/>
    <m/>
    <s v="Nota DNEF N° 142/2016"/>
    <d v="2016-05-27T00:00:00"/>
    <s v="Contrataciones Artisticas"/>
    <s v="Magdalena Delfina Fleitas"/>
    <n v="90000"/>
    <s v="Requerimiento para contratación artística de Magdalena Delfina Fleitas"/>
    <s v="Dirección Nacional de Expresiones Federales"/>
    <m/>
    <s v="Dirección Nacional de Expresiones Federales"/>
    <d v="2016-07-19T00:00:00"/>
    <s v="Mueble 9"/>
    <x v="1"/>
    <d v="2016-05-30T00:00:00"/>
    <s v="TERMINADO"/>
    <s v="Presupuesto"/>
    <d v="2016-09-02T00:00:00"/>
    <s v="PV-2016-01116332-APN-DGTAYL#SFM"/>
    <s v="para su efectivo pago"/>
    <x v="5"/>
    <m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40731/2016"/>
    <s v="240731/2016"/>
    <m/>
    <s v="17624/2016"/>
    <m/>
    <m/>
    <s v="Nota DNEF N° 141/2016"/>
    <d v="2016-05-28T00:00:00"/>
    <s v="Contrataciones Artisticas"/>
    <s v="Magdalena Delfina Fleitas"/>
    <n v="13000"/>
    <s v="Requerimiento para contratación artística de Magdalena Delfina Fleitas"/>
    <s v="Dirección Nacional de Expresiones Federales"/>
    <m/>
    <s v="Direccion General Técnica, Administrativa y Legal"/>
    <d v="2016-06-10T00:00:00"/>
    <s v="Mueble 9"/>
    <x v="1"/>
    <d v="2016-05-30T00:00:00"/>
    <s v="Armando pliego, 14/06/16. Sale con nota a DNEF para agregar clausula de propiedad intelectual y aclarar usos"/>
    <s v="Dirección Nacional de Expresiones Federales"/>
    <d v="2016-06-15T00:00:00"/>
    <s v="Nota CC N° 337/2016"/>
    <s v="Para aclarar usos de Propiedad intelectual"/>
    <x v="7"/>
    <d v="2016-06-16T00:00:00"/>
    <m/>
    <s v="Legitimo Abono"/>
    <s v="Legitimo Abono"/>
    <m/>
    <m/>
    <m/>
    <m/>
    <m/>
    <m/>
    <m/>
    <s v="PARA PAGO JGM"/>
    <x v="0"/>
    <m/>
    <e v="#N/A"/>
    <m/>
    <m/>
    <m/>
    <m/>
    <m/>
    <x v="0"/>
  </r>
  <r>
    <m/>
    <s v="017614/2016"/>
    <m/>
    <s v="17614/2016"/>
    <m/>
    <m/>
    <s v="Nota DNEF N° 138/2016"/>
    <d v="2016-05-27T00:00:00"/>
    <s v="Contrataciones Artisticas"/>
    <s v="Mariano Junio"/>
    <m/>
    <s v="Requerimiento para contratación artística de Mariano Junio"/>
    <s v="Dirección Nacional de Expresiones Federales"/>
    <m/>
    <s v="Dirección Nacional de Expresiones Federales"/>
    <d v="2016-05-30T00:00:00"/>
    <s v="Mueble 9"/>
    <x v="1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s v="249839/2016"/>
    <s v="249839/2016"/>
    <m/>
    <m/>
    <m/>
    <m/>
    <m/>
    <d v="2014-02-13T00:00:00"/>
    <s v="Tecnopolis - Obra Publica"/>
    <s v="PHONEX ISOCOR S.A"/>
    <m/>
    <s v="Factura N° 0002/00001059"/>
    <s v="Direccion General Técnica, Administrativa y Legal"/>
    <m/>
    <m/>
    <m/>
    <s v="Mueble 15"/>
    <x v="0"/>
    <d v="2016-06-01T00:00:00"/>
    <s v="ARCHIVO"/>
    <m/>
    <m/>
    <m/>
    <m/>
    <x v="3"/>
    <d v="2016-06-06T00:00:00"/>
    <m/>
    <s v="Pago"/>
    <s v="Pago"/>
    <m/>
    <m/>
    <m/>
    <s v="0002/00001059"/>
    <m/>
    <m/>
    <m/>
    <m/>
    <x v="3"/>
    <m/>
    <e v="#N/A"/>
    <m/>
    <m/>
    <m/>
    <m/>
    <m/>
    <x v="2"/>
  </r>
  <r>
    <s v="86253/2016"/>
    <s v="086253/2016"/>
    <m/>
    <m/>
    <m/>
    <m/>
    <s v="202673/2015"/>
    <d v="2016-05-04T00:00:00"/>
    <s v="Seguridad"/>
    <s v="MURATA S.A."/>
    <n v="14135722.720000001"/>
    <s v="Fatc 2115, 2116 y2117 $14.135.722,72"/>
    <s v="Coordinación Técnica Operativa"/>
    <m/>
    <s v="Presupuesto"/>
    <d v="2016-06-23T00:00:00"/>
    <s v="Mueble 9"/>
    <x v="0"/>
    <d v="2016-06-24T00:00:00"/>
    <s v="Armé nota de pase a presupuesto. Luego nota resumen a adrian// 24-6 Indica presupuesto, que el gasto esta contemplado en el SAF 347 (aun no esta activo)//SE SOLICITO A LA EMPRESA REFACTURACION. 14/07/2016: Saco a Mozzi por COMDOC para conformar facturas. Armo nota en GEDO para pasar a pago"/>
    <s v="Direccion General Técnica, Administrativa y Legal"/>
    <d v="2016-08-05T00:00:00"/>
    <s v="PV-2016-00559400"/>
    <m/>
    <x v="5"/>
    <m/>
    <m/>
    <s v="Pago"/>
    <s v="Pago"/>
    <m/>
    <m/>
    <m/>
    <m/>
    <m/>
    <m/>
    <m/>
    <s v="PARA PAGO JGM"/>
    <x v="0"/>
    <s v="O.C en Ejecución"/>
    <e v="#N/A"/>
    <m/>
    <m/>
    <m/>
    <m/>
    <m/>
    <x v="3"/>
  </r>
  <r>
    <m/>
    <s v="040930/2016"/>
    <s v="40930/2016"/>
    <m/>
    <m/>
    <m/>
    <m/>
    <d v="2016-05-26T00:00:00"/>
    <s v="Tecnopolis - Materiales Electricos"/>
    <s v="Ylum s.a"/>
    <n v="61695.8"/>
    <s v="Factura N° 0004-00015266"/>
    <s v="Dirección Nacional de Centros Tematicos"/>
    <s v="5/26/2016"/>
    <s v="Direccion General Técnica, Administrativa y Legal"/>
    <d v="2016-06-01T00:00:00"/>
    <s v="Mueble 14"/>
    <x v="0"/>
    <d v="2016-06-01T00:00:00"/>
    <m/>
    <m/>
    <m/>
    <m/>
    <m/>
    <x v="3"/>
    <m/>
    <m/>
    <s v="Pago"/>
    <s v="Pago"/>
    <m/>
    <m/>
    <m/>
    <m/>
    <m/>
    <m/>
    <m/>
    <m/>
    <x v="3"/>
    <m/>
    <e v="#N/A"/>
    <m/>
    <m/>
    <m/>
    <m/>
    <m/>
    <x v="2"/>
  </r>
  <r>
    <s v="227842/2016"/>
    <s v="227842/2016"/>
    <m/>
    <s v="21938/2016"/>
    <m/>
    <m/>
    <m/>
    <d v="2016-05-30T00:00:00"/>
    <s v="Librería"/>
    <s v="Centeno SRL"/>
    <n v="188520.5"/>
    <s v="Solicitud de material para gran instalación artistica"/>
    <s v="Dirección Nacional de Expresiones Federales"/>
    <s v="5/30/2016"/>
    <s v="Dirección Nacional de Expresiones Federales"/>
    <d v="2016-09-05T00:00:00"/>
    <s v="Mueble 8"/>
    <x v="1"/>
    <d v="2016-06-01T00:00:00"/>
    <s v="TERMINADO"/>
    <s v="Legales"/>
    <d v="2016-09-22T00:00:00"/>
    <s v="PV 2016-00150327"/>
    <s v="Para que informe existencia de crédita y pase a Legales"/>
    <x v="0"/>
    <d v="2016-09-22T00:00:00"/>
    <m/>
    <s v="Legitimo Abono"/>
    <s v="Legitimo Abono"/>
    <m/>
    <n v="30650546357"/>
    <m/>
    <s v="0004-00015266"/>
    <m/>
    <m/>
    <m/>
    <m/>
    <x v="1"/>
    <m/>
    <e v="#N/A"/>
    <m/>
    <m/>
    <m/>
    <m/>
    <m/>
    <x v="2"/>
  </r>
  <r>
    <s v="229100/2016"/>
    <s v="229100/2016"/>
    <m/>
    <m/>
    <m/>
    <m/>
    <m/>
    <d v="2016-05-19T00:00:00"/>
    <s v="Alquiler de Equipamiento"/>
    <s v="BACIGALUPPI HNOS S.A"/>
    <n v="81865.5"/>
    <s v="Pago de alquiler de handies, micrófonos y baterias para apertura del CCK"/>
    <s v="Dirección Nacional de Expresiones Federales"/>
    <s v="5/19/2016"/>
    <s v="Presupuesto"/>
    <d v="2016-06-23T00:00:00"/>
    <s v="Mueble 9"/>
    <x v="1"/>
    <d v="2016-06-01T00:00:00"/>
    <s v="TERMINADO"/>
    <s v="Presupuesto"/>
    <d v="2016-07-21T00:00:00"/>
    <s v="PV-2016-00363596-APN-DGTAYL#SFM"/>
    <s v="Para su intervención. Por GEDO pasamos Disposición."/>
    <x v="5"/>
    <m/>
    <m/>
    <s v="Pago"/>
    <s v="Pago"/>
    <m/>
    <m/>
    <m/>
    <m/>
    <m/>
    <m/>
    <m/>
    <s v="PARA PAGO JGM"/>
    <x v="0"/>
    <m/>
    <e v="#N/A"/>
    <m/>
    <m/>
    <m/>
    <m/>
    <m/>
    <x v="2"/>
  </r>
  <r>
    <s v="229862/2016"/>
    <s v="229862/2016"/>
    <m/>
    <s v="18249/2016"/>
    <m/>
    <m/>
    <s v="NOTA DNEF N° 160/2016"/>
    <d v="2016-06-02T00:00:00"/>
    <s v="Contrataciones Artisticas"/>
    <s v="CRISTINA MARION VILLARD"/>
    <n v="2300"/>
    <s v="Requerimiento para contratación CRISTINA MARION VILLARD"/>
    <s v="Dirección Nacional de Expresiones Federales"/>
    <d v="2016-02-06T00:00:00"/>
    <s v="Dirección Nacional de Expresiones Federales"/>
    <d v="2016-07-25T00:00:00"/>
    <s v="Mueble 9"/>
    <x v="1"/>
    <d v="2016-06-30T00:00:00"/>
    <s v="Nota a presupuesto para verificar crédito. Armar acto administrativo. Armo nota para devolver a DNEF para refacturar, el 05/07/2016 (teniendo en cuenta instrucciones de corte de ayer)"/>
    <s v="Presupuesto"/>
    <d v="2016-08-23T00:00:00"/>
    <s v="PV-2016-00857480-APN-DGTAYL#SFM"/>
    <m/>
    <x v="5"/>
    <m/>
    <m/>
    <s v="Legitimo Abono"/>
    <s v="Legitimo Abono"/>
    <m/>
    <s v="27-93799635-6"/>
    <m/>
    <n v="54"/>
    <m/>
    <m/>
    <m/>
    <s v="PARA PAGO JGM"/>
    <x v="0"/>
    <m/>
    <e v="#N/A"/>
    <m/>
    <m/>
    <m/>
    <m/>
    <m/>
    <x v="0"/>
  </r>
  <r>
    <s v="229864/2016"/>
    <s v="229864/2016"/>
    <m/>
    <s v="18247/2016"/>
    <m/>
    <m/>
    <s v="NOTA DNEF N° 158/2016"/>
    <d v="2016-06-02T00:00:00"/>
    <s v="Contrataciones Artisticas"/>
    <s v="BRIGITTA DANKO"/>
    <n v="2300"/>
    <s v="Requerimiento para contratación BRIGITTA DANKO"/>
    <s v="Dirección Nacional de Expresiones Federales"/>
    <d v="2016-02-06T00:00:00"/>
    <s v="Dirección Nacional de Expresiones Federales"/>
    <d v="2016-09-05T00:00:00"/>
    <s v="Mueble 9"/>
    <x v="1"/>
    <d v="2016-06-15T00:00:00"/>
    <m/>
    <s v="Presupuesto"/>
    <d v="2016-09-29T00:00:00"/>
    <s v="PV-2016-01770197-APN"/>
    <s v="Para que intervenga e indique si existe crédito"/>
    <x v="5"/>
    <m/>
    <m/>
    <s v="Legitimo Abono"/>
    <s v="Legitimo Abono"/>
    <m/>
    <s v="27-93695502-4"/>
    <m/>
    <m/>
    <m/>
    <m/>
    <m/>
    <s v="PARA PAGO JGM"/>
    <x v="0"/>
    <m/>
    <e v="#N/A"/>
    <m/>
    <m/>
    <m/>
    <m/>
    <m/>
    <x v="0"/>
  </r>
  <r>
    <s v="229867/2016"/>
    <s v="229867/2016"/>
    <m/>
    <s v="18248/2016"/>
    <m/>
    <m/>
    <s v="NOTA DNEF N° 159/2016"/>
    <d v="2016-06-02T00:00:00"/>
    <s v="Contrataciones Artisticas"/>
    <s v="GABRIELA OLCESE"/>
    <n v="2300"/>
    <s v="Requerimiento para contratación GABRIELA OLCESE"/>
    <s v="Dirección Nacional de Expresiones Federales"/>
    <d v="2016-02-06T00:00:00"/>
    <s v="Dirección Nacional de Expresiones Federales"/>
    <d v="2016-08-17T00:00:00"/>
    <s v="Mueble 9"/>
    <x v="1"/>
    <d v="2016-06-02T00:00:00"/>
    <s v="TERMINADO"/>
    <s v="Presupuesto"/>
    <d v="2016-09-15T00:00:00"/>
    <s v="PV-2016-01426797-APN-DGTAYL#SFM"/>
    <s v="Para que intervenga e indique si existe crédito con RESO POR GEDO, y continuidad de los actuados"/>
    <x v="5"/>
    <m/>
    <m/>
    <s v="Legitimo Abono"/>
    <s v="Legitimo Abono"/>
    <m/>
    <n v="27175400570"/>
    <m/>
    <s v="0001-00000155"/>
    <m/>
    <m/>
    <m/>
    <s v="PARA PAGO JGM"/>
    <x v="0"/>
    <m/>
    <e v="#N/A"/>
    <m/>
    <m/>
    <m/>
    <m/>
    <m/>
    <x v="2"/>
  </r>
  <r>
    <s v="229885/2016"/>
    <s v="229885/2016"/>
    <m/>
    <s v="18251/2016"/>
    <m/>
    <m/>
    <s v="NOTA DNEF N° 161/2016"/>
    <d v="2016-06-02T00:00:00"/>
    <s v="Contrataciones Artisticas"/>
    <s v="EMILIO ASTOLFI"/>
    <n v="2300"/>
    <s v="Requerimiento para contratación EMILIO ASTOLFI"/>
    <s v="Dirección Nacional de Expresiones Federales"/>
    <d v="2016-02-06T00:00:00"/>
    <s v="Dirección Nacional de Expresiones Federales"/>
    <d v="2016-07-25T00:00:00"/>
    <s v="Mueble 9"/>
    <x v="1"/>
    <d v="2016-06-02T00:00:00"/>
    <s v="TERMINADO"/>
    <s v="Presupuesto"/>
    <d v="2016-08-03T00:00:00"/>
    <s v="PV-2016-00524239-APN-DGTAYL#SFM"/>
    <m/>
    <x v="19"/>
    <d v="2016-08-03T00:00:00"/>
    <m/>
    <s v="Legitimo Abono"/>
    <s v="Legitimo Abono"/>
    <m/>
    <n v="20142230195"/>
    <m/>
    <m/>
    <m/>
    <m/>
    <m/>
    <s v="PARA PAGO JGM"/>
    <x v="0"/>
    <m/>
    <e v="#N/A"/>
    <m/>
    <m/>
    <m/>
    <m/>
    <m/>
    <x v="2"/>
  </r>
  <r>
    <s v="0141672/2015"/>
    <s v="141672/2015"/>
    <m/>
    <m/>
    <m/>
    <s v="PROY:S01:0014778/2015"/>
    <m/>
    <d v="2016-04-22T00:00:00"/>
    <s v="Mantenimiento Asensores"/>
    <s v="OTIS S.A."/>
    <m/>
    <s v="PAGO DE FACTURA A FAVOR DE LA FIRMA OTIS ARGENTINA S.A"/>
    <s v="Coordinación Técnica Operativa"/>
    <m/>
    <m/>
    <m/>
    <m/>
    <x v="0"/>
    <m/>
    <s v="SE TRAMITA POR EXPEDIENTE 141672/2015"/>
    <m/>
    <m/>
    <m/>
    <m/>
    <x v="17"/>
    <d v="2016-06-16T00:00:00"/>
    <s v="Si"/>
    <s v="Pago"/>
    <s v="Pago"/>
    <m/>
    <m/>
    <m/>
    <m/>
    <m/>
    <m/>
    <m/>
    <m/>
    <x v="0"/>
    <m/>
    <e v="#N/A"/>
    <m/>
    <m/>
    <m/>
    <m/>
    <m/>
    <x v="2"/>
  </r>
  <r>
    <s v="229886/2016"/>
    <s v="229886/2016"/>
    <m/>
    <s v="18253/2016"/>
    <m/>
    <m/>
    <s v="NOTA DNEF N° 162/2016"/>
    <d v="2016-06-02T00:00:00"/>
    <s v="Contrataciones Artisticas"/>
    <s v="JORGE BERGERO"/>
    <n v="4600"/>
    <s v="Requerimiento para contratación JORGE BERGERO"/>
    <s v="Dirección Nacional de Expresiones Federales"/>
    <d v="2016-02-06T00:00:00"/>
    <s v="Dirección Nacional de Expresiones Federales"/>
    <d v="2016-07-25T00:00:00"/>
    <s v="Mueble 9"/>
    <x v="1"/>
    <d v="2016-06-15T00:00:00"/>
    <s v="TERMINADO"/>
    <s v="Presupuesto"/>
    <d v="2016-08-03T00:00:00"/>
    <s v="PV-2016-00524210-APN-DGTAYL#SFM"/>
    <m/>
    <x v="19"/>
    <d v="2016-08-03T00:00:00"/>
    <m/>
    <s v="Legitimo Abono"/>
    <s v="Legitimo Abono"/>
    <m/>
    <s v="20-16684642-1"/>
    <m/>
    <m/>
    <m/>
    <m/>
    <m/>
    <s v="PARA PAGO JGM"/>
    <x v="0"/>
    <m/>
    <e v="#N/A"/>
    <m/>
    <m/>
    <m/>
    <m/>
    <m/>
    <x v="2"/>
  </r>
  <r>
    <s v="229888/2016"/>
    <s v="229888/2016"/>
    <m/>
    <s v="18254/2016"/>
    <m/>
    <m/>
    <s v="NOTA DNEF N° 163/2016"/>
    <d v="2016-06-02T00:00:00"/>
    <s v="Contrataciones Artisticas"/>
    <s v="PATRICIA DA DALT"/>
    <n v="2300"/>
    <s v="Requerimiento para contratación PATRICIA DA DALT"/>
    <s v="Dirección Nacional de Expresiones Federales"/>
    <d v="2016-02-06T00:00:00"/>
    <s v="Dirección Nacional de Expresiones Federales"/>
    <d v="2016-08-17T00:00:00"/>
    <s v="Mueble 9"/>
    <x v="1"/>
    <d v="2016-06-02T00:00:00"/>
    <s v="TERMINADO"/>
    <s v="Presupuesto"/>
    <d v="2016-09-15T00:00:00"/>
    <s v="PV-2016-01426538-APN-DGTAYL#SFM"/>
    <s v="Para que intervenga e indique si existe crédito con RESO POR GEDO, y continuidad de los actuados"/>
    <x v="5"/>
    <m/>
    <m/>
    <s v="Legitimo Abono"/>
    <s v="Legitimo Abono"/>
    <m/>
    <n v="27139983586"/>
    <m/>
    <d v="2016-09-02T00:00:00"/>
    <m/>
    <m/>
    <m/>
    <s v="PARA PAGO JGM"/>
    <x v="0"/>
    <m/>
    <e v="#N/A"/>
    <m/>
    <m/>
    <m/>
    <m/>
    <m/>
    <x v="2"/>
  </r>
  <r>
    <s v="229915/2016"/>
    <s v="229915/2016"/>
    <m/>
    <s v="18255/2016"/>
    <m/>
    <m/>
    <s v="NOTA DNEF N° 164/2016"/>
    <d v="2016-06-02T00:00:00"/>
    <s v="Contrataciones Artisticas"/>
    <s v="HUGO CESAR ASRIN"/>
    <n v="2300"/>
    <s v="Requerimiento para contratación HUGO CESAR ASRIN"/>
    <s v="Dirección Nacional de Expresiones Federales"/>
    <d v="2016-02-06T00:00:00"/>
    <s v="Dirección Nacional de Expresiones Federales"/>
    <d v="2016-07-25T00:00:00"/>
    <s v="Mueble 9"/>
    <x v="1"/>
    <d v="2016-06-02T00:00:00"/>
    <s v="TERMINADO"/>
    <s v="Presupuesto"/>
    <d v="2016-08-03T00:00:00"/>
    <s v="PV-2016-00524176-APN-DGTAYL#SFM"/>
    <s v="Para que intervenga e indique si existe crédito"/>
    <x v="19"/>
    <d v="2016-08-03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29919/2016"/>
    <s v="229919/2016"/>
    <m/>
    <s v="18256/2016"/>
    <m/>
    <m/>
    <s v="NOTA DNEF N° 165/2016"/>
    <d v="2016-06-02T00:00:00"/>
    <s v="Contrataciones Artisticas"/>
    <s v="ALEJANDRO LAGO"/>
    <n v="2300"/>
    <s v="Requerimiento para contratación ALEJANDRO LAGO"/>
    <s v="Dirección Nacional de Expresiones Federales"/>
    <d v="2016-02-06T00:00:00"/>
    <s v="Dirección Nacional de Expresiones Federales"/>
    <d v="2016-08-17T00:00:00"/>
    <s v="Mueble 9"/>
    <x v="1"/>
    <d v="2016-06-02T00:00:00"/>
    <s v="TERMINADO"/>
    <s v="Presupuesto"/>
    <d v="2016-09-06T00:00:00"/>
    <s v="PV-2016-01191455"/>
    <s v="Proy más nota por GEDO, para su intervención e indicación de crédito."/>
    <x v="5"/>
    <m/>
    <m/>
    <s v="Legitimo Abono"/>
    <s v="Legitimo Abono"/>
    <m/>
    <n v="20327651294"/>
    <m/>
    <m/>
    <m/>
    <m/>
    <m/>
    <s v="PARA PAGO JGM"/>
    <x v="0"/>
    <m/>
    <e v="#N/A"/>
    <m/>
    <m/>
    <m/>
    <m/>
    <m/>
    <x v="2"/>
  </r>
  <r>
    <s v="229938/2016"/>
    <s v="229938/2016"/>
    <m/>
    <s v="18257/2016"/>
    <m/>
    <m/>
    <s v="NOTA DNEF N° 166/2016"/>
    <d v="2016-06-02T00:00:00"/>
    <s v="Contrataciones Artisticas"/>
    <s v="SOLEDAD DE LA ROSA"/>
    <n v="2300"/>
    <s v="Requerimiento para contratación SOLEDAD DE LA ROSA"/>
    <s v="Dirección Nacional de Expresiones Federales"/>
    <d v="2016-02-06T00:00:00"/>
    <s v="Dirección Nacional de Expresiones Federales"/>
    <d v="2016-07-25T00:00:00"/>
    <s v="Mueble 9"/>
    <x v="1"/>
    <d v="2016-06-15T00:00:00"/>
    <s v="TERMINADO"/>
    <s v="Presupuesto"/>
    <d v="2016-08-22T00:00:00"/>
    <s v="PV-2016-00840670-APN-DGTAYL#SFM"/>
    <s v="Para indicar crédito e intervenir. Reso por GEDO."/>
    <x v="5"/>
    <m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29941/2016"/>
    <s v="229941/2016"/>
    <m/>
    <s v="18258/2016"/>
    <m/>
    <m/>
    <s v="NOTA DNEF N° 167/2016"/>
    <d v="2016-06-02T00:00:00"/>
    <s v="Contrataciones Artisticas"/>
    <s v="MARIA FLORENCIA MACHADO"/>
    <n v="2300"/>
    <s v="Requerimiento para contratación MARIA FLORENCIA MACHADO"/>
    <s v="Dirección Nacional de Expresiones Federales"/>
    <d v="2016-02-06T00:00:00"/>
    <s v="Dirección Nacional de Expresiones Federales"/>
    <d v="2016-08-25T00:00:00"/>
    <s v="Mueble 9"/>
    <x v="1"/>
    <d v="2016-06-28T00:00:00"/>
    <s v="Nota a presupuesto para verificar crédito. Acumular con 229938, 229864 y 229886/2016. Armo nota para devolver a DNEF para refacturar, el 05/07/2016 (teniendo en cuenta instrucciones de corte de ayer)"/>
    <s v="Presupuesto"/>
    <d v="2016-09-12T00:00:00"/>
    <s v="PV-2016-01328699-APN-DGTAYL#SFM"/>
    <m/>
    <x v="5"/>
    <m/>
    <m/>
    <s v="Legitimo Abono"/>
    <s v="Legitimo Abono"/>
    <m/>
    <s v="27-29762829-7"/>
    <m/>
    <m/>
    <m/>
    <m/>
    <m/>
    <s v="PARA PAGO JGM"/>
    <x v="0"/>
    <m/>
    <e v="#N/A"/>
    <m/>
    <m/>
    <m/>
    <m/>
    <m/>
    <x v="0"/>
  </r>
  <r>
    <s v="229944/2016"/>
    <s v="229944/2016"/>
    <m/>
    <s v="18259/2016"/>
    <m/>
    <m/>
    <s v="NOTA DNEF N° 168/2016"/>
    <d v="2016-06-02T00:00:00"/>
    <s v="Contrataciones Artisticas"/>
    <s v="DUILIO SMIRIGLIA"/>
    <n v="2300"/>
    <s v="Requerimiento para contratación DUILIO SMIRIGLIA"/>
    <s v="Dirección Nacional de Expresiones Federales"/>
    <d v="2016-02-06T00:00:00"/>
    <s v="Dirección Nacional de Expresiones Federales"/>
    <d v="2016-08-25T00:00:00"/>
    <s v="Mueble 9"/>
    <x v="1"/>
    <d v="2016-06-02T00:00:00"/>
    <s v="TERMINADO"/>
    <s v="Presupuesto"/>
    <d v="2016-09-13T00:00:00"/>
    <s v="PV-2016-01352416-APN-DGTAYL#SFM"/>
    <s v="Para su intervencion. SE ENVIO RESO POR GEDO"/>
    <x v="19"/>
    <d v="2016-09-13T00:00:00"/>
    <m/>
    <s v="Legitimo Abono"/>
    <s v="Legitimo Abono"/>
    <m/>
    <m/>
    <m/>
    <m/>
    <m/>
    <m/>
    <m/>
    <s v="PARA PAGO JGM"/>
    <x v="0"/>
    <m/>
    <e v="#N/A"/>
    <m/>
    <m/>
    <m/>
    <m/>
    <m/>
    <x v="0"/>
  </r>
  <r>
    <s v="229945/2016"/>
    <s v="229945/2016"/>
    <m/>
    <s v="18260/2016"/>
    <m/>
    <m/>
    <s v="NOTA DNEF N° 169/2016"/>
    <d v="2016-06-02T00:00:00"/>
    <s v="Contrataciones Artisticas"/>
    <s v="FERNANDO GRASSI"/>
    <n v="2300"/>
    <s v="Requerimiento para contratación FERNANDO GRASSI"/>
    <s v="Dirección Nacional de Expresiones Federales"/>
    <d v="2016-02-06T00:00:00"/>
    <s v="Dirección Nacional de Expresiones Federales"/>
    <d v="2016-07-04T00:00:00"/>
    <s v="Mueble 9"/>
    <x v="1"/>
    <d v="2016-06-02T00:00:00"/>
    <s v="Sale con providencia para refacturar, atento a nuevo SAF. Se hace aclaración sobre alta de ENTE"/>
    <s v="Dirección Nacional de Expresiones Federales"/>
    <d v="2016-07-05T00:00:00"/>
    <s v="Providencia GEDO 2016-00080535-APN"/>
    <s v="Para refacturar con nuevo SAF"/>
    <x v="10"/>
    <d v="2016-07-06T00:00:00"/>
    <m/>
    <s v="Legitimo Abono"/>
    <s v="Legitimo Abono"/>
    <m/>
    <n v="20210038532"/>
    <m/>
    <d v="2016-07-02T00:00:00"/>
    <m/>
    <m/>
    <m/>
    <s v="PARA PAGO JGM"/>
    <x v="0"/>
    <m/>
    <e v="#N/A"/>
    <m/>
    <m/>
    <m/>
    <m/>
    <m/>
    <x v="0"/>
  </r>
  <r>
    <s v="129568/2016"/>
    <s v="129568/2016"/>
    <m/>
    <m/>
    <m/>
    <m/>
    <s v="POLICIA FEDERAL ARGENTINA 673-0100667/2016"/>
    <d v="2016-02-25T00:00:00"/>
    <s v="Seguridad"/>
    <s v="Policia Federal Argentina"/>
    <m/>
    <s v="Adjunta presupuesto por los servicios que bajo regimen policia adicional, en contestación a nota de la Dirección Nacional de Expresiones Federales"/>
    <s v="Dirección Nacional de Expresiones Federales"/>
    <m/>
    <s v="Coordinación Técnica Operativa"/>
    <d v="2016-06-03T00:00:00"/>
    <s v="Mueble 19"/>
    <x v="0"/>
    <d v="2016-06-02T00:00:00"/>
    <s v="Pasa a Presupuesto por existencia de crédito."/>
    <s v="Direccion General Técnica, Administrativa y Legal"/>
    <d v="2016-08-24T00:00:00"/>
    <s v="PV-2016-00898264-APN-DGTAYL#SFM"/>
    <m/>
    <x v="29"/>
    <d v="2016-08-24T00:00:00"/>
    <m/>
    <s v="Convenios"/>
    <s v="Convenios"/>
    <m/>
    <m/>
    <m/>
    <m/>
    <m/>
    <m/>
    <m/>
    <m/>
    <x v="0"/>
    <m/>
    <e v="#N/A"/>
    <m/>
    <m/>
    <m/>
    <m/>
    <m/>
    <x v="0"/>
  </r>
  <r>
    <s v="196244/2016"/>
    <s v="196244/2016"/>
    <m/>
    <s v="Nota S01:0015323/2016"/>
    <m/>
    <m/>
    <s v="Nota DNCT N° 74/2016"/>
    <d v="2016-05-06T00:00:00"/>
    <s v="Contrataciones Artisticas"/>
    <s v="Gabriel Gustavo La Rocca"/>
    <n v="4000"/>
    <s v="Requerimiento para la contratación artística de Gabriel Gustavo La Rocca"/>
    <s v="Dirección Nacional de Expresiones Federales"/>
    <m/>
    <s v="Presupuesto"/>
    <d v="2016-05-17T00:00:00"/>
    <m/>
    <x v="0"/>
    <m/>
    <m/>
    <s v="Tesorería"/>
    <d v="2016-05-10T00:00:00"/>
    <s v="Nota CC 200/2016"/>
    <s v="A tesorería, para tramitar como FR"/>
    <x v="28"/>
    <d v="2016-05-23T00:00:00"/>
    <s v="Si"/>
    <s v="Legitimo Abono"/>
    <s v="Legitimo Abono"/>
    <m/>
    <m/>
    <m/>
    <m/>
    <m/>
    <m/>
    <m/>
    <m/>
    <x v="0"/>
    <m/>
    <e v="#N/A"/>
    <m/>
    <m/>
    <m/>
    <m/>
    <m/>
    <x v="0"/>
  </r>
  <r>
    <s v="221299/2016"/>
    <s v="221299/2016"/>
    <m/>
    <s v="23007/2016"/>
    <m/>
    <m/>
    <s v="NO - 9609"/>
    <d v="2016-05-30T00:00:00"/>
    <s v="Alquiler de Fotocopiadora"/>
    <s v="TN GROUP"/>
    <m/>
    <s v="Contratación de Servicio de Alquiler de Impresoras y Fotocopiadoras con Soporte tecnico y mantenimiento preventivo y correctivo para CCK y Cabildo Nr 65"/>
    <s v="Dirección de Compras y Contrataciones"/>
    <m/>
    <s v="Direccion General Técnica, Administrativa y Legal"/>
    <d v="2016-07-15T00:00:00"/>
    <s v="Mueble 8"/>
    <x v="0"/>
    <d v="2016-06-30T00:00:00"/>
    <m/>
    <m/>
    <m/>
    <m/>
    <s v="PARA SU INTERVENCION CON PROYECTO DE ACTO ADMINISTRATIVO"/>
    <x v="3"/>
    <d v="2016-09-30T00:00:00"/>
    <m/>
    <s v="Licitación - Contrataciones"/>
    <s v="Licitación - Contrataciones"/>
    <m/>
    <m/>
    <m/>
    <m/>
    <m/>
    <m/>
    <m/>
    <m/>
    <x v="0"/>
    <m/>
    <e v="#N/A"/>
    <m/>
    <m/>
    <m/>
    <m/>
    <m/>
    <x v="6"/>
  </r>
  <r>
    <s v="327516/2016"/>
    <s v="327516/2016"/>
    <m/>
    <s v="18367/2016"/>
    <m/>
    <m/>
    <s v="NOTA DNEF 170/2016"/>
    <d v="2016-06-02T00:00:00"/>
    <s v="Refrigerio -Almuerzos"/>
    <m/>
    <n v="5904000"/>
    <s v="Contratacion de Servicios de Catering para el CCk"/>
    <s v="Dirección Nacional de Expresiones Federales"/>
    <m/>
    <s v="Dirección Nacional de Expresiones Federales"/>
    <d v="2016-06-03T00:00:00"/>
    <s v="Mueble 11"/>
    <x v="0"/>
    <d v="2016-06-03T00:00:00"/>
    <s v="LO TIENE GUIDO (ASIGNADO X DANIEL)"/>
    <s v="Dirección Nacional de Expresiones Federales"/>
    <d v="2016-06-30T00:00:00"/>
    <s v="CON REMITO OBSERVADO"/>
    <s v="OBSERVACIONES CONVERSADO CON PAOLA DE MOZZI"/>
    <x v="3"/>
    <m/>
    <m/>
    <m/>
    <m/>
    <m/>
    <m/>
    <m/>
    <m/>
    <m/>
    <m/>
    <m/>
    <m/>
    <x v="0"/>
    <m/>
    <e v="#N/A"/>
    <m/>
    <m/>
    <m/>
    <m/>
    <m/>
    <x v="2"/>
  </r>
  <r>
    <s v="196266/2016"/>
    <s v="196266/2016"/>
    <m/>
    <s v="15327/2016"/>
    <m/>
    <m/>
    <s v="Nota DNCT N° 77/2016"/>
    <d v="2016-05-06T00:00:00"/>
    <s v="Contrataciones Artisticas"/>
    <s v="Nestor Jose Garrote"/>
    <n v="4000"/>
    <s v="Requerimiento para la contratación artística de Nestor Jose Garrote"/>
    <s v="Dirección Nacional de Expresiones Federales"/>
    <m/>
    <s v="Area de presupuesto"/>
    <d v="2016-05-17T00:00:00"/>
    <m/>
    <x v="0"/>
    <m/>
    <m/>
    <s v="Tesorería"/>
    <d v="2016-05-10T00:00:00"/>
    <s v="Nota CC 197/2016"/>
    <s v="A tesorería, para tramitar como FR"/>
    <x v="28"/>
    <d v="2016-05-23T00:00:00"/>
    <s v="Si"/>
    <s v="Legitimo Abono"/>
    <s v="Legitimo Abono"/>
    <m/>
    <m/>
    <m/>
    <m/>
    <m/>
    <m/>
    <m/>
    <m/>
    <x v="0"/>
    <m/>
    <e v="#N/A"/>
    <m/>
    <m/>
    <m/>
    <m/>
    <m/>
    <x v="0"/>
  </r>
  <r>
    <s v="252566/2016"/>
    <s v="252566/2016"/>
    <m/>
    <s v="18202/2016"/>
    <m/>
    <m/>
    <s v="NOTA CC 18202/2016"/>
    <d v="2016-06-01T00:00:00"/>
    <s v="Equipamiento"/>
    <s v="Angulo Ranurado"/>
    <m/>
    <s v="Adquisiciòn de Estanterias Metalicas"/>
    <s v="Direccion General Técnica, Administrativa y Legal"/>
    <m/>
    <s v="Presupuesto"/>
    <d v="2016-06-23T00:00:00"/>
    <s v="Mueble 3"/>
    <x v="0"/>
    <d v="2016-06-06T00:00:00"/>
    <s v="TRABAJANDO LUIS JIMENEZ"/>
    <s v="Presupuesto"/>
    <d v="2016-06-21T00:00:00"/>
    <s v="NOTA CC 361/2016"/>
    <s v="PARA ACREDITAR PRESUPUESTO"/>
    <x v="3"/>
    <d v="2016-06-23T00:00:00"/>
    <m/>
    <m/>
    <m/>
    <m/>
    <m/>
    <m/>
    <m/>
    <m/>
    <m/>
    <m/>
    <m/>
    <x v="0"/>
    <m/>
    <e v="#N/A"/>
    <m/>
    <m/>
    <m/>
    <m/>
    <m/>
    <x v="2"/>
  </r>
  <r>
    <s v="196240/2016"/>
    <s v="196240/2016"/>
    <m/>
    <s v="15325/2016"/>
    <m/>
    <m/>
    <s v="Nota DNCT N° 75/2016"/>
    <d v="2016-05-06T00:00:00"/>
    <s v="Contrataciones Artisticas"/>
    <s v="Victor Torres"/>
    <n v="10000"/>
    <s v="Requerimiento para la contratación artística de Victor Torres"/>
    <s v="Dirección Nacional de Expresiones Federales"/>
    <m/>
    <s v="Area de presupuesto"/>
    <d v="2016-05-17T00:00:00"/>
    <m/>
    <x v="0"/>
    <m/>
    <m/>
    <s v="Tesorería"/>
    <d v="2016-05-10T00:00:00"/>
    <s v="Nota CC198/2016"/>
    <s v="A tesorería, para tramitar como FR"/>
    <x v="28"/>
    <d v="2016-05-23T00:00:00"/>
    <s v="Si"/>
    <s v="Legitimo Abono"/>
    <s v="Legitimo Abono"/>
    <m/>
    <m/>
    <m/>
    <m/>
    <m/>
    <m/>
    <m/>
    <m/>
    <x v="0"/>
    <m/>
    <e v="#N/A"/>
    <m/>
    <m/>
    <m/>
    <m/>
    <m/>
    <x v="0"/>
  </r>
  <r>
    <s v="220674/2016"/>
    <s v="220674/2016"/>
    <m/>
    <s v="15764/2016"/>
    <m/>
    <m/>
    <s v="MEMO 5/2016"/>
    <d v="2016-05-06T00:00:00"/>
    <s v="Servicios de Eventos"/>
    <s v="BLACKHILL S.A."/>
    <n v="29511.9"/>
    <s v="Pago Factura a favor de Blackhill SA"/>
    <s v="Secretaria de Contenidos Publicos"/>
    <m/>
    <s v="Presupuesto"/>
    <d v="2016-07-04T00:00:00"/>
    <s v="Mueble 7"/>
    <x v="0"/>
    <d v="2016-07-04T00:00:00"/>
    <s v="Nota de pase a Legales con Proyecto de acto Administrativo para su firma, previa intervención de Presupuesto."/>
    <s v="Legales"/>
    <d v="2016-07-18T00:00:00"/>
    <s v="PV-2016-00318048-APN-DGTAYL"/>
    <s v="Se modificó Acto administrativo (la partida), se pasa a presupuesto con nota de legales, ellos luego de confirmar partida lo pasan a Legales."/>
    <x v="19"/>
    <d v="2016-07-22T00:00:00"/>
    <m/>
    <s v="Pago"/>
    <s v="Pago"/>
    <m/>
    <s v="30-71226461-2"/>
    <m/>
    <m/>
    <m/>
    <m/>
    <m/>
    <m/>
    <x v="0"/>
    <m/>
    <e v="#N/A"/>
    <m/>
    <m/>
    <m/>
    <m/>
    <m/>
    <x v="0"/>
  </r>
  <r>
    <s v="232580/2016"/>
    <s v="232580/2016"/>
    <m/>
    <s v="18421/2016"/>
    <m/>
    <m/>
    <s v="NOTA DNEF 174/2016"/>
    <d v="2016-06-03T00:00:00"/>
    <s v="Contrataciones Artisticas"/>
    <s v="MARIANO SARDON"/>
    <n v="39250"/>
    <s v="Contratación de Mariano Sardon para el ciclo &quot;MUESTRA BORGES&quot;"/>
    <s v="Dirección Nacional de Expresiones Federales"/>
    <d v="2016-03-06T00:00:00"/>
    <s v="Presupuesto"/>
    <d v="2016-06-14T00:00:00"/>
    <s v="Mueble 9"/>
    <x v="1"/>
    <d v="2016-06-14T00:00:00"/>
    <s v="TERMINADO"/>
    <s v="Presupuesto"/>
    <d v="2016-07-15T00:00:00"/>
    <s v="NOTO CC 318/2016 / RTO-S01:0743628/2016"/>
    <s v="Envío a Presupuesto con la refacturación."/>
    <x v="19"/>
    <d v="2016-07-15T00:00:00"/>
    <s v="Si"/>
    <s v="Legitimo Abono"/>
    <s v="Legitimo Abono"/>
    <m/>
    <m/>
    <m/>
    <m/>
    <m/>
    <m/>
    <m/>
    <s v="PARA PAGO JGM"/>
    <x v="0"/>
    <m/>
    <e v="#N/A"/>
    <m/>
    <m/>
    <m/>
    <m/>
    <m/>
    <x v="2"/>
  </r>
  <r>
    <s v="180658/2016"/>
    <s v="180658/2016"/>
    <m/>
    <s v="14734/2016"/>
    <m/>
    <m/>
    <s v="Nota DNEF N° 57/2016"/>
    <d v="2016-05-03T00:00:00"/>
    <s v="Viáticos y Alojamiento"/>
    <s v="PBG TRAVEL AND EVENTS S.R.L."/>
    <n v="4000"/>
    <s v="Tramite de trslado terreste de &quot;NINI FLORES&quot;"/>
    <s v="Dirección Nacional de Expresiones Federales"/>
    <m/>
    <s v="Dirección Nacional de Expresiones Federales"/>
    <d v="2016-05-19T00:00:00"/>
    <m/>
    <x v="0"/>
    <d v="2016-05-19T00:00:00"/>
    <m/>
    <s v="Mesa de Entradas"/>
    <d v="2016-05-19T00:00:00"/>
    <s v="Nota CC 215/2016"/>
    <s v="Nota dando el OK al pedido de baja de Mozzi (según su nota DNEF 105/2016)"/>
    <x v="7"/>
    <d v="2016-07-04T00:00:00"/>
    <m/>
    <s v="Legitimo Abono"/>
    <s v="Legitimo Abono"/>
    <m/>
    <m/>
    <m/>
    <m/>
    <m/>
    <m/>
    <m/>
    <m/>
    <x v="0"/>
    <m/>
    <e v="#N/A"/>
    <m/>
    <m/>
    <m/>
    <m/>
    <m/>
    <x v="0"/>
  </r>
  <r>
    <s v="254479/2015"/>
    <s v="254479/2015"/>
    <m/>
    <s v="18470/2016"/>
    <m/>
    <m/>
    <s v="NOTA DNCT 91/2016"/>
    <d v="2016-05-31T00:00:00"/>
    <s v="Tecnopolis - Insumos Electronicos"/>
    <m/>
    <m/>
    <s v="Contratación directa N° 46/2015, servicio de alquiler de equipamiento radio electrico con y sin asistencia técnica"/>
    <s v="Dirección Nacional de Centros Tematicos"/>
    <s v="5/31/2016"/>
    <s v="Dirección Nacional de Centros Tematicos"/>
    <d v="2016-05-31T00:00:00"/>
    <s v="Mueble 8"/>
    <x v="3"/>
    <d v="2016-06-08T00:00:00"/>
    <m/>
    <m/>
    <m/>
    <m/>
    <m/>
    <x v="3"/>
    <d v="2016-06-22T00:00:00"/>
    <m/>
    <s v="Licitación - Contrataciones"/>
    <s v="Contratacion Directa"/>
    <m/>
    <m/>
    <m/>
    <m/>
    <m/>
    <m/>
    <m/>
    <m/>
    <x v="0"/>
    <m/>
    <e v="#N/A"/>
    <m/>
    <m/>
    <m/>
    <m/>
    <m/>
    <x v="0"/>
  </r>
  <r>
    <s v="236369/2016"/>
    <s v="236369/2016"/>
    <m/>
    <s v="18409/2016"/>
    <m/>
    <m/>
    <s v="NOTA SCP 110/2016"/>
    <d v="2016-06-02T00:00:00"/>
    <s v="Contrataciones Artisticas"/>
    <s v="PBG TRAVEL AND EVENTS S.R.L."/>
    <n v="10018.799999999999"/>
    <s v="Requerimiento logístico proyecto SCP-A-3-2016 taller de investigación para artistas de circo"/>
    <s v="Secretaria de Contenidos Publicos"/>
    <d v="2016-02-06T00:00:00"/>
    <s v="Direccion General Técnica, Administrativa y Legal"/>
    <d v="2016-07-07T00:00:00"/>
    <s v="Mueble 9"/>
    <x v="1"/>
    <d v="2016-06-06T00:00:00"/>
    <s v="TERMINADO"/>
    <s v="Presupuesto"/>
    <d v="2016-07-12T00:00:00"/>
    <m/>
    <s v="Para su pago"/>
    <x v="19"/>
    <d v="2016-07-12T00:00:00"/>
    <m/>
    <s v="Legitimo Abono"/>
    <s v="Legitimo Abono"/>
    <m/>
    <n v="30714478199"/>
    <m/>
    <s v="0001-00000161"/>
    <n v="148668"/>
    <n v="10018.799999999999"/>
    <s v="Devengado"/>
    <s v="PARA PAGO JGM"/>
    <x v="4"/>
    <m/>
    <e v="#N/A"/>
    <m/>
    <m/>
    <m/>
    <m/>
    <m/>
    <x v="2"/>
  </r>
  <r>
    <s v="195977/2016"/>
    <s v="195977/2016"/>
    <m/>
    <m/>
    <m/>
    <m/>
    <s v="NOTA AP 86/2016"/>
    <d v="2016-05-13T00:00:00"/>
    <s v="Viáticos"/>
    <s v="OPTAR S.A"/>
    <m/>
    <s v="Proyecto de convenio con la firma OPTAR S.A"/>
    <s v="Presupuesto"/>
    <s v="5/13/2016"/>
    <s v="Legales"/>
    <d v="2016-05-17T00:00:00"/>
    <s v="Mueble 11"/>
    <x v="0"/>
    <d v="2016-06-06T00:00:00"/>
    <s v="ELABORACION DEL CONVENIO"/>
    <s v="Direccion General Técnica, Administrativa y Legal"/>
    <d v="2016-06-24T00:00:00"/>
    <s v="NO-2016-00034129"/>
    <m/>
    <x v="22"/>
    <d v="2016-06-28T00:00:00"/>
    <m/>
    <s v="Convenios"/>
    <s v="Convenios"/>
    <m/>
    <m/>
    <m/>
    <m/>
    <m/>
    <m/>
    <m/>
    <m/>
    <x v="0"/>
    <m/>
    <e v="#N/A"/>
    <m/>
    <m/>
    <m/>
    <m/>
    <m/>
    <x v="0"/>
  </r>
  <r>
    <s v="236605/2016"/>
    <s v="236605/2016"/>
    <m/>
    <s v="18400/2016"/>
    <m/>
    <m/>
    <s v="NOTA SCP 111/2016"/>
    <d v="2016-06-02T00:00:00"/>
    <s v="Contrataciones Artisticas"/>
    <s v="Center Dramatique National de Normandie"/>
    <m/>
    <s v="Requerimiento artístico por especialidad La Comedie de Caen- Center Dramatique National de Normandie"/>
    <s v="Secretaria de Contenidos Publicos"/>
    <d v="2016-02-06T00:00:00"/>
    <s v="Direccion General Técnica, Administrativa y Legal"/>
    <d v="2016-06-03T00:00:00"/>
    <s v="Mueble 9"/>
    <x v="1"/>
    <d v="2016-06-06T00:00:00"/>
    <s v="Se prepara providencia sobre &quot;plazos administrativos&quot;"/>
    <s v="Secretaria de Contenidos Publicos"/>
    <d v="2016-06-08T00:00:00"/>
    <s v="Providencia"/>
    <s v="Providencia indicando que &quot;no hay plazos administrativos&quot;. Para lo que estime corresponder"/>
    <x v="20"/>
    <d v="2016-06-16T00:00:00"/>
    <m/>
    <s v="Legitimo Abono"/>
    <s v="Legitimo Abono"/>
    <m/>
    <m/>
    <m/>
    <m/>
    <m/>
    <m/>
    <m/>
    <s v="PARA PAGO JGM"/>
    <x v="0"/>
    <m/>
    <e v="#N/A"/>
    <m/>
    <m/>
    <m/>
    <m/>
    <m/>
    <x v="0"/>
  </r>
  <r>
    <s v="236603/2016"/>
    <s v="236603/2016"/>
    <m/>
    <s v="18408/2016"/>
    <m/>
    <m/>
    <s v="NOTA SCP 112/2016"/>
    <d v="2016-06-02T00:00:00"/>
    <s v="Logistica"/>
    <s v="PBG TRAVEL AND EVENTS S.R.L."/>
    <m/>
    <s v="Proyecto SCP-A-7/2016. COPI. Requerimiento de servicios logísticos carácter uergente y pronto despacho"/>
    <s v="Secretaria de Contenidos Publicos"/>
    <d v="2016-02-06T00:00:00"/>
    <s v="Direccion General Técnica, Administrativa y Legal"/>
    <d v="2016-07-22T00:00:00"/>
    <s v="Mueble 9"/>
    <x v="1"/>
    <d v="2016-06-06T00:00:00"/>
    <s v="TERMINADO"/>
    <s v="Presupuesto"/>
    <d v="2016-08-03T00:00:00"/>
    <s v="PV-2016-00526744-APN-DGTAYL#SFM"/>
    <m/>
    <x v="19"/>
    <d v="2016-08-03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36606/2016"/>
    <s v="236606/2016"/>
    <m/>
    <s v="18398/2016"/>
    <m/>
    <m/>
    <s v="NOTA SCP 109/2016"/>
    <d v="2016-06-02T00:00:00"/>
    <s v="Contrataciones Artisticas"/>
    <s v="Association La Grainerie"/>
    <n v="10320"/>
    <s v="Requerimiento artístico contratación por especialidad ASSOCIATIOEN LA GRAINEIRE"/>
    <s v="Secretaria de Contenidos Publicos"/>
    <d v="2016-02-06T00:00:00"/>
    <s v="Direccion General Técnica, Administrativa y Legal"/>
    <d v="2016-07-07T00:00:00"/>
    <s v="Mueble 9"/>
    <x v="0"/>
    <d v="2016-06-15T00:00:00"/>
    <s v="TERMINADO"/>
    <s v="Presupuesto"/>
    <d v="2016-07-11T00:00:00"/>
    <s v="Se lo pasó Daniel"/>
    <m/>
    <x v="3"/>
    <d v="2016-07-07T00:00:00"/>
    <m/>
    <s v="Legitimo Abono"/>
    <s v="Legitimo Abono"/>
    <m/>
    <m/>
    <m/>
    <m/>
    <m/>
    <m/>
    <m/>
    <s v="PARA PAGO JGM"/>
    <x v="2"/>
    <m/>
    <e v="#N/A"/>
    <m/>
    <m/>
    <m/>
    <m/>
    <m/>
    <x v="2"/>
  </r>
  <r>
    <s v="239498/2016"/>
    <s v="239498/2016"/>
    <m/>
    <s v="18705/2016"/>
    <m/>
    <m/>
    <m/>
    <d v="2016-05-30T00:00:00"/>
    <s v="Tecnopolis - Mantenimiento"/>
    <s v="ENTROPIA S.R.L"/>
    <n v="649034.57999999996"/>
    <s v="OC 87/2015 - Conforme factura y certificado de servicios N°0002-00000023"/>
    <s v="Dirección Nacional de Centros Tematicos"/>
    <s v="5/30/2016"/>
    <s v="Direccion General Técnica, Administrativa y Legal"/>
    <d v="2016-07-05T00:00:00"/>
    <s v="Mueble 15"/>
    <x v="3"/>
    <d v="2016-06-08T00:00:00"/>
    <m/>
    <s v="Direccion General Técnica, Administrativa y Legal"/>
    <d v="2016-10-03T00:00:00"/>
    <s v="PV-2016-01887411-APN-DGTAYL#SFM"/>
    <m/>
    <x v="5"/>
    <m/>
    <m/>
    <s v="Pago"/>
    <s v="Pago"/>
    <m/>
    <m/>
    <m/>
    <m/>
    <m/>
    <m/>
    <m/>
    <s v="PARA PAGO JGM"/>
    <x v="0"/>
    <m/>
    <e v="#N/A"/>
    <m/>
    <m/>
    <m/>
    <m/>
    <m/>
    <x v="0"/>
  </r>
  <r>
    <s v="239508/2016"/>
    <s v="239508/2016"/>
    <m/>
    <s v="18403/2016"/>
    <m/>
    <m/>
    <m/>
    <d v="2016-05-30T00:00:00"/>
    <s v="Tecnopolis - Mantenimiento"/>
    <s v="ENTROPIA S.R.L"/>
    <n v="649034.57999999996"/>
    <s v="OC 87/2015 - Conforme factura y certificado de servicios N°0002-00000024"/>
    <s v="Dirección Nacional de Centros Tematicos"/>
    <s v="5/30/2016"/>
    <s v="Direccion General Técnica, Administrativa y Legal"/>
    <d v="2016-06-06T00:00:00"/>
    <s v="Mueble 15"/>
    <x v="3"/>
    <d v="2016-06-08T00:00:00"/>
    <m/>
    <m/>
    <m/>
    <m/>
    <m/>
    <x v="3"/>
    <d v="2016-06-07T00:00:00"/>
    <m/>
    <s v="Pago"/>
    <s v="Pago"/>
    <s v="OC 87/2015"/>
    <m/>
    <m/>
    <s v="N°0002-00000023"/>
    <m/>
    <m/>
    <m/>
    <s v="Tiene que refacturar. Si tiene SIPRO y CFC"/>
    <x v="0"/>
    <m/>
    <e v="#N/A"/>
    <m/>
    <m/>
    <m/>
    <m/>
    <m/>
    <x v="0"/>
  </r>
  <r>
    <s v="15941/2016"/>
    <s v="015941/2016"/>
    <m/>
    <s v="15941/2016"/>
    <m/>
    <m/>
    <s v="NOTA DNEF N°93/2016"/>
    <d v="2016-05-12T00:00:00"/>
    <s v="Contrataciones Artisticas"/>
    <s v="ARNALDO ANTUNES"/>
    <m/>
    <s v="REQUIRIMIENTO PARA LA CONTRATACION ARTISTICA DE ARNALDO ANTUNES"/>
    <s v="Dirección Nacional de Expresiones Federales"/>
    <m/>
    <s v="Dirección Nacional de Expresiones Federales"/>
    <d v="2016-07-04T00:00:00"/>
    <s v="Mueble 9"/>
    <x v="1"/>
    <d v="2016-05-17T00:00:00"/>
    <s v="Se remite con providencia indicando que &quot;no hay plazos administrativos para la tramitación&quot; (servicio requerido para el 03/06). 12/07/2016 se remite para cambiar factura de Chiappetta -argentino, pagador del evento-, por factura del artista Brasilero. Se habló en reunión de ayer éste tema con Javier y Verónica. Además la documentación es copia simple"/>
    <s v="Dirección Nacional de Expresiones Federales"/>
    <d v="2016-07-12T00:00:00"/>
    <s v="RTO-S01:0724090/2016"/>
    <s v="Se envía por COMDOC para refacturar por artista y ver documentación sin traducir y copia simple"/>
    <x v="7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s v="238397/2016"/>
    <s v="238397/2016"/>
    <m/>
    <s v="18701/2016"/>
    <m/>
    <m/>
    <s v="NOTA DNEF 176/2016"/>
    <d v="2016-06-06T00:00:00"/>
    <s v="Contrataciones Artisticas"/>
    <s v="Asociación Civil SEA"/>
    <n v="321410"/>
    <s v="Contratación de la Sociedad de Escritoras y Escritores de la Argentina, Asociación Civil SEA en el marco del &quot;Festival&quot; Internacional de Poesía de Buenos Aires&quot;"/>
    <s v="Dirección Nacional de Expresiones Federales"/>
    <d v="2016-06-06T00:00:00"/>
    <s v="Dirección Nacional de Expresiones Federales"/>
    <d v="2016-07-04T00:00:00"/>
    <s v="Mueble 9"/>
    <x v="1"/>
    <d v="2016-06-08T00:00:00"/>
    <s v="Se devuelve a DNEF porque la factura estaba mal expresada en los valores en letras"/>
    <s v="Dirección Nacional de Expresiones Federales"/>
    <d v="2016-07-11T00:00:00"/>
    <s v="RTO-S01:0715467/16"/>
    <s v="Para refacturar"/>
    <x v="7"/>
    <d v="2016-07-11T00:00:00"/>
    <m/>
    <s v="Legitimo Abono"/>
    <s v="Legitimo Abono"/>
    <s v="OC 87/2015"/>
    <m/>
    <m/>
    <s v="N°0002-00000024"/>
    <m/>
    <m/>
    <m/>
    <m/>
    <x v="0"/>
    <m/>
    <e v="#N/A"/>
    <m/>
    <m/>
    <m/>
    <m/>
    <m/>
    <x v="0"/>
  </r>
  <r>
    <s v="406871/2016"/>
    <s v="015938/2016"/>
    <m/>
    <s v="15938/2016"/>
    <m/>
    <m/>
    <s v="NOTA DNEF N°91/2016"/>
    <d v="2016-05-12T00:00:00"/>
    <s v="Contrataciones Artisticas"/>
    <s v="MARIANO REY"/>
    <m/>
    <s v="REQUERIMIENTO PÁRA CONTRATACION ARTISTICA DE MARIANO REY"/>
    <s v="Dirección Nacional de Expresiones Federales"/>
    <m/>
    <s v="Dirección Nacional de Expresiones Federales"/>
    <d v="2016-09-07T00:00:00"/>
    <m/>
    <x v="0"/>
    <d v="2016-05-17T00:00:00"/>
    <s v="TERMINADO"/>
    <s v="Presupuesto"/>
    <d v="2016-09-20T00:00:00"/>
    <s v="PV-2016-01519736"/>
    <m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30468/2016"/>
    <s v="230468/2016"/>
    <m/>
    <s v="16798/2016"/>
    <m/>
    <m/>
    <s v="NOTA DNCT 60/2016"/>
    <d v="2016-05-18T00:00:00"/>
    <s v="Tecnopolis - Mantenimiento"/>
    <s v="Emp sugeridas: MINIT TRATAMIENTOS IGNIFUGOS de PABLO MINOTTI; CAROLINA ITURRIAGA- TRATAMIENTOS IGNIFUGOS"/>
    <m/>
    <s v="Servio anual de agnifugado"/>
    <s v="Dirección Nacional de Centros Tematicos"/>
    <s v="5/18/2016"/>
    <s v="Presupuesto"/>
    <d v="2016-06-21T00:00:00"/>
    <m/>
    <x v="2"/>
    <d v="2016-06-08T00:00:00"/>
    <s v="Esperando observaciones de Sebastian para enviarle a Mariana (28/09)."/>
    <m/>
    <m/>
    <m/>
    <m/>
    <x v="3"/>
    <d v="2016-09-12T00:00:00"/>
    <m/>
    <s v="Licitación - Contrataciones"/>
    <s v="Licitación - Contrataciones"/>
    <m/>
    <m/>
    <m/>
    <m/>
    <m/>
    <m/>
    <m/>
    <m/>
    <x v="0"/>
    <m/>
    <s v="230468/2016"/>
    <m/>
    <m/>
    <m/>
    <m/>
    <m/>
    <x v="5"/>
  </r>
  <r>
    <m/>
    <s v="015937/2016"/>
    <m/>
    <s v="15937/2016"/>
    <m/>
    <m/>
    <s v="NOTA DNEF N°90/2016"/>
    <d v="2016-05-12T00:00:00"/>
    <s v="Viáticos y Alojamiento"/>
    <s v="PBG TRAVEL AND EVENTS S.R.L."/>
    <m/>
    <s v="PEDIDO DEPASAJES AEREOS Y ALOJAMIENTO &quot;ARNALDO ANTUNES TRIO- A CASA E SUA&quot;"/>
    <s v="Dirección Nacional de Expresiones Federales"/>
    <m/>
    <s v="Dirección Nacional de Expresiones Federales"/>
    <d v="2016-05-12T00:00:00"/>
    <m/>
    <x v="0"/>
    <d v="2016-05-17T00:00:00"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m/>
    <s v="Legitimo Abono"/>
    <s v="Legitimo Abono"/>
    <m/>
    <m/>
    <m/>
    <m/>
    <m/>
    <m/>
    <m/>
    <m/>
    <x v="0"/>
    <m/>
    <e v="#N/A"/>
    <m/>
    <m/>
    <m/>
    <m/>
    <m/>
    <x v="0"/>
  </r>
  <r>
    <s v="230397/2016"/>
    <s v="230397/2016"/>
    <m/>
    <s v="16811/2016"/>
    <m/>
    <m/>
    <s v="NOTA DNCT 63/2016"/>
    <d v="2016-05-11T00:00:00"/>
    <s v="Tecnopolis - Agua"/>
    <s v="AKUA S.A"/>
    <n v="12924"/>
    <s v="Solicitud de pago factura N° 0006-00000662 - Enero"/>
    <s v="Dirección Nacional de Centros Tematicos"/>
    <d v="2016-11-05T00:00:00"/>
    <s v="Direccion General Técnica, Administrativa y Legal"/>
    <d v="2016-06-06T00:00:00"/>
    <s v="Mueble 14"/>
    <x v="0"/>
    <d v="2016-06-08T00:00:00"/>
    <s v="se unificó a expediente 283025"/>
    <s v="Presupuesto"/>
    <d v="2016-06-15T00:00:00"/>
    <s v="NOTA CC"/>
    <s v="ACREDITAR PRESUPUESTO"/>
    <x v="0"/>
    <d v="2016-06-28T00:00:00"/>
    <m/>
    <s v="Pago"/>
    <s v="Pago"/>
    <m/>
    <s v="30-7056739-9"/>
    <m/>
    <s v="0006-00000662 - Enero"/>
    <m/>
    <m/>
    <m/>
    <s v="Tiene que refacturar. Tiene CFC vigente al 07/09. SI tiene SIPRO"/>
    <x v="0"/>
    <m/>
    <e v="#N/A"/>
    <m/>
    <m/>
    <m/>
    <m/>
    <m/>
    <x v="2"/>
  </r>
  <r>
    <s v="230234/2016"/>
    <s v="230234/2016"/>
    <m/>
    <s v="16817/2016"/>
    <m/>
    <m/>
    <s v="NOTA DNCT 65/2016"/>
    <d v="2016-05-17T00:00:00"/>
    <s v="Tecnopolis - Insumos textiles"/>
    <m/>
    <m/>
    <s v="Adquisición de textiles con destino el parque temáticos e interactivo tecnópilis de bisenteneario, ciencia, tecnología y arte."/>
    <s v="Dirección Nacional de Centros Tematicos"/>
    <s v="5/17/2016"/>
    <s v="Presupuesto"/>
    <d v="2016-06-28T00:00:00"/>
    <m/>
    <x v="2"/>
    <d v="2016-06-28T00:00:00"/>
    <s v="Llego el borrador definitivo enviado por Mariana (04/10). Se solicitó envie la nota electrónica por GDE. (04/10)"/>
    <s v="Dirección Nacional de Centros Tematicos"/>
    <d v="2016-08-10T00:00:00"/>
    <s v="PV-2016-00640929"/>
    <s v="Correciones al requerimiento"/>
    <x v="27"/>
    <d v="2016-08-11T00:00:00"/>
    <m/>
    <s v="Licitación - Contrataciones"/>
    <s v="Licitación - Contrataciones"/>
    <m/>
    <m/>
    <m/>
    <s v="0006-00000662"/>
    <m/>
    <m/>
    <m/>
    <m/>
    <x v="0"/>
    <m/>
    <s v="230234/2016"/>
    <m/>
    <m/>
    <m/>
    <m/>
    <m/>
    <x v="5"/>
  </r>
  <r>
    <s v="368054/2016"/>
    <s v="368054/2016"/>
    <m/>
    <s v="15932/2016"/>
    <m/>
    <m/>
    <s v="NOTA DNEF N°88/2016"/>
    <d v="2016-05-12T00:00:00"/>
    <s v="Viáticos y Alojamiento"/>
    <s v="PBG TRAVEL AND EVENTS S.R.L."/>
    <m/>
    <s v="PEDIDO DE HOSPEDAJE Y COMIDAS &quot;FATTORUSO HUGO ANTONIO&quot;, &quot;Cello Samba Trio (Morelenbaum)&quot;, &quot;Arnaldo Antunez&quot; y &quot;Festival do Fado&quot;"/>
    <s v="Dirección Nacional de Expresiones Federales"/>
    <m/>
    <s v="Dirección Nacional de Expresiones Federales"/>
    <d v="2016-08-17T00:00:00"/>
    <m/>
    <x v="1"/>
    <d v="2016-05-17T00:00:00"/>
    <s v="TERMINADO"/>
    <s v="Presupuesto"/>
    <d v="2016-09-27T00:00:00"/>
    <s v="PV-2016-01711150"/>
    <s v="Para indicar si existe crédito, intervención y continuidad con Reso por GEDO"/>
    <x v="19"/>
    <d v="2016-09-27T00:00:00"/>
    <m/>
    <s v="Legitimo Abono"/>
    <s v="Legitimo Abono"/>
    <m/>
    <m/>
    <m/>
    <m/>
    <m/>
    <m/>
    <m/>
    <m/>
    <x v="0"/>
    <m/>
    <e v="#N/A"/>
    <m/>
    <m/>
    <m/>
    <m/>
    <m/>
    <x v="0"/>
  </r>
  <r>
    <s v="230402/2016"/>
    <s v="230402/2016"/>
    <m/>
    <s v="16795/2016"/>
    <m/>
    <m/>
    <s v="NOTA DNCT 59/2016"/>
    <d v="2016-05-18T00:00:00"/>
    <s v="Tecnopolis - Insumos de Herreria"/>
    <m/>
    <m/>
    <s v="Adquisición de carpinterías de aluminio con destino el parque temáticos e interactivo tecnópilis de bisenteneario, ciencia, tecnología y arte."/>
    <s v="Dirección Nacional de Centros Tematicos"/>
    <s v="5/18/2016"/>
    <s v="Presupuesto"/>
    <d v="2016-06-28T00:00:00"/>
    <m/>
    <x v="2"/>
    <d v="2016-06-28T00:00:00"/>
    <s v="Se envio las correcciones del requerimiento el dia 16/08"/>
    <s v="Dirección Nacional de Centros Tematicos"/>
    <d v="2016-08-16T00:00:00"/>
    <s v="PV-2016-00732615-APN-DGTAYL#SFM"/>
    <s v="Correciones al requerimiento"/>
    <x v="27"/>
    <d v="2016-08-17T00:00:00"/>
    <m/>
    <s v="Licitación - Contrataciones"/>
    <s v="Licitación - Contrataciones"/>
    <m/>
    <m/>
    <m/>
    <m/>
    <m/>
    <m/>
    <m/>
    <m/>
    <x v="0"/>
    <m/>
    <s v="230402/2016"/>
    <m/>
    <m/>
    <m/>
    <m/>
    <m/>
    <x v="5"/>
  </r>
  <r>
    <m/>
    <s v="015931/2016"/>
    <m/>
    <s v="15931/2016"/>
    <m/>
    <m/>
    <s v="NOTA DNEF N° 87/2016"/>
    <d v="2016-05-12T00:00:00"/>
    <s v="Contrataciones Artisticas"/>
    <s v="Daniel Falasca"/>
    <n v="11500"/>
    <s v="Requerimiento para Contrataciones artistica de Daniel Falasca"/>
    <s v="Dirección Nacional de Centros Tematicos"/>
    <m/>
    <s v="Dirección Nacional de Expresiones Federales"/>
    <m/>
    <s v="Mueble 9"/>
    <x v="1"/>
    <d v="2016-05-17T00:00:00"/>
    <s v="Para que se mando a DNEF??? refacturación????"/>
    <m/>
    <d v="2016-06-28T00:00:00"/>
    <s v="NO-2016-00036780-APN-DGTAYL#SFM"/>
    <s v="Para indicar si existe crédito. Luego devolver??????"/>
    <x v="7"/>
    <d v="2016-07-07T00:00:00"/>
    <m/>
    <s v="Legitimo Abono"/>
    <s v="Legitimo Abono"/>
    <m/>
    <s v="20-13653578-2"/>
    <m/>
    <s v="2002-9"/>
    <m/>
    <m/>
    <m/>
    <m/>
    <x v="0"/>
    <m/>
    <e v="#N/A"/>
    <m/>
    <m/>
    <m/>
    <m/>
    <m/>
    <x v="0"/>
  </r>
  <r>
    <s v="230622/2016"/>
    <s v="230622/2016"/>
    <m/>
    <s v="16810/2016"/>
    <m/>
    <m/>
    <s v="NOTA DNCT 62/2016"/>
    <d v="2016-05-11T00:00:00"/>
    <s v="Tecnopolis - Agua"/>
    <s v="AKUA S.A"/>
    <n v="13248"/>
    <s v="Solicitud de pago factura N° 0006-00000663"/>
    <s v="Dirección Nacional de Centros Tematicos"/>
    <d v="2016-11-05T00:00:00"/>
    <s v="Dirección Nacional de Generacion de Contendios"/>
    <d v="2016-06-06T00:00:00"/>
    <s v="Mueble 14"/>
    <x v="0"/>
    <d v="2016-06-08T00:00:00"/>
    <s v="Se unificó a expediente 283025/2015"/>
    <s v="Presupuesto"/>
    <d v="2016-06-15T00:00:00"/>
    <s v="NOTA CC"/>
    <s v="ACREDITAR PRESUPUESTO"/>
    <x v="0"/>
    <d v="2016-06-28T00:00:00"/>
    <m/>
    <s v="Pago"/>
    <s v="Pago"/>
    <m/>
    <m/>
    <m/>
    <s v="0002-00000850"/>
    <m/>
    <m/>
    <m/>
    <s v="PARA PAGO JGM"/>
    <x v="0"/>
    <m/>
    <e v="#N/A"/>
    <m/>
    <m/>
    <m/>
    <m/>
    <m/>
    <x v="2"/>
  </r>
  <r>
    <m/>
    <s v="015939/2016"/>
    <m/>
    <s v="15939/2016"/>
    <m/>
    <m/>
    <s v="NOTA DNEF N° 92/2016"/>
    <d v="2016-05-12T00:00:00"/>
    <s v="Contrataciones Artisticas"/>
    <s v="Boris Band"/>
    <m/>
    <s v="Requerimiento para Contrataciones artistica de Boris band"/>
    <s v="Dirección Nacional de Centros Tematicos"/>
    <m/>
    <s v="Dirección Nacional de Expresiones Federales"/>
    <d v="2016-06-08T00:00:00"/>
    <m/>
    <x v="0"/>
    <d v="2016-05-17T00:00:00"/>
    <s v="Se remite con providencia indicando que &quot;no hay plazos administrativos para la tramitación&quot; (servicio requerido para el 03/06)"/>
    <s v="Dirección Nacional de Expresiones Federales"/>
    <d v="2016-05-31T00:00:00"/>
    <s v="Con Providencia sin CC"/>
    <s v="Con Providencia indicando que no hay plazos encuadrables en el 893/12"/>
    <x v="10"/>
    <d v="2016-06-22T00:00:00"/>
    <m/>
    <s v="Legitimo Abono"/>
    <s v="Legitimo Abono"/>
    <m/>
    <m/>
    <m/>
    <m/>
    <m/>
    <m/>
    <m/>
    <m/>
    <x v="0"/>
    <m/>
    <e v="#N/A"/>
    <m/>
    <m/>
    <m/>
    <m/>
    <m/>
    <x v="0"/>
  </r>
  <r>
    <s v="230619/2016"/>
    <s v="230619/2016"/>
    <m/>
    <s v="16802/2016"/>
    <m/>
    <m/>
    <s v="NOTA DNCT 61/2016"/>
    <d v="2016-05-11T00:00:00"/>
    <s v="Tecnopolis - Agua"/>
    <s v="AKUA S.A"/>
    <n v="12348"/>
    <s v="Solicitud de pago factura N° 0006-00000664"/>
    <s v="Dirección Nacional de Centros Tematicos"/>
    <d v="2016-11-05T00:00:00"/>
    <s v="Dirección Nacional de Generacion de Contendios"/>
    <d v="2016-06-06T00:00:00"/>
    <s v="Mueble 14"/>
    <x v="0"/>
    <d v="2016-06-08T00:00:00"/>
    <s v="Se unificó a expediente 283025/2015"/>
    <s v="Presupuesto"/>
    <d v="2016-06-15T00:00:00"/>
    <s v="NOTA CC"/>
    <s v="ACREDITAR PRESUPUESTO"/>
    <x v="0"/>
    <d v="2016-06-28T00:00:00"/>
    <m/>
    <s v="Pago"/>
    <s v="Pago"/>
    <m/>
    <m/>
    <m/>
    <s v="0006-00000664"/>
    <m/>
    <m/>
    <m/>
    <s v="Tiene que refacturar. Tiene CFC vigente al 07/09. SI tiene SIPRO"/>
    <x v="0"/>
    <m/>
    <e v="#N/A"/>
    <m/>
    <m/>
    <m/>
    <m/>
    <m/>
    <x v="2"/>
  </r>
  <r>
    <m/>
    <s v="016265/2016"/>
    <m/>
    <s v="16265/2016"/>
    <m/>
    <m/>
    <s v="NOTA DGTAYL N° 195/2016"/>
    <d v="2016-05-17T00:00:00"/>
    <s v="Equipamiento"/>
    <m/>
    <m/>
    <s v="Requerimiento para compra de equipamiento para Tesoreria"/>
    <s v="Direccion General Técnica, Administrativa y Legal"/>
    <m/>
    <s v="Direccion General Técnica, Administrativa y Legal"/>
    <d v="2016-05-17T00:00:00"/>
    <m/>
    <x v="0"/>
    <d v="2016-05-19T00:00:00"/>
    <m/>
    <m/>
    <m/>
    <m/>
    <m/>
    <x v="30"/>
    <d v="2016-05-24T00:00:00"/>
    <m/>
    <m/>
    <m/>
    <m/>
    <m/>
    <m/>
    <m/>
    <m/>
    <m/>
    <m/>
    <m/>
    <x v="0"/>
    <m/>
    <e v="#N/A"/>
    <m/>
    <m/>
    <m/>
    <m/>
    <m/>
    <x v="0"/>
  </r>
  <r>
    <s v="230776/2016"/>
    <s v="230776/2016"/>
    <m/>
    <s v="16792/2016"/>
    <m/>
    <m/>
    <s v="NOTA DNCT 58/2016"/>
    <d v="2016-05-18T00:00:00"/>
    <s v="Tecnopolis - Alquiler de Andamios"/>
    <s v="Emp. Sugeridas: ANDAMIOS NESTRADUÑOL SRL; ATENCIÓN URBANA SRL; CADAHIA SA."/>
    <m/>
    <s v="Servicio de alquiler de andamios con destino el parque temáticos e interactivo tecnópilis de bisenteneario, ciencia, tecnología y arte."/>
    <s v="Dirección Nacional de Centros Tematicos"/>
    <s v="5/18/2016"/>
    <s v="Presupuesto"/>
    <d v="2016-06-21T00:00:00"/>
    <m/>
    <x v="2"/>
    <d v="2016-06-08T00:00:00"/>
    <s v="El 30/09 se envió a Mariana el borrador con las observaciones definitivas que realizó Romina. Expediente OF 811, Mueble 24._x000a_"/>
    <m/>
    <m/>
    <m/>
    <m/>
    <x v="3"/>
    <d v="2016-09-12T00:00:00"/>
    <m/>
    <s v="Licitación - Contrataciones"/>
    <s v="Licitación - Contrataciones"/>
    <m/>
    <m/>
    <m/>
    <s v="0006-00000664"/>
    <m/>
    <m/>
    <m/>
    <m/>
    <x v="0"/>
    <m/>
    <s v="230776/2016"/>
    <m/>
    <m/>
    <m/>
    <m/>
    <m/>
    <x v="5"/>
  </r>
  <r>
    <m/>
    <s v="016260/2016"/>
    <m/>
    <s v="16260/2016"/>
    <m/>
    <m/>
    <s v="NOTA DGTAYL N° 194/2016"/>
    <d v="2016-05-17T00:00:00"/>
    <s v="Equipamiento"/>
    <m/>
    <m/>
    <s v="Requerimiento para compra de equipamiento para Caja Chica"/>
    <s v="Direccion General Técnica, Administrativa y Legal"/>
    <m/>
    <s v="Direccion General Técnica, Administrativa y Legal"/>
    <d v="2016-05-17T00:00:00"/>
    <m/>
    <x v="1"/>
    <d v="2016-05-19T00:00:00"/>
    <m/>
    <m/>
    <m/>
    <m/>
    <m/>
    <x v="31"/>
    <d v="2016-05-24T00:00:00"/>
    <m/>
    <m/>
    <m/>
    <m/>
    <m/>
    <m/>
    <m/>
    <m/>
    <m/>
    <m/>
    <m/>
    <x v="0"/>
    <m/>
    <e v="#N/A"/>
    <m/>
    <m/>
    <m/>
    <m/>
    <m/>
    <x v="0"/>
  </r>
  <r>
    <s v="237568/2016"/>
    <s v="237568/2016"/>
    <m/>
    <s v="18679/2016"/>
    <m/>
    <m/>
    <s v="NOTA DNGC 14/2016"/>
    <d v="2016-06-06T00:00:00"/>
    <s v="Convenio Universidades"/>
    <s v="EDUCAR.AR"/>
    <m/>
    <s v="Convenio de colaboración con EDUCAR.AR Sociedad del Estado"/>
    <s v="Dirección de Generacion de Contendios"/>
    <d v="2016-06-06T00:00:00"/>
    <s v="Presupuesto"/>
    <d v="2016-06-23T00:00:00"/>
    <s v="Mueble 11"/>
    <x v="0"/>
    <d v="2016-06-08T00:00:00"/>
    <m/>
    <m/>
    <m/>
    <m/>
    <m/>
    <x v="18"/>
    <d v="2016-06-29T00:00:00"/>
    <m/>
    <s v="Convenios"/>
    <s v="Convenios"/>
    <s v="OC102/2015"/>
    <m/>
    <m/>
    <s v="0002-00000069"/>
    <m/>
    <m/>
    <m/>
    <m/>
    <x v="0"/>
    <m/>
    <e v="#N/A"/>
    <m/>
    <m/>
    <m/>
    <m/>
    <m/>
    <x v="0"/>
  </r>
  <r>
    <s v="196025/2016"/>
    <s v="196025/2016"/>
    <m/>
    <m/>
    <m/>
    <m/>
    <s v="NOTA DNCT N° 48/2016"/>
    <d v="2016-05-17T00:00:00"/>
    <s v="Tecnopolis - Servicio de Salud"/>
    <s v="International Health Service Argentina S.A."/>
    <n v="9945"/>
    <s v="Solicitud de pago de factura B N° 0601-04517210 - Cobertura Medica Asistencia"/>
    <s v="Dirección Nacional de Centros Tematicos"/>
    <m/>
    <s v="Direccion General Técnica, Administrativa y Legal"/>
    <d v="2016-05-17T00:00:00"/>
    <m/>
    <x v="0"/>
    <d v="2016-05-19T00:00:00"/>
    <s v="Incorporado al EXP: 213881/2016"/>
    <m/>
    <m/>
    <m/>
    <m/>
    <x v="19"/>
    <d v="2016-07-07T00:00:00"/>
    <m/>
    <s v="Pago"/>
    <s v="Pago"/>
    <m/>
    <s v="30-61029860-1"/>
    <n v="1651"/>
    <s v="N° 0601-04517210"/>
    <m/>
    <m/>
    <m/>
    <s v="DEBE REFACTURAR"/>
    <x v="0"/>
    <m/>
    <e v="#N/A"/>
    <m/>
    <m/>
    <m/>
    <m/>
    <m/>
    <x v="2"/>
  </r>
  <r>
    <s v="242793/2016"/>
    <s v="242793/2016"/>
    <m/>
    <s v="18971/2016"/>
    <m/>
    <m/>
    <s v="NOTA SCP 123/2016"/>
    <m/>
    <s v="Audiovisual"/>
    <s v="MGG Producciones SRL"/>
    <n v="700000"/>
    <s v="Conmemoración del bicentenario de la independencia"/>
    <s v="Secretaria de Contenidos Publicos"/>
    <m/>
    <s v="Direccion General Técnica, Administrativa y Legal"/>
    <d v="2016-06-09T00:00:00"/>
    <s v="Mueble 11"/>
    <x v="0"/>
    <d v="2016-06-09T00:00:00"/>
    <s v="CON NOTA A ADRIAN Y MODELO DE NOTA PAR AMBURI, ESTA VA CON COPIA DE RESOLCIÓN N° 7"/>
    <s v="Direccion General Técnica, Administrativa y Legal"/>
    <d v="2016-06-09T00:00:00"/>
    <s v="NOTA CC 294/2016"/>
    <m/>
    <x v="18"/>
    <d v="2016-07-15T00:00:00"/>
    <m/>
    <s v="Pago"/>
    <s v="Pago"/>
    <m/>
    <m/>
    <n v="360794"/>
    <s v="0002-00000024"/>
    <m/>
    <m/>
    <s v="Devengado"/>
    <m/>
    <x v="4"/>
    <m/>
    <e v="#N/A"/>
    <m/>
    <m/>
    <m/>
    <m/>
    <m/>
    <x v="0"/>
  </r>
  <r>
    <m/>
    <s v="016416/2016"/>
    <m/>
    <s v="16416/2016"/>
    <m/>
    <m/>
    <s v="NOTA DNCT N° 53/2016"/>
    <d v="2016-05-16T00:00:00"/>
    <s v="Tecnopolis - Limpieza"/>
    <m/>
    <m/>
    <m/>
    <s v="Dirección Nacional de Centros Tematicos"/>
    <m/>
    <s v="Dirección Nacional de Centros Temáticos"/>
    <d v="2016-05-16T00:00:00"/>
    <m/>
    <x v="0"/>
    <d v="2016-05-19T00:00:00"/>
    <s v="Lo esta trabajando Laura para elaborar proyecto de acto// ESTA EN LEGALES AGREGADO AA UN EXP 252471"/>
    <m/>
    <m/>
    <m/>
    <m/>
    <x v="0"/>
    <d v="2016-06-07T00:00:00"/>
    <m/>
    <m/>
    <m/>
    <m/>
    <m/>
    <m/>
    <m/>
    <m/>
    <m/>
    <m/>
    <m/>
    <x v="0"/>
    <m/>
    <e v="#N/A"/>
    <m/>
    <m/>
    <m/>
    <m/>
    <m/>
    <x v="0"/>
  </r>
  <r>
    <s v="243864/2016"/>
    <s v="243864/2016"/>
    <m/>
    <s v="19035/2016"/>
    <m/>
    <m/>
    <s v="NOTA DNEF 189/2016"/>
    <d v="2016-06-08T00:00:00"/>
    <s v="Contrataciones Artisticas"/>
    <s v="AGUSTIN BRU PESCE"/>
    <n v="3000"/>
    <s v="Informe de reconocimiento de gastos &quot;AGUSTIN BRU PESCE&quot; - Homenajo a Mariano Mores"/>
    <s v="Dirección Nacional de Expresiones Federales"/>
    <d v="2016-08-06T00:00:00"/>
    <s v="Presupuesto"/>
    <d v="2016-06-22T00:00:00"/>
    <s v="Mueble 7"/>
    <x v="0"/>
    <d v="2016-06-10T00:00:00"/>
    <s v="Se acumulo al Exp 243214/2016 / Nota a DNEF para pedir al proveedor que refacture a SFMyCP.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s v="O/C: 102/2015"/>
    <m/>
    <m/>
    <s v="N° 0002- 00000069"/>
    <s v="E SIDIF 506 - LIQ. 2236"/>
    <m/>
    <m/>
    <m/>
    <x v="0"/>
    <m/>
    <e v="#N/A"/>
    <m/>
    <m/>
    <m/>
    <m/>
    <m/>
    <x v="2"/>
  </r>
  <r>
    <s v="243861/2016"/>
    <s v="243861/2016"/>
    <m/>
    <s v="19034/2016"/>
    <m/>
    <m/>
    <s v="NOTA DNEF 188/2016"/>
    <d v="2016-06-08T00:00:00"/>
    <s v="Contrataciones Artisticas"/>
    <s v="COSATTINI CARLOS SERGIO"/>
    <m/>
    <s v="Informe de reconociento de gasto &quot;Carlos Cosattini&quot;"/>
    <s v="Dirección Nacional de Expresiones Federales"/>
    <d v="2016-08-06T00:00:00"/>
    <s v="Presupuesto"/>
    <d v="2016-06-23T00:00:00"/>
    <s v="Mueble 7"/>
    <x v="0"/>
    <d v="2016-06-10T00:00:00"/>
    <s v="INCLUIDO EN 274819/2016. Nota a DNEF para pedir al proveedor que refacture a SFMyCP."/>
    <s v="Dirección Nacional de Expresiones Federales"/>
    <d v="2016-07-12T00:00:00"/>
    <s v="PV-2016-00127796-APN-DGTAYL#SFM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2"/>
  </r>
  <r>
    <s v="367346/2016"/>
    <s v="367346/2016"/>
    <m/>
    <s v="16627/2016"/>
    <m/>
    <m/>
    <s v="NOTA DNEF N°101/2016"/>
    <d v="2016-05-18T00:00:00"/>
    <s v="Contrataciones Artisticas"/>
    <s v="DAVID JOSE LHERITIER"/>
    <m/>
    <s v="REQUERIMIENTO PARA CONTRATACION ARTISTICA DE DAVID JOSE LHERITIER"/>
    <s v="Dirección Nacional de Expresiones Federales"/>
    <s v="5/18/2016"/>
    <s v="Dirección Nacional de Expresiones Federales"/>
    <d v="2016-08-16T00:00:00"/>
    <m/>
    <x v="1"/>
    <d v="2016-05-19T00:00:00"/>
    <s v="Se coordinó con Iglesias por reunión con Daniel del 26/05/2016, luego de un intercambio de opiniones, enviar expediente con nota de &quot;no hay plazos administrativos para tramitar&quot;. Luego ellos presentan factura"/>
    <s v="Presupuesto"/>
    <d v="2016-09-19T00:00:00"/>
    <s v="PV-2016-0152764"/>
    <s v="Se remite para lo que estime corresponder (deben agregar factura y certificación de servicio, justificando necesidad de LA)"/>
    <x v="3"/>
    <d v="2016-09-20T00:00:00"/>
    <m/>
    <s v="Legitimo Abono"/>
    <s v="Legitimo Abono"/>
    <m/>
    <m/>
    <m/>
    <m/>
    <m/>
    <m/>
    <m/>
    <m/>
    <x v="0"/>
    <m/>
    <e v="#N/A"/>
    <m/>
    <m/>
    <m/>
    <m/>
    <m/>
    <x v="0"/>
  </r>
  <r>
    <s v="243859/2016"/>
    <s v="243859/2016"/>
    <m/>
    <s v="19033/2016"/>
    <m/>
    <m/>
    <s v="NOTA DNEF 197/2016"/>
    <d v="2016-06-08T00:00:00"/>
    <s v="Contrataciones Artisticas"/>
    <s v="BENJAMIN BRU PESCE"/>
    <m/>
    <s v="Informe de reconocimiento de gastos &quot; Benjamin Bru Pesce&quot;"/>
    <s v="Dirección Nacional de Expresiones Federales"/>
    <d v="2016-08-06T00:00:00"/>
    <s v="Presupuesto"/>
    <d v="2016-06-21T00:00:00"/>
    <s v="Mueble 7"/>
    <x v="0"/>
    <d v="2016-06-10T00:00:00"/>
    <s v="INCLUIDO EN 274819/2016. 12/07/2016 Nota para pedir al proveedor refacturar a SFMy CP."/>
    <s v="Dirección Nacional de Expresiones Federales"/>
    <d v="2016-07-12T00:00:00"/>
    <s v="PV-2016-00127796-APN-DGTAYL#SFM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2"/>
  </r>
  <r>
    <s v="280024/2016"/>
    <s v="280024/2016"/>
    <m/>
    <s v="16628/2016"/>
    <m/>
    <m/>
    <s v="NOTA DNEF N°100/2016"/>
    <d v="2016-05-18T00:00:00"/>
    <s v="Contrataciones Artisticas"/>
    <s v="LUIS GUERRERIRO"/>
    <s v="E2000"/>
    <s v="REQUERIMIENTO PARA CONTRATACION ARTISTICA DE LUIS GUERRERIRO"/>
    <s v="Dirección Nacional de Expresiones Federales"/>
    <s v="5/18/2016"/>
    <s v="Dirección Nacional de Expresiones Federales"/>
    <d v="2016-06-30T00:00:00"/>
    <s v="Mueble 9"/>
    <x v="1"/>
    <d v="2016-06-30T00:00:00"/>
    <s v="Se remite con providencia para solicitar que se subsane por intermediacion de la DGTAL las siguientes cuestiones: el reemplazo de la factura anterior dejando librada esta ultima. y la acreditacion del poder de representacion"/>
    <s v="Direccion General Técnica, Administrativa y Legal"/>
    <d v="2016-10-03T00:00:00"/>
    <s v="PV-2016-01876812"/>
    <s v="Nota a DGTAL para lo que estime corresponder, respecto a las cuestion del Exp"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43851/2016"/>
    <s v="243851/2016"/>
    <m/>
    <s v="19031/2016"/>
    <m/>
    <m/>
    <s v="NOTA DNEF 195/2016"/>
    <d v="2016-06-08T00:00:00"/>
    <s v="Contrataciones Artisticas"/>
    <s v="CAROLINA MABEL FOLGER"/>
    <n v="3500"/>
    <s v="Informe de reconociento de gastos &quot; Carolina Mabel Folger&quot;"/>
    <s v="Dirección Nacional de Expresiones Federales"/>
    <d v="2016-08-06T00:00:00"/>
    <s v="Dirección Nacional de Expresiones Federales"/>
    <d v="2016-09-02T00:00:00"/>
    <s v="Mueble 7"/>
    <x v="0"/>
    <d v="2016-06-30T00:00:00"/>
    <s v="TERMINADO"/>
    <s v="Presupuesto"/>
    <d v="2016-09-15T00:00:00"/>
    <s v="PV-2016-01424036-APN-DGTAYL#SFM"/>
    <s v="Para indicar crédito e intervención. reso por gedo."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80028/2016"/>
    <s v="280028/2016"/>
    <m/>
    <s v="16624/2016"/>
    <m/>
    <m/>
    <s v="NOTA DNEF N°104/2016"/>
    <d v="2016-05-18T00:00:00"/>
    <s v="Contrataciones Artisticas"/>
    <s v="CARMINHO"/>
    <s v="E8000"/>
    <s v="REQUERIMIENTO PARA CONTRATACION ARTISTICA DE CARMINHO"/>
    <s v="Dirección Nacional de Expresiones Federales"/>
    <s v="5/18/2016"/>
    <s v="Dirección Nacional de Expresiones Federales"/>
    <d v="2016-06-30T00:00:00"/>
    <s v="Mueble 9"/>
    <x v="1"/>
    <d v="2016-06-30T00:00:00"/>
    <s v="Se remite con providencia para solicitar que se subsane por intermediacion de la DGTAL las siguientes cuestiones: el reemplazo de la factura anterior dejando librada esta ultima. y la acreditacion del poder de representacion"/>
    <s v="Direccion General Técnica, Administrativa y Legal"/>
    <d v="2016-10-03T00:00:00"/>
    <s v="PV-2016-01876604"/>
    <s v="Nota a DGTAL para lo que estime corresponder, respecto a las cuestion del Exp"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43849/2016"/>
    <s v="243849/2016"/>
    <m/>
    <s v="19030/2016"/>
    <m/>
    <m/>
    <s v="NOTA DNEF 184/2016"/>
    <d v="2016-06-08T00:00:00"/>
    <s v="Contrataciones Artisticas"/>
    <s v="MATIAS PABLO GRANDE"/>
    <m/>
    <s v="Informe de reconociento de gastos &quot; Matias Pablo Grande&quot;"/>
    <s v="Dirección Nacional de Expresiones Federales"/>
    <d v="2016-08-06T00:00:00"/>
    <s v="Presupuesto"/>
    <d v="2016-06-21T00:00:00"/>
    <s v="Mueble 7"/>
    <x v="0"/>
    <d v="2016-06-10T00:00:00"/>
    <s v="Nota de pase a legales con AA/INCLUIDO EN 274819/2016. 12/07/2016 Nota para refacturar."/>
    <s v="Dirección Nacional de Expresiones Federales"/>
    <d v="2016-07-12T00:00:00"/>
    <s v="PV-2016-00127796-APN-DGTAYL#SFM"/>
    <s v="Para refacturar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s v="416815/2016"/>
    <s v="016625/2016"/>
    <m/>
    <s v="16625/2016"/>
    <m/>
    <m/>
    <s v="NOTA DNEF N°103/2016"/>
    <d v="2016-05-18T00:00:00"/>
    <s v="Contrataciones Artisticas"/>
    <s v="MARCOS RODRIGUEZ"/>
    <s v="E3000"/>
    <s v="REQURIMIENTO PARA CONTRATACION ARTISTICA DE MARCOS RODRIGUEZ"/>
    <s v="Dirección Nacional de Expresiones Federales"/>
    <s v="5/18/2016"/>
    <s v="Dirección Nacional de Expresiones Federales"/>
    <s v="6/30/0216"/>
    <s v="Mueble 9"/>
    <x v="1"/>
    <d v="2016-06-30T00:00:00"/>
    <s v="Se remite con providencia para solicitar que se subsane por intermediacion de la DGTAL las siguientes cuestiones: el reemplazo de la factura anterior dejando librada esta ultima. y la acreditacion del poder de representacion"/>
    <s v="Direccion General Técnica, Administrativa y Legal"/>
    <d v="2016-10-03T00:00:00"/>
    <s v="PV-2016-01877015"/>
    <s v="Nota a DGTAL para lo que estime corresponder, respecto a las cuestion del Exp"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43214/2016"/>
    <s v="243214/2016"/>
    <m/>
    <s v="18992/2016"/>
    <m/>
    <m/>
    <s v="NOTA DNEF 179/2016"/>
    <d v="2016-06-08T00:00:00"/>
    <s v="Contrataciones Artisticas"/>
    <s v="ALBERTO MAXIMILIANO ALEJANDRO DE LA FUENTE"/>
    <n v="3000"/>
    <s v="Informe de reconocimiento de gastos &quot;ALBERTO MAXIMILIANO ALEJANDRO DE LA FUENTE&quot; - Homenajo a Mariano Mores"/>
    <s v="Dirección Nacional de Expresiones Federales"/>
    <d v="2016-08-06T00:00:00"/>
    <s v="Legales"/>
    <d v="2016-07-11T00:00:00"/>
    <s v="Mueble 7"/>
    <x v="0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m/>
    <s v="16626/20161"/>
    <m/>
    <s v="16626/20161"/>
    <m/>
    <m/>
    <s v="NOTA DNEF N°102/2016"/>
    <m/>
    <s v="Viáticos y Alojamiento"/>
    <s v="PBG TRAVEL AND EVENTS S.R.L."/>
    <m/>
    <s v="Solicitud de viáticos para &quot;FESTIVAL DE FADO&quot;"/>
    <s v="Dirección Nacional de Expresiones Federales"/>
    <s v="5/18/2016"/>
    <m/>
    <m/>
    <m/>
    <x v="0"/>
    <d v="2016-05-19T00:00:00"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3T00:00:00"/>
    <m/>
    <s v="Legitimo Abono"/>
    <s v="Legitimo Abono"/>
    <m/>
    <m/>
    <m/>
    <m/>
    <m/>
    <m/>
    <m/>
    <m/>
    <x v="0"/>
    <m/>
    <e v="#N/A"/>
    <m/>
    <m/>
    <m/>
    <m/>
    <m/>
    <x v="0"/>
  </r>
  <r>
    <s v="243858/2016"/>
    <s v="243858/2016"/>
    <m/>
    <s v="19032/2016"/>
    <m/>
    <m/>
    <s v="NOTA DNEF 186/2016"/>
    <d v="2016-06-08T00:00:00"/>
    <s v="Contrataciones Artisticas"/>
    <s v="ROBERTO DANIEL COLOMARDE"/>
    <m/>
    <s v="Informe reconocimiento de gastos &quot;Roberto Daniel Calomarde&quot;"/>
    <s v="Dirección Nacional de Expresiones Federales"/>
    <d v="2016-08-06T00:00:00"/>
    <s v="Presupuesto"/>
    <d v="2016-06-21T00:00:00"/>
    <s v="Mueble 7"/>
    <x v="0"/>
    <d v="2016-06-10T00:00:00"/>
    <s v="INCLUIDO EN 274819/2016. 12/07/2016 Nota a DNEF para pedir al proveedor que refacture a SFMyCP"/>
    <s v="Dirección Nacional de Expresiones Federales"/>
    <d v="2016-07-12T00:00:00"/>
    <s v="PV-2016-00127796-APN-DGTAYL#SFM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2"/>
  </r>
  <r>
    <s v="243847/2016"/>
    <s v="243847/2016"/>
    <m/>
    <s v="19029/2016"/>
    <m/>
    <m/>
    <s v="NOTA DNEF 183/2016"/>
    <d v="2016-06-08T00:00:00"/>
    <s v="Contrataciones Artisticas"/>
    <s v="DANIEL ESTEBAN KOVACICH"/>
    <n v="3000"/>
    <s v="Informe de reconocimiento de gastos &quot;DANIEL ESTEBAN KOVACICH&quot; - Homenajo a Mariano Mores"/>
    <s v="Dirección Nacional de Expresiones Federales"/>
    <d v="2016-08-06T00:00:00"/>
    <s v="Presupuesto"/>
    <d v="2016-06-21T00:00:00"/>
    <s v="Mueble 7"/>
    <x v="0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s v="243845/2016"/>
    <s v="243845/2016"/>
    <m/>
    <s v="19028/2016"/>
    <m/>
    <m/>
    <s v="NOTA DNEF 182/2016"/>
    <d v="2016-06-08T00:00:00"/>
    <s v="Contrataciones Artisticas"/>
    <s v="GLORIA PANKAEVA"/>
    <n v="3000"/>
    <s v="Informe de reconocimiento de gastos &quot;GLORIA PANKAEVA&quot; - Homenajo a Mariano Mores"/>
    <s v="Dirección Nacional de Expresiones Federales"/>
    <d v="2016-08-06T00:00:00"/>
    <s v="Presupuesto"/>
    <d v="2016-06-21T00:00:00"/>
    <s v="Mueble 7"/>
    <x v="0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s v="243844/2016"/>
    <s v="243844/2016"/>
    <m/>
    <s v="19027/2016"/>
    <m/>
    <m/>
    <s v="NOTA DNEF 181/2016"/>
    <d v="2016-06-08T00:00:00"/>
    <s v="Contrataciones Artisticas"/>
    <s v="FELIZIA ADRIÁN MARTÍN"/>
    <n v="3000"/>
    <s v="Informe de reconocimiento de gastos &quot;FELIZIA ADRIÁN MARTÍN &quot; - Homenajo a Mariano Mores"/>
    <s v="Dirección Nacional de Expresiones Federales"/>
    <d v="2016-08-06T00:00:00"/>
    <s v="Presupuesto"/>
    <d v="2016-06-21T00:00:00"/>
    <s v="Mueble 7"/>
    <x v="0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s v="243419/2016"/>
    <s v="243419/2016"/>
    <m/>
    <s v="19004/2016"/>
    <m/>
    <m/>
    <s v="NOTA DNEF 191/2016"/>
    <d v="2016-06-08T00:00:00"/>
    <s v="Contrataciones Artisticas"/>
    <s v="ENRIQUE DAVID MOGNI"/>
    <n v="3000"/>
    <s v="Informe de reconocimiento de gastos &quot; ENRIQUE DAVID MOGNI &quot; - Homenajo a Mariano Mores"/>
    <s v="Dirección Nacional de Expresiones Federales"/>
    <d v="2016-08-06T00:00:00"/>
    <s v="Presupuesto"/>
    <d v="2016-06-21T00:00:00"/>
    <s v="Mueble 7"/>
    <x v="0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m/>
    <s v="016656/2016"/>
    <m/>
    <s v="16656/2016"/>
    <m/>
    <m/>
    <s v="NOTA DNEF N°107/2016"/>
    <d v="2016-05-19T00:00:00"/>
    <s v="Alquiler de Equipamiento"/>
    <m/>
    <m/>
    <m/>
    <s v="Dirección Nacional de Expresiones Federales"/>
    <s v="5/19/2016"/>
    <s v="Dirección Nacional de Expresiones Federales"/>
    <d v="2016-05-19T00:00:00"/>
    <m/>
    <x v="0"/>
    <d v="2016-05-19T00:00:00"/>
    <s v="NO ESTA EN COMPRAS SE FUE CON REMITO A DNEF"/>
    <s v="Dirección Nacional de Expresiones Federales"/>
    <d v="2016-05-23T00:00:00"/>
    <m/>
    <s v="Para que la DNEF subsane cuadro comparativo"/>
    <x v="10"/>
    <d v="2016-05-23T00:00:00"/>
    <m/>
    <m/>
    <m/>
    <m/>
    <m/>
    <m/>
    <m/>
    <m/>
    <m/>
    <m/>
    <m/>
    <x v="0"/>
    <m/>
    <e v="#N/A"/>
    <m/>
    <m/>
    <m/>
    <m/>
    <m/>
    <x v="0"/>
  </r>
  <r>
    <s v="243455/2016"/>
    <s v="243455/2016"/>
    <m/>
    <s v="19008/2016"/>
    <m/>
    <m/>
    <s v="NOTA DNEF 193/2016"/>
    <d v="2016-06-08T00:00:00"/>
    <s v="Contrataciones Artisticas"/>
    <s v="MATIAS TCHICOUREL"/>
    <n v="3000"/>
    <s v="Informe de reconocimiento de gastos &quot;MATIAS TCHICOUREL&quot; - Homenajo a Mariano Mores"/>
    <s v="Dirección Nacional de Expresiones Federales"/>
    <d v="2016-08-06T00:00:00"/>
    <s v="Presupuesto"/>
    <d v="2016-06-21T00:00:00"/>
    <s v="Mueble 7"/>
    <x v="0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 para refacturar con nuevo SAF."/>
    <x v="7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s v="243504/2016"/>
    <s v="243504/2016"/>
    <m/>
    <s v="19010/2016"/>
    <m/>
    <m/>
    <s v="NOTA DNEF 194/2016"/>
    <d v="2016-06-08T00:00:00"/>
    <s v="Contrataciones Artisticas"/>
    <s v="ARTURO VERGARA CALDERÓN"/>
    <n v="5800"/>
    <s v="Informe de reconocimiento de gastos &quot;ARTURO VERGARA CALDERÓN &quot; - Homenajo a Mariano Mores"/>
    <s v="Dirección Nacional de Expresiones Federales"/>
    <d v="2016-08-06T00:00:00"/>
    <s v="Dirección Nacional de Expresiones Federales"/>
    <d v="2016-07-19T00:00:00"/>
    <s v="Mueble 7"/>
    <x v="0"/>
    <d v="2016-06-10T00:00:00"/>
    <s v="Proyecto de Acto administrativo, nota de pase a presupuesto solicitando crédito, cumplido pase a legales."/>
    <s v="Presupuesto"/>
    <d v="2016-07-20T00:00:00"/>
    <s v="PV-2016-00347595-APN-DGTAYLE"/>
    <s v="Se envía a Presupuesto con proyecto de Acto adminstrativo, y nota de pase."/>
    <x v="19"/>
    <d v="2016-07-20T00:00:00"/>
    <m/>
    <s v="Legitimo Abono"/>
    <s v="Legitimo Abono"/>
    <m/>
    <m/>
    <m/>
    <m/>
    <m/>
    <m/>
    <m/>
    <m/>
    <x v="0"/>
    <m/>
    <e v="#N/A"/>
    <m/>
    <m/>
    <m/>
    <m/>
    <m/>
    <x v="0"/>
  </r>
  <r>
    <s v="203705/2016"/>
    <s v="203705/2016"/>
    <m/>
    <s v="16408/2016"/>
    <m/>
    <m/>
    <s v="MEMO N° 20/2016 DNCT"/>
    <d v="2016-05-16T00:00:00"/>
    <s v="Tecnopolis - Servicio de Salud"/>
    <s v="International Health Service Argentina S.A."/>
    <m/>
    <s v="Cancelación de factura &quot;B&quot; N°0601-04518107"/>
    <s v="Direccion General Técnica, Administrativa y Legal"/>
    <s v="5/19/2016"/>
    <s v="Dirección Nacional de Centros Tematicos"/>
    <d v="2016-05-20T00:00:00"/>
    <m/>
    <x v="3"/>
    <d v="2016-05-24T00:00:00"/>
    <s v="UNIFICADO AL 252062 24/5 .Esperando a Pablo Orlando para analizar un desglose y un nuevo armado"/>
    <m/>
    <m/>
    <m/>
    <m/>
    <x v="0"/>
    <d v="2016-06-28T00:00:00"/>
    <m/>
    <s v="Pago"/>
    <s v="Pago"/>
    <m/>
    <s v="30-61029860-1"/>
    <n v="1651"/>
    <s v="N°0601-04518107"/>
    <m/>
    <m/>
    <m/>
    <s v="Tiene que refacturar. Tiene SIPRO y CFC hasta el 19/08"/>
    <x v="0"/>
    <m/>
    <e v="#N/A"/>
    <m/>
    <m/>
    <m/>
    <m/>
    <m/>
    <x v="2"/>
  </r>
  <r>
    <s v="243633/2016"/>
    <s v="243633/2016"/>
    <m/>
    <s v="19017/2016"/>
    <m/>
    <m/>
    <s v="NOTA DNEF 198/2016"/>
    <d v="2016-06-08T00:00:00"/>
    <s v="Equipamiento"/>
    <s v="FITNESAS de Polityco Valeria Paula"/>
    <n v="30000"/>
    <s v="Solicitud de pago de compra de colchoneta para clases de yoga"/>
    <s v="Dirección Nacional de Expresiones Federales"/>
    <s v="5/30/2016"/>
    <s v="Legales"/>
    <d v="2016-08-22T00:00:00"/>
    <s v="Mueble 10"/>
    <x v="1"/>
    <d v="2016-06-28T00:00:00"/>
    <s v="Se envía Nota a Mozzi. 27/07/2016: Se arma Dispo por GEDO y nota a presupuesto para intervenir con partida y luego pase a legales"/>
    <s v="Presupuesto"/>
    <d v="2016-07-27T00:00:00"/>
    <s v="PV-2016-00432639-APN-DGTAYL#SFM"/>
    <s v="Para su intervención con partida y Dispo por GEDO"/>
    <x v="5"/>
    <m/>
    <m/>
    <s v="Pago"/>
    <s v="Pago"/>
    <m/>
    <m/>
    <m/>
    <m/>
    <m/>
    <m/>
    <m/>
    <s v="PARA PAGO JGM"/>
    <x v="0"/>
    <m/>
    <e v="#N/A"/>
    <m/>
    <m/>
    <m/>
    <m/>
    <m/>
    <x v="0"/>
  </r>
  <r>
    <s v="243508/2016"/>
    <s v="243508/2016"/>
    <m/>
    <s v="19011/2016"/>
    <m/>
    <m/>
    <s v="NOTA DNEF 195/2016"/>
    <d v="2016-06-08T00:00:00"/>
    <s v="Contrataciones Artisticas"/>
    <s v="GALLO ELIAS ANTONIO"/>
    <n v="3500"/>
    <s v="Informe de reconocimiento de gastos &quot;GALLO ELIAS ANTONIO&quot; - Homenajo a Mariano Mores"/>
    <s v="Dirección Nacional de Expresiones Federales"/>
    <d v="2016-08-06T00:00:00"/>
    <s v="Presupuesto"/>
    <d v="2016-06-28T00:00:00"/>
    <s v="Mueble 7"/>
    <x v="0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 para refacturar con nuevo SAF."/>
    <x v="7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s v="243611/2016"/>
    <s v="243611/2016"/>
    <m/>
    <s v="19016/2016"/>
    <m/>
    <m/>
    <s v="NOTA DNEF 197/2016"/>
    <d v="2016-06-08T00:00:00"/>
    <s v="Instalacion Electrica"/>
    <s v="FERRETERIA SAN TELMO S.R.L."/>
    <n v="6217.81"/>
    <s v="Solicitud de pago de compra de insumos de audio"/>
    <s v="Dirección Nacional de Expresiones Federales"/>
    <d v="2016-08-06T00:00:00"/>
    <s v="Dirección Nacional de Expresiones Federales"/>
    <d v="2016-07-06T00:00:00"/>
    <s v="Mueble 10"/>
    <x v="0"/>
    <d v="2016-06-09T00:00:00"/>
    <s v="Nota a DNEF para pedir refacturacion a SFMYCP. 28/07/2016: se arma Dispo por GEDO y nota a presupuesto para que intervenga y dé credito"/>
    <s v="Presupuesto"/>
    <d v="2016-07-28T00:00:00"/>
    <s v="Providencia x GEDO y Dispo por GEDO"/>
    <s v="Para que intervenga y dé credito"/>
    <x v="5"/>
    <m/>
    <m/>
    <s v="Pago"/>
    <s v="Pago"/>
    <m/>
    <m/>
    <m/>
    <m/>
    <m/>
    <m/>
    <m/>
    <s v="PARA PAGO SFMYCP"/>
    <x v="0"/>
    <m/>
    <e v="#N/A"/>
    <m/>
    <m/>
    <m/>
    <m/>
    <m/>
    <x v="0"/>
  </r>
  <r>
    <s v="243704/2016"/>
    <s v="243704/2016"/>
    <m/>
    <s v="19018/2016"/>
    <m/>
    <m/>
    <s v="NOTA DNEF 199/2016"/>
    <d v="2016-06-08T00:00:00"/>
    <s v="Servicios de Eventos"/>
    <s v="CATERING PORTEÑO S.R.L"/>
    <n v="4900"/>
    <s v="Presentación de la nueva programación del CCK"/>
    <s v="Dirección Nacional de Expresiones Federales"/>
    <d v="2016-08-06T00:00:00"/>
    <s v="Dirección Nacional de Expresiones Federales"/>
    <d v="2016-07-06T00:00:00"/>
    <s v="Mueble 10"/>
    <x v="0"/>
    <d v="2016-06-09T00:00:00"/>
    <s v="Nota a legales con Proy de AA"/>
    <s v="Legales"/>
    <d v="2016-07-19T00:00:00"/>
    <s v="PV-2016-00336561"/>
    <s v="a legales con proy"/>
    <x v="0"/>
    <d v="2016-07-19T00:00:00"/>
    <m/>
    <s v="Legitimo Abono"/>
    <s v="Legitimo Abono"/>
    <m/>
    <n v="30714219428"/>
    <m/>
    <s v="0003-00000026"/>
    <m/>
    <n v="4900"/>
    <m/>
    <s v="No esta inscripto en Sipro ni tiene CFC"/>
    <x v="0"/>
    <m/>
    <e v="#N/A"/>
    <m/>
    <m/>
    <m/>
    <m/>
    <m/>
    <x v="0"/>
  </r>
  <r>
    <s v="243736/2016"/>
    <s v="243736/2016"/>
    <m/>
    <s v="19022/2016"/>
    <m/>
    <m/>
    <s v="NOTA DNEF 200/2016"/>
    <d v="2016-06-08T00:00:00"/>
    <s v="Servicios de Eventos"/>
    <s v="CATERING PORTEÑO S.R.L"/>
    <n v="97500"/>
    <s v="Presentación de la nueva programación del CCK"/>
    <s v="Dirección Nacional de Expresiones Federales"/>
    <d v="2016-08-06T00:00:00"/>
    <s v="Dirección Nacional de Expresiones Federales"/>
    <d v="2016-07-06T00:00:00"/>
    <s v="Mueble 10"/>
    <x v="1"/>
    <d v="2016-07-21T00:00:00"/>
    <s v="TERMINADO"/>
    <s v="Presupuesto"/>
    <d v="2016-08-16T00:00:00"/>
    <s v="PV-2016-00719468"/>
    <s v="Se envía para indicar crédito junto con RESO por GEDO"/>
    <x v="5"/>
    <m/>
    <m/>
    <s v="Legitimo Abono"/>
    <s v="Legitimo Abono"/>
    <m/>
    <n v="30714219428"/>
    <m/>
    <s v="0003-00000014"/>
    <m/>
    <n v="97500"/>
    <m/>
    <s v="No esta inscripto en Sipro ni tiene CFC"/>
    <x v="0"/>
    <m/>
    <e v="#N/A"/>
    <m/>
    <m/>
    <m/>
    <m/>
    <m/>
    <x v="2"/>
  </r>
  <r>
    <s v="239236/2016"/>
    <s v="239236/2016"/>
    <m/>
    <s v="18483/2016"/>
    <m/>
    <m/>
    <s v="NOTA DNCT 94/2016"/>
    <d v="2016-05-31T00:00:00"/>
    <s v="Tecnopolis - Servicio de Salud"/>
    <s v="Emp sugeridas: GRUPO PARAMEDIC; PATRICIOS SALUD; EMERGENCIAS-HEALTH SERVICE ARG; VITTAL; SEMEBA SRL."/>
    <m/>
    <s v="Servico de areas protegidas para el parque temático e interactivo &quot;tecnópolis del bicentenario, ciencia, tecnología y arte&quot;"/>
    <s v="Dirección Nacional de Centros Tematicos"/>
    <s v="5/31/2016"/>
    <s v="Presupuesto"/>
    <d v="2016-06-21T00:00:00"/>
    <m/>
    <x v="2"/>
    <d v="2016-06-10T00:00:00"/>
    <s v="Se cargó Providencia y se envió a DNCT para corregir observaciones."/>
    <s v="Dirección Nacional de Centros Tematicos"/>
    <d v="2016-08-16T00:00:00"/>
    <m/>
    <s v="Correciones al requerimiento"/>
    <x v="27"/>
    <d v="2016-08-16T00:00:00"/>
    <m/>
    <s v="Licitación - Contrataciones"/>
    <s v="Licitación - Contrataciones"/>
    <m/>
    <m/>
    <m/>
    <m/>
    <m/>
    <m/>
    <m/>
    <m/>
    <x v="0"/>
    <m/>
    <s v="239236/2016"/>
    <m/>
    <m/>
    <m/>
    <m/>
    <m/>
    <x v="5"/>
  </r>
  <r>
    <s v="239184/2016"/>
    <s v="239184/2016"/>
    <m/>
    <s v="18481/2016"/>
    <m/>
    <m/>
    <s v="NOTA DNCT 93/2016"/>
    <d v="2016-05-31T00:00:00"/>
    <s v="Tecnopolis - Iluminacion"/>
    <m/>
    <m/>
    <s v="Solicitud de insumos eléctricos"/>
    <s v="Dirección Nacional de Centros Tematicos"/>
    <s v="5/31/2016"/>
    <s v="Presupuesto"/>
    <d v="2016-06-28T00:00:00"/>
    <m/>
    <x v="2"/>
    <d v="2016-06-28T00:00:00"/>
    <s v="Se cargó Providencia y se envió a DNCT para corregir observaciones."/>
    <s v="Dirección Nacional de Centros Tematicos"/>
    <d v="2016-08-17T00:00:00"/>
    <s v="PV-2016-00748963"/>
    <s v="Correciones al requerimiento"/>
    <x v="27"/>
    <d v="2016-08-17T00:00:00"/>
    <m/>
    <m/>
    <m/>
    <m/>
    <m/>
    <m/>
    <m/>
    <m/>
    <m/>
    <m/>
    <m/>
    <x v="0"/>
    <m/>
    <s v="239184/2016"/>
    <m/>
    <m/>
    <m/>
    <m/>
    <m/>
    <x v="5"/>
  </r>
  <r>
    <s v="182051/2016"/>
    <s v="182051/2016"/>
    <m/>
    <m/>
    <m/>
    <m/>
    <s v="NOTA SCP N°84 /2016"/>
    <d v="2016-05-11T00:00:00"/>
    <s v="Servicios de Eventos"/>
    <s v="BLACKHILL S.A."/>
    <n v="29511.9"/>
    <s v="Pago de factura tipo B 0002-00013921"/>
    <s v="Secretaria de Contenidos Publicos"/>
    <d v="2016-11-05T00:00:00"/>
    <m/>
    <m/>
    <m/>
    <x v="0"/>
    <d v="2016-05-24T00:00:00"/>
    <s v="Salió a Area Presupuesto para modificar cuadro comparativo y N° factura erróneo"/>
    <s v="Presupuesto"/>
    <d v="2016-05-27T00:00:00"/>
    <s v="Remito manual"/>
    <s v="Salió a Area Presupuesto para modificar cuadro comparativo y N° factura erróneo"/>
    <x v="19"/>
    <d v="2016-05-27T00:00:00"/>
    <m/>
    <s v="Pago"/>
    <s v="Pago"/>
    <m/>
    <m/>
    <m/>
    <s v="0002-00013921"/>
    <m/>
    <m/>
    <m/>
    <m/>
    <x v="0"/>
    <m/>
    <e v="#N/A"/>
    <m/>
    <m/>
    <m/>
    <m/>
    <m/>
    <x v="0"/>
  </r>
  <r>
    <s v="239230/2016"/>
    <s v="239230/2016"/>
    <m/>
    <s v="18476/2016"/>
    <m/>
    <m/>
    <s v="NOTA DNCT 92/2016"/>
    <d v="2016-05-31T00:00:00"/>
    <s v="Alquiler de Maquinas"/>
    <s v="Emp. Sugeridas: SAFE MOTION; RD CARS"/>
    <m/>
    <s v="Servicio de alquiler de vehiculos eléctricos"/>
    <s v="Dirección Nacional de Centros Tematicos"/>
    <s v="5/31/2016"/>
    <s v="Presupuesto"/>
    <d v="2016-06-21T00:00:00"/>
    <m/>
    <x v="2"/>
    <d v="2016-06-10T00:00:00"/>
    <s v="Se cargó Providencia y se envió a DNCT para corregir observaciones en el Requerimiento. _x000a_Por consulta de Mariana Hencek y ok de Daniel quedará en el 2017."/>
    <s v="Dirección Nacional de Centros Tematicos"/>
    <d v="2016-08-16T00:00:00"/>
    <s v="PV-2016-00719589"/>
    <s v="Correciones al requerimiento"/>
    <x v="27"/>
    <d v="2016-08-16T00:00:00"/>
    <m/>
    <s v="Licitación - Contrataciones"/>
    <s v="Licitación - Contrataciones"/>
    <m/>
    <m/>
    <m/>
    <m/>
    <m/>
    <m/>
    <m/>
    <m/>
    <x v="0"/>
    <m/>
    <s v="239230/2016"/>
    <m/>
    <m/>
    <m/>
    <m/>
    <m/>
    <x v="5"/>
  </r>
  <r>
    <s v="239222/2016"/>
    <s v="239222/2016"/>
    <m/>
    <s v="18465/2016"/>
    <m/>
    <m/>
    <s v="NOTA DNCT 90/2016"/>
    <d v="2016-05-31T00:00:00"/>
    <s v="Tecnopolis - Mantenimiento"/>
    <s v="URBAN 360 S.A."/>
    <n v="10800"/>
    <s v="Pago de factura N° 0002-00000074"/>
    <s v="Dirección Nacional de Centros Tematicos"/>
    <s v="5/31/2016"/>
    <s v="Presupuesto"/>
    <d v="2016-06-10T00:00:00"/>
    <s v="Mueble 8"/>
    <x v="3"/>
    <d v="2016-06-10T00:00:00"/>
    <s v="FINALIZADO"/>
    <s v="Legales"/>
    <d v="2016-06-14T00:00:00"/>
    <s v="NOTA CC 329/2016"/>
    <m/>
    <x v="18"/>
    <d v="2016-06-24T00:00:00"/>
    <m/>
    <s v="Pago"/>
    <s v="Pago"/>
    <m/>
    <s v="30-71188084-0"/>
    <m/>
    <s v="N°0002-00000043"/>
    <m/>
    <n v="10800"/>
    <s v="Devengado"/>
    <s v="EN PROCESO DE LIQUIDACON POR JGM"/>
    <x v="4"/>
    <m/>
    <e v="#N/A"/>
    <m/>
    <m/>
    <m/>
    <m/>
    <m/>
    <x v="2"/>
  </r>
  <r>
    <s v="213081/2016"/>
    <s v="213081/2016"/>
    <m/>
    <m/>
    <m/>
    <m/>
    <m/>
    <m/>
    <s v="Tecnopolis - Maquinas y Herramientas"/>
    <m/>
    <m/>
    <s v="SERVICIO DE ALQUILER DE HERRAMIENTAS Y MAQUINARIAS VARIAS - SALTA INTINERANTE (TECNOPOLIS)"/>
    <s v="Dirección Nacional de Centros Tematicos"/>
    <m/>
    <s v="Dirección Nacional de Centros Tematicos"/>
    <d v="2016-05-24T00:00:00"/>
    <m/>
    <x v="3"/>
    <d v="2016-05-24T00:00:00"/>
    <s v="Se remitió a jefatura para el pago de la factura"/>
    <m/>
    <m/>
    <m/>
    <m/>
    <x v="3"/>
    <d v="2016-05-24T00:00:00"/>
    <m/>
    <s v="Legitimo Abono"/>
    <s v="Legitimo Abono"/>
    <m/>
    <m/>
    <m/>
    <m/>
    <m/>
    <m/>
    <m/>
    <m/>
    <x v="0"/>
    <m/>
    <e v="#N/A"/>
    <m/>
    <m/>
    <m/>
    <m/>
    <m/>
    <x v="0"/>
  </r>
  <r>
    <s v="246182/2016"/>
    <s v="246182/2016"/>
    <m/>
    <s v="19174/2016"/>
    <m/>
    <m/>
    <s v="NOTA DNCT 180/2016"/>
    <d v="2016-06-08T00:00:00"/>
    <s v="Contrataciones Artisticas"/>
    <s v="GERVINI VICTOR HUGO RAMON"/>
    <n v="3000"/>
    <s v="Informe de reconocimiento de gastos &quot;GERVINI VICTOR HUGO RAMON&quot; - Homenajo a Mariano Mores"/>
    <s v="Dirección Nacional de Expresiones Federales"/>
    <d v="2016-08-06T00:00:00"/>
    <s v="Presupuesto"/>
    <d v="2016-06-21T00:00:00"/>
    <s v="Mueble 9"/>
    <x v="1"/>
    <d v="2016-06-10T00:00:00"/>
    <s v="Nota a DNEF para pedir al proveedor que refactura a SFMyCP con nuevo SAF y alta en ENTE."/>
    <s v="Dirección Nacional de Expresiones Federales"/>
    <d v="2016-07-12T00:00:00"/>
    <s v="NO-2016-00038011-APN-DGTAYL"/>
    <s v="Nota a DNEF para refacturar con nuevo SAF."/>
    <x v="10"/>
    <d v="2016-07-12T00:00:00"/>
    <m/>
    <s v="Legitimo Abono"/>
    <s v="Legitimo Abono"/>
    <m/>
    <m/>
    <m/>
    <s v="0002-00000025"/>
    <m/>
    <m/>
    <m/>
    <s v="PARA PAGO JGM"/>
    <x v="0"/>
    <m/>
    <e v="#N/A"/>
    <m/>
    <m/>
    <m/>
    <m/>
    <m/>
    <x v="0"/>
  </r>
  <r>
    <s v="212084/2016"/>
    <s v="212084/2016"/>
    <m/>
    <m/>
    <m/>
    <m/>
    <m/>
    <m/>
    <s v="Tecnopolis - Servicio de sonido y video"/>
    <s v="AV COMUNICACIÓN"/>
    <n v="290000"/>
    <s v="SALTA ITINERANTE: ALQUILER DE SERVICIO INTEGRAL DE SISTEMA VÍDEOS"/>
    <s v="Dirección Nacional de Centros Tematicos"/>
    <m/>
    <s v="Dirección Nacional de Centros Tematicos"/>
    <d v="2016-05-24T00:00:00"/>
    <m/>
    <x v="0"/>
    <d v="2016-05-24T00:00:00"/>
    <s v="Solo caratula lo tiene Anahí"/>
    <m/>
    <m/>
    <m/>
    <m/>
    <x v="18"/>
    <d v="2016-06-01T00:00:00"/>
    <m/>
    <s v="Legitimo Abono"/>
    <s v="Legitimo Abono"/>
    <m/>
    <s v="20-92300471-9"/>
    <m/>
    <m/>
    <m/>
    <m/>
    <m/>
    <s v="Tiene que recafturar. No tiene SIPRO, Sí CFC"/>
    <x v="0"/>
    <m/>
    <e v="#N/A"/>
    <m/>
    <m/>
    <m/>
    <m/>
    <m/>
    <x v="0"/>
  </r>
  <r>
    <s v="266530/2016"/>
    <s v="266530/2016"/>
    <m/>
    <s v="18976/2016"/>
    <m/>
    <m/>
    <m/>
    <d v="2016-06-07T00:00:00"/>
    <s v="Tecnopolis - Servicio de Acreditaciones"/>
    <s v="GONIX INTEGRAL S.R.L"/>
    <n v="101966.2"/>
    <s v="OC- 136/2015 - CONFORME FACTURA Y CERTIFICADO DE SERVICIOS, CANCELACIÓN FACTURA B N° 0002-00000049 DE LA FIRMA GONIX INTEGRAL S.R.L."/>
    <s v="Dirección Nacional de Centros Tematicos"/>
    <d v="2016-07-06T00:00:00"/>
    <s v="Direccion General Técnica, Administrativa y Legal"/>
    <d v="2016-06-09T00:00:00"/>
    <s v="Mueble 15"/>
    <x v="3"/>
    <d v="2016-06-13T00:00:00"/>
    <s v="terminado"/>
    <s v="Direccion General Técnica, Administrativa y Legal"/>
    <d v="2016-09-29T00:00:00"/>
    <s v="PV-2016-01759112"/>
    <s v="Para su intervencion + Providencia al area de contabilidad"/>
    <x v="5"/>
    <m/>
    <m/>
    <s v="Pago"/>
    <s v="Pago"/>
    <m/>
    <m/>
    <m/>
    <m/>
    <m/>
    <m/>
    <m/>
    <m/>
    <x v="0"/>
    <m/>
    <e v="#N/A"/>
    <m/>
    <m/>
    <m/>
    <m/>
    <m/>
    <x v="0"/>
  </r>
  <r>
    <s v="266530/2016"/>
    <s v="266530/2016"/>
    <m/>
    <s v="18978/2016"/>
    <m/>
    <m/>
    <s v="MEMO 48/2016"/>
    <d v="2016-06-06T00:00:00"/>
    <s v="Tecnopolis -Servicio de Acreditaciones"/>
    <s v="GONIX INTEGRAL S.R.L"/>
    <n v="101966.2"/>
    <s v="OC 136/2015- Factura B N° 0002-00000048"/>
    <s v="Dirección Nacional de Centros Tematicos"/>
    <d v="2016-06-06T00:00:00"/>
    <s v="Direccion General Técnica, Administrativa y Legal"/>
    <d v="2016-06-10T00:00:00"/>
    <s v="Mueble 15"/>
    <x v="3"/>
    <d v="2016-06-13T00:00:00"/>
    <s v="terminado"/>
    <m/>
    <m/>
    <m/>
    <s v="Para su intervencion + Providencia al area de contabilidad"/>
    <x v="3"/>
    <d v="2016-06-24T00:00:00"/>
    <m/>
    <s v="Pago"/>
    <s v="Pago"/>
    <s v="OC- 136/2015"/>
    <m/>
    <m/>
    <d v="2016-04-02T00:00:00"/>
    <m/>
    <m/>
    <m/>
    <m/>
    <x v="0"/>
    <m/>
    <e v="#N/A"/>
    <m/>
    <m/>
    <m/>
    <m/>
    <m/>
    <x v="0"/>
  </r>
  <r>
    <s v="247777/2016"/>
    <s v="247777/2016"/>
    <m/>
    <m/>
    <m/>
    <m/>
    <s v="NOTA DNEF N° 216/2016"/>
    <d v="2016-06-10T00:00:00"/>
    <s v="Contrataciones Artisticas"/>
    <s v="SEBASTIAN MASCI"/>
    <n v="3000"/>
    <s v="Informe de reconocimiento de gastos &quot;Sebastian Masci - Homenaje a Mariano Mores&quot;"/>
    <s v="Dirección Nacional de Expresiones Federales"/>
    <d v="2016-10-06T00:00:00"/>
    <s v="Presupuesto"/>
    <d v="2016-06-22T00:00:00"/>
    <s v="Mueble 9"/>
    <x v="1"/>
    <d v="2016-06-13T00:00:00"/>
    <s v="Se acumula al Exp. 247737/2016. 14/07/2016: Sale a DNEF para refacturar por nuevo SAF"/>
    <s v="Dirección Nacional de Expresiones Federales"/>
    <d v="2016-07-14T00:00:00"/>
    <s v="PV-2016-00183378-APN-DGTAYL#SFM"/>
    <s v="A DNEF para refacturar, atento a nuevo SAF."/>
    <x v="10"/>
    <d v="2016-07-15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47769/2016"/>
    <s v="247769/2016"/>
    <m/>
    <m/>
    <m/>
    <m/>
    <s v="NOTA DNEF N° 214/2016"/>
    <d v="2016-06-10T00:00:00"/>
    <s v="Contrataciones Artisticas"/>
    <s v="Juan Manuel Castellanos"/>
    <n v="6000"/>
    <s v="Informe de reconocimiento de gastos &quot;Juan Manuel Castellanos - Homenaje a Mariano Mores&quot;"/>
    <s v="Dirección Nacional de Expresiones Federales"/>
    <d v="2016-10-06T00:00:00"/>
    <s v="Dirección Nacional de Expresiones Federales"/>
    <d v="2016-09-02T00:00:00"/>
    <s v="Mueble 9"/>
    <x v="1"/>
    <d v="2016-06-13T00:00:00"/>
    <s v="Nota a Legales con PROY adjunto (con firma DGTAyL). Se acumulan a éste: 263465,263550,263566,263594/2016. 15/07/2016: se remite a DNEF para refacturar atento nuevo SAF. 19/07/2016: se arma nota a DNEF para refacturar por nuevo SAF"/>
    <s v="Presupuesto"/>
    <d v="2016-09-14T00:00:00"/>
    <s v="PV-2016-01394945-APN-DGTAYL#SFM"/>
    <m/>
    <x v="5"/>
    <m/>
    <m/>
    <s v="Legitimo Abono"/>
    <s v="Legitimo Abono"/>
    <m/>
    <s v="20-33303708-5"/>
    <m/>
    <m/>
    <m/>
    <m/>
    <m/>
    <s v="PARA PAGO JGM"/>
    <x v="0"/>
    <m/>
    <e v="#N/A"/>
    <m/>
    <m/>
    <m/>
    <m/>
    <m/>
    <x v="0"/>
  </r>
  <r>
    <s v="247771/2016"/>
    <s v="247771/2016"/>
    <m/>
    <m/>
    <m/>
    <m/>
    <s v="NOTA DNEF N° 215/2016"/>
    <d v="2016-06-10T00:00:00"/>
    <s v="Contrataciones Artisticas"/>
    <s v="Ahram kim"/>
    <n v="3000"/>
    <s v="Informe de reconocimiento de gastos &quot;Ahram kim - Homenaje a Mariano Mores&quot;"/>
    <s v="Dirección Nacional de Expresiones Federales"/>
    <d v="2016-10-06T00:00:00"/>
    <s v="Presupuesto"/>
    <d v="2016-06-23T00:00:00"/>
    <s v="Mueble 9"/>
    <x v="1"/>
    <d v="2016-06-13T00:00:00"/>
    <s v="Se acumula al Exp. 247737/2016"/>
    <s v="Dirección Nacional de Expresiones Federales"/>
    <d v="2016-06-28T00:00:00"/>
    <s v="PV-2016-00183378-APN-DGTAYL#SFM"/>
    <s v="Para refacturar atento a nuevo SAF"/>
    <x v="10"/>
    <d v="2016-07-14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47748/2016"/>
    <s v="247748/2016"/>
    <m/>
    <m/>
    <m/>
    <m/>
    <s v="NOTA S01:0019226/2016"/>
    <d v="2016-06-10T00:00:00"/>
    <s v="Contrataciones Artisticas"/>
    <s v="LETTERA EDUARDO HECTOR-"/>
    <n v="3500"/>
    <s v="INFORME RECONOCIMIENTO DE GASTOS &quot;LETTERA EDUARDO HECTOR- HOMENAJE A MARIANO MORES"/>
    <s v="Dirección Nacional de Expresiones Federales"/>
    <d v="2016-10-06T00:00:00"/>
    <s v="Presupuesto"/>
    <d v="2016-06-23T00:00:00"/>
    <s v="Mueble 9"/>
    <x v="1"/>
    <d v="2016-06-13T00:00:00"/>
    <s v="Se acumula al Exp. 247737/2016. 14/07/2016: Sale a DNEF para refacturar, por nuevo SAF.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47737/2016"/>
    <s v="247737/2016"/>
    <m/>
    <m/>
    <m/>
    <m/>
    <s v="NOTA S01:0019230/2016"/>
    <d v="2016-06-10T00:00:00"/>
    <s v="Contrataciones Artisticas"/>
    <s v="CARLOS JAVIER PORTERO- MARCONI"/>
    <n v="3000"/>
    <s v="INFORME RECONOCIMIENTO DE GASTOS &quot;CARLOS JAVIER PORTERO- HOMENAJE A MARIANO MORES&quot;"/>
    <s v="Dirección Nacional de Expresiones Federales"/>
    <d v="2016-10-06T00:00:00"/>
    <s v="Dirección Nacional de Expresiones Federales"/>
    <d v="2016-09-07T00:00:00"/>
    <s v="Mueble 9"/>
    <x v="0"/>
    <d v="2016-06-13T00:00:00"/>
    <s v="Armado de acto administrativo y nota a legales. Se acumula con: 0247745/2016, 247748/2016, 247771/2016, 247777/2016, 250234/2016 y 263552/2016. 14/07/2016: Armo nota para DNEF para refacturar por nuevo SAF"/>
    <s v="Dirección Nacional de Expresiones Federales"/>
    <d v="2016-07-14T00:00:00"/>
    <s v="PV-2016-00183378-APN-DGTAYL#SFM"/>
    <s v="A DNEF para refacturar, atento a nuevo SAF."/>
    <x v="3"/>
    <d v="2016-09-07T00:00:00"/>
    <m/>
    <s v="Legitimo Abono"/>
    <s v="Legitimo Abono"/>
    <m/>
    <m/>
    <m/>
    <m/>
    <m/>
    <m/>
    <m/>
    <s v="PARA PAGO JGM"/>
    <x v="2"/>
    <m/>
    <e v="#N/A"/>
    <m/>
    <m/>
    <m/>
    <m/>
    <m/>
    <x v="2"/>
  </r>
  <r>
    <s v="213500/2016"/>
    <s v="213500/2016"/>
    <m/>
    <s v="16982/2016"/>
    <m/>
    <m/>
    <s v="NOTA DNEF N° 120/2016"/>
    <d v="2016-05-23T00:00:00"/>
    <s v="Seguros"/>
    <s v="NACIÓN SEGUROS S.A."/>
    <m/>
    <s v="Seguros pianos y accesorios"/>
    <s v="Dirección Nacional de Expresiones Federales"/>
    <s v="5/23/2016"/>
    <s v="Dirección Nacional de Expresiones Federales"/>
    <d v="2016-05-23T00:00:00"/>
    <s v="Mueble 14"/>
    <x v="0"/>
    <d v="2016-05-24T00:00:00"/>
    <s v="23-05-16: Devolución de expte por falta de dos presupuestos que acompañen el de Nacion Seguros"/>
    <s v="Dirección Nacional de Expresiones Federales"/>
    <d v="2016-05-23T00:00:00"/>
    <m/>
    <s v="Devolución de expte por falta de dos presupuestos que acompañen el de Nacion Seguros"/>
    <x v="10"/>
    <d v="2016-05-27T00:00:00"/>
    <m/>
    <s v="Licitación - Contrataciones"/>
    <s v="Licitación - Contrataciones"/>
    <m/>
    <m/>
    <n v="129885"/>
    <m/>
    <m/>
    <m/>
    <m/>
    <m/>
    <x v="0"/>
    <m/>
    <e v="#N/A"/>
    <m/>
    <m/>
    <m/>
    <m/>
    <m/>
    <x v="0"/>
  </r>
  <r>
    <s v="247745/2016"/>
    <s v="247745/2016"/>
    <m/>
    <m/>
    <m/>
    <m/>
    <s v="NOTA S01:0019225/2016"/>
    <d v="2016-06-10T00:00:00"/>
    <s v="Contrataciones Artisticas"/>
    <s v="MATIAS PABLO GRANDE"/>
    <n v="11000"/>
    <s v="INFORME RECONOCIMIENTO DE GASTOS &quot;MATIAS GRANDE&quot; HOMENAJE MARIANO MORES"/>
    <s v="Dirección Nacional de Expresiones Federales"/>
    <s v="6/10/0216"/>
    <s v="Presupuesto"/>
    <d v="2016-06-23T00:00:00"/>
    <s v="Mueble 9"/>
    <x v="1"/>
    <d v="2016-06-13T00:00:00"/>
    <s v="Se acumula al Exp. 0247737/2016. 14/07/2016 Para refacturar por DNEF, por cambio de SAF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13369/2016"/>
    <s v="213369/2016"/>
    <m/>
    <s v="16980/2016"/>
    <m/>
    <m/>
    <m/>
    <m/>
    <s v="Seguros"/>
    <s v="NACIÓN SEGUROS S.A."/>
    <n v="79637.34"/>
    <s v="Seguro sobre obras en préstamo del Museo de Bellas Artes"/>
    <s v="Dirección Nacional de Expresiones Federales"/>
    <s v="5/23/2016"/>
    <s v="Dirección Nacional de Expresiones Federales"/>
    <d v="2016-08-24T00:00:00"/>
    <s v="Mueble 25"/>
    <x v="0"/>
    <d v="2016-09-05T00:00:00"/>
    <s v="TERMINADO"/>
    <s v="Presupuesto"/>
    <d v="2016-09-14T00:00:00"/>
    <s v="PV-2016-01395222-APN-DGTAYL#SFM"/>
    <s v="Sale a Presupuesto con Dispo por GEDO para indicar crédito y continuar los actuados"/>
    <x v="5"/>
    <m/>
    <m/>
    <s v="Licitación - Contrataciones"/>
    <s v="Licitación - Contrataciones"/>
    <m/>
    <m/>
    <n v="129885"/>
    <m/>
    <m/>
    <m/>
    <m/>
    <m/>
    <x v="0"/>
    <m/>
    <e v="#N/A"/>
    <m/>
    <m/>
    <m/>
    <m/>
    <m/>
    <x v="3"/>
  </r>
  <r>
    <s v="380594/2016"/>
    <s v="380594/2016"/>
    <m/>
    <s v="18794/2016"/>
    <m/>
    <m/>
    <s v="NOTA DNEF 177/2016"/>
    <d v="2018-06-07T00:00:00"/>
    <s v="Seguros"/>
    <s v="NACIÓN SEGUROS S.A."/>
    <s v="usd 5263,29"/>
    <s v="Solicitud de convenio interadministrativo para seguro de Incendio, robo, daño sobre pianos y banquetas"/>
    <s v="Dirección Nacional de Expresiones Federales"/>
    <d v="2016-07-06T00:00:00"/>
    <s v="Dirección Nacional de Expresiones Federales"/>
    <d v="2016-08-24T00:00:00"/>
    <s v="Mueble 25"/>
    <x v="2"/>
    <d v="2016-07-12T00:00:00"/>
    <s v="Analia analizando"/>
    <m/>
    <m/>
    <m/>
    <m/>
    <x v="32"/>
    <m/>
    <m/>
    <s v="Convenio Interadministrativo"/>
    <s v="Convenios"/>
    <m/>
    <m/>
    <n v="129885"/>
    <m/>
    <m/>
    <m/>
    <m/>
    <s v="PAGAR POR SAF 347"/>
    <x v="0"/>
    <m/>
    <s v="380594/2016"/>
    <m/>
    <m/>
    <m/>
    <m/>
    <m/>
    <x v="3"/>
  </r>
  <r>
    <s v="263566/2016"/>
    <s v="263566/2016"/>
    <m/>
    <s v="19231/2016"/>
    <m/>
    <m/>
    <s v="NOTA DNEF N° 220/2016"/>
    <d v="2016-06-10T00:00:00"/>
    <s v="Contrataciones Artisticas"/>
    <s v="ESTEBAN PRENTKI"/>
    <n v="3000"/>
    <s v="INFORME RECONOCIMIENTO DE GASTOS &quot;ESTEBAN PRENTKI - HOMENAJE A MARIANO MORES&quot;"/>
    <s v="Dirección Nacional de Expresiones Federales"/>
    <d v="2016-10-06T00:00:00"/>
    <s v="Presupuesto"/>
    <d v="2016-06-23T00:00:00"/>
    <s v="Mueble 9"/>
    <x v="1"/>
    <d v="2016-06-13T00:00:00"/>
    <s v="Incluido en EXP: 247769/2016. 19/07/2016: se arma nota a DNEF para refacturar por nuevo SAF_x000a__x000a__x000a_"/>
    <s v="Dirección Nacional de Expresiones Federales"/>
    <d v="2016-07-20T00:00:00"/>
    <s v="PV-2016-00337323-APN-DGTAYL#SFM"/>
    <s v="Para refacturar a SAF y envío a Legales, atento a nota de fs. 23"/>
    <x v="10"/>
    <d v="2016-07-20T00:00:00"/>
    <m/>
    <s v="Legitimo Abono"/>
    <s v="Legitimo Abono"/>
    <m/>
    <s v="20-92615757-5"/>
    <m/>
    <m/>
    <m/>
    <m/>
    <m/>
    <s v="PARA PAGO JGM"/>
    <x v="0"/>
    <m/>
    <e v="#N/A"/>
    <m/>
    <m/>
    <m/>
    <m/>
    <m/>
    <x v="2"/>
  </r>
  <r>
    <s v="263552/2016"/>
    <s v="263552/2016"/>
    <m/>
    <s v="19229/2016"/>
    <m/>
    <m/>
    <s v="NOTA DNEF N° 221/2016"/>
    <d v="2016-06-10T00:00:00"/>
    <s v="Contrataciones Artisticas"/>
    <s v="SILVANA PATRICIA LEDESMA FARIA"/>
    <n v="3000"/>
    <s v="INFORME RECONOCIMIENTO DE GASTOS &quot;SILVANA PATRICIA LEDESMA FARIAS - HOMENAJE A MARIANO MORES&quot;"/>
    <s v="Dirección Nacional de Expresiones Federales"/>
    <d v="2016-10-06T00:00:00"/>
    <s v="Presupuesto"/>
    <d v="2016-06-22T00:00:00"/>
    <s v="Mueble 9"/>
    <x v="1"/>
    <d v="2016-06-13T00:00:00"/>
    <s v="Se acumula al Exp. 247737/2016. 14/07/2016 Para refacturar por DNEF, por cambio de SAF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168516/2016"/>
    <s v="168516/2016"/>
    <m/>
    <m/>
    <m/>
    <m/>
    <m/>
    <d v="2016-05-13T00:00:00"/>
    <s v="Telecomunicaciones"/>
    <m/>
    <m/>
    <s v="Adquisición de equipos telefónicos IP, con lineas"/>
    <s v="Dirección de Compras y Contrataciones"/>
    <s v="4/13/2016"/>
    <s v="Direccion General Técnica, Administrativa y Legal"/>
    <d v="2016-05-26T00:00:00"/>
    <m/>
    <x v="0"/>
    <m/>
    <m/>
    <s v="Direccion General Técnica, Administrativa y Legal"/>
    <d v="2016-05-30T00:00:00"/>
    <s v="Nota CC N° 250/16"/>
    <s v="Visto lo actuado y habiendo tomado conocimiento vuelva."/>
    <x v="2"/>
    <d v="2016-05-31T00:00:00"/>
    <m/>
    <s v="Legitimo Abono"/>
    <s v="Legitimo Abono"/>
    <m/>
    <m/>
    <m/>
    <m/>
    <m/>
    <m/>
    <m/>
    <m/>
    <x v="0"/>
    <m/>
    <e v="#N/A"/>
    <m/>
    <m/>
    <m/>
    <m/>
    <m/>
    <x v="0"/>
  </r>
  <r>
    <s v="263550/2016"/>
    <s v="263550/2016"/>
    <m/>
    <s v="19228/2016"/>
    <m/>
    <m/>
    <s v="NOTA DNEF N° 222/2016"/>
    <d v="2016-06-10T00:00:00"/>
    <s v="Contrataciones Artisticas"/>
    <s v="CRISTINA VIVIANA MONASTEROLO"/>
    <n v="3000"/>
    <s v="INFORME RECONOCIMIENTO DE GASTOS &quot;CRISTINA VIVIANA MONASTEROLO - HOMENAJE A MARIANO MORES"/>
    <s v="Dirección Nacional de Expresiones Federales"/>
    <d v="2016-10-06T00:00:00"/>
    <s v="Presupuesto"/>
    <d v="2016-06-23T00:00:00"/>
    <s v="Mueble 9"/>
    <x v="1"/>
    <s v="13/062016"/>
    <s v="Incluido en EXP: 247769/2016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x v="10"/>
    <d v="2016-07-20T00:00:00"/>
    <m/>
    <s v="Legitimo Abono"/>
    <s v="Legitimo Abono"/>
    <m/>
    <s v="27-12662047-6"/>
    <m/>
    <m/>
    <m/>
    <m/>
    <m/>
    <s v="PARA PAGO JGM"/>
    <x v="0"/>
    <m/>
    <e v="#N/A"/>
    <m/>
    <m/>
    <m/>
    <m/>
    <m/>
    <x v="2"/>
  </r>
  <r>
    <s v="263594/2016"/>
    <s v="263594/2016"/>
    <m/>
    <s v="19237/2016"/>
    <m/>
    <m/>
    <s v="NOTA DNEF N° 223/2016"/>
    <d v="2016-06-10T00:00:00"/>
    <s v="Contrataciones Artisticas"/>
    <s v="BRUNO CLEMENTE CAVALLARO"/>
    <n v="6000"/>
    <s v="INFORME DE RECONOCIMIENTO DE GASTOS BRUNO CLEMENTE CAVALLARO HOMENAJE A MARIANO MORES"/>
    <s v="Dirección Nacional de Expresiones Federales"/>
    <d v="2016-10-06T00:00:00"/>
    <s v="Presupuesto"/>
    <d v="2016-06-23T00:00:00"/>
    <s v="Mueble 9"/>
    <x v="1"/>
    <d v="2016-06-13T00:00:00"/>
    <s v="Incluido en EXP: 263465/2016. 19/07/2016: se arma nota a DNEF para refacturar por nuevo SAF"/>
    <s v="Dirección Nacional de Expresiones Federales"/>
    <d v="2016-07-15T00:00:00"/>
    <s v="PV-2016-00337323-APN-DGTAYL#SFM"/>
    <s v="Para refacturar a SAF y envío a Legales, atento a nota de fs. 23"/>
    <x v="10"/>
    <d v="2016-07-20T00:00:00"/>
    <m/>
    <s v="Legitimo Abono"/>
    <s v="Legitimo Abono"/>
    <m/>
    <s v="20-27766178-1"/>
    <m/>
    <m/>
    <m/>
    <m/>
    <m/>
    <s v="PARA PAGO JGM"/>
    <x v="0"/>
    <m/>
    <e v="#N/A"/>
    <m/>
    <m/>
    <m/>
    <m/>
    <m/>
    <x v="2"/>
  </r>
  <r>
    <s v="263533/2016"/>
    <s v="263533/2016"/>
    <m/>
    <s v="19238/2016"/>
    <m/>
    <m/>
    <s v="NOTA DNEF N° 224/2016"/>
    <m/>
    <s v="Contrataciones Artisticas"/>
    <s v="CARLOS JAVIER PORTERO- MARCONI"/>
    <n v="3500"/>
    <s v="INFORME DE RECONOCIMIENTO DE CARLOS JAVIER PORTERO- MARCONI Y LA CAMERATA ARGENTINA"/>
    <s v="Subsecretaría de Centros Temáticos y Expresiones Federales"/>
    <d v="2016-10-06T00:00:00"/>
    <s v="Dirección Nacional de Expresiones Federales"/>
    <d v="2016-08-05T00:00:00"/>
    <s v="Mueble 9"/>
    <x v="1"/>
    <d v="2016-06-13T00:00:00"/>
    <s v="TERMINADO"/>
    <s v="Presupuesto"/>
    <d v="2016-08-18T00:00:00"/>
    <s v="PV-2016-00785828"/>
    <s v="Para que indique crédito en SAF 347 y continuidad de actuados, junto con A.A."/>
    <x v="5"/>
    <m/>
    <m/>
    <s v="Legitimo Abono"/>
    <s v="Legitimo Abono"/>
    <m/>
    <m/>
    <m/>
    <s v="0001-00000057"/>
    <m/>
    <m/>
    <m/>
    <s v="PARA PAGO JGM"/>
    <x v="0"/>
    <m/>
    <e v="#N/A"/>
    <m/>
    <m/>
    <m/>
    <m/>
    <m/>
    <x v="2"/>
  </r>
  <r>
    <s v="330898/2016"/>
    <s v="330898/2016"/>
    <m/>
    <s v="17631/2016"/>
    <m/>
    <m/>
    <s v="Nota DNEF N° 145/2016"/>
    <d v="2016-05-27T00:00:00"/>
    <s v="Contrataciones Artisticas"/>
    <s v="Mariela Zyssholtz"/>
    <m/>
    <s v="Requerimiento para contratación artística de Mariela Zyssholtz"/>
    <s v="Dirección Nacional de Expresiones Federales"/>
    <m/>
    <s v="Dirección Nacional de Expresiones Federales"/>
    <d v="2016-07-26T00:00:00"/>
    <m/>
    <x v="1"/>
    <d v="2016-05-30T00:00:00"/>
    <s v="TERMINADO"/>
    <s v="Presupuesto"/>
    <d v="2016-09-21T00:00:00"/>
    <m/>
    <s v="Para que indique crédito en SAF 347 y continuidad de actuados, junto con A.A. Reso x GEDO."/>
    <x v="19"/>
    <d v="2016-09-21T00:00:00"/>
    <m/>
    <s v="Legitimo Abono"/>
    <s v="Legitimo Abono"/>
    <m/>
    <m/>
    <m/>
    <m/>
    <m/>
    <m/>
    <m/>
    <m/>
    <x v="0"/>
    <m/>
    <e v="#N/A"/>
    <m/>
    <m/>
    <m/>
    <m/>
    <m/>
    <x v="0"/>
  </r>
  <r>
    <s v="263592/2016"/>
    <s v="263592/2016"/>
    <m/>
    <s v="19204/2016"/>
    <m/>
    <m/>
    <s v="NOTA DNEF 211/2016"/>
    <d v="2016-06-10T00:00:00"/>
    <s v="Alquiler de Equipamiento"/>
    <s v="BUSTO SEBASTIAN DARIO"/>
    <n v="1970"/>
    <s v="PAGO ALQUILER AMPLIFICADOR PARA FESTIVAL FADO"/>
    <s v="Dirección Nacional de Expresiones Federales"/>
    <d v="2016-10-06T00:00:00"/>
    <s v="Dirección Nacional de Expresiones Federales"/>
    <d v="2016-07-18T00:00:00"/>
    <s v="Mueble 10"/>
    <x v="0"/>
    <d v="2016-06-13T00:00:00"/>
    <s v="Se envía Nota a presupuesto. 29/07/2016: se arma providencia a Presupuesto con refacturación y PROY por GEDO."/>
    <s v="Presupuesto"/>
    <d v="2016-07-29T00:00:00"/>
    <s v="Providencia GEDO + RESO GEDO"/>
    <s v="Para que intervenga y dé credito en SAF 347"/>
    <x v="5"/>
    <m/>
    <m/>
    <s v="Pago"/>
    <s v="Pago"/>
    <m/>
    <m/>
    <n v="269587"/>
    <m/>
    <m/>
    <n v="1350"/>
    <s v="Devengado"/>
    <s v="EN PROCESO DE LIQUIDACON POR JGM"/>
    <x v="4"/>
    <m/>
    <e v="#N/A"/>
    <m/>
    <m/>
    <m/>
    <m/>
    <m/>
    <x v="0"/>
  </r>
  <r>
    <s v="321231/2016"/>
    <s v="321231/2016"/>
    <m/>
    <s v="17628/2016"/>
    <m/>
    <m/>
    <s v="Nota DNEF N° 144/2016"/>
    <d v="2016-05-27T00:00:00"/>
    <s v="Contrataciones Artisticas"/>
    <s v="Mariana Baggio"/>
    <n v="5000"/>
    <s v="Requerimiento para contratación artística de Mariana Baggio"/>
    <s v="Dirección Nacional de Expresiones Federales"/>
    <m/>
    <s v="Presupuesto"/>
    <d v="2016-07-12T00:00:00"/>
    <s v="Mueble 9"/>
    <x v="1"/>
    <d v="2016-05-30T00:00:00"/>
    <s v="TERMINADO"/>
    <s v="Legales"/>
    <d v="2016-09-05T00:00:00"/>
    <s v="PV-2016-01158851"/>
    <s v="Para su intervencion y continuidad, junto con A.A."/>
    <x v="5"/>
    <m/>
    <m/>
    <s v="Legitimo Abono"/>
    <s v="Legitimo Abono"/>
    <m/>
    <n v="27226440947"/>
    <m/>
    <m/>
    <m/>
    <m/>
    <m/>
    <m/>
    <x v="0"/>
    <m/>
    <e v="#N/A"/>
    <m/>
    <m/>
    <m/>
    <m/>
    <m/>
    <x v="2"/>
  </r>
  <r>
    <s v="263595/2016"/>
    <s v="263595/2016"/>
    <m/>
    <s v="19209/2016"/>
    <m/>
    <m/>
    <s v="NOTA DNEF 208/2016"/>
    <d v="2016-06-10T00:00:00"/>
    <s v="Equipamiento"/>
    <s v="SOSA RAMIRO"/>
    <n v="6720"/>
    <s v="Pago compra piso de goma eva ciclo &quot;ESPACIO PARA LA INFANCIA 2016&quot;"/>
    <s v="Dirección Nacional de Expresiones Federales"/>
    <d v="2016-10-06T00:00:00"/>
    <s v="Dirección Nacional de Expresiones Federales"/>
    <d v="2016-07-06T00:00:00"/>
    <s v="Mueble 10"/>
    <x v="0"/>
    <d v="2016-06-28T00:00:00"/>
    <s v="Se envía Nota a presupuesto. 28/07/2016: se arma providencia a Presupuesto con refacturación y PROY por GEDO."/>
    <s v="Presupuesto"/>
    <d v="2016-07-28T00:00:00"/>
    <s v="PV-2016-00472490-APN-DGTAYL#SFM"/>
    <s v="Para que intervenga y dé credito"/>
    <x v="19"/>
    <d v="2016-08-01T00:00:00"/>
    <m/>
    <s v="Pago"/>
    <s v="Pago"/>
    <m/>
    <m/>
    <m/>
    <m/>
    <m/>
    <m/>
    <m/>
    <s v="PARA PAGO JGM"/>
    <x v="0"/>
    <m/>
    <e v="#N/A"/>
    <m/>
    <m/>
    <m/>
    <m/>
    <m/>
    <x v="0"/>
  </r>
  <r>
    <s v="248859/2016"/>
    <s v="248859/2016"/>
    <m/>
    <s v="19327/2016"/>
    <m/>
    <m/>
    <s v="NOTA SCP 127/2016"/>
    <d v="2016-06-10T00:00:00"/>
    <s v="Contrataciones Artisticas"/>
    <s v="PBG TRAVEL AND EVENTS S.R.L."/>
    <n v="8523.24"/>
    <s v="Espectaculo artístico en la provincia de Salta"/>
    <s v="Secretaria de Contenidos Publicos"/>
    <d v="2016-10-06T00:00:00"/>
    <s v="Legales"/>
    <d v="2016-07-22T00:00:00"/>
    <s v="Mueble 9"/>
    <x v="1"/>
    <d v="2016-06-13T00:00:00"/>
    <s v="TERMINADO"/>
    <s v="Presupuesto"/>
    <d v="2016-07-26T00:00:00"/>
    <s v="PV-2016-00426807-APN-DGTAYL#SFM"/>
    <s v="Se envía con refacturación a Presupuesto con PROY por GEDO."/>
    <x v="0"/>
    <d v="2016-08-02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m/>
    <s v="17621/2016"/>
    <m/>
    <s v="17621/20106"/>
    <m/>
    <m/>
    <s v="Nota DNEF N° 140/2016"/>
    <d v="2016-05-27T00:00:00"/>
    <s v="Contrataciones Artisticas"/>
    <s v="Tamara Mariel Chavez"/>
    <m/>
    <s v="Requerimiento para contratación artística de Tamara Mariel Chavez"/>
    <s v="Dirección Nacional de Expresiones Federales"/>
    <m/>
    <s v="Dirección Nacional de Expresiones Federales"/>
    <d v="2016-05-30T00:00:00"/>
    <m/>
    <x v="0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s v="249196/2016"/>
    <s v="249196/2016"/>
    <m/>
    <m/>
    <m/>
    <m/>
    <m/>
    <d v="2016-06-10T00:00:00"/>
    <s v="Servicio de Montaje"/>
    <s v="M R CONSTRUCCIONES INDUSTRIALIZADAS S.R.L"/>
    <n v="214701.92"/>
    <s v="Pago de reacondicionamiento de salas"/>
    <s v="Secretaria de Contenidos Publicos"/>
    <s v="5/30/2016"/>
    <s v="Dirección Nacional de Expresiones Federales"/>
    <d v="2016-07-19T00:00:00"/>
    <s v="Mueble 9"/>
    <x v="1"/>
    <d v="2016-06-28T00:00:00"/>
    <s v="TERMINADO"/>
    <s v="Presupuesto"/>
    <d v="2016-08-05T00:00:00"/>
    <s v="Providencia GEDO + DISPO GEDO"/>
    <s v="Envío para su intervención y crédito en SAF 347"/>
    <x v="5"/>
    <m/>
    <m/>
    <s v="Legitimo Abono"/>
    <s v="Legitimo Abono"/>
    <m/>
    <m/>
    <m/>
    <m/>
    <m/>
    <m/>
    <m/>
    <m/>
    <x v="0"/>
    <m/>
    <e v="#N/A"/>
    <m/>
    <m/>
    <m/>
    <m/>
    <m/>
    <x v="2"/>
  </r>
  <r>
    <s v="250234/2016"/>
    <s v="250234/2016"/>
    <m/>
    <m/>
    <m/>
    <m/>
    <s v="NOTA DNEF 231/2016"/>
    <d v="2016-06-13T00:00:00"/>
    <s v="Contrataciones Artisticas"/>
    <s v="CARLOS RENE BOLO"/>
    <n v="3000"/>
    <s v="INFORME RECONOCIMIENTO DE GASTOS &quot;CARLOS RENE BOLO&quot; HOMENAJE A MARIANO MORES"/>
    <s v="Dirección Nacional de Expresiones Federales"/>
    <s v="6/13/2016"/>
    <s v="Presupuesto"/>
    <d v="2016-06-23T00:00:00"/>
    <s v="Mueble 9"/>
    <x v="1"/>
    <d v="2016-06-13T00:00:00"/>
    <s v="Se acumula al Exp. 247737/2016. 14/07/2016: Sale a DNEF para refacturar, atento nuevo SAF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49225/2016"/>
    <s v="249225/2016"/>
    <m/>
    <m/>
    <m/>
    <m/>
    <m/>
    <m/>
    <s v="Revestimiento"/>
    <s v="KINOTO PRODUCCIONES SRL"/>
    <n v="33880"/>
    <s v="Pago para desmontaje de sala NK"/>
    <s v="Secretaria de Contenidos Publicos"/>
    <s v="5/30/2016"/>
    <s v="Legales"/>
    <d v="2016-07-11T00:00:00"/>
    <s v="Mueble 9"/>
    <x v="1"/>
    <d v="2016-06-13T00:00:00"/>
    <s v="TERMINADO"/>
    <s v="Presupuesto"/>
    <d v="2016-08-18T00:00:00"/>
    <s v="PV-2016-00785411"/>
    <s v="Para incorporar documentación según mail a proveedor"/>
    <x v="5"/>
    <m/>
    <m/>
    <s v="Pago"/>
    <s v="Pago"/>
    <m/>
    <s v="30-71496276-7"/>
    <m/>
    <m/>
    <m/>
    <m/>
    <m/>
    <m/>
    <x v="0"/>
    <m/>
    <e v="#N/A"/>
    <m/>
    <m/>
    <m/>
    <m/>
    <m/>
    <x v="2"/>
  </r>
  <r>
    <s v="367472/2016"/>
    <s v="367472/2016"/>
    <m/>
    <s v="17620/2016"/>
    <m/>
    <m/>
    <s v="Nota DNEF N° 139/2016"/>
    <d v="2016-05-27T00:00:00"/>
    <s v="Contrataciones Artisticas"/>
    <s v="Daniel Bissio"/>
    <m/>
    <s v="Requerimiento para contratación artística de Daniel Bissio"/>
    <s v="Dirección Nacional de Expresiones Federales"/>
    <m/>
    <s v="Dirección Nacional de Expresiones Federales"/>
    <d v="2016-08-17T00:00:00"/>
    <m/>
    <x v="1"/>
    <d v="2016-05-30T00:00:00"/>
    <s v="Para firma de providencia de &quot;no encuadra en plazos adminsitrativos del 893&quot; (a Daniel el 31/05/2016). 02/09/2016: Se devuelve a DNEF por falta de SIPRO y error en CAI. 26/09 para que cambien foja, error en el importe."/>
    <s v="Dirección Nacional de Expresiones Federales"/>
    <d v="2016-09-26T00:00:00"/>
    <s v="RTO-S01:0976109/2016"/>
    <s v="Ver columna T"/>
    <x v="3"/>
    <d v="2016-10-07T00:00:00"/>
    <m/>
    <s v="Legitimo Abono"/>
    <s v="Legitimo Abono"/>
    <m/>
    <m/>
    <m/>
    <m/>
    <m/>
    <m/>
    <m/>
    <m/>
    <x v="0"/>
    <m/>
    <e v="#N/A"/>
    <m/>
    <m/>
    <m/>
    <m/>
    <m/>
    <x v="0"/>
  </r>
  <r>
    <s v="249218/2016"/>
    <s v="249218/2016"/>
    <m/>
    <m/>
    <m/>
    <m/>
    <m/>
    <m/>
    <s v="Revestimiento"/>
    <s v="URBANQUI S.A"/>
    <n v="772638.24"/>
    <s v="Pago de reacondicionamiento de salas."/>
    <s v="Secretaria de Contenidos Publicos"/>
    <s v="5/30/2016"/>
    <s v="Dirección Nacional de Expresiones Federales"/>
    <d v="2016-07-18T00:00:00"/>
    <s v="Mueble 23"/>
    <x v="1"/>
    <d v="2016-07-21T00:00:00"/>
    <s v="TERMINADO"/>
    <s v="Presupuesto"/>
    <d v="2016-08-11T00:00:00"/>
    <s v="PV-2016-00672126-APN-DGTAYL#SFM"/>
    <s v="Para nueva intervención y A.A. por GEDO"/>
    <x v="19"/>
    <d v="2016-08-11T00:00:00"/>
    <m/>
    <s v="Pago"/>
    <s v="Pago"/>
    <m/>
    <m/>
    <m/>
    <m/>
    <m/>
    <m/>
    <m/>
    <m/>
    <x v="0"/>
    <m/>
    <e v="#N/A"/>
    <m/>
    <m/>
    <m/>
    <m/>
    <m/>
    <x v="2"/>
  </r>
  <r>
    <s v="247603/2016"/>
    <s v="247603/2016"/>
    <m/>
    <m/>
    <m/>
    <m/>
    <m/>
    <d v="2016-06-13T00:00:00"/>
    <s v="Informática"/>
    <s v="Accountaxnet"/>
    <n v="300000"/>
    <s v="Compra de sistema ERP"/>
    <s v="Dirección de Compras y Contrataciones"/>
    <s v="6/13/2016"/>
    <s v="Direccion General Técnica, Administrativa y Legal"/>
    <d v="2016-07-05T00:00:00"/>
    <m/>
    <x v="1"/>
    <d v="2016-07-05T00:00:00"/>
    <s v="Se adjunto presupuesto final para que apruebe espec tecnicas Informatica"/>
    <s v="Direccion General Técnica, Administrativa y Legal"/>
    <d v="2016-09-06T00:00:00"/>
    <s v="PV-2016-01191190-APN-DGTAYL#SFM"/>
    <m/>
    <x v="5"/>
    <m/>
    <m/>
    <s v="Legitimo Abono"/>
    <s v="Legitimo Abono"/>
    <m/>
    <m/>
    <m/>
    <m/>
    <m/>
    <m/>
    <m/>
    <m/>
    <x v="0"/>
    <m/>
    <e v="#N/A"/>
    <m/>
    <m/>
    <m/>
    <m/>
    <m/>
    <x v="2"/>
  </r>
  <r>
    <m/>
    <s v="017612/2016"/>
    <m/>
    <s v="17612/2016"/>
    <m/>
    <m/>
    <s v="Nota DNEF N° 137/2016"/>
    <d v="2016-05-27T00:00:00"/>
    <s v="Contrataciones Artisticas"/>
    <s v="Juan Zuberman"/>
    <m/>
    <s v="Requerimiento para contratación artística de Juan Zuberman"/>
    <s v="Dirección Nacional de Expresiones Federales"/>
    <m/>
    <s v="Dirección Nacional de Expresiones Federales"/>
    <d v="2016-05-30T00:00:00"/>
    <m/>
    <x v="0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s v="263485/2016"/>
    <s v="263485/2016"/>
    <m/>
    <s v="19604/2016"/>
    <m/>
    <m/>
    <m/>
    <d v="2016-06-03T00:00:00"/>
    <s v="Logistica"/>
    <s v="LAJUD JULIAN MARTIN"/>
    <n v="130498.5"/>
    <s v="Pago por adquisición de reposeras"/>
    <s v="Dirección Nacional de Expresiones Federales"/>
    <d v="2016-03-06T00:00:00"/>
    <s v="Dirección Nacional de Expresiones Federales"/>
    <d v="2016-07-06T00:00:00"/>
    <s v="Mueble 10"/>
    <x v="0"/>
    <d v="2016-06-15T00:00:00"/>
    <s v="TERMINADO"/>
    <s v="Dirección Nacional de Expresiones Federales"/>
    <d v="2016-07-29T00:00:00"/>
    <s v="PV-2016-00472598-APN-DGTAYL#SFM"/>
    <s v="Se remite para que indique si existe crédito, junto con Dispo por gedo"/>
    <x v="19"/>
    <d v="2016-08-01T00:00:00"/>
    <m/>
    <s v="Pago"/>
    <s v="Pago"/>
    <m/>
    <m/>
    <m/>
    <m/>
    <m/>
    <m/>
    <m/>
    <m/>
    <x v="0"/>
    <m/>
    <e v="#N/A"/>
    <m/>
    <m/>
    <m/>
    <m/>
    <m/>
    <x v="2"/>
  </r>
  <r>
    <m/>
    <s v="017619/2016"/>
    <m/>
    <s v="17619/2016"/>
    <m/>
    <m/>
    <s v="Nota DNEF N° 136/2016"/>
    <d v="2016-05-27T00:00:00"/>
    <s v="Contrataciones Artisticas"/>
    <s v="Franco Trigo Pugliese"/>
    <m/>
    <s v="Requerimiento para contratación artística de Franco Trigo Pugliese"/>
    <s v="Dirección Nacional de Expresiones Federales"/>
    <m/>
    <s v="Dirección Nacional de Expresiones Federales"/>
    <d v="2016-05-30T00:00:00"/>
    <m/>
    <x v="0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s v="263332/2016"/>
    <s v="263332/2016"/>
    <m/>
    <s v="19606/2016"/>
    <m/>
    <m/>
    <s v="NOTA DNEF 234/2016"/>
    <d v="2016-06-14T00:00:00"/>
    <s v="Equipamiento"/>
    <s v="DE POR AQUI S.R.L"/>
    <n v="12259.1"/>
    <s v="Pago por compras de juguetes blandos ciclo&quot; espacio para la infancia 2016&quot;"/>
    <s v="Dirección Nacional de Expresiones Federales"/>
    <s v="6/14/2016"/>
    <s v="Dirección Nacional de Expresiones Federales"/>
    <d v="2016-07-06T00:00:00"/>
    <s v="Mueble 10"/>
    <x v="0"/>
    <d v="2016-06-28T00:00:00"/>
    <s v="Sale con nota a Mozzi. 28/07/2016: Se remite con nota a Presupuesto para que intervenga, junto con Dispo por GEDO."/>
    <s v="Presupuesto"/>
    <d v="2016-07-28T00:00:00"/>
    <s v="Providencia GEDO + RESO GEDO"/>
    <s v="Se envía para su intervención dando crédito + DIspo por GEDO"/>
    <x v="5"/>
    <m/>
    <m/>
    <s v="Pago"/>
    <s v="Pago"/>
    <m/>
    <m/>
    <m/>
    <m/>
    <m/>
    <m/>
    <m/>
    <m/>
    <x v="0"/>
    <m/>
    <e v="#N/A"/>
    <m/>
    <m/>
    <m/>
    <m/>
    <m/>
    <x v="0"/>
  </r>
  <r>
    <m/>
    <s v="017618/2016"/>
    <m/>
    <s v="17618/2016"/>
    <m/>
    <m/>
    <s v="Nota DNEF N° 135/2016"/>
    <d v="2016-05-27T00:00:00"/>
    <s v="Contrataciones Artisticas"/>
    <s v="María Laura Castrio"/>
    <m/>
    <s v="Requerimiento para contratación artística de María Laura Castro"/>
    <s v="Dirección Nacional de Expresiones Federales"/>
    <m/>
    <s v="Dirección Nacional de Expresiones Federales"/>
    <d v="2016-05-30T00:00:00"/>
    <m/>
    <x v="0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s v="243971/2016"/>
    <s v="243971/2016"/>
    <m/>
    <m/>
    <m/>
    <m/>
    <s v="NOTA DNCT"/>
    <d v="2016-06-13T00:00:00"/>
    <s v="Tecnopolis - Servicio de producción"/>
    <m/>
    <n v="302500"/>
    <s v="Servicio de Producción y Coordinación Artística para Tecnópolis"/>
    <s v="Dirección Nacional de Centros Tematicos"/>
    <s v="6/14/2016"/>
    <s v="Presupuesto"/>
    <d v="2016-06-21T00:00:00"/>
    <s v="Mueble 19"/>
    <x v="0"/>
    <d v="2016-06-13T00:00:00"/>
    <s v="Acto Administrativo Firmado. A Presupuesto para el Pago. Trámite Finalizado."/>
    <s v="Presupuesto"/>
    <d v="2016-07-28T00:00:00"/>
    <m/>
    <m/>
    <x v="3"/>
    <d v="2016-07-18T00:00:00"/>
    <m/>
    <s v="Legitimo Abono"/>
    <s v="Legitimo Abono"/>
    <m/>
    <m/>
    <m/>
    <m/>
    <m/>
    <m/>
    <m/>
    <m/>
    <x v="8"/>
    <m/>
    <e v="#N/A"/>
    <m/>
    <m/>
    <m/>
    <m/>
    <m/>
    <x v="2"/>
  </r>
  <r>
    <m/>
    <s v="017610/2016"/>
    <m/>
    <s v="17610/2016"/>
    <m/>
    <m/>
    <s v="Nota DNEF N° 134/2016"/>
    <d v="2016-05-27T00:00:00"/>
    <s v="Contrataciones Artisticas"/>
    <s v="Marcela Figini"/>
    <m/>
    <s v="Requerimiento para contratación artística de Marcelo Figini"/>
    <s v="Dirección Nacional de Expresiones Federales"/>
    <m/>
    <s v="Dirección Nacional de Expresiones Federales"/>
    <d v="2016-05-30T00:00:00"/>
    <m/>
    <x v="0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m/>
    <s v="019746/2016"/>
    <m/>
    <s v="19746/2016"/>
    <m/>
    <m/>
    <s v="NOTA DNEF 243/2016"/>
    <d v="2016-06-14T00:00:00"/>
    <s v="Contrataciones Artisticas"/>
    <s v="GONZALO PALLAS"/>
    <m/>
    <s v="Contratación artística de GONZALO PALLAS"/>
    <s v="Dirección Nacional de Expresiones Federales"/>
    <s v="6/14/2016"/>
    <s v="Dirección Nacional de Expresiones Federales"/>
    <d v="2016-06-14T00:00:00"/>
    <s v="Mueble 9"/>
    <x v="1"/>
    <d v="2016-06-15T00:00:00"/>
    <s v="Sale con providencia de plazos. Vto. 14/07 (entró 15/06)"/>
    <s v="Dirección Nacional de Expresiones Federales"/>
    <d v="2016-06-16T00:00:00"/>
    <s v="Providencia"/>
    <s v="Para lo que estime, &quot;sin plazos administrativos para tramitar&quot;"/>
    <x v="7"/>
    <d v="2016-06-22T00:00:00"/>
    <m/>
    <s v="Legitimo Abono"/>
    <s v="Legitimo Abono"/>
    <m/>
    <m/>
    <m/>
    <m/>
    <m/>
    <m/>
    <m/>
    <m/>
    <x v="0"/>
    <m/>
    <e v="#N/A"/>
    <m/>
    <m/>
    <m/>
    <m/>
    <m/>
    <x v="0"/>
  </r>
  <r>
    <m/>
    <s v="017609/2016"/>
    <m/>
    <s v="17609/2016"/>
    <m/>
    <m/>
    <s v="Nota DNEF N° 133/2016"/>
    <d v="2016-05-27T00:00:00"/>
    <s v="Contrataciones Artisticas"/>
    <s v="Fernanda Natalia Gomez"/>
    <m/>
    <s v="Requerimiento para contratación artística de Fernanda Natalia Gomez"/>
    <s v="Dirección Nacional de Expresiones Federales"/>
    <m/>
    <s v="Dirección Nacional de Expresiones Federales"/>
    <d v="2016-05-30T00:00:00"/>
    <m/>
    <x v="0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s v="263998/2016"/>
    <s v="263998/2016"/>
    <m/>
    <s v="19730/2016"/>
    <m/>
    <m/>
    <s v="NOTA DNEF 246/2016"/>
    <d v="2016-06-14T00:00:00"/>
    <s v="Contrataciones Artisticas"/>
    <s v="JUAN MANUEL PAIRONE"/>
    <n v="13800"/>
    <s v="Contratación artística de JUAN MANUEL PAIRONE"/>
    <s v="Dirección Nacional de Expresiones Federales"/>
    <s v="6/14/2016"/>
    <s v="Dirección Nacional de Expresiones Federales"/>
    <d v="2016-07-27T00:00:00"/>
    <s v="Mueble 9"/>
    <x v="1"/>
    <d v="2016-06-15T00:00:00"/>
    <s v="para cambiar foja por no corresponder, nombran a Eric Mandarina que no tiene nada que ver con el expediente."/>
    <s v="Dirección Nacional de Expresiones Federales"/>
    <d v="2016-10-07T00:00:00"/>
    <m/>
    <s v="para cambair foja de nota por no corresponder."/>
    <x v="25"/>
    <d v="2016-10-07T00:00:00"/>
    <m/>
    <s v="Legitimo Abono"/>
    <s v="Legitimo Abono"/>
    <m/>
    <m/>
    <m/>
    <m/>
    <m/>
    <m/>
    <m/>
    <m/>
    <x v="0"/>
    <m/>
    <e v="#N/A"/>
    <m/>
    <m/>
    <m/>
    <m/>
    <m/>
    <x v="0"/>
  </r>
  <r>
    <m/>
    <s v="017607/2016"/>
    <m/>
    <n v="176072016"/>
    <m/>
    <m/>
    <s v="Nota DNEF N° 132/2016"/>
    <d v="2016-05-27T00:00:00"/>
    <s v="Contrataciones Artisticas"/>
    <s v="Martin Nicolas Boffi"/>
    <m/>
    <s v="Requerimiento para contratación artística de Martin Nicolas Boffi"/>
    <s v="Dirección Nacional de Expresiones Federales"/>
    <m/>
    <s v="Dirección Nacional de Expresiones Federales"/>
    <d v="2016-05-30T00:00:00"/>
    <m/>
    <x v="0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s v="264001/2016"/>
    <s v="264001/2016"/>
    <m/>
    <s v="19733/2016"/>
    <m/>
    <m/>
    <s v="NOTA DNEF 238/2016"/>
    <d v="2016-06-14T00:00:00"/>
    <s v="Contrataciones Artisticas"/>
    <s v="GUSTAVO KISINOVSKY RUDY"/>
    <n v="4000"/>
    <s v="Contratación artística de GUSTAVO KISINOVSKY RUDY"/>
    <s v="Dirección Nacional de Expresiones Federales"/>
    <s v="6/14/2016"/>
    <s v="Dirección Nacional de Expresiones Federales"/>
    <d v="2016-07-27T00:00:00"/>
    <s v="Mueble 9"/>
    <x v="1"/>
    <d v="2016-06-15T00:00:00"/>
    <s v="Sale con providencia de plazos. Vto. 23/06 (entró 15/06).27/07/16 Para analizar y armar A.A."/>
    <s v="Dirección Nacional de Expresiones Federales"/>
    <d v="2016-09-02T00:00:00"/>
    <m/>
    <s v="falta acuerdo de representación, copias de los DNI, autorización de cobro. No figura el acuerdo de actuación ni cesión de imagen. Debe ampliar actividad en la Afip."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89106/2016"/>
    <s v="289106/2016"/>
    <m/>
    <s v="17606/2016"/>
    <m/>
    <m/>
    <s v="Nota DNEF N° 131/2016"/>
    <d v="2016-05-27T00:00:00"/>
    <s v="Contrataciones Artisticas"/>
    <s v="Ben Goldberg"/>
    <s v="U$ 1500"/>
    <s v="Requerimiento para contratación artística de Ben Goldberg"/>
    <s v="Dirección Nacional de Expresiones Federales"/>
    <m/>
    <s v="Dirección Nacional de Expresiones Federales"/>
    <d v="2016-08-11T00:00:00"/>
    <s v="Mueble 9"/>
    <x v="1"/>
    <d v="2016-05-30T00:00:00"/>
    <s v="TERMINADO"/>
    <s v="Presupuesto"/>
    <d v="2016-09-08T00:00:00"/>
    <s v="PV-2016-01256455-APN-DGTAYL#SFM"/>
    <s v="Para indicar crédito e intervenir con A.A."/>
    <x v="5"/>
    <m/>
    <m/>
    <s v="Legitimo Abono"/>
    <s v="Legitimo Abono"/>
    <m/>
    <s v="EXTRANJERO"/>
    <m/>
    <m/>
    <m/>
    <m/>
    <m/>
    <m/>
    <x v="0"/>
    <m/>
    <e v="#N/A"/>
    <m/>
    <m/>
    <m/>
    <m/>
    <m/>
    <x v="2"/>
  </r>
  <r>
    <s v="367790/2016"/>
    <s v="367790/2016"/>
    <m/>
    <s v="0019734/2016"/>
    <m/>
    <m/>
    <s v="NOTA DNEF 239/2016"/>
    <d v="2016-06-14T00:00:00"/>
    <s v="Contrataciones Artisticas"/>
    <s v="LEONARDO LUIS MARTINELLI"/>
    <m/>
    <s v="Contratación artística de LEONARDO LUIS MARTINELLI"/>
    <s v="Dirección Nacional de Expresiones Federales"/>
    <s v="6/14/2016"/>
    <s v="Dirección Nacional de Expresiones Federales"/>
    <d v="2016-08-17T00:00:00"/>
    <s v="Mueble 9"/>
    <x v="1"/>
    <d v="2016-06-15T00:00:00"/>
    <s v="05/09/2016: Se devuelve a DNEF vía mesa por falta de SIPRO. Se vuelve a enviar el 26/09 para que decidan a quien contratan, no queda claro y falta poder de representación y la cesión de cobro no tiene validez."/>
    <s v="Dirección Nacional de Expresiones Federales"/>
    <d v="2016-09-26T00:00:00"/>
    <s v="RTO-S01:0977186/2016"/>
    <s v="Para ver notas y decidan a quien contratan y por falta de poder de representación."/>
    <x v="7"/>
    <d v="2016-09-26T00:00:00"/>
    <m/>
    <s v="Legitimo Abono"/>
    <s v="Legitimo Abono"/>
    <m/>
    <m/>
    <m/>
    <m/>
    <m/>
    <m/>
    <m/>
    <m/>
    <x v="0"/>
    <m/>
    <e v="#N/A"/>
    <m/>
    <m/>
    <m/>
    <m/>
    <m/>
    <x v="0"/>
  </r>
  <r>
    <s v="263456/2016"/>
    <s v="263456/2016"/>
    <m/>
    <s v="19735/2016"/>
    <m/>
    <m/>
    <s v="NOTA DNEF 240/2016"/>
    <d v="2016-06-14T00:00:00"/>
    <s v="Contrataciones Artisticas"/>
    <s v="GASTON EDUARDO PEREZ RIVERA"/>
    <m/>
    <s v="Contratación artística de GASTON EDUARDO PEREZ RIVERA"/>
    <s v="Dirección Nacional de Expresiones Federales"/>
    <s v="6/14/2016"/>
    <s v="Dirección Nacional de Expresiones Federales"/>
    <d v="2016-07-26T00:00:00"/>
    <s v="Mueble 9"/>
    <x v="1"/>
    <d v="2016-06-15T00:00:00"/>
    <s v="Hablo seba por teléfono para que revisar fojas."/>
    <s v="Dirección Nacional de Expresiones Federales"/>
    <d v="2016-09-26T00:00:00"/>
    <m/>
    <s v="Para revisar fojas."/>
    <x v="7"/>
    <d v="2016-09-26T00:00:00"/>
    <m/>
    <s v="Legitimo Abono"/>
    <s v="Legitimo Abono"/>
    <m/>
    <m/>
    <m/>
    <m/>
    <m/>
    <m/>
    <m/>
    <m/>
    <x v="0"/>
    <m/>
    <e v="#N/A"/>
    <m/>
    <m/>
    <m/>
    <m/>
    <m/>
    <x v="0"/>
  </r>
  <r>
    <s v="219846/2016"/>
    <s v="219846/2016"/>
    <m/>
    <m/>
    <m/>
    <m/>
    <m/>
    <d v="2016-05-20T00:00:00"/>
    <s v="Obra Publica"/>
    <m/>
    <m/>
    <s v="Autorización de inicio de obra"/>
    <s v="Direccion General Técnica, Administrativa y Legal"/>
    <s v="5/27/2016"/>
    <m/>
    <m/>
    <m/>
    <x v="0"/>
    <d v="2016-05-30T00:00:00"/>
    <s v="Para readecuar Requerimiento. Adecuación de Consultorios por pedido de Falasca // Lo trabajo Lorena"/>
    <s v="Dirección Nacional de Expresiones Federales"/>
    <d v="2016-06-02T00:00:00"/>
    <s v="NOTA CC 273/2016"/>
    <s v="Para que al DNEF adecue el requerimiento efectuado y convalide el pedido"/>
    <x v="3"/>
    <d v="2016-06-06T00:00:00"/>
    <m/>
    <m/>
    <m/>
    <m/>
    <m/>
    <m/>
    <m/>
    <m/>
    <m/>
    <m/>
    <m/>
    <x v="0"/>
    <m/>
    <e v="#N/A"/>
    <m/>
    <m/>
    <m/>
    <m/>
    <m/>
    <x v="2"/>
  </r>
  <r>
    <s v="263999/2016"/>
    <s v="263999/2016"/>
    <m/>
    <s v="19743/2016"/>
    <m/>
    <m/>
    <s v="NOTA DNEF 241/2016"/>
    <d v="2016-06-14T00:00:00"/>
    <s v="Contrataciones Artisticas"/>
    <s v="JIMENA ELOISA LOPEZ"/>
    <m/>
    <s v="Requerimiento para contratación artística de JIMENA ELOISA LOPEZ"/>
    <s v="Dirección Nacional de Expresiones Federales"/>
    <s v="6/14/2016"/>
    <s v="Dirección Nacional de Expresiones Federales"/>
    <d v="2016-08-17T00:00:00"/>
    <s v="Mueble 9"/>
    <x v="1"/>
    <d v="2016-08-23T00:00:00"/>
    <s v="TERMINADO"/>
    <s v="Presupuesto"/>
    <d v="2016-10-06T00:00:00"/>
    <s v="PV-2016-01999295"/>
    <s v="Para indicar crédito e intervención. RESO por GEDO:"/>
    <x v="19"/>
    <d v="2016-10-06T00:00:00"/>
    <m/>
    <s v="Legitimo Abono"/>
    <s v="Legitimo Abono"/>
    <m/>
    <m/>
    <m/>
    <m/>
    <m/>
    <m/>
    <m/>
    <m/>
    <x v="0"/>
    <m/>
    <e v="#N/A"/>
    <m/>
    <m/>
    <m/>
    <m/>
    <m/>
    <x v="0"/>
  </r>
  <r>
    <s v="224845/2016"/>
    <s v="224845/2016"/>
    <m/>
    <m/>
    <m/>
    <m/>
    <m/>
    <d v="2016-05-31T00:00:00"/>
    <s v="Limpieza"/>
    <s v="Impecable de Walter Perez"/>
    <n v="29880560.940000001"/>
    <s v="Factura N° 0004-00000695"/>
    <s v="Dirección de Compras y Contrataciones"/>
    <s v="5/31/2016"/>
    <s v="Coordinación Técnica Operativa"/>
    <m/>
    <m/>
    <x v="1"/>
    <m/>
    <s v="TERMINADO"/>
    <s v="Direccion General Técnica, Administrativa y Legal"/>
    <d v="2016-09-23T00:00:00"/>
    <d v="2016-09-23T00:00:00"/>
    <s v="Se envía a DNEF con Correo de ONC para que, si lo estima pertinente se pague (se hace notar incumplimiento de obleas de desifeccion)"/>
    <x v="3"/>
    <d v="2016-09-27T00:00:00"/>
    <m/>
    <s v="Pago"/>
    <s v="Pago"/>
    <m/>
    <m/>
    <m/>
    <m/>
    <m/>
    <m/>
    <m/>
    <m/>
    <x v="0"/>
    <m/>
    <e v="#N/A"/>
    <m/>
    <m/>
    <m/>
    <m/>
    <m/>
    <x v="0"/>
  </r>
  <r>
    <s v="264002/2016"/>
    <s v="264002/2016"/>
    <m/>
    <s v="19744/2016"/>
    <m/>
    <m/>
    <s v="NOTA DNEF 242/2016"/>
    <d v="2016-06-14T00:00:00"/>
    <s v="Contrataciones Artisticas"/>
    <s v="SEBASTIAN MARCOS CARRIL"/>
    <m/>
    <s v="Contratación artística de SEBASTIAN MARCOS CARRIL"/>
    <s v="Dirección Nacional de Expresiones Federales"/>
    <s v="6/14/2016"/>
    <s v="Dirección Nacional de Expresiones Federales"/>
    <d v="2016-06-14T00:00:00"/>
    <s v="Mueble 9"/>
    <x v="1"/>
    <d v="2016-07-19T00:00:00"/>
    <s v="02/09/2016: Se devuelve a DNEF por diferencias de objeto en distintas notas: se contrata a Eric Mandarina, luego a su representante por representación, luego factura de Eric Taylor, etc."/>
    <s v="Presupuesto"/>
    <d v="2016-09-27T00:00:00"/>
    <s v="PV-2016-01701734"/>
    <m/>
    <x v="0"/>
    <d v="2016-10-04T00:00:00"/>
    <m/>
    <s v="Legitimo Abono"/>
    <s v="Legitimo Abono"/>
    <m/>
    <m/>
    <m/>
    <m/>
    <m/>
    <m/>
    <m/>
    <m/>
    <x v="0"/>
    <m/>
    <e v="#N/A"/>
    <m/>
    <m/>
    <m/>
    <m/>
    <m/>
    <x v="0"/>
  </r>
  <r>
    <s v="225913/2016"/>
    <s v="225913/2016"/>
    <m/>
    <m/>
    <m/>
    <m/>
    <m/>
    <d v="2016-05-30T00:00:00"/>
    <s v="Comunicaciones Oficiales y Generales"/>
    <m/>
    <m/>
    <s v="Adquisición de diarios y revistas"/>
    <m/>
    <s v="5/30/2016"/>
    <s v="Presupuesto"/>
    <d v="2016-06-01T00:00:00"/>
    <m/>
    <x v="2"/>
    <m/>
    <s v="En etapa de Evaluación de Oferta_x000a_"/>
    <s v="Presupuesto"/>
    <d v="2016-09-06T00:00:00"/>
    <s v="PV-2016-01096338-APN-DGTAYL#SFM"/>
    <m/>
    <x v="5"/>
    <m/>
    <m/>
    <m/>
    <m/>
    <m/>
    <m/>
    <m/>
    <s v="0004-00000695"/>
    <m/>
    <m/>
    <m/>
    <m/>
    <x v="0"/>
    <s v="SLU - Contrataciones"/>
    <s v="225913/2016"/>
    <m/>
    <m/>
    <m/>
    <m/>
    <m/>
    <x v="7"/>
  </r>
  <r>
    <s v="263465/2016"/>
    <s v="263465/2016"/>
    <m/>
    <s v="19731/2016"/>
    <m/>
    <m/>
    <s v="NOTA DNEF 237/2016"/>
    <d v="2016-06-14T00:00:00"/>
    <s v="Contrataciones Artisticas"/>
    <s v="ADO ROBERTO FALASCA"/>
    <n v="3500"/>
    <s v="Informe reconocimiento de gastos &quot;ADO ROBERTO FALASCA&quot; - HOMENAJE A MARIANO MORES"/>
    <s v="Dirección Nacional de Expresiones Federales"/>
    <s v="6/14/2016"/>
    <s v="Presupuesto"/>
    <d v="2016-06-23T00:00:00"/>
    <s v="Mueble 9"/>
    <x v="1"/>
    <d v="2016-06-15T00:00:00"/>
    <s v="N° 178757 2016. Unificado a Exp. 247769/2016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x v="7"/>
    <d v="2016-07-20T00:00:00"/>
    <m/>
    <s v="Legitimo Abono"/>
    <s v="Legitimo Abono"/>
    <m/>
    <s v="23-07708111-9"/>
    <m/>
    <m/>
    <m/>
    <m/>
    <m/>
    <m/>
    <x v="0"/>
    <m/>
    <e v="#N/A"/>
    <m/>
    <m/>
    <m/>
    <m/>
    <m/>
    <x v="2"/>
  </r>
  <r>
    <s v="262335/2016"/>
    <s v="262335/2016"/>
    <m/>
    <m/>
    <m/>
    <m/>
    <s v="MEMO 55/2016"/>
    <d v="2016-06-14T00:00:00"/>
    <s v="Tecnopolis - Equipamiento"/>
    <m/>
    <m/>
    <s v="Solicitud de máquinas fotocopiadoras multifunción"/>
    <s v="Dirección Nacional de Centros Tematicos"/>
    <s v="6/14/2016"/>
    <s v="Direccion General Técnica, Administrativa y Legal"/>
    <d v="2016-06-16T00:00:00"/>
    <s v="Mueble 8"/>
    <x v="0"/>
    <d v="2016-06-22T00:00:00"/>
    <s v="Para DESAFECTAR/ Para Archivar"/>
    <m/>
    <d v="2016-07-18T00:00:00"/>
    <s v="Memo de Cuevas para dar de baja"/>
    <s v="Para dar de baja la carátula"/>
    <x v="3"/>
    <d v="2016-07-19T00:00:00"/>
    <m/>
    <m/>
    <m/>
    <m/>
    <m/>
    <m/>
    <m/>
    <m/>
    <m/>
    <m/>
    <m/>
    <x v="1"/>
    <m/>
    <e v="#N/A"/>
    <m/>
    <m/>
    <m/>
    <m/>
    <m/>
    <x v="2"/>
  </r>
  <r>
    <s v="240257/2016"/>
    <s v="240257/2016"/>
    <m/>
    <m/>
    <m/>
    <m/>
    <s v="MEMO COMISIÓN DE RECEPSIÓ DE B y S"/>
    <d v="2015-11-06T00:00:00"/>
    <s v="Tecnopolis - Limpieza"/>
    <s v="TRANSPORTE OLIVOS S.A.C.I. y F"/>
    <n v="197121.12"/>
    <s v="Pago de factura N° 0002- 00000069O/C: 102/2015 - E SIDIF 506 - LIQ. 2236"/>
    <s v="Presidencia de la Nacion"/>
    <d v="2015-06-11T00:00:00"/>
    <m/>
    <m/>
    <m/>
    <x v="0"/>
    <m/>
    <m/>
    <m/>
    <m/>
    <m/>
    <m/>
    <x v="3"/>
    <d v="2016-07-11T00:00:00"/>
    <m/>
    <s v="Pago"/>
    <s v="Pago"/>
    <m/>
    <s v="30-51743143-1"/>
    <n v="319884"/>
    <s v="0002-00000085"/>
    <m/>
    <m/>
    <m/>
    <s v="Tiene que refacturar. TIiene SIRPO y CFC hasta 11/07"/>
    <x v="0"/>
    <s v="O.C en Ejecución"/>
    <e v="#N/A"/>
    <m/>
    <m/>
    <m/>
    <m/>
    <m/>
    <x v="3"/>
  </r>
  <r>
    <m/>
    <s v="018899/2016"/>
    <m/>
    <s v="18899/2016"/>
    <m/>
    <m/>
    <s v="NOTA DNCT N° 97/2016"/>
    <d v="2016-06-08T00:00:00"/>
    <m/>
    <m/>
    <m/>
    <s v="ESPACIOS GASTRONOMICOS PARQUE TECNOPOLIS"/>
    <s v="Dirección Nacional de Centros Tematicos"/>
    <d v="2016-08-06T00:00:00"/>
    <s v="Direccion General Técnica, Administrativa y Legal"/>
    <d v="2016-06-10T00:00:00"/>
    <s v="Mueble 8"/>
    <x v="3"/>
    <m/>
    <m/>
    <s v="Legales"/>
    <d v="2016-07-12T00:00:00"/>
    <m/>
    <s v="Para que la DNCT adecue el requerimiento."/>
    <x v="0"/>
    <d v="2016-06-10T00:00:00"/>
    <m/>
    <m/>
    <m/>
    <s v="OC 136/2015"/>
    <m/>
    <m/>
    <s v="0002-00000048"/>
    <m/>
    <m/>
    <m/>
    <m/>
    <x v="0"/>
    <m/>
    <e v="#N/A"/>
    <m/>
    <m/>
    <m/>
    <m/>
    <m/>
    <x v="0"/>
  </r>
  <r>
    <s v="231342/2016"/>
    <s v="231342/2016"/>
    <m/>
    <m/>
    <m/>
    <m/>
    <m/>
    <d v="2016-06-01T00:00:00"/>
    <s v="Tecnopolis - Insumos Graficos"/>
    <s v="CARTOON INDUSTRIA GRÁFICA"/>
    <n v="73352.5"/>
    <s v="Impesión de folleteria - salta itinerante tecnópolis"/>
    <s v="Dirección Nacional de Centros Tematicos"/>
    <d v="2016-01-06T00:00:00"/>
    <s v="Direccion General Técnica, Administrativa y Legal"/>
    <d v="2016-07-07T00:00:00"/>
    <s v="Mueble 13"/>
    <x v="0"/>
    <m/>
    <m/>
    <s v="Presupuesto"/>
    <d v="2016-07-07T00:00:00"/>
    <s v="PV-2016-00084607-APN-DGTAYL#SFM"/>
    <m/>
    <x v="19"/>
    <d v="2016-07-07T00:00:00"/>
    <m/>
    <s v="Legitimo Abono"/>
    <s v="Legitimo Abono"/>
    <m/>
    <m/>
    <m/>
    <s v="0004-00000340"/>
    <n v="147513"/>
    <n v="73353"/>
    <s v="Devengado"/>
    <m/>
    <x v="4"/>
    <m/>
    <e v="#N/A"/>
    <m/>
    <m/>
    <m/>
    <m/>
    <m/>
    <x v="0"/>
  </r>
  <r>
    <s v="267410/2016"/>
    <s v="267410/2016"/>
    <m/>
    <s v="20683/2016"/>
    <m/>
    <m/>
    <s v="NOTA DNCT 127/2016"/>
    <d v="2016-06-15T00:00:00"/>
    <s v="Tecnopolis - Mantenimiento"/>
    <s v="ENTROPIA S.R.L"/>
    <n v="2725945"/>
    <s v="Ampliación servicio de mantenimiento y operación eléctrica alumbrado, baja y media tensióm"/>
    <s v="Dirección Nacional de Centros Tematicos"/>
    <s v="6/15/2016"/>
    <s v="Dirección Nacional de Centros Tematicos"/>
    <d v="2016-06-15T00:00:00"/>
    <s v="Mueble 9"/>
    <x v="0"/>
    <d v="2016-06-29T00:00:00"/>
    <s v="23/08/2016: se arma A.A. revisado con Romi (Dispo, según monto y materia), constancia de cambio de facultades para dejar en expediente y nota a presupuesto"/>
    <s v="Presupuesto"/>
    <d v="2016-08-23T00:00:00"/>
    <s v="PV-2016-00869583-APN-DGTAYL#SFM"/>
    <s v="Para indicar crédito y continuar la tramitación"/>
    <x v="5"/>
    <m/>
    <m/>
    <s v="Licitación - Contrataciones"/>
    <s v="Licitación - Contrataciones"/>
    <m/>
    <m/>
    <m/>
    <m/>
    <m/>
    <m/>
    <m/>
    <m/>
    <x v="0"/>
    <s v="SLU - Contrataciones"/>
    <e v="#N/A"/>
    <m/>
    <m/>
    <m/>
    <m/>
    <m/>
    <x v="5"/>
  </r>
  <r>
    <m/>
    <s v="020713/2016"/>
    <m/>
    <s v="20713/2016"/>
    <m/>
    <m/>
    <s v="Externo"/>
    <d v="2016-06-22T00:00:00"/>
    <s v="Limpieza"/>
    <m/>
    <m/>
    <s v="La Montavana - Servicio integral de limpieza y mantenimiento"/>
    <m/>
    <m/>
    <m/>
    <m/>
    <s v="Mueble 11"/>
    <x v="0"/>
    <d v="2016-06-24T00:00:00"/>
    <s v="Correspondiente al expediente 166605/2014 de Mantenimiento Integral."/>
    <s v="Legales"/>
    <d v="2016-07-12T00:00:00"/>
    <s v="PV-2016-00117362-APN"/>
    <s v="Para su intervención."/>
    <x v="0"/>
    <d v="2016-07-12T00:00:00"/>
    <m/>
    <m/>
    <m/>
    <m/>
    <m/>
    <m/>
    <m/>
    <m/>
    <m/>
    <m/>
    <m/>
    <x v="0"/>
    <m/>
    <e v="#N/A"/>
    <m/>
    <m/>
    <m/>
    <m/>
    <m/>
    <x v="0"/>
  </r>
  <r>
    <s v="017592/2016"/>
    <s v="017592/2016"/>
    <m/>
    <s v="17592/2016"/>
    <m/>
    <m/>
    <s v="NOTA DNEF N° 128/2016"/>
    <s v="########"/>
    <s v="Seguros"/>
    <s v="NACIÓN SEGUROS S.A."/>
    <n v="22806"/>
    <s v="Seguro de Responsabilidad Civil CCK"/>
    <s v="Dirección Nacional de Expresiones Federales"/>
    <s v="5/27/2016"/>
    <m/>
    <m/>
    <s v="Mueble 14"/>
    <x v="0"/>
    <d v="2016-06-23T00:00:00"/>
    <s v="24-05-16: se remitió Nota a Mozzi para que envíe a Nación y solicite la póliza. Se remitió la nota 17592/2016 al área de Mozzi, para que agreguen la póliza cuando llegue y vuelvan a remitir todo a compras como expediente."/>
    <m/>
    <d v="2016-06-24T00:00:00"/>
    <m/>
    <s v="se devuelve nota DNEF N° 128/2016, para que regrese con la póliza y todo en un expte nuevo"/>
    <x v="3"/>
    <d v="2016-05-30T00:00:00"/>
    <m/>
    <s v="Licitación - Contrataciones"/>
    <m/>
    <m/>
    <m/>
    <n v="129885"/>
    <m/>
    <m/>
    <m/>
    <m/>
    <m/>
    <x v="0"/>
    <m/>
    <e v="#N/A"/>
    <m/>
    <m/>
    <m/>
    <m/>
    <m/>
    <x v="3"/>
  </r>
  <r>
    <s v="261558/2016"/>
    <s v="261558/2016"/>
    <m/>
    <m/>
    <m/>
    <m/>
    <m/>
    <d v="2016-06-21T00:00:00"/>
    <s v="Tecnopolis - Servicio de producción"/>
    <s v="PROMO VER S.A"/>
    <n v="272250"/>
    <s v="Tecnopólis experiemnto circo"/>
    <s v="Dirección Nacional de Centros Tematicos"/>
    <s v="6/21/2016"/>
    <m/>
    <m/>
    <s v="Mueble 13"/>
    <x v="0"/>
    <m/>
    <s v="confeccionando nota a legales y acto administrativo 24/06/2016"/>
    <s v="Presupuesto"/>
    <d v="2016-06-22T00:00:00"/>
    <s v="NO- 2016-00031244"/>
    <m/>
    <x v="18"/>
    <d v="2016-07-05T00:00:00"/>
    <m/>
    <m/>
    <m/>
    <m/>
    <n v="30651251822"/>
    <m/>
    <d v="2016-09-03T00:00:00"/>
    <n v="148666"/>
    <n v="272250"/>
    <s v="Devengado"/>
    <s v="DEBE REFACTURAR NO TIENE VIGENTE CFC"/>
    <x v="4"/>
    <m/>
    <e v="#N/A"/>
    <m/>
    <m/>
    <m/>
    <m/>
    <m/>
    <x v="0"/>
  </r>
  <r>
    <s v="307482/2016"/>
    <s v="307482/2016"/>
    <m/>
    <s v="20294/2016"/>
    <m/>
    <m/>
    <s v="NOTA DNGC N°19/2016"/>
    <d v="2016-06-21T00:00:00"/>
    <s v="Seguros"/>
    <s v="BENEFICIO S.A."/>
    <n v="61710"/>
    <s v="Requerimiento de contratación compañia de serguros de Accidentes Personales, para personal de Cabildo (camarógrafos, editores, ect)"/>
    <s v="Dirección Nacional de Generacion de Contenidos"/>
    <s v="6/21/2016"/>
    <s v="Dirección Nacional de Generacion de Contenidos"/>
    <d v="2016-06-21T00:00:00"/>
    <s v="Mueble 14"/>
    <x v="2"/>
    <d v="2016-07-01T00:00:00"/>
    <s v="Trámite de pago de cuotas 2 y 3. La DNGC debe cambiar nota del expediente y abrir uno nuevo por pagos excedentes a la póliza original"/>
    <s v="Dirección de Generacion de Contendios"/>
    <d v="2016-10-06T00:00:00"/>
    <m/>
    <s v="cambiar nota. abrir otrpo expediente por los excedentes de la póliza (se agrega at a la cobertura)"/>
    <x v="3"/>
    <d v="2016-09-15T00:00:00"/>
    <m/>
    <s v="Legítimo Abobo"/>
    <s v="Legítimo Abono"/>
    <m/>
    <m/>
    <m/>
    <m/>
    <m/>
    <m/>
    <m/>
    <m/>
    <x v="0"/>
    <m/>
    <e v="#N/A"/>
    <m/>
    <m/>
    <m/>
    <m/>
    <m/>
    <x v="3"/>
  </r>
  <r>
    <s v="261558/2016"/>
    <s v="261558/2016"/>
    <m/>
    <m/>
    <m/>
    <m/>
    <m/>
    <m/>
    <s v="Servicios de Eventos"/>
    <s v="PROMO VER S.A"/>
    <n v="272250"/>
    <s v="EXPERIMENTO CIRCO"/>
    <s v="Dirección Nacional de Centros Tematicos"/>
    <s v="6/21/2016"/>
    <s v="Dirección Nacional de Centros Tematicos"/>
    <d v="2016-06-21T00:00:00"/>
    <s v="Mueble 15"/>
    <x v="0"/>
    <m/>
    <s v="En liquidaciones para alta de usuario del ENTE"/>
    <s v="Legales"/>
    <d v="2016-06-28T00:00:00"/>
    <s v="Nota CC"/>
    <s v="Para dictámen."/>
    <x v="17"/>
    <d v="2016-06-30T00:00:00"/>
    <m/>
    <m/>
    <m/>
    <m/>
    <m/>
    <m/>
    <m/>
    <m/>
    <m/>
    <m/>
    <m/>
    <x v="0"/>
    <m/>
    <e v="#N/A"/>
    <m/>
    <m/>
    <m/>
    <m/>
    <m/>
    <x v="0"/>
  </r>
  <r>
    <s v="263305/2016"/>
    <s v="263305/2016"/>
    <m/>
    <s v="17713/2016"/>
    <m/>
    <m/>
    <s v="NOTA DNCT N°80/2016"/>
    <d v="2016-05-27T00:00:00"/>
    <s v="Tecnopolis - Seguros"/>
    <s v="NACIÓN SEGUROS S.A."/>
    <n v="30379.55"/>
    <s v="Pago renovación póliza tecnópolis - seguro nación n°1240465"/>
    <s v="Dirección Nacional de Centros Tematicos"/>
    <s v="5/27/2016"/>
    <s v="Presupuesto"/>
    <d v="2016-06-18T00:00:00"/>
    <s v="Mueble 25"/>
    <x v="2"/>
    <d v="2016-07-12T00:00:00"/>
    <s v="A fines de agosto se solicitó cambio de Tomador. Figura Minplan."/>
    <s v="Dirección Nacional de Centros Tematicos"/>
    <d v="2016-09-06T00:00:00"/>
    <m/>
    <s v="Para que agreguen póliza a nombre del SFMyCP"/>
    <x v="27"/>
    <d v="2016-09-06T00:00:00"/>
    <m/>
    <s v="Pago"/>
    <s v="Pago"/>
    <m/>
    <n v="30678561165"/>
    <n v="129885"/>
    <s v="Póliza 1240465"/>
    <m/>
    <m/>
    <m/>
    <s v="Se remite directamente al pago cuando llegue póliza con tomador SFMyCP. eXPTE CON ACTO ADMINISTRATIVO FIRMADO"/>
    <x v="0"/>
    <m/>
    <s v="263305/2016"/>
    <m/>
    <m/>
    <m/>
    <m/>
    <m/>
    <x v="3"/>
  </r>
  <r>
    <s v="274807/2016"/>
    <s v="274807/2016"/>
    <m/>
    <m/>
    <m/>
    <m/>
    <m/>
    <d v="2016-06-28T00:00:00"/>
    <s v="Contrataciones Artisticas"/>
    <m/>
    <m/>
    <s v="CICLO JUEVES DE MAYO EXPERIENCIA ACÚSTICA"/>
    <m/>
    <m/>
    <m/>
    <m/>
    <s v="Mueble 9"/>
    <x v="1"/>
    <m/>
    <s v="TERMINADO"/>
    <s v="Legales"/>
    <d v="2016-06-28T00:00:00"/>
    <s v="NO-2016-00034176"/>
    <m/>
    <x v="33"/>
    <d v="2016-07-01T00:00:00"/>
    <m/>
    <s v="Legitimo Abono"/>
    <s v="Legitimo Abono"/>
    <m/>
    <m/>
    <m/>
    <m/>
    <m/>
    <m/>
    <m/>
    <m/>
    <x v="0"/>
    <m/>
    <e v="#N/A"/>
    <m/>
    <m/>
    <m/>
    <m/>
    <m/>
    <x v="2"/>
  </r>
  <r>
    <s v="272505/2016"/>
    <s v="272505/2016"/>
    <m/>
    <s v="20117/2016"/>
    <m/>
    <m/>
    <s v="NOTA DNCT Nº 112/2016"/>
    <d v="2016-06-03T00:00:00"/>
    <s v="Tecnopolis - Alquiler Fotocopiadoras"/>
    <s v="QSC SOLUCIONES S.R.L."/>
    <n v="40698.9"/>
    <s v="Solicitud pago de factura B Nº 0002-00007102/7193/7385"/>
    <s v="Dirección Nacional de Centros Tematicos"/>
    <d v="2016-03-06T00:00:00"/>
    <s v="Legales"/>
    <d v="2016-07-11T00:00:00"/>
    <s v="Mueble 8"/>
    <x v="3"/>
    <d v="2016-06-28T00:00:00"/>
    <s v="PROY Y NOTA"/>
    <s v="Presupuesto"/>
    <d v="2016-08-23T00:00:00"/>
    <s v="PV-2016-00857282"/>
    <m/>
    <x v="5"/>
    <m/>
    <m/>
    <s v="Pago"/>
    <s v="Pago"/>
    <m/>
    <s v="30-70910730-1"/>
    <n v="232179"/>
    <s v="0002-00007102/7193/7385"/>
    <m/>
    <m/>
    <m/>
    <s v="DEBE REFACTURAR"/>
    <x v="0"/>
    <m/>
    <e v="#N/A"/>
    <m/>
    <m/>
    <m/>
    <m/>
    <m/>
    <x v="0"/>
  </r>
  <r>
    <s v="272425/2016"/>
    <s v="272425/2016"/>
    <m/>
    <s v="1898/2016"/>
    <m/>
    <m/>
    <s v="NOTA DNCT Nº 99/2016"/>
    <d v="2016-06-02T00:00:00"/>
    <s v="Tecnopolis - Mantenimiento"/>
    <s v="GRUAS SAN BLAS S.A."/>
    <n v="47325"/>
    <s v="PAGO FACTURA B Nº 0035-00000553// 0035-00000554// 0035-00000560"/>
    <s v="Dirección Nacional de Centros Tematicos"/>
    <d v="2016-02-06T00:00:00"/>
    <s v="Legales"/>
    <d v="2016-07-11T00:00:00"/>
    <s v="Mueble 8"/>
    <x v="3"/>
    <d v="2016-06-28T00:00:00"/>
    <s v="PENDIENTE DE REFACTURAR"/>
    <s v="Legales"/>
    <d v="2016-06-28T00:00:00"/>
    <s v="NO-2016-00037319"/>
    <s v="PARA QUE INFORME EXISTENCIA DE CRÉDITO"/>
    <x v="19"/>
    <d v="2016-08-25T00:00:00"/>
    <m/>
    <s v="Pago"/>
    <s v="Pago"/>
    <m/>
    <s v="30-70910730-1"/>
    <n v="232179"/>
    <s v="0038-00000089"/>
    <m/>
    <m/>
    <m/>
    <s v="DEBE REFACTURAR"/>
    <x v="0"/>
    <m/>
    <e v="#N/A"/>
    <m/>
    <m/>
    <m/>
    <m/>
    <m/>
    <x v="0"/>
  </r>
  <r>
    <s v="272448/2016"/>
    <s v="272448/2016"/>
    <m/>
    <s v="18990/2016"/>
    <m/>
    <m/>
    <s v="NOTA DNCT Nº 100/2016"/>
    <d v="2016-06-06T00:00:00"/>
    <s v="Tecnopolis - Limpieza"/>
    <s v="DELTALCOM S.A."/>
    <n v="101092.07"/>
    <s v="PAGO DE FACTURAS B Nº 0008-00000076/77/78/79 -Servicio de Roll Off Enero a Abril 2016"/>
    <s v="Dirección Nacional de Centros Tematicos"/>
    <m/>
    <s v="Legales"/>
    <d v="2016-07-11T00:00:00"/>
    <s v="Mueble 8"/>
    <x v="3"/>
    <d v="2016-06-28T00:00:00"/>
    <s v="PROY Y NOTA"/>
    <s v="Presupuesto"/>
    <d v="2016-07-25T00:00:00"/>
    <s v="PV-2016-00396445-APN-DGTAYL#SFM"/>
    <m/>
    <x v="19"/>
    <d v="2016-07-25T00:00:00"/>
    <m/>
    <s v="Pago"/>
    <s v="Pago"/>
    <m/>
    <s v="30-65518973-0"/>
    <m/>
    <s v="0008-00000076/77/78/79"/>
    <m/>
    <m/>
    <m/>
    <s v="Tiene que refacturar. Tiene vigente el CFC. No tiene SIPRO"/>
    <x v="0"/>
    <m/>
    <e v="#N/A"/>
    <m/>
    <m/>
    <m/>
    <m/>
    <m/>
    <x v="0"/>
  </r>
  <r>
    <s v="259031/2016"/>
    <s v="259031/2016"/>
    <m/>
    <s v="20133/2016"/>
    <m/>
    <m/>
    <s v="NOTA DNCT N° 118/2016"/>
    <d v="2016-06-15T00:00:00"/>
    <s v="Tecnopolis - Mantenimiento"/>
    <s v="BERTA MARCOS SEBASTIAN / DARIO HERNAN SUAREZ"/>
    <n v="82500"/>
    <s v="Solicitud de pago espacio Galpon Joven de Pinturas Varias"/>
    <s v="Secretaria de Contenidos Publicos"/>
    <s v="6/15/2016"/>
    <s v="Direccion General Técnica, Administrativa y Legal"/>
    <d v="2016-06-28T00:00:00"/>
    <s v="Mueble 8"/>
    <x v="3"/>
    <d v="2016-06-28T00:00:00"/>
    <s v="SE SOLICITÓ REFACTURACIÓN"/>
    <s v="Presupuesto"/>
    <d v="2016-09-08T00:00:00"/>
    <s v="PV-2016-01251301-APN-DGTAYL#SFM"/>
    <s v="PARA SU INTERVENCION CON PROYECTO DE ACTO ADMINISTRATIVO"/>
    <x v="5"/>
    <m/>
    <m/>
    <s v="Pago"/>
    <s v="Pago"/>
    <m/>
    <s v="20-31804857-7 // 20-24424219-8"/>
    <m/>
    <m/>
    <m/>
    <m/>
    <m/>
    <m/>
    <x v="0"/>
    <m/>
    <e v="#N/A"/>
    <m/>
    <m/>
    <m/>
    <m/>
    <m/>
    <x v="0"/>
  </r>
  <r>
    <s v="258852/2016"/>
    <s v="258852/2016"/>
    <m/>
    <s v="20121/2016"/>
    <m/>
    <m/>
    <s v="NOTA DNCT N° 118/2016"/>
    <d v="2016-06-09T00:00:00"/>
    <s v="Tecnopolis - Limpieza"/>
    <s v="TRANSPORTE OLIVOS S.A.C.I. y F"/>
    <n v="638488"/>
    <s v="PAGO DE FACTURAS B Nº 0002-00000083/84/85/86/87/88/89"/>
    <s v="Dirección Nacional de Centros Tematicos"/>
    <d v="2016-09-06T00:00:00"/>
    <s v="Presupuesto"/>
    <d v="2016-07-15T00:00:00"/>
    <s v="Mueble 8"/>
    <x v="3"/>
    <d v="2016-06-28T00:00:00"/>
    <s v="FINALIZADO"/>
    <s v="Legales"/>
    <d v="2016-07-20T00:00:00"/>
    <s v="pv-2016-00347777"/>
    <s v="PARA SU INTERVENCION CON PROYECTO DE ACTO ADMINISTRATIVO"/>
    <x v="0"/>
    <d v="2016-07-29T00:00:00"/>
    <m/>
    <s v="Pago"/>
    <s v="Pago"/>
    <m/>
    <s v="30-51743143-1"/>
    <m/>
    <s v="0002-00000083/84/85/86/87/88/89"/>
    <m/>
    <m/>
    <m/>
    <s v="REFACTURADO"/>
    <x v="0"/>
    <m/>
    <e v="#N/A"/>
    <m/>
    <m/>
    <m/>
    <m/>
    <m/>
    <x v="2"/>
  </r>
  <r>
    <s v="272447/2016"/>
    <s v="272447/2016"/>
    <m/>
    <s v="17519/2016"/>
    <m/>
    <m/>
    <s v="NOTA DNCT N° 77/2016"/>
    <d v="2016-05-23T00:00:00"/>
    <s v="Tecnopolis - Mantenimiento"/>
    <s v="EMISOL S.A"/>
    <n v="76355"/>
    <s v="Solicitud de pago de factura B N° 0001-00006967 -Pinturas para el Galpon Joven"/>
    <s v="Dirección Nacional de Centros Tematicos"/>
    <s v="5/23/2016"/>
    <s v="Direccion General Técnica, Administrativa y Legal"/>
    <d v="2016-07-07T00:00:00"/>
    <s v="Mueble 18"/>
    <x v="0"/>
    <d v="2016-06-28T00:00:00"/>
    <s v="}"/>
    <s v="Presupuesto"/>
    <d v="2016-07-07T00:00:00"/>
    <s v="PV-2016-00084607-APN-DGTAYL#SFM"/>
    <m/>
    <x v="19"/>
    <d v="2016-07-07T00:00:00"/>
    <m/>
    <s v="Pago"/>
    <s v="Pago"/>
    <m/>
    <s v="30-71036583-7"/>
    <m/>
    <s v="0001-000006967+"/>
    <m/>
    <m/>
    <m/>
    <s v="DEBE REFACTURAR NO TIENE SIPRO, NO TIENE CFC"/>
    <x v="0"/>
    <m/>
    <e v="#N/A"/>
    <m/>
    <m/>
    <m/>
    <m/>
    <m/>
    <x v="0"/>
  </r>
  <r>
    <s v="272474/2016"/>
    <s v="272474/2016"/>
    <m/>
    <s v="20469/2016"/>
    <m/>
    <m/>
    <s v="NOTA DNCT N° 120/2016"/>
    <d v="2016-06-21T00:00:00"/>
    <s v="Tecnopolis - Servicio de producción"/>
    <s v="MATT SRL"/>
    <n v="381200"/>
    <s v="Solicitud de pago &quot;Espacio Galpon Joven&quot; Servicio exclusivo de diseño y realizacion Factura N° 0002-00000008"/>
    <s v="Dirección Nacional de Centros Tematicos"/>
    <s v="6/21/2016"/>
    <s v="Direccion General Técnica, Administrativa y Legal"/>
    <d v="2016-06-28T00:00:00"/>
    <s v="Mueble 15"/>
    <x v="0"/>
    <d v="2016-06-28T00:00:00"/>
    <s v="PROY Y NOTA"/>
    <s v="Presupuesto"/>
    <d v="2016-08-29T00:00:00"/>
    <s v="PV-2016-00989811"/>
    <s v="PARA SU TRAMITE PREVIO PASE A PRESUPUESTO"/>
    <x v="19"/>
    <d v="2016-08-26T00:00:00"/>
    <m/>
    <s v="Pago"/>
    <s v="Pago"/>
    <m/>
    <m/>
    <m/>
    <m/>
    <m/>
    <m/>
    <m/>
    <s v="CFC VENCIDO"/>
    <x v="0"/>
    <m/>
    <e v="#N/A"/>
    <m/>
    <m/>
    <m/>
    <m/>
    <m/>
    <x v="0"/>
  </r>
  <r>
    <s v="272424/2016"/>
    <s v="272424/2016"/>
    <m/>
    <s v="17524/2016"/>
    <m/>
    <m/>
    <s v="NOTA DNCT N° 75/2016"/>
    <d v="2016-06-17T00:00:00"/>
    <s v="Tecnopolis - Insumos Graficos"/>
    <s v="PACKAGING RIVADAVIA S.R.L"/>
    <n v="51443.96"/>
    <s v="Solicitud de pago Factura B N° 0001-00005061 - insumos descartables para gastronimia"/>
    <s v="Dirección Nacional de Centros Tematicos"/>
    <s v="5/17/2016"/>
    <s v="Direccion General Técnica, Administrativa y Legal"/>
    <d v="2016-09-08T00:00:00"/>
    <s v="Mueble 15"/>
    <x v="3"/>
    <d v="2016-06-28T00:00:00"/>
    <m/>
    <s v="Presupuesto"/>
    <d v="2016-09-01T00:00:00"/>
    <s v="PV-2016-01093806-APN-DGTAYL#SFM"/>
    <m/>
    <x v="3"/>
    <d v="2016-09-13T00:00:00"/>
    <m/>
    <s v="Pago"/>
    <s v="Pago"/>
    <m/>
    <s v="30-71493557-3"/>
    <m/>
    <d v="5061-01-01T00:00:00"/>
    <m/>
    <m/>
    <m/>
    <s v="DEBE REFACTURAR NO TIENE SIPRO NO TIENE CFC"/>
    <x v="0"/>
    <m/>
    <e v="#N/A"/>
    <m/>
    <m/>
    <m/>
    <m/>
    <m/>
    <x v="0"/>
  </r>
  <r>
    <s v="258246/2016"/>
    <s v="258246/2016"/>
    <m/>
    <s v="20084/2016"/>
    <m/>
    <m/>
    <s v="NOTA DNCT N° 115/2016"/>
    <d v="2016-06-14T00:00:00"/>
    <s v="Tecnopolis - Insumos Graficos"/>
    <s v="SIGN PUBLICIDAD S.R.L"/>
    <n v="172788"/>
    <s v="PAGO DE FACTURA B N° 0004-00005978"/>
    <s v="Dirección Nacional de Centros Tematicos"/>
    <s v="6/14/2016"/>
    <s v="Direccion General Técnica, Administrativa y Legal"/>
    <d v="2016-07-06T00:00:00"/>
    <s v="Mueble 10"/>
    <x v="0"/>
    <d v="2016-06-28T00:00:00"/>
    <m/>
    <s v="Presupuesto"/>
    <d v="2016-07-20T00:00:00"/>
    <s v="PV-2016-00351389-APN-DGTAYL#SFM"/>
    <s v="Para Dictámen."/>
    <x v="5"/>
    <m/>
    <m/>
    <s v="Pago"/>
    <s v="Pago"/>
    <m/>
    <s v="30-65769388-6"/>
    <m/>
    <m/>
    <m/>
    <m/>
    <m/>
    <s v="DEBE REFACTURAR NO TIENE VIGENTE EL CFC"/>
    <x v="0"/>
    <m/>
    <e v="#N/A"/>
    <m/>
    <m/>
    <m/>
    <m/>
    <m/>
    <x v="0"/>
  </r>
  <r>
    <s v="272444/2016"/>
    <s v="272444/2016"/>
    <m/>
    <s v="19414/2016"/>
    <m/>
    <m/>
    <s v="NOTA DNCT N° 108/2016"/>
    <d v="2016-06-08T00:00:00"/>
    <s v="Tecnopolis - Mantenimiento"/>
    <s v="MADERERA LAVALLOL S.A."/>
    <n v="74995.83"/>
    <s v="PAGO DE FACTURA N° 0015-00002520 -Insumos para Construccion en Seco para el Paseo de Gastronomia"/>
    <s v="Dirección Nacional de Centros Tematicos"/>
    <d v="2016-08-06T00:00:00"/>
    <s v="Direccion General Técnica, Administrativa y Legal"/>
    <d v="2016-07-07T00:00:00"/>
    <s v="Mueble 8"/>
    <x v="3"/>
    <d v="2016-06-28T00:00:00"/>
    <s v="FINALIZADO"/>
    <s v="Presupuesto"/>
    <d v="2016-07-07T00:00:00"/>
    <s v="PV-2016-00084607-APN-DGTAYL#SFM"/>
    <m/>
    <x v="19"/>
    <d v="2016-07-07T00:00:00"/>
    <m/>
    <s v="Pago"/>
    <s v="Pago"/>
    <m/>
    <s v="30-65771538-3"/>
    <m/>
    <s v="0015-00002520"/>
    <m/>
    <n v="74996"/>
    <m/>
    <s v="DEBE REFACTURAR"/>
    <x v="0"/>
    <m/>
    <e v="#N/A"/>
    <m/>
    <m/>
    <m/>
    <m/>
    <m/>
    <x v="2"/>
  </r>
  <r>
    <s v="272319/2016"/>
    <s v="272319/2016"/>
    <m/>
    <s v="19411/2016"/>
    <m/>
    <m/>
    <s v="NOTA DNCT N° 104/2016"/>
    <d v="2016-06-08T00:00:00"/>
    <s v="Tecnopolis - Insumos de Herreria"/>
    <s v="ABC LATINOAMERICANA DE COMERCIALIZACIÓN S.R.L"/>
    <n v="296561"/>
    <s v="PAGODE FACTURA B N° 0001-00000001/02 -Insumos Herreria para Mantenimiento y Reapertura Parque"/>
    <s v="Dirección Nacional de Centros Tematicos"/>
    <d v="2016-08-06T00:00:00"/>
    <s v="Legales"/>
    <d v="2016-08-22T00:00:00"/>
    <s v="Mueble 15"/>
    <x v="0"/>
    <d v="2016-06-28T00:00:00"/>
    <s v="FINALIZADO"/>
    <s v="Legales"/>
    <d v="2016-08-08T00:00:00"/>
    <s v="PV-2016-00598013-APN-DGTAYL#SFM"/>
    <s v="PASE DEL PROY"/>
    <x v="0"/>
    <d v="2016-08-22T00:00:00"/>
    <m/>
    <s v="Pago"/>
    <s v="Pago"/>
    <m/>
    <s v="33-71034337-9"/>
    <m/>
    <s v="B N° 0001-00000001/02"/>
    <m/>
    <m/>
    <m/>
    <s v="TIENE QUE REFACTURAR. CFC vencido y SI tiene SIRPO (suspendido)"/>
    <x v="0"/>
    <m/>
    <e v="#N/A"/>
    <m/>
    <m/>
    <m/>
    <m/>
    <m/>
    <x v="2"/>
  </r>
  <r>
    <s v="272507/2016"/>
    <s v="272507/2016"/>
    <m/>
    <s v="19408/2016"/>
    <m/>
    <m/>
    <s v="NOTA DNCT N° 103/2016"/>
    <d v="2016-06-09T00:00:00"/>
    <s v="Tecnopolis - Mantenimiento"/>
    <s v="FERRETERÍA INDUSTRIAL SUR S.R.L"/>
    <n v="241558"/>
    <s v="PAGO DE FACTURA B N° 0001-00000051 - Elementos de Seguridad Personal"/>
    <s v="Dirección Nacional de Centros Tematicos"/>
    <d v="2016-09-06T00:00:00"/>
    <s v="JEFATURA DE GABINETE DE MINISTROS"/>
    <d v="2016-07-11T00:00:00"/>
    <s v="Mueble 11"/>
    <x v="3"/>
    <d v="2016-06-28T00:00:00"/>
    <s v="PROY Y NOTA 2016-00037541-APN-DGTAYL (FALTA SIPRO Y CFC)"/>
    <s v="Presupuesto"/>
    <d v="2016-07-11T00:00:00"/>
    <s v="Se lo pasó daniel"/>
    <m/>
    <x v="19"/>
    <d v="2016-07-11T00:00:00"/>
    <m/>
    <s v="Pago"/>
    <s v="Pago"/>
    <m/>
    <s v="30-71129878-5"/>
    <m/>
    <s v="0001-00000051"/>
    <m/>
    <m/>
    <m/>
    <s v="DEBE REFACTURAR NO TIENE SIPRO NO TIENE CFC"/>
    <x v="0"/>
    <m/>
    <e v="#N/A"/>
    <m/>
    <m/>
    <m/>
    <m/>
    <m/>
    <x v="0"/>
  </r>
  <r>
    <s v="272443/2016"/>
    <s v="272443/2016"/>
    <m/>
    <s v="18994/2016"/>
    <m/>
    <m/>
    <s v="NOTA DNCT N° 101/2016"/>
    <d v="2016-06-02T00:00:00"/>
    <s v="Tecnopolis - Mantenimiento"/>
    <s v="ERNESTO A. ROSSI Y CIA S.A."/>
    <n v="298059"/>
    <s v="PAGO DE FATURA B N° 0006-00017148 - Insumos Pintureria para Mantenimiento y Reapertura Parque"/>
    <s v="Dirección Nacional de Centros Tematicos"/>
    <d v="2016-02-06T00:00:00"/>
    <s v="Direccion General Técnica, Administrativa y Legal"/>
    <d v="2016-06-28T00:00:00"/>
    <s v="Mueble 12"/>
    <x v="0"/>
    <d v="2016-06-28T00:00:00"/>
    <s v="En tránsito a Presupuesto desde el 14/7 para el pago."/>
    <s v="Presupuesto"/>
    <d v="2016-07-14T00:00:00"/>
    <s v="NO-2016-00037317"/>
    <s v="Se refacturó. Se envía para el pago."/>
    <x v="19"/>
    <d v="2016-07-14T00:00:00"/>
    <m/>
    <s v="Pago"/>
    <s v="Pago"/>
    <m/>
    <s v="30-53752064-3"/>
    <m/>
    <s v="006-00017148"/>
    <n v="144212"/>
    <n v="298059"/>
    <s v="Devengado"/>
    <s v="DEBE REFACTURAR NO TIENE SIPRO NO TIENE CFC//OP para firma GG"/>
    <x v="4"/>
    <m/>
    <e v="#N/A"/>
    <m/>
    <m/>
    <m/>
    <m/>
    <m/>
    <x v="0"/>
  </r>
  <r>
    <s v="272504/2016"/>
    <s v="272504/2016"/>
    <m/>
    <s v="20115/2016"/>
    <m/>
    <m/>
    <s v="NOTA DNCT N° 113/2016"/>
    <d v="2016-06-10T00:00:00"/>
    <s v="Tecnopolis - Insumos de Herreria"/>
    <m/>
    <m/>
    <s v="Adquisición de insumos de ferreteria"/>
    <s v="Dirección Nacional de Centros Tematicos"/>
    <d v="2016-10-06T00:00:00"/>
    <s v="Direccion General Técnica, Administrativa y Legal"/>
    <d v="2016-06-29T00:00:00"/>
    <m/>
    <x v="2"/>
    <d v="2016-06-29T00:00:00"/>
    <s v="Se cargó Providencia y se envió a DNCT para corregir observaciones en el Requerimiento."/>
    <s v="Dirección Nacional de Centros Tematicos"/>
    <d v="2016-08-18T00:00:00"/>
    <s v="PV-2016-00786165"/>
    <s v="Correcciones al requerimiento"/>
    <x v="27"/>
    <d v="2016-08-18T00:00:00"/>
    <m/>
    <s v="Licitación - Contrataciones"/>
    <s v="Licitación - Contrataciones"/>
    <m/>
    <m/>
    <m/>
    <m/>
    <m/>
    <m/>
    <m/>
    <m/>
    <x v="0"/>
    <m/>
    <s v="272504/2016"/>
    <m/>
    <m/>
    <m/>
    <m/>
    <m/>
    <x v="5"/>
  </r>
  <r>
    <s v="272473/2016"/>
    <s v="272473/2016"/>
    <m/>
    <s v="19419/2016"/>
    <m/>
    <m/>
    <s v="NOTA DNCT N° 108/2016"/>
    <d v="2016-06-09T00:00:00"/>
    <s v="Tecnopolis - Equipamiento"/>
    <m/>
    <m/>
    <s v="Adquisición de transceptores portátiles (Handies), equipos de base, accesorios y baterias"/>
    <s v="Dirección Nacional de Centros Tematicos"/>
    <d v="2016-09-06T00:00:00"/>
    <s v="Presupuesto"/>
    <d v="2016-07-15T00:00:00"/>
    <m/>
    <x v="2"/>
    <d v="2016-06-29T00:00:00"/>
    <s v="Agrupar con 101566/2016. 23/09: Se entregó a Romina el borrador para revisión final. 29/09 Sebastián envió correcciones y sugerencias a Mariana Hencek. _x000a_"/>
    <m/>
    <m/>
    <m/>
    <m/>
    <x v="27"/>
    <d v="2016-07-27T00:00:00"/>
    <m/>
    <s v="Licitación - Contrataciones"/>
    <s v="Licitación - Contrataciones"/>
    <m/>
    <m/>
    <m/>
    <m/>
    <m/>
    <m/>
    <m/>
    <m/>
    <x v="0"/>
    <m/>
    <s v="272473/2016"/>
    <m/>
    <m/>
    <m/>
    <m/>
    <m/>
    <x v="5"/>
  </r>
  <r>
    <s v="272391/2016"/>
    <s v="272391/2016"/>
    <m/>
    <s v="19416/2016"/>
    <m/>
    <m/>
    <s v="NOTA DNCT N° 107/2016"/>
    <d v="2016-06-09T00:00:00"/>
    <s v="Tecnopolis - Mantenimiento"/>
    <m/>
    <m/>
    <s v="Adquisicion de materiales de seguridad en el trabajo"/>
    <s v="Dirección Nacional de Centros Tematicos"/>
    <d v="2016-09-06T00:00:00"/>
    <s v="Presupuesto"/>
    <d v="2016-07-15T00:00:00"/>
    <m/>
    <x v="2"/>
    <d v="2016-08-17T00:00:00"/>
    <s v="Se cargó Providencia y se envió a DNCT para corregir observaciones."/>
    <s v="Dirección Nacional de Centros Tematicos"/>
    <d v="2016-08-17T00:00:00"/>
    <s v="PV-2016-00748755"/>
    <s v="Correcciones al requerimiento"/>
    <x v="27"/>
    <d v="2016-08-17T00:00:00"/>
    <m/>
    <s v="Licitación - Contrataciones"/>
    <s v="Licitación - Contrataciones"/>
    <m/>
    <m/>
    <m/>
    <m/>
    <m/>
    <m/>
    <m/>
    <m/>
    <x v="0"/>
    <m/>
    <s v="272391/2016"/>
    <m/>
    <m/>
    <m/>
    <m/>
    <m/>
    <x v="5"/>
  </r>
  <r>
    <s v="272428/2016"/>
    <s v="272428/2016"/>
    <m/>
    <s v="18931/2016"/>
    <m/>
    <m/>
    <s v="NOTA DNCT N° 98/2016"/>
    <d v="2016-06-07T00:00:00"/>
    <s v="Tecnopolis - Obra Publica"/>
    <m/>
    <m/>
    <s v="Adecuacion de oficinas en edificio enexo al microestadio"/>
    <s v="Dirección Nacional de Centros Tematicos"/>
    <d v="2016-07-06T00:00:00"/>
    <s v="Direccion General Técnica, Administrativa y Legal"/>
    <d v="2016-06-29T00:00:00"/>
    <s v="Mueble 11"/>
    <x v="0"/>
    <d v="2016-06-29T00:00:00"/>
    <s v="NOTA PARA MINISTERIO DEL INTERIOR"/>
    <s v="Direccion General Técnica, Administrativa y Legal"/>
    <d v="2016-07-05T00:00:00"/>
    <s v="PROVIDENCIA 52679"/>
    <s v="PARA SU TRAMITE"/>
    <x v="18"/>
    <d v="2016-07-15T00:00:00"/>
    <m/>
    <m/>
    <m/>
    <m/>
    <m/>
    <m/>
    <m/>
    <m/>
    <m/>
    <m/>
    <m/>
    <x v="0"/>
    <m/>
    <e v="#N/A"/>
    <m/>
    <m/>
    <m/>
    <m/>
    <m/>
    <x v="0"/>
  </r>
  <r>
    <s v="272426/2016"/>
    <s v="272426/2016"/>
    <m/>
    <s v="19415/2016"/>
    <m/>
    <m/>
    <s v="NOTA DNCT N° 106/2016"/>
    <d v="2016-06-08T00:00:00"/>
    <s v="Tecnopolis - Insumos Graficos"/>
    <s v="SIGN PUBLICIDAD S.R.L"/>
    <n v="606475"/>
    <s v="Adquisición de insumos y materiales para trabajos de impresion grafica"/>
    <s v="Dirección Nacional de Generacion de Contenidos"/>
    <d v="2016-08-06T00:00:00"/>
    <s v="Presupuesto"/>
    <d v="2016-07-15T00:00:00"/>
    <s v="Mueble 13"/>
    <x v="2"/>
    <d v="2016-06-29T00:00:00"/>
    <s v="En Tecnópolis para actualizar Presupuesto (antes del nuevo checklits)."/>
    <s v="Dirección Nacional de Centros Tematicos"/>
    <d v="2016-07-25T00:00:00"/>
    <s v="PV-2016-00396237"/>
    <s v="Para actualizar presupuesto"/>
    <x v="27"/>
    <d v="2016-07-27T00:00:00"/>
    <m/>
    <s v="Licitación - Contrataciones"/>
    <s v="Licitación Privada"/>
    <m/>
    <m/>
    <m/>
    <m/>
    <m/>
    <m/>
    <m/>
    <m/>
    <x v="0"/>
    <m/>
    <s v="272426/2016"/>
    <m/>
    <m/>
    <m/>
    <m/>
    <m/>
    <x v="5"/>
  </r>
  <r>
    <s v="267187/2016"/>
    <s v="267187/2016"/>
    <m/>
    <s v="20639/2016"/>
    <m/>
    <m/>
    <s v="NOTA DNCT N° 125/2016"/>
    <d v="2016-06-14T00:00:00"/>
    <s v="Tecnopolis - Equipamiento"/>
    <s v="MOTORES PECINA"/>
    <n v="19844"/>
    <s v="Solicitud de pago de Factura B N° 0002-00000045 Motores Pecina-Motores-Electricos-Electrobombas-Ventilacion"/>
    <s v="Dirección Nacional de Centros Tematicos"/>
    <s v="6/14/2016"/>
    <s v="Presupuesto"/>
    <d v="2016-07-13T00:00:00"/>
    <s v="Mueble 8"/>
    <x v="3"/>
    <d v="2016-06-30T00:00:00"/>
    <s v="FINALIZADO"/>
    <m/>
    <m/>
    <m/>
    <m/>
    <x v="5"/>
    <m/>
    <m/>
    <s v="Pago"/>
    <s v="Pago"/>
    <m/>
    <m/>
    <m/>
    <m/>
    <m/>
    <m/>
    <m/>
    <m/>
    <x v="0"/>
    <m/>
    <e v="#N/A"/>
    <m/>
    <m/>
    <m/>
    <m/>
    <m/>
    <x v="2"/>
  </r>
  <r>
    <s v="277013/2016"/>
    <s v="277013/2016"/>
    <m/>
    <s v="20649/2016"/>
    <m/>
    <m/>
    <s v="NOTA DNCT N° 124/2016"/>
    <d v="2016-06-16T00:00:00"/>
    <s v="Tecnopolis - Servicio de Salud"/>
    <s v="SEMEBA - SERVICIOS DE EMERGENCIAS MEDICAS S.R.L"/>
    <n v="51800"/>
    <s v="Solicitud de pago de Factura B N° 0002-00000027 Cobertura medica asistencial"/>
    <s v="Dirección Nacional de Generacion de Contenidos"/>
    <s v="6/16/2016"/>
    <s v="Presupuesto"/>
    <d v="2016-07-05T00:00:00"/>
    <s v="Mueble 16"/>
    <x v="0"/>
    <d v="2016-06-30T00:00:00"/>
    <m/>
    <s v="Presupuesto"/>
    <d v="2016-07-01T00:00:00"/>
    <s v="PV-2016-00044148-APN-DGTAYL#SFM"/>
    <s v="par info. credito"/>
    <x v="3"/>
    <d v="2016-07-05T00:00:00"/>
    <m/>
    <s v="Pago"/>
    <s v="Pago"/>
    <m/>
    <s v="30-70904311-7"/>
    <m/>
    <s v="0002-00000027"/>
    <m/>
    <m/>
    <m/>
    <s v="Tiene que refacturar. Está pre-inscripto en SIPRO y NO tiene CFC"/>
    <x v="0"/>
    <m/>
    <e v="#N/A"/>
    <m/>
    <m/>
    <m/>
    <m/>
    <m/>
    <x v="0"/>
  </r>
  <r>
    <s v="277039/2016"/>
    <s v="277039/2016"/>
    <m/>
    <s v="20624/2016"/>
    <m/>
    <m/>
    <s v="NOTA DNCT N° 126/2016"/>
    <d v="2016-06-22T00:00:00"/>
    <s v="Tecnopolis - Equipamiento"/>
    <s v="MADERERA LAVALLOL S.A."/>
    <n v="226673.54"/>
    <s v="Solicitud de pago B N° 0015-00002540, 0015-00002557 y 0015-00002577 Insumos para la construcción en seco"/>
    <s v="Dirección Nacional de Centros Tematicos"/>
    <s v="6/22/2016"/>
    <s v="Presupuesto"/>
    <d v="2016-07-15T00:00:00"/>
    <s v="Mueble 8"/>
    <x v="3"/>
    <d v="2016-06-30T00:00:00"/>
    <s v="SE SOLICITÓ REFACTURACIÓN"/>
    <s v="Presupuesto"/>
    <d v="2016-07-05T00:00:00"/>
    <s v="PV 2016 -00052380 APN"/>
    <s v="Para que informe sobre la existencia de credito"/>
    <x v="3"/>
    <d v="2016-07-15T00:00:00"/>
    <m/>
    <s v="Pago"/>
    <s v="Pago"/>
    <m/>
    <m/>
    <m/>
    <m/>
    <m/>
    <m/>
    <m/>
    <m/>
    <x v="0"/>
    <m/>
    <e v="#N/A"/>
    <m/>
    <m/>
    <m/>
    <m/>
    <m/>
    <x v="0"/>
  </r>
  <r>
    <s v="275550/2016"/>
    <s v="275550/2016"/>
    <m/>
    <s v="21129/2016"/>
    <m/>
    <m/>
    <s v="NOTA DNCT N° 130/2016"/>
    <d v="2016-06-22T00:00:00"/>
    <s v="Tecnopolis - Insumos Electronicos"/>
    <s v="ENTROPIA S.R.L"/>
    <n v="337321"/>
    <s v="Solicitud de pago de la Factura B N° 002-00000025 Materiales Electronicos"/>
    <s v="Dirección Nacional de Centros Tematicos"/>
    <m/>
    <s v="Mesa de Entradas"/>
    <d v="2016-07-19T00:00:00"/>
    <s v="Mueble 8"/>
    <x v="0"/>
    <d v="2016-06-30T00:00:00"/>
    <s v="FINALIZADO"/>
    <s v="Direccion gral, tecnica, adm y legal"/>
    <d v="2015-07-19T00:00:00"/>
    <s v="PROVI-2016-00337377"/>
    <s v="PARA PASE A BORTHAGARAY CON PROY POR GEDO"/>
    <x v="3"/>
    <d v="2016-07-20T00:00:00"/>
    <m/>
    <s v="Pago"/>
    <s v="Pago"/>
    <m/>
    <m/>
    <m/>
    <s v="0002-000000025"/>
    <n v="146592"/>
    <n v="337321"/>
    <s v="Devengado"/>
    <m/>
    <x v="4"/>
    <m/>
    <e v="#N/A"/>
    <m/>
    <m/>
    <m/>
    <m/>
    <m/>
    <x v="2"/>
  </r>
  <r>
    <s v="275403/2016"/>
    <s v="275403/2016"/>
    <m/>
    <s v="21124/2016"/>
    <m/>
    <m/>
    <s v="NOTA DNCT N° 128/2016"/>
    <d v="2016-06-22T00:00:00"/>
    <s v="Tecnopolis - Servicio de Acreditaciones"/>
    <m/>
    <n v="695645"/>
    <s v="Servicio Integral de acreditaciones destinado al Parque Tematico e interactivo &quot;Tecnopolis&quot;"/>
    <s v="Dirección Nacional de Generacion de Contenidos"/>
    <s v="6/22/2016"/>
    <s v="Informatica"/>
    <d v="2016-08-24T00:00:00"/>
    <m/>
    <x v="2"/>
    <d v="2016-06-30T00:00:00"/>
    <s v="Se cargó Providencia y se envió a DNCT para corregir observaciones en el Requerimiento. (25/08)_x000a_"/>
    <s v="Dirección Nacional de Centros Tematicos"/>
    <d v="2016-08-25T00:00:00"/>
    <s v="PV-216-00925715"/>
    <s v="Correcciones al requerimiento"/>
    <x v="27"/>
    <d v="2016-08-25T00:00:00"/>
    <m/>
    <s v="Licitación - Contrataciones"/>
    <s v="Contratación Directa"/>
    <m/>
    <m/>
    <m/>
    <m/>
    <m/>
    <m/>
    <m/>
    <m/>
    <x v="0"/>
    <m/>
    <s v="275403/2016"/>
    <m/>
    <m/>
    <m/>
    <m/>
    <m/>
    <x v="5"/>
  </r>
  <r>
    <s v="275472/2016"/>
    <s v="275472/2016"/>
    <m/>
    <m/>
    <m/>
    <m/>
    <s v="NOTA DNCT N° 129/2016"/>
    <d v="2016-06-22T00:00:00"/>
    <s v="Tecnopolis - Mantenimiento"/>
    <m/>
    <n v="11465000"/>
    <s v="Mantenimiento Infraestructura Vial"/>
    <s v="Dirección Nacional de Centros Tematicos"/>
    <m/>
    <s v="Presupuesto"/>
    <d v="2016-07-05T00:00:00"/>
    <m/>
    <x v="2"/>
    <d v="2016-06-30T00:00:00"/>
    <s v="Se cargó Providencia y se envió a DNCT para corregir observaciones. (16/08)"/>
    <s v="Dirección Nacional de Centros Tematicos"/>
    <d v="2016-08-16T00:00:00"/>
    <s v="PV-2016-00732586-APN-DGTAYL#SFM"/>
    <s v="Para actualizar presupuesto"/>
    <x v="27"/>
    <d v="2016-08-16T00:00:00"/>
    <m/>
    <m/>
    <m/>
    <m/>
    <m/>
    <m/>
    <m/>
    <m/>
    <m/>
    <m/>
    <m/>
    <x v="0"/>
    <m/>
    <s v="275472/2016"/>
    <m/>
    <m/>
    <m/>
    <m/>
    <m/>
    <x v="5"/>
  </r>
  <r>
    <s v="283316/2016"/>
    <s v="283316/2016"/>
    <m/>
    <m/>
    <m/>
    <m/>
    <m/>
    <m/>
    <s v="Contrataciones Artisticas"/>
    <s v="Javier Sanchez Producciones"/>
    <n v="363000"/>
    <s v="Pago de factura N° 0003-00000045"/>
    <s v="Dirección de Compras y Contrataciones"/>
    <s v="6/30/2016"/>
    <s v="Mesa de Entradas"/>
    <d v="2016-06-30T00:00:00"/>
    <s v="Mueble 15"/>
    <x v="0"/>
    <m/>
    <s v="Ya están devengados los $718.000 y Gustavo Gonzalez ya pidió a la TGN el pago."/>
    <s v="Mesa de Entradas"/>
    <d v="2016-09-02T00:00:00"/>
    <s v="PV-2016-01117179-APN-DGTAYL#SFM"/>
    <s v="par info. credito"/>
    <x v="5"/>
    <m/>
    <m/>
    <s v="Pago"/>
    <s v="Pago"/>
    <m/>
    <m/>
    <m/>
    <s v="0003-00000056"/>
    <m/>
    <n v="355000"/>
    <s v="Comprometido"/>
    <m/>
    <x v="4"/>
    <m/>
    <e v="#N/A"/>
    <m/>
    <m/>
    <m/>
    <m/>
    <m/>
    <x v="0"/>
  </r>
  <r>
    <s v="282299/2016"/>
    <s v="282299/2016"/>
    <m/>
    <m/>
    <m/>
    <m/>
    <m/>
    <m/>
    <s v="Equipamiento"/>
    <s v="RELEX"/>
    <n v="370000"/>
    <s v="Compra de Lectoras de codigo de Barras, Impresoras de Etiquetas e Insumos para la Impresora"/>
    <s v="Dirección de Compras y Contrataciones"/>
    <s v="6/30/2016"/>
    <s v="Mesa de Entradas"/>
    <d v="2016-06-30T00:00:00"/>
    <m/>
    <x v="1"/>
    <d v="2016-06-30T00:00:00"/>
    <m/>
    <m/>
    <m/>
    <m/>
    <m/>
    <x v="3"/>
    <d v="2016-07-01T00:00:00"/>
    <m/>
    <s v="Legitimo Abono"/>
    <s v="Legitimo Abono"/>
    <m/>
    <m/>
    <m/>
    <m/>
    <m/>
    <m/>
    <m/>
    <m/>
    <x v="0"/>
    <m/>
    <e v="#N/A"/>
    <m/>
    <m/>
    <m/>
    <m/>
    <m/>
    <x v="0"/>
  </r>
  <r>
    <s v="280001/2016"/>
    <s v="280001/2016"/>
    <m/>
    <s v="21352/2016"/>
    <m/>
    <m/>
    <s v="NOTA DNCT N° 131/2016"/>
    <d v="2016-06-22T00:00:00"/>
    <s v="Tecnopolis - Mantenimiento"/>
    <s v="GRUAS SAN BLAS S.A."/>
    <n v="456049.98"/>
    <s v="Solicitud de pago de factura B N° 000038-00000092/93/94 - Alquiler de maquinarias"/>
    <s v="Dirección Nacional de Centros Tematicos"/>
    <s v="6/22/2016"/>
    <s v="Dirección Nacional de Centros Tematicos"/>
    <d v="2016-07-12T00:00:00"/>
    <s v="Mueble 8"/>
    <x v="3"/>
    <d v="2016-07-01T00:00:00"/>
    <m/>
    <s v="Presupuesto"/>
    <d v="2016-08-22T00:00:00"/>
    <s v="PV-2016-00840427-APN-DGTAYL#SFM"/>
    <m/>
    <x v="3"/>
    <d v="2016-08-29T00:00:00"/>
    <m/>
    <s v="Pago"/>
    <s v="Pago"/>
    <m/>
    <m/>
    <m/>
    <m/>
    <m/>
    <m/>
    <m/>
    <m/>
    <x v="0"/>
    <m/>
    <e v="#N/A"/>
    <m/>
    <m/>
    <m/>
    <m/>
    <m/>
    <x v="0"/>
  </r>
  <r>
    <s v="351137/2016"/>
    <s v="351137/2016"/>
    <m/>
    <s v="21521/2016"/>
    <m/>
    <m/>
    <s v="NOTA DNEF N° 256/2016"/>
    <m/>
    <s v="Insumos de Herreria"/>
    <s v="FERRETERIA SAN TELMO S.R.L."/>
    <n v="104066.13"/>
    <s v="Solicitud de pago por Adquisicion de materiales para Técnica Fact B N° 7-1512, 7-1540, 7-1541, 7-1542"/>
    <s v="Subsecretaría de Centros Temáticos y Expresiones Federales"/>
    <m/>
    <s v="Dirección Nacional de Expresiones Federales"/>
    <d v="2016-07-04T00:00:00"/>
    <s v="Mueble 9"/>
    <x v="1"/>
    <d v="2016-07-04T00:00:00"/>
    <s v="TERMINADO"/>
    <s v="Presupuesto"/>
    <d v="2016-08-08T00:00:00"/>
    <s v="PV-2016-00595168-APN-DGTAYL#SFM"/>
    <s v="Para su intervención y A.A. por GEDO."/>
    <x v="19"/>
    <d v="2016-08-08T00:00:00"/>
    <m/>
    <s v="Pago"/>
    <s v="Pago"/>
    <m/>
    <m/>
    <m/>
    <m/>
    <m/>
    <m/>
    <m/>
    <m/>
    <x v="0"/>
    <m/>
    <e v="#N/A"/>
    <m/>
    <m/>
    <m/>
    <m/>
    <m/>
    <x v="2"/>
  </r>
  <r>
    <s v="302598/2016"/>
    <s v="302598/2016"/>
    <m/>
    <s v="21534/2016"/>
    <m/>
    <m/>
    <s v="NOTA DNEF N° 257/2016"/>
    <d v="2016-06-01T00:00:00"/>
    <s v="Servicios de Eventos"/>
    <s v="CATERING PORTEÑO S.R.L"/>
    <n v="8900"/>
    <s v="Servicio de Catering. Arnaldo Antunes 18/6. Fact 0003-00000024"/>
    <s v="Dirección Nacional de Expresiones Federales"/>
    <m/>
    <s v="Dirección Nacional de Expresiones Federales"/>
    <d v="2016-07-04T00:00:00"/>
    <s v="Mueble 10"/>
    <x v="0"/>
    <d v="2016-07-04T00:00:00"/>
    <m/>
    <s v="Legales"/>
    <d v="2016-08-01T00:00:00"/>
    <s v="PV-2016-00472345"/>
    <s v="con proy"/>
    <x v="5"/>
    <m/>
    <m/>
    <s v="Pago"/>
    <s v="Pago"/>
    <m/>
    <n v="30715121421"/>
    <m/>
    <s v="0003-00000024"/>
    <m/>
    <n v="8900"/>
    <m/>
    <s v="No tiene Sipro ni CFC"/>
    <x v="0"/>
    <m/>
    <e v="#N/A"/>
    <m/>
    <m/>
    <m/>
    <m/>
    <m/>
    <x v="0"/>
  </r>
  <r>
    <s v="302378/2016"/>
    <s v="302378/2016"/>
    <m/>
    <s v="21535/2016"/>
    <m/>
    <m/>
    <s v="NOTA DNEF N° 258/2016"/>
    <d v="2016-06-01T00:00:00"/>
    <s v="Servicios de Eventos"/>
    <s v="CATERING PORTEÑO S.R.L"/>
    <n v="6900"/>
    <s v="Servicio de Catering. Jairo 19/6. Fact 0003-00000025"/>
    <s v="Dirección Nacional de Expresiones Federales"/>
    <m/>
    <s v="Dirección Nacional de Expresiones Federales"/>
    <d v="2016-07-04T00:00:00"/>
    <s v="Mueble 10"/>
    <x v="0"/>
    <d v="2016-07-04T00:00:00"/>
    <s v="Se retiene el expediente en compras hasta que el proveedor regularice su situación"/>
    <s v="Legales"/>
    <d v="2016-08-01T00:00:00"/>
    <s v="PV-2016-00472329"/>
    <m/>
    <x v="5"/>
    <m/>
    <m/>
    <s v="Pago"/>
    <s v="Pago"/>
    <m/>
    <n v="30715121421"/>
    <m/>
    <s v="0003-00000025"/>
    <m/>
    <n v="6900"/>
    <m/>
    <s v="No tiene Sipro ni CFC"/>
    <x v="0"/>
    <m/>
    <e v="#N/A"/>
    <m/>
    <m/>
    <m/>
    <m/>
    <m/>
    <x v="0"/>
  </r>
  <r>
    <s v="284183/2016"/>
    <s v="284183/2016"/>
    <m/>
    <s v="21542/2016"/>
    <m/>
    <m/>
    <s v="NOTA DNEF N° 259/2016"/>
    <d v="2016-06-01T00:00:00"/>
    <s v="Equipamiento"/>
    <m/>
    <m/>
    <s v="Compra de Moviliario y Accesorios para musica"/>
    <s v="Dirección Nacional de Expresiones Federales"/>
    <m/>
    <s v="Dirección Nacional de Expresiones Federales"/>
    <d v="2016-07-04T00:00:00"/>
    <m/>
    <x v="2"/>
    <d v="2016-09-07T00:00:00"/>
    <s v="Paola corrigiendo observaciones al requerimiento (realizadas por Romina)"/>
    <s v="Dirección Nacional de Expresiones Federales"/>
    <d v="2016-08-22T00:00:00"/>
    <m/>
    <s v="Se tramitará por exclusividad"/>
    <x v="5"/>
    <m/>
    <m/>
    <m/>
    <m/>
    <m/>
    <m/>
    <m/>
    <m/>
    <m/>
    <m/>
    <m/>
    <m/>
    <x v="1"/>
    <m/>
    <s v="284183/2016"/>
    <m/>
    <m/>
    <m/>
    <m/>
    <m/>
    <x v="3"/>
  </r>
  <r>
    <s v="163789/2016"/>
    <s v="163789/2016"/>
    <m/>
    <s v="Nota S01-:0013161/2016"/>
    <m/>
    <m/>
    <s v="Nota DNCT N° 25/2016"/>
    <d v="2016-04-28T00:00:00"/>
    <s v="Tecnopolis - Equipamiento"/>
    <s v="Carlos De Martino"/>
    <n v="458077.77"/>
    <s v="OC N° N° 129/2015 Adquisión de insumos para paisajismo"/>
    <s v="Coordinación Técnica Operativa"/>
    <m/>
    <s v="Direccion General Técnica, Administrativa y Legal"/>
    <d v="2016-07-14T00:00:00"/>
    <s v="Mueble 9"/>
    <x v="0"/>
    <d v="2016-08-04T00:00:00"/>
    <s v="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"/>
    <s v="Direccion General Técnica, Administrativa y Legal"/>
    <d v="2016-08-16T00:00:00"/>
    <s v="PV-2016-720040"/>
    <s v="Para su prosecución"/>
    <x v="3"/>
    <d v="2016-08-17T00:00:00"/>
    <m/>
    <s v="Pago"/>
    <s v="Pago"/>
    <s v="OC N° N° 129/2015"/>
    <m/>
    <m/>
    <m/>
    <m/>
    <m/>
    <m/>
    <m/>
    <x v="0"/>
    <m/>
    <e v="#N/A"/>
    <m/>
    <m/>
    <m/>
    <m/>
    <m/>
    <x v="0"/>
  </r>
  <r>
    <s v="163644/2016"/>
    <s v="163644/2016"/>
    <m/>
    <s v="Nota S01:0013162/2016"/>
    <m/>
    <m/>
    <s v="Nota DNCT N°26/2016"/>
    <d v="2016-04-28T00:00:00"/>
    <s v="Insumos de Paisajismo"/>
    <s v="Vivero cuculo S.R.L"/>
    <n v="384000"/>
    <s v="OC N°128/2015 Adquisición de insumos para paisajismo"/>
    <s v="Dirección Nacional de Centros Tematicos"/>
    <m/>
    <s v="Direccion General Técnica, Administrativa y Legal"/>
    <d v="2016-07-14T00:00:00"/>
    <s v="Mueble 9"/>
    <x v="0"/>
    <d v="2016-08-04T00:00:00"/>
    <s v="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"/>
    <s v="Dirección Nacional de Centros Tematicos"/>
    <d v="2016-08-16T00:00:00"/>
    <s v="Pv-2016-00720384"/>
    <s v="Para su prosecución"/>
    <x v="3"/>
    <d v="2016-08-17T00:00:00"/>
    <m/>
    <s v="Pago"/>
    <s v="Pago"/>
    <s v="OC N°128/2015"/>
    <s v="30-65027365-2"/>
    <m/>
    <m/>
    <m/>
    <m/>
    <m/>
    <m/>
    <x v="0"/>
    <m/>
    <e v="#N/A"/>
    <m/>
    <m/>
    <m/>
    <m/>
    <m/>
    <x v="0"/>
  </r>
  <r>
    <s v="256768/2014"/>
    <s v="256768/2014"/>
    <m/>
    <m/>
    <m/>
    <m/>
    <s v="OC N° 12/15"/>
    <d v="2016-01-14T00:00:00"/>
    <s v="Policia"/>
    <s v="Policia Federal Argentina"/>
    <n v="3712500"/>
    <s v="PRESTACIÓN DEL SERVICIO DE POLICÍA ADICIONAL ADDENDA"/>
    <m/>
    <m/>
    <m/>
    <m/>
    <m/>
    <x v="0"/>
    <m/>
    <m/>
    <m/>
    <m/>
    <m/>
    <m/>
    <x v="3"/>
    <d v="2016-06-28T00:00:00"/>
    <m/>
    <s v="HISTORICO /MINPLAN"/>
    <s v="Licitación Publica"/>
    <s v="OC N° 12/15"/>
    <m/>
    <m/>
    <m/>
    <m/>
    <m/>
    <m/>
    <m/>
    <x v="0"/>
    <m/>
    <e v="#N/A"/>
    <m/>
    <m/>
    <m/>
    <m/>
    <m/>
    <x v="2"/>
  </r>
  <r>
    <s v="164562/2016"/>
    <s v="164562/2016"/>
    <m/>
    <m/>
    <m/>
    <m/>
    <m/>
    <d v="2016-04-29T00:00:00"/>
    <s v="Tecnopolis - Iluminacion"/>
    <m/>
    <n v="61695.8"/>
    <m/>
    <s v="Dirección Nacional de Centros Tematicos"/>
    <m/>
    <s v="Direccion General Técnica, Administrativa y Legal"/>
    <d v="2016-07-05T00:00:00"/>
    <s v="Mueble 14"/>
    <x v="0"/>
    <d v="2016-06-28T00:00:00"/>
    <m/>
    <s v="Legales"/>
    <d v="2016-06-28T00:00:00"/>
    <s v="NO-2016-00037323"/>
    <m/>
    <x v="3"/>
    <d v="2016-07-06T00:00:00"/>
    <m/>
    <m/>
    <m/>
    <m/>
    <m/>
    <m/>
    <m/>
    <m/>
    <m/>
    <m/>
    <m/>
    <x v="0"/>
    <m/>
    <e v="#N/A"/>
    <m/>
    <m/>
    <m/>
    <m/>
    <m/>
    <x v="2"/>
  </r>
  <r>
    <s v="178186/2016"/>
    <s v="178186/2016"/>
    <m/>
    <m/>
    <m/>
    <m/>
    <s v="Memo N°47/2016"/>
    <m/>
    <s v="Tecnopolis - Alquiler Fotocopiadoras"/>
    <s v="QSC SOLUCIONES S.R.L."/>
    <n v="13488.5"/>
    <s v="Alquiler de equipos multifuncion"/>
    <s v="Dirección Nacional de Centros Tematicos"/>
    <m/>
    <s v="Legales"/>
    <d v="2016-07-11T00:00:00"/>
    <s v="Mueble 18"/>
    <x v="0"/>
    <d v="2016-05-24T00:00:00"/>
    <s v="Laura enviarselo a Mariana para ver con Daniel, si es el expediente, no el pago// 2-6 Lo esta trabajando LAura"/>
    <s v="Presupuesto"/>
    <d v="2016-07-25T00:00:00"/>
    <s v="PV-2016-00396393-APN-DGTAYL#SFM"/>
    <m/>
    <x v="19"/>
    <d v="2016-07-25T00:00:00"/>
    <m/>
    <m/>
    <m/>
    <m/>
    <s v="30-70910730-1"/>
    <n v="232179"/>
    <m/>
    <m/>
    <m/>
    <m/>
    <s v="Tiene que refacturar. Tiene SIPRO y CFC hasta 11/07"/>
    <x v="0"/>
    <m/>
    <e v="#N/A"/>
    <m/>
    <m/>
    <m/>
    <m/>
    <m/>
    <x v="0"/>
  </r>
  <r>
    <s v="177928/2016"/>
    <s v="177928/2016"/>
    <m/>
    <s v="14695/2016"/>
    <m/>
    <m/>
    <m/>
    <d v="2016-05-03T00:00:00"/>
    <s v="Mantenimiento"/>
    <s v="Acces Group S.R.L."/>
    <n v="9560"/>
    <s v="Solicitud de adquisición de material para restauración de obras del MNBA"/>
    <s v="Dirección Nacional de Centros Tematicos"/>
    <m/>
    <s v="Presupuesto"/>
    <d v="2016-06-28T00:00:00"/>
    <s v="Mueble 9"/>
    <x v="1"/>
    <d v="2016-06-28T00:00:00"/>
    <s v="TERMINADO"/>
    <s v="Presupuesto"/>
    <d v="2016-07-26T00:00:00"/>
    <s v="PV-2016-00410996"/>
    <s v="Para que indique si existe crédito, luego pase a legales con DISPO por GEdo"/>
    <x v="29"/>
    <d v="2016-08-09T00:00:00"/>
    <m/>
    <s v="Legitimo Abono"/>
    <s v="Legitimo Abono"/>
    <m/>
    <s v="30-70970720-1"/>
    <m/>
    <s v="0005-00000556"/>
    <m/>
    <m/>
    <m/>
    <m/>
    <x v="0"/>
    <m/>
    <e v="#N/A"/>
    <m/>
    <m/>
    <m/>
    <m/>
    <m/>
    <x v="2"/>
  </r>
  <r>
    <s v="252561/2016"/>
    <s v="252561/2016"/>
    <m/>
    <s v="18034/2016"/>
    <m/>
    <m/>
    <s v="NOTA CC 260/2016"/>
    <d v="2016-05-31T00:00:00"/>
    <s v="Comunicaciones Oficiales y Generales"/>
    <m/>
    <n v="7500"/>
    <s v="Adquisición de cartelera"/>
    <s v="Dirección de Compras y Contrataciones"/>
    <s v="5/31/3016"/>
    <s v="Presupuesto"/>
    <d v="2016-06-28T00:00:00"/>
    <s v="Mueble 3"/>
    <x v="0"/>
    <d v="2016-06-28T00:00:00"/>
    <m/>
    <s v="Presupuesto"/>
    <d v="2016-08-03T00:00:00"/>
    <s v="PV-2016-00524312-APN-DGTAYL#SFM"/>
    <m/>
    <x v="3"/>
    <d v="2016-08-17T00:00:00"/>
    <m/>
    <m/>
    <m/>
    <m/>
    <m/>
    <m/>
    <m/>
    <m/>
    <m/>
    <m/>
    <m/>
    <x v="0"/>
    <m/>
    <e v="#N/A"/>
    <m/>
    <m/>
    <m/>
    <m/>
    <m/>
    <x v="2"/>
  </r>
  <r>
    <s v="280426/2016"/>
    <s v="280426/2016"/>
    <m/>
    <s v="15931/2016"/>
    <m/>
    <m/>
    <s v="NOTA DNEF N° 87/2016"/>
    <d v="2016-05-12T00:00:00"/>
    <s v="Contrataciones Artisticas"/>
    <s v="Daniel Falasca"/>
    <n v="11500"/>
    <s v="Requerimiento para Contrataciones artistica de Daniel Falasca"/>
    <s v="Dirección Nacional de Centros Tematicos"/>
    <m/>
    <s v="Dirección Nacional de Expresiones Federales"/>
    <d v="2016-08-25T00:00:00"/>
    <s v="Mueble 9"/>
    <x v="1"/>
    <d v="2016-07-01T00:00:00"/>
    <s v="TERMINADO"/>
    <s v="Presupuesto"/>
    <d v="2016-09-09T00:00:00"/>
    <s v="PV-2016-01282850-APN-DGTAYL#SFM"/>
    <s v="se envio providencia para su intervencion con RESO por GEDO"/>
    <x v="19"/>
    <d v="2016-09-09T00:00:00"/>
    <s v="Legitimo abono"/>
    <s v="Legitimo Abono"/>
    <s v="Legitimo Abono"/>
    <m/>
    <s v="20-13653578-2"/>
    <m/>
    <s v="2002-9"/>
    <m/>
    <m/>
    <m/>
    <m/>
    <x v="0"/>
    <m/>
    <e v="#N/A"/>
    <m/>
    <m/>
    <m/>
    <m/>
    <m/>
    <x v="0"/>
  </r>
  <r>
    <s v="287488/2016"/>
    <s v="287488/2016"/>
    <m/>
    <m/>
    <m/>
    <m/>
    <s v="MEMO N° 29/2016"/>
    <d v="2016-07-04T00:00:00"/>
    <s v="Tecnopolis - Servicio de producción"/>
    <m/>
    <m/>
    <s v="Servicio de Producción DXTV - TECNOPOLIS SALTA"/>
    <s v="Dirección de Compras y Contrataciones"/>
    <m/>
    <s v="Mesa de Entradas"/>
    <d v="2016-07-04T00:00:00"/>
    <s v="Mueble 15"/>
    <x v="0"/>
    <d v="2016-07-04T00:00:00"/>
    <s v="Para realizar Proy"/>
    <m/>
    <m/>
    <m/>
    <m/>
    <x v="3"/>
    <d v="2016-08-04T00:00:00"/>
    <m/>
    <m/>
    <m/>
    <m/>
    <m/>
    <m/>
    <m/>
    <m/>
    <m/>
    <m/>
    <m/>
    <x v="1"/>
    <m/>
    <e v="#N/A"/>
    <m/>
    <m/>
    <m/>
    <m/>
    <m/>
    <x v="0"/>
  </r>
  <r>
    <s v="287958/2016"/>
    <s v="287958/2016"/>
    <m/>
    <s v="21935/2016"/>
    <m/>
    <m/>
    <s v="NOTA DNEF N° 261/2016"/>
    <d v="2016-07-04T00:00:00"/>
    <s v="Alquiler de Equipamiento"/>
    <s v="BUSTO SEBASTIAN DARIO"/>
    <n v="2580"/>
    <s v="Pago de alquiler amplificadores y pies de instrumentos para concierto Arnaldo Antunes Trio"/>
    <s v="Dirección Nacional de Expresiones Federales"/>
    <m/>
    <s v="Presupuesto"/>
    <d v="2016-07-13T00:00:00"/>
    <s v="Mueble 9"/>
    <x v="0"/>
    <d v="2016-07-06T00:00:00"/>
    <s v="TERMINADO"/>
    <s v="Presupuesto"/>
    <d v="2016-09-02T00:00:00"/>
    <s v="PV-2016-01123875-APN-DGTAYL#SFM"/>
    <s v="Para que indique si hay crédito y continuar el trámite con Dispo por GEDO"/>
    <x v="3"/>
    <d v="2016-07-13T00:00:00"/>
    <m/>
    <s v="Legitimo Abono"/>
    <s v="Legitimo Abono"/>
    <m/>
    <m/>
    <n v="269587"/>
    <m/>
    <m/>
    <m/>
    <m/>
    <m/>
    <x v="1"/>
    <m/>
    <e v="#N/A"/>
    <m/>
    <m/>
    <m/>
    <m/>
    <m/>
    <x v="2"/>
  </r>
  <r>
    <s v="288099/2016"/>
    <s v="288099/2016"/>
    <m/>
    <s v="21961/2016"/>
    <m/>
    <m/>
    <s v="NOTA DNEF N° 269/2016"/>
    <d v="2016-07-04T00:00:00"/>
    <s v="Contrataciones Artisticas"/>
    <s v="DANKO BRIGITTA"/>
    <n v="2500"/>
    <s v="Reconocimiento de gastos danko brigita- EL TANGO DE PIAZZOLLA Y BORGES"/>
    <s v="Dirección Nacional de Expresiones Federales"/>
    <m/>
    <s v="Dirección Nacional de Expresiones Federales"/>
    <d v="2016-07-04T00:00:00"/>
    <s v="Mueble 9"/>
    <x v="1"/>
    <d v="2016-07-06T00:00:00"/>
    <s v="TERMINADO"/>
    <s v="Presupuesto"/>
    <d v="2016-08-01T00:00:00"/>
    <s v="PV-2016-00488515-APN-DGTAYL#SFM"/>
    <s v="Para verificar crédito junto con Reso por GEDO"/>
    <x v="19"/>
    <d v="2016-08-01T00:00:00"/>
    <m/>
    <s v="Legitimo Abono"/>
    <s v="Legitimo Abono"/>
    <m/>
    <m/>
    <m/>
    <m/>
    <m/>
    <m/>
    <m/>
    <m/>
    <x v="0"/>
    <m/>
    <e v="#N/A"/>
    <m/>
    <m/>
    <m/>
    <m/>
    <m/>
    <x v="2"/>
  </r>
  <r>
    <s v="288296/2016"/>
    <s v="288296/2016"/>
    <m/>
    <s v="2198/4/2016"/>
    <m/>
    <m/>
    <s v="NOTA DNEF N° 283/2016"/>
    <d v="2016-07-04T00:00:00"/>
    <s v="Contrataciones Artisticas"/>
    <s v="GERARDO JAVIER PACHILLA"/>
    <n v="3000"/>
    <s v="Reconocimiento de gasto Gerardo Pachilla"/>
    <s v="Dirección Nacional de Expresiones Federales"/>
    <m/>
    <s v="Dirección Nacional de Expresiones Federales"/>
    <d v="2016-07-25T00:00:00"/>
    <s v="Mueble 9"/>
    <x v="1"/>
    <d v="2016-07-06T00:00:00"/>
    <s v="TERMINADO"/>
    <s v="Presupuesto"/>
    <d v="2016-08-18T00:00:00"/>
    <s v="PV-2016-00785038"/>
    <s v="Para indicar crédito e intervenir Reso por GEDO"/>
    <x v="5"/>
    <m/>
    <m/>
    <s v="Legitimo Abono"/>
    <s v="Legitimo Abono"/>
    <m/>
    <s v="20-12345074-5"/>
    <m/>
    <s v="0001-00000058"/>
    <m/>
    <m/>
    <m/>
    <m/>
    <x v="0"/>
    <m/>
    <e v="#N/A"/>
    <m/>
    <m/>
    <m/>
    <m/>
    <m/>
    <x v="2"/>
  </r>
  <r>
    <s v="288292/2016"/>
    <s v="288292/2016"/>
    <m/>
    <s v="21983/2016"/>
    <m/>
    <m/>
    <s v="NOTA DNEF N° 282/2016"/>
    <d v="2016-07-04T00:00:00"/>
    <s v="Contrataciones Artisticas"/>
    <s v="PABLO LEONARDO SANGIORGIO"/>
    <n v="3500"/>
    <s v="Reconocimiento de gastos Pablo Sangiorgio"/>
    <s v="Dirección Nacional de Expresiones Federales"/>
    <m/>
    <s v="Dirección Nacional de Expresiones Federales"/>
    <d v="2016-07-04T00:00:00"/>
    <s v="Mueble 9"/>
    <x v="1"/>
    <d v="2016-07-06T00:00:00"/>
    <s v="Se arma providencia para refacturar a JGM, y se avisa del alta de ente"/>
    <s v="Dirección Nacional de Expresiones Federales"/>
    <d v="2016-07-11T00:00:00"/>
    <s v="NO-PV-2016-00112765"/>
    <s v="Para refacturar. Se avisa de Alta de Ente"/>
    <x v="7"/>
    <d v="2016-07-12T00:00:00"/>
    <m/>
    <s v="Legitimo Abono"/>
    <s v="Legitimo Abono"/>
    <m/>
    <n v="20261695813"/>
    <m/>
    <m/>
    <m/>
    <m/>
    <m/>
    <m/>
    <x v="0"/>
    <m/>
    <e v="#N/A"/>
    <m/>
    <m/>
    <m/>
    <m/>
    <m/>
    <x v="0"/>
  </r>
  <r>
    <s v="288280/2016"/>
    <s v="288280/2016"/>
    <m/>
    <s v="21982/2016"/>
    <m/>
    <m/>
    <s v="NOTA DNEF N° 281/2016"/>
    <d v="2016-07-04T00:00:00"/>
    <s v="Contrataciones Artisticas"/>
    <s v="GRACIA MEDINA"/>
    <n v="3000"/>
    <s v="Reconocimiento de gasto Gracia Medina - Homenajo a Mariano Mores -"/>
    <s v="Dirección Nacional de Expresiones Federales"/>
    <m/>
    <s v="Dirección Nacional de Expresiones Federales"/>
    <d v="2016-07-25T00:00:00"/>
    <s v="Mueble 9"/>
    <x v="1"/>
    <d v="2016-07-06T00:00:00"/>
    <s v="TERMINADO"/>
    <s v="Presupuesto"/>
    <d v="2016-08-18T00:00:00"/>
    <s v="PV-2016-00785534"/>
    <s v="Para indicar crédito e intervenir Reso por GEDO"/>
    <x v="5"/>
    <m/>
    <m/>
    <s v="Legitimo Abono"/>
    <s v="Legitimo Abono"/>
    <m/>
    <n v="23920296084"/>
    <m/>
    <m/>
    <m/>
    <m/>
    <m/>
    <m/>
    <x v="0"/>
    <m/>
    <e v="#N/A"/>
    <m/>
    <m/>
    <m/>
    <m/>
    <m/>
    <x v="2"/>
  </r>
  <r>
    <s v="288245/2016"/>
    <s v="288245/2016"/>
    <m/>
    <s v="21981/2016"/>
    <m/>
    <m/>
    <s v="NOTA DNEF N° 280/2016"/>
    <d v="2016-07-04T00:00:00"/>
    <s v="Contrataciones Artisticas"/>
    <s v="KARMEN RESNCSAR"/>
    <n v="6000"/>
    <s v="Reconocimiento de gasto Karmen Resncsar - Homenajo a Mariano Mores -"/>
    <s v="Dirección Nacional de Expresiones Federales"/>
    <m/>
    <s v="Dirección Nacional de Expresiones Federales"/>
    <d v="2016-09-02T00:00:00"/>
    <s v="Mueble 9"/>
    <x v="1"/>
    <d v="2016-07-06T00:00:00"/>
    <s v="TERMINADO"/>
    <s v="Presupuesto"/>
    <d v="2016-09-13T00:00:00"/>
    <s v="PV-2016-01355637-APN-DGTAYL#SFM"/>
    <s v="Para indicar crédito e intervenir Reso por GEDO"/>
    <x v="5"/>
    <m/>
    <m/>
    <s v="Legitimo Abono"/>
    <s v="Legitimo Abono"/>
    <m/>
    <n v="27952085455"/>
    <m/>
    <m/>
    <m/>
    <m/>
    <m/>
    <m/>
    <x v="0"/>
    <m/>
    <e v="#N/A"/>
    <m/>
    <m/>
    <m/>
    <m/>
    <m/>
    <x v="0"/>
  </r>
  <r>
    <s v="288237/2016"/>
    <s v="288237/2016"/>
    <m/>
    <s v="21980/2016"/>
    <m/>
    <m/>
    <s v="NOTA DNEF N° 279/2016"/>
    <d v="2016-07-04T00:00:00"/>
    <s v="Contrataciones Artisticas"/>
    <s v="DANIEL FALASCA"/>
    <n v="3000"/>
    <s v="Reconocimiento de gasto Daniel Falasca - Homenajo a Mariano Mores -"/>
    <s v="Dirección Nacional de Expresiones Federales"/>
    <m/>
    <s v="Dirección Nacional de Expresiones Federales"/>
    <d v="2016-08-25T00:00:00"/>
    <s v="Mueble 9"/>
    <x v="1"/>
    <d v="2016-07-06T00:00:00"/>
    <s v="Se arma providencia para refacturar a JGM, y se avisa del alta de ente"/>
    <s v="Presupuesto"/>
    <d v="2016-09-12T00:00:00"/>
    <s v="PV-2016-01330740-APN-DGTAYL#SFM"/>
    <s v="Para refacturar. Se avisa de Alta de Ente"/>
    <x v="5"/>
    <m/>
    <m/>
    <s v="Legitimo Abono"/>
    <s v="Legitimo Abono"/>
    <m/>
    <n v="20136535782"/>
    <m/>
    <m/>
    <m/>
    <m/>
    <m/>
    <m/>
    <x v="0"/>
    <m/>
    <e v="#N/A"/>
    <m/>
    <m/>
    <m/>
    <m/>
    <m/>
    <x v="0"/>
  </r>
  <r>
    <s v="288206/2016"/>
    <s v="288206/2016"/>
    <m/>
    <s v="21975/2016"/>
    <m/>
    <m/>
    <s v="NOTA DNEF N° 278/2016"/>
    <d v="2016-07-04T00:00:00"/>
    <s v="Contrataciones Artisticas"/>
    <s v="CRISTIAN RENE MARTINELLI"/>
    <n v="9000"/>
    <s v="Reconocimiento de gasto Cristian Martinelli - Homenajo a Mariano Mores -"/>
    <s v="Dirección Nacional de Expresiones Federales"/>
    <m/>
    <s v="Dirección Nacional de Expresiones Federales"/>
    <d v="2016-09-07T00:00:00"/>
    <s v="Mueble 9"/>
    <x v="1"/>
    <d v="2016-07-06T00:00:00"/>
    <s v="TERMINADO"/>
    <s v="Presupuesto"/>
    <d v="2016-09-14T00:00:00"/>
    <s v="PV-2016-01395308-APN-DGTAYL#SFM"/>
    <s v="Para indicar credito por e intervenir. reso por GEDO"/>
    <x v="5"/>
    <m/>
    <m/>
    <s v="Legitimo Abono"/>
    <s v="Legitimo Abono"/>
    <m/>
    <n v="20267814296"/>
    <m/>
    <m/>
    <m/>
    <m/>
    <m/>
    <m/>
    <x v="0"/>
    <m/>
    <e v="#N/A"/>
    <m/>
    <m/>
    <m/>
    <m/>
    <m/>
    <x v="0"/>
  </r>
  <r>
    <s v="288174/2016"/>
    <s v="288174/2016"/>
    <m/>
    <s v="21972/2016"/>
    <m/>
    <m/>
    <s v="NOTA DNEF N° 276/2016"/>
    <d v="2016-07-04T00:00:00"/>
    <s v="Contrataciones Artisticas"/>
    <s v="MARTINEZ BAYO GABRIEL GUILLERMO"/>
    <n v="19000"/>
    <s v="Reconocimiento de gasto Martinez Bayo Gabriel Guillermo - Homenajo a Mariano Mores -"/>
    <s v="Dirección Nacional de Expresiones Federales"/>
    <m/>
    <s v="Dirección Nacional de Expresiones Federales"/>
    <d v="2016-08-05T00:00:00"/>
    <s v="Mueble 9"/>
    <x v="1"/>
    <d v="2016-07-06T00:00:00"/>
    <s v="TERMINADO"/>
    <s v="Presupuesto"/>
    <d v="2016-08-23T00:00:00"/>
    <s v="PV-2016-00857674"/>
    <m/>
    <x v="5"/>
    <m/>
    <m/>
    <s v="Legitimo Abono"/>
    <s v="Legitimo Abono"/>
    <m/>
    <n v="20187652089"/>
    <m/>
    <m/>
    <m/>
    <m/>
    <m/>
    <m/>
    <x v="0"/>
    <m/>
    <e v="#N/A"/>
    <m/>
    <m/>
    <m/>
    <m/>
    <m/>
    <x v="2"/>
  </r>
  <r>
    <s v="288177/2016"/>
    <s v="288177/2016"/>
    <m/>
    <s v="21974/2016"/>
    <m/>
    <m/>
    <s v="NOTA DNEF N° 277/2016"/>
    <d v="2016-07-04T00:00:00"/>
    <s v="Contrataciones Artisticas"/>
    <s v="FERNANDO JOSÉ HERNAN"/>
    <n v="7000"/>
    <s v="Reconocimiento de gastos Fernando José Hernan"/>
    <s v="Dirección Nacional de Expresiones Federales"/>
    <m/>
    <s v="Dirección Nacional de Expresiones Federales"/>
    <d v="2016-08-05T00:00:00"/>
    <s v="Mueble 9"/>
    <x v="1"/>
    <d v="2016-07-05T00:00:00"/>
    <s v="TERMINADO"/>
    <s v="Presupuesto"/>
    <d v="2016-08-23T00:00:00"/>
    <s v="PV-2016-00866066"/>
    <s v="Para indicar credito por e intervenir. reso por GEDO"/>
    <x v="5"/>
    <m/>
    <m/>
    <s v="Legitimo Abono"/>
    <s v="Legitimo Abono"/>
    <m/>
    <m/>
    <m/>
    <m/>
    <m/>
    <m/>
    <m/>
    <m/>
    <x v="0"/>
    <m/>
    <e v="#N/A"/>
    <m/>
    <m/>
    <m/>
    <m/>
    <m/>
    <x v="2"/>
  </r>
  <r>
    <s v="288165/2016"/>
    <s v="288165/2016"/>
    <m/>
    <s v="21971/2016"/>
    <m/>
    <m/>
    <s v="NOTA DNEF N° 275/2016"/>
    <d v="2016-07-04T00:00:00"/>
    <s v="Contrataciones Artisticas"/>
    <s v="SANCHEZ DIEGO"/>
    <n v="3500"/>
    <s v="Reconocimiento de gastos Diego Sanchez"/>
    <s v="Dirección Nacional de Expresiones Federales"/>
    <m/>
    <s v="Dirección Nacional de Expresiones Federales"/>
    <d v="2016-07-04T00:00:00"/>
    <s v="Mueble 9"/>
    <x v="1"/>
    <d v="2016-07-06T00:00:00"/>
    <s v="Se arma providencia para refacturar a JGM, y se avisa del alta de ente"/>
    <s v="Presupuesto"/>
    <d v="2016-09-27T00:00:00"/>
    <s v="PV-2016-01702191"/>
    <m/>
    <x v="5"/>
    <m/>
    <m/>
    <s v="Legitimo Abono"/>
    <s v="Legitimo Abono"/>
    <m/>
    <n v="23128145699"/>
    <m/>
    <m/>
    <m/>
    <m/>
    <m/>
    <m/>
    <x v="0"/>
    <m/>
    <e v="#N/A"/>
    <m/>
    <m/>
    <m/>
    <m/>
    <m/>
    <x v="0"/>
  </r>
  <r>
    <s v="288163/2016"/>
    <s v="288163/2016"/>
    <m/>
    <s v="21969/2016"/>
    <m/>
    <m/>
    <s v="NOTA DNEF N° 274/2016"/>
    <d v="2016-07-04T00:00:00"/>
    <s v="Contrataciones Artisticas"/>
    <s v="CLAUDIO ALEJANDRO MELONE"/>
    <n v="3000"/>
    <s v="Reconocimiento de gasto Claudio Alejandro Melone - Homenajo a Mariano Mores -"/>
    <s v="Dirección Nacional de Expresiones Federales"/>
    <m/>
    <s v="Dirección Nacional de Expresiones Federales"/>
    <d v="2016-07-04T00:00:00"/>
    <s v="Mueble 9"/>
    <x v="1"/>
    <d v="2016-07-05T00:00:00"/>
    <s v="TERMINADO"/>
    <s v="Presupuesto"/>
    <d v="2016-08-01T00:00:00"/>
    <s v="Providencia GEDO + Reso GEDO"/>
    <s v="Para indicar si existe crédito, junto con Reso por GEDO"/>
    <x v="0"/>
    <d v="2016-08-05T00:00:00"/>
    <m/>
    <s v="Legitimo Abono"/>
    <s v="Legitimo Abono"/>
    <m/>
    <n v="20179961343"/>
    <m/>
    <m/>
    <m/>
    <m/>
    <m/>
    <m/>
    <x v="0"/>
    <m/>
    <e v="#N/A"/>
    <m/>
    <m/>
    <m/>
    <m/>
    <m/>
    <x v="2"/>
  </r>
  <r>
    <s v="288119/2016"/>
    <s v="288119/2016"/>
    <m/>
    <s v="21966/2016"/>
    <m/>
    <m/>
    <s v="NOTA DNEF N° 273/2016"/>
    <d v="2016-07-04T00:00:00"/>
    <s v="Contrataciones Artisticas"/>
    <s v="MARIA LAURA BERTERO"/>
    <n v="3000"/>
    <s v="Reconocimiento de gasto Maria Laura Bertero- Homenajo a Mariano Mores -"/>
    <s v="Dirección Nacional de Expresiones Federales"/>
    <m/>
    <s v="Dirección Nacional de Expresiones Federales"/>
    <d v="2016-09-07T00:00:00"/>
    <s v="Mueble 9"/>
    <x v="1"/>
    <d v="2016-07-05T00:00:00"/>
    <s v="TERMINADO"/>
    <s v="Presupuesto"/>
    <d v="2016-09-14T00:00:00"/>
    <s v="PV-2016-01395340-APN-DGTAYL#SFM"/>
    <s v="Para indicar si existe crédito, junto con Reso por GEDO"/>
    <x v="5"/>
    <m/>
    <m/>
    <s v="Legitimo Abono"/>
    <s v="Legitimo Abono"/>
    <m/>
    <n v="27292509877"/>
    <m/>
    <m/>
    <m/>
    <m/>
    <m/>
    <m/>
    <x v="0"/>
    <m/>
    <e v="#N/A"/>
    <m/>
    <m/>
    <m/>
    <m/>
    <m/>
    <x v="0"/>
  </r>
  <r>
    <s v="288114/2016"/>
    <s v="288114/2016"/>
    <m/>
    <s v="21965/2016"/>
    <m/>
    <m/>
    <s v="NOTA DNEF N° 272/2016"/>
    <d v="2016-07-04T00:00:00"/>
    <s v="Contrataciones Artisticas"/>
    <s v="JORGE LUIS MENDEZ"/>
    <n v="4000"/>
    <s v="Reconocimiento de gasto &quot;Juguete Ruidoso&quot; Jorge Luis Mnedez"/>
    <s v="Dirección Nacional de Expresiones Federales"/>
    <m/>
    <s v="Dirección Nacional de Expresiones Federales"/>
    <d v="2016-07-04T00:00:00"/>
    <s v="Mueble 9"/>
    <x v="1"/>
    <d v="2016-07-05T00:00:00"/>
    <s v="30/09/2016: luego de pase y consulta por jurídicos, se devuelve a DNEF por insuficiencia de mandato en el poder de representación. Además la factura es por &quot;actuación artística&quot; y debió ser &quot;representación&quot;"/>
    <s v="Dirección Nacional de Expresiones Federales"/>
    <d v="2016-09-30T00:00:00"/>
    <s v="PV-2016-01816045"/>
    <s v="Para requerir nuevo poder de representación y ver factura"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88108/2016"/>
    <s v="288108/2016"/>
    <m/>
    <s v="21963/2016"/>
    <m/>
    <m/>
    <s v="NOTA DNEF N° 271/2016"/>
    <d v="2016-07-04T00:00:00"/>
    <s v="Contrataciones Artisticas"/>
    <s v="SOPHIE LUISSE"/>
    <n v="3000"/>
    <s v="Reconocimiento de gasto Sophie Luisse- Homenajo a Mariano Mores -"/>
    <s v="Dirección Nacional de Expresiones Federales"/>
    <m/>
    <s v="Presupuesto"/>
    <d v="2016-07-12T00:00:00"/>
    <s v="Mueble 9"/>
    <x v="1"/>
    <d v="2016-07-05T00:00:00"/>
    <s v="TERMINADO"/>
    <s v="Legales"/>
    <d v="2016-07-21T00:00:00"/>
    <s v="PV-2016-00364232-APN-DGTAYL#SFM"/>
    <s v="Pase de expediente con PROY por gedo. Previo intervención de presupuesto"/>
    <x v="29"/>
    <d v="2016-07-29T00:00:00"/>
    <m/>
    <s v="Legitimo Abono"/>
    <s v="Legitimo Abono"/>
    <m/>
    <n v="27189016218"/>
    <m/>
    <m/>
    <m/>
    <m/>
    <m/>
    <m/>
    <x v="0"/>
    <m/>
    <e v="#N/A"/>
    <m/>
    <m/>
    <m/>
    <m/>
    <m/>
    <x v="2"/>
  </r>
  <r>
    <s v="288105/2016"/>
    <s v="288105/2016"/>
    <m/>
    <s v="21962/2016"/>
    <m/>
    <m/>
    <s v="NOTA DNEF N° 270/2016"/>
    <d v="2016-07-04T00:00:00"/>
    <s v="Contrataciones Artisticas"/>
    <s v="SOPHIE LUISSE"/>
    <n v="6000"/>
    <s v="Reconocimiento de gasto Sophie Luisse - jazz - salón de Honor"/>
    <s v="Dirección Nacional de Expresiones Federales"/>
    <m/>
    <s v="Dirección Nacional de Expresiones Federales"/>
    <d v="2016-07-04T00:00:00"/>
    <s v="Mueble 9"/>
    <x v="1"/>
    <d v="2016-07-05T00:00:00"/>
    <s v="Se devuelve a DNEF para refacturar. 19/07/16: para revisar y armar A.A."/>
    <s v="Presupuesto"/>
    <d v="2016-08-23T00:00:00"/>
    <s v="PV-2016-00857400"/>
    <m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88026/2016"/>
    <s v="288026/2016"/>
    <m/>
    <s v="21946/2016"/>
    <m/>
    <m/>
    <s v="NOTA DNEF N° 266/2016"/>
    <d v="2016-07-04T00:00:00"/>
    <s v="Contrataciones Artisticas"/>
    <s v="TOZZOLA SEBASTIAN GUIDO"/>
    <n v="3000"/>
    <s v="Reconocimiento de gasto Tozzola Sebastian Guido- Homenajo a Mariano Mores -"/>
    <s v="Dirección Nacional de Expresiones Federales"/>
    <m/>
    <s v="Dirección Nacional de Expresiones Federales"/>
    <d v="2016-09-02T00:00:00"/>
    <s v="Mueble 9"/>
    <x v="1"/>
    <d v="2016-07-05T00:00:00"/>
    <s v="TERMINADO"/>
    <s v="Mesa de Entradas"/>
    <d v="2016-10-04T00:00:00"/>
    <m/>
    <s v="Para indicar si existe crédito e intervención. RESO por GEDO."/>
    <x v="2"/>
    <d v="2016-10-04T00:00:00"/>
    <m/>
    <s v="Legitimo Abono"/>
    <s v="Legitimo Abono"/>
    <m/>
    <n v="20342243062"/>
    <m/>
    <m/>
    <m/>
    <m/>
    <m/>
    <m/>
    <x v="0"/>
    <m/>
    <e v="#N/A"/>
    <m/>
    <m/>
    <m/>
    <m/>
    <m/>
    <x v="0"/>
  </r>
  <r>
    <s v="288090/2016"/>
    <s v="288090/2016"/>
    <m/>
    <s v="21954/2016"/>
    <m/>
    <m/>
    <s v="NOTA DNEF N° 268/2016"/>
    <d v="2016-07-04T00:00:00"/>
    <s v="Contrataciones Artisticas"/>
    <s v="SOPHIE LUISSE"/>
    <n v="2500"/>
    <s v="Reconocimiento de gastos Sophie Luisse- EL TANGO DE PIAZZOLLA Y BORGES"/>
    <s v="Dirección Nacional de Expresiones Federales"/>
    <m/>
    <s v="Presupuesto"/>
    <d v="2016-07-12T00:00:00"/>
    <s v="Mueble 9"/>
    <x v="1"/>
    <d v="2016-07-05T00:00:00"/>
    <s v="Armo providencia para Presupuesto, para que indique si existe crédito. Facturado OK a SFM. 12/07/16: para revisar y armar A.A."/>
    <s v="Presupuesto"/>
    <d v="2016-07-11T00:00:00"/>
    <s v="PV-2016-00112697-APN-DGTAYL#SFM"/>
    <s v="Para indicar si existe crédito. Luego devolver"/>
    <x v="3"/>
    <d v="2016-07-12T00:00:00"/>
    <m/>
    <s v="Legitimo Abono"/>
    <s v="Legitimo Abono"/>
    <m/>
    <n v="27189016218"/>
    <m/>
    <m/>
    <m/>
    <m/>
    <m/>
    <m/>
    <x v="0"/>
    <m/>
    <e v="#N/A"/>
    <m/>
    <m/>
    <m/>
    <m/>
    <m/>
    <x v="0"/>
  </r>
  <r>
    <s v="288031/2016"/>
    <s v="288031/2016"/>
    <m/>
    <s v="21951/2016"/>
    <m/>
    <m/>
    <s v="NOTA DNEF N° 267/2016"/>
    <d v="2016-07-04T00:00:00"/>
    <s v="Contrataciones Artisticas"/>
    <s v="LUIS ARIEL MARTINO"/>
    <n v="3000"/>
    <s v="Reconocimiento de gasto Luis Ariel Martino- Homenajo a Mariano Mores -"/>
    <s v="Dirección Nacional de Expresiones Federales"/>
    <m/>
    <s v="Dirección Nacional de Expresiones Federales"/>
    <d v="2016-07-04T00:00:00"/>
    <s v="Mueble 9"/>
    <x v="1"/>
    <d v="2016-07-05T00:00:00"/>
    <s v="Se arma providencia para refacturar a SFM. Se avisa del Alta de entes"/>
    <s v="Dirección Nacional de Expresiones Federales"/>
    <d v="2016-07-11T00:00:00"/>
    <s v="PV-2016-00103918-APN-DGTAYL#SFM"/>
    <s v="Providencia para refacturar a SFM. Se avisa del Alta de entes"/>
    <x v="7"/>
    <d v="2016-07-13T00:00:00"/>
    <m/>
    <s v="Legitimo Abono"/>
    <s v="Legitimo Abono"/>
    <m/>
    <n v="20239013741"/>
    <m/>
    <m/>
    <m/>
    <m/>
    <m/>
    <m/>
    <x v="0"/>
    <m/>
    <e v="#N/A"/>
    <m/>
    <m/>
    <m/>
    <m/>
    <m/>
    <x v="0"/>
  </r>
  <r>
    <s v="288008/2016"/>
    <s v="288008/2016"/>
    <m/>
    <s v="21943/2016"/>
    <m/>
    <m/>
    <s v="NOTA DNEF N° 265/2016"/>
    <d v="2016-07-04T00:00:00"/>
    <s v="Contrataciones Artisticas"/>
    <s v="Fabian Keoroglanian"/>
    <n v="24000"/>
    <s v="Requerimiento para la contratación de FABIAN D KEOROGLANIAN"/>
    <s v="Dirección Nacional de Expresiones Federales"/>
    <m/>
    <s v="Dirección Nacional de Expresiones Federales"/>
    <d v="2016-07-26T00:00:00"/>
    <s v="Mueble 9"/>
    <x v="1"/>
    <d v="2016-07-05T00:00:00"/>
    <s v="Sale con providencia indicando que &quot;no dan los plazos administrativos&quot; (servicio pedido para el 16/07/16). 27/07/16: Para revisar y armar A.A."/>
    <s v="Dirección Nacional de Expresiones Federales"/>
    <d v="2016-08-29T00:00:00"/>
    <m/>
    <s v="para ampliar actividad Afip."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88322/2016"/>
    <s v="288322/2016"/>
    <m/>
    <s v="21985/2016"/>
    <m/>
    <m/>
    <s v="NOTA DNEF N° 284/2016"/>
    <d v="2016-07-04T00:00:00"/>
    <s v="Contrataciones Artisticas"/>
    <s v="ALEJANDRO JOSÉ BRUSCHINI"/>
    <n v="3500"/>
    <s v="Reconocimiento de gastos Alejandro José Bruschini"/>
    <s v="Dirección Nacional de Expresiones Federales"/>
    <m/>
    <s v="Dirección Nacional de Expresiones Federales"/>
    <d v="2016-07-25T00:00:00"/>
    <s v="Mueble 9"/>
    <x v="1"/>
    <d v="2016-07-05T00:00:00"/>
    <s v="Se arma providencia para refacturar a SFM. Se avisa del Alta de entes. 26/07/16: Para revisar y armar A.A."/>
    <s v="Dirección Nacional de Expresiones Federales"/>
    <d v="2016-07-12T00:00:00"/>
    <s v="PV-2016-00127922-APN-DGTAYL#SFM"/>
    <s v="Providencia para refacturar a SFM. Se avisa del Alta de entes"/>
    <x v="3"/>
    <d v="2016-07-25T00:00:00"/>
    <m/>
    <s v="Legitimo Abono"/>
    <s v="Legitimo Abono"/>
    <m/>
    <m/>
    <m/>
    <m/>
    <m/>
    <m/>
    <m/>
    <m/>
    <x v="0"/>
    <m/>
    <e v="#N/A"/>
    <m/>
    <m/>
    <m/>
    <m/>
    <m/>
    <x v="0"/>
  </r>
  <r>
    <s v="288326/2016"/>
    <s v="288326/2016"/>
    <m/>
    <s v="21986/2016"/>
    <m/>
    <m/>
    <s v="NOTA DNEF N° 285/2016"/>
    <d v="2016-07-04T00:00:00"/>
    <s v="Contrataciones Artisticas"/>
    <s v="GERDING HERCTOR ALBERTO"/>
    <n v="7000"/>
    <s v="Reconocimiento de gasto Manuel Fraga - jazz - salón de Honor ( autoria a Gerding Hector para facturar en su nombre"/>
    <s v="Dirección Nacional de Expresiones Federales"/>
    <m/>
    <s v="Dirección Nacional de Expresiones Federales"/>
    <d v="2016-07-04T00:00:00"/>
    <s v="Mueble 9"/>
    <x v="1"/>
    <d v="2016-07-05T00:00:00"/>
    <s v="Se arma providencia para refacturar a SFM. Se avisa del Alta de entes. Se sugiere que facture el artista y no Gerding, su representante)"/>
    <s v="Presupuesto"/>
    <d v="2016-09-20T00:00:00"/>
    <s v="PV-2016-01535452"/>
    <s v="Providencia para refacturar a SFM. Se avisa del Alta de entes"/>
    <x v="5"/>
    <m/>
    <m/>
    <s v="Pago"/>
    <s v="Pago"/>
    <m/>
    <m/>
    <m/>
    <m/>
    <m/>
    <m/>
    <m/>
    <m/>
    <x v="0"/>
    <m/>
    <e v="#N/A"/>
    <m/>
    <m/>
    <m/>
    <m/>
    <m/>
    <x v="0"/>
  </r>
  <r>
    <s v="287964/2016"/>
    <s v="287964/2016"/>
    <m/>
    <s v="21936/2016"/>
    <m/>
    <m/>
    <s v="NOTA DNEF N° 262/2016"/>
    <d v="2016-07-04T00:00:00"/>
    <s v="Mantenimiento"/>
    <s v="SAN TELMO SRL"/>
    <n v="75158.78"/>
    <s v="Pago de facturas B N° 0007-00001475/1491/1492/1487/1478"/>
    <s v="Dirección Nacional de Expresiones Federales"/>
    <m/>
    <s v="Dirección Nacional de Expresiones Federales"/>
    <d v="2016-07-25T00:00:00"/>
    <s v="Mueble 9"/>
    <x v="1"/>
    <d v="2016-07-05T00:00:00"/>
    <s v="TERMINADO"/>
    <s v="Presupuesto"/>
    <d v="2016-09-02T00:00:00"/>
    <s v="PV-2016-01129713-APN-DGTAYL#SFM"/>
    <s v="Para indicar crédito, junto con DISPO por GEDO"/>
    <x v="19"/>
    <d v="2016-09-15T00:00:00"/>
    <m/>
    <s v="Pago"/>
    <s v="Pago"/>
    <m/>
    <n v="30526638952"/>
    <m/>
    <s v="0007-00001622/4/5/6/7"/>
    <m/>
    <m/>
    <m/>
    <m/>
    <x v="0"/>
    <m/>
    <e v="#N/A"/>
    <m/>
    <m/>
    <m/>
    <m/>
    <m/>
    <x v="2"/>
  </r>
  <r>
    <s v="287993/2016"/>
    <s v="287993/2016"/>
    <m/>
    <s v="21937/2016"/>
    <m/>
    <m/>
    <s v="NOTA DNEF N° 263/2016"/>
    <d v="2016-07-04T00:00:00"/>
    <s v="Equipamiento Musical"/>
    <s v="VENZMER y CIA S.A."/>
    <n v="63549"/>
    <s v="Pago de factura B N° 0004-00039617/39614/39616"/>
    <s v="Dirección Nacional de Expresiones Federales"/>
    <m/>
    <s v="Dirección Nacional de Expresiones Federales"/>
    <d v="2016-08-24T00:00:00"/>
    <s v="Mueble 10"/>
    <x v="0"/>
    <d v="2016-07-05T00:00:00"/>
    <s v="TERMINADO"/>
    <s v="Legales"/>
    <d v="2016-09-20T00:00:00"/>
    <s v="PV-2016-01532618"/>
    <m/>
    <x v="5"/>
    <m/>
    <m/>
    <s v="Pago"/>
    <s v="Pago"/>
    <m/>
    <n v="30559943181"/>
    <m/>
    <s v="0004-00039617/39614/39616"/>
    <m/>
    <m/>
    <m/>
    <m/>
    <x v="3"/>
    <m/>
    <e v="#N/A"/>
    <m/>
    <m/>
    <m/>
    <m/>
    <m/>
    <x v="2"/>
  </r>
  <r>
    <s v="288434/2016"/>
    <s v="288434/2016"/>
    <m/>
    <s v="21989/2016"/>
    <m/>
    <m/>
    <s v="NOTA DNCT N° 137/2016"/>
    <d v="2016-06-30T00:00:00"/>
    <s v="Tecnopolis - Mantenimiento"/>
    <s v="RD CARS de MIKSIANO RUBEN ANTONIO DARÍO"/>
    <n v="329470.77"/>
    <s v="Fatura N° 0002-00000027/30 Servicio de mantenimiento correctivo de vehiculos eléctricos"/>
    <s v="Secretaria de Contenidos Publicos"/>
    <m/>
    <s v="Direccion General Técnica, Administrativa y Legal"/>
    <d v="2016-07-07T00:00:00"/>
    <s v="Mueble 8"/>
    <x v="3"/>
    <d v="2016-07-07T00:00:00"/>
    <m/>
    <s v="Presupuesto"/>
    <d v="2016-07-20T00:00:00"/>
    <s v="pv-2016-00350618"/>
    <s v="PARA CONTINUAR CON LOS TRAMITES ADMINISTRATIVOS DE RIGOR"/>
    <x v="19"/>
    <d v="2016-09-13T00:00:00"/>
    <m/>
    <s v="Pago"/>
    <s v="Pago"/>
    <m/>
    <m/>
    <m/>
    <m/>
    <m/>
    <m/>
    <m/>
    <m/>
    <x v="0"/>
    <m/>
    <e v="#N/A"/>
    <m/>
    <m/>
    <m/>
    <m/>
    <m/>
    <x v="0"/>
  </r>
  <r>
    <s v="021993/2016"/>
    <s v="021993/2016"/>
    <m/>
    <s v="21993/2016"/>
    <m/>
    <m/>
    <s v="MEMO N° 72/2016"/>
    <d v="2016-06-30T00:00:00"/>
    <s v="Tecnopolis - Mantenimiento"/>
    <s v="ENTROPIA S.R.L"/>
    <n v="649034.57999999996"/>
    <s v="Cancelación de factura B N° 0002-00000029"/>
    <s v="Dirección Nacional de Centros Tematicos"/>
    <m/>
    <s v="Direccion General Técnica, Administrativa y Legal"/>
    <d v="2016-07-06T00:00:00"/>
    <s v="Mueble 8"/>
    <x v="3"/>
    <d v="2016-07-07T00:00:00"/>
    <m/>
    <m/>
    <m/>
    <m/>
    <m/>
    <x v="3"/>
    <d v="2016-07-07T00:00:00"/>
    <m/>
    <s v="Pago"/>
    <s v="Pago"/>
    <m/>
    <m/>
    <m/>
    <m/>
    <m/>
    <m/>
    <m/>
    <m/>
    <x v="0"/>
    <m/>
    <e v="#N/A"/>
    <m/>
    <m/>
    <m/>
    <m/>
    <m/>
    <x v="0"/>
  </r>
  <r>
    <s v="287951/2016"/>
    <s v="287951/2016"/>
    <m/>
    <s v="21933/2016"/>
    <m/>
    <m/>
    <s v="NOTA DNCT N° 136/2016"/>
    <d v="2016-06-30T00:00:00"/>
    <s v="Tecnopolis - Limpieza"/>
    <s v="FEPROL SRL"/>
    <n v="38476"/>
    <s v="Factura N° 0003-00000928 Provision de materiales para limpieza e higiene personal"/>
    <s v="Dirección Nacional de Generacion de Contenidos"/>
    <m/>
    <s v="Legales"/>
    <d v="2016-08-22T00:00:00"/>
    <s v="Mueble 8"/>
    <x v="3"/>
    <d v="2016-07-07T00:00:00"/>
    <s v="Para pase a legales con proy"/>
    <s v="Legales"/>
    <d v="2016-08-24T00:00:00"/>
    <s v="DISPO X GEDO"/>
    <m/>
    <x v="19"/>
    <d v="2016-08-24T00:00:00"/>
    <m/>
    <s v="Pago"/>
    <s v="Pago"/>
    <m/>
    <m/>
    <m/>
    <m/>
    <m/>
    <m/>
    <m/>
    <m/>
    <x v="0"/>
    <m/>
    <e v="#N/A"/>
    <m/>
    <m/>
    <m/>
    <m/>
    <m/>
    <x v="0"/>
  </r>
  <r>
    <s v="288523/2016"/>
    <s v="288523/2016"/>
    <m/>
    <s v="21990/2016"/>
    <m/>
    <m/>
    <s v="NOTA DNCT N° 138/2016"/>
    <d v="2016-06-28T00:00:00"/>
    <s v="Tecnopolis - Mantenimiento"/>
    <s v="MARIANA KARINA PECINA &quot; MOTORES PECINA&quot;"/>
    <n v="48400"/>
    <s v="Pago de factura B N° 0002-00000050"/>
    <s v="Dirección Nacional de Centros Tematicos"/>
    <m/>
    <s v="Presupuesto"/>
    <d v="2016-07-27T00:00:00"/>
    <s v="Mueble 8"/>
    <x v="3"/>
    <d v="2016-07-07T00:00:00"/>
    <s v="FINALIZADO"/>
    <s v="Legalos"/>
    <d v="2016-07-29T00:00:00"/>
    <s v="PV-2016-00457805"/>
    <m/>
    <x v="5"/>
    <m/>
    <m/>
    <s v="Pago"/>
    <s v="Pago"/>
    <m/>
    <m/>
    <m/>
    <m/>
    <m/>
    <m/>
    <m/>
    <m/>
    <x v="0"/>
    <m/>
    <e v="#N/A"/>
    <m/>
    <m/>
    <m/>
    <m/>
    <m/>
    <x v="2"/>
  </r>
  <r>
    <s v="287646/2016"/>
    <s v="287646/2016"/>
    <m/>
    <s v="21907/2016"/>
    <m/>
    <m/>
    <s v="NOTA DNCT N° 134/2016"/>
    <d v="2016-06-29T00:00:00"/>
    <s v="Tecnopolis - Agua"/>
    <s v="AKUA S.A"/>
    <n v="93132"/>
    <s v="Pago de factura B N° 0006-00000912/1314/15"/>
    <s v="Dirección Nacional de Centros Tematicos"/>
    <m/>
    <s v="Direccion General Técnica, Administrativa y Legal"/>
    <d v="2016-07-06T00:00:00"/>
    <s v="Mueble 8"/>
    <x v="3"/>
    <d v="2016-07-07T00:00:00"/>
    <m/>
    <s v="Presupuesto"/>
    <d v="2016-09-09T00:00:00"/>
    <s v="PV-2016-01283591-APN-DGTAYL#SFM"/>
    <s v="PARA CONTINUAR CON LOS TRAMITES ADMINISTRATIVOS DE RIGOR"/>
    <x v="19"/>
    <d v="2016-09-13T00:00:00"/>
    <m/>
    <s v="Pago"/>
    <s v="Pago"/>
    <m/>
    <m/>
    <m/>
    <m/>
    <m/>
    <m/>
    <m/>
    <m/>
    <x v="0"/>
    <m/>
    <e v="#N/A"/>
    <m/>
    <m/>
    <m/>
    <m/>
    <m/>
    <x v="0"/>
  </r>
  <r>
    <s v="288587/2016"/>
    <s v="288587/2016"/>
    <m/>
    <s v="21991/2016"/>
    <m/>
    <m/>
    <s v="NOTA DNCT N° 139/2016"/>
    <d v="2016-07-01T00:00:00"/>
    <s v="Tecnopolis - Mantenimiento"/>
    <s v="ENTROPIA S.R.L"/>
    <n v="71012.25"/>
    <s v="Solicitud de pago de factura B N° 000038-00000092/93/94/96 - Alquiler de maquinarias. Nuevas facturas: 0038-00000110/109/111/112"/>
    <s v="Dirección Nacional de Centros Tematicos"/>
    <m/>
    <s v="Direccion General Técnica, Administrativa y Legal"/>
    <d v="2016-07-22T00:00:00"/>
    <s v="Mueble 8"/>
    <x v="3"/>
    <d v="2016-07-07T00:00:00"/>
    <s v="Se refacturó."/>
    <s v="Direccion General Técnica, Administrativa y Legal"/>
    <d v="2016-07-26T00:00:00"/>
    <s v="PV-2016-00411183"/>
    <m/>
    <x v="34"/>
    <d v="2016-07-26T00:00:00"/>
    <m/>
    <s v="Pago"/>
    <s v="Pago"/>
    <m/>
    <m/>
    <m/>
    <m/>
    <m/>
    <m/>
    <m/>
    <m/>
    <x v="0"/>
    <m/>
    <e v="#N/A"/>
    <m/>
    <m/>
    <m/>
    <m/>
    <m/>
    <x v="0"/>
  </r>
  <r>
    <s v="287697/2016"/>
    <s v="287697/2016"/>
    <m/>
    <s v="21915/2016"/>
    <m/>
    <m/>
    <s v="NOTA DNCT N° 135/2016"/>
    <d v="2016-06-29T00:00:00"/>
    <s v="Tecnopolis - Agua"/>
    <s v="AKUA S.A"/>
    <n v="34020"/>
    <s v="Pago de factura B N° 0006-00000761/908"/>
    <s v="Dirección Nacional de Centros Tematicos"/>
    <m/>
    <s v="Direccion General Técnica, Administrativa y Legal"/>
    <d v="2016-07-06T00:00:00"/>
    <s v="Mueble 8"/>
    <x v="3"/>
    <d v="2016-07-07T00:00:00"/>
    <s v="FINALIZADO"/>
    <s v="Presupuesto"/>
    <d v="2016-08-04T00:00:00"/>
    <s v="PV-2016-00544472"/>
    <m/>
    <x v="5"/>
    <m/>
    <m/>
    <s v="Pago"/>
    <s v="Pago"/>
    <m/>
    <m/>
    <m/>
    <m/>
    <m/>
    <m/>
    <m/>
    <m/>
    <x v="0"/>
    <m/>
    <e v="#N/A"/>
    <m/>
    <m/>
    <m/>
    <m/>
    <m/>
    <x v="2"/>
  </r>
  <r>
    <s v="296368/2016"/>
    <s v="296368/2016"/>
    <m/>
    <s v="22551/2016"/>
    <m/>
    <m/>
    <s v="NOTA DNCT N° 145/2016"/>
    <d v="2016-07-05T00:00:00"/>
    <s v="Tecnopolis - Insumos Graficos"/>
    <m/>
    <m/>
    <s v="Sevicio de impresión de gran formato y marteriales para backlight"/>
    <s v="Dirección Nacional de Centros Tematicos"/>
    <m/>
    <s v="Direccion General Técnica, Administrativa y Legal"/>
    <d v="2016-07-07T00:00:00"/>
    <m/>
    <x v="2"/>
    <d v="2016-07-11T00:00:00"/>
    <s v="Se cargó Providencia y se envió a DNCT para corregir observaciones."/>
    <s v="Dirección Nacional de Centros Tematicos"/>
    <d v="2016-08-18T00:00:00"/>
    <s v="PV-2016-00786235"/>
    <s v="Correciones al requerimiento"/>
    <x v="27"/>
    <d v="2016-08-23T00:00:00"/>
    <m/>
    <m/>
    <m/>
    <m/>
    <m/>
    <m/>
    <m/>
    <m/>
    <m/>
    <m/>
    <m/>
    <x v="0"/>
    <m/>
    <s v="296368/2016"/>
    <m/>
    <m/>
    <m/>
    <m/>
    <m/>
    <x v="5"/>
  </r>
  <r>
    <s v="296214/2016"/>
    <s v="296214/2016"/>
    <m/>
    <s v="22545/2016"/>
    <m/>
    <m/>
    <s v="NOTA DNCT N° 144/2016"/>
    <d v="2016-07-06T00:00:00"/>
    <s v="Tecnopolis - Mantenimiento"/>
    <s v="BENEDETTI S.A.I.C."/>
    <n v="294100"/>
    <s v="Pago de factura B N° 0002-00000560"/>
    <s v="Dirección Nacional de Centros Tematicos"/>
    <m/>
    <s v="Direccion General Técnica, Administrativa y Legal"/>
    <d v="2016-08-18T00:00:00"/>
    <s v="Mueble 8"/>
    <x v="3"/>
    <d v="2016-07-11T00:00:00"/>
    <m/>
    <s v="Legales"/>
    <d v="2016-08-22T00:00:00"/>
    <m/>
    <s v="envío de PROY"/>
    <x v="0"/>
    <d v="2016-08-19T00:00:00"/>
    <m/>
    <s v="Pago"/>
    <s v="Pago"/>
    <m/>
    <m/>
    <m/>
    <m/>
    <m/>
    <m/>
    <m/>
    <m/>
    <x v="0"/>
    <m/>
    <e v="#N/A"/>
    <m/>
    <m/>
    <m/>
    <m/>
    <m/>
    <x v="0"/>
  </r>
  <r>
    <s v="296252/2016"/>
    <s v="296252/2016"/>
    <m/>
    <s v="22546/2016"/>
    <m/>
    <m/>
    <s v="NOTA DNCT N° 143/2016"/>
    <d v="2016-07-01T00:00:00"/>
    <s v="Tecnopolis - Iluminacion"/>
    <s v="ENTROPIA S.R.L."/>
    <n v="60515"/>
    <s v="Pago de factura B N° 0002-00000027"/>
    <s v="Dirección Nacional de Centros Tematicos"/>
    <m/>
    <s v="Direccion General Técnica, Administrativa y Legal"/>
    <d v="2016-07-22T00:00:00"/>
    <s v="Mueble 8"/>
    <x v="3"/>
    <d v="2016-07-11T00:00:00"/>
    <s v="FINALIZADO"/>
    <s v="Direccion General Técnica, Administrativa y Legal"/>
    <d v="2016-07-27T00:00:00"/>
    <s v="PV-2016-00427168-APN-DGTAYL#SFM"/>
    <s v="envío de PROY"/>
    <x v="5"/>
    <m/>
    <m/>
    <m/>
    <m/>
    <m/>
    <m/>
    <m/>
    <m/>
    <m/>
    <m/>
    <m/>
    <m/>
    <x v="0"/>
    <m/>
    <e v="#N/A"/>
    <m/>
    <m/>
    <m/>
    <m/>
    <m/>
    <x v="2"/>
  </r>
  <r>
    <s v="296291/2016"/>
    <s v="296291/2016"/>
    <m/>
    <s v="22549/2016"/>
    <m/>
    <m/>
    <s v="NOTA DNCT N° 142/2016"/>
    <d v="2016-07-05T00:00:00"/>
    <s v="Tecnopolis - Mantenimiento"/>
    <s v="MADERERA LAVALLOL S.A."/>
    <n v="385437.83"/>
    <s v="Pago de factura B N° 0016-00007201"/>
    <s v="Dirección Nacional de Centros Tematicos"/>
    <m/>
    <s v="Direccion General Técnica, Administrativa y Legal"/>
    <d v="2016-07-18T00:00:00"/>
    <s v="Mueble 8"/>
    <x v="3"/>
    <d v="2016-07-11T00:00:00"/>
    <m/>
    <s v="Mesa de Entradas"/>
    <d v="2016-07-18T00:00:00"/>
    <s v="PV 2016-00320366"/>
    <s v="PARA PASE A BORTHAGARY CON PROY VÍA GEDO"/>
    <x v="8"/>
    <d v="2016-07-18T00:00:00"/>
    <m/>
    <m/>
    <m/>
    <m/>
    <m/>
    <m/>
    <m/>
    <m/>
    <m/>
    <m/>
    <m/>
    <x v="0"/>
    <m/>
    <e v="#N/A"/>
    <m/>
    <m/>
    <m/>
    <m/>
    <m/>
    <x v="0"/>
  </r>
  <r>
    <s v="274819/2016"/>
    <s v="274819/2016"/>
    <m/>
    <m/>
    <m/>
    <m/>
    <s v="MEMO 27/2016"/>
    <d v="2016-06-28T00:00:00"/>
    <s v="Contrataciones Artisticas"/>
    <s v="CARLOS COSATTINI - BENJAMIN BRU PESCE - ROBERTO DANIEL CALOMARDE - MATIAS PABLO GRANDE - &quot;MARCONI Y LA CAMERATA ARGENTINA&quot;"/>
    <n v="17500"/>
    <s v="Pago de facturas B N° 0001-00000052/ 0001-00000243/ 0001-00000218/ 0002-00000008"/>
    <s v="Dirección Nacional de Expresiones Federales"/>
    <m/>
    <s v="Dirección Nacional de Expresiones Federales"/>
    <d v="2016-09-02T00:00:00"/>
    <s v="Mueble 9"/>
    <x v="1"/>
    <d v="2016-07-11T00:00:00"/>
    <s v="TERMINADO"/>
    <s v="Presupuesto"/>
    <d v="2016-09-23T00:00:00"/>
    <m/>
    <s v="Para indicar crédito e intervención. RESO por gedo."/>
    <x v="19"/>
    <d v="2016-09-23T00:00:00"/>
    <m/>
    <m/>
    <m/>
    <m/>
    <m/>
    <m/>
    <m/>
    <m/>
    <m/>
    <m/>
    <m/>
    <x v="0"/>
    <m/>
    <e v="#N/A"/>
    <m/>
    <m/>
    <m/>
    <m/>
    <m/>
    <x v="0"/>
  </r>
  <r>
    <s v="282441/2016"/>
    <s v="282441/2016"/>
    <m/>
    <s v="21453/2016"/>
    <m/>
    <m/>
    <s v="NOTA DNCT N° 132/2016"/>
    <d v="2016-06-28T00:00:00"/>
    <s v="Tecnopolis - Mantenimiento"/>
    <s v="BELLI &amp; CIA S.A."/>
    <n v="49961.2"/>
    <s v="Pago de factura N° 0002-00000705/706"/>
    <s v="Dirección Nacional de Centros Tematicos"/>
    <m/>
    <s v="Legales"/>
    <d v="2016-07-27T00:00:00"/>
    <s v="Mueble 8"/>
    <x v="3"/>
    <d v="2016-07-12T00:00:00"/>
    <s v="FINALIZADO"/>
    <s v="Legales"/>
    <d v="2016-08-04T00:00:00"/>
    <s v="PV-2016-00544269"/>
    <m/>
    <x v="5"/>
    <m/>
    <m/>
    <m/>
    <m/>
    <m/>
    <m/>
    <m/>
    <m/>
    <m/>
    <m/>
    <m/>
    <m/>
    <x v="0"/>
    <m/>
    <e v="#N/A"/>
    <m/>
    <m/>
    <m/>
    <m/>
    <m/>
    <x v="2"/>
  </r>
  <r>
    <s v="298826/2016"/>
    <s v="298826/2016"/>
    <m/>
    <m/>
    <m/>
    <m/>
    <s v="NOTA SCP N° 203/2016"/>
    <d v="2016-07-11T00:00:00"/>
    <s v="Servicios de Eventos"/>
    <s v="DIARIO PERFIL"/>
    <n v="701800"/>
    <s v="Pago de factura N° 0002-00000146"/>
    <s v="Secretaria de Contenidos Publicos"/>
    <m/>
    <s v="Direccion General Técnica, Administrativa y Legal"/>
    <d v="2016-07-27T00:00:00"/>
    <m/>
    <x v="0"/>
    <m/>
    <s v="Para la firma del acto administrativo"/>
    <s v="Direccion General Técnica, Administrativa y Legal"/>
    <d v="2016-07-26T00:00:00"/>
    <s v="PROVIDENCIA"/>
    <s v="Para emitir opinión."/>
    <x v="19"/>
    <d v="2016-08-29T00:00:00"/>
    <m/>
    <m/>
    <m/>
    <m/>
    <m/>
    <m/>
    <m/>
    <m/>
    <m/>
    <m/>
    <m/>
    <x v="0"/>
    <m/>
    <e v="#N/A"/>
    <m/>
    <m/>
    <m/>
    <m/>
    <m/>
    <x v="0"/>
  </r>
  <r>
    <s v="298820/2016"/>
    <s v="298820/2016"/>
    <m/>
    <m/>
    <m/>
    <m/>
    <s v="NOTA SCP N°202/2016"/>
    <d v="2016-07-11T00:00:00"/>
    <s v="Servicios de Eventos"/>
    <s v="DIARIO PERFIL"/>
    <n v="459800"/>
    <s v="Pago de factura N° 0002-00000145"/>
    <s v="Secretaria de Contenidos Publicos"/>
    <m/>
    <s v="Direccion General Técnica, Administrativa y Legal"/>
    <d v="2016-07-27T00:00:00"/>
    <s v="Mueble 11"/>
    <x v="0"/>
    <d v="2016-07-12T00:00:00"/>
    <m/>
    <s v="Legales"/>
    <d v="2016-07-12T00:00:00"/>
    <s v="PROVIDENCIA"/>
    <s v="Para emitir opinión."/>
    <x v="3"/>
    <d v="2016-07-28T00:00:00"/>
    <m/>
    <m/>
    <m/>
    <m/>
    <m/>
    <m/>
    <m/>
    <m/>
    <m/>
    <m/>
    <m/>
    <x v="0"/>
    <m/>
    <e v="#N/A"/>
    <m/>
    <m/>
    <m/>
    <m/>
    <m/>
    <x v="0"/>
  </r>
  <r>
    <s v="300538/2016"/>
    <s v="300538/2016"/>
    <m/>
    <s v="22725/2016"/>
    <m/>
    <m/>
    <s v="MEMOP 06/2016"/>
    <d v="2016-07-11T00:00:00"/>
    <s v="Servicios de Impresión de materiales en mano"/>
    <m/>
    <m/>
    <s v="Requerimiento de contratacion de servicio de impresion de material en mano"/>
    <s v="Secretaria de Contenidos Publicos"/>
    <m/>
    <s v="Direccion General Técnica, Administrativa y Legal"/>
    <d v="2016-07-11T00:00:00"/>
    <m/>
    <x v="2"/>
    <d v="2016-07-12T00:00:00"/>
    <s v="A la espera de recepción de presupuesto membretado y firmado. 23/09: se entrega borrador a Romina para ok. 27/9(se recibe borrador con correcciones de romina) y se envió borrador con observaciones a Fernanda Escobar._x000a_"/>
    <m/>
    <m/>
    <m/>
    <m/>
    <x v="3"/>
    <d v="2016-07-12T00:00:00"/>
    <m/>
    <m/>
    <m/>
    <m/>
    <m/>
    <m/>
    <m/>
    <m/>
    <m/>
    <m/>
    <m/>
    <x v="0"/>
    <m/>
    <s v="300538/2016"/>
    <m/>
    <m/>
    <m/>
    <m/>
    <m/>
    <x v="5"/>
  </r>
  <r>
    <s v="301758/2016"/>
    <s v="301758/2016"/>
    <m/>
    <s v="22818/2016"/>
    <m/>
    <m/>
    <s v="NOTA DNCT N°147/16"/>
    <d v="2016-07-07T00:00:00"/>
    <s v="Tecnopolis - Materiales Electricos"/>
    <s v="FERRETERIA DE LA AVENIDA TELLIREZ S.A."/>
    <n v="46995"/>
    <s v="Solicitud de pago factura B N° 0001-00002901 a favor de la firma Ferreteria de la avenida telleriz S.A. por la provision de insumos de maquinas electricas"/>
    <s v="Dirección Nacional de Centros Tematicos"/>
    <m/>
    <s v="Direccion General Técnica, Administrativa y Legal"/>
    <d v="2016-07-12T00:00:00"/>
    <s v="Mueble 8"/>
    <x v="3"/>
    <d v="2016-07-13T00:00:00"/>
    <m/>
    <s v="Presupuesto"/>
    <d v="2016-08-29T00:00:00"/>
    <s v="PV-2016-00988942"/>
    <s v="Para que continue tramite"/>
    <x v="19"/>
    <d v="2016-08-25T00:00:00"/>
    <m/>
    <m/>
    <m/>
    <m/>
    <m/>
    <m/>
    <m/>
    <m/>
    <m/>
    <m/>
    <m/>
    <x v="0"/>
    <m/>
    <e v="#N/A"/>
    <m/>
    <m/>
    <m/>
    <m/>
    <m/>
    <x v="0"/>
  </r>
  <r>
    <s v="301639/2016"/>
    <s v="301639/2016"/>
    <m/>
    <s v="22804/2016"/>
    <m/>
    <m/>
    <s v="NOTA DNCT N°148/16"/>
    <d v="2016-07-06T00:00:00"/>
    <s v="Tecnopolis - Alquiler Fotocopiadoras"/>
    <s v="QSC SOLUCIONES S.R.L."/>
    <n v="17534.900000000001"/>
    <s v="Pago de factura N° 0002-00007605"/>
    <s v="Dirección Nacional de Centros Tematicos"/>
    <m/>
    <s v="Direccion General Técnica, Administrativa y Legal"/>
    <d v="2016-07-22T00:00:00"/>
    <s v="Mueble 8"/>
    <x v="3"/>
    <d v="2016-07-13T00:00:00"/>
    <m/>
    <s v="Direccion General Técnica, Administrativa y Legal"/>
    <d v="2016-07-28T00:00:00"/>
    <s v="PV-2016-00432629-APN-DGTAYL#SFM"/>
    <m/>
    <x v="5"/>
    <m/>
    <m/>
    <m/>
    <m/>
    <m/>
    <m/>
    <m/>
    <m/>
    <m/>
    <m/>
    <m/>
    <m/>
    <x v="0"/>
    <m/>
    <e v="#N/A"/>
    <m/>
    <m/>
    <m/>
    <m/>
    <m/>
    <x v="0"/>
  </r>
  <r>
    <s v="301691/2016"/>
    <s v="301691/2016"/>
    <m/>
    <s v="22806/16"/>
    <m/>
    <m/>
    <s v="NOTA DNCT N°146/16"/>
    <d v="2016-07-11T00:00:00"/>
    <s v="Tecnopolis - Insumos Graficos"/>
    <m/>
    <n v="3634389.35"/>
    <s v="Servicio de impresion materiales de mano"/>
    <s v="Dirección Nacional de Centros Tematicos"/>
    <m/>
    <s v="Direccion General Técnica, Administrativa y Legal"/>
    <d v="2016-07-12T00:00:00"/>
    <m/>
    <x v="2"/>
    <d v="2016-07-13T00:00:00"/>
    <s v="A la espera de confirmación de Expte de tecnópolis acerca de la continuidad del requerimiento. 29/09 Mariana consulta vía mail a Lucía Ruiz si es posible sumar el pedido de tecno al del CCK. 30/09 Se Solicitó a Mariana formato digital para proceder con las correcciones._x000a_"/>
    <s v="Dirección Nacional de Centros Tematicos"/>
    <d v="2016-08-23T00:00:00"/>
    <s v="PV-2016-00869473-APN-DGTAYL#SFM"/>
    <s v="Correcciones al requerimiento"/>
    <x v="27"/>
    <d v="2016-08-26T00:00:00"/>
    <m/>
    <m/>
    <m/>
    <m/>
    <m/>
    <m/>
    <m/>
    <m/>
    <m/>
    <m/>
    <m/>
    <x v="0"/>
    <m/>
    <s v="301691/2016"/>
    <m/>
    <m/>
    <m/>
    <m/>
    <m/>
    <x v="3"/>
  </r>
  <r>
    <s v="304557/2016"/>
    <s v="304557/2016"/>
    <m/>
    <s v="22973/16"/>
    <m/>
    <m/>
    <s v="NOTA DNCT N°154/16"/>
    <d v="2016-07-12T00:00:00"/>
    <s v="Tecnopolis - Servicio de sonido y video"/>
    <m/>
    <n v="1178200"/>
    <s v="Ampliacion orden de compra 175/2015"/>
    <s v="Dirección Nacional de Centros Tematicos"/>
    <m/>
    <s v="Dirección Nacional de Centros Tematicos"/>
    <d v="2016-07-12T00:00:00"/>
    <m/>
    <x v="3"/>
    <m/>
    <m/>
    <s v="Presupuesto"/>
    <d v="2016-09-14T00:00:00"/>
    <s v="PV-2016-01395261-APN-DGTAYL#SFM"/>
    <m/>
    <x v="5"/>
    <m/>
    <m/>
    <m/>
    <m/>
    <m/>
    <m/>
    <m/>
    <m/>
    <m/>
    <m/>
    <m/>
    <m/>
    <x v="0"/>
    <m/>
    <e v="#N/A"/>
    <m/>
    <m/>
    <m/>
    <m/>
    <m/>
    <x v="0"/>
  </r>
  <r>
    <s v="304478/2016"/>
    <s v="304478/2016"/>
    <m/>
    <s v="22956/16"/>
    <m/>
    <m/>
    <s v="NOTA DNCT N°155/16"/>
    <d v="2016-07-12T00:00:00"/>
    <s v="Tecnopolis - Servicio de sonido y video"/>
    <m/>
    <n v="963160"/>
    <s v="Ampliacion orden de compra 177/2015"/>
    <s v="Dirección Nacional de Centros Tematicos"/>
    <m/>
    <s v="Dirección Nacional de Centros Tematicos"/>
    <d v="2016-07-12T00:00:00"/>
    <m/>
    <x v="0"/>
    <m/>
    <s v="Analizando Ampliación."/>
    <s v="Presupuesto"/>
    <d v="2016-09-02T00:00:00"/>
    <s v="PV-2016-01124082-APN-DGTAYL#SFM"/>
    <m/>
    <x v="5"/>
    <m/>
    <m/>
    <m/>
    <m/>
    <m/>
    <m/>
    <m/>
    <m/>
    <m/>
    <m/>
    <m/>
    <m/>
    <x v="0"/>
    <s v="SLU - Contrataciones"/>
    <e v="#N/A"/>
    <m/>
    <m/>
    <m/>
    <m/>
    <m/>
    <x v="3"/>
  </r>
  <r>
    <s v="306927/2016"/>
    <s v="306927/2016"/>
    <m/>
    <s v="22765/2016"/>
    <m/>
    <m/>
    <s v="NOTA SCP N° 205/2016"/>
    <d v="2016-12-11T00:00:00"/>
    <s v="Audiovisual"/>
    <s v="POR TUTATIS S.R.L"/>
    <n v="508200"/>
    <s v="Servicios de producción para la realización de 45 micros del bicentenario"/>
    <s v="Secretaria de Contenidos Publicos"/>
    <m/>
    <s v="Direccion General Técnica, Administrativa y Legal"/>
    <d v="2016-07-13T00:00:00"/>
    <s v="Mueble 9"/>
    <x v="1"/>
    <m/>
    <s v="TERMINADO"/>
    <s v="Presupuesto"/>
    <d v="2016-08-01T00:00:00"/>
    <s v="PV-2016-00488533-APN-DGTAYL#SFM"/>
    <s v="Para que indique si existe crédito, junto con Reso por GEDO"/>
    <x v="19"/>
    <d v="2016-08-01T00:00:00"/>
    <m/>
    <s v="Legitimo Abono"/>
    <s v="Legitimo Abono"/>
    <m/>
    <n v="30711318840"/>
    <m/>
    <m/>
    <m/>
    <m/>
    <m/>
    <m/>
    <x v="0"/>
    <m/>
    <e v="#N/A"/>
    <m/>
    <m/>
    <m/>
    <m/>
    <m/>
    <x v="2"/>
  </r>
  <r>
    <s v="287817/2016"/>
    <s v="287817/2016"/>
    <m/>
    <m/>
    <m/>
    <m/>
    <m/>
    <m/>
    <s v="Mantenimiento"/>
    <s v="BEBATO S.A. - ZOLMACO S.A"/>
    <n v="8992500"/>
    <s v="Pago de facturas B N° 0003-0000003 / 04"/>
    <s v="Coordinación Técnica Operativa"/>
    <m/>
    <s v="Dirección Nacional de Expresiones Federales"/>
    <d v="2016-08-09T00:00:00"/>
    <s v="Mueble 9"/>
    <x v="1"/>
    <d v="2016-07-19T00:00:00"/>
    <s v="TERMINADO"/>
    <s v="Presupuesto"/>
    <d v="2016-08-16T00:00:00"/>
    <s v="PV-2016-00726446-APN-DGTAYL#SFM"/>
    <s v="Para indicar crédito junto con Dispo por GEDO para continuar la tramitación"/>
    <x v="5"/>
    <m/>
    <m/>
    <s v="Legitimo Abono"/>
    <s v="Legitimo Abono"/>
    <m/>
    <n v="30715191896"/>
    <m/>
    <m/>
    <m/>
    <m/>
    <m/>
    <m/>
    <x v="0"/>
    <m/>
    <e v="#N/A"/>
    <m/>
    <m/>
    <m/>
    <m/>
    <m/>
    <x v="2"/>
  </r>
  <r>
    <s v="310868/2016"/>
    <s v="310868/2016"/>
    <m/>
    <s v="23434/2016"/>
    <m/>
    <m/>
    <s v="ME-2016-00203008"/>
    <d v="2016-07-15T00:00:00"/>
    <s v="Transporte"/>
    <s v="PBG TRAVEL AND EVENTS S.R.L."/>
    <n v="28369.97"/>
    <s v="Pago de factura B N° 0001-00000141"/>
    <s v="Dirección Nacional de Expresiones Federales"/>
    <m/>
    <s v="Direccion General Técnica, Administrativa y Legal"/>
    <d v="2016-07-18T00:00:00"/>
    <s v="Mueble 10"/>
    <x v="0"/>
    <d v="2016-07-15T00:00:00"/>
    <s v="20/07/2016: se prepara acto administrativo por GEDO (firma SCP, dado que es partida 3.4 o 3.9 viáticos, según consultado con presupuesto) y nota a presupuesto y legales"/>
    <s v="Presupuesto"/>
    <d v="2016-07-20T00:00:00"/>
    <s v="Pv-2016-00347761 + PROY"/>
    <s v="Para indicar si existe crédito e intervenir acto administrativo. Cumplido pase a legales"/>
    <x v="19"/>
    <d v="2016-07-20T00:00:00"/>
    <m/>
    <s v="Legitimo Abono"/>
    <s v="Legitimo Abono"/>
    <m/>
    <n v="30714478199"/>
    <m/>
    <m/>
    <m/>
    <m/>
    <m/>
    <m/>
    <x v="0"/>
    <m/>
    <e v="#N/A"/>
    <m/>
    <m/>
    <m/>
    <m/>
    <m/>
    <x v="0"/>
  </r>
  <r>
    <s v="258041/2016"/>
    <s v="258041/2016"/>
    <m/>
    <m/>
    <m/>
    <m/>
    <s v="MEMO 37/2016"/>
    <d v="2016-06-29T00:00:00"/>
    <s v="Otros"/>
    <m/>
    <m/>
    <s v="Creacion fondo rotatorio ejercicio 2016"/>
    <s v="Direccion General Técnica, Administrativa y Legal"/>
    <m/>
    <s v="Direccion General Técnica, Administrativa y Legal"/>
    <d v="2016-07-18T00:00:00"/>
    <m/>
    <x v="0"/>
    <m/>
    <m/>
    <m/>
    <m/>
    <m/>
    <m/>
    <x v="13"/>
    <d v="2016-07-19T00:00:00"/>
    <m/>
    <m/>
    <m/>
    <m/>
    <m/>
    <m/>
    <m/>
    <m/>
    <m/>
    <m/>
    <m/>
    <x v="0"/>
    <m/>
    <e v="#N/A"/>
    <m/>
    <m/>
    <m/>
    <m/>
    <m/>
    <x v="0"/>
  </r>
  <r>
    <s v="000168/2016"/>
    <s v="000168/2016"/>
    <m/>
    <m/>
    <m/>
    <m/>
    <s v="NOTA DNCT N° 168/2016"/>
    <d v="2016-07-11T00:00:00"/>
    <s v="Tecnopolis - Equipamiento"/>
    <s v="ABC LATINOAMERICANA DE COMERCIALIZACION S.R.L."/>
    <n v="296561"/>
    <s v="Refacturacion factura N° 0002-01 Y 02"/>
    <s v="Dirección Nacional de Centros Tematicos"/>
    <m/>
    <s v="Dirección Nacional de Centros Tematicos"/>
    <d v="2016-07-11T00:00:00"/>
    <m/>
    <x v="3"/>
    <d v="2016-07-18T00:00:00"/>
    <m/>
    <m/>
    <m/>
    <m/>
    <m/>
    <x v="3"/>
    <d v="2016-07-18T00:00:00"/>
    <m/>
    <m/>
    <m/>
    <m/>
    <m/>
    <m/>
    <m/>
    <m/>
    <m/>
    <m/>
    <m/>
    <x v="0"/>
    <m/>
    <e v="#N/A"/>
    <m/>
    <m/>
    <m/>
    <m/>
    <m/>
    <x v="0"/>
  </r>
  <r>
    <s v="301854/2016"/>
    <s v="301854/2016"/>
    <m/>
    <s v="23508/2016"/>
    <m/>
    <m/>
    <s v="NOTA DNCT N° 171/2016"/>
    <d v="2016-07-14T00:00:00"/>
    <s v="Tecnopolis - Iluminacion"/>
    <s v="TECBA GROUP S.A."/>
    <n v="499999.98"/>
    <s v="Pago de Factura 0001-0000000001"/>
    <s v="Dirección Nacional de Centros Tematicos"/>
    <m/>
    <s v="Sistema Federal de Medios y Contenidos Públicos"/>
    <d v="2016-07-18T00:00:00"/>
    <m/>
    <x v="3"/>
    <d v="2016-07-18T00:00:00"/>
    <s v="FINALIZADO"/>
    <s v="Presupuesto"/>
    <d v="2016-09-13T00:00:00"/>
    <s v="PV-2016-01350897-APN-DGTAYL#SFM"/>
    <s v="PARA CONTINUAR CON LOS TRAMITES ADMINISTRATIVOS DE RIGOR"/>
    <x v="19"/>
    <d v="2016-09-13T00:00:00"/>
    <m/>
    <m/>
    <m/>
    <m/>
    <m/>
    <m/>
    <m/>
    <m/>
    <m/>
    <m/>
    <m/>
    <x v="0"/>
    <m/>
    <e v="#N/A"/>
    <m/>
    <m/>
    <m/>
    <m/>
    <m/>
    <x v="2"/>
  </r>
  <r>
    <s v="314282/2016"/>
    <s v="314282/2016"/>
    <m/>
    <m/>
    <m/>
    <m/>
    <s v="Me-2016-00310881"/>
    <d v="2016-07-18T00:00:00"/>
    <s v="Contrataciones Artisticas"/>
    <s v="CRECER CONSULTORA GESTIÓN Y NEGOCIOS de Pablo ZENTENO Actuación perro ciego en Salta"/>
    <n v="25000"/>
    <m/>
    <s v="Dirección Nacional de Centros Tematicos"/>
    <m/>
    <m/>
    <m/>
    <m/>
    <x v="0"/>
    <d v="2016-07-18T00:00:00"/>
    <s v="Para hacer Disposición"/>
    <s v="Legales"/>
    <d v="2016-09-16T00:00:00"/>
    <m/>
    <m/>
    <x v="5"/>
    <m/>
    <m/>
    <m/>
    <m/>
    <m/>
    <m/>
    <m/>
    <m/>
    <m/>
    <m/>
    <m/>
    <m/>
    <x v="0"/>
    <m/>
    <e v="#N/A"/>
    <m/>
    <m/>
    <m/>
    <m/>
    <m/>
    <x v="2"/>
  </r>
  <r>
    <s v="308711/2016"/>
    <s v="308711/2016"/>
    <m/>
    <m/>
    <m/>
    <m/>
    <s v="Me-2016-00173170"/>
    <d v="2016-07-14T00:00:00"/>
    <s v="Tecnopolis - Mantenimiento"/>
    <s v="TM CARGO S.A."/>
    <n v="71390"/>
    <s v="Pago de Factura 0002-00000013"/>
    <s v="Dirección Nacional de Centros Tematicos"/>
    <m/>
    <m/>
    <m/>
    <m/>
    <x v="0"/>
    <m/>
    <s v="FIRMO DISPO GONZALEZ PASA AL PAGO"/>
    <s v="Legales"/>
    <d v="2016-07-25T00:00:00"/>
    <s v="PV-2016-00388558"/>
    <s v="Para su intervención"/>
    <x v="5"/>
    <m/>
    <m/>
    <m/>
    <m/>
    <m/>
    <m/>
    <m/>
    <m/>
    <m/>
    <m/>
    <m/>
    <m/>
    <x v="0"/>
    <m/>
    <e v="#N/A"/>
    <m/>
    <m/>
    <m/>
    <m/>
    <m/>
    <x v="0"/>
  </r>
  <r>
    <s v="314569/2016"/>
    <s v="314569/2016"/>
    <m/>
    <m/>
    <m/>
    <m/>
    <s v="Me-2016-00314569"/>
    <d v="2016-07-18T00:00:00"/>
    <s v="Contrataciones Artisticas"/>
    <s v="HEAVYSAURIOS"/>
    <m/>
    <m/>
    <s v="Dirección Nacional de Centros Tematicos"/>
    <m/>
    <s v="Direccion General Técnica, Administrativa y Legal"/>
    <d v="2016-08-25T00:00:00"/>
    <m/>
    <x v="3"/>
    <d v="2016-08-25T00:00:00"/>
    <s v="CON DISPO ELABORADA PARA REMITIR A PRESUPUESTO 28/07/2016"/>
    <s v="Presupuesto"/>
    <d v="2016-07-29T00:00:00"/>
    <s v="PV-2016-00458256-APN-DGTAYL#SFM"/>
    <m/>
    <x v="3"/>
    <d v="2016-08-25T00:00:00"/>
    <m/>
    <m/>
    <m/>
    <m/>
    <m/>
    <m/>
    <m/>
    <m/>
    <m/>
    <m/>
    <m/>
    <x v="0"/>
    <m/>
    <e v="#N/A"/>
    <m/>
    <m/>
    <m/>
    <m/>
    <m/>
    <x v="0"/>
  </r>
  <r>
    <s v="315162/2016"/>
    <s v="315162/2016"/>
    <m/>
    <s v="23712/2016"/>
    <m/>
    <m/>
    <s v="DNEF N° 323/2016"/>
    <d v="2016-07-18T00:00:00"/>
    <s v="Alquiler de Equipamiento"/>
    <s v="ABREU ROCA OSCAR EDMUNDO NICOLAS"/>
    <n v="5000"/>
    <s v="Pago de factura C N° 0001-00000487"/>
    <s v="Dirección Nacional de Expresiones Federales"/>
    <m/>
    <s v="Dirección Nacional de Expresiones Federales"/>
    <d v="2016-07-18T00:00:00"/>
    <m/>
    <x v="1"/>
    <d v="2016-07-21T00:00:00"/>
    <s v="TERMINADO"/>
    <s v="Presupuesto"/>
    <d v="2016-09-27T00:00:00"/>
    <s v="PV-2016-01685713"/>
    <s v="Para indicación de crédito e intervención. DISPO x GEDO."/>
    <x v="5"/>
    <m/>
    <m/>
    <m/>
    <m/>
    <m/>
    <m/>
    <m/>
    <m/>
    <m/>
    <m/>
    <m/>
    <m/>
    <x v="0"/>
    <m/>
    <e v="#N/A"/>
    <m/>
    <m/>
    <m/>
    <m/>
    <m/>
    <x v="0"/>
  </r>
  <r>
    <s v="315167/2016"/>
    <s v="315167/2016"/>
    <m/>
    <s v="23726/2016"/>
    <m/>
    <m/>
    <s v="DNEF N° 320/2016"/>
    <d v="2016-07-18T00:00:00"/>
    <s v="Alquiler de Equipamiento"/>
    <s v="MARIO ALBERTO FERNANDEZ"/>
    <n v="3500"/>
    <s v="Pago de factura C N° 0002-00000021"/>
    <s v="Dirección Nacional de Expresiones Federales"/>
    <m/>
    <s v="Dirección Nacional de Expresiones Federales"/>
    <d v="2016-07-18T00:00:00"/>
    <m/>
    <x v="1"/>
    <d v="2016-07-21T00:00:00"/>
    <s v="se envía al área requirente para modificar nota por error de fecha y de proveedor."/>
    <s v="Dirección Nacional de Expresiones Federales"/>
    <d v="2016-10-06T00:00:00"/>
    <m/>
    <s v="para modificar nota y firmar presupuestos."/>
    <x v="25"/>
    <d v="2016-10-06T00:00:00"/>
    <m/>
    <m/>
    <m/>
    <m/>
    <m/>
    <m/>
    <m/>
    <m/>
    <m/>
    <m/>
    <m/>
    <x v="0"/>
    <m/>
    <e v="#N/A"/>
    <m/>
    <m/>
    <m/>
    <m/>
    <m/>
    <x v="0"/>
  </r>
  <r>
    <s v="315165/2016"/>
    <s v="315165/2016"/>
    <m/>
    <s v="23721/2016"/>
    <m/>
    <m/>
    <s v="DNEF N° 321/2016"/>
    <d v="2016-07-18T00:00:00"/>
    <s v="Alquiler de Equipamiento"/>
    <s v="BUSTO SEBASTIAN DARIO"/>
    <n v="2950"/>
    <s v="Pago de facturas C N° 0002-00000090"/>
    <s v="Dirección Nacional de Expresiones Federales"/>
    <m/>
    <s v="Dirección Nacional de Expresiones Federales"/>
    <d v="2016-07-18T00:00:00"/>
    <m/>
    <x v="1"/>
    <d v="2016-07-21T00:00:00"/>
    <s v="TERMINADO"/>
    <s v="Presupuesto"/>
    <d v="2016-09-08T00:00:00"/>
    <s v="PV-2016-01249997-APN-DGTAYL#SFM"/>
    <s v="Para que indique si hay crédito y continuar el trámite con Dispo por GEDO"/>
    <x v="5"/>
    <m/>
    <m/>
    <m/>
    <m/>
    <m/>
    <m/>
    <n v="269587"/>
    <m/>
    <m/>
    <m/>
    <m/>
    <m/>
    <x v="0"/>
    <m/>
    <e v="#N/A"/>
    <m/>
    <m/>
    <m/>
    <m/>
    <m/>
    <x v="2"/>
  </r>
  <r>
    <s v="315164/2016"/>
    <s v="315164/2016"/>
    <m/>
    <s v="23718/2016"/>
    <m/>
    <m/>
    <s v="DNEF N° 322/2016"/>
    <m/>
    <s v="Alquiler de Equipamiento"/>
    <s v="CONGRESS CITY S.R.L."/>
    <n v="277695"/>
    <s v="Pago de facturas B N° 0003-00000156/54"/>
    <s v="Dirección Nacional de Expresiones Federales"/>
    <m/>
    <s v="Dirección Nacional de Expresiones Federales"/>
    <d v="2016-07-18T00:00:00"/>
    <m/>
    <x v="1"/>
    <d v="2016-07-21T00:00:00"/>
    <s v="TERMINADO"/>
    <s v="Presupuesto"/>
    <d v="2016-08-10T00:00:00"/>
    <s v="PV-2016-00641218"/>
    <s v="Para que indique si hay crédito y continuar el trámite con Reso por GEDO"/>
    <x v="5"/>
    <m/>
    <m/>
    <m/>
    <m/>
    <m/>
    <m/>
    <m/>
    <m/>
    <m/>
    <m/>
    <m/>
    <m/>
    <x v="1"/>
    <m/>
    <e v="#N/A"/>
    <m/>
    <m/>
    <m/>
    <m/>
    <m/>
    <x v="2"/>
  </r>
  <r>
    <s v="315171/2016"/>
    <s v="315171/2016"/>
    <m/>
    <s v="237229/2016"/>
    <m/>
    <m/>
    <s v="DNEF N° 312/2016"/>
    <d v="2016-07-18T00:00:00"/>
    <s v="Mantenimiento"/>
    <s v="SAN TELMO S.R.L."/>
    <n v="158680.85"/>
    <s v="Pago de facturas B N° 0007-00001569/1570/1578/1579"/>
    <s v="Dirección Nacional de Expresiones Federales"/>
    <m/>
    <s v="Dirección Nacional de Expresiones Federales"/>
    <d v="2016-07-18T00:00:00"/>
    <m/>
    <x v="1"/>
    <d v="2016-07-21T00:00:00"/>
    <s v="TERMINADO"/>
    <s v="Presupuesto"/>
    <d v="2016-09-06T00:00:00"/>
    <s v="PV-2016-01198777"/>
    <s v="Ver columna T"/>
    <x v="19"/>
    <d v="2016-09-13T00:00:00"/>
    <m/>
    <m/>
    <m/>
    <m/>
    <m/>
    <m/>
    <m/>
    <m/>
    <m/>
    <m/>
    <m/>
    <x v="0"/>
    <m/>
    <e v="#N/A"/>
    <m/>
    <m/>
    <m/>
    <m/>
    <m/>
    <x v="2"/>
  </r>
  <r>
    <s v="314344/2016"/>
    <s v="314344/2016"/>
    <m/>
    <s v="23687/2016"/>
    <m/>
    <m/>
    <s v="DNEF N° 313/2016"/>
    <d v="2016-07-18T00:00:00"/>
    <s v="Servicios de Eventos"/>
    <m/>
    <m/>
    <s v="Contratación de servicios de catering para el CCK"/>
    <s v="Dirección Nacional de Expresiones Federales"/>
    <m/>
    <s v="Dirección Nacional de Expresiones Federales"/>
    <d v="2016-09-05T00:00:00"/>
    <m/>
    <x v="2"/>
    <d v="2016-09-07T00:00:00"/>
    <s v="Aprobación del requerimiento por Romina. Se cargó en Comprar. A la espera de la autorización de Gustavo Gonzalez (30/09)."/>
    <m/>
    <m/>
    <m/>
    <m/>
    <x v="3"/>
    <d v="2016-09-05T00:00:00"/>
    <m/>
    <m/>
    <m/>
    <m/>
    <m/>
    <m/>
    <m/>
    <m/>
    <m/>
    <m/>
    <m/>
    <x v="0"/>
    <m/>
    <s v="314344/2016"/>
    <m/>
    <m/>
    <m/>
    <m/>
    <m/>
    <x v="6"/>
  </r>
  <r>
    <s v="315173/2016"/>
    <s v="315173/2016"/>
    <m/>
    <s v="23732/2016"/>
    <m/>
    <m/>
    <s v="DNEF N° 316/2016"/>
    <d v="2016-07-18T00:00:00"/>
    <s v="Alquiler Equipamiento Radioelectrico"/>
    <s v="BACIGALUPPI HNOS. S.A."/>
    <n v="81856.5"/>
    <s v="Solicitud de pago por alquiler de handies"/>
    <s v="Dirección Nacional de Expresiones Federales"/>
    <m/>
    <s v="Dirección Nacional de Expresiones Federales"/>
    <d v="2016-07-18T00:00:00"/>
    <m/>
    <x v="1"/>
    <d v="2016-08-18T00:00:00"/>
    <s v="TERMINADO"/>
    <s v="Presupuesto"/>
    <d v="2016-09-01T00:00:00"/>
    <s v="PV-2016-01094395-APN-DGTAYL#SFM"/>
    <s v="Para que indique si hay crédito y continuar el trámite con Dispo por GEDO"/>
    <x v="5"/>
    <m/>
    <m/>
    <m/>
    <m/>
    <m/>
    <m/>
    <m/>
    <m/>
    <m/>
    <m/>
    <m/>
    <m/>
    <x v="0"/>
    <m/>
    <e v="#N/A"/>
    <m/>
    <m/>
    <m/>
    <m/>
    <m/>
    <x v="2"/>
  </r>
  <r>
    <s v="315172/2016"/>
    <s v="315172/2016"/>
    <m/>
    <s v="23731/2016"/>
    <m/>
    <m/>
    <s v="DNEF N° 315/2016"/>
    <d v="2016-07-18T00:00:00"/>
    <s v="Audiovisual"/>
    <s v="BUSTO SEBASTIAN DARIO"/>
    <n v="5000"/>
    <s v="Pago por alquiler de bateria"/>
    <s v="Dirección Nacional de Expresiones Federales"/>
    <m/>
    <s v="Dirección Nacional de Expresiones Federales"/>
    <d v="2016-07-18T00:00:00"/>
    <m/>
    <x v="1"/>
    <d v="2016-07-21T00:00:00"/>
    <s v="TERMINADO"/>
    <s v="Presupuesto"/>
    <d v="2016-08-30T00:00:00"/>
    <s v="PV-2016-01030123"/>
    <s v="Para indicar crédito y continuidad del trámite, con Dispo GEDO"/>
    <x v="5"/>
    <m/>
    <m/>
    <m/>
    <m/>
    <m/>
    <m/>
    <n v="269587"/>
    <m/>
    <m/>
    <m/>
    <m/>
    <m/>
    <x v="0"/>
    <m/>
    <e v="#N/A"/>
    <m/>
    <m/>
    <m/>
    <m/>
    <m/>
    <x v="2"/>
  </r>
  <r>
    <s v="391893/2016"/>
    <s v="023615/2016"/>
    <m/>
    <m/>
    <m/>
    <m/>
    <s v="DNEF N° 309/2016"/>
    <d v="2016-07-18T00:00:00"/>
    <s v="Otros"/>
    <s v="BUSTO SEBASTIAN DARIO"/>
    <n v="6660"/>
    <s v="Pago por alquiler de amplificador y bateria"/>
    <s v="Dirección Nacional de Expresiones Federales"/>
    <m/>
    <s v="Dirección Nacional de Expresiones Federales"/>
    <d v="2016-07-18T00:00:00"/>
    <m/>
    <x v="1"/>
    <d v="2016-07-21T00:00:00"/>
    <s v="TERMINADO"/>
    <s v="Presupuesto"/>
    <d v="2016-08-31T00:00:00"/>
    <s v="PV-2016-01063503-APN-DGTAYL#SFM"/>
    <m/>
    <x v="5"/>
    <m/>
    <m/>
    <m/>
    <m/>
    <m/>
    <m/>
    <n v="269587"/>
    <m/>
    <m/>
    <m/>
    <m/>
    <m/>
    <x v="0"/>
    <m/>
    <e v="#N/A"/>
    <m/>
    <m/>
    <m/>
    <m/>
    <m/>
    <x v="2"/>
  </r>
  <r>
    <s v="222508/2016"/>
    <s v="222508/2016"/>
    <m/>
    <s v="17798/2016"/>
    <m/>
    <m/>
    <m/>
    <d v="2016-05-30T00:00:00"/>
    <m/>
    <m/>
    <n v="35073.57"/>
    <s v="anticipo de fondos con gastos a rendir"/>
    <s v="Dirección Nacional de Expresiones Federales"/>
    <m/>
    <s v="Dirección Nacional de Expresiones Federales"/>
    <d v="2016-07-18T00:00:00"/>
    <m/>
    <x v="1"/>
    <m/>
    <m/>
    <m/>
    <m/>
    <m/>
    <m/>
    <x v="3"/>
    <d v="2016-07-19T00:00:00"/>
    <m/>
    <m/>
    <m/>
    <m/>
    <m/>
    <m/>
    <m/>
    <m/>
    <m/>
    <m/>
    <m/>
    <x v="0"/>
    <m/>
    <e v="#N/A"/>
    <m/>
    <m/>
    <m/>
    <m/>
    <m/>
    <x v="0"/>
  </r>
  <r>
    <s v="267813/2016"/>
    <s v="267813/2016"/>
    <m/>
    <m/>
    <m/>
    <m/>
    <m/>
    <d v="2016-06-23T00:00:00"/>
    <s v="Otros"/>
    <m/>
    <m/>
    <s v="solicitud compra de ruedas"/>
    <s v="Coordinación Técnica Operativa"/>
    <m/>
    <s v="Coordinación Técnica Operativa"/>
    <d v="2016-09-07T00:00:00"/>
    <m/>
    <x v="2"/>
    <d v="2016-07-21T00:00:00"/>
    <s v="En la ofina 809 lo tiene Laura para la confección del pliego. Se cargó en el SLU."/>
    <m/>
    <m/>
    <m/>
    <m/>
    <x v="3"/>
    <d v="2016-09-26T00:00:00"/>
    <m/>
    <m/>
    <m/>
    <m/>
    <m/>
    <m/>
    <m/>
    <m/>
    <m/>
    <m/>
    <m/>
    <x v="0"/>
    <m/>
    <s v="267813/2016"/>
    <m/>
    <m/>
    <m/>
    <m/>
    <m/>
    <x v="6"/>
  </r>
  <r>
    <s v="315174/2016"/>
    <s v="315174/2016"/>
    <m/>
    <s v="23733/2016"/>
    <m/>
    <m/>
    <s v="DNEF N° 317/2016"/>
    <d v="2016-07-18T00:00:00"/>
    <s v="Otros"/>
    <s v="Cesatti Rodolfo"/>
    <n v="177870"/>
    <s v="pago por alquiler de camaras profesionales"/>
    <s v="Dirección Nacional de Expresiones Federales"/>
    <m/>
    <s v="Dirección Nacional de Expresiones Federales"/>
    <d v="2016-07-18T00:00:00"/>
    <m/>
    <x v="1"/>
    <d v="2016-07-21T00:00:00"/>
    <s v="TERMINADO- se envio providencia y dispo por gedo"/>
    <s v="Presupuesto"/>
    <d v="2016-09-27T00:00:00"/>
    <s v="PV-2016-01698100"/>
    <m/>
    <x v="19"/>
    <d v="2016-09-27T00:00:00"/>
    <m/>
    <m/>
    <m/>
    <m/>
    <m/>
    <m/>
    <m/>
    <m/>
    <m/>
    <m/>
    <m/>
    <x v="0"/>
    <m/>
    <e v="#N/A"/>
    <m/>
    <m/>
    <m/>
    <m/>
    <m/>
    <x v="0"/>
  </r>
  <r>
    <s v="314956/2016"/>
    <s v="314956/2016"/>
    <m/>
    <s v="23685/2016"/>
    <m/>
    <m/>
    <s v="DNEF N° 324/2016"/>
    <d v="2016-07-05T00:00:00"/>
    <s v="Otros"/>
    <s v="MR CONSTRUCCIONES INDUSTRIALIZADAS S.R.L."/>
    <n v="494720.6"/>
    <s v="Pago reacondicionamiento de salas 6 y 7 piso"/>
    <s v="Sistema Federal de Medios y Contenidos Públicos"/>
    <m/>
    <s v="Dirección Nacional de Expresiones Federales"/>
    <d v="2016-07-18T00:00:00"/>
    <m/>
    <x v="1"/>
    <d v="2016-07-21T00:00:00"/>
    <s v="TERMINADO"/>
    <s v="Presupuesto"/>
    <d v="2016-09-20T00:00:00"/>
    <s v="PV-2016-01519566"/>
    <s v="Para que indique si hay crédito y continuar el trámite con Dispo por GEDO"/>
    <x v="3"/>
    <d v="2016-10-05T00:00:00"/>
    <m/>
    <m/>
    <m/>
    <m/>
    <m/>
    <m/>
    <m/>
    <m/>
    <m/>
    <m/>
    <m/>
    <x v="0"/>
    <m/>
    <e v="#N/A"/>
    <m/>
    <m/>
    <m/>
    <m/>
    <m/>
    <x v="0"/>
  </r>
  <r>
    <s v="393649/2016"/>
    <s v="023616/2016"/>
    <m/>
    <s v="23616/2016"/>
    <m/>
    <m/>
    <s v="DNEF N° 310/2016"/>
    <d v="2016-07-18T00:00:00"/>
    <s v="Servicios de Eventos"/>
    <s v="CATERING PORTEÑO S.R.L"/>
    <n v="6900"/>
    <s v="solicitud de pago de catering para show morelenbaum"/>
    <s v="Dirección Nacional de Expresiones Federales"/>
    <m/>
    <s v="Dirección Nacional de Expresiones Federales"/>
    <d v="2016-07-18T00:00:00"/>
    <m/>
    <x v="1"/>
    <d v="2016-07-21T00:00:00"/>
    <s v="TERMINADO"/>
    <s v="Presupuesto"/>
    <d v="2016-09-02T00:00:00"/>
    <s v="PV-2016-01115847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16270/2016"/>
    <s v="316270/2016"/>
    <m/>
    <s v="23825/2016"/>
    <m/>
    <m/>
    <s v="DNEF N° 338/2016"/>
    <d v="2016-07-19T00:00:00"/>
    <s v="Servicios de Eventos"/>
    <s v="Emanuel Juan Ignacio Brusa"/>
    <n v="8000"/>
    <s v="Reconocimiento de gastos Emanuel Juan Ignacio Brusa"/>
    <s v="Dirección Nacional de Expresiones Federales"/>
    <m/>
    <s v="Dirección Nacional de Expresiones Federales"/>
    <d v="2016-07-19T00:00:00"/>
    <m/>
    <x v="1"/>
    <d v="2016-07-21T00:00:00"/>
    <s v="TERMINADO"/>
    <s v="Presupuesto"/>
    <d v="2016-08-23T00:00:00"/>
    <s v="PV-2016-00857618"/>
    <m/>
    <x v="5"/>
    <m/>
    <m/>
    <m/>
    <m/>
    <m/>
    <m/>
    <m/>
    <m/>
    <m/>
    <m/>
    <m/>
    <m/>
    <x v="0"/>
    <m/>
    <e v="#N/A"/>
    <m/>
    <m/>
    <m/>
    <m/>
    <m/>
    <x v="2"/>
  </r>
  <r>
    <s v="316576/2016"/>
    <s v="316576/2016"/>
    <m/>
    <s v="23834/2016"/>
    <m/>
    <m/>
    <s v="DNEF N° 339/2016"/>
    <d v="2016-07-19T00:00:00"/>
    <s v="Servicios de Eventos"/>
    <s v="Gordon Mc Chesney"/>
    <s v="USD 5,800"/>
    <s v="Reconocimeinto de gastos Ches Smith"/>
    <s v="Dirección Nacional de Expresiones Federales"/>
    <m/>
    <s v="Dirección Nacional de Expresiones Federales"/>
    <d v="2016-07-19T00:00:00"/>
    <m/>
    <x v="1"/>
    <d v="2016-07-21T00:00:00"/>
    <s v="TERMINADO"/>
    <s v="Presupuesto"/>
    <d v="2016-09-08T00:00:00"/>
    <s v="PV-2016-01256524-APN-DGTAYL#SFM"/>
    <s v="Para pedir constancia de crédito con A.A. por GEDO, y continuidad de los actuados"/>
    <x v="5"/>
    <m/>
    <m/>
    <m/>
    <m/>
    <m/>
    <m/>
    <m/>
    <m/>
    <m/>
    <m/>
    <m/>
    <m/>
    <x v="0"/>
    <m/>
    <e v="#N/A"/>
    <m/>
    <m/>
    <m/>
    <m/>
    <m/>
    <x v="2"/>
  </r>
  <r>
    <s v="310748/2016"/>
    <s v="310748/2016"/>
    <m/>
    <s v="23411/2016"/>
    <m/>
    <m/>
    <s v="DNEF N° 158/2016"/>
    <d v="2016-07-13T00:00:00"/>
    <s v="Refrigerio -Almuerzos"/>
    <s v="CORPORACIÓN DEL MERCADO CENTRAL DE BUENOS AIRES"/>
    <n v="376434.6"/>
    <s v="pago de factura Nº 0000-0000292979"/>
    <s v="Dirección Nacional de Centros Tematicos"/>
    <m/>
    <s v="Direccion General Técnica, Administrativa y Legal"/>
    <d v="2016-07-18T00:00:00"/>
    <m/>
    <x v="0"/>
    <d v="2016-07-20T00:00:00"/>
    <m/>
    <m/>
    <m/>
    <m/>
    <s v="para pedir constancia de crédito"/>
    <x v="19"/>
    <d v="2016-07-29T00:00:00"/>
    <m/>
    <m/>
    <m/>
    <m/>
    <m/>
    <n v="203503"/>
    <m/>
    <m/>
    <m/>
    <m/>
    <m/>
    <x v="0"/>
    <m/>
    <e v="#N/A"/>
    <m/>
    <m/>
    <m/>
    <m/>
    <m/>
    <x v="0"/>
  </r>
  <r>
    <s v="310785/2016"/>
    <s v="310785/2016"/>
    <m/>
    <s v="23430/2016"/>
    <m/>
    <m/>
    <s v="DNEF N° 159/2016"/>
    <d v="2016-07-13T00:00:00"/>
    <s v="Tecnopolis - Equipamiento"/>
    <s v="GRUPO FUTURO S.A."/>
    <n v="160930"/>
    <s v="Pago de factura Nº 0004-00000034"/>
    <s v="Dirección Nacional de Centros Tematicos"/>
    <m/>
    <s v="Direccion General Técnica, Administrativa y Legal"/>
    <d v="2016-07-18T00:00:00"/>
    <m/>
    <x v="3"/>
    <d v="2016-07-20T00:00:00"/>
    <m/>
    <s v="Presupuesto"/>
    <d v="2016-08-22T00:00:00"/>
    <s v="PV-2016-00840334-APN-DGTAYL#SFM"/>
    <s v="para pedir constancia de crédito"/>
    <x v="19"/>
    <d v="2016-08-19T00:00:00"/>
    <m/>
    <m/>
    <m/>
    <m/>
    <m/>
    <m/>
    <m/>
    <m/>
    <m/>
    <m/>
    <m/>
    <x v="0"/>
    <m/>
    <e v="#N/A"/>
    <m/>
    <m/>
    <m/>
    <m/>
    <m/>
    <x v="0"/>
  </r>
  <r>
    <s v="316363/2016"/>
    <s v="316363/2016"/>
    <m/>
    <s v="23814/2016"/>
    <m/>
    <m/>
    <s v="DNEF N° 332/2016"/>
    <d v="2016-07-19T00:00:00"/>
    <s v="Servicios de Eventos"/>
    <s v="Mariano Malamud"/>
    <n v="4000"/>
    <s v="Reconocimiento de gastos Mariano Malamud"/>
    <s v="Dirección Nacional de Expresiones Federales"/>
    <m/>
    <s v="Dirección Nacional de Expresiones Federales"/>
    <d v="2016-07-19T00:00:00"/>
    <m/>
    <x v="1"/>
    <d v="2016-07-31T00:00:00"/>
    <s v="TERMINADO"/>
    <s v="Presupuesto"/>
    <d v="2016-08-19T00:00:00"/>
    <s v="PV-2016-00806158-APN-DGTAYL#SFM"/>
    <m/>
    <x v="5"/>
    <m/>
    <m/>
    <m/>
    <m/>
    <m/>
    <m/>
    <m/>
    <m/>
    <m/>
    <m/>
    <m/>
    <m/>
    <x v="0"/>
    <m/>
    <e v="#N/A"/>
    <m/>
    <m/>
    <m/>
    <m/>
    <m/>
    <x v="2"/>
  </r>
  <r>
    <s v="316285/2016"/>
    <s v="316285/2016"/>
    <m/>
    <s v="23812/2016"/>
    <m/>
    <m/>
    <s v="DNEF N° 333/2016"/>
    <d v="2016-07-19T00:00:00"/>
    <s v="Servicios de Eventos"/>
    <s v="Horacio Mariano Hurtado de Mendoza"/>
    <n v="4000"/>
    <s v="reconocimiento de gastos Horacio Mariano Hurtado de Mendoza"/>
    <s v="Dirección Nacional de Expresiones Federales"/>
    <m/>
    <s v="Dirección Nacional de Expresiones Federales"/>
    <d v="2016-07-19T00:00:00"/>
    <m/>
    <x v="1"/>
    <d v="2016-07-31T00:00:00"/>
    <m/>
    <s v="Dirección Nacional de Expresiones Federales"/>
    <d v="2016-08-29T00:00:00"/>
    <m/>
    <s v="para ampliar actividad Afip."/>
    <x v="5"/>
    <m/>
    <m/>
    <m/>
    <m/>
    <m/>
    <m/>
    <m/>
    <m/>
    <m/>
    <m/>
    <m/>
    <m/>
    <x v="0"/>
    <m/>
    <e v="#N/A"/>
    <m/>
    <m/>
    <m/>
    <m/>
    <m/>
    <x v="0"/>
  </r>
  <r>
    <s v="316252/2016"/>
    <s v="316252/2016"/>
    <m/>
    <s v="23810/2016"/>
    <m/>
    <m/>
    <s v="DNEF N° 331/2016"/>
    <d v="2016-07-19T00:00:00"/>
    <s v="Servicios de Eventos"/>
    <s v="Jaime Torres"/>
    <n v="28000"/>
    <s v="reconocimiento de gastos"/>
    <s v="Dirección Nacional de Expresiones Federales"/>
    <m/>
    <s v="Dirección Nacional de Expresiones Federales"/>
    <d v="2016-07-19T00:00:00"/>
    <m/>
    <x v="1"/>
    <d v="2016-07-21T00:00:00"/>
    <s v="TERMINADO"/>
    <s v="Presupuesto"/>
    <d v="2016-08-22T00:00:00"/>
    <s v="PV-2016-00840504-APN-DGTAYL#SFM"/>
    <m/>
    <x v="5"/>
    <m/>
    <m/>
    <m/>
    <m/>
    <m/>
    <m/>
    <m/>
    <m/>
    <m/>
    <m/>
    <m/>
    <m/>
    <x v="0"/>
    <m/>
    <e v="#N/A"/>
    <m/>
    <m/>
    <m/>
    <m/>
    <m/>
    <x v="2"/>
  </r>
  <r>
    <s v="316001/2016"/>
    <s v="316001/2016"/>
    <m/>
    <s v="23775/2016"/>
    <m/>
    <m/>
    <s v="DNEF N° 337/2016"/>
    <d v="2016-07-19T00:00:00"/>
    <s v="Servicios de Eventos"/>
    <s v="GUSTAVO DANIEL SPATOCCO"/>
    <n v="10000"/>
    <s v="reconocimiento de gastos"/>
    <s v="Dirección Nacional de Expresiones Federales"/>
    <m/>
    <s v="Dirección Nacional de Expresiones Federales"/>
    <d v="2016-07-19T00:00:00"/>
    <m/>
    <x v="1"/>
    <d v="2016-07-21T00:00:00"/>
    <m/>
    <s v="Presupuesto"/>
    <d v="2016-08-23T00:00:00"/>
    <s v="PV-2016-00866029"/>
    <m/>
    <x v="5"/>
    <m/>
    <m/>
    <m/>
    <m/>
    <m/>
    <m/>
    <m/>
    <m/>
    <m/>
    <m/>
    <m/>
    <m/>
    <x v="0"/>
    <m/>
    <e v="#N/A"/>
    <m/>
    <m/>
    <m/>
    <m/>
    <m/>
    <x v="0"/>
  </r>
  <r>
    <s v="316040/2016"/>
    <s v="316040/2016"/>
    <m/>
    <s v="23782/2016"/>
    <m/>
    <m/>
    <s v="DNEF N° 328/2016"/>
    <d v="2016-07-19T00:00:00"/>
    <s v="Servicios de Eventos"/>
    <s v="MARIANO MALAMUD"/>
    <n v="2500"/>
    <s v="reconocimiento de gastos"/>
    <s v="Dirección Nacional de Expresiones Federales"/>
    <m/>
    <s v="Dirección Nacional de Expresiones Federales"/>
    <d v="2016-07-19T00:00:00"/>
    <m/>
    <x v="1"/>
    <d v="2016-07-31T00:00:00"/>
    <s v="TERMINADO"/>
    <s v="Presupuesto"/>
    <d v="2016-09-02T00:00:00"/>
    <s v="PV-2016-01124218-APN-DGTAYL#SFM"/>
    <s v="para su efectivo pago"/>
    <x v="5"/>
    <m/>
    <m/>
    <m/>
    <m/>
    <m/>
    <m/>
    <m/>
    <m/>
    <m/>
    <m/>
    <m/>
    <m/>
    <x v="0"/>
    <m/>
    <e v="#N/A"/>
    <m/>
    <m/>
    <m/>
    <m/>
    <m/>
    <x v="2"/>
  </r>
  <r>
    <s v="316231/2016"/>
    <s v="316231/2016"/>
    <m/>
    <s v="23804/2016"/>
    <m/>
    <m/>
    <s v="DNEF N° 334/2016"/>
    <d v="2016-07-19T00:00:00"/>
    <s v="Servicios de Eventos"/>
    <s v="BULLPRODUCCIONES S.R.L."/>
    <n v="30000"/>
    <s v="Pago de factura B N° 0005-00000071"/>
    <s v="Dirección Nacional de Expresiones Federales"/>
    <m/>
    <s v="Dirección Nacional de Expresiones Federales"/>
    <d v="2016-09-02T00:00:00"/>
    <m/>
    <x v="1"/>
    <d v="2016-07-31T00:00:00"/>
    <s v="11/08/2016: se devuelve por falta de plazos administrativos. 27/09 se envía con providencia reclamando poder de representación y cesión de cobro."/>
    <s v="Dirección Nacional de Expresiones Federales"/>
    <d v="2016-09-27T00:00:00"/>
    <s v="PV-2016-01710948"/>
    <s v="se envía providencia por poder de representación y cesión."/>
    <x v="5"/>
    <m/>
    <m/>
    <m/>
    <m/>
    <m/>
    <m/>
    <m/>
    <m/>
    <m/>
    <m/>
    <m/>
    <m/>
    <x v="0"/>
    <m/>
    <e v="#N/A"/>
    <m/>
    <m/>
    <m/>
    <m/>
    <m/>
    <x v="0"/>
  </r>
  <r>
    <s v="316051/2016"/>
    <s v="316051/2016"/>
    <m/>
    <s v="23787/2016"/>
    <m/>
    <m/>
    <s v="DNEF N° 336/2016"/>
    <d v="2016-07-19T00:00:00"/>
    <s v="Servicios de Eventos"/>
    <s v="GUSTAVO MULE"/>
    <n v="2500"/>
    <s v="reconocimiento de gastos"/>
    <s v="Dirección Nacional de Expresiones Federales"/>
    <m/>
    <s v="Dirección Nacional de Expresiones Federales"/>
    <d v="2016-07-19T00:00:00"/>
    <m/>
    <x v="1"/>
    <d v="2016-07-31T00:00:00"/>
    <s v="TERMINADO"/>
    <s v="Presupuesto"/>
    <d v="2016-08-22T00:00:00"/>
    <s v="PV-2016-00842416-APN-DGTAYL#SFM"/>
    <m/>
    <x v="5"/>
    <m/>
    <m/>
    <m/>
    <m/>
    <m/>
    <m/>
    <m/>
    <m/>
    <m/>
    <m/>
    <m/>
    <m/>
    <x v="0"/>
    <m/>
    <e v="#N/A"/>
    <m/>
    <m/>
    <m/>
    <m/>
    <m/>
    <x v="2"/>
  </r>
  <r>
    <s v="316157/2016"/>
    <s v="316157/2016"/>
    <m/>
    <s v="23798/2016"/>
    <m/>
    <m/>
    <s v="DNEF N° 329/2016"/>
    <d v="2016-07-19T00:00:00"/>
    <s v="Contrataciones Artisticas"/>
    <s v="GABRIEL FALCONI"/>
    <n v="2500"/>
    <s v="reconocimiento de gastos"/>
    <s v="Dirección Nacional de Expresiones Federales"/>
    <m/>
    <s v="Dirección Nacional de Expresiones Federales"/>
    <d v="2016-07-19T00:00:00"/>
    <m/>
    <x v="1"/>
    <d v="2016-07-31T00:00:00"/>
    <s v="TERMINADO"/>
    <s v="Presupuesto"/>
    <d v="2016-08-23T00:00:00"/>
    <s v="PV-2016-00857157"/>
    <m/>
    <x v="5"/>
    <m/>
    <m/>
    <m/>
    <m/>
    <m/>
    <m/>
    <m/>
    <m/>
    <m/>
    <m/>
    <m/>
    <m/>
    <x v="0"/>
    <m/>
    <e v="#N/A"/>
    <m/>
    <m/>
    <m/>
    <m/>
    <m/>
    <x v="2"/>
  </r>
  <r>
    <s v="316160/2016"/>
    <s v="316160/2016"/>
    <m/>
    <s v="23797/2016"/>
    <m/>
    <m/>
    <s v="DNEF N° 335/2016"/>
    <d v="2016-07-19T00:00:00"/>
    <s v="Contrataciones Artisticas"/>
    <s v="ANGEL SUCHERAS"/>
    <n v="6000"/>
    <s v="reconocimiento de gastos"/>
    <s v="Dirección Nacional de Expresiones Federales"/>
    <m/>
    <s v="Dirección Nacional de Expresiones Federales"/>
    <d v="2016-07-19T00:00:00"/>
    <m/>
    <x v="1"/>
    <d v="2016-07-31T00:00:00"/>
    <s v="TERMINADO"/>
    <s v="Presupuesto"/>
    <d v="2016-08-23T00:00:00"/>
    <s v="PV-2016-00857561"/>
    <m/>
    <x v="5"/>
    <m/>
    <m/>
    <m/>
    <m/>
    <m/>
    <m/>
    <m/>
    <m/>
    <m/>
    <m/>
    <m/>
    <m/>
    <x v="0"/>
    <m/>
    <e v="#N/A"/>
    <m/>
    <m/>
    <m/>
    <m/>
    <m/>
    <x v="2"/>
  </r>
  <r>
    <s v="317010/2016"/>
    <s v="317010/2016"/>
    <m/>
    <s v="23808/2016"/>
    <m/>
    <m/>
    <m/>
    <d v="2016-07-19T00:00:00"/>
    <s v="Otros"/>
    <s v="M G G PRODUCCIONES S.R.L."/>
    <n v="500000"/>
    <s v="PAGO FACTURA Nº 0002-00000010"/>
    <s v="Subsecretaría de Centros Temáticos y Expresiones Federales"/>
    <m/>
    <s v="Direccion General Técnica, Administrativa y Legal"/>
    <d v="2016-07-19T00:00:00"/>
    <m/>
    <x v="0"/>
    <d v="2016-07-20T00:00:00"/>
    <m/>
    <s v="Presupuesto"/>
    <d v="2016-07-20T00:00:00"/>
    <s v="pv-2016-00346257"/>
    <s v="para su efectivo pago"/>
    <x v="19"/>
    <d v="2016-07-20T00:00:00"/>
    <m/>
    <m/>
    <m/>
    <m/>
    <m/>
    <m/>
    <m/>
    <m/>
    <m/>
    <m/>
    <m/>
    <x v="0"/>
    <m/>
    <e v="#N/A"/>
    <m/>
    <m/>
    <m/>
    <m/>
    <m/>
    <x v="0"/>
  </r>
  <r>
    <s v="317016/2016"/>
    <s v="317016/2016"/>
    <m/>
    <s v="23805/2016"/>
    <m/>
    <m/>
    <s v="SSCTYEF Nº 260/2016"/>
    <d v="2016-07-19T00:00:00"/>
    <s v="Otros"/>
    <s v="M G G PRODUCCIONES S.R.L."/>
    <n v="500000"/>
    <s v="PAGO FACTURA Nº 0002-00000009"/>
    <s v="Subsecretaría de Centros Temáticos y Expresiones Federales"/>
    <m/>
    <s v="Direccion General Técnica, Administrativa y Legal"/>
    <d v="2016-07-19T00:00:00"/>
    <m/>
    <x v="0"/>
    <d v="2016-07-20T00:00:00"/>
    <m/>
    <s v="Presupuesto"/>
    <d v="2016-07-20T00:00:00"/>
    <s v="pv-2016-00346241"/>
    <s v="para su efectivo pago"/>
    <x v="19"/>
    <d v="2016-07-20T00:00:00"/>
    <m/>
    <m/>
    <m/>
    <m/>
    <m/>
    <m/>
    <m/>
    <m/>
    <m/>
    <m/>
    <m/>
    <x v="0"/>
    <m/>
    <e v="#N/A"/>
    <m/>
    <m/>
    <m/>
    <m/>
    <m/>
    <x v="0"/>
  </r>
  <r>
    <s v="315166/2016"/>
    <s v="315166/2016"/>
    <m/>
    <s v="23720/2016"/>
    <m/>
    <m/>
    <s v="DNEF N° 175/2016"/>
    <d v="2016-07-11T00:00:00"/>
    <s v="Tecnopolis - Insumos textiles"/>
    <s v="MR ALTER CORPORATION S.R.L."/>
    <n v="350015.01"/>
    <s v="Pago factura Nº 0005-00000001"/>
    <s v="Dirección Nacional de Centros Tematicos"/>
    <m/>
    <s v="Direccion General Técnica, Administrativa y Legal"/>
    <d v="2016-07-19T00:00:00"/>
    <m/>
    <x v="3"/>
    <d v="2016-07-20T00:00:00"/>
    <m/>
    <s v="Presupuesto"/>
    <d v="2016-08-16T00:00:00"/>
    <s v="PV-2016-00716500-APN-DGTAYL#SFM"/>
    <m/>
    <x v="19"/>
    <d v="2016-08-16T00:00:00"/>
    <m/>
    <m/>
    <m/>
    <m/>
    <m/>
    <m/>
    <m/>
    <m/>
    <m/>
    <m/>
    <m/>
    <x v="0"/>
    <m/>
    <e v="#N/A"/>
    <m/>
    <m/>
    <m/>
    <m/>
    <m/>
    <x v="0"/>
  </r>
  <r>
    <s v="315342/2016"/>
    <s v="315342/2016"/>
    <m/>
    <s v="23728/2016"/>
    <m/>
    <m/>
    <s v="DNEF N° 177/2016"/>
    <d v="2016-07-13T00:00:00"/>
    <s v="Tecnopolis - Mantenimiento"/>
    <s v="CAUCHO COLOR COOPERATIVA DE TRABAJO ARCANGEL LIMITADA"/>
    <n v="86500"/>
    <s v="Pago de factura Nº 0002-00000052"/>
    <s v="Dirección Nacional de Centros Tematicos"/>
    <m/>
    <s v="Direccion General Técnica, Administrativa y Legal"/>
    <d v="2016-07-19T00:00:00"/>
    <m/>
    <x v="3"/>
    <d v="2016-07-20T00:00:00"/>
    <s v="FINALIZADO"/>
    <s v="Presupuesto"/>
    <d v="2016-08-08T00:00:00"/>
    <s v="PV-2016-00595488-APN-DGTAYL#SFM"/>
    <m/>
    <x v="5"/>
    <m/>
    <m/>
    <m/>
    <m/>
    <m/>
    <m/>
    <m/>
    <m/>
    <m/>
    <m/>
    <m/>
    <m/>
    <x v="0"/>
    <m/>
    <e v="#N/A"/>
    <m/>
    <m/>
    <m/>
    <m/>
    <m/>
    <x v="2"/>
  </r>
  <r>
    <s v="315169/2016"/>
    <s v="315169/2016"/>
    <m/>
    <s v="23727/2016"/>
    <m/>
    <m/>
    <s v="DNEF N° 176/2016"/>
    <d v="2016-07-13T00:00:00"/>
    <s v="Tecnopolis - Mantenimiento"/>
    <s v="CAUCHO COLOR COOPERATIVA DE TRABAJO ARCANGEL LIMITADA"/>
    <n v="128250"/>
    <s v="Pago de factura Nº 0002-00000053"/>
    <s v="Dirección Nacional de Centros Tematicos"/>
    <m/>
    <s v="Direccion General Técnica, Administrativa y Legal"/>
    <d v="2016-07-19T00:00:00"/>
    <m/>
    <x v="3"/>
    <d v="2016-07-20T00:00:00"/>
    <s v="FINALIZADO"/>
    <s v="Presupuesto"/>
    <d v="2016-08-08T00:00:00"/>
    <s v="PV-2016-00595556-APN-DGTAYL#SFM"/>
    <s v="Para dar constancia de credito"/>
    <x v="5"/>
    <m/>
    <m/>
    <m/>
    <m/>
    <m/>
    <m/>
    <m/>
    <m/>
    <m/>
    <m/>
    <m/>
    <m/>
    <x v="0"/>
    <m/>
    <e v="#N/A"/>
    <m/>
    <m/>
    <m/>
    <m/>
    <m/>
    <x v="2"/>
  </r>
  <r>
    <s v="315397/2016"/>
    <s v="315397/2016"/>
    <m/>
    <s v="23734/2016"/>
    <m/>
    <m/>
    <s v="DNEF N° 174/2016"/>
    <d v="2016-07-13T00:00:00"/>
    <s v="Tecnopolis - Internet"/>
    <s v="SZ STUDIOS DE SZTABZYB NICOLAS"/>
    <n v="112530"/>
    <s v="Pago de factura Nº 0002-00000007"/>
    <s v="Dirección Nacional de Centros Tematicos"/>
    <m/>
    <s v="Direccion General Técnica, Administrativa y Legal"/>
    <d v="2016-08-25T00:00:00"/>
    <m/>
    <x v="3"/>
    <d v="2016-07-20T00:00:00"/>
    <s v="FINALIZADO. Se archivan fojas N° 19 a 23 - 26 a 28- 45 y 46"/>
    <s v="Presupuesto"/>
    <d v="2016-09-21T00:00:00"/>
    <s v="PV-2016-01394634-APN-DGTAYL#SFM"/>
    <s v="PARA CONTINUAR CON LOS TRÁMITES DE RIGOR"/>
    <x v="19"/>
    <d v="2016-09-21T00:00:00"/>
    <m/>
    <m/>
    <m/>
    <m/>
    <m/>
    <m/>
    <m/>
    <m/>
    <m/>
    <m/>
    <m/>
    <x v="0"/>
    <m/>
    <e v="#N/A"/>
    <m/>
    <m/>
    <m/>
    <m/>
    <m/>
    <x v="2"/>
  </r>
  <r>
    <s v="61074/2016"/>
    <s v="061074/2016"/>
    <m/>
    <s v="242007/2016"/>
    <m/>
    <m/>
    <s v="DNEF N° 342/2016"/>
    <d v="2016-07-20T00:00:00"/>
    <s v="Otros"/>
    <m/>
    <m/>
    <s v="Intimación de pago por derechos de autor"/>
    <s v="Dirección Nacional de Expresiones Federales"/>
    <m/>
    <s v="Dirección Nacional de Expresiones Federales"/>
    <d v="2016-07-20T00:00:00"/>
    <m/>
    <x v="1"/>
    <d v="2016-07-21T00:00:00"/>
    <s v="25/08/2016: Sale a DNEF para firmar factura. 23/09/2016: sale a DNEF para pasar nota por GEDO y desglosar fojas"/>
    <s v="Dirección Nacional de Expresiones Federales"/>
    <d v="2016-09-23T00:00:00"/>
    <s v="RTO-S01:01024744/2016"/>
    <s v="para desglosar fojas"/>
    <x v="25"/>
    <d v="2016-09-23T00:00:00"/>
    <m/>
    <m/>
    <m/>
    <m/>
    <m/>
    <m/>
    <m/>
    <m/>
    <m/>
    <m/>
    <m/>
    <x v="0"/>
    <m/>
    <e v="#N/A"/>
    <m/>
    <m/>
    <m/>
    <m/>
    <m/>
    <x v="0"/>
  </r>
  <r>
    <s v="024175/2016"/>
    <s v="024175/2016"/>
    <m/>
    <s v="24175/2016"/>
    <m/>
    <m/>
    <m/>
    <d v="2016-07-18T00:00:00"/>
    <s v="Tecnopolis - Alquiler Fotocopiadoras"/>
    <s v="QSC SOLUCIONES S.R.L."/>
    <n v="13488.5"/>
    <s v="Pago de factura B N° 0002-00007688"/>
    <s v="Dirección Nacional de Centros Tematicos"/>
    <m/>
    <s v="Dirección Nacional de Centros Tematicos"/>
    <d v="2016-07-18T00:00:00"/>
    <m/>
    <x v="3"/>
    <d v="2016-07-20T00:00:00"/>
    <m/>
    <m/>
    <m/>
    <m/>
    <m/>
    <x v="3"/>
    <d v="2016-07-20T00:00:00"/>
    <m/>
    <m/>
    <m/>
    <m/>
    <m/>
    <m/>
    <m/>
    <m/>
    <m/>
    <m/>
    <m/>
    <x v="0"/>
    <m/>
    <e v="#N/A"/>
    <m/>
    <m/>
    <m/>
    <m/>
    <m/>
    <x v="0"/>
  </r>
  <r>
    <s v="024173/2016"/>
    <s v="024173/2016"/>
    <m/>
    <s v="24173/2016"/>
    <m/>
    <m/>
    <s v="DNCT N° 194/2016"/>
    <d v="2016-07-18T00:00:00"/>
    <s v="Tecnopolis - Alquiler Fotocopiadoras"/>
    <s v="QSC SOLUCIONES S.R.L."/>
    <n v="13488.5"/>
    <s v="Pago de factura B N° 0002-00007687"/>
    <s v="Dirección Nacional de Centros Tematicos"/>
    <m/>
    <s v="Dirección Nacional de Centros Tematicos"/>
    <d v="2016-07-18T00:00:00"/>
    <m/>
    <x v="3"/>
    <d v="2016-07-20T00:00:00"/>
    <m/>
    <m/>
    <m/>
    <m/>
    <m/>
    <x v="3"/>
    <d v="2016-07-20T00:00:00"/>
    <m/>
    <m/>
    <m/>
    <m/>
    <m/>
    <m/>
    <m/>
    <m/>
    <m/>
    <m/>
    <m/>
    <x v="0"/>
    <m/>
    <e v="#N/A"/>
    <m/>
    <m/>
    <m/>
    <m/>
    <m/>
    <x v="0"/>
  </r>
  <r>
    <s v="024182/2016"/>
    <s v="024182/2016"/>
    <m/>
    <s v="24182/2016"/>
    <m/>
    <m/>
    <s v="DNCT N° 193/2016"/>
    <d v="2016-07-18T00:00:00"/>
    <s v="Tecnopolis - Alquiler Fotocopiadoras"/>
    <s v="QSC SOLUCIONES S.R.L."/>
    <n v="40698.9"/>
    <s v="Pago de facturas B N° 0002-00007689/7690/7691/"/>
    <s v="Dirección Nacional de Centros Tematicos"/>
    <m/>
    <s v="Dirección Nacional de Centros Tematicos"/>
    <d v="2016-07-18T00:00:00"/>
    <m/>
    <x v="3"/>
    <d v="2016-07-20T00:00:00"/>
    <m/>
    <m/>
    <m/>
    <m/>
    <m/>
    <x v="3"/>
    <d v="2016-07-20T00:00:00"/>
    <m/>
    <m/>
    <m/>
    <m/>
    <m/>
    <m/>
    <m/>
    <m/>
    <m/>
    <m/>
    <m/>
    <x v="0"/>
    <m/>
    <e v="#N/A"/>
    <m/>
    <m/>
    <m/>
    <m/>
    <m/>
    <x v="0"/>
  </r>
  <r>
    <s v="320635/2016"/>
    <s v="320635/2016"/>
    <m/>
    <m/>
    <m/>
    <m/>
    <m/>
    <m/>
    <s v="Tecnopolis - Equipamiento"/>
    <s v="AV COMUNICACION"/>
    <m/>
    <s v="Alquiler de servicio integral de sistema de video - salta itinerante 2° etapa"/>
    <m/>
    <m/>
    <m/>
    <m/>
    <m/>
    <x v="0"/>
    <d v="2016-07-21T00:00:00"/>
    <s v="Se remite a presupuestIÓ el día 25/07/2016"/>
    <s v="Presupuesto"/>
    <d v="2016-09-23T00:00:00"/>
    <s v="PV-2016-00405514"/>
    <m/>
    <x v="2"/>
    <d v="2016-10-05T00:00:00"/>
    <m/>
    <m/>
    <m/>
    <m/>
    <m/>
    <m/>
    <m/>
    <m/>
    <m/>
    <m/>
    <m/>
    <x v="0"/>
    <m/>
    <e v="#N/A"/>
    <m/>
    <m/>
    <m/>
    <m/>
    <m/>
    <x v="0"/>
  </r>
  <r>
    <s v="321127/2016"/>
    <s v="321127/2016"/>
    <m/>
    <m/>
    <m/>
    <m/>
    <m/>
    <m/>
    <s v="Alquiler de Fotocopiadora"/>
    <s v="TN GROUP"/>
    <m/>
    <m/>
    <m/>
    <m/>
    <m/>
    <m/>
    <m/>
    <x v="3"/>
    <d v="2016-07-21T00:00:00"/>
    <m/>
    <m/>
    <m/>
    <m/>
    <m/>
    <x v="3"/>
    <d v="2016-07-21T00:00:00"/>
    <m/>
    <m/>
    <m/>
    <m/>
    <m/>
    <m/>
    <m/>
    <m/>
    <m/>
    <m/>
    <m/>
    <x v="0"/>
    <m/>
    <e v="#N/A"/>
    <m/>
    <m/>
    <m/>
    <m/>
    <m/>
    <x v="0"/>
  </r>
  <r>
    <s v="320260/2016"/>
    <s v="320260/2016"/>
    <m/>
    <s v="24189/2016"/>
    <m/>
    <m/>
    <s v="DNCT N° 190/2016"/>
    <d v="2016-07-18T00:00:00"/>
    <s v="Tecnopolis - Refrigerio"/>
    <s v="CORPORACIÓN DEL MERCADO CENTRAL DE BUENOS AIRES"/>
    <n v="335871.98"/>
    <s v="Pago de factura B N° 0000-0000292981"/>
    <s v="Dirección Nacional de Centros Tematicos"/>
    <m/>
    <s v="Dirección Nacional de Centros Tematicos"/>
    <d v="2016-07-18T00:00:00"/>
    <m/>
    <x v="3"/>
    <m/>
    <m/>
    <m/>
    <m/>
    <m/>
    <s v="Para que informe constancia de crédito y pase a legales"/>
    <x v="19"/>
    <d v="2016-08-01T00:00:00"/>
    <m/>
    <m/>
    <m/>
    <m/>
    <m/>
    <n v="203503"/>
    <m/>
    <m/>
    <m/>
    <m/>
    <m/>
    <x v="0"/>
    <m/>
    <e v="#N/A"/>
    <m/>
    <m/>
    <m/>
    <m/>
    <m/>
    <x v="0"/>
  </r>
  <r>
    <s v="320178/2016"/>
    <s v="320178/2016"/>
    <m/>
    <s v="24183/2016"/>
    <m/>
    <m/>
    <s v="DNCT N° 191/2016"/>
    <d v="2016-07-14T00:00:00"/>
    <s v="Tecnopolis - Refrigerio"/>
    <s v="CORPORACIÓN DEL MERCADO CENTRAL DE BUENOS AIRES"/>
    <n v="382397.9"/>
    <s v="Pago de factura B N° 0000-0000292980"/>
    <s v="Dirección Nacional de Centros Tematicos"/>
    <m/>
    <s v="Dirección Nacional de Centros Tematicos"/>
    <d v="2016-07-14T00:00:00"/>
    <m/>
    <x v="3"/>
    <m/>
    <s v="Remitos cortados, se solicitó al proveedor."/>
    <s v="Presupuesto"/>
    <d v="2016-08-31T00:00:00"/>
    <s v="PV-2016-01063198-APN-DGTAYL#SFM"/>
    <s v="Para que informe existencia de crédito presupuestario"/>
    <x v="5"/>
    <m/>
    <m/>
    <m/>
    <m/>
    <m/>
    <m/>
    <n v="203503"/>
    <m/>
    <m/>
    <m/>
    <m/>
    <m/>
    <x v="0"/>
    <m/>
    <e v="#N/A"/>
    <m/>
    <m/>
    <m/>
    <m/>
    <m/>
    <x v="0"/>
  </r>
  <r>
    <s v="318558/2016"/>
    <s v="318558/2016"/>
    <m/>
    <s v="24171/2016"/>
    <m/>
    <m/>
    <s v="DNCT N° 195/2016"/>
    <d v="2016-07-20T00:00:00"/>
    <s v="Viáticos y Alojamiento"/>
    <s v="PBG TRAVEL AND EVENTS S.R.L."/>
    <n v="118506.21"/>
    <s v="Pago de vuelo, hospedajes y comidad &quot; TECNÓPOLIS ITINERANTE&quot;"/>
    <s v="Dirección Nacional de Centros Tematicos"/>
    <m/>
    <s v="Dirección Nacional de Centros Tematicos"/>
    <d v="2016-07-20T00:00:00"/>
    <s v="Mueble 9"/>
    <x v="1"/>
    <d v="2016-07-22T00:00:00"/>
    <s v="TERMINADO"/>
    <s v="Presupuesto"/>
    <d v="2016-07-26T00:00:00"/>
    <s v="PV-2016-00404452-APN-DGTAYL#SFM"/>
    <s v="Para su intervención (con AA por GEDO). Cumplido pase a Legales"/>
    <x v="19"/>
    <d v="2016-07-26T00:00:00"/>
    <m/>
    <m/>
    <m/>
    <m/>
    <m/>
    <m/>
    <m/>
    <m/>
    <m/>
    <m/>
    <m/>
    <x v="0"/>
    <m/>
    <e v="#N/A"/>
    <m/>
    <m/>
    <m/>
    <m/>
    <m/>
    <x v="2"/>
  </r>
  <r>
    <s v="164634/2016"/>
    <s v="164634/2016"/>
    <m/>
    <s v="12983/2016"/>
    <m/>
    <m/>
    <m/>
    <d v="2016-04-21T00:00:00"/>
    <s v="Tecnopolis - Servicio de control de plagas"/>
    <s v="DE Martino Carlos Eduardo"/>
    <n v="4126192.5"/>
    <s v="Adquisición de insumos para parquizacion"/>
    <s v="Dirección Nacional de Centros Tematicos"/>
    <m/>
    <s v="Direccion General Técnica, Administrativa y Legal"/>
    <d v="2016-06-01T00:00:00"/>
    <m/>
    <x v="2"/>
    <m/>
    <s v="Borrador a revisión final, lo tiene Laura.28/09"/>
    <s v="Dirección Nacional de Centros Tematicos"/>
    <d v="2016-08-16T00:00:00"/>
    <s v="PV-2016-00732659-APN-DGTAYL#SFM"/>
    <s v="Correcciones al requerimiento."/>
    <x v="27"/>
    <d v="2016-08-17T00:00:00"/>
    <m/>
    <m/>
    <m/>
    <m/>
    <m/>
    <m/>
    <m/>
    <m/>
    <m/>
    <m/>
    <m/>
    <x v="0"/>
    <m/>
    <s v="164634/2016"/>
    <m/>
    <m/>
    <m/>
    <m/>
    <m/>
    <x v="5"/>
  </r>
  <r>
    <s v="324023/2016"/>
    <s v="324023/2016"/>
    <m/>
    <s v="24348/2016"/>
    <m/>
    <m/>
    <s v="DNCT N° 197/2016"/>
    <d v="2016-07-21T00:00:00"/>
    <s v="Tecnopolis - Servicio de sonido y video"/>
    <s v="JONS SILVERSTEIN S.R.L."/>
    <n v="906000"/>
    <s v="Pago factura B N° 0002-00000092"/>
    <s v="Dirección Nacional de Centros Tematicos"/>
    <m/>
    <s v="Legales"/>
    <d v="2016-08-08T00:00:00"/>
    <s v="Mueble 25"/>
    <x v="0"/>
    <m/>
    <s v="LEGITIMO ABONO JUSTIFICADO O.C."/>
    <s v="Dirección Nacional de Centros Tematicos"/>
    <d v="2016-09-16T00:00:00"/>
    <s v="PV-2016-01456655-APN-DGTAYL#SFM"/>
    <s v="Constancia de crédito"/>
    <x v="5"/>
    <m/>
    <m/>
    <m/>
    <m/>
    <m/>
    <m/>
    <m/>
    <m/>
    <m/>
    <m/>
    <m/>
    <m/>
    <x v="0"/>
    <m/>
    <e v="#N/A"/>
    <m/>
    <m/>
    <m/>
    <m/>
    <m/>
    <x v="2"/>
  </r>
  <r>
    <s v="024353/2016"/>
    <s v="024353/2016"/>
    <m/>
    <s v="24353/2016"/>
    <m/>
    <m/>
    <s v="DNCT N° 198/2016"/>
    <d v="2016-07-12T00:00:00"/>
    <s v="Tecnopolis - Limpieza"/>
    <s v="FEPROL S.R.L."/>
    <n v="38476"/>
    <s v="Pago de factura B N° 0003-00001108"/>
    <s v="Dirección Nacional de Centros Tematicos"/>
    <m/>
    <s v="Dirección Nacional de Centros Tematicos"/>
    <d v="2016-07-12T00:00:00"/>
    <m/>
    <x v="3"/>
    <m/>
    <m/>
    <m/>
    <m/>
    <m/>
    <m/>
    <x v="3"/>
    <d v="2016-07-22T00:00:00"/>
    <m/>
    <m/>
    <m/>
    <m/>
    <m/>
    <m/>
    <m/>
    <m/>
    <m/>
    <m/>
    <m/>
    <x v="0"/>
    <m/>
    <e v="#N/A"/>
    <m/>
    <m/>
    <m/>
    <m/>
    <m/>
    <x v="0"/>
  </r>
  <r>
    <s v="321553/2016"/>
    <s v="321553/2016"/>
    <m/>
    <s v="24237/2016"/>
    <m/>
    <m/>
    <s v="DNCT N° 196/2016"/>
    <d v="2016-07-19T00:00:00"/>
    <s v="Tecnopolis - Insumos textiles"/>
    <s v="GABRIEL MATIAS CHERES"/>
    <n v="46000"/>
    <s v="Pago de facturas C N° 0001-00000054/55"/>
    <s v="Dirección Nacional de Centros Tematicos"/>
    <m/>
    <s v="Dirección Nacional de Centros Tematicos"/>
    <d v="2016-07-19T00:00:00"/>
    <m/>
    <x v="0"/>
    <m/>
    <m/>
    <s v="Presupuesto"/>
    <d v="2016-08-19T00:00:00"/>
    <s v="PV-2016-00803480-APN-DGTAYL#SFM"/>
    <m/>
    <x v="5"/>
    <m/>
    <m/>
    <m/>
    <m/>
    <m/>
    <m/>
    <m/>
    <m/>
    <m/>
    <m/>
    <m/>
    <m/>
    <x v="0"/>
    <m/>
    <e v="#N/A"/>
    <m/>
    <m/>
    <m/>
    <m/>
    <m/>
    <x v="0"/>
  </r>
  <r>
    <s v="324095/2016"/>
    <s v="324095/2016"/>
    <m/>
    <s v="24355/2016"/>
    <m/>
    <m/>
    <s v="DNCT N° 199/2016"/>
    <d v="2016-07-21T00:00:00"/>
    <s v="Tecnopolis - Mantenimiento"/>
    <s v="MADERERA LAVALLOL S.A."/>
    <n v="81561.33"/>
    <s v="Pago de facturas B N° 0016-00007320 / 22"/>
    <s v="Dirección Nacional de Centros Tematicos"/>
    <m/>
    <s v="Dirección Nacional de Centros Tematicos"/>
    <d v="2016-07-21T00:00:00"/>
    <m/>
    <x v="3"/>
    <m/>
    <m/>
    <s v="Presupuesto"/>
    <d v="2016-08-04T00:00:00"/>
    <s v="PV-2016-00543085"/>
    <m/>
    <x v="5"/>
    <m/>
    <m/>
    <m/>
    <m/>
    <m/>
    <m/>
    <m/>
    <m/>
    <m/>
    <m/>
    <m/>
    <m/>
    <x v="0"/>
    <m/>
    <e v="#N/A"/>
    <m/>
    <m/>
    <m/>
    <m/>
    <m/>
    <x v="0"/>
  </r>
  <r>
    <s v="327021/2016"/>
    <s v="327021/2016"/>
    <m/>
    <m/>
    <m/>
    <m/>
    <m/>
    <m/>
    <m/>
    <m/>
    <m/>
    <s v="Pago de factura a favor de PROPOWER S.R.L."/>
    <m/>
    <m/>
    <m/>
    <m/>
    <m/>
    <x v="0"/>
    <d v="2016-07-25T00:00:00"/>
    <s v="Para confeccionar DISPO"/>
    <m/>
    <m/>
    <m/>
    <m/>
    <x v="3"/>
    <d v="2016-07-25T00:00:00"/>
    <m/>
    <m/>
    <m/>
    <m/>
    <m/>
    <m/>
    <m/>
    <m/>
    <m/>
    <m/>
    <m/>
    <x v="0"/>
    <m/>
    <e v="#N/A"/>
    <m/>
    <m/>
    <m/>
    <m/>
    <m/>
    <x v="0"/>
  </r>
  <r>
    <s v="327532/2016"/>
    <s v="327532/2016"/>
    <m/>
    <s v="24563/2016"/>
    <m/>
    <m/>
    <s v="DNEF N° 347/2016"/>
    <d v="2016-07-25T00:00:00"/>
    <s v="Seguros"/>
    <s v="NACIÓN SEGUROS S.A."/>
    <m/>
    <s v="Pago de póliza de seguro 59.996 por obras MUSEO ISAAC FERNADEZ BLANCO"/>
    <s v="Dirección Nacional de Expresiones Federales"/>
    <m/>
    <s v="Dirección Nacional de Expresiones Federales"/>
    <d v="2016-07-25T00:00:00"/>
    <m/>
    <x v="1"/>
    <d v="2016-07-25T00:00:00"/>
    <s v="TERMINADO"/>
    <s v="Presupuesto"/>
    <d v="2016-08-11T00:00:00"/>
    <s v="PV-2016-00672070-APN-DGTAYL#SFM"/>
    <s v="Para indicar crédito y continuidad del trámite, con Dispo GEDO"/>
    <x v="19"/>
    <d v="2016-08-11T00:00:00"/>
    <m/>
    <m/>
    <m/>
    <m/>
    <m/>
    <m/>
    <m/>
    <m/>
    <m/>
    <m/>
    <m/>
    <x v="0"/>
    <m/>
    <e v="#N/A"/>
    <m/>
    <m/>
    <m/>
    <m/>
    <m/>
    <x v="2"/>
  </r>
  <r>
    <s v="327644/2016"/>
    <s v="327644/2016"/>
    <m/>
    <s v="25470/2016"/>
    <m/>
    <m/>
    <s v="DNEF N° 348/2016"/>
    <d v="2016-07-25T00:00:00"/>
    <s v="Mantenimiento"/>
    <s v="SAN TELMO S.R.L."/>
    <n v="121679.47"/>
    <s v="Pago de facturas B N° 0007-00001640/1654/1600"/>
    <s v="Dirección Nacional de Expresiones Federales"/>
    <m/>
    <s v="Dirección Nacional de Expresiones Federales"/>
    <d v="2016-09-05T00:00:00"/>
    <s v="Mueble 11"/>
    <x v="1"/>
    <m/>
    <s v="TERMINADO"/>
    <s v="Presupuesto"/>
    <d v="2016-09-07T00:00:00"/>
    <s v="PV-2016-01225452"/>
    <s v="Ver columna T"/>
    <x v="5"/>
    <m/>
    <m/>
    <m/>
    <m/>
    <m/>
    <m/>
    <m/>
    <m/>
    <m/>
    <m/>
    <m/>
    <m/>
    <x v="0"/>
    <m/>
    <e v="#N/A"/>
    <m/>
    <m/>
    <m/>
    <m/>
    <m/>
    <x v="2"/>
  </r>
  <r>
    <s v="324066/2016"/>
    <s v="324066/2016"/>
    <m/>
    <s v="24537/2016"/>
    <m/>
    <m/>
    <m/>
    <m/>
    <s v="Tecnopolis - Servicio de producción"/>
    <m/>
    <m/>
    <s v="Solicitud de contratación de servicio de producción integral para el proyecto &quot;EL ESTADO EN TU BARRIO&quot;"/>
    <m/>
    <m/>
    <s v="Legales"/>
    <d v="2016-08-22T00:00:00"/>
    <m/>
    <x v="0"/>
    <m/>
    <m/>
    <s v="Presupuesto"/>
    <d v="2016-08-12T00:00:00"/>
    <s v="PV-2016-00694387"/>
    <m/>
    <x v="3"/>
    <d v="2016-08-22T00:00:00"/>
    <m/>
    <m/>
    <m/>
    <m/>
    <m/>
    <m/>
    <m/>
    <m/>
    <m/>
    <m/>
    <m/>
    <x v="0"/>
    <m/>
    <e v="#N/A"/>
    <m/>
    <m/>
    <m/>
    <m/>
    <m/>
    <x v="0"/>
  </r>
  <r>
    <s v="328417/2016"/>
    <s v="328417/2016"/>
    <m/>
    <m/>
    <m/>
    <m/>
    <m/>
    <d v="2016-07-25T00:00:00"/>
    <s v="Hospedaje y Comida"/>
    <m/>
    <m/>
    <s v="Servicio de provisión de pasajes, hospedaje, gastronómico y traslados para el SFMyCP"/>
    <m/>
    <m/>
    <s v="Direccion General Técnica, Administrativa y Legal"/>
    <d v="2016-07-26T00:00:00"/>
    <s v="OF. 809"/>
    <x v="0"/>
    <d v="2016-07-28T00:00:00"/>
    <s v="Lo está viendo Romina, para hacer observaciones al Req."/>
    <s v="Direccion General Técnica, Administrativa y Legal"/>
    <m/>
    <m/>
    <m/>
    <x v="3"/>
    <d v="2016-07-27T00:00:00"/>
    <m/>
    <m/>
    <m/>
    <m/>
    <m/>
    <m/>
    <m/>
    <m/>
    <m/>
    <m/>
    <m/>
    <x v="0"/>
    <m/>
    <e v="#N/A"/>
    <m/>
    <m/>
    <m/>
    <m/>
    <m/>
    <x v="2"/>
  </r>
  <r>
    <s v="330900/2016"/>
    <s v="330900/2016"/>
    <m/>
    <s v="24840/2016"/>
    <m/>
    <m/>
    <s v="NOTA DNEF N° 385/2016"/>
    <d v="2016-07-26T00:00:00"/>
    <s v="Contrataciones Artisticas"/>
    <s v="GRACIELA ODDONE"/>
    <n v="10000"/>
    <s v="Informe de reconocimiento de gastos &quot; Graciela Oddne&quot;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9-02T00:00:00"/>
    <s v="PV-2016-01123723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0184/2016"/>
    <s v="330184/2016"/>
    <m/>
    <s v="24743/2016"/>
    <m/>
    <m/>
    <s v="NOTA DNEF N° 362/2016"/>
    <d v="2016-07-26T00:00:00"/>
    <s v="Contrataciones Artisticas"/>
    <s v="HORACIO MARIANO HUERTADO DE MENDOZA"/>
    <n v="6000"/>
    <s v="Informe de reconocimiento de gastos HORACIO MARIANO HUERTADO DE MENDOZA -- Jazz en salon de honor junio"/>
    <s v="Dirección Nacional de Expresiones Federales"/>
    <m/>
    <s v="Dirección Nacional de Expresiones Federales"/>
    <d v="2016-07-26T00:00:00"/>
    <m/>
    <x v="1"/>
    <d v="2016-07-27T00:00:00"/>
    <m/>
    <s v="Dirección Nacional de Expresiones Federales"/>
    <d v="2016-09-02T00:00:00"/>
    <m/>
    <s v="proveedor debe ampliar actividad en la Afip."/>
    <x v="5"/>
    <m/>
    <m/>
    <m/>
    <m/>
    <m/>
    <m/>
    <m/>
    <m/>
    <m/>
    <m/>
    <m/>
    <m/>
    <x v="0"/>
    <m/>
    <e v="#N/A"/>
    <m/>
    <m/>
    <m/>
    <m/>
    <m/>
    <x v="0"/>
  </r>
  <r>
    <s v="330181/2016"/>
    <s v="330181/2016"/>
    <m/>
    <s v="24739/2016"/>
    <m/>
    <m/>
    <s v="NOTA DNEF N° 361/2016"/>
    <d v="2016-07-26T00:00:00"/>
    <s v="Contrataciones Artisticas"/>
    <s v="MARTA ROCA ALONSO"/>
    <n v="2500"/>
    <s v="Informe reconociemiento de gastos MARTA ROCA ALONSO - &quot; El tango de Piazzola y Borges&quot;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9-09T00:00:00"/>
    <s v="PV-2016-01279500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0195/2016"/>
    <s v="330195/2016"/>
    <m/>
    <s v="24745/2016"/>
    <m/>
    <m/>
    <s v="NOTA DNEF N° 371/2016"/>
    <d v="2016-07-26T00:00:00"/>
    <s v="Contrataciones Artisticas"/>
    <s v="WALTER SEBASTIAN PRUSAK"/>
    <n v="3500"/>
    <s v="Informe de reconocimiento de gastos WALTER SEBASTIAN PRUSAK"/>
    <s v="Dirección Nacional de Expresiones Federales"/>
    <m/>
    <s v="Dirección Nacional de Expresiones Federales"/>
    <d v="2016-07-26T00:00:00"/>
    <m/>
    <x v="1"/>
    <d v="2016-07-27T00:00:00"/>
    <m/>
    <s v="Presupuesto"/>
    <d v="2016-08-29T00:00:00"/>
    <s v="PV-2016-00989239"/>
    <m/>
    <x v="5"/>
    <m/>
    <m/>
    <m/>
    <m/>
    <m/>
    <m/>
    <m/>
    <m/>
    <m/>
    <m/>
    <m/>
    <m/>
    <x v="0"/>
    <m/>
    <e v="#N/A"/>
    <m/>
    <m/>
    <m/>
    <m/>
    <m/>
    <x v="0"/>
  </r>
  <r>
    <s v="330212/2016"/>
    <s v="330212/2016"/>
    <m/>
    <s v="24756/2016"/>
    <m/>
    <m/>
    <s v="NOTA DNEF N° 364/2016"/>
    <d v="2016-07-26T00:00:00"/>
    <s v="Contrataciones Artisticas"/>
    <s v="JUAN CRUZ TORRES"/>
    <n v="10000"/>
    <s v="Informe de reconocimiento de gastos JUAN CRUZ TORRES &quot;DUO GORDILLO&quot;"/>
    <s v="Dirección Nacional de Expresiones Federales"/>
    <m/>
    <s v="Dirección Nacional de Expresiones Federales"/>
    <d v="2016-07-26T00:00:00"/>
    <m/>
    <x v="1"/>
    <d v="2016-07-27T00:00:00"/>
    <m/>
    <s v="Dirección Nacional de Expresiones Federales"/>
    <d v="2016-08-29T00:00:00"/>
    <m/>
    <s v="por falta de firmas y documentación."/>
    <x v="5"/>
    <m/>
    <m/>
    <m/>
    <m/>
    <m/>
    <m/>
    <m/>
    <m/>
    <m/>
    <m/>
    <m/>
    <m/>
    <x v="0"/>
    <m/>
    <e v="#N/A"/>
    <m/>
    <m/>
    <m/>
    <m/>
    <m/>
    <x v="0"/>
  </r>
  <r>
    <s v="330186/2016"/>
    <s v="330186/2016"/>
    <m/>
    <s v="24744/2016"/>
    <m/>
    <m/>
    <s v="NOTA DNEF N° 363/2016"/>
    <d v="2016-07-26T00:00:00"/>
    <s v="Contrataciones Artisticas"/>
    <s v="TOMAS RIOS"/>
    <n v="56000"/>
    <s v="Informe de reconocimiento de gastos &quot;QUEBRADEÑOS&quot; Tomas Rios"/>
    <s v="Dirección Nacional de Expresiones Federales"/>
    <m/>
    <s v="Dirección Nacional de Expresiones Federales"/>
    <d v="2016-07-26T00:00:00"/>
    <m/>
    <x v="1"/>
    <d v="2016-07-27T00:00:00"/>
    <m/>
    <s v="Dirección Nacional de Expresiones Federales"/>
    <d v="2016-09-02T00:00:00"/>
    <m/>
    <s v="falta nota o contrato de representación, además autorización de cobro firmas de todos los integrantes, copias de los DNI, falta certificado fiscal y ampliar actividad en la Afip."/>
    <x v="5"/>
    <m/>
    <m/>
    <m/>
    <m/>
    <m/>
    <m/>
    <m/>
    <m/>
    <m/>
    <m/>
    <m/>
    <m/>
    <x v="0"/>
    <m/>
    <e v="#N/A"/>
    <m/>
    <m/>
    <m/>
    <m/>
    <m/>
    <x v="0"/>
  </r>
  <r>
    <s v="330254/2016"/>
    <s v="330254/2016"/>
    <m/>
    <s v="24773/2016"/>
    <m/>
    <m/>
    <s v="NOTA DNEF N° 374/2016"/>
    <d v="2016-07-26T00:00:00"/>
    <s v="Contrataciones Artisticas"/>
    <s v="CESAR ENRIQUE LERNER"/>
    <n v="20000"/>
    <s v="Informe de reconocimiento de gastos CESAR ENRIQUE LERNER"/>
    <s v="Dirección Nacional de Expresiones Federales"/>
    <m/>
    <s v="Dirección Nacional de Expresiones Federales"/>
    <d v="2016-07-26T00:00:00"/>
    <m/>
    <x v="1"/>
    <d v="2016-07-27T00:00:00"/>
    <m/>
    <s v="Presupuesto"/>
    <d v="2016-08-23T00:00:00"/>
    <s v="PV-2016-00865965"/>
    <m/>
    <x v="5"/>
    <m/>
    <m/>
    <m/>
    <m/>
    <m/>
    <m/>
    <m/>
    <m/>
    <m/>
    <m/>
    <m/>
    <m/>
    <x v="0"/>
    <m/>
    <e v="#N/A"/>
    <m/>
    <m/>
    <m/>
    <m/>
    <m/>
    <x v="0"/>
  </r>
  <r>
    <s v="330200/2016"/>
    <s v="330200/2016"/>
    <m/>
    <s v="24748/2016"/>
    <m/>
    <m/>
    <s v="NOTA DNEF N° 376/2016"/>
    <d v="2016-07-26T00:00:00"/>
    <s v="Contrataciones Artisticas"/>
    <s v="RAÚL JESUS COLOMBO"/>
    <n v="12000"/>
    <s v="Informe de reconocimiento de gastos RAÚL JESUS COLOMBO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10-06T00:00:00"/>
    <s v="PV-2016-01998396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0"/>
  </r>
  <r>
    <s v="330899/2016"/>
    <s v="330899/2016"/>
    <m/>
    <s v="24839/2016"/>
    <m/>
    <m/>
    <s v="NOTA DNEF N° 384/2016"/>
    <d v="2016-07-26T00:00:00"/>
    <s v="Contrataciones Artisticas"/>
    <s v="MARTA ROCA ALONSO"/>
    <n v="5000"/>
    <s v="Informe de reconocimiento de gastos MARTA ROCA ALONSO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8-29T00:00:00"/>
    <s v="PV-2016-01000898"/>
    <s v="Para indicar crédito y continuidad del trámite, con Reso x GEDO"/>
    <x v="5"/>
    <m/>
    <m/>
    <m/>
    <m/>
    <m/>
    <m/>
    <m/>
    <m/>
    <m/>
    <m/>
    <m/>
    <m/>
    <x v="0"/>
    <m/>
    <e v="#N/A"/>
    <m/>
    <m/>
    <m/>
    <m/>
    <m/>
    <x v="2"/>
  </r>
  <r>
    <s v="330522/2016"/>
    <s v="330522/2016"/>
    <m/>
    <s v="24807/2016"/>
    <m/>
    <m/>
    <s v="NOTA DNEF N° 382/2016"/>
    <d v="2016-07-26T00:00:00"/>
    <s v="Contrataciones Artisticas"/>
    <s v="MARTIN JOSÉ BONADEO"/>
    <n v="9000"/>
    <s v="Requerimiento para contratación de MARTIN BONADEO"/>
    <s v="Dirección Nacional de Expresiones Federales"/>
    <m/>
    <s v="Dirección Nacional de Expresiones Federales"/>
    <d v="2016-07-26T00:00:00"/>
    <m/>
    <x v="0"/>
    <d v="2016-07-27T00:00:00"/>
    <s v="Terminado"/>
    <s v="Presupuesto"/>
    <d v="2016-09-08T00:00:00"/>
    <m/>
    <s v="Para indicar crédito y continuidad del trámite, con Reso x GEDO"/>
    <x v="3"/>
    <d v="2016-07-27T00:00:00"/>
    <m/>
    <m/>
    <m/>
    <m/>
    <m/>
    <m/>
    <m/>
    <m/>
    <m/>
    <m/>
    <m/>
    <x v="1"/>
    <m/>
    <e v="#N/A"/>
    <m/>
    <m/>
    <m/>
    <m/>
    <m/>
    <x v="2"/>
  </r>
  <r>
    <s v="330485/2016"/>
    <s v="330485/2016"/>
    <m/>
    <s v="24796/2016"/>
    <m/>
    <m/>
    <s v="NOTA DNEF N° 381/2016"/>
    <d v="2016-07-26T00:00:00"/>
    <s v="Contrataciones Artisticas"/>
    <s v="NAHUEL BARBERO"/>
    <n v="12400"/>
    <s v="Informe de reconocimiento de gastos NAHUEL BARBERO"/>
    <s v="Dirección Nacional de Expresiones Federales"/>
    <m/>
    <s v="Dirección Nacional de Expresiones Federales"/>
    <d v="2016-07-26T00:00:00"/>
    <m/>
    <x v="1"/>
    <d v="2016-07-27T00:00:00"/>
    <m/>
    <s v="Dirección Nacional de Expresiones Federales"/>
    <d v="2016-08-29T00:00:00"/>
    <m/>
    <s v="por falta de firmas y documentación."/>
    <x v="5"/>
    <m/>
    <m/>
    <m/>
    <m/>
    <m/>
    <m/>
    <m/>
    <m/>
    <m/>
    <m/>
    <m/>
    <m/>
    <x v="0"/>
    <m/>
    <e v="#N/A"/>
    <m/>
    <m/>
    <m/>
    <m/>
    <m/>
    <x v="0"/>
  </r>
  <r>
    <s v="330896/2016"/>
    <s v="330896/2016"/>
    <m/>
    <s v="24791/2016"/>
    <m/>
    <m/>
    <s v="NOTA DNEF N° 368/2016"/>
    <d v="2016-07-26T00:00:00"/>
    <s v="Contrataciones Artisticas"/>
    <s v="FEDERICO OSVALDO SICILIANO"/>
    <n v="4000"/>
    <s v="Informe de reconocimiento de gastos FEDERICO OSVALDO SICILIANO"/>
    <s v="Dirección Nacional de Expresiones Federales"/>
    <m/>
    <s v="Dirección Nacional de Expresiones Federales"/>
    <d v="2016-07-26T00:00:00"/>
    <m/>
    <x v="1"/>
    <d v="2016-07-27T00:00:00"/>
    <m/>
    <s v="Dirección Nacional de Expresiones Federales"/>
    <d v="2016-09-08T00:00:00"/>
    <m/>
    <s v="para ampliar actividad afip."/>
    <x v="5"/>
    <m/>
    <m/>
    <m/>
    <m/>
    <m/>
    <m/>
    <m/>
    <m/>
    <m/>
    <m/>
    <m/>
    <m/>
    <x v="0"/>
    <m/>
    <e v="#N/A"/>
    <m/>
    <m/>
    <m/>
    <m/>
    <m/>
    <x v="0"/>
  </r>
  <r>
    <s v="330216/2016"/>
    <s v="330216/2016"/>
    <m/>
    <s v="24761/2016"/>
    <m/>
    <m/>
    <s v="NOTA DNEF N° 365/2016"/>
    <d v="2016-07-26T00:00:00"/>
    <s v="Contrataciones Artisticas"/>
    <s v="NATALIA ANALIA CABELLO"/>
    <n v="2500"/>
    <s v="Informe de reconocimiento de gastos NATALIA ANALIA CABELLO - El tango de Piazzola y Borges -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9-09T00:00:00"/>
    <s v="PV-2016-01279361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0897/2016"/>
    <s v="330897/2016"/>
    <m/>
    <s v="24783/2016"/>
    <m/>
    <m/>
    <s v="NOTA DNEF N° 367/2016"/>
    <d v="2016-07-26T00:00:00"/>
    <s v="Contrataciones Artisticas"/>
    <s v="GUSTAVO ROBERTO MULE"/>
    <n v="5000"/>
    <s v="Informe de reconocimiento de gastos GUSTAVO ROBERTO MULE - Música de cámara en salón de Honor -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8-23T00:00:00"/>
    <s v="PV-2016-00857206"/>
    <m/>
    <x v="5"/>
    <m/>
    <m/>
    <m/>
    <m/>
    <m/>
    <m/>
    <m/>
    <m/>
    <m/>
    <m/>
    <m/>
    <m/>
    <x v="0"/>
    <m/>
    <e v="#N/A"/>
    <m/>
    <m/>
    <m/>
    <m/>
    <m/>
    <x v="2"/>
  </r>
  <r>
    <s v="330220/2016"/>
    <s v="330220/2016"/>
    <m/>
    <s v="24759/2016"/>
    <m/>
    <m/>
    <s v="NOTA DNEF N° 372/2016"/>
    <d v="2016-07-26T00:00:00"/>
    <s v="Contrataciones Artisticas"/>
    <s v="GLORIA PANKAEVA"/>
    <n v="12000"/>
    <s v="Informe reconocimiento de gastos GLORIA PANKAEVA - Música de cámara en salón de Honor -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10-06T00:00:00"/>
    <s v="PV-2016-01998930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0"/>
  </r>
  <r>
    <s v="331090/2016"/>
    <s v="331090/2016"/>
    <m/>
    <s v="24841/2016"/>
    <m/>
    <m/>
    <s v="NOTA DNEF N° 369/2016"/>
    <d v="2016-07-26T00:00:00"/>
    <s v="Contrataciones Artisticas"/>
    <s v="PAULA AMALIA PELUSO"/>
    <n v="5000"/>
    <s v="Informe reconocimiento de gastos PAULA AMALIA PELUSO - Música de cámara en salón de Honor -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9-09T00:00:00"/>
    <s v="PV-2016-01279590-APN-DGTAYL#SFM"/>
    <s v="Pase para indicación de crédito con PROY."/>
    <x v="5"/>
    <m/>
    <m/>
    <m/>
    <m/>
    <m/>
    <m/>
    <m/>
    <m/>
    <m/>
    <m/>
    <m/>
    <m/>
    <x v="0"/>
    <m/>
    <e v="#N/A"/>
    <m/>
    <m/>
    <m/>
    <m/>
    <m/>
    <x v="2"/>
  </r>
  <r>
    <s v="330211/2016"/>
    <s v="330211/2016"/>
    <m/>
    <s v="24754/2016"/>
    <m/>
    <m/>
    <s v="NOTA DNEF N° 378/2016"/>
    <d v="2016-07-26T00:00:00"/>
    <s v="Contrataciones Artisticas"/>
    <s v="WALTER SEBASTIAN PRUSAK"/>
    <n v="3000"/>
    <s v="Informe reconocimiento de gastos WALTER SEBASTIAN PRUSAK - Homenaje a Mariano Mores -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8-30T00:00:00"/>
    <s v="PV-2016-01029900"/>
    <s v="se envía con Reso por Gedo para intervención e indicación de crédito."/>
    <x v="5"/>
    <m/>
    <m/>
    <m/>
    <m/>
    <m/>
    <m/>
    <m/>
    <m/>
    <m/>
    <m/>
    <m/>
    <m/>
    <x v="0"/>
    <m/>
    <e v="#N/A"/>
    <m/>
    <m/>
    <m/>
    <m/>
    <m/>
    <x v="2"/>
  </r>
  <r>
    <s v="330217/2016"/>
    <s v="330217/2016"/>
    <m/>
    <s v="24763/2016"/>
    <m/>
    <m/>
    <s v="NOTA DNEF N° 380/2016"/>
    <d v="2016-07-26T00:00:00"/>
    <s v="Contrataciones Artisticas"/>
    <s v="GUILLERMO OSCAR CARDOZO"/>
    <n v="20000"/>
    <s v="Informe reconocimiento de gastos GUILLERMO OSCAR CARDOZO - Jairo canta a Borges -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8-25T00:00:00"/>
    <m/>
    <m/>
    <x v="5"/>
    <m/>
    <m/>
    <m/>
    <m/>
    <m/>
    <m/>
    <m/>
    <m/>
    <m/>
    <m/>
    <m/>
    <m/>
    <x v="0"/>
    <m/>
    <e v="#N/A"/>
    <m/>
    <m/>
    <m/>
    <m/>
    <m/>
    <x v="2"/>
  </r>
  <r>
    <s v="330283/2016"/>
    <s v="330283/2016"/>
    <m/>
    <s v="24779/2016"/>
    <m/>
    <m/>
    <s v="NOTA DNEF N° 375/2016"/>
    <d v="2016-07-26T00:00:00"/>
    <s v="Contrataciones Artisticas"/>
    <s v="JOSE MARIA TAVEIRA"/>
    <n v="8000"/>
    <s v="Informe reconocimiento de gastos JOSE MARIA TAVEIRA - Jazz argentino diferentes miradas -"/>
    <s v="Dirección Nacional de Expresiones Federales"/>
    <m/>
    <s v="Dirección Nacional de Expresiones Federales"/>
    <d v="2016-07-26T00:00:00"/>
    <m/>
    <x v="1"/>
    <d v="2016-07-27T00:00:00"/>
    <m/>
    <s v="Dirección Nacional de Expresiones Federales"/>
    <d v="2016-10-04T00:00:00"/>
    <m/>
    <s v="deben adjuntar constancia de comprobantes en existencia por falta de CAI. volvio el 23/09 refacturado por tiene CAI incorrecto, fecha impresión talonario 25/07/2016, fecha en la factura 21/07, tiene que refacturar."/>
    <x v="3"/>
    <d v="2016-10-07T00:00:00"/>
    <m/>
    <m/>
    <m/>
    <m/>
    <m/>
    <m/>
    <m/>
    <m/>
    <m/>
    <m/>
    <m/>
    <x v="0"/>
    <m/>
    <e v="#N/A"/>
    <m/>
    <m/>
    <m/>
    <m/>
    <m/>
    <x v="0"/>
  </r>
  <r>
    <s v="330214/2016"/>
    <s v="330214/2016"/>
    <m/>
    <s v="24757/2016"/>
    <m/>
    <m/>
    <s v="NOTA DNEF N° 379/2016"/>
    <d v="2016-07-26T00:00:00"/>
    <s v="Contrataciones Artisticas"/>
    <s v="RICARDO GUILLERMO PELLICAN"/>
    <n v="6000"/>
    <s v="Informe reconocimiento de gastos RICARDO GUILLERMO PELLICAN - Ciclo de jazz en salón de Honor -"/>
    <s v="Dirección Nacional de Expresiones Federales"/>
    <m/>
    <s v="Dirección Nacional de Expresiones Federales"/>
    <d v="2016-07-26T00:00:00"/>
    <m/>
    <x v="1"/>
    <d v="2016-07-27T00:00:00"/>
    <m/>
    <s v="Dirección Nacional de Expresiones Federales"/>
    <d v="2016-08-29T00:00:00"/>
    <m/>
    <s v="para ampliar actividad Afip y agregar documentación."/>
    <x v="5"/>
    <m/>
    <m/>
    <m/>
    <m/>
    <m/>
    <m/>
    <m/>
    <m/>
    <m/>
    <m/>
    <m/>
    <m/>
    <x v="0"/>
    <m/>
    <e v="#N/A"/>
    <m/>
    <m/>
    <m/>
    <m/>
    <m/>
    <x v="0"/>
  </r>
  <r>
    <s v="330893/2016"/>
    <s v="330893/2016"/>
    <m/>
    <s v="24762/2016"/>
    <m/>
    <m/>
    <s v="NOTA DNEF N° 366/2016"/>
    <d v="2016-07-26T00:00:00"/>
    <s v="Contrataciones Artisticas"/>
    <s v="ESTEBAN SEHIKMAN"/>
    <n v="6000"/>
    <s v="Informe reconocimiento de gastos ESTEBAN SEHIKMAN - Ciclo de jazz en salón de Honor -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9-26T00:00:00"/>
    <s v="PV-2016-01658477-APN"/>
    <s v="se envía con Reso por Gedo para intervención e indicación de crédito."/>
    <x v="19"/>
    <d v="2016-09-26T00:00:00"/>
    <m/>
    <m/>
    <m/>
    <m/>
    <m/>
    <m/>
    <m/>
    <m/>
    <m/>
    <m/>
    <m/>
    <x v="0"/>
    <m/>
    <e v="#N/A"/>
    <m/>
    <m/>
    <m/>
    <m/>
    <m/>
    <x v="0"/>
  </r>
  <r>
    <s v="331175/2016"/>
    <s v="331175/2016"/>
    <m/>
    <s v="24842/2016"/>
    <m/>
    <m/>
    <s v="NOTA DNEF N° 370/2016"/>
    <d v="2016-07-26T00:00:00"/>
    <s v="Hospedaje y Comida"/>
    <s v="PBG &amp; EVENTS S.R.L."/>
    <n v="20872.5"/>
    <s v="Informe reconocimiento de gastos &quot;hospedaje y comida CHES SMITH TRI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9-23T00:00:00"/>
    <s v="Providencia GEDO + Resolucion GEDO"/>
    <s v="Para indicar existencia de crédito, intervención y continuidad de los actuados con RESO por GEDO"/>
    <x v="19"/>
    <d v="2016-09-23T00:00:00"/>
    <m/>
    <m/>
    <m/>
    <m/>
    <m/>
    <m/>
    <m/>
    <m/>
    <m/>
    <m/>
    <m/>
    <x v="0"/>
    <m/>
    <e v="#N/A"/>
    <m/>
    <m/>
    <m/>
    <m/>
    <m/>
    <x v="0"/>
  </r>
  <r>
    <s v="329460/2016"/>
    <s v="329460/2016"/>
    <m/>
    <m/>
    <m/>
    <m/>
    <s v="EXP ORIGINAL 43923/2015"/>
    <d v="2015-03-25T00:00:00"/>
    <s v="Tecnopolis - Servicio de sonido y video"/>
    <s v="JONS SILBERSTEIN S.R.L."/>
    <n v="136000"/>
    <s v="Alquiler de sonido OC 175/2015"/>
    <s v="Presidencia de la Nacion"/>
    <m/>
    <s v="Direccion General Técnica, Administrativa y Legal"/>
    <d v="2016-08-30T00:00:00"/>
    <m/>
    <x v="0"/>
    <d v="2016-07-27T00:00:00"/>
    <m/>
    <s v="Direccion General Técnica, Administrativa y Legal"/>
    <d v="2016-08-23T00:00:00"/>
    <s v="PV-2016-00866558"/>
    <m/>
    <x v="3"/>
    <d v="2016-08-30T00:00:00"/>
    <m/>
    <m/>
    <m/>
    <m/>
    <m/>
    <m/>
    <m/>
    <m/>
    <m/>
    <m/>
    <m/>
    <x v="0"/>
    <s v="O.C en Ejecución"/>
    <e v="#N/A"/>
    <m/>
    <m/>
    <m/>
    <m/>
    <m/>
    <x v="0"/>
  </r>
  <r>
    <s v="329359/2016"/>
    <s v="329359/2016"/>
    <m/>
    <m/>
    <m/>
    <m/>
    <s v="EXP ORIGINAL 43485/2015"/>
    <d v="2015-01-20T00:00:00"/>
    <s v="Tecnopolis - Mantenimiento"/>
    <s v="ENTROPIA S.R.L."/>
    <n v="7788415.0099999998"/>
    <s v="Servicio de mantenimiento eléctrica de alimbrado, baja y media tensión"/>
    <s v="Presidencia de la Nacion"/>
    <m/>
    <s v="Direccion General Técnica, Administrativa y Legal"/>
    <d v="2016-07-26T00:00:00"/>
    <s v="Mueble 9"/>
    <x v="0"/>
    <d v="2016-07-28T00:00:00"/>
    <s v="FINALIZADO"/>
    <m/>
    <m/>
    <m/>
    <m/>
    <x v="3"/>
    <d v="2016-07-27T00:00:00"/>
    <m/>
    <m/>
    <m/>
    <m/>
    <m/>
    <m/>
    <m/>
    <m/>
    <m/>
    <m/>
    <m/>
    <x v="1"/>
    <m/>
    <e v="#N/A"/>
    <m/>
    <m/>
    <m/>
    <m/>
    <m/>
    <x v="2"/>
  </r>
  <r>
    <s v="024884/2016"/>
    <s v="024884/2016"/>
    <m/>
    <s v="24884/2016"/>
    <m/>
    <m/>
    <m/>
    <m/>
    <s v="Seguros"/>
    <s v="DAXA ARGENTINA S.A."/>
    <m/>
    <s v="Solicitud de devolución de póliza 519.338"/>
    <m/>
    <m/>
    <m/>
    <m/>
    <m/>
    <x v="1"/>
    <d v="2016-07-27T00:00:00"/>
    <m/>
    <m/>
    <m/>
    <m/>
    <m/>
    <x v="3"/>
    <d v="2016-07-27T00:00:00"/>
    <m/>
    <m/>
    <m/>
    <m/>
    <m/>
    <m/>
    <m/>
    <m/>
    <m/>
    <m/>
    <m/>
    <x v="0"/>
    <m/>
    <e v="#N/A"/>
    <m/>
    <m/>
    <m/>
    <m/>
    <m/>
    <x v="0"/>
  </r>
  <r>
    <s v="331572/2016"/>
    <s v="331572/2016"/>
    <m/>
    <s v="24866/2016"/>
    <m/>
    <m/>
    <s v="NOTA DNEF N° 387/2016"/>
    <d v="2016-07-27T00:00:00"/>
    <s v="Contrataciones Artisticas"/>
    <s v="MARIANO LOIÁCONO"/>
    <n v="10000"/>
    <s v="Reconocimiento de gastos de MARIANO LOIÁCONOMARIANO LOIÁCONO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9T00:00:00"/>
    <s v="PV-2016-01283406-APN-DGTAYL#SFM"/>
    <s v="para intervención e indicación de crédito, RESO por gedo."/>
    <x v="19"/>
    <d v="2016-09-09T00:00:00"/>
    <m/>
    <m/>
    <m/>
    <m/>
    <m/>
    <m/>
    <m/>
    <m/>
    <m/>
    <m/>
    <m/>
    <x v="0"/>
    <m/>
    <e v="#N/A"/>
    <m/>
    <m/>
    <m/>
    <m/>
    <m/>
    <x v="2"/>
  </r>
  <r>
    <s v="332162/2016"/>
    <s v="332162/2016"/>
    <m/>
    <s v="24915/2016"/>
    <m/>
    <m/>
    <s v="NOTA DNEF N° 410/2016"/>
    <d v="2016-07-27T00:00:00"/>
    <s v="Contrataciones Artisticas"/>
    <s v="PAULA SILVANA POMERANICC"/>
    <n v="2500"/>
    <s v="Informe reconocimiento de gastos PAULA SILVANA POMERANICC - El tango de Piazzola y Borges -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9T00:00:00"/>
    <s v="PV-2016-01279701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2236/2016"/>
    <s v="332236/2016"/>
    <m/>
    <s v="24938/2016"/>
    <m/>
    <m/>
    <s v="NOTA DNEF N° 403/2016"/>
    <d v="2016-07-27T00:00:00"/>
    <s v="Contrataciones Artisticas"/>
    <s v="CESAR ENRIQUE PRADINES"/>
    <n v="16000"/>
    <s v="Informe reconocimiento de gastos CESAR ENRIQUE PRADINES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9T00:00:00"/>
    <s v="PV-2016-01280053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1699/2016"/>
    <s v="331699/2016"/>
    <m/>
    <s v="24874/2016"/>
    <m/>
    <m/>
    <s v="NOTA DNEF N° 391/2016"/>
    <d v="2016-07-27T00:00:00"/>
    <s v="Contrataciones Artisticas"/>
    <s v="CARLOS ALBERTO NOZZI"/>
    <n v="16000"/>
    <s v="Informe reconocimiento de gastos CARLOS ALBERTO NOZZI - Música de camara en salón de Honor -"/>
    <s v="Dirección Nacional de Expresiones Federales"/>
    <m/>
    <s v="Dirección Nacional de Expresiones Federales"/>
    <d v="2016-07-27T00:00:00"/>
    <m/>
    <x v="1"/>
    <d v="2016-07-27T00:00:00"/>
    <s v="volvio el 19/09, lo dejaron sin pasar por comdoc así que sigue estando en su área. Lo devolví con remito manual."/>
    <s v="Dirección Nacional de Expresiones Federales"/>
    <s v="8/09. Lo vuelvo a enviar el 23/09"/>
    <m/>
    <s v="Para cambiar nota."/>
    <x v="3"/>
    <d v="2016-09-29T00:00:00"/>
    <m/>
    <m/>
    <m/>
    <m/>
    <m/>
    <m/>
    <m/>
    <m/>
    <m/>
    <m/>
    <m/>
    <x v="0"/>
    <m/>
    <e v="#N/A"/>
    <m/>
    <m/>
    <m/>
    <m/>
    <m/>
    <x v="0"/>
  </r>
  <r>
    <s v="331703/2016"/>
    <s v="331703/2016"/>
    <m/>
    <s v="24875/2016"/>
    <m/>
    <m/>
    <s v="NOTA DNEF N° 392/2016"/>
    <d v="2016-07-27T00:00:00"/>
    <s v="Contrataciones Artisticas"/>
    <s v="NICOLAS GUERSCHBERG"/>
    <n v="22000"/>
    <s v="Informe reconocimiento de gastos NICOLAS GUERSCHBERG - El tango de Piazzola y Borges -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9T00:00:00"/>
    <s v="PV-2016-01278994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1705/2016"/>
    <s v="331705/2016"/>
    <m/>
    <s v="24876/2016"/>
    <m/>
    <m/>
    <s v="NOTA DNEF N° 393/2016"/>
    <d v="2016-07-27T00:00:00"/>
    <s v="Contrataciones Artisticas"/>
    <s v="MIGUEL DE OLASO"/>
    <n v="6500"/>
    <s v="Informe reconocimiento de gastos MIGUEL DE OLASO - Tardes líricas -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15T00:00:00"/>
    <s v="PV-2016-01426361-APN-DGTAYL#SFM"/>
    <s v="se envía con Reso por Gedo para intervención e indicación de crédito."/>
    <x v="5"/>
    <m/>
    <m/>
    <m/>
    <m/>
    <m/>
    <m/>
    <m/>
    <m/>
    <m/>
    <m/>
    <m/>
    <m/>
    <x v="0"/>
    <m/>
    <e v="#N/A"/>
    <m/>
    <m/>
    <m/>
    <m/>
    <m/>
    <x v="2"/>
  </r>
  <r>
    <s v="331711/2016"/>
    <s v="331711/2016"/>
    <m/>
    <s v="24878/2016"/>
    <m/>
    <m/>
    <s v="NOTA DNEF N° 394/2016"/>
    <d v="2016-07-27T00:00:00"/>
    <s v="Contrataciones Artisticas"/>
    <s v="ADRIANA MASTRÁNGELO BOROWSKI"/>
    <n v="6500"/>
    <s v="Informe reconocimiento de gastos ADRIANA MASTRÁNGELO BOROWSKI - Tardes líricas -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10-03T00:00:00"/>
    <s v="PV-2016-01861999"/>
    <s v="Para que indique si hay crédito y continuar el trámite con Reso por GEDO"/>
    <x v="19"/>
    <d v="2016-10-03T00:00:00"/>
    <m/>
    <m/>
    <m/>
    <m/>
    <m/>
    <m/>
    <m/>
    <m/>
    <m/>
    <m/>
    <m/>
    <x v="0"/>
    <m/>
    <e v="#N/A"/>
    <m/>
    <m/>
    <m/>
    <m/>
    <m/>
    <x v="0"/>
  </r>
  <r>
    <s v="332281/2016"/>
    <s v="332281/2016"/>
    <m/>
    <s v="24957/2016"/>
    <m/>
    <m/>
    <s v="NOTA DNEF N° 419/2016"/>
    <d v="2016-07-27T00:00:00"/>
    <s v="Seguros"/>
    <s v="NACIÓN SEGUROS S.A."/>
    <s v="USS 18.454"/>
    <s v="Pago políza de SEGURO POR OBRAS MUESTRA BORGES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1T00:00:00"/>
    <s v="PV-2016-01093396-APN-DGTAYL#SFM"/>
    <s v="Para intervenir, indicar crédito y continuidad de los actuados"/>
    <x v="5"/>
    <m/>
    <m/>
    <s v="Legítimo abono"/>
    <s v="Legítimo Abono"/>
    <m/>
    <n v="30678561165"/>
    <m/>
    <s v="Poliza 60455"/>
    <m/>
    <m/>
    <m/>
    <m/>
    <x v="0"/>
    <m/>
    <e v="#N/A"/>
    <m/>
    <m/>
    <m/>
    <m/>
    <m/>
    <x v="2"/>
  </r>
  <r>
    <s v="332321/2016"/>
    <s v="332321/2016"/>
    <m/>
    <s v="24965/2016"/>
    <m/>
    <m/>
    <s v="NOTA DNEF N° 420/2016"/>
    <d v="2016-07-27T00:00:00"/>
    <s v="Seguros"/>
    <s v="NACIÓN SEGUROS S.A."/>
    <n v="2059.42"/>
    <s v="Pago políza de SEGURO POR OBRAS COLECCIONES PRIVADAS MUESTRA 200 AÑOS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1T00:00:00"/>
    <s v="PV-2016-01093571-APN-DGTAYL#SFM"/>
    <s v="Para intervenir, indicar crédito y continuidad de los actuados"/>
    <x v="5"/>
    <m/>
    <m/>
    <s v="Legítimo abono"/>
    <s v="Legítimo Abono"/>
    <m/>
    <n v="30678561165"/>
    <m/>
    <s v="Poliza 60451"/>
    <m/>
    <m/>
    <m/>
    <m/>
    <x v="0"/>
    <m/>
    <e v="#N/A"/>
    <m/>
    <m/>
    <m/>
    <m/>
    <m/>
    <x v="2"/>
  </r>
  <r>
    <s v="332355/2016"/>
    <s v="332355/2016"/>
    <m/>
    <s v="24971/2016"/>
    <m/>
    <m/>
    <s v="NOTA DNEF N° 423/2016"/>
    <d v="2016-07-27T00:00:00"/>
    <s v="Seguros"/>
    <s v="NACIÓN SEGUROS S.A."/>
    <s v="USS 188"/>
    <s v="Pago políza de SEGURO POR OBRAS COLECCIONES PRIVADAS MUESTRA 200 AÑOS"/>
    <s v="Dirección Nacional de Expresiones Federales"/>
    <m/>
    <s v="Dirección Nacional de Expresiones Federales"/>
    <d v="2016-08-17T00:00:00"/>
    <m/>
    <x v="1"/>
    <d v="2016-07-27T00:00:00"/>
    <s v="TERMINADO"/>
    <s v="Presupuesto"/>
    <d v="2016-09-16T00:00:00"/>
    <s v="PV-2016-01453098-APN-DGTAYL#SFM"/>
    <s v="Para intervenir, indicar crédito y continuidad de los actuados con Dispo por GEDO"/>
    <x v="3"/>
    <d v="2016-09-30T00:00:00"/>
    <m/>
    <m/>
    <m/>
    <m/>
    <m/>
    <m/>
    <m/>
    <m/>
    <m/>
    <m/>
    <m/>
    <x v="0"/>
    <m/>
    <e v="#N/A"/>
    <m/>
    <m/>
    <m/>
    <m/>
    <m/>
    <x v="0"/>
  </r>
  <r>
    <s v="332376/2016"/>
    <s v="332376/2016"/>
    <m/>
    <s v="24978/2016"/>
    <m/>
    <m/>
    <s v="NOTA DNEF N° 422/2016"/>
    <d v="2016-07-27T00:00:00"/>
    <s v="Seguros"/>
    <s v="NACIÓN SEGUROS S.A."/>
    <s v="USS 4003,92"/>
    <s v="Pago Poliza 60453 de SEGURO POR OBRAS COLECCIONES PRIVADAS MUESTRA 200 AÑOS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1T00:00:00"/>
    <s v="PV-2016-01093473-APN-DGTAYL#SFM"/>
    <s v="Para intervenir, indicar crédito y continuidad de los actuados"/>
    <x v="5"/>
    <m/>
    <m/>
    <s v="Legítimo abono"/>
    <s v="Legítimo Abono"/>
    <m/>
    <n v="30678561165"/>
    <m/>
    <s v="Poliza 60453"/>
    <m/>
    <m/>
    <m/>
    <m/>
    <x v="0"/>
    <m/>
    <e v="#N/A"/>
    <m/>
    <m/>
    <m/>
    <m/>
    <m/>
    <x v="2"/>
  </r>
  <r>
    <s v="332384/2016"/>
    <s v="332384/2016"/>
    <m/>
    <s v="24976/2016"/>
    <m/>
    <m/>
    <s v="NOTA DNEF N° 421/2016"/>
    <d v="2016-07-27T00:00:00"/>
    <s v="Seguros"/>
    <s v="NACIÓN SEGUROS S.A."/>
    <n v="370.01"/>
    <s v="Pago políza de SEGURO POR OBRAS COLECCIONES PRIVADAS MUESTRA 200 AÑOS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2T00:00:00"/>
    <s v="PV-2016-01129548-APN-DGTAYL#SFM"/>
    <s v="Para intervenir, indicar crédito y continuidad de los actuados"/>
    <x v="5"/>
    <m/>
    <m/>
    <m/>
    <s v="Legítimo Abono"/>
    <m/>
    <n v="30678561165"/>
    <m/>
    <s v="Poliza 60456"/>
    <m/>
    <m/>
    <m/>
    <m/>
    <x v="0"/>
    <m/>
    <e v="#N/A"/>
    <m/>
    <m/>
    <m/>
    <m/>
    <m/>
    <x v="2"/>
  </r>
  <r>
    <s v="328410/2016"/>
    <s v="328410/2016"/>
    <m/>
    <s v="24950/2016"/>
    <m/>
    <m/>
    <s v="NOTA DNEF N° 417/2016"/>
    <d v="2016-07-27T00:00:00"/>
    <s v="Seguros"/>
    <s v="NACIÓN SEGUROS S.A."/>
    <n v="48430.36"/>
    <s v="Pago de póliza de seguro 59.996 por obras MUSEO ISAAC FERNADEZ BLANCO"/>
    <s v="Dirección Nacional de Expresiones Federales"/>
    <m/>
    <s v="Dirección Nacional de Expresiones Federales"/>
    <d v="2016-07-27T00:00:00"/>
    <m/>
    <x v="1"/>
    <d v="2016-07-27T00:00:00"/>
    <s v="31/08/2016: se remite a DNEF ya que éste expediente se encuentra repetido el objeto junto con otro similar y posterior N° 327532/2016"/>
    <s v="Dirección Nacional de Expresiones Federales"/>
    <d v="2016-09-01T00:00:00"/>
    <s v="REMITO"/>
    <s v="Para lo que estime corresponder (duplicado con 327532/2016)"/>
    <x v="25"/>
    <d v="2016-09-01T00:00:00"/>
    <m/>
    <m/>
    <m/>
    <m/>
    <m/>
    <m/>
    <m/>
    <m/>
    <m/>
    <m/>
    <m/>
    <x v="0"/>
    <m/>
    <e v="#N/A"/>
    <m/>
    <m/>
    <m/>
    <m/>
    <m/>
    <x v="0"/>
  </r>
  <r>
    <s v="327953/2016"/>
    <s v="327953/2016"/>
    <m/>
    <s v="24949/2016"/>
    <m/>
    <m/>
    <s v="NOTA DNEF N° 416/2016"/>
    <d v="2016-07-27T00:00:00"/>
    <s v="Seguros"/>
    <s v="NACIÓN SEGUROS S.A."/>
    <n v="22806"/>
    <s v="Pago seguor responsabilidad civil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8-02T00:00:00"/>
    <s v="PV-2016-00492387-APN-DGTAYL#SFM"/>
    <s v="Para que indique si existe crédito, junto con DIspo por GEDO"/>
    <x v="19"/>
    <d v="2016-08-02T00:00:00"/>
    <m/>
    <m/>
    <m/>
    <m/>
    <m/>
    <m/>
    <m/>
    <m/>
    <m/>
    <m/>
    <m/>
    <x v="0"/>
    <m/>
    <e v="#N/A"/>
    <m/>
    <m/>
    <m/>
    <m/>
    <m/>
    <x v="2"/>
  </r>
  <r>
    <s v="331709/2016"/>
    <s v="332338/2016"/>
    <m/>
    <s v="24877/2016"/>
    <m/>
    <m/>
    <s v="NOTA DNEF N° 416/2016"/>
    <d v="2016-07-27T00:00:00"/>
    <s v="Contrataciones Artisticas"/>
    <s v="FABIAN MARCELO KEOROGLANIAN"/>
    <n v="3000"/>
    <s v="Informe reconocimiento de gastos FABIAN MARCELO KEOROGLANIAN- El tango de Piazzola y Borges -"/>
    <s v="Dirección Nacional de Expresiones Federales"/>
    <m/>
    <s v="Dirección Nacional de Expresiones Federales"/>
    <d v="2016-07-27T00:00:00"/>
    <m/>
    <x v="1"/>
    <d v="2016-07-27T00:00:00"/>
    <m/>
    <s v="Dirección Nacional de Expresiones Federales"/>
    <d v="2016-08-29T00:00:00"/>
    <m/>
    <s v="Para ampliar actividad AFIP"/>
    <x v="5"/>
    <m/>
    <m/>
    <m/>
    <m/>
    <m/>
    <m/>
    <m/>
    <m/>
    <m/>
    <m/>
    <m/>
    <m/>
    <x v="0"/>
    <m/>
    <e v="#N/A"/>
    <m/>
    <m/>
    <m/>
    <m/>
    <m/>
    <x v="0"/>
  </r>
  <r>
    <s v="332338/2016"/>
    <s v="332338/2016"/>
    <m/>
    <s v="24946/2016"/>
    <m/>
    <m/>
    <s v="NOTA DNEF N° 412/2016"/>
    <d v="2016-07-27T00:00:00"/>
    <s v="Contrataciones Artisticas"/>
    <s v="MARIANA LAURA REWERSKI"/>
    <n v="6500"/>
    <s v="Informe reconocimiento de gastos - MARIANA LAURA REWERSKI - Trdes líricas"/>
    <s v="Dirección Nacional de Expresiones Federales"/>
    <m/>
    <s v="Dirección Nacional de Expresiones Federales"/>
    <d v="2016-07-27T00:00:00"/>
    <m/>
    <x v="0"/>
    <d v="2016-07-27T00:00:00"/>
    <s v="TERMINADO"/>
    <m/>
    <m/>
    <m/>
    <s v="Para que indique si hay crédito y continuar el trámite con Reso por GEDO"/>
    <x v="3"/>
    <d v="2016-07-27T00:00:00"/>
    <m/>
    <m/>
    <m/>
    <m/>
    <m/>
    <m/>
    <m/>
    <m/>
    <m/>
    <m/>
    <m/>
    <x v="1"/>
    <m/>
    <e v="#N/A"/>
    <m/>
    <m/>
    <m/>
    <m/>
    <m/>
    <x v="2"/>
  </r>
  <r>
    <s v="332332/2016"/>
    <s v="332332/2016"/>
    <m/>
    <s v="24945/2016"/>
    <m/>
    <m/>
    <s v="NOTA DNEF N° 411/2016"/>
    <d v="2016-07-27T00:00:00"/>
    <s v="Contrataciones Artisticas"/>
    <s v="PAULA SILVANA POMERANICC"/>
    <n v="6000"/>
    <s v="Informe reconocimiento de gastos PAULA SILVANA POMERANICC - 100 AÑOS SALGAN -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9T00:00:00"/>
    <s v="PV-2016-01278922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2474/2016"/>
    <s v="332474/2016"/>
    <m/>
    <s v="24954/2016"/>
    <m/>
    <m/>
    <s v="NOTA DNEF N° 413/2016"/>
    <d v="2016-07-27T00:00:00"/>
    <s v="Contrataciones Artisticas"/>
    <s v="ACADEMIA BACH"/>
    <n v="35000"/>
    <s v="Informe reconocimiento de gastos ACADEMIA BACH - CONCIERTO DE ORGANO"/>
    <s v="Dirección Nacional de Expresiones Federales"/>
    <m/>
    <s v="Dirección Nacional de Expresiones Federales"/>
    <d v="2016-07-27T00:00:00"/>
    <m/>
    <x v="1"/>
    <d v="2016-07-27T00:00:00"/>
    <m/>
    <s v="Presupuesto"/>
    <d v="2016-09-09T00:00:00"/>
    <s v="PV-2016-01285300"/>
    <m/>
    <x v="5"/>
    <m/>
    <m/>
    <m/>
    <m/>
    <m/>
    <m/>
    <m/>
    <m/>
    <m/>
    <m/>
    <m/>
    <m/>
    <x v="0"/>
    <m/>
    <e v="#N/A"/>
    <m/>
    <m/>
    <m/>
    <m/>
    <m/>
    <x v="0"/>
  </r>
  <r>
    <s v="331753/2016"/>
    <s v="331753/2016"/>
    <m/>
    <s v="24881/2016"/>
    <m/>
    <m/>
    <s v="NOTA DNEF N° 399/2016"/>
    <d v="2016-07-27T00:00:00"/>
    <s v="Contrataciones Artisticas"/>
    <s v="LUCIA AMALIA HERRERA"/>
    <n v="7500"/>
    <s v="Informe reconocimiento de gastos LUCIA AMALIA HERRERA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9T00:00:00"/>
    <s v="PV-2016-01279434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2348/2016"/>
    <s v="332348/2016"/>
    <m/>
    <s v="24948/2016"/>
    <m/>
    <m/>
    <s v="NOTA DNEF N° 406/2016"/>
    <d v="2016-07-27T00:00:00"/>
    <s v="Contrataciones Artisticas"/>
    <s v="ELENA ROXANA BUCHBINDER"/>
    <n v="20000"/>
    <s v="Informe reconocimiento de gastos ELENA ROXANA BUCHBINDER - QUIEN LE TEME A LA MÚSICA"/>
    <s v="Dirección Nacional de Expresiones Federales"/>
    <m/>
    <s v="Dirección Nacional de Expresiones Federales"/>
    <d v="2016-07-27T00:00:00"/>
    <m/>
    <x v="1"/>
    <d v="2016-07-27T00:00:00"/>
    <s v="TERMINADO"/>
    <s v="Dirección Nacional de Expresiones Federales"/>
    <d v="2016-09-09T00:00:00"/>
    <m/>
    <s v="para indicación de crédito e intervención, reso por gedo."/>
    <x v="5"/>
    <m/>
    <m/>
    <m/>
    <m/>
    <m/>
    <m/>
    <m/>
    <m/>
    <m/>
    <m/>
    <m/>
    <m/>
    <x v="0"/>
    <m/>
    <e v="#N/A"/>
    <m/>
    <m/>
    <m/>
    <m/>
    <m/>
    <x v="2"/>
  </r>
  <r>
    <s v="331987/2016"/>
    <s v="331987/2016"/>
    <m/>
    <s v="24904/2016"/>
    <m/>
    <m/>
    <s v="NOTA DNEF N° 401/2016"/>
    <d v="2016-07-27T00:00:00"/>
    <s v="Contrataciones Artisticas"/>
    <s v="PATRICIA DA DALT"/>
    <n v="12000"/>
    <s v="Informe reconocimiento de gastos PATRICIA DA DALT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10-06T00:00:00"/>
    <s v="PV-2016-01998999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0"/>
  </r>
  <r>
    <s v="332069/2016"/>
    <s v="332069/2016"/>
    <m/>
    <s v="24911/2016"/>
    <m/>
    <m/>
    <s v="NOTA DNEF N° 404/2016"/>
    <d v="2016-07-27T00:00:00"/>
    <s v="Contrataciones Artisticas"/>
    <s v="FABIAN ANDRES GONZALEZ"/>
    <n v="24000"/>
    <s v="Informe reconocimiento de gastos FABIAN ANDRES GONZALEZ - TWEETY GONZALEZ -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21T00:00:00"/>
    <m/>
    <s v="para indicación de crédito e intervención, reso por gedo."/>
    <x v="19"/>
    <d v="2016-09-21T00:00:00"/>
    <m/>
    <m/>
    <m/>
    <m/>
    <m/>
    <m/>
    <m/>
    <m/>
    <m/>
    <m/>
    <m/>
    <x v="0"/>
    <m/>
    <e v="#N/A"/>
    <m/>
    <m/>
    <m/>
    <m/>
    <m/>
    <x v="0"/>
  </r>
  <r>
    <s v="331596/2016"/>
    <s v="331596/2016"/>
    <m/>
    <s v="24868/2016"/>
    <m/>
    <m/>
    <s v="NOTA DNEF N° 389/2016"/>
    <d v="2016-07-27T00:00:00"/>
    <s v="Hospedaje y Comida"/>
    <s v="PBG &amp; EVENTS S.R.L."/>
    <n v="7187.4"/>
    <s v="Reconocimiento de gastos de Dominic Yves Norman Taylor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22T00:00:00"/>
    <s v="PV-2016-01585310-APN"/>
    <s v="PARA SU INTERVENCION CON PROYECTO DE ACTO ADMINISTRATIVO"/>
    <x v="19"/>
    <d v="2016-09-22T00:00:00"/>
    <m/>
    <m/>
    <m/>
    <m/>
    <m/>
    <m/>
    <m/>
    <m/>
    <m/>
    <m/>
    <m/>
    <x v="0"/>
    <m/>
    <e v="#N/A"/>
    <m/>
    <m/>
    <m/>
    <m/>
    <m/>
    <x v="0"/>
  </r>
  <r>
    <s v="332276/2016"/>
    <s v="332276/2016"/>
    <m/>
    <s v="24939/2016"/>
    <m/>
    <m/>
    <s v="NOTA DNEF N° 408/2016"/>
    <d v="2016-07-27T00:00:00"/>
    <s v="Hospedaje y Comida"/>
    <s v="PBG &amp; EVENTS S.R.L."/>
    <n v="36368.81"/>
    <s v="Informe reconocimiento de gastos traslados y alojamiento Gabriela Rangel Matilla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23T00:00:00"/>
    <s v="Providencia GEDO + Resolucion GEDO"/>
    <s v="Para indicar existencia de crédito, intervención y continuidad de los actuados con RESO por GEDO"/>
    <x v="19"/>
    <d v="2016-09-23T00:00:00"/>
    <m/>
    <m/>
    <m/>
    <m/>
    <m/>
    <m/>
    <m/>
    <m/>
    <m/>
    <m/>
    <m/>
    <x v="0"/>
    <m/>
    <e v="#N/A"/>
    <m/>
    <m/>
    <m/>
    <m/>
    <m/>
    <x v="0"/>
  </r>
  <r>
    <s v="314497/2016"/>
    <s v="314497/2016"/>
    <m/>
    <s v="23651/2016"/>
    <m/>
    <m/>
    <s v="NOTA DNEF N° 314/2016"/>
    <m/>
    <s v="Equipamiento"/>
    <m/>
    <m/>
    <s v="Contratación de servicio de emisión, entrega/venta de localidades para funciones, muestra y eventos organizados en el CCK"/>
    <s v="Dirección Nacional de Expresiones Federales"/>
    <m/>
    <s v="Dirección Nacional de Expresiones Federales"/>
    <d v="2016-07-27T00:00:00"/>
    <m/>
    <x v="2"/>
    <m/>
    <s v="Lorena debe cargar partida presupuestaria en el Comprar."/>
    <s v="Dirección Nacional de Expresiones Federales"/>
    <d v="2016-09-20T00:00:00"/>
    <m/>
    <s v="Para cargar en Comprar. Version Final entregada por U.R. a las 17:30 del 30/09."/>
    <x v="3"/>
    <m/>
    <m/>
    <m/>
    <m/>
    <m/>
    <m/>
    <m/>
    <m/>
    <m/>
    <m/>
    <m/>
    <m/>
    <x v="0"/>
    <m/>
    <s v="314497/2016"/>
    <m/>
    <m/>
    <m/>
    <m/>
    <m/>
    <x v="6"/>
  </r>
  <r>
    <s v="332323/2016"/>
    <s v="332323/2016"/>
    <m/>
    <s v="24944/2016"/>
    <m/>
    <m/>
    <s v="NOTA DNEF N° 407/2016"/>
    <d v="2016-07-27T00:00:00"/>
    <s v="Hospedaje y Comida"/>
    <s v="PBG &amp; EVENTS S.R.L."/>
    <n v="46791.18"/>
    <s v="Informe reconocimiento de gastos traslados y alojamiento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22T00:00:00"/>
    <s v="PV-2016-0192816-APN"/>
    <s v="Para que indique sobre la exitencia de credito + Reso por GDO"/>
    <x v="19"/>
    <d v="2016-09-22T00:00:00"/>
    <m/>
    <m/>
    <m/>
    <m/>
    <m/>
    <m/>
    <m/>
    <m/>
    <m/>
    <m/>
    <m/>
    <x v="0"/>
    <m/>
    <e v="#N/A"/>
    <m/>
    <m/>
    <m/>
    <m/>
    <m/>
    <x v="0"/>
  </r>
  <r>
    <s v="331603/2016"/>
    <s v="331603/2016"/>
    <m/>
    <s v="24869/2016"/>
    <m/>
    <m/>
    <s v="NOTA DNEF N° 390/2016"/>
    <d v="2016-07-27T00:00:00"/>
    <s v="Contrataciones Artisticas"/>
    <s v="MARIA ELISA PERRET"/>
    <n v="17800"/>
    <s v="Reconocimiento de gasto de MARIA ELISA PERRET"/>
    <s v="Dirección Nacional de Expresiones Federales"/>
    <m/>
    <s v="Dirección Nacional de Expresiones Federales"/>
    <d v="2016-07-27T00:00:00"/>
    <m/>
    <x v="1"/>
    <d v="2016-07-27T00:00:00"/>
    <s v="se devuelve para cambiar nota, para que le den otro encuadre porque no tienen poder de representación."/>
    <s v="Dirección Nacional de Expresiones Federales"/>
    <d v="2016-09-26T00:00:00"/>
    <m/>
    <s v="para cambiar notas, y le den otro encuadre."/>
    <x v="5"/>
    <m/>
    <m/>
    <m/>
    <m/>
    <m/>
    <m/>
    <m/>
    <m/>
    <m/>
    <m/>
    <m/>
    <m/>
    <x v="0"/>
    <m/>
    <e v="#N/A"/>
    <m/>
    <m/>
    <m/>
    <m/>
    <m/>
    <x v="0"/>
  </r>
  <r>
    <s v="331501/2016"/>
    <s v="331501/2016"/>
    <m/>
    <s v="24863/2016"/>
    <m/>
    <m/>
    <s v="NOTA DNEF N° 386/2016"/>
    <d v="2016-07-27T00:00:00"/>
    <s v="Contrataciones Artisticas"/>
    <s v="MARCELO ANDRES MOGUILEVSKY"/>
    <n v="20000"/>
    <s v="Reconocimiento de gasto de MARCELO ANDRES MOGUILEVSKY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5T00:00:00"/>
    <s v="PV-2016-01158780"/>
    <s v="para su efectivo pago"/>
    <x v="5"/>
    <m/>
    <m/>
    <m/>
    <m/>
    <m/>
    <m/>
    <m/>
    <m/>
    <m/>
    <m/>
    <m/>
    <m/>
    <x v="0"/>
    <m/>
    <e v="#N/A"/>
    <m/>
    <m/>
    <m/>
    <m/>
    <m/>
    <x v="2"/>
  </r>
  <r>
    <s v="331581/2016"/>
    <s v="331581/2016"/>
    <m/>
    <s v="24867/2016"/>
    <m/>
    <m/>
    <s v="NOTA DNEF N° 388/2016"/>
    <d v="2016-07-27T00:00:00"/>
    <s v="Contrataciones Artisticas"/>
    <s v="FICHERMAN DIEGO ENRIQUE"/>
    <n v="20000"/>
    <s v="Reconocimiento de gasto de FICHERMAN DIEGO ENRIQUE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8-25T00:00:00"/>
    <s v="PV-2016-925540"/>
    <s v="Para que indique si existe credito. Reso por GEDO"/>
    <x v="5"/>
    <m/>
    <m/>
    <m/>
    <m/>
    <m/>
    <m/>
    <m/>
    <m/>
    <m/>
    <m/>
    <m/>
    <m/>
    <x v="0"/>
    <m/>
    <e v="#N/A"/>
    <m/>
    <m/>
    <m/>
    <m/>
    <m/>
    <x v="2"/>
  </r>
  <r>
    <s v="331735/2016"/>
    <s v="331735/2016"/>
    <m/>
    <s v="24880/2016"/>
    <m/>
    <m/>
    <s v="NOTA DNEF N° 398/2016"/>
    <d v="2016-07-27T00:00:00"/>
    <s v="Contrataciones Artisticas"/>
    <s v="SANTIAGO EZEQUIEL KOVADLOFF"/>
    <n v="24200"/>
    <s v="Informe reconocimiento de gastos SANTIAGO EZEQUIEL KOVADLOFF"/>
    <s v="Dirección Nacional de Expresiones Federales"/>
    <m/>
    <s v="Dirección Nacional de Expresiones Federales"/>
    <d v="2016-07-27T00:00:00"/>
    <m/>
    <x v="1"/>
    <d v="2016-07-27T00:00:00"/>
    <m/>
    <s v="Dirección Nacional de Expresiones Federales"/>
    <d v="2016-08-29T00:00:00"/>
    <m/>
    <s v="para ampliar actividad Afip."/>
    <x v="5"/>
    <m/>
    <m/>
    <m/>
    <m/>
    <m/>
    <m/>
    <m/>
    <m/>
    <m/>
    <m/>
    <m/>
    <m/>
    <x v="0"/>
    <m/>
    <e v="#N/A"/>
    <m/>
    <m/>
    <m/>
    <m/>
    <m/>
    <x v="0"/>
  </r>
  <r>
    <s v="331764/2016"/>
    <s v="331764/2016"/>
    <m/>
    <s v="24882/2016"/>
    <m/>
    <m/>
    <s v="NOTA DNEF N° 400/2016"/>
    <d v="2016-07-27T00:00:00"/>
    <s v="Contrataciones Artisticas"/>
    <s v="PABLO JOSÉ RAPOSO"/>
    <n v="6000"/>
    <s v="Informe reconocimiento de gastos PABLO JOSÉ RAPOSO"/>
    <s v="Dirección Nacional de Expresiones Federales"/>
    <m/>
    <s v="Dirección Nacional de Expresiones Federales"/>
    <d v="2016-07-27T00:00:00"/>
    <m/>
    <x v="1"/>
    <d v="2016-07-27T00:00:00"/>
    <m/>
    <s v="Dirección Nacional de Expresiones Federales"/>
    <d v="2016-08-29T00:00:00"/>
    <m/>
    <s v="por faltas de firmas y documentación."/>
    <x v="5"/>
    <m/>
    <m/>
    <m/>
    <m/>
    <m/>
    <m/>
    <m/>
    <m/>
    <m/>
    <m/>
    <m/>
    <m/>
    <x v="0"/>
    <m/>
    <e v="#N/A"/>
    <m/>
    <m/>
    <m/>
    <m/>
    <m/>
    <x v="0"/>
  </r>
  <r>
    <s v="332064/2016"/>
    <s v="332064/2016"/>
    <m/>
    <s v="24910/2016"/>
    <m/>
    <m/>
    <s v="NOTA DNEF N° 403/2016"/>
    <d v="2016-07-27T00:00:00"/>
    <s v="Contrataciones Artisticas"/>
    <s v="DIEGO SCHISSI"/>
    <n v="7000"/>
    <s v="Reconocimiento de gasto de DIEGO SCHISSI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7T00:00:00"/>
    <s v="PV-2016-01217634"/>
    <s v="PARA SU INTERVENCION CON PROYECTO DE ACTO ADMINISTRATIVO"/>
    <x v="19"/>
    <d v="2016-09-07T00:00:00"/>
    <m/>
    <m/>
    <m/>
    <m/>
    <m/>
    <m/>
    <m/>
    <m/>
    <m/>
    <m/>
    <m/>
    <x v="0"/>
    <m/>
    <e v="#N/A"/>
    <m/>
    <m/>
    <m/>
    <m/>
    <m/>
    <x v="2"/>
  </r>
  <r>
    <s v="331640/2016"/>
    <s v="331640/2016"/>
    <m/>
    <s v="24871/2016"/>
    <m/>
    <m/>
    <s v="NOTA DNEF N° 396/2016"/>
    <d v="2016-07-27T00:00:00"/>
    <s v="Contrataciones Artisticas"/>
    <s v="VÍCTOR NICOLÁS TORRES"/>
    <n v="10000"/>
    <s v="Informe reconocimiento de gastos VÍCTOR NICOLÁS TORRES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6T00:00:00"/>
    <s v="PV-2016-01192060"/>
    <s v="Para que indique si existe credito. Reso por GEDO"/>
    <x v="19"/>
    <d v="2016-09-05T00:00:00"/>
    <m/>
    <m/>
    <m/>
    <m/>
    <m/>
    <m/>
    <m/>
    <m/>
    <m/>
    <m/>
    <m/>
    <x v="0"/>
    <m/>
    <e v="#N/A"/>
    <m/>
    <m/>
    <m/>
    <m/>
    <m/>
    <x v="2"/>
  </r>
  <r>
    <s v="327358/2016"/>
    <s v="327358/2016"/>
    <m/>
    <s v="24461/2016"/>
    <m/>
    <m/>
    <s v="NOTA SSCTyEF N° 264/2016"/>
    <d v="2016-07-22T00:00:00"/>
    <m/>
    <m/>
    <m/>
    <s v="Transferencia de fondos para el desarrollo del proyecto- EL MENTOR BAJO LA MIRADA DEL MAESTRO -"/>
    <s v="Subsecretaría de Centros Temáticos y Expresiones Federales"/>
    <m/>
    <s v="Presupuesto"/>
    <d v="2016-07-28T00:00:00"/>
    <m/>
    <x v="0"/>
    <d v="2016-07-28T00:00:00"/>
    <m/>
    <m/>
    <m/>
    <m/>
    <m/>
    <x v="3"/>
    <d v="2016-07-28T00:00:00"/>
    <m/>
    <m/>
    <m/>
    <m/>
    <m/>
    <m/>
    <m/>
    <m/>
    <m/>
    <m/>
    <m/>
    <x v="0"/>
    <m/>
    <e v="#N/A"/>
    <m/>
    <m/>
    <m/>
    <m/>
    <m/>
    <x v="0"/>
  </r>
  <r>
    <s v="322997/2016"/>
    <s v="322997/2016"/>
    <m/>
    <s v="25102/2016"/>
    <m/>
    <m/>
    <m/>
    <d v="2016-07-21T00:00:00"/>
    <s v="Desfibiladores"/>
    <s v="FILOBIOSIS S.A."/>
    <m/>
    <s v="Adquisición de equipamiento para desfibriladores"/>
    <s v="Coordinación Técnica Operativa"/>
    <m/>
    <s v="Dirección Nacional de Expresiones Federales"/>
    <d v="2016-07-28T00:00:00"/>
    <m/>
    <x v="0"/>
    <m/>
    <m/>
    <s v="Dirección Nacional de Expresiones Federales"/>
    <d v="2016-08-03T00:00:00"/>
    <s v="PV-2016-00524331-APN-DGTAYL#SFM"/>
    <m/>
    <x v="5"/>
    <m/>
    <m/>
    <m/>
    <m/>
    <m/>
    <m/>
    <m/>
    <m/>
    <m/>
    <m/>
    <m/>
    <m/>
    <x v="0"/>
    <s v="O.C en Ejecución"/>
    <e v="#N/A"/>
    <m/>
    <m/>
    <m/>
    <m/>
    <m/>
    <x v="0"/>
  </r>
  <r>
    <s v="025006/2016"/>
    <s v="025006/2016"/>
    <m/>
    <s v="25006/2016"/>
    <m/>
    <m/>
    <s v="NOTA DNCT N° 215/2016"/>
    <d v="2016-07-26T00:00:00"/>
    <s v="Tecnopolis - Agua"/>
    <s v="AKUA S.A."/>
    <n v="110790"/>
    <s v="Pago de factura B N° 0006-00000140"/>
    <s v="Dirección Nacional de Centros Tematicos"/>
    <m/>
    <s v="Dirección Nacional de Centros Tematicos"/>
    <d v="2016-07-26T00:00:00"/>
    <m/>
    <x v="3"/>
    <d v="2016-07-28T00:00:00"/>
    <m/>
    <m/>
    <m/>
    <m/>
    <m/>
    <x v="3"/>
    <d v="2016-07-28T00:00:00"/>
    <m/>
    <m/>
    <m/>
    <m/>
    <m/>
    <m/>
    <m/>
    <m/>
    <m/>
    <m/>
    <m/>
    <x v="0"/>
    <m/>
    <e v="#N/A"/>
    <m/>
    <m/>
    <m/>
    <m/>
    <m/>
    <x v="0"/>
  </r>
  <r>
    <s v="025097/2016"/>
    <s v="025097/2016"/>
    <m/>
    <s v="25097/2016"/>
    <m/>
    <m/>
    <s v="NOTA DNCT N° 216/2016"/>
    <d v="2016-07-26T00:00:00"/>
    <s v="Tecnopolis - Agua"/>
    <s v="AKUA S.A."/>
    <n v="93132"/>
    <s v="Pago de facturas B N° 0006-00000912/913/914/915"/>
    <s v="Dirección Nacional de Centros Tematicos"/>
    <m/>
    <s v="Dirección Nacional de Centros Tematicos"/>
    <d v="2016-07-26T00:00:00"/>
    <m/>
    <x v="3"/>
    <d v="2016-07-28T00:00:00"/>
    <m/>
    <m/>
    <m/>
    <m/>
    <m/>
    <x v="3"/>
    <d v="2016-07-28T00:00:00"/>
    <m/>
    <m/>
    <m/>
    <m/>
    <m/>
    <m/>
    <m/>
    <m/>
    <m/>
    <m/>
    <m/>
    <x v="0"/>
    <m/>
    <e v="#N/A"/>
    <m/>
    <m/>
    <m/>
    <m/>
    <m/>
    <x v="0"/>
  </r>
  <r>
    <s v="335331/2016"/>
    <s v="025096/2016"/>
    <m/>
    <s v="25096/2016"/>
    <m/>
    <m/>
    <s v="NOTA DNCT N° 211/2016"/>
    <d v="2016-07-25T00:00:00"/>
    <s v="Tecnopolis - Refrigerio"/>
    <s v="CORPORACIÓN DEL MERCADO CENTRAL DE BUENOS AIRES"/>
    <n v="325770.95"/>
    <s v="Pago de facturas C N° 0000-0000292983/0364"/>
    <s v="Dirección Nacional de Centros Tematicos"/>
    <m/>
    <s v="Dirección Nacional de Centros Tematicos"/>
    <d v="2016-07-25T00:00:00"/>
    <m/>
    <x v="3"/>
    <d v="2016-07-29T00:00:00"/>
    <s v="FINALIZADO"/>
    <s v="Presupuesto"/>
    <m/>
    <m/>
    <s v="Para que informe constancia de crédito y pase a legales"/>
    <x v="19"/>
    <d v="2016-08-01T00:00:00"/>
    <m/>
    <m/>
    <m/>
    <m/>
    <m/>
    <m/>
    <m/>
    <m/>
    <m/>
    <m/>
    <m/>
    <x v="0"/>
    <m/>
    <e v="#N/A"/>
    <m/>
    <m/>
    <m/>
    <m/>
    <m/>
    <x v="2"/>
  </r>
  <r>
    <s v="333505/2016"/>
    <s v="335331/2016"/>
    <m/>
    <s v="25103/2016"/>
    <m/>
    <m/>
    <s v="NOTA DNCT N° 205/2016"/>
    <d v="2016-07-22T00:00:00"/>
    <s v="Tecnopolis - Refrigerio"/>
    <s v="CORPORACIÓN DEL MERCADO CENTRAL DE BUENOS AIRES"/>
    <n v="344490.54"/>
    <s v="Pago de factura C N° 0000-0000292982"/>
    <s v="Dirección Nacional de Centros Tematicos"/>
    <m/>
    <s v="Dirección Nacional de Centros Tematicos"/>
    <d v="2016-07-22T00:00:00"/>
    <m/>
    <x v="3"/>
    <d v="2016-07-29T00:00:00"/>
    <s v="FINALIZADO"/>
    <m/>
    <m/>
    <m/>
    <s v="Para que informe constancia de crédito y pase a legales"/>
    <x v="0"/>
    <d v="2016-08-18T00:00:00"/>
    <m/>
    <m/>
    <m/>
    <m/>
    <m/>
    <m/>
    <m/>
    <m/>
    <m/>
    <m/>
    <m/>
    <x v="0"/>
    <m/>
    <e v="#N/A"/>
    <m/>
    <m/>
    <m/>
    <m/>
    <m/>
    <x v="2"/>
  </r>
  <r>
    <s v="333624/2016"/>
    <s v="333505/2016"/>
    <m/>
    <s v="25001/2016"/>
    <m/>
    <m/>
    <s v="NOTA DNCT N° 206/2016"/>
    <d v="2016-07-21T00:00:00"/>
    <s v="Tecnopolis - Mantenimiento"/>
    <s v="LOPEZ, DA FONSECA GOMES y ALVAREZ S.H."/>
    <n v="53240"/>
    <s v="Pago de factura B N° 0002-00000180"/>
    <s v="Dirección Nacional de Centros Tematicos"/>
    <m/>
    <s v="Dirección Nacional de Centros Tematicos"/>
    <d v="2016-07-21T00:00:00"/>
    <m/>
    <x v="3"/>
    <d v="2016-07-29T00:00:00"/>
    <m/>
    <s v="Presupuesto"/>
    <d v="2016-08-29T00:00:00"/>
    <s v="PV-2016-00990748"/>
    <s v="Para que informe constancia de crédito y pase a legales"/>
    <x v="19"/>
    <d v="2016-08-29T00:00:00"/>
    <m/>
    <m/>
    <m/>
    <m/>
    <m/>
    <m/>
    <m/>
    <m/>
    <m/>
    <m/>
    <m/>
    <x v="0"/>
    <m/>
    <e v="#N/A"/>
    <m/>
    <m/>
    <m/>
    <m/>
    <m/>
    <x v="0"/>
  </r>
  <r>
    <s v="335179/2016"/>
    <s v="333624/2016"/>
    <m/>
    <s v="25004/2016"/>
    <m/>
    <m/>
    <s v="NOTA DNCT N° 214/2016"/>
    <d v="2016-07-25T00:00:00"/>
    <s v="Tecnopolis - Mantenimiento"/>
    <s v="COOPERATIVA DE TRABAJO ARCANGEL LIMITADA"/>
    <n v="32000"/>
    <s v="Pago de factura B N° 0002-00000055"/>
    <s v="Dirección Nacional de Centros Tematicos"/>
    <m/>
    <s v="Dirección Nacional de Centros Tematicos"/>
    <d v="2016-07-25T00:00:00"/>
    <m/>
    <x v="3"/>
    <d v="2016-07-29T00:00:00"/>
    <m/>
    <s v="Presupuesto"/>
    <d v="2016-08-11T00:00:00"/>
    <s v="PV-2016-00671715-APN-DGTAYL#SFM"/>
    <s v="Pase para que informe existencia de crédito con PROY"/>
    <x v="19"/>
    <d v="2016-08-11T00:00:00"/>
    <m/>
    <m/>
    <m/>
    <m/>
    <m/>
    <m/>
    <m/>
    <m/>
    <m/>
    <m/>
    <m/>
    <x v="0"/>
    <m/>
    <e v="#N/A"/>
    <m/>
    <m/>
    <m/>
    <m/>
    <m/>
    <x v="0"/>
  </r>
  <r>
    <s v="335294/2016"/>
    <s v="335179/2016"/>
    <m/>
    <s v="25098/2016"/>
    <m/>
    <m/>
    <s v="NOTA DNCT N° 212/2016"/>
    <d v="2016-07-22T00:00:00"/>
    <s v="Tecnopolis - Mantenimiento"/>
    <s v="ACRILICOS MESCH S.A."/>
    <n v="445280"/>
    <s v="Pago de factura B N° 0003-00000253"/>
    <s v="Dirección Nacional de Centros Tematicos"/>
    <m/>
    <s v="Dirección Nacional de Centros Tematicos"/>
    <d v="2016-07-22T00:00:00"/>
    <m/>
    <x v="3"/>
    <d v="2016-07-29T00:00:00"/>
    <m/>
    <s v="Presupuesto"/>
    <d v="2016-09-01T00:00:00"/>
    <s v="PV-2016-01094278-APN-DGTAYL#SFM"/>
    <s v="PARA DAR CONTINUIDAD A LOS TRAMITES ADMINISTRATIVOS DE RIGOR"/>
    <x v="19"/>
    <d v="2016-09-01T00:00:00"/>
    <m/>
    <m/>
    <m/>
    <m/>
    <m/>
    <m/>
    <m/>
    <m/>
    <m/>
    <m/>
    <m/>
    <x v="0"/>
    <m/>
    <e v="#N/A"/>
    <m/>
    <m/>
    <m/>
    <m/>
    <m/>
    <x v="0"/>
  </r>
  <r>
    <s v="335248/2016"/>
    <s v="335294/2016"/>
    <m/>
    <s v="25100/2016"/>
    <m/>
    <m/>
    <s v="NOTA DNCT N° 213/2016"/>
    <d v="2016-07-26T00:00:00"/>
    <s v="Vajilla"/>
    <s v="NISTICO JOSE BLAS"/>
    <n v="11226.36"/>
    <s v="Pago de factura B N° 0003-00007857"/>
    <s v="Dirección Nacional de Centros Tematicos"/>
    <m/>
    <s v="Dirección Nacional de Centros Tematicos"/>
    <d v="2016-07-26T00:00:00"/>
    <m/>
    <x v="3"/>
    <d v="2016-07-29T00:00:00"/>
    <m/>
    <s v="Presupuesto"/>
    <d v="2016-08-29T00:00:00"/>
    <s v="PV-2016-01000983"/>
    <s v="PARA DAR CONTINUIDAD A LOS TRAMITES ADMINISTRATIVOS DE RIGOR"/>
    <x v="19"/>
    <d v="2016-08-29T00:00:00"/>
    <m/>
    <m/>
    <m/>
    <m/>
    <m/>
    <m/>
    <m/>
    <m/>
    <m/>
    <m/>
    <m/>
    <x v="0"/>
    <m/>
    <e v="#N/A"/>
    <m/>
    <m/>
    <m/>
    <m/>
    <m/>
    <x v="0"/>
  </r>
  <r>
    <s v="333697/2016"/>
    <s v="335248/2016"/>
    <m/>
    <s v="25099/2016"/>
    <m/>
    <m/>
    <s v="NOTA DNCT N° 207/2016"/>
    <d v="2016-07-19T00:00:00"/>
    <s v="Tecnopolis - Mantenimiento"/>
    <s v="COOPERATIVA DE TRABAJO ARCANGEL LIMITADA"/>
    <n v="25000"/>
    <s v="Pago de factura B N° 0002-00000054"/>
    <s v="Dirección Nacional de Centros Tematicos"/>
    <m/>
    <s v="Dirección Nacional de Centros Tematicos"/>
    <d v="2016-07-19T00:00:00"/>
    <m/>
    <x v="3"/>
    <d v="2016-07-29T00:00:00"/>
    <s v="FINALIZADO"/>
    <s v="Presupuesto"/>
    <d v="2016-09-01T00:00:00"/>
    <s v="PV-2016-01094198-APN-DGTAYL#SFM"/>
    <s v="PARA DAR CONTINUIDAD A LOS TRAMITES ADMINISTRATIVOS DE RIGOR"/>
    <x v="19"/>
    <d v="2016-09-01T00:00:00"/>
    <m/>
    <m/>
    <m/>
    <m/>
    <m/>
    <m/>
    <m/>
    <m/>
    <m/>
    <m/>
    <m/>
    <x v="0"/>
    <m/>
    <e v="#N/A"/>
    <m/>
    <m/>
    <m/>
    <m/>
    <m/>
    <x v="2"/>
  </r>
  <r>
    <s v="340886/2016"/>
    <s v="333697/2016"/>
    <m/>
    <s v="25005/2016"/>
    <m/>
    <m/>
    <s v="NOTA DNEF N° 428/2016"/>
    <d v="2016-08-01T00:00:00"/>
    <s v="Revestimiento"/>
    <s v="MADERERA Y ARTISTICA WALTANA S.R.L."/>
    <n v="30000"/>
    <s v="Pago de ticket factura B N° 0002-00021454/55"/>
    <s v="Dirección Nacional de Expresiones Federales"/>
    <m/>
    <s v="Dirección Nacional de Expresiones Federales"/>
    <d v="2016-08-01T00:00:00"/>
    <m/>
    <x v="3"/>
    <d v="2016-08-01T00:00:00"/>
    <s v="05/09/2016 se remite a Mozzi por diferencia entre pptos y cuadro comparativo y para la correspondiente firma de facturas."/>
    <s v="Dirección Nacional de Expresiones Federales"/>
    <d v="2016-09-29T00:00:00"/>
    <s v="RTO-S01:0977307/2016"/>
    <s v="para que cambien requerimiento por diferencia en la cantidad de boxes que compraron."/>
    <x v="25"/>
    <d v="2016-09-29T00:00:00"/>
    <m/>
    <m/>
    <m/>
    <m/>
    <m/>
    <m/>
    <m/>
    <m/>
    <m/>
    <m/>
    <m/>
    <x v="0"/>
    <m/>
    <e v="#N/A"/>
    <m/>
    <m/>
    <m/>
    <m/>
    <m/>
    <x v="0"/>
  </r>
  <r>
    <s v="340832/2016"/>
    <s v="340886/2016"/>
    <m/>
    <s v="25377/2016"/>
    <m/>
    <m/>
    <s v="NOTA DNEF N° 432/2016"/>
    <d v="2016-08-01T00:00:00"/>
    <s v="Mantenimiento"/>
    <s v="SAN TELMO S.R.L."/>
    <n v="22451"/>
    <s v="Pago de facturas N° 0007-00001660/1669"/>
    <s v="Dirección Nacional de Expresiones Federales"/>
    <m/>
    <s v="Dirección Nacional de Expresiones Federales"/>
    <d v="2016-08-01T00:00:00"/>
    <m/>
    <x v="1"/>
    <d v="2016-08-01T00:00:00"/>
    <s v="TERMINADO"/>
    <s v="Presupuesto"/>
    <d v="2016-09-02T00:00:00"/>
    <s v="PV-2016-01124544-APN-DGTAYL#SFM"/>
    <s v="Para que indique si hay crédito con Dispo y continuidad de los actuados"/>
    <x v="5"/>
    <m/>
    <m/>
    <s v="Legitimo Abono"/>
    <s v="Legitimo Abono"/>
    <m/>
    <n v="30526638952"/>
    <m/>
    <s v="0007-00001660/1669/1704"/>
    <m/>
    <m/>
    <m/>
    <m/>
    <x v="0"/>
    <m/>
    <e v="#N/A"/>
    <m/>
    <m/>
    <m/>
    <m/>
    <m/>
    <x v="2"/>
  </r>
  <r>
    <s v="330074/2016"/>
    <s v="340832/2016"/>
    <m/>
    <s v="25372/2016"/>
    <m/>
    <m/>
    <s v="NOTA DNCT N°"/>
    <d v="2016-07-26T00:00:00"/>
    <s v="Tecnopolis - Servicio de producción"/>
    <s v="TANGO GODOY S.R.L"/>
    <n v="200000"/>
    <s v="Pago de factura N° 0002-00000008"/>
    <s v="Dirección Nacional de Centros Tematicos"/>
    <m/>
    <s v="Dirección Nacional de Centros Tematicos"/>
    <d v="2016-07-26T00:00:00"/>
    <m/>
    <x v="1"/>
    <m/>
    <m/>
    <s v="Presupuesto"/>
    <d v="2016-08-02T00:00:00"/>
    <s v="PV-2016-00501652-APN-DGTAYL#SFM"/>
    <m/>
    <x v="5"/>
    <m/>
    <m/>
    <m/>
    <m/>
    <m/>
    <m/>
    <m/>
    <m/>
    <m/>
    <m/>
    <m/>
    <m/>
    <x v="0"/>
    <m/>
    <e v="#N/A"/>
    <m/>
    <m/>
    <m/>
    <m/>
    <m/>
    <x v="0"/>
  </r>
  <r>
    <s v="330701/2016"/>
    <s v="330074/2016"/>
    <m/>
    <m/>
    <m/>
    <m/>
    <s v="NOTA DNCT N°"/>
    <d v="2016-07-13T00:00:00"/>
    <s v="Tecnopolis - Equipamiento"/>
    <s v="MASOTROS S.R.L."/>
    <n v="565950"/>
    <s v="Pago de factura N° 0002-00000019"/>
    <s v="Dirección Nacional de Centros Tematicos"/>
    <m/>
    <s v="Dirección Nacional de Centros Tematicos"/>
    <d v="2016-07-13T00:00:00"/>
    <m/>
    <x v="0"/>
    <m/>
    <m/>
    <s v="Presupuesto"/>
    <d v="2016-08-02T00:00:00"/>
    <s v="_x000a_PV-2016-00501627-APN-DGTAYL#SFM"/>
    <m/>
    <x v="5"/>
    <m/>
    <m/>
    <m/>
    <m/>
    <m/>
    <m/>
    <m/>
    <m/>
    <m/>
    <m/>
    <m/>
    <m/>
    <x v="0"/>
    <m/>
    <e v="#N/A"/>
    <m/>
    <m/>
    <m/>
    <m/>
    <m/>
    <x v="0"/>
  </r>
  <r>
    <s v="341442/2016"/>
    <s v="330701/2016"/>
    <m/>
    <m/>
    <m/>
    <m/>
    <s v="NOTA DNCT N° 223/2016"/>
    <d v="2016-07-28T00:00:00"/>
    <s v="Tecnopolis - Maquinas y Herramientas"/>
    <s v="SZELIGA NORMAN NESTOR"/>
    <n v="319682"/>
    <s v="Pago de factura B N° 0002-00000003"/>
    <s v="Dirección Nacional de Centros Tematicos"/>
    <m/>
    <s v="Dirección Nacional de Centros Tematicos"/>
    <d v="2016-08-03T00:00:00"/>
    <m/>
    <x v="0"/>
    <d v="2016-08-03T00:00:00"/>
    <m/>
    <s v="Presupuesto"/>
    <d v="2016-09-02T00:00:00"/>
    <s v="PV-2016-01116251-APN-DGTAYL#SFM"/>
    <s v="PARA DAR CONTINUIDAD A LOS TRAMITES ADMINISTRATIVOS DE RIGOR"/>
    <x v="5"/>
    <m/>
    <m/>
    <m/>
    <m/>
    <m/>
    <m/>
    <m/>
    <m/>
    <m/>
    <m/>
    <m/>
    <m/>
    <x v="0"/>
    <m/>
    <e v="#N/A"/>
    <m/>
    <m/>
    <m/>
    <m/>
    <m/>
    <x v="0"/>
  </r>
  <r>
    <s v="341477/2016"/>
    <s v="341442/2016"/>
    <m/>
    <s v="25405/2016"/>
    <m/>
    <m/>
    <s v="NOTA DNCT N° 222/2016"/>
    <d v="2016-07-28T00:00:00"/>
    <s v="Tecnopolis - Insumos Graficos"/>
    <s v="DITOSA CONSTRUCCIONE SRL"/>
    <n v="68123"/>
    <s v="Pago de factura B N° 0002-00000001"/>
    <s v="Dirección Nacional de Centros Tematicos"/>
    <m/>
    <s v="Dirección Nacional de Centros Tematicos"/>
    <d v="2016-08-03T00:00:00"/>
    <m/>
    <x v="3"/>
    <d v="2016-08-03T00:00:00"/>
    <m/>
    <m/>
    <m/>
    <m/>
    <m/>
    <x v="5"/>
    <d v="2016-08-03T00:00:00"/>
    <m/>
    <m/>
    <m/>
    <m/>
    <m/>
    <m/>
    <m/>
    <m/>
    <m/>
    <m/>
    <m/>
    <x v="0"/>
    <m/>
    <e v="#N/A"/>
    <m/>
    <m/>
    <m/>
    <m/>
    <m/>
    <x v="0"/>
  </r>
  <r>
    <s v="341386/2016"/>
    <s v="341477/2016"/>
    <m/>
    <s v="25413/2016"/>
    <m/>
    <m/>
    <s v="NOTA DNCT N° 228/2016"/>
    <d v="2016-07-29T00:00:00"/>
    <s v="Tecnopolis - Limpieza"/>
    <s v="DELTACOM S.A."/>
    <n v="160622"/>
    <s v="Pago de facturas B N° 0002-00000105 y N° 0002-00000106"/>
    <s v="Dirección Nacional de Centros Tematicos"/>
    <m/>
    <s v="Dirección Nacional de Centros Tematicos"/>
    <d v="2016-08-03T00:00:00"/>
    <m/>
    <x v="3"/>
    <d v="2016-08-03T00:00:00"/>
    <m/>
    <s v="Presupuesto"/>
    <d v="2016-09-05T00:00:00"/>
    <s v="PV-2016-01158502"/>
    <s v="PARA SU INTERVENCION CON PROYECTO DE ACTO ADMINISTRATIVO"/>
    <x v="5"/>
    <m/>
    <m/>
    <m/>
    <m/>
    <m/>
    <m/>
    <m/>
    <m/>
    <m/>
    <m/>
    <m/>
    <m/>
    <x v="0"/>
    <m/>
    <e v="#N/A"/>
    <m/>
    <m/>
    <m/>
    <m/>
    <m/>
    <x v="0"/>
  </r>
  <r>
    <s v="341330/2016"/>
    <s v="341386/2016"/>
    <m/>
    <s v="25404/2016"/>
    <m/>
    <m/>
    <s v="NOTA DNCT N° 227/2016"/>
    <d v="2016-07-22T00:00:00"/>
    <s v="Tecnopolis - Alquiler de Andamios"/>
    <s v="ATENCION URBANA SRL"/>
    <n v="36000"/>
    <s v="Pago de facturas B N° 0002-00000005 y N° 0002-00000006"/>
    <s v="Dirección Nacional de Centros Tematicos"/>
    <m/>
    <s v="Dirección Nacional de Centros Tematicos"/>
    <d v="2016-08-03T00:00:00"/>
    <m/>
    <x v="3"/>
    <d v="2016-08-03T00:00:00"/>
    <m/>
    <s v="Presupuesto"/>
    <d v="2016-08-11T00:00:00"/>
    <s v="PV-2016-00671621-APN-DGTAYL#SFM"/>
    <s v="Pase para que informe existencia de crédito con PROY"/>
    <x v="19"/>
    <d v="2016-08-11T00:00:00"/>
    <m/>
    <m/>
    <m/>
    <m/>
    <m/>
    <m/>
    <m/>
    <m/>
    <m/>
    <m/>
    <m/>
    <x v="0"/>
    <m/>
    <e v="#N/A"/>
    <m/>
    <m/>
    <m/>
    <m/>
    <m/>
    <x v="0"/>
  </r>
  <r>
    <s v="341472/2016"/>
    <s v="341330/2016"/>
    <m/>
    <s v="25403/2016"/>
    <m/>
    <m/>
    <s v="NOTA DNCT N° 224/2016"/>
    <d v="2016-07-27T00:00:00"/>
    <s v="Tecnopolis - Refrigerio"/>
    <s v="CORPORACION DEL MERCADO CENTRAL DE BUENOS AIRES"/>
    <n v="228421.4"/>
    <s v="Pago de facturas C N° 0000-0000293063, N° 0000-0000293073, N° 0000-0000293061."/>
    <s v="Dirección Nacional de Centros Tematicos"/>
    <m/>
    <s v="Dirección Nacional de Centros Tematicos"/>
    <d v="2016-08-03T00:00:00"/>
    <m/>
    <x v="0"/>
    <d v="2016-08-03T00:00:00"/>
    <s v="FINALIZADO"/>
    <s v="Presupuesto"/>
    <d v="2016-08-08T00:00:00"/>
    <s v="PV-2016-00595409-APN-DGTAYL#SFM"/>
    <s v="Constancia de credito"/>
    <x v="5"/>
    <m/>
    <m/>
    <m/>
    <m/>
    <m/>
    <m/>
    <m/>
    <m/>
    <m/>
    <m/>
    <m/>
    <m/>
    <x v="0"/>
    <m/>
    <e v="#N/A"/>
    <m/>
    <m/>
    <m/>
    <m/>
    <m/>
    <x v="2"/>
  </r>
  <r>
    <s v="341265/2016"/>
    <s v="341472/2016"/>
    <m/>
    <s v="25410/2016"/>
    <m/>
    <m/>
    <s v="NOTA DNCT N° 225/2016"/>
    <d v="2016-07-29T00:00:00"/>
    <s v="Tecnopolis - Obra Publica"/>
    <s v="BELLI &amp; CIA SA"/>
    <n v="17133.810000000001"/>
    <s v="Pago de factura B N° 0002-00000741"/>
    <s v="Dirección Nacional de Centros Tematicos"/>
    <m/>
    <s v="Dirección Nacional de Centros Tematicos"/>
    <d v="2016-08-03T00:00:00"/>
    <m/>
    <x v="3"/>
    <d v="2016-08-03T00:00:00"/>
    <m/>
    <s v="Presupuesto"/>
    <d v="2016-08-29T00:00:00"/>
    <s v="PV-2016-01000688"/>
    <s v="PARA DAR CONTINUIDAD A LOS TRAMITES ADMINISTRATIVOS DE RIGOR"/>
    <x v="19"/>
    <d v="2016-08-29T00:00:00"/>
    <m/>
    <m/>
    <m/>
    <m/>
    <m/>
    <m/>
    <m/>
    <m/>
    <m/>
    <m/>
    <m/>
    <x v="0"/>
    <m/>
    <e v="#N/A"/>
    <m/>
    <m/>
    <m/>
    <m/>
    <m/>
    <x v="0"/>
  </r>
  <r>
    <s v="341308/2016"/>
    <s v="341265/2016"/>
    <m/>
    <s v="25401/2016"/>
    <m/>
    <m/>
    <s v="NOTA DNCT N° 226/2016"/>
    <d v="2016-08-01T00:00:00"/>
    <s v="Tecnopolis - Mantenimiento"/>
    <s v="MINOTTI PABLO DAVID"/>
    <n v="12120"/>
    <s v="Pago de factura B N° 0002-00000061"/>
    <s v="Dirección Nacional de Centros Tematicos"/>
    <m/>
    <s v="Dirección Nacional de Centros Tematicos"/>
    <d v="2016-08-03T00:00:00"/>
    <m/>
    <x v="3"/>
    <d v="2016-08-03T00:00:00"/>
    <m/>
    <s v="Presupuesto"/>
    <d v="2016-09-07T00:00:00"/>
    <s v="PV-2016-01229911"/>
    <s v="PARA SU INTERVENCION CON PROYECTO DE ACTO ADMINISTRATIVO"/>
    <x v="5"/>
    <m/>
    <m/>
    <m/>
    <m/>
    <m/>
    <m/>
    <m/>
    <m/>
    <m/>
    <m/>
    <m/>
    <m/>
    <x v="0"/>
    <m/>
    <e v="#N/A"/>
    <m/>
    <m/>
    <m/>
    <m/>
    <m/>
    <x v="0"/>
  </r>
  <r>
    <s v="341252/2016"/>
    <s v="341308/2016"/>
    <m/>
    <s v="25402/2016"/>
    <m/>
    <m/>
    <s v="NOTA DNCT N° 221/2016"/>
    <d v="2016-07-29T00:00:00"/>
    <s v="Tecnopolis - Servicio de sonido y video"/>
    <s v="JONS SILVERSTEIN SRL"/>
    <n v="500000"/>
    <s v="Pago de factura B N° 0002-00000093"/>
    <s v="Dirección Nacional de Centros Tematicos"/>
    <m/>
    <s v="Dirección Nacional de Centros Tematicos"/>
    <d v="2016-08-03T00:00:00"/>
    <s v="Mueble 25"/>
    <x v="3"/>
    <d v="2016-08-03T00:00:00"/>
    <m/>
    <s v="Presupuesto"/>
    <d v="2016-09-15T00:00:00"/>
    <s v="PV-2016-01424145-APN-DGTAYL#SFM"/>
    <s v="PARA CONTINUAR CON LOS TRÁMITES DE RIGOR"/>
    <x v="3"/>
    <d v="2016-09-19T00:00:00"/>
    <m/>
    <m/>
    <m/>
    <m/>
    <m/>
    <m/>
    <m/>
    <m/>
    <m/>
    <m/>
    <m/>
    <x v="0"/>
    <m/>
    <e v="#N/A"/>
    <m/>
    <m/>
    <m/>
    <m/>
    <m/>
    <x v="0"/>
  </r>
  <r>
    <s v="378018/2016"/>
    <s v="341252/2016"/>
    <m/>
    <s v="23599/2016"/>
    <m/>
    <m/>
    <m/>
    <d v="2016-07-27T00:00:00"/>
    <s v="Tecnopolis - Mantenimiento"/>
    <s v="RODRIGUEZ HERNAN GABRIEL"/>
    <n v="11000"/>
    <s v="Pago de factura B N° 0002-00000078"/>
    <s v="Dirección Nacional de Centros Tematicos"/>
    <m/>
    <s v="Dirección Nacional de Centros Tematicos"/>
    <d v="2016-08-05T00:00:00"/>
    <m/>
    <x v="0"/>
    <d v="2016-08-05T00:00:00"/>
    <m/>
    <s v="Direccion General Técnica, Administrativa y Legal"/>
    <d v="2016-08-23T00:00:00"/>
    <s v="PV-2016-00865852"/>
    <m/>
    <x v="5"/>
    <m/>
    <m/>
    <m/>
    <m/>
    <m/>
    <m/>
    <m/>
    <m/>
    <m/>
    <m/>
    <m/>
    <m/>
    <x v="0"/>
    <m/>
    <e v="#N/A"/>
    <m/>
    <m/>
    <m/>
    <m/>
    <m/>
    <x v="2"/>
  </r>
  <r>
    <s v="348624/2016"/>
    <s v="378018/2016"/>
    <m/>
    <s v="25415/2016"/>
    <m/>
    <m/>
    <s v="NOTA DNCT N° 437/2016"/>
    <d v="2016-07-04T00:00:00"/>
    <s v="Contrataciones Artisticas"/>
    <s v="NATALIA MENDEZ"/>
    <n v="4000"/>
    <s v="Pago de factura B N° 0001-00000006"/>
    <s v="Dirección Nacional de Centros Tematicos"/>
    <m/>
    <s v="Dirección Nacional de Centros Tematicos"/>
    <d v="2016-08-05T00:00:00"/>
    <m/>
    <x v="3"/>
    <d v="2016-08-05T00:00:00"/>
    <s v="TERMINADO"/>
    <s v="Presupuesto"/>
    <d v="2016-10-03T00:00:00"/>
    <s v="PV-2016-01862100"/>
    <s v="Para indicar crédito y continuidad del tramite; con Reso x GEDO"/>
    <x v="19"/>
    <d v="2016-10-03T00:00:00"/>
    <m/>
    <m/>
    <m/>
    <m/>
    <m/>
    <m/>
    <m/>
    <m/>
    <m/>
    <m/>
    <m/>
    <x v="0"/>
    <m/>
    <e v="#N/A"/>
    <m/>
    <m/>
    <m/>
    <m/>
    <m/>
    <x v="0"/>
  </r>
  <r>
    <s v="345151/2016"/>
    <s v="348624/2016"/>
    <m/>
    <s v="25746/2016"/>
    <m/>
    <m/>
    <s v="NOTA DNCT N° 234/2016"/>
    <d v="2016-08-02T00:00:00"/>
    <s v="Tecnopolis - Alquiler Fotocopiadoras"/>
    <s v="QSC SOLUCIONES S.R.L."/>
    <n v="19710.740000000002"/>
    <s v="Pago de factura B N° 0002-00004459"/>
    <s v="Dirección Nacional de Centros Tematicos"/>
    <m/>
    <s v="Direccion General Técnica, Administrativa y Legal"/>
    <d v="2016-08-04T00:00:00"/>
    <m/>
    <x v="1"/>
    <d v="2016-08-05T00:00:00"/>
    <m/>
    <s v="Presupuesto"/>
    <d v="2016-08-19T00:00:00"/>
    <s v="PV-2016-00806183-APN-DGTAYL#SFM"/>
    <s v="PARA SU INTERVENCION"/>
    <x v="19"/>
    <d v="2016-08-19T00:00:00"/>
    <m/>
    <m/>
    <m/>
    <m/>
    <m/>
    <m/>
    <m/>
    <m/>
    <m/>
    <m/>
    <m/>
    <x v="0"/>
    <m/>
    <e v="#N/A"/>
    <m/>
    <m/>
    <m/>
    <m/>
    <m/>
    <x v="0"/>
  </r>
  <r>
    <s v="348595/2016"/>
    <s v="345151/2016"/>
    <m/>
    <s v="25586/2016"/>
    <m/>
    <m/>
    <s v="NOTA DNCT N° 436/2016"/>
    <d v="2016-08-02T00:00:00"/>
    <s v="Contrataciones Artisticas"/>
    <s v="NIEVES LAURA"/>
    <n v="40500"/>
    <s v="Pago de factura C N° 0003-00000096"/>
    <s v="Dirección Nacional de Centros Tematicos"/>
    <m/>
    <s v="Direccion General Técnica, Administrativa y Legal"/>
    <d v="2016-08-05T00:00:00"/>
    <m/>
    <x v="3"/>
    <d v="2016-08-05T00:00:00"/>
    <s v="05/09/2016: Se devuelve a DNEF por no tener SIPRO y mal actividad (arquitecta)"/>
    <s v="Presupuesto"/>
    <d v="2016-09-19T00:00:00"/>
    <s v="PV-2016-01498479"/>
    <m/>
    <x v="5"/>
    <m/>
    <m/>
    <m/>
    <m/>
    <m/>
    <n v="23244485944"/>
    <m/>
    <s v="0003-00000096"/>
    <m/>
    <m/>
    <m/>
    <m/>
    <x v="0"/>
    <m/>
    <e v="#N/A"/>
    <m/>
    <m/>
    <m/>
    <m/>
    <m/>
    <x v="0"/>
  </r>
  <r>
    <s v="345172/2016"/>
    <s v="348595/2016"/>
    <m/>
    <s v="25741/2016"/>
    <m/>
    <m/>
    <s v="NOTA DNCT N° 235/2016"/>
    <m/>
    <s v="Tecnopolis - Limpieza"/>
    <s v="SERVICIOS PARA LA HIGIENE S.A."/>
    <n v="498032.73"/>
    <s v="Pago de facturas B N° 0004-00001492/1451"/>
    <s v="Dirección Nacional de Centros Tematicos"/>
    <m/>
    <s v="Direccion General Técnica, Administrativa y Legal"/>
    <d v="2016-08-04T00:00:00"/>
    <m/>
    <x v="1"/>
    <d v="2016-08-05T00:00:00"/>
    <m/>
    <s v="Presupuesto"/>
    <d v="2016-08-30T00:00:00"/>
    <s v="PV-2016-01030373"/>
    <s v="Para continuar con los trámites administrativos de rigor"/>
    <x v="19"/>
    <d v="2016-08-30T00:00:00"/>
    <m/>
    <m/>
    <m/>
    <m/>
    <m/>
    <m/>
    <m/>
    <m/>
    <m/>
    <m/>
    <m/>
    <x v="0"/>
    <m/>
    <e v="#N/A"/>
    <m/>
    <m/>
    <m/>
    <m/>
    <m/>
    <x v="0"/>
  </r>
  <r>
    <s v="348664/2016"/>
    <s v="345172/2016"/>
    <m/>
    <s v="25588/2016"/>
    <m/>
    <m/>
    <s v="NOTA DNCT N° 438/2016"/>
    <d v="2016-08-04T00:00:00"/>
    <s v="Contrataciones Artisticas"/>
    <s v="JUDITH WEISZ"/>
    <n v="22500"/>
    <s v="Pago de factura C N° 0002-00000129"/>
    <s v="Dirección Nacional de Centros Tematicos"/>
    <m/>
    <s v="Dirección Nacional de Centros Tematicos"/>
    <d v="2016-08-05T00:00:00"/>
    <m/>
    <x v="3"/>
    <d v="2016-08-05T00:00:00"/>
    <s v="TERMINADO"/>
    <s v="Presupuesto"/>
    <d v="2016-09-09T00:00:00"/>
    <s v="PV-2016-01278764-APN-DGTAYL#SFM"/>
    <s v="Para indicar crédito y continuidad del tramite; con Reso x GEDO"/>
    <x v="5"/>
    <m/>
    <m/>
    <m/>
    <m/>
    <m/>
    <m/>
    <m/>
    <m/>
    <m/>
    <m/>
    <m/>
    <m/>
    <x v="0"/>
    <m/>
    <e v="#N/A"/>
    <m/>
    <m/>
    <m/>
    <m/>
    <m/>
    <x v="2"/>
  </r>
  <r>
    <s v="344962/2016"/>
    <s v="348664/2016"/>
    <m/>
    <s v="25749/2016"/>
    <m/>
    <m/>
    <s v="NOTA DNCT N° 230/2016"/>
    <d v="2016-08-01T00:00:00"/>
    <s v="Tecnopolis - Servicio de sonido y video"/>
    <s v="RENKET S.A."/>
    <n v="500000"/>
    <s v="Pago de factura B N° 0004-00000001"/>
    <s v="Dirección Nacional de Centros Tematicos"/>
    <m/>
    <s v="Direccion General Técnica, Administrativa y Legal"/>
    <d v="2016-08-04T00:00:00"/>
    <m/>
    <x v="1"/>
    <d v="2016-08-05T00:00:00"/>
    <m/>
    <s v="Presupuesto"/>
    <d v="2016-10-03T00:00:00"/>
    <s v="PV-2016-01862174"/>
    <s v="Para continuar con los trámites administrativos de rigor"/>
    <x v="2"/>
    <d v="2016-10-05T00:00:00"/>
    <m/>
    <m/>
    <m/>
    <m/>
    <m/>
    <m/>
    <m/>
    <m/>
    <m/>
    <m/>
    <m/>
    <x v="0"/>
    <m/>
    <e v="#N/A"/>
    <m/>
    <m/>
    <m/>
    <m/>
    <m/>
    <x v="0"/>
  </r>
  <r>
    <s v="345068/2016"/>
    <s v="344962/2016"/>
    <m/>
    <s v="25572/2016"/>
    <m/>
    <m/>
    <s v="NOTA DNCT N° 231/2016"/>
    <d v="2016-08-01T00:00:00"/>
    <s v="Tecnopolis - Servicio de sonido y video"/>
    <s v="TROY PRODUCCIONES S.R.L."/>
    <n v="500000"/>
    <s v="Pago de factura B N° 0002-00000074"/>
    <s v="Dirección Nacional de Centros Tematicos"/>
    <m/>
    <s v="Direccion General Técnica, Administrativa y Legal"/>
    <d v="2016-08-04T00:00:00"/>
    <m/>
    <x v="3"/>
    <d v="2016-08-05T00:00:00"/>
    <m/>
    <s v="Presupuesto"/>
    <d v="2016-08-11T00:00:00"/>
    <s v="PV-2016-00671508-APN-DGTAYL#SFM"/>
    <s v="Pase para que informe existencia de crédito con PROY"/>
    <x v="19"/>
    <d v="2016-08-11T00:00:00"/>
    <m/>
    <m/>
    <m/>
    <m/>
    <m/>
    <m/>
    <m/>
    <m/>
    <m/>
    <m/>
    <m/>
    <x v="0"/>
    <m/>
    <e v="#N/A"/>
    <m/>
    <m/>
    <m/>
    <m/>
    <m/>
    <x v="0"/>
  </r>
  <r>
    <s v="345125/2016"/>
    <s v="345068/2016"/>
    <m/>
    <s v="25578/2016"/>
    <m/>
    <m/>
    <s v="NOTA DNCT N° 233/2016"/>
    <d v="2016-07-26T00:00:00"/>
    <s v="Tecnopolis - Insumos textiles"/>
    <s v="MR ALTER CORPORATION S.R.L"/>
    <n v="11084"/>
    <s v="Pago de factura N° 0005-00000003"/>
    <s v="Dirección Nacional de Centros Tematicos"/>
    <m/>
    <s v="Direccion General Técnica, Administrativa y Legal"/>
    <d v="2016-08-04T00:00:00"/>
    <m/>
    <x v="3"/>
    <d v="2016-08-05T00:00:00"/>
    <m/>
    <s v="Presupuesto"/>
    <d v="2016-08-11T00:00:00"/>
    <s v="PV-2016-00671797-APN-DGTAYL#SFM"/>
    <s v="Pase para que informe existencia de crédito con PROY"/>
    <x v="19"/>
    <d v="2016-08-11T00:00:00"/>
    <m/>
    <m/>
    <m/>
    <m/>
    <m/>
    <m/>
    <m/>
    <m/>
    <m/>
    <m/>
    <m/>
    <x v="0"/>
    <m/>
    <e v="#N/A"/>
    <m/>
    <m/>
    <m/>
    <m/>
    <m/>
    <x v="0"/>
  </r>
  <r>
    <s v="348705/2016"/>
    <s v="345125/2016"/>
    <m/>
    <s v="25584/2016"/>
    <m/>
    <m/>
    <s v="NOTA DNEF N° 447/2016"/>
    <d v="2016-08-04T00:00:00"/>
    <s v="Contrataciones Artisticas"/>
    <s v="GAGGINO EMANUEL"/>
    <n v="2000"/>
    <s v="Pago de factura C N° 0001-00000002"/>
    <s v="Dirección Nacional de Expresiones Federales"/>
    <m/>
    <s v="Direccion General Técnica, Administrativa y Legal"/>
    <d v="2016-08-05T00:00:00"/>
    <m/>
    <x v="3"/>
    <d v="2016-08-05T00:00:00"/>
    <s v="TERMINADO"/>
    <s v="Presupuesto"/>
    <d v="2016-09-08T00:00:00"/>
    <s v="PV-2016-01256319-APN-DGTAYL#SFM"/>
    <s v="Pase para que informe existencia de crédito con PROY"/>
    <x v="5"/>
    <m/>
    <m/>
    <m/>
    <m/>
    <m/>
    <m/>
    <m/>
    <m/>
    <m/>
    <m/>
    <m/>
    <m/>
    <x v="0"/>
    <m/>
    <e v="#N/A"/>
    <m/>
    <m/>
    <m/>
    <m/>
    <m/>
    <x v="2"/>
  </r>
  <r>
    <s v="345092/2016"/>
    <s v="348705/2016"/>
    <m/>
    <s v="25752/2016"/>
    <m/>
    <m/>
    <s v="NOTA DNCT N° 233/2016"/>
    <d v="2016-08-01T00:00:00"/>
    <s v="Tecnopolis - Limpieza"/>
    <s v="CLEAN TOWER S.A."/>
    <n v="419658"/>
    <s v="Pago de factura N° 0010-00001155"/>
    <s v="Dirección Nacional de Centros Tematicos"/>
    <m/>
    <s v="Direccion General Técnica, Administrativa y Legal"/>
    <d v="2016-08-04T00:00:00"/>
    <m/>
    <x v="1"/>
    <d v="2016-08-05T00:00:00"/>
    <s v="Nota de pase y armado de PROY"/>
    <s v="Presupuesto"/>
    <d v="2016-08-31T00:00:00"/>
    <s v="PV-2016-01063062"/>
    <s v="Pase para que informe existencia de crédito con PROY"/>
    <x v="19"/>
    <d v="2016-08-31T00:00:00"/>
    <m/>
    <m/>
    <m/>
    <m/>
    <m/>
    <m/>
    <m/>
    <m/>
    <m/>
    <m/>
    <m/>
    <x v="0"/>
    <m/>
    <e v="#N/A"/>
    <m/>
    <m/>
    <m/>
    <m/>
    <m/>
    <x v="0"/>
  </r>
  <r>
    <s v="348717/2016"/>
    <s v="345092/2016"/>
    <m/>
    <s v="25581/2016"/>
    <m/>
    <m/>
    <s v="NOTA DNEF N° 448/2016"/>
    <d v="2016-08-04T00:00:00"/>
    <s v="Contrataciones Artisticas"/>
    <s v="GABRIELA OLCESE"/>
    <n v="2300"/>
    <s v="Pago de factura C N° 0001-00000156"/>
    <s v="Dirección Nacional de Expresiones Federales"/>
    <d v="2016-08-04T00:00:00"/>
    <s v="Direccion General Técnica, Administrativa y Legal"/>
    <d v="2016-08-05T00:00:00"/>
    <m/>
    <x v="3"/>
    <d v="2016-08-05T00:00:00"/>
    <s v="TERMINADO"/>
    <s v="Presupuesto"/>
    <d v="2016-09-06T00:00:00"/>
    <s v="PV-2016-01191580"/>
    <s v="PARA QUE INFORME EXISTENCIA DE CRÉDITO"/>
    <x v="19"/>
    <d v="2016-09-05T00:00:00"/>
    <m/>
    <m/>
    <m/>
    <m/>
    <m/>
    <m/>
    <m/>
    <m/>
    <m/>
    <m/>
    <m/>
    <x v="0"/>
    <m/>
    <e v="#N/A"/>
    <m/>
    <m/>
    <m/>
    <m/>
    <m/>
    <x v="2"/>
  </r>
  <r>
    <s v="330284/2016"/>
    <s v="348717/2016"/>
    <m/>
    <s v="25755/2016"/>
    <m/>
    <m/>
    <m/>
    <d v="2016-07-26T00:00:00"/>
    <s v="Seguridad"/>
    <s v="MURATA S.A."/>
    <n v="11567064.32"/>
    <s v="Pago de facturas B N° 0002-00002242/2243/2244/2286"/>
    <s v="Coordinación Técnica Operativa"/>
    <d v="2016-07-26T00:00:00"/>
    <s v="Dirección Nacional de Expresiones Federales"/>
    <d v="2016-08-04T00:00:00"/>
    <s v="Mueble 9"/>
    <x v="0"/>
    <d v="2016-08-05T00:00:00"/>
    <s v="TERMINADO"/>
    <s v="Direccion General Técnica, Administrativa y Legal"/>
    <d v="2016-09-20T00:00:00"/>
    <s v="Providencia GEDO"/>
    <s v="Para autorizar y girar a Contabilidad y Finanzas para pago"/>
    <x v="3"/>
    <d v="2016-09-27T00:00:00"/>
    <m/>
    <m/>
    <m/>
    <s v="17/2015"/>
    <n v="30641063378"/>
    <m/>
    <s v="0002-00002242/2243/2244/2286"/>
    <m/>
    <m/>
    <m/>
    <m/>
    <x v="0"/>
    <m/>
    <e v="#N/A"/>
    <m/>
    <m/>
    <m/>
    <m/>
    <m/>
    <x v="2"/>
  </r>
  <r>
    <s v="348556/2016"/>
    <s v="330284/2016"/>
    <m/>
    <m/>
    <m/>
    <m/>
    <s v="NOTA DNEF N° 446/2016"/>
    <d v="2016-08-04T00:00:00"/>
    <s v="Contrataciones Artisticas"/>
    <s v="NIEVES LAURA"/>
    <n v="19000"/>
    <s v="Pago de factura C N° 0003-00000097"/>
    <s v="Dirección Nacional de Expresiones Federales"/>
    <d v="2016-08-04T00:00:00"/>
    <s v="Direccion General Técnica, Administrativa y Legal"/>
    <d v="2016-08-05T00:00:00"/>
    <m/>
    <x v="1"/>
    <d v="2016-08-05T00:00:00"/>
    <s v="TERMINADO"/>
    <s v="Presupuesto"/>
    <d v="2016-09-15T00:00:00"/>
    <s v="PV-2016-01427642-APN-DGTAYL#SFM"/>
    <s v="Para indicar crédito y continuidad del tramite; con Reso x GEDO"/>
    <x v="5"/>
    <m/>
    <m/>
    <m/>
    <m/>
    <m/>
    <n v="23244485944"/>
    <m/>
    <s v="0003-00000097"/>
    <m/>
    <m/>
    <m/>
    <m/>
    <x v="0"/>
    <m/>
    <e v="#N/A"/>
    <m/>
    <m/>
    <m/>
    <m/>
    <m/>
    <x v="0"/>
  </r>
  <r>
    <s v="350934/2016"/>
    <s v="348556/2016"/>
    <m/>
    <s v="25740/2016"/>
    <m/>
    <m/>
    <s v="NOTA DNEF N° 457/2016"/>
    <d v="2016-08-05T00:00:00"/>
    <s v="Alquiler de Equipamiento"/>
    <s v="JAVIER ALEJANDRO GAMALERO"/>
    <n v="8500"/>
    <s v="Pago de factura C N° 0001-00000001"/>
    <s v="Dirección Nacional de Expresiones Federales"/>
    <d v="2016-08-05T00:00:00"/>
    <s v="Dirección Nacional de Expresiones Federales"/>
    <d v="2016-09-05T00:00:00"/>
    <m/>
    <x v="1"/>
    <d v="2016-08-05T00:00:00"/>
    <s v="01/09/16: devuelto a Mozzi para corregir Nota por falta de detalles de facturas"/>
    <s v="Dirección Nacional de Expresiones Federales"/>
    <d v="2016-09-23T00:00:00"/>
    <m/>
    <s v="Para firmar facturas, se refacturó por error en la factura."/>
    <x v="3"/>
    <d v="2016-09-29T00:00:00"/>
    <m/>
    <m/>
    <m/>
    <m/>
    <m/>
    <m/>
    <m/>
    <m/>
    <m/>
    <m/>
    <m/>
    <x v="0"/>
    <m/>
    <e v="#N/A"/>
    <m/>
    <m/>
    <m/>
    <m/>
    <m/>
    <x v="0"/>
  </r>
  <r>
    <s v="348686/2016"/>
    <s v="350934/2016"/>
    <m/>
    <s v="25858/2016"/>
    <m/>
    <m/>
    <s v="NOTA DNEF N° 442/2016"/>
    <d v="2016-08-04T00:00:00"/>
    <s v="Contrataciones Artisticas"/>
    <s v="MARCELA FIGINI"/>
    <n v="33000"/>
    <s v="Informe de reconocimiento de gastos de MARCELA FIGINI - factura C N° 0001-00000001"/>
    <s v="Dirección Nacional de Expresiones Federales"/>
    <d v="2016-08-04T00:00:00"/>
    <s v="Dirección Nacional de Expresiones Federales"/>
    <d v="2016-08-04T00:00:00"/>
    <m/>
    <x v="1"/>
    <d v="2016-08-05T00:00:00"/>
    <s v="TERMINADO"/>
    <s v="Presupuesto"/>
    <d v="2016-09-15T00:00:00"/>
    <m/>
    <s v="Para informar si existe crédito, intervención y continuidad, junto con Reso por GEDO"/>
    <x v="5"/>
    <m/>
    <m/>
    <m/>
    <m/>
    <m/>
    <m/>
    <m/>
    <m/>
    <m/>
    <m/>
    <m/>
    <m/>
    <x v="0"/>
    <m/>
    <e v="#N/A"/>
    <m/>
    <m/>
    <m/>
    <m/>
    <m/>
    <x v="0"/>
  </r>
  <r>
    <s v="348701/2016"/>
    <s v="348686/2016"/>
    <m/>
    <s v="25750/2016"/>
    <m/>
    <m/>
    <s v="NOTA DNEF N° 443/2016"/>
    <d v="2016-08-04T00:00:00"/>
    <s v="Contrataciones Artisticas"/>
    <s v="TRIGO PUGLIESE FRANCO SEBASTIAN"/>
    <n v="33000"/>
    <s v="Informe de reconocimiento de gastos de TRIGO PUGLIESE FRANCO SEBASTIAN - factura C N° 0001-00000001"/>
    <s v="Dirección Nacional de Expresiones Federales"/>
    <d v="2016-08-04T00:00:00"/>
    <s v="Dirección Nacional de Expresiones Federales"/>
    <d v="2016-08-04T00:00:00"/>
    <m/>
    <x v="1"/>
    <d v="2016-08-05T00:00:00"/>
    <s v="TERMINADO"/>
    <s v="Presupuesto"/>
    <d v="2016-09-13T00:00:00"/>
    <s v="PV-2016-01350570-APN-DGTAYL#SFM"/>
    <s v="Para indicar existencia de crédito, con Reso por GEDO y continuidad de los actuados"/>
    <x v="5"/>
    <m/>
    <m/>
    <m/>
    <m/>
    <m/>
    <m/>
    <m/>
    <m/>
    <m/>
    <m/>
    <m/>
    <m/>
    <x v="0"/>
    <m/>
    <e v="#N/A"/>
    <m/>
    <m/>
    <m/>
    <m/>
    <m/>
    <x v="0"/>
  </r>
  <r>
    <s v="348710/2016"/>
    <s v="348701/2016"/>
    <m/>
    <s v="25751/2016"/>
    <m/>
    <m/>
    <s v="NOTA DNEF N° 444/2016"/>
    <d v="2016-08-04T00:00:00"/>
    <s v="Contrataciones Artisticas"/>
    <s v="JUAN ZUBERMAN"/>
    <n v="33000"/>
    <s v="Informe de reconocimiento de gastos de JUAN ZUBERMAN - factura C N° 0001-00000002"/>
    <s v="Dirección Nacional de Expresiones Federales"/>
    <d v="2016-08-04T00:00:00"/>
    <s v="Dirección Nacional de Expresiones Federales"/>
    <d v="2016-08-04T00:00:00"/>
    <m/>
    <x v="1"/>
    <d v="2016-08-05T00:00:00"/>
    <s v="TERMINADO"/>
    <s v="Presupuesto"/>
    <d v="2016-09-15T00:00:00"/>
    <s v="PV-2016-01423918-APN-DGTAYL#SFM"/>
    <s v="Para indicar existencia de crédito, con Reso por GEDO y continuidad de los actuados"/>
    <x v="5"/>
    <m/>
    <m/>
    <m/>
    <m/>
    <m/>
    <m/>
    <m/>
    <m/>
    <m/>
    <m/>
    <m/>
    <m/>
    <x v="0"/>
    <m/>
    <e v="#N/A"/>
    <m/>
    <m/>
    <m/>
    <m/>
    <m/>
    <x v="0"/>
  </r>
  <r>
    <s v="348718/2016"/>
    <s v="348710/2016"/>
    <m/>
    <s v="25753/2016"/>
    <m/>
    <m/>
    <s v="NOTA DNEF N° 445/2016"/>
    <d v="2016-08-04T00:00:00"/>
    <s v="Contrataciones Artisticas"/>
    <s v="GIGLIOTI RAMIRO ARIEL"/>
    <n v="4000"/>
    <s v="Informe de reconocimiento de gastos de GIGLIOTI RAMIRO ARIEL- factura C N° 0003-00000010"/>
    <s v="Dirección Nacional de Expresiones Federales"/>
    <d v="2016-08-04T00:00:00"/>
    <s v="Dirección Nacional de Expresiones Federales"/>
    <d v="2016-08-04T00:00:00"/>
    <m/>
    <x v="0"/>
    <d v="2016-08-05T00:00:00"/>
    <s v="TERMINADO"/>
    <s v="Presupuesto"/>
    <d v="2016-09-09T00:00:00"/>
    <s v="PV-2016-01283183-APN-DGTAYL#SFM"/>
    <s v="Para indicar crédito y continuidad del tramite; con Reso x GEDO"/>
    <x v="3"/>
    <d v="2016-08-05T00:00:00"/>
    <m/>
    <m/>
    <m/>
    <m/>
    <m/>
    <m/>
    <m/>
    <m/>
    <m/>
    <m/>
    <m/>
    <x v="1"/>
    <m/>
    <e v="#N/A"/>
    <m/>
    <m/>
    <m/>
    <m/>
    <m/>
    <x v="2"/>
  </r>
  <r>
    <s v="350323/2016"/>
    <s v="348718/2016"/>
    <m/>
    <s v="25756/2016"/>
    <m/>
    <m/>
    <s v="NOTA DNEF N° 446/2016"/>
    <d v="2016-08-05T00:00:00"/>
    <s v="Mantenimiento"/>
    <s v="SAN TELMO S.R.L."/>
    <n v="7936.26"/>
    <s v="Pago de factura B N° 0007-00001719"/>
    <s v="Dirección Nacional de Expresiones Federales"/>
    <d v="2016-08-05T00:00:00"/>
    <s v="Dirección Nacional de Expresiones Federales"/>
    <d v="2016-08-05T00:00:00"/>
    <m/>
    <x v="1"/>
    <d v="2016-08-05T00:00:00"/>
    <s v="05/09/2016 Acto adm y Nota a ppto por GEDO para la firma"/>
    <s v="Presupuesto"/>
    <d v="2016-09-05T00:00:00"/>
    <s v="PV-2016-01163945"/>
    <m/>
    <x v="5"/>
    <m/>
    <m/>
    <m/>
    <m/>
    <m/>
    <m/>
    <m/>
    <m/>
    <m/>
    <m/>
    <m/>
    <m/>
    <x v="0"/>
    <m/>
    <e v="#N/A"/>
    <m/>
    <m/>
    <m/>
    <m/>
    <m/>
    <x v="0"/>
  </r>
  <r>
    <s v="348616/2016"/>
    <s v="350323/2016"/>
    <m/>
    <s v="25819/2016"/>
    <m/>
    <m/>
    <s v="NOTA DNEF N° 441/2016"/>
    <d v="2016-08-04T00:00:00"/>
    <s v="Contrataciones Artisticas"/>
    <s v="CASTRO MARIA LUJAN"/>
    <n v="33000"/>
    <s v="Informe reconocimiento de gastos CASTRO MARIA LUJAN"/>
    <s v="Dirección Nacional de Expresiones Federales"/>
    <d v="2016-08-04T00:00:00"/>
    <s v="Dirección Nacional de Expresiones Federales"/>
    <d v="2016-08-04T00:00:00"/>
    <m/>
    <x v="1"/>
    <d v="2016-08-05T00:00:00"/>
    <s v="TERMINADO"/>
    <s v="Presupuesto"/>
    <d v="2016-09-13T00:00:00"/>
    <s v="PV-2016-01355519-APN-DGTAYL#SFM"/>
    <s v="Para indicar existencia de crédito, con Reso por GEDO y continuidad de los actuados"/>
    <x v="3"/>
    <d v="2016-09-16T00:00:00"/>
    <m/>
    <m/>
    <m/>
    <m/>
    <m/>
    <m/>
    <m/>
    <m/>
    <m/>
    <m/>
    <m/>
    <x v="0"/>
    <m/>
    <e v="#N/A"/>
    <m/>
    <m/>
    <m/>
    <m/>
    <m/>
    <x v="0"/>
  </r>
  <r>
    <s v="348610/2016"/>
    <s v="348616/2016"/>
    <m/>
    <s v="25747/2016"/>
    <m/>
    <m/>
    <s v="NOTA DNEF N° 440/2016"/>
    <d v="2016-08-04T00:00:00"/>
    <s v="Contrataciones Artisticas"/>
    <s v="ANDRES GUERBEROFF"/>
    <n v="35000"/>
    <s v="Informe reconocimiento de gastos ANDRES GUERBEROFF - 2espacio para la infancia&quot;"/>
    <s v="Dirección Nacional de Expresiones Federales"/>
    <d v="2016-08-04T00:00:00"/>
    <s v="Dirección Nacional de Expresiones Federales"/>
    <d v="2016-08-04T00:00:00"/>
    <m/>
    <x v="1"/>
    <d v="2016-08-05T00:00:00"/>
    <s v="TERMINADO"/>
    <s v="Presupuesto"/>
    <d v="2016-09-21T00:00:00"/>
    <s v="PV-2016-01283294-APN-DGTAYL#SFM"/>
    <m/>
    <x v="19"/>
    <d v="2016-09-21T00:00:00"/>
    <m/>
    <m/>
    <m/>
    <m/>
    <m/>
    <m/>
    <m/>
    <m/>
    <m/>
    <m/>
    <m/>
    <x v="0"/>
    <m/>
    <e v="#N/A"/>
    <m/>
    <m/>
    <m/>
    <m/>
    <m/>
    <x v="2"/>
  </r>
  <r>
    <s v="348601/2016"/>
    <s v="348610/2016"/>
    <m/>
    <s v="25744/2016"/>
    <m/>
    <m/>
    <s v="NOTA DNEF N° 440/2016"/>
    <d v="2016-08-04T00:00:00"/>
    <s v="Contrataciones Artisticas"/>
    <s v="GAGGINO EMANUEL"/>
    <n v="7500"/>
    <s v="Informe reconocimiento de gastos GAGGINO EMANUEL - 2espacio para la infancia&quot;"/>
    <s v="Dirección Nacional de Expresiones Federales"/>
    <d v="2016-08-04T00:00:00"/>
    <s v="Dirección Nacional de Expresiones Federales"/>
    <d v="2016-08-04T00:00:00"/>
    <m/>
    <x v="1"/>
    <d v="2016-08-05T00:00:00"/>
    <s v="TERMINADO"/>
    <s v="Presupuesto"/>
    <d v="2016-09-13T00:00:00"/>
    <s v="PV-2016-01350596-APN-DGTAYL#SFM"/>
    <s v="Para indicar existencia de crédito, con Reso por GEDO y continuidad de los actuados"/>
    <x v="5"/>
    <m/>
    <m/>
    <m/>
    <m/>
    <m/>
    <m/>
    <m/>
    <m/>
    <m/>
    <m/>
    <m/>
    <m/>
    <x v="0"/>
    <m/>
    <e v="#N/A"/>
    <m/>
    <m/>
    <m/>
    <m/>
    <m/>
    <x v="0"/>
  </r>
  <r>
    <s v="351019/2016"/>
    <s v="348601/2016"/>
    <m/>
    <s v="25743/2016"/>
    <m/>
    <m/>
    <s v="NOTA DNEF N° 452/2016"/>
    <d v="2016-08-05T00:00:00"/>
    <s v="Contrataciones Artisticas"/>
    <s v="JAVIER ALEJANDRO GAMALERO"/>
    <n v="8500"/>
    <s v="Pago de factura C N° 0001-00000002"/>
    <s v="Dirección Nacional de Expresiones Federales"/>
    <d v="2016-08-05T00:00:00"/>
    <s v="Dirección Nacional de Expresiones Federales"/>
    <d v="2016-09-05T00:00:00"/>
    <m/>
    <x v="1"/>
    <d v="2016-08-05T00:00:00"/>
    <s v="TERMINADO"/>
    <s v="Presupuesto"/>
    <d v="2016-09-13T00:00:00"/>
    <s v="PV-2016-01351919-APN-DGTAYL#SFM"/>
    <s v="Para indicar existencia de crédito, con Reso por GEDO y continuidad de los actuados"/>
    <x v="19"/>
    <d v="2016-09-13T00:00:00"/>
    <m/>
    <m/>
    <m/>
    <m/>
    <m/>
    <m/>
    <m/>
    <m/>
    <m/>
    <m/>
    <m/>
    <x v="0"/>
    <m/>
    <e v="#N/A"/>
    <m/>
    <m/>
    <m/>
    <m/>
    <m/>
    <x v="0"/>
  </r>
  <r>
    <s v="350957/2016"/>
    <s v="351019/2016"/>
    <m/>
    <s v="25867/2016"/>
    <m/>
    <m/>
    <s v="NOTA DNEF N° 453/2016"/>
    <d v="2016-08-05T00:00:00"/>
    <s v="Servicios de Eventos"/>
    <s v="CATERING PORTEÑO S.R.L."/>
    <n v="6900"/>
    <s v="Pago de factura B N° 0003-00000034"/>
    <s v="Dirección Nacional de Expresiones Federales"/>
    <d v="2016-08-05T00:00:00"/>
    <s v="Dirección Nacional de Expresiones Federales"/>
    <d v="2016-08-05T00:00:00"/>
    <m/>
    <x v="1"/>
    <d v="2016-08-05T00:00:00"/>
    <s v="TERMINADO"/>
    <s v="Presupuesto"/>
    <d v="2016-09-13T00:00:00"/>
    <s v="PV-2016-01350532-APN-DGTAYL#SFM"/>
    <s v="Para indicar existencia de crédito, con Reso por GEDO y continuidad de los actuados"/>
    <x v="5"/>
    <m/>
    <m/>
    <m/>
    <m/>
    <m/>
    <m/>
    <m/>
    <m/>
    <m/>
    <m/>
    <m/>
    <m/>
    <x v="0"/>
    <m/>
    <e v="#N/A"/>
    <m/>
    <m/>
    <m/>
    <m/>
    <m/>
    <x v="0"/>
  </r>
  <r>
    <s v="351187/2016"/>
    <s v="350957/2016"/>
    <m/>
    <s v="25859/2016"/>
    <m/>
    <m/>
    <s v="NOTA DNEF N° 454/2016"/>
    <d v="2016-08-05T00:00:00"/>
    <s v="Servicios de Eventos"/>
    <s v="CATERING PORTEÑO S.R.L."/>
    <n v="6900"/>
    <s v="Pago de factura B N° 0003-00000035"/>
    <s v="Dirección Nacional de Expresiones Federales"/>
    <d v="2016-08-05T00:00:00"/>
    <s v="Dirección Nacional de Expresiones Federales"/>
    <d v="2016-08-05T00:00:00"/>
    <m/>
    <x v="1"/>
    <d v="2016-08-05T00:00:00"/>
    <s v="TERMINADO"/>
    <s v="Presupuesto"/>
    <d v="2016-09-05T00:00:00"/>
    <s v="PV-2016-01158917"/>
    <s v="Para indicar existencia de crédito, con Reso por GEDO y continuidad de los actuados"/>
    <x v="5"/>
    <m/>
    <m/>
    <s v="Legitimo Abono"/>
    <s v="Legitimo Abono"/>
    <m/>
    <n v="30714219428"/>
    <m/>
    <s v="0003-00000035"/>
    <m/>
    <m/>
    <m/>
    <m/>
    <x v="0"/>
    <m/>
    <e v="#N/A"/>
    <m/>
    <m/>
    <m/>
    <m/>
    <m/>
    <x v="2"/>
  </r>
  <r>
    <s v="369536/2016"/>
    <s v="351163/2016"/>
    <m/>
    <s v="25901/2016"/>
    <m/>
    <m/>
    <s v="NOTA DNEF N° 455/2016"/>
    <d v="2016-08-05T00:00:00"/>
    <s v="Alquiler de Equipamiento"/>
    <s v="BACIGALUPPI HERMANOS S.A."/>
    <n v="12444.85"/>
    <s v="Pago de factura B N° 0061-00000066"/>
    <s v="Dirección Nacional de Expresiones Federales"/>
    <d v="2016-08-05T00:00:00"/>
    <s v="Dirección Nacional de Expresiones Federales"/>
    <d v="2016-08-05T00:00:00"/>
    <m/>
    <x v="1"/>
    <d v="2016-08-05T00:00:00"/>
    <s v="TERMINADO"/>
    <s v="Presupuesto"/>
    <d v="2016-09-02T00:00:00"/>
    <s v="PV-2016-01124469-APN-DGTAYL#SFM"/>
    <s v="Para indicar existencia de crédito, con Dispo por GEDO y continuidad de los actuados"/>
    <x v="5"/>
    <m/>
    <m/>
    <s v="Legitimo Abono"/>
    <s v="Legitimo Abono"/>
    <m/>
    <n v="30557990980"/>
    <m/>
    <s v="0061-00000066"/>
    <m/>
    <m/>
    <m/>
    <m/>
    <x v="0"/>
    <m/>
    <e v="#N/A"/>
    <m/>
    <m/>
    <m/>
    <m/>
    <m/>
    <x v="2"/>
  </r>
  <r>
    <s v="351265/2016"/>
    <s v="351187/2016"/>
    <m/>
    <s v="25899/2016"/>
    <m/>
    <m/>
    <s v="NOTA DNEF N° 463/2016"/>
    <d v="2016-08-05T00:00:00"/>
    <s v="Viáticos y Alojamiento"/>
    <s v="PBG TRAVEL AND EVENTS S.R.L."/>
    <n v="252493.8"/>
    <s v="Pago de facturas B N° 0001-00000066/65/67/68"/>
    <s v="Dirección Nacional de Expresiones Federales"/>
    <d v="2016-08-05T00:00:00"/>
    <s v="Dirección Nacional de Expresiones Federales"/>
    <d v="2016-08-05T00:00:00"/>
    <m/>
    <x v="1"/>
    <d v="2016-08-05T00:00:00"/>
    <s v="TERMINADO"/>
    <s v="Dirección Nacional de Expresiones Federales"/>
    <d v="2016-09-23T00:00:00"/>
    <s v="Remito"/>
    <s v="Para unificar con otro expediente abierto por lo mismo (Exp. 368054/2016)"/>
    <x v="25"/>
    <d v="2016-09-23T00:00:00"/>
    <m/>
    <m/>
    <m/>
    <m/>
    <m/>
    <m/>
    <m/>
    <m/>
    <m/>
    <m/>
    <m/>
    <x v="0"/>
    <m/>
    <e v="#N/A"/>
    <m/>
    <m/>
    <m/>
    <m/>
    <m/>
    <x v="0"/>
  </r>
  <r>
    <s v="350145/2016"/>
    <s v="351265/2016"/>
    <m/>
    <s v="25909/2016"/>
    <m/>
    <m/>
    <s v="NOTA SCP N° 220/2016"/>
    <d v="2016-08-02T00:00:00"/>
    <s v="Alquiler de Fotocopiadora"/>
    <m/>
    <m/>
    <s v="Adquisición de impresora/fotocopiadora para oficina 401"/>
    <s v="Secretaria de Contenidos Publicos"/>
    <d v="2016-08-02T00:00:00"/>
    <s v="Direccion General Técnica, Administrativa y Legal"/>
    <d v="2016-08-04T00:00:00"/>
    <m/>
    <x v="1"/>
    <d v="2016-08-09T00:00:00"/>
    <m/>
    <m/>
    <m/>
    <m/>
    <m/>
    <x v="3"/>
    <d v="2016-08-05T00:00:00"/>
    <m/>
    <m/>
    <m/>
    <m/>
    <m/>
    <m/>
    <m/>
    <m/>
    <m/>
    <m/>
    <m/>
    <x v="0"/>
    <m/>
    <e v="#N/A"/>
    <m/>
    <m/>
    <m/>
    <m/>
    <m/>
    <x v="0"/>
  </r>
  <r>
    <s v="351222/2016"/>
    <s v="350145/2016"/>
    <m/>
    <s v="25529/2016"/>
    <m/>
    <m/>
    <s v="NOTA DNEF N° 458/2016"/>
    <d v="2016-08-05T00:00:00"/>
    <s v="Contrataciones Artisticas"/>
    <s v="ALMA QUIROGA"/>
    <n v="2500"/>
    <s v="Pago de factura C N° 0001-00000056"/>
    <s v="Dirección Nacional de Expresiones Federales"/>
    <d v="2016-08-05T00:00:00"/>
    <s v="Dirección Nacional de Expresiones Federales"/>
    <d v="2016-08-05T00:00:00"/>
    <m/>
    <x v="3"/>
    <d v="2016-08-05T00:00:00"/>
    <s v="TERMINADO"/>
    <s v="Presupuesto"/>
    <d v="2016-09-06T00:00:00"/>
    <s v="PV-2016-01191673"/>
    <s v="PARA QUE INFORME EXISTENCIA DE CRÉDITO"/>
    <x v="19"/>
    <d v="2016-09-05T00:00:00"/>
    <m/>
    <m/>
    <m/>
    <m/>
    <m/>
    <m/>
    <m/>
    <m/>
    <m/>
    <m/>
    <m/>
    <x v="0"/>
    <m/>
    <e v="#N/A"/>
    <m/>
    <m/>
    <m/>
    <m/>
    <m/>
    <x v="2"/>
  </r>
  <r>
    <s v="320729/2016"/>
    <s v="351222/2016"/>
    <m/>
    <s v="25903/2016"/>
    <m/>
    <m/>
    <s v="NOTA SCP N° 211/2016"/>
    <d v="2016-07-20T00:00:00"/>
    <s v="Servicios de Eventos"/>
    <s v="GUIDO HERNAN BICK"/>
    <n v="60500"/>
    <s v="Pago de factura B N° 0001-00000003"/>
    <s v="Secretaria de Contenidos Publicos"/>
    <d v="2016-07-20T00:00:00"/>
    <s v="Direccion General Técnica, Administrativa y Legal"/>
    <d v="2016-08-05T00:00:00"/>
    <m/>
    <x v="1"/>
    <d v="2016-08-09T00:00:00"/>
    <s v="LO TIENE DANIEL PARA VERLO CON BORTHAGARAY, POR FALTA DE FACT ORIGINAL"/>
    <m/>
    <m/>
    <m/>
    <m/>
    <x v="3"/>
    <d v="2016-08-08T00:00:00"/>
    <m/>
    <m/>
    <m/>
    <m/>
    <m/>
    <m/>
    <m/>
    <m/>
    <m/>
    <m/>
    <m/>
    <x v="0"/>
    <m/>
    <e v="#N/A"/>
    <m/>
    <m/>
    <m/>
    <m/>
    <m/>
    <x v="0"/>
  </r>
  <r>
    <s v="349362/2016"/>
    <s v="320729/2016"/>
    <m/>
    <s v="24218/2016"/>
    <m/>
    <m/>
    <s v="DNCT N° 236/2016"/>
    <d v="2016-07-26T00:00:00"/>
    <s v="Tecnopolis - Insumos textiles"/>
    <s v="MR ALTER CORPORATION S.R.L"/>
    <n v="69575"/>
    <s v="Pago de factura B N° 0005-00000002"/>
    <s v="Secretaria de Contenidos Publicos"/>
    <d v="2016-07-26T00:00:00"/>
    <s v="Direccion General Técnica, Administrativa y Legal"/>
    <d v="2016-08-08T00:00:00"/>
    <m/>
    <x v="1"/>
    <d v="2016-08-08T00:00:00"/>
    <m/>
    <s v="Presupuesto"/>
    <d v="2016-08-29T00:00:00"/>
    <s v="PV-2016-01001729"/>
    <s v="PARA DAR CONTINUIDAD A LOS TRAMITES ADMINISTRATIVOS DE RIGOR"/>
    <x v="19"/>
    <d v="2016-08-29T00:00:00"/>
    <m/>
    <m/>
    <m/>
    <m/>
    <m/>
    <m/>
    <m/>
    <m/>
    <m/>
    <m/>
    <m/>
    <x v="0"/>
    <m/>
    <e v="#N/A"/>
    <m/>
    <m/>
    <m/>
    <m/>
    <m/>
    <x v="0"/>
  </r>
  <r>
    <s v="354656/2016"/>
    <s v="349362/2016"/>
    <m/>
    <s v="25770/2016"/>
    <m/>
    <m/>
    <s v="DNCT N° 241/2016"/>
    <d v="2016-08-01T00:00:00"/>
    <s v="Tecnopolis - Insumos Graficos"/>
    <s v="PACKAGING RIVADAVIA S.R.L"/>
    <n v="51443.94"/>
    <s v="Pago de ticket factura B N° 0001-00006539"/>
    <s v="Dirección Nacional de Centros Tematicos"/>
    <d v="2016-08-01T00:00:00"/>
    <s v="Direccion General Técnica, Administrativa y Legal"/>
    <d v="2016-04-08T00:00:00"/>
    <m/>
    <x v="3"/>
    <d v="2016-08-09T00:00:00"/>
    <m/>
    <m/>
    <m/>
    <m/>
    <m/>
    <x v="3"/>
    <d v="2016-08-09T00:00:00"/>
    <m/>
    <m/>
    <m/>
    <m/>
    <m/>
    <m/>
    <m/>
    <m/>
    <m/>
    <m/>
    <m/>
    <x v="0"/>
    <m/>
    <e v="#N/A"/>
    <m/>
    <m/>
    <m/>
    <m/>
    <m/>
    <x v="0"/>
  </r>
  <r>
    <s v="350676/2016"/>
    <s v="354656/2016"/>
    <m/>
    <s v="25853/2016"/>
    <m/>
    <m/>
    <s v="DNCT N° 240/2016"/>
    <d v="2016-08-04T00:00:00"/>
    <s v="Tecnopolis - Equipamiento"/>
    <s v="CHUQUICHAICO FAICHIN ALBERTO"/>
    <n v="31800"/>
    <s v="Pago de factura C N° 0001-00000080"/>
    <s v="Dirección Nacional de Centros Tematicos"/>
    <d v="2016-08-04T00:00:00"/>
    <s v="Direccion General Técnica, Administrativa y Legal"/>
    <d v="2016-04-08T00:00:00"/>
    <m/>
    <x v="3"/>
    <d v="2016-08-09T00:00:00"/>
    <s v="TERMINADO"/>
    <s v="Presupuesto"/>
    <d v="2016-09-19T00:00:00"/>
    <s v="PV-2016-01493629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350631/2016"/>
    <s v="350676/2016"/>
    <m/>
    <s v="25847/2016"/>
    <m/>
    <m/>
    <s v="DNCT N° 293/2016"/>
    <d v="2016-08-04T00:00:00"/>
    <s v="Tecnopolis - Insumos Graficos"/>
    <s v="GRAFICA SAO PAULO"/>
    <n v="375100"/>
    <s v="Pago de facturas B N° 0002-00000018/19"/>
    <s v="Dirección Nacional de Centros Tematicos"/>
    <d v="2016-08-04T00:00:00"/>
    <s v="Direccion General Técnica, Administrativa y Legal"/>
    <d v="2016-04-08T00:00:00"/>
    <m/>
    <x v="3"/>
    <d v="2016-08-09T00:00:00"/>
    <m/>
    <s v="Presupuesto"/>
    <d v="2016-08-30T00:00:00"/>
    <s v="PV-2016-01030030"/>
    <s v="PARA DAR CONTINUIDAD A LOS TRAMITES ADMINISTRATIVOS DE RIGOR"/>
    <x v="19"/>
    <d v="2016-08-30T00:00:00"/>
    <m/>
    <m/>
    <m/>
    <m/>
    <m/>
    <m/>
    <m/>
    <m/>
    <m/>
    <m/>
    <m/>
    <x v="0"/>
    <m/>
    <e v="#N/A"/>
    <m/>
    <m/>
    <m/>
    <m/>
    <m/>
    <x v="0"/>
  </r>
  <r>
    <s v="352798/2016"/>
    <s v="350631/2016"/>
    <m/>
    <s v="25843/2016"/>
    <m/>
    <m/>
    <s v="DNCT N° 237/2016"/>
    <d v="2016-08-04T00:00:00"/>
    <s v="Tecnopolis - Iluminacion"/>
    <s v="TECBA GROUP S.A."/>
    <n v="499999.98"/>
    <s v="Pago de factura B N° 0001-00000002"/>
    <s v="Dirección Nacional de Centros Tematicos"/>
    <d v="2016-08-04T00:00:00"/>
    <s v="Direccion General Técnica, Administrativa y Legal"/>
    <d v="2016-04-08T00:00:00"/>
    <m/>
    <x v="3"/>
    <d v="2016-08-09T00:00:00"/>
    <m/>
    <m/>
    <m/>
    <m/>
    <m/>
    <x v="3"/>
    <d v="2016-08-09T00:00:00"/>
    <m/>
    <m/>
    <m/>
    <m/>
    <m/>
    <m/>
    <m/>
    <m/>
    <m/>
    <m/>
    <m/>
    <x v="0"/>
    <m/>
    <e v="#N/A"/>
    <m/>
    <m/>
    <m/>
    <m/>
    <m/>
    <x v="0"/>
  </r>
  <r>
    <s v="376540/2016"/>
    <s v="352798/2016"/>
    <m/>
    <s v="25773/2016"/>
    <m/>
    <m/>
    <s v="SCP N° 223/2016"/>
    <d v="2016-08-09T00:00:00"/>
    <s v="Publicidad"/>
    <s v="BREA GUILLERMO ANDRES"/>
    <n v="601370"/>
    <s v="Pago de factura B N° 0002-00000025"/>
    <s v="Secretaria de Contenidos Publicos"/>
    <d v="2016-08-09T00:00:00"/>
    <s v="Direccion General Técnica, Administrativa y Legal"/>
    <d v="2016-08-10T00:00:00"/>
    <m/>
    <x v="3"/>
    <d v="2016-08-10T00:00:00"/>
    <m/>
    <s v="Presupuesto"/>
    <d v="2016-08-23T00:00:00"/>
    <s v="PV-2016-00856992"/>
    <m/>
    <x v="5"/>
    <m/>
    <m/>
    <m/>
    <m/>
    <m/>
    <m/>
    <m/>
    <m/>
    <m/>
    <m/>
    <m/>
    <m/>
    <x v="0"/>
    <m/>
    <e v="#N/A"/>
    <m/>
    <m/>
    <m/>
    <m/>
    <m/>
    <x v="0"/>
  </r>
  <r>
    <s v="368726/2016"/>
    <s v="376540/2016"/>
    <m/>
    <s v="26029/2016"/>
    <m/>
    <m/>
    <s v="SCP N° 222/2016"/>
    <d v="2016-08-09T00:00:00"/>
    <s v="Logistica"/>
    <s v="BREA GUILLERMO ANDRES"/>
    <n v="285560"/>
    <s v="Pago de factura B N° 0002-00000024"/>
    <s v="Secretaria de Contenidos Publicos"/>
    <d v="2016-08-09T00:00:00"/>
    <s v="Direccion General Técnica, Administrativa y Legal"/>
    <d v="2016-08-10T00:00:00"/>
    <m/>
    <x v="3"/>
    <d v="2016-08-17T00:00:00"/>
    <m/>
    <s v="Presupuesto"/>
    <d v="2016-08-18T00:00:00"/>
    <s v="PV-2016-00778596"/>
    <s v="PASE CON PROY PARA QUE INFORME EXISTENCIA DE CRÉDITO"/>
    <x v="19"/>
    <d v="2016-08-19T00:00:00"/>
    <m/>
    <m/>
    <m/>
    <m/>
    <m/>
    <m/>
    <m/>
    <m/>
    <m/>
    <m/>
    <m/>
    <x v="0"/>
    <m/>
    <e v="#N/A"/>
    <m/>
    <m/>
    <m/>
    <m/>
    <m/>
    <x v="0"/>
  </r>
  <r>
    <s v="355889/2016"/>
    <s v="368726/2016"/>
    <m/>
    <s v="26027/2016"/>
    <m/>
    <m/>
    <s v="DNCT N° 243/2016"/>
    <d v="2016-08-08T00:00:00"/>
    <s v="Tecnopolis - Alquiler de Andamios"/>
    <s v="MEKANO S.R.L."/>
    <n v="400000"/>
    <s v="Pago de factura B N° 0003-00000274"/>
    <s v="Dirección Nacional de Centros Tematicos"/>
    <d v="2016-08-08T00:00:00"/>
    <s v="Direccion General Técnica, Administrativa y Legal"/>
    <d v="2016-08-10T00:00:00"/>
    <m/>
    <x v="0"/>
    <d v="2016-08-10T00:00:00"/>
    <m/>
    <s v="Presupuesto"/>
    <d v="2016-09-05T00:00:00"/>
    <s v="PV-2016-01158622"/>
    <s v="PARA SU INTERVENCION CON PROYECTO DE ACTO ADMINISTRATIVO"/>
    <x v="3"/>
    <d v="2016-09-22T00:00:00"/>
    <m/>
    <m/>
    <m/>
    <m/>
    <m/>
    <m/>
    <m/>
    <m/>
    <m/>
    <m/>
    <m/>
    <x v="0"/>
    <m/>
    <e v="#N/A"/>
    <m/>
    <m/>
    <m/>
    <m/>
    <m/>
    <x v="0"/>
  </r>
  <r>
    <s v="357620/2016"/>
    <s v="355889/2016"/>
    <m/>
    <s v="26068/2016"/>
    <m/>
    <m/>
    <s v="DNCT N° 242/2016"/>
    <d v="2016-08-08T00:00:00"/>
    <s v="Tecnopolis - Servicio de sonido y video"/>
    <s v="TROY PRODUCCIONES S.R.L."/>
    <n v="500000"/>
    <s v="Pago de factura B N° 0002-00000077"/>
    <s v="Dirección Nacional de Centros Tematicos"/>
    <d v="2016-08-08T00:00:00"/>
    <s v="Direccion General Técnica, Administrativa y Legal"/>
    <d v="2016-08-10T00:00:00"/>
    <m/>
    <x v="3"/>
    <d v="2016-08-10T00:00:00"/>
    <m/>
    <s v="Presupuesto"/>
    <d v="2016-08-16T00:00:00"/>
    <s v="PV-2016-00716578-APN-DGTAYL#SFM"/>
    <m/>
    <x v="19"/>
    <d v="2016-08-16T00:00:00"/>
    <m/>
    <m/>
    <m/>
    <m/>
    <m/>
    <m/>
    <m/>
    <m/>
    <m/>
    <m/>
    <m/>
    <x v="0"/>
    <m/>
    <e v="#N/A"/>
    <m/>
    <m/>
    <m/>
    <m/>
    <m/>
    <x v="0"/>
  </r>
  <r>
    <s v="317947/2016"/>
    <s v="357620/2016"/>
    <m/>
    <s v="26070/2016"/>
    <m/>
    <m/>
    <s v="SFMyCP N° 118/2016"/>
    <d v="2016-07-19T00:00:00"/>
    <s v="Equipamiento"/>
    <m/>
    <m/>
    <s v="DONACIÓN JULIO LE PARC DE &quot;ESFERA AZUL&quot;"/>
    <s v="Sistema Federal de Medios y Contenidos Públicos"/>
    <d v="2016-07-19T00:00:00"/>
    <s v="Direccion General Técnica, Administrativa y Legal"/>
    <d v="2016-08-11T00:00:00"/>
    <m/>
    <x v="3"/>
    <m/>
    <m/>
    <s v="Direccion General Técnica, Administrativa y Legal"/>
    <d v="2016-08-19T00:00:00"/>
    <s v="PV-2016-00802118-APN-DGTAYL#SFM"/>
    <m/>
    <x v="5"/>
    <m/>
    <m/>
    <m/>
    <m/>
    <m/>
    <m/>
    <m/>
    <m/>
    <m/>
    <m/>
    <m/>
    <m/>
    <x v="0"/>
    <m/>
    <e v="#N/A"/>
    <m/>
    <m/>
    <m/>
    <m/>
    <m/>
    <x v="0"/>
  </r>
  <r>
    <s v="325936/2016"/>
    <s v="317947/2016"/>
    <m/>
    <s v="024013/2016"/>
    <m/>
    <m/>
    <s v="DNEF N° 343/2016"/>
    <d v="2016-07-20T00:00:00"/>
    <s v="Equipamiento"/>
    <m/>
    <m/>
    <m/>
    <s v="Dirección Nacional de Expresiones Federales"/>
    <d v="2016-07-20T00:00:00"/>
    <s v="Dirección Nacional de Expresiones Federales"/>
    <d v="2016-08-11T00:00:00"/>
    <m/>
    <x v="1"/>
    <d v="2016-08-17T00:00:00"/>
    <m/>
    <m/>
    <m/>
    <m/>
    <m/>
    <x v="3"/>
    <d v="2016-08-11T00:00:00"/>
    <m/>
    <m/>
    <m/>
    <m/>
    <m/>
    <m/>
    <m/>
    <m/>
    <m/>
    <m/>
    <m/>
    <x v="0"/>
    <m/>
    <e v="#N/A"/>
    <m/>
    <m/>
    <m/>
    <m/>
    <m/>
    <x v="0"/>
  </r>
  <r>
    <s v="258208/2016"/>
    <s v="325936/2016"/>
    <m/>
    <s v="024210/2016"/>
    <m/>
    <m/>
    <s v="DNCT N° 117/2016"/>
    <d v="2016-06-16T00:00:00"/>
    <s v="Seguridad"/>
    <s v="MAXISEGURIDAD INDUSTRIAL S.A"/>
    <m/>
    <m/>
    <m/>
    <d v="2016-06-16T00:00:00"/>
    <m/>
    <m/>
    <m/>
    <x v="3"/>
    <m/>
    <s v="Se envio providencia a Borthagaray mas nota al area de Contabilidad por GEDO"/>
    <s v="Direccion General Técnica, Administrativa y Legal"/>
    <d v="2016-09-30T00:00:00"/>
    <s v="PV-2016-01815645"/>
    <s v="PARA DAR CONTINUIDAD A LOS TRAMITES ADMINISTRATIVOS DE RIGOR"/>
    <x v="5"/>
    <m/>
    <m/>
    <m/>
    <m/>
    <m/>
    <m/>
    <m/>
    <m/>
    <m/>
    <m/>
    <m/>
    <m/>
    <x v="0"/>
    <m/>
    <e v="#N/A"/>
    <m/>
    <m/>
    <m/>
    <m/>
    <m/>
    <x v="0"/>
  </r>
  <r>
    <s v="314380/2016"/>
    <s v="258208/2016"/>
    <m/>
    <s v="020082/2016"/>
    <m/>
    <m/>
    <s v="DNCT N° 117/2016"/>
    <d v="2016-07-20T00:00:00"/>
    <s v="Tecnopolis - Mantenimiento"/>
    <s v="ITURRASPE 970 S.R.L"/>
    <n v="246734.45"/>
    <s v="Pago de factura B N° 0003-00000021"/>
    <s v="Dirección Nacional de Centros Tematicos"/>
    <d v="2016-07-20T00:00:00"/>
    <s v="Secretaria de Contenidos Publicos"/>
    <d v="2016-08-11T00:00:00"/>
    <m/>
    <x v="0"/>
    <d v="2016-08-12T00:00:00"/>
    <m/>
    <s v="Presupuesto"/>
    <d v="2016-08-29T00:00:00"/>
    <s v="PV-2016-00989615"/>
    <s v="PARA DAR CONTINUIDAD A LOS TRAMITES ADMINISTRATIVOS DE RIGOR"/>
    <x v="19"/>
    <d v="2016-08-26T00:00:00"/>
    <m/>
    <m/>
    <m/>
    <m/>
    <m/>
    <m/>
    <m/>
    <m/>
    <m/>
    <m/>
    <m/>
    <x v="0"/>
    <m/>
    <e v="#N/A"/>
    <m/>
    <m/>
    <m/>
    <m/>
    <m/>
    <x v="2"/>
  </r>
  <r>
    <s v="360146/2016"/>
    <s v="314380/2016"/>
    <m/>
    <s v="025094/2016"/>
    <m/>
    <m/>
    <s v="DNCT N° 245/2016"/>
    <d v="2016-08-05T00:00:00"/>
    <s v="Tecnopolis - Limpieza"/>
    <s v="TRANSPORTES OLIVOS S.A.C.I y F"/>
    <n v="126524"/>
    <s v="Pago de facturas B N° 0002-00000093/94/95"/>
    <s v="Dirección Nacional de Centros Tematicos"/>
    <d v="2016-08-05T00:00:00"/>
    <s v="Direccion General Técnica, Administrativa y Legal"/>
    <d v="2016-08-11T00:00:00"/>
    <m/>
    <x v="3"/>
    <d v="2016-08-12T00:00:00"/>
    <m/>
    <m/>
    <m/>
    <m/>
    <s v="PARA DAR CONTINUIDAD A LOS TRAMITES ADMINISTRATIVOS DE RIGOR"/>
    <x v="19"/>
    <d v="2016-08-25T00:00:00"/>
    <m/>
    <m/>
    <m/>
    <m/>
    <m/>
    <m/>
    <m/>
    <m/>
    <m/>
    <m/>
    <m/>
    <x v="0"/>
    <m/>
    <e v="#N/A"/>
    <m/>
    <m/>
    <m/>
    <m/>
    <m/>
    <x v="0"/>
  </r>
  <r>
    <s v="366119/2016"/>
    <s v="360146/2016"/>
    <m/>
    <s v="0026310/2016"/>
    <m/>
    <m/>
    <s v="DNEF N° 472/2016"/>
    <d v="2016-08-16T00:00:00"/>
    <s v="Alquiler de Equipamiento"/>
    <s v="CONGRESS CITY S.R.L."/>
    <n v="74415"/>
    <s v="Pago de factura B N° 0003-00000168"/>
    <s v="Dirección Nacional de Expresiones Federales"/>
    <d v="2016-08-16T00:00:00"/>
    <s v="Dirección Nacional de Expresiones Federales"/>
    <d v="2016-08-16T00:00:00"/>
    <m/>
    <x v="3"/>
    <d v="2016-08-17T00:00:00"/>
    <s v="TERMINADO"/>
    <s v="Presupuesto"/>
    <d v="2016-09-08T00:00:00"/>
    <s v="PV-2016-01257631-APN-DGTAYL#SFM"/>
    <s v="Para dar crédito, con dispo por GEDO y continuidad de los actuados"/>
    <x v="5"/>
    <m/>
    <m/>
    <s v="Legitimo Abono"/>
    <s v="Legitimo Abono"/>
    <m/>
    <n v="30711353662"/>
    <m/>
    <s v="0003-0000168"/>
    <m/>
    <m/>
    <m/>
    <m/>
    <x v="0"/>
    <m/>
    <e v="#N/A"/>
    <m/>
    <m/>
    <m/>
    <m/>
    <m/>
    <x v="2"/>
  </r>
  <r>
    <s v="366123/2016"/>
    <s v="366119/2016"/>
    <m/>
    <s v="0026602/2016"/>
    <m/>
    <m/>
    <s v="DNEF N° 473/2016"/>
    <d v="2016-08-16T00:00:00"/>
    <s v="Refrigerio -Almuerzos"/>
    <s v="CASCADO SANTIAGO RUBEN"/>
    <n v="68500.5"/>
    <s v="Pago de factura B N° 0003-00000001"/>
    <s v="Dirección Nacional de Expresiones Federales"/>
    <d v="2016-08-16T00:00:00"/>
    <s v="Dirección Nacional de Expresiones Federales"/>
    <d v="2016-08-16T00:00:00"/>
    <m/>
    <x v="1"/>
    <d v="2016-08-17T00:00:00"/>
    <s v="02/09/2016: Se devuelve a DNEF por falta de SIPRO"/>
    <s v="Dirección Nacional de Expresiones Federales"/>
    <d v="2016-09-02T00:00:00"/>
    <s v="RTO-S01:0976109/2016"/>
    <s v="Ver columna T"/>
    <x v="3"/>
    <d v="2016-09-19T00:00:00"/>
    <m/>
    <m/>
    <m/>
    <m/>
    <m/>
    <m/>
    <m/>
    <m/>
    <m/>
    <m/>
    <m/>
    <x v="0"/>
    <m/>
    <e v="#N/A"/>
    <m/>
    <m/>
    <m/>
    <m/>
    <m/>
    <x v="0"/>
  </r>
  <r>
    <s v="366115/2016"/>
    <s v="366123/2016"/>
    <m/>
    <s v="0026604/2016"/>
    <m/>
    <m/>
    <s v="DNEF N° 471/2016"/>
    <d v="2016-08-16T00:00:00"/>
    <s v="Alquiler de Equipamiento"/>
    <s v="CONGRESS CITY S.R.L."/>
    <n v="11300"/>
    <s v="Pago de factura B N° 0003-00000163"/>
    <s v="Dirección Nacional de Expresiones Federales"/>
    <d v="2016-08-16T00:00:00"/>
    <s v="Dirección Nacional de Expresiones Federales"/>
    <d v="2016-08-16T00:00:00"/>
    <m/>
    <x v="1"/>
    <d v="2016-08-17T00:00:00"/>
    <s v="TERMINADO"/>
    <s v="Presupuesto"/>
    <d v="2016-09-21T00:00:00"/>
    <s v="Providencia GEDO + Dispo GEDO"/>
    <s v="Para dar crédito, con dispo por GEDO y continuidad de los actuados"/>
    <x v="19"/>
    <d v="2016-09-21T00:00:00"/>
    <m/>
    <m/>
    <m/>
    <m/>
    <m/>
    <m/>
    <m/>
    <m/>
    <m/>
    <m/>
    <m/>
    <x v="0"/>
    <m/>
    <e v="#N/A"/>
    <m/>
    <m/>
    <m/>
    <m/>
    <m/>
    <x v="0"/>
  </r>
  <r>
    <s v="366103/2016"/>
    <s v="366115/2016"/>
    <m/>
    <s v="0026600/2016"/>
    <m/>
    <m/>
    <s v="DNEF N° 471/2016"/>
    <d v="2016-08-16T00:00:00"/>
    <s v="Alquiler de Equipamiento"/>
    <s v="MARTIRENA SANTIAGO"/>
    <n v="78771"/>
    <s v="Pago de factura B N° 0002-00000008"/>
    <s v="Dirección Nacional de Expresiones Federales"/>
    <d v="2016-08-16T00:00:00"/>
    <s v="Dirección Nacional de Expresiones Federales"/>
    <d v="2016-08-16T00:00:00"/>
    <m/>
    <x v="1"/>
    <d v="2016-08-17T00:00:00"/>
    <s v="TERMINADO"/>
    <s v="Presupuesto"/>
    <d v="2016-09-08T00:00:00"/>
    <s v="PV-2016-01256610-APN-DGTAYL#SFM"/>
    <s v="Para dar crédito, con dispo por GEDO y continuidad de los actuados"/>
    <x v="0"/>
    <d v="2016-09-12T00:00:00"/>
    <m/>
    <s v="Legitimo Abono"/>
    <s v="Legitimo Abono"/>
    <m/>
    <n v="20254427234"/>
    <m/>
    <d v="2016-08-02T00:00:00"/>
    <m/>
    <m/>
    <m/>
    <m/>
    <x v="0"/>
    <m/>
    <e v="#N/A"/>
    <m/>
    <m/>
    <m/>
    <m/>
    <m/>
    <x v="2"/>
  </r>
  <r>
    <s v="348218/2016"/>
    <s v="366103/2016"/>
    <m/>
    <s v="0026599/2016"/>
    <m/>
    <m/>
    <m/>
    <d v="2016-08-04T00:00:00"/>
    <s v="Limpieza"/>
    <s v="WALTER LEONARDO PEREZ"/>
    <n v="9960186.9800000004"/>
    <s v="Pago de factura B N° 0004-00000870"/>
    <s v="Coordinación Técnica Operativa"/>
    <d v="2016-08-04T00:00:00"/>
    <s v="Dirección Nacional de Expresiones Federales"/>
    <d v="2016-08-16T00:00:00"/>
    <m/>
    <x v="1"/>
    <d v="2016-08-16T00:00:00"/>
    <m/>
    <m/>
    <m/>
    <m/>
    <m/>
    <x v="3"/>
    <d v="2016-08-16T00:00:00"/>
    <m/>
    <m/>
    <m/>
    <m/>
    <m/>
    <m/>
    <m/>
    <m/>
    <m/>
    <m/>
    <m/>
    <x v="0"/>
    <m/>
    <e v="#N/A"/>
    <m/>
    <m/>
    <m/>
    <m/>
    <m/>
    <x v="0"/>
  </r>
  <r>
    <s v="366132/2016"/>
    <s v="348218/2016"/>
    <m/>
    <s v="0026608/2016"/>
    <m/>
    <m/>
    <s v="DNEF N° 468/2016"/>
    <d v="2016-08-16T00:00:00"/>
    <s v="Alquiler de Equipamiento"/>
    <s v="CESATTI RODOLFO"/>
    <n v="19611.3"/>
    <s v="Pago de factura B N° 0002-00000054"/>
    <s v="Dirección Nacional de Expresiones Federales"/>
    <d v="2016-08-16T00:00:00"/>
    <s v="Dirección Nacional de Expresiones Federales"/>
    <d v="2016-08-16T00:00:00"/>
    <m/>
    <x v="1"/>
    <d v="2016-08-17T00:00:00"/>
    <s v="TERMINADO"/>
    <s v="Presupuesto"/>
    <d v="2016-09-15T00:00:00"/>
    <s v="PV-2016-01424101-APN-DGTAYL#SFM"/>
    <s v="Proy más nota por GEDO. Para su intervención e indicación de crédito."/>
    <x v="5"/>
    <m/>
    <m/>
    <m/>
    <m/>
    <m/>
    <n v="20236234003"/>
    <m/>
    <s v="0002-00000054"/>
    <m/>
    <m/>
    <m/>
    <m/>
    <x v="0"/>
    <m/>
    <e v="#N/A"/>
    <m/>
    <m/>
    <m/>
    <m/>
    <m/>
    <x v="2"/>
  </r>
  <r>
    <s v="337416/2016"/>
    <s v="366132/2016"/>
    <m/>
    <s v="0026601/2016"/>
    <m/>
    <m/>
    <s v="DNEF N° 475/2016"/>
    <d v="2016-08-16T00:00:00"/>
    <s v="Mantenimiento Asensores"/>
    <s v="OTIS ARGENTINA S.A."/>
    <n v="1032456.8"/>
    <m/>
    <s v="Coordinación Técnica Operativa"/>
    <d v="2016-08-16T00:00:00"/>
    <s v="Dirección Nacional de Expresiones Federales"/>
    <d v="2016-08-16T00:00:00"/>
    <m/>
    <x v="1"/>
    <d v="2016-08-16T00:00:00"/>
    <s v="06/09/2016: Sale a CTO para agregar nota justificando la necesidad del servicio. 19/09/2016: Se reclama nueva facturación a OTIS vía mail por error en la facturación (pusieron mal la CUIT de SFM)"/>
    <s v="Coordinación Técnica Operativa"/>
    <d v="2016-09-06T00:00:00"/>
    <s v="REMITO COMDOC"/>
    <s v="Ver columna T"/>
    <x v="3"/>
    <d v="2016-09-13T00:00:00"/>
    <m/>
    <m/>
    <m/>
    <m/>
    <m/>
    <m/>
    <m/>
    <m/>
    <m/>
    <m/>
    <m/>
    <x v="0"/>
    <m/>
    <e v="#N/A"/>
    <m/>
    <m/>
    <m/>
    <m/>
    <m/>
    <x v="0"/>
  </r>
  <r>
    <s v="367767/2016"/>
    <s v="337416/2016"/>
    <m/>
    <s v="0026606/2016"/>
    <m/>
    <m/>
    <s v="DNEF N° 489/2016"/>
    <d v="2016-08-17T00:00:00"/>
    <s v="Contrataciones Artisticas"/>
    <s v="ALEJANDRO DARIO LAGO"/>
    <n v="2300"/>
    <s v="Informe reconocimiento de gastos &quot;ALEJANDRO DARIO LAGO&quot; - Espacio para la infancia -"/>
    <s v="Dirección Nacional de Expresiones Federales"/>
    <d v="2016-08-17T00:00:00"/>
    <s v="Dirección Nacional de Expresiones Federales"/>
    <d v="2016-08-17T00:00:00"/>
    <m/>
    <x v="1"/>
    <d v="2016-08-17T00:00:00"/>
    <s v="TERMINADO"/>
    <s v="Presupuesto"/>
    <d v="2016-09-06T00:00:00"/>
    <s v="PV-2016-01192363"/>
    <s v="Proy más nota por GEDO. Para su intervención e indicación de crédito."/>
    <x v="5"/>
    <m/>
    <m/>
    <m/>
    <m/>
    <m/>
    <m/>
    <m/>
    <m/>
    <m/>
    <m/>
    <m/>
    <m/>
    <x v="0"/>
    <m/>
    <e v="#N/A"/>
    <m/>
    <m/>
    <m/>
    <m/>
    <m/>
    <x v="2"/>
  </r>
  <r>
    <s v="367744/2016"/>
    <s v="367767/2016"/>
    <m/>
    <s v="0026650/2016"/>
    <m/>
    <m/>
    <s v="DNEF N° 494/2016"/>
    <d v="2016-08-17T00:00:00"/>
    <s v="Contrataciones Artisticas"/>
    <s v="CASTRO MARIA LUJAN"/>
    <n v="2000"/>
    <s v="Informe reconocimiento de gastos &quot;CASTRO MARIA LUJAN &quot; - Espacio para la infancia -"/>
    <s v="Dirección Nacional de Expresiones Federales"/>
    <d v="2016-08-17T00:00:00"/>
    <s v="Dirección Nacional de Expresiones Federales"/>
    <d v="2016-08-17T00:00:00"/>
    <m/>
    <x v="1"/>
    <d v="2016-08-17T00:00:00"/>
    <s v="TERMINADO"/>
    <s v="Presupuesto"/>
    <d v="2016-09-07T00:00:00"/>
    <s v="PV-2016-01216553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67689/2016"/>
    <s v="367744/2016"/>
    <m/>
    <s v="0026649/2016"/>
    <m/>
    <m/>
    <s v="DNEF N° 490/2016"/>
    <d v="2016-08-17T00:00:00"/>
    <s v="Contrataciones Artisticas"/>
    <s v="MARINELO PAULA MARIEL"/>
    <n v="3800"/>
    <s v="Informe reconocimiento de gastos &quot;MARINELO PAULA MARIEL&quot; - Espacio para la infancia -"/>
    <s v="Dirección Nacional de Expresiones Federales"/>
    <d v="2016-08-17T00:00:00"/>
    <s v="Dirección Nacional de Expresiones Federales"/>
    <d v="2016-08-17T00:00:00"/>
    <m/>
    <x v="1"/>
    <d v="2016-08-17T00:00:00"/>
    <s v="TERMINADO"/>
    <s v="Presupuesto"/>
    <d v="2016-09-07T00:00:00"/>
    <s v="PV-2016-01216169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67599/2016"/>
    <s v="367689/2016"/>
    <m/>
    <s v="0026648/2016"/>
    <m/>
    <m/>
    <s v="DNEF N° 487/2016"/>
    <d v="2016-08-17T00:00:00"/>
    <s v="Contrataciones Artisticas"/>
    <s v="CITTANTI GABRIELA ANDREA"/>
    <n v="3000"/>
    <s v="Informe reconocimiento de gastos &quot;CITTANTI GABRIELA ANDREA&quot;"/>
    <s v="Dirección Nacional de Expresiones Federales"/>
    <d v="2016-08-17T00:00:00"/>
    <s v="Dirección Nacional de Expresiones Federales"/>
    <d v="2016-08-17T00:00:00"/>
    <m/>
    <x v="1"/>
    <d v="2016-08-17T00:00:00"/>
    <s v="TERMINADO"/>
    <s v="Presupuesto"/>
    <d v="2016-10-05T00:00:00"/>
    <s v="PV-2016-01962317"/>
    <s v="Para que indique si hay crédito y continuar el trámite con Reso por GEDO"/>
    <x v="2"/>
    <d v="2016-10-05T00:00:00"/>
    <m/>
    <m/>
    <m/>
    <m/>
    <m/>
    <m/>
    <m/>
    <m/>
    <m/>
    <m/>
    <m/>
    <x v="0"/>
    <m/>
    <e v="#N/A"/>
    <m/>
    <m/>
    <m/>
    <m/>
    <m/>
    <x v="0"/>
  </r>
  <r>
    <s v="367622/2016"/>
    <s v="367599/2016"/>
    <m/>
    <s v="0026645/2016"/>
    <m/>
    <m/>
    <s v="DNEF N° 487/2016"/>
    <d v="2016-08-17T00:00:00"/>
    <s v="Contrataciones Artisticas"/>
    <s v="JUNIO MARIO ALFREDO"/>
    <n v="33000"/>
    <s v="Informe reconocimiento de gastos &quot;JUNIO MARIO ALFREDO&quot; Risas de la tierra -"/>
    <s v="Dirección Nacional de Expresiones Federales"/>
    <d v="2016-08-17T00:00:00"/>
    <s v="Dirección Nacional de Expresiones Federales"/>
    <d v="2016-08-17T00:00:00"/>
    <m/>
    <x v="1"/>
    <d v="2016-08-17T00:00:00"/>
    <s v="TERMINADO"/>
    <s v="Presupuesto"/>
    <d v="2016-09-05T00:00:00"/>
    <s v="PV-2016-01164431"/>
    <s v="Para indicar existencia de crédito, con Reso por GEDO y continuidad de los actuados."/>
    <x v="5"/>
    <m/>
    <m/>
    <m/>
    <m/>
    <m/>
    <m/>
    <m/>
    <m/>
    <m/>
    <m/>
    <m/>
    <m/>
    <x v="0"/>
    <m/>
    <e v="#N/A"/>
    <m/>
    <m/>
    <m/>
    <m/>
    <m/>
    <x v="2"/>
  </r>
  <r>
    <s v="367505/2016"/>
    <s v="367622/2016"/>
    <m/>
    <s v="0026647/2016"/>
    <m/>
    <m/>
    <s v="DNEF N° 483/2016"/>
    <d v="2016-08-17T00:00:00"/>
    <s v="Contrataciones Artisticas"/>
    <s v="TAMARA MARIEL CHAVEZ"/>
    <n v="33000"/>
    <s v="Informe reconocimiento de gastos &quot;TAMARA MARIEL CHAVEZ&quot; Risas de la tierra -"/>
    <s v="Dirección Nacional de Expresiones Federales"/>
    <d v="2016-08-17T00:00:00"/>
    <s v="Dirección Nacional de Expresiones Federales"/>
    <d v="2016-08-17T00:00:00"/>
    <m/>
    <x v="1"/>
    <d v="2016-08-17T00:00:00"/>
    <s v="TERMINADO"/>
    <s v="Presupuesto"/>
    <d v="2016-09-08T00:00:00"/>
    <s v="PV-2016-01251473-APN-DGTAYL#SFM"/>
    <s v="Para que indique si hay crédito y continuar el trámite con Reso por GEDO"/>
    <x v="5"/>
    <m/>
    <m/>
    <m/>
    <m/>
    <m/>
    <s v="2733643253-2"/>
    <m/>
    <d v="2016-02-02T00:00:00"/>
    <m/>
    <m/>
    <m/>
    <m/>
    <x v="0"/>
    <m/>
    <e v="#N/A"/>
    <m/>
    <m/>
    <m/>
    <m/>
    <m/>
    <x v="2"/>
  </r>
  <r>
    <s v="367350/2016"/>
    <s v="367505/2016"/>
    <m/>
    <s v="0026643/2016"/>
    <m/>
    <m/>
    <s v="DNEF N° 479/2016"/>
    <d v="2016-08-16T00:00:00"/>
    <s v="Contrataciones Artisticas"/>
    <s v="EDUARDO A. ELIA"/>
    <n v="2000"/>
    <s v="Informe reconocimiento de gastos &quot;EDUARDO A. ELIA&quot; Jazz Argentino Diferentes Miradas -"/>
    <s v="Dirección Nacional de Expresiones Federales"/>
    <d v="2016-08-16T00:00:00"/>
    <s v="Dirección Nacional de Expresiones Federales"/>
    <d v="2016-08-16T00:00:00"/>
    <m/>
    <x v="1"/>
    <d v="2016-08-17T00:00:00"/>
    <s v="TERMINADO"/>
    <m/>
    <d v="2016-09-05T00:00:00"/>
    <s v="RTO-S01:0977186/2016"/>
    <s v="Para que indique si hay crédito y continuar el trámite con Reso por GEDO"/>
    <x v="3"/>
    <d v="2016-09-08T00:00:00"/>
    <m/>
    <m/>
    <m/>
    <m/>
    <m/>
    <m/>
    <m/>
    <m/>
    <m/>
    <m/>
    <m/>
    <x v="0"/>
    <m/>
    <e v="#N/A"/>
    <m/>
    <m/>
    <m/>
    <m/>
    <m/>
    <x v="0"/>
  </r>
  <r>
    <s v="367347/2016"/>
    <s v="367350/2016"/>
    <m/>
    <s v="0026638/2016"/>
    <m/>
    <m/>
    <s v="DNEF N° 478/2016"/>
    <d v="2016-08-16T00:00:00"/>
    <s v="Contrataciones Artisticas"/>
    <s v="IANES ADRIAN HUGO"/>
    <n v="10000"/>
    <s v="Informe reconocimiento de gastos &quot;IANES ADRIAN HUGO&quot; Jazz Argentino Diferentes Miradas -"/>
    <s v="Dirección Nacional de Expresiones Federales"/>
    <d v="2016-08-16T00:00:00"/>
    <s v="Dirección Nacional de Expresiones Federales"/>
    <d v="2016-08-16T00:00:00"/>
    <m/>
    <x v="1"/>
    <d v="2016-08-17T00:00:00"/>
    <s v="TERMINADO"/>
    <s v="Presupuesto"/>
    <d v="2016-09-15T00:00:00"/>
    <s v="PV-2016-01427566-APN-DGTAYL#SFM"/>
    <s v="Para indicar existencia de crédito, con Reso por GEDO y continuidad de los actuados."/>
    <x v="5"/>
    <m/>
    <m/>
    <m/>
    <m/>
    <m/>
    <n v="20141715594"/>
    <m/>
    <s v="0002-00000066"/>
    <m/>
    <m/>
    <m/>
    <m/>
    <x v="0"/>
    <m/>
    <e v="#N/A"/>
    <m/>
    <m/>
    <m/>
    <m/>
    <m/>
    <x v="2"/>
  </r>
  <r>
    <s v="367286/2016"/>
    <s v="367347/2016"/>
    <m/>
    <s v="0026637/2016"/>
    <m/>
    <m/>
    <s v="DNEF N° 482/2016"/>
    <d v="2016-08-16T00:00:00"/>
    <s v="Contrataciones Artisticas"/>
    <s v="GOMEZ FERNANDA NATALIA"/>
    <n v="33000"/>
    <s v="Informe reconocimiento de gastos &quot;GOMEZ FERNANDA NATALIA&quot; Risas de la tierra -"/>
    <s v="Dirección Nacional de Expresiones Federales"/>
    <d v="2016-08-16T00:00:00"/>
    <s v="Dirección Nacional de Expresiones Federales"/>
    <d v="2016-08-16T00:00:00"/>
    <m/>
    <x v="1"/>
    <d v="2016-08-17T00:00:00"/>
    <s v="TERMINADO"/>
    <s v="Presupuesto"/>
    <d v="2016-09-06T00:00:00"/>
    <s v="PV-2016-01197691"/>
    <s v="Para indicar existencia de crédito, con Reso por GEDO y continuidad de los actuados."/>
    <x v="5"/>
    <m/>
    <m/>
    <m/>
    <m/>
    <m/>
    <m/>
    <m/>
    <m/>
    <m/>
    <m/>
    <m/>
    <m/>
    <x v="0"/>
    <m/>
    <e v="#N/A"/>
    <m/>
    <m/>
    <m/>
    <m/>
    <m/>
    <x v="2"/>
  </r>
  <r>
    <s v="367287/2016"/>
    <s v="367286/2016"/>
    <m/>
    <s v="0026633/2016"/>
    <m/>
    <m/>
    <s v="DNEF N° 481/2016"/>
    <d v="2016-08-16T00:00:00"/>
    <s v="Contrataciones Artisticas"/>
    <s v="MARTIN NICOLAS BOFFI"/>
    <n v="33000"/>
    <s v="Informe reconocimiento de gastos &quot;MARTIN NICOLAS BOFFI&quot; Risas de la tierra -"/>
    <s v="Dirección Nacional de Expresiones Federales"/>
    <d v="2016-08-16T00:00:00"/>
    <s v="Dirección Nacional de Expresiones Federales"/>
    <d v="2016-08-16T00:00:00"/>
    <m/>
    <x v="1"/>
    <d v="2016-08-17T00:00:00"/>
    <s v="TERMINADO"/>
    <s v="Presupuesto"/>
    <d v="2016-09-06T00:00:00"/>
    <s v="PV-2016-01192251"/>
    <s v="Para indicar existencia de crédito, con Reso por GEDO y continuidad de los actuados."/>
    <x v="5"/>
    <m/>
    <m/>
    <m/>
    <m/>
    <m/>
    <m/>
    <m/>
    <m/>
    <m/>
    <m/>
    <m/>
    <m/>
    <x v="0"/>
    <m/>
    <e v="#N/A"/>
    <m/>
    <m/>
    <m/>
    <m/>
    <m/>
    <x v="2"/>
  </r>
  <r>
    <s v="367316/2016"/>
    <s v="367287/2016"/>
    <m/>
    <s v="0026634/2016"/>
    <m/>
    <m/>
    <s v="DNEF N° 480/2016"/>
    <d v="2016-08-16T00:00:00"/>
    <s v="Contrataciones Artisticas"/>
    <s v="MARIA EUGENIA CASTRO"/>
    <n v="4000"/>
    <s v="Informe reconocimiento de gastos &quot;MARIA EUGENIA CASTRO&quot;"/>
    <s v="Dirección Nacional de Expresiones Federales"/>
    <d v="2016-08-16T00:00:00"/>
    <s v="Dirección Nacional de Expresiones Federales"/>
    <d v="2016-08-16T00:00:00"/>
    <m/>
    <x v="1"/>
    <d v="2016-08-17T00:00:00"/>
    <s v="05/09/2016: Se devuelve a DNEF vía mesa por falta de SIPRO"/>
    <s v="Presupuesto"/>
    <d v="2016-09-16T00:00:00"/>
    <s v="PV-2016-01453120-APN-DGTAYL#SFM"/>
    <s v="Para inscribir SIPRO"/>
    <x v="5"/>
    <m/>
    <m/>
    <m/>
    <m/>
    <m/>
    <m/>
    <m/>
    <m/>
    <m/>
    <m/>
    <m/>
    <m/>
    <x v="0"/>
    <m/>
    <e v="#N/A"/>
    <m/>
    <m/>
    <m/>
    <m/>
    <m/>
    <x v="0"/>
  </r>
  <r>
    <s v="368761/2016"/>
    <s v="367316/2016"/>
    <m/>
    <s v="0026635/2016"/>
    <m/>
    <m/>
    <s v="DNEF N° 499/2016"/>
    <d v="2016-08-17T00:00:00"/>
    <s v="Equipamiento"/>
    <s v="JUNIO MARIO ALFREDO"/>
    <n v="13000"/>
    <s v="Pago de factura B N° 0001-0000002"/>
    <s v="Dirección Nacional de Expresiones Federales"/>
    <d v="2016-08-17T00:00:00"/>
    <s v="Dirección Nacional de Expresiones Federales"/>
    <d v="2016-08-17T00:00:00"/>
    <m/>
    <x v="1"/>
    <d v="2016-08-19T00:00:00"/>
    <s v="TERMINADO"/>
    <s v="Presupuesto"/>
    <d v="2016-09-14T00:00:00"/>
    <s v="PV-2016-01394913-APN-DGTAYL#SFM"/>
    <s v="Para indicar existencia de crédito, con Reso por GEDO y continuidad de los actuados."/>
    <x v="5"/>
    <m/>
    <m/>
    <m/>
    <m/>
    <m/>
    <m/>
    <m/>
    <m/>
    <m/>
    <m/>
    <m/>
    <m/>
    <x v="0"/>
    <m/>
    <e v="#N/A"/>
    <m/>
    <m/>
    <m/>
    <m/>
    <m/>
    <x v="0"/>
  </r>
  <r>
    <s v="343979/2016"/>
    <s v="368761/2016"/>
    <m/>
    <s v="0026695/2016"/>
    <m/>
    <m/>
    <m/>
    <d v="2016-08-02T00:00:00"/>
    <s v="Librería"/>
    <s v="Resmacon S.R.L."/>
    <s v="54036.18"/>
    <s v="Pago de Factura B N° 0206-00006074"/>
    <s v="Dirección de Compras y Contrataciones"/>
    <d v="2016-08-02T00:00:00"/>
    <s v="Dirección de Compras y Contrataciones"/>
    <d v="2016-08-02T00:00:00"/>
    <m/>
    <x v="1"/>
    <d v="2016-08-02T00:00:00"/>
    <s v="TERMINADO"/>
    <s v="Presupuesto"/>
    <d v="2016-09-15T00:00:00"/>
    <s v="PV-2016-01423987-APN-DGTAYL#SFM"/>
    <s v="Para indicar la existencia de credito + dispo por gedo"/>
    <x v="19"/>
    <d v="2016-09-15T00:00:00"/>
    <m/>
    <s v="Legitimo Abono"/>
    <s v="Legitimo Abono"/>
    <m/>
    <s v="33-65226717-9"/>
    <m/>
    <s v="0206-00006074"/>
    <m/>
    <m/>
    <m/>
    <m/>
    <x v="0"/>
    <m/>
    <e v="#N/A"/>
    <m/>
    <m/>
    <m/>
    <m/>
    <m/>
    <x v="0"/>
  </r>
  <r>
    <s v="344910/2016"/>
    <s v="343979/2016"/>
    <m/>
    <m/>
    <m/>
    <m/>
    <s v="SCP N° 221/2016"/>
    <d v="2016-08-03T00:00:00"/>
    <s v="Transporte"/>
    <s v="DELMIRO MENDEZ E HIJOS S.A."/>
    <n v="185930"/>
    <s v="Pago de factura B N° 0003-00000798"/>
    <s v="Secretaria de Contenidos Publicos"/>
    <d v="2016-08-03T00:00:00"/>
    <s v="Direccion General Técnica, Administrativa y Legal"/>
    <d v="2016-08-03T00:00:00"/>
    <m/>
    <x v="1"/>
    <d v="2016-08-19T00:00:00"/>
    <s v="TERMINADO"/>
    <s v="Presupuesto"/>
    <d v="2016-08-31T00:00:00"/>
    <s v="PV-2016-01063276-APN-DGTAYL#SFM"/>
    <s v="para su intervención e indicación si hay crédito. Proy más nota enviada por GEDO."/>
    <x v="5"/>
    <m/>
    <m/>
    <m/>
    <m/>
    <m/>
    <m/>
    <m/>
    <m/>
    <m/>
    <m/>
    <m/>
    <m/>
    <x v="0"/>
    <m/>
    <e v="#N/A"/>
    <m/>
    <m/>
    <m/>
    <m/>
    <m/>
    <x v="2"/>
  </r>
  <r>
    <s v="368295/2016"/>
    <s v="344910/2016"/>
    <m/>
    <s v="0025569/2016"/>
    <m/>
    <m/>
    <s v="DNCT N° 251/2016"/>
    <d v="2016-08-16T00:00:00"/>
    <s v="Tecnopolis - Insumos Graficos"/>
    <s v="PACKAGING RIVADAVIA S.R.L."/>
    <n v="98750.05"/>
    <s v="Ticket factura B N° 0001-00006548"/>
    <s v="Dirección Nacional de Centros Tematicos"/>
    <d v="2016-08-16T00:00:00"/>
    <s v="Direccion General Técnica, Administrativa y Legal"/>
    <d v="2016-08-18T00:00:00"/>
    <m/>
    <x v="1"/>
    <d v="2016-08-18T00:00:00"/>
    <m/>
    <s v="Presupuesto"/>
    <d v="2016-08-30T00:00:00"/>
    <s v="PV-2016-1030238"/>
    <s v="PARA DAR CONTINUIDAD A LOS TRAMITES ADMINISTRATIVOS DE RIGOR"/>
    <x v="19"/>
    <d v="2016-08-30T00:00:00"/>
    <m/>
    <m/>
    <m/>
    <m/>
    <m/>
    <m/>
    <m/>
    <m/>
    <m/>
    <m/>
    <m/>
    <x v="0"/>
    <m/>
    <e v="#N/A"/>
    <m/>
    <m/>
    <m/>
    <m/>
    <m/>
    <x v="0"/>
  </r>
  <r>
    <s v="368342/2016"/>
    <s v="368295/2016"/>
    <m/>
    <s v="0026683/2016"/>
    <m/>
    <m/>
    <s v="DNCT N° 252/2016"/>
    <d v="2016-08-12T00:00:00"/>
    <s v="Tecnopolis - Mantenimiento"/>
    <s v="METRO LINEAL S.A"/>
    <n v="25869.13"/>
    <s v="Factura B N° 0004-00000039"/>
    <s v="Dirección Nacional de Centros Tematicos"/>
    <d v="2016-08-12T00:00:00"/>
    <s v="Direccion General Técnica, Administrativa y Legal"/>
    <d v="2016-08-18T00:00:00"/>
    <m/>
    <x v="3"/>
    <d v="2016-08-18T00:00:00"/>
    <m/>
    <s v="Presupuesto"/>
    <d v="2016-09-02T00:00:00"/>
    <s v="PV-2016-01116152-APN-DGTAYL#SFM"/>
    <s v="PARA DAR CONTINUIDAD A LOS TRAMITES ADMINISTRATIVOS DE RIGOR"/>
    <x v="3"/>
    <d v="2016-08-18T00:00:00"/>
    <m/>
    <m/>
    <m/>
    <m/>
    <m/>
    <m/>
    <m/>
    <m/>
    <m/>
    <m/>
    <m/>
    <x v="0"/>
    <m/>
    <e v="#N/A"/>
    <m/>
    <m/>
    <m/>
    <m/>
    <m/>
    <x v="0"/>
  </r>
  <r>
    <s v="352766/2016"/>
    <s v="368342/2016"/>
    <m/>
    <s v="0026685/2016"/>
    <m/>
    <m/>
    <m/>
    <d v="2016-08-17T00:00:00"/>
    <s v="Luz"/>
    <s v="EDESUR"/>
    <n v="3355640.56"/>
    <m/>
    <s v="Coordinación Técnica Operativa"/>
    <d v="2016-08-17T00:00:00"/>
    <s v="Coordinación Técnica Operativa"/>
    <d v="2016-08-17T00:00:00"/>
    <m/>
    <x v="3"/>
    <m/>
    <m/>
    <m/>
    <m/>
    <m/>
    <m/>
    <x v="3"/>
    <d v="2016-08-18T00:00:00"/>
    <m/>
    <m/>
    <m/>
    <m/>
    <m/>
    <m/>
    <m/>
    <m/>
    <m/>
    <m/>
    <m/>
    <x v="0"/>
    <m/>
    <e v="#N/A"/>
    <m/>
    <m/>
    <m/>
    <m/>
    <m/>
    <x v="0"/>
  </r>
  <r>
    <s v="355993/2016"/>
    <s v="352766/2016"/>
    <m/>
    <m/>
    <m/>
    <m/>
    <m/>
    <d v="2016-08-11T00:00:00"/>
    <s v="Tecnopolis - Servicio de producción"/>
    <s v="OLANDO HORACIO HIPOLITO"/>
    <n v="450000"/>
    <s v="Pago de facura B N° 0002-00000013"/>
    <s v="Dirección Nacional de Centros Tematicos"/>
    <d v="2016-08-11T00:00:00"/>
    <s v="Dirección Nacional de Centros Tematicos"/>
    <d v="2016-08-11T00:00:00"/>
    <m/>
    <x v="0"/>
    <d v="2016-08-19T00:00:00"/>
    <m/>
    <s v="Presupuesto"/>
    <d v="2016-08-19T00:00:00"/>
    <s v="PV-2016-00806423-APN-DGTAYL#SFM"/>
    <s v="PARA SU INTERVENCION"/>
    <x v="19"/>
    <d v="2016-08-19T00:00:00"/>
    <m/>
    <m/>
    <m/>
    <m/>
    <m/>
    <m/>
    <m/>
    <m/>
    <m/>
    <m/>
    <m/>
    <x v="0"/>
    <m/>
    <e v="#N/A"/>
    <m/>
    <m/>
    <m/>
    <m/>
    <m/>
    <x v="2"/>
  </r>
  <r>
    <s v="366332/2016"/>
    <s v="355993/2016"/>
    <m/>
    <m/>
    <m/>
    <m/>
    <m/>
    <d v="2016-07-21T00:00:00"/>
    <s v="Seguridad"/>
    <s v="MURATA"/>
    <m/>
    <s v="Solicitud de ajuste en virtud de paritarias 2016"/>
    <m/>
    <d v="2016-07-21T00:00:00"/>
    <s v="Direccion General Técnica, Administrativa y Legal"/>
    <m/>
    <m/>
    <x v="3"/>
    <m/>
    <s v="TERMINADO"/>
    <s v="Direccion General Técnica, Administrativa y Legal"/>
    <d v="2016-09-21T00:00:00"/>
    <s v="Providencia GEDO"/>
    <s v="Con informe del expediente, se remite para que si lo estima pertinente remita a legales para su opinión"/>
    <x v="5"/>
    <m/>
    <m/>
    <m/>
    <m/>
    <m/>
    <m/>
    <m/>
    <m/>
    <m/>
    <m/>
    <m/>
    <m/>
    <x v="0"/>
    <m/>
    <e v="#N/A"/>
    <m/>
    <m/>
    <m/>
    <m/>
    <m/>
    <x v="0"/>
  </r>
  <r>
    <s v="345174/2016"/>
    <s v="366332/2016"/>
    <m/>
    <s v="0025301/2016"/>
    <m/>
    <m/>
    <s v="DNGC N° 33/2016"/>
    <d v="2016-08-03T00:00:00"/>
    <s v="Alquiler de Equipamiento"/>
    <s v="CESATTI RODOLFO"/>
    <n v="91476"/>
    <s v="Pago de factura B N° 0002-00000055"/>
    <s v="Dirección Nacional de Generacion de Contenidos"/>
    <d v="2016-08-03T00:00:00"/>
    <s v="Direccion General Técnica, Administrativa y Legal"/>
    <d v="2016-08-08T00:00:00"/>
    <m/>
    <x v="1"/>
    <d v="2016-08-22T00:00:00"/>
    <m/>
    <s v="Presupuesto"/>
    <d v="2016-09-15T00:00:00"/>
    <s v="PV-2016-01425822-APN-DGTAYL#SFM"/>
    <s v="Para indicar crédito, y continuidad de los actuados. Dispo por gedo."/>
    <x v="5"/>
    <m/>
    <m/>
    <m/>
    <m/>
    <m/>
    <m/>
    <m/>
    <m/>
    <m/>
    <m/>
    <m/>
    <m/>
    <x v="0"/>
    <m/>
    <e v="#N/A"/>
    <m/>
    <m/>
    <m/>
    <m/>
    <m/>
    <x v="0"/>
  </r>
  <r>
    <s v="368773/2016"/>
    <s v="345174/2016"/>
    <m/>
    <s v="0025587/2016"/>
    <m/>
    <m/>
    <m/>
    <d v="2016-08-17T00:00:00"/>
    <s v="Logistica"/>
    <s v="TELECOM PERSONAL S.A."/>
    <n v="16812.98"/>
    <s v="Pago de factura N° 5514-55100995"/>
    <s v="Direccion General Técnica, Administrativa y Legal"/>
    <d v="2016-08-17T00:00:00"/>
    <s v="Direccion General Técnica, Administrativa y Legal"/>
    <d v="2016-08-30T00:00:00"/>
    <m/>
    <x v="0"/>
    <d v="2016-08-22T00:00:00"/>
    <m/>
    <s v="Presupuesto"/>
    <d v="2016-09-01T00:00:00"/>
    <s v="PV-2016-01094547-APN-DGTAYL#SFM"/>
    <m/>
    <x v="3"/>
    <d v="2016-09-20T00:00:00"/>
    <m/>
    <m/>
    <m/>
    <m/>
    <m/>
    <m/>
    <m/>
    <m/>
    <m/>
    <m/>
    <m/>
    <x v="0"/>
    <m/>
    <e v="#N/A"/>
    <m/>
    <m/>
    <m/>
    <m/>
    <m/>
    <x v="0"/>
  </r>
  <r>
    <s v="372116/2016"/>
    <s v="368773/2016"/>
    <m/>
    <m/>
    <m/>
    <m/>
    <m/>
    <m/>
    <s v="Servicios de Eventos"/>
    <s v="BBHO PRODUCCIONES S.R.L."/>
    <n v="727424.43"/>
    <s v="Pago de factura B N° 0010-00000060"/>
    <s v="Secretaria de Contenidos Publicos"/>
    <m/>
    <s v="Direccion General Técnica, Administrativa y Legal"/>
    <d v="2016-08-18T00:00:00"/>
    <m/>
    <x v="3"/>
    <d v="2016-08-22T00:00:00"/>
    <s v="terminado"/>
    <s v="Presupuesto"/>
    <d v="2016-09-13T00:00:00"/>
    <s v="PV-2016-01351009-APN-DGTAYL#SFM"/>
    <s v="se envio providencia para su intervencion + dispo por gedo"/>
    <x v="19"/>
    <d v="2016-09-13T00:00:00"/>
    <m/>
    <m/>
    <m/>
    <m/>
    <m/>
    <m/>
    <m/>
    <m/>
    <m/>
    <m/>
    <m/>
    <x v="0"/>
    <m/>
    <e v="#N/A"/>
    <m/>
    <m/>
    <m/>
    <m/>
    <m/>
    <x v="0"/>
  </r>
  <r>
    <s v="307668/2016"/>
    <s v="372116/2016"/>
    <m/>
    <s v="0026777/2016"/>
    <m/>
    <m/>
    <m/>
    <d v="2016-06-14T00:00:00"/>
    <s v="Desfibiladores"/>
    <s v="FILOBIOSIS S.A."/>
    <n v="729630"/>
    <s v="Pago de factura B N° 0004-00003404"/>
    <s v="Dirección de Compras y Contrataciones"/>
    <d v="2016-06-14T00:00:00"/>
    <s v="Direccion General Técnica, Administrativa y Legal"/>
    <d v="2016-08-12T00:00:00"/>
    <m/>
    <x v="0"/>
    <m/>
    <m/>
    <s v="JEFATURA DE GABINETE DE MINISTROS"/>
    <d v="2016-09-07T00:00:00"/>
    <s v="PV-2016-01230122"/>
    <m/>
    <x v="5"/>
    <m/>
    <m/>
    <m/>
    <m/>
    <m/>
    <m/>
    <m/>
    <m/>
    <m/>
    <m/>
    <m/>
    <m/>
    <x v="0"/>
    <s v="O.C en Ejecución"/>
    <e v="#N/A"/>
    <m/>
    <m/>
    <m/>
    <m/>
    <m/>
    <x v="0"/>
  </r>
  <r>
    <s v="374115/2016"/>
    <s v="307668/2016"/>
    <m/>
    <m/>
    <m/>
    <m/>
    <m/>
    <m/>
    <s v="Tecnopolis - Otros"/>
    <m/>
    <m/>
    <s v="Solicitid de expediente"/>
    <s v="Dirección Nacional de Centros Tematicos"/>
    <m/>
    <s v="Dirección Nacional de Centros Tematicos"/>
    <d v="2016-08-18T00:00:00"/>
    <m/>
    <x v="0"/>
    <m/>
    <m/>
    <s v="Direccion General Técnica, Administrativa y Legal"/>
    <d v="2016-08-22T00:00:00"/>
    <s v="PV-2016-00840233-APN-DGTAYL#SFM"/>
    <m/>
    <x v="5"/>
    <m/>
    <m/>
    <m/>
    <m/>
    <m/>
    <m/>
    <m/>
    <m/>
    <m/>
    <m/>
    <m/>
    <m/>
    <x v="0"/>
    <m/>
    <e v="#N/A"/>
    <m/>
    <m/>
    <m/>
    <m/>
    <m/>
    <x v="0"/>
  </r>
  <r>
    <s v="363821/2016"/>
    <s v="374115/2016"/>
    <m/>
    <m/>
    <m/>
    <m/>
    <m/>
    <d v="2016-08-08T00:00:00"/>
    <s v="Tecnopolis - Servicio de Salud"/>
    <s v="SEMEBA - SERVICIOS DE EMERGENCIAS MÉDICAS BUENOS AIRES S.R.L."/>
    <n v="61600"/>
    <s v="Pago de factura B N° 0002-00000034"/>
    <s v="Dirección Nacional de Centros Tematicos"/>
    <d v="2016-08-08T00:00:00"/>
    <s v="Direccion General Técnica, Administrativa y Legal"/>
    <d v="2016-08-22T00:00:00"/>
    <m/>
    <x v="0"/>
    <d v="2016-08-22T00:00:00"/>
    <s v="terminado"/>
    <s v="Presupuesto"/>
    <d v="2016-09-05T00:00:00"/>
    <s v="PV-2016-01159521"/>
    <s v="para su intervencion + dispo por GEDO"/>
    <x v="19"/>
    <d v="2016-09-05T00:00:00"/>
    <m/>
    <m/>
    <m/>
    <m/>
    <m/>
    <m/>
    <m/>
    <m/>
    <m/>
    <m/>
    <m/>
    <x v="0"/>
    <m/>
    <e v="#N/A"/>
    <m/>
    <m/>
    <m/>
    <m/>
    <m/>
    <x v="0"/>
  </r>
  <r>
    <s v="368273/2016"/>
    <s v="363821/2016"/>
    <m/>
    <s v="26528/2016"/>
    <m/>
    <m/>
    <s v="NDCT N° 250/2016"/>
    <d v="2016-08-10T00:00:00"/>
    <s v="Tecnopolis - Limpieza"/>
    <s v="TRANSPORTES OLIVOS S.A.C.I.y F."/>
    <n v="96908"/>
    <s v="Pago de factura B N° 0002-00000113"/>
    <s v="Dirección Nacional de Centros Tematicos"/>
    <d v="2016-08-10T00:00:00"/>
    <s v="Direccion General Técnica, Administrativa y Legal"/>
    <d v="2016-08-22T00:00:00"/>
    <m/>
    <x v="3"/>
    <d v="2016-08-22T00:00:00"/>
    <m/>
    <s v="Presupuesto"/>
    <d v="2016-08-25T00:00:00"/>
    <s v="PV-2016-00924653"/>
    <s v="PARA CONTINUAR CON LOS TRAMITES ADMINISTRATIVOS DE RIGOR."/>
    <x v="19"/>
    <d v="2016-08-25T00:00:00"/>
    <m/>
    <m/>
    <m/>
    <m/>
    <m/>
    <m/>
    <m/>
    <m/>
    <m/>
    <m/>
    <m/>
    <x v="0"/>
    <m/>
    <e v="#N/A"/>
    <m/>
    <m/>
    <m/>
    <m/>
    <m/>
    <x v="0"/>
  </r>
  <r>
    <s v="363852/2016"/>
    <s v="368273/2016"/>
    <m/>
    <s v="26682/2016"/>
    <m/>
    <m/>
    <s v="NDCT N° 248/2016"/>
    <d v="2016-08-09T00:00:00"/>
    <s v="Tecnopolis - Mantenimiento"/>
    <s v="SIGN FACTORY S.A."/>
    <n v="424710"/>
    <s v="Pago de factura B N° 0002-00000088"/>
    <s v="Dirección Nacional de Centros Tematicos"/>
    <d v="2016-08-09T00:00:00"/>
    <s v="Direccion General Técnica, Administrativa y Legal"/>
    <d v="2016-08-22T00:00:00"/>
    <m/>
    <x v="3"/>
    <d v="2016-08-22T00:00:00"/>
    <s v="TERMINADO"/>
    <s v="Presupuesto"/>
    <d v="2016-09-05T00:00:00"/>
    <s v="PV-2016-01159295"/>
    <s v="para su intervencion + dispo por GEDO"/>
    <x v="19"/>
    <d v="2016-09-05T00:00:00"/>
    <m/>
    <m/>
    <m/>
    <m/>
    <m/>
    <m/>
    <m/>
    <m/>
    <m/>
    <m/>
    <m/>
    <x v="0"/>
    <m/>
    <e v="#N/A"/>
    <m/>
    <m/>
    <m/>
    <m/>
    <m/>
    <x v="0"/>
  </r>
  <r>
    <s v="368122/2016"/>
    <s v="363852/2016"/>
    <m/>
    <s v="0026534/2016"/>
    <m/>
    <m/>
    <s v="NDCT N° 249/2016"/>
    <d v="2016-08-16T00:00:00"/>
    <s v="Tecnopolis - Limpieza"/>
    <s v="DETALCOM S.A."/>
    <n v="84803.06"/>
    <s v="Pago de factura B N° 0008-00000108"/>
    <s v="Dirección Nacional de Centros Tematicos"/>
    <d v="2016-08-16T00:00:00"/>
    <s v="Direccion General Técnica, Administrativa y Legal"/>
    <d v="2016-08-22T00:00:00"/>
    <m/>
    <x v="3"/>
    <d v="2016-08-22T00:00:00"/>
    <m/>
    <s v="Presupuesto"/>
    <d v="2016-09-08T00:00:00"/>
    <s v="PV-2016-01251203-APN-DGTAYL#SFM"/>
    <s v="PARA SU INTERVENCION CON PROYECTO DE ACTO ADMINISTRATIVO"/>
    <x v="5"/>
    <m/>
    <m/>
    <m/>
    <m/>
    <m/>
    <m/>
    <m/>
    <m/>
    <m/>
    <m/>
    <m/>
    <m/>
    <x v="0"/>
    <m/>
    <e v="#N/A"/>
    <m/>
    <m/>
    <m/>
    <m/>
    <m/>
    <x v="0"/>
  </r>
  <r>
    <s v="377396/2016"/>
    <s v="368122/2016"/>
    <m/>
    <s v="0026670/2016"/>
    <m/>
    <m/>
    <s v="DNEF N° 522/2016"/>
    <d v="2016-08-22T00:00:00"/>
    <s v="Contrataciones Artisticas"/>
    <s v="BISSIO DANIEL RICARDO"/>
    <n v="3000"/>
    <s v="Informe reconociemiento de gastos &quot; BISSIO DANIEL RICARDO &quot; - Ballet folclórico. espacio para la infancia -"/>
    <s v="Dirección Nacional de Expresiones Federales"/>
    <d v="2016-08-22T00:00:00"/>
    <s v="Dirección Nacional de Expresiones Federales"/>
    <d v="2016-08-22T00:00:00"/>
    <m/>
    <x v="3"/>
    <d v="2016-08-23T00:00:00"/>
    <s v="TERMINADO"/>
    <s v="Presupuesto"/>
    <d v="2016-09-16T00:00:00"/>
    <s v="PV-2016-01452989-APN-DGTAYL#SFM"/>
    <s v="Para indicar si hay crédito e intervención. Reso por GEDO."/>
    <x v="5"/>
    <m/>
    <m/>
    <m/>
    <m/>
    <m/>
    <n v="20180447750"/>
    <m/>
    <d v="2016-01-01T00:00:00"/>
    <m/>
    <m/>
    <m/>
    <m/>
    <x v="0"/>
    <m/>
    <e v="#N/A"/>
    <m/>
    <m/>
    <m/>
    <m/>
    <m/>
    <x v="0"/>
  </r>
  <r>
    <s v="377414/2016"/>
    <s v="377396/2016"/>
    <m/>
    <s v="0027082/2016"/>
    <m/>
    <m/>
    <s v="DNEF N° 523/2016"/>
    <d v="2016-08-22T00:00:00"/>
    <s v="Contrataciones Artisticas"/>
    <s v="LAURA DELOGU"/>
    <n v="2300"/>
    <s v="Informe reconociemiento de gastos &quot; LAURA DELOGU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14T00:00:00"/>
    <s v="PV-201601355714"/>
    <s v="se envio providencia para su intervencion + Reso por GEDO"/>
    <x v="19"/>
    <d v="2016-09-14T00:00:00"/>
    <m/>
    <m/>
    <m/>
    <m/>
    <m/>
    <m/>
    <m/>
    <m/>
    <m/>
    <m/>
    <m/>
    <x v="0"/>
    <m/>
    <e v="#N/A"/>
    <m/>
    <m/>
    <m/>
    <m/>
    <m/>
    <x v="0"/>
  </r>
  <r>
    <s v="377120/2016"/>
    <s v="377414/2016"/>
    <m/>
    <s v="0027084/2016"/>
    <m/>
    <m/>
    <s v="DNEF N° 502/2016"/>
    <d v="2016-08-22T00:00:00"/>
    <s v="Contrataciones Artisticas"/>
    <s v="JUAN ANDRES MIGUENS"/>
    <n v="9000"/>
    <s v="Informe reconociemiento de gastos &quot;JUAN ANDRES MIGUENS &quot;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30T00:00:00"/>
    <s v="PV-2016-01815780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0"/>
  </r>
  <r>
    <s v="377021/2016"/>
    <s v="377120/2016"/>
    <m/>
    <s v="0027061/2016"/>
    <m/>
    <m/>
    <s v="DNEF N° 513/2016"/>
    <d v="2016-08-22T00:00:00"/>
    <s v="Contrataciones Artisticas"/>
    <s v="CORBELLI JULIANA"/>
    <n v="7500"/>
    <s v="Informe reconociemiento de gastos &quot; CORBELLI JULIANA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6T00:00:00"/>
    <s v="PV-2016-01197360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000/2016"/>
    <s v="377021/2016"/>
    <m/>
    <s v="0027060/2016"/>
    <m/>
    <m/>
    <s v="DNEF N° 512/2016"/>
    <d v="2016-08-22T00:00:00"/>
    <s v="Contrataciones Artisticas"/>
    <s v="CRUZ CAROLINA"/>
    <n v="7500"/>
    <s v="Informe reconociemiento de gastos &quot; CRUZ CAROLINA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7T00:00:00"/>
    <s v="PV-2016-01216685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213/2016"/>
    <s v="377000/2016"/>
    <m/>
    <s v="0027059/2016"/>
    <m/>
    <m/>
    <s v="DNEF N° 519/2016"/>
    <d v="2016-08-22T00:00:00"/>
    <s v="Contrataciones Artisticas"/>
    <s v="MARINELLO PAULA MARIEL"/>
    <n v="3000"/>
    <s v="Informe reconociemiento de gastos &quot; MARINELLO PAULA MARIEL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7T00:00:00"/>
    <s v="PV-2016-01216432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209/2016"/>
    <s v="377213/2016"/>
    <m/>
    <s v="0027074/2016"/>
    <m/>
    <m/>
    <s v="DNEF N° 518/2016"/>
    <d v="2016-08-22T00:00:00"/>
    <s v="Contrataciones Artisticas"/>
    <s v="DANKO BRIGITTA"/>
    <n v="2300"/>
    <s v="Informe reconociemiento de gastos &quot; DANKO BRIGITTA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m/>
    <s v="Presupuesto"/>
    <d v="2016-09-13T00:00:00"/>
    <s v="PV-2016-01355813-APN-DGTAYL#SFM"/>
    <m/>
    <x v="5"/>
    <m/>
    <m/>
    <m/>
    <m/>
    <m/>
    <m/>
    <m/>
    <m/>
    <m/>
    <m/>
    <m/>
    <m/>
    <x v="0"/>
    <m/>
    <e v="#N/A"/>
    <m/>
    <m/>
    <m/>
    <m/>
    <m/>
    <x v="0"/>
  </r>
  <r>
    <s v="377170/2016"/>
    <s v="377209/2016"/>
    <m/>
    <s v="0027073/2016"/>
    <m/>
    <m/>
    <s v="DNEF N° 516/2016"/>
    <d v="2016-08-22T00:00:00"/>
    <s v="Contrataciones Artisticas"/>
    <s v="JORGE ANDRÉS BERGERO"/>
    <n v="6600"/>
    <s v="Informe reconociemiento de gastos &quot; JORGE ANDRÉS BERGERO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10-03T00:00:00"/>
    <s v="PV-2016-01861940"/>
    <s v="para su intervención e indicación de crédito. RESO por GEDO"/>
    <x v="19"/>
    <d v="2016-10-03T00:00:00"/>
    <m/>
    <m/>
    <m/>
    <m/>
    <m/>
    <m/>
    <m/>
    <m/>
    <m/>
    <m/>
    <m/>
    <x v="0"/>
    <m/>
    <e v="#N/A"/>
    <m/>
    <m/>
    <m/>
    <m/>
    <m/>
    <x v="0"/>
  </r>
  <r>
    <s v="377171/2016"/>
    <s v="377170/2016"/>
    <m/>
    <s v="0027066/2016"/>
    <m/>
    <m/>
    <s v="DNEF N° 517/2016"/>
    <d v="2016-08-22T00:00:00"/>
    <s v="Contrataciones Artisticas"/>
    <s v="MARIA SOLEDAD DE LA ROSA"/>
    <n v="2300"/>
    <s v="Informe reconociemiento de gastos &quot; MARIA SOLEDAD DE LA ROSA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13T00:00:00"/>
    <s v="PV-2016-01355674-APN-DGTAYL#SFM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0"/>
  </r>
  <r>
    <s v="377127/2016"/>
    <s v="377171/2016"/>
    <m/>
    <s v="0027067/2016"/>
    <m/>
    <m/>
    <s v="DNEF N° 515/2016"/>
    <d v="2016-08-22T00:00:00"/>
    <s v="Contrataciones Artisticas"/>
    <s v="BISSIO DANIEL RICARDO"/>
    <n v="4000"/>
    <s v="Informe reconociemiento de gastos &quot; BISSIO DANIEL RICARDO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Se devuelve al area para cambiar Nota DNEF (importe incorrecto $40000), volvió el 29/09 con el importe tachado y salvado a lapicera sin firmar. Se envía providencia a Adrián Borthagaray para que subsanen el error."/>
    <s v="Direccion General Técnica, Administrativa y Legal"/>
    <d v="2016-10-05T00:00:00"/>
    <m/>
    <s v="para que subsanen el error correspondiente."/>
    <x v="2"/>
    <d v="2016-10-05T00:00:00"/>
    <m/>
    <m/>
    <m/>
    <m/>
    <n v="20180447750"/>
    <m/>
    <d v="2016-06-01T00:00:00"/>
    <m/>
    <m/>
    <m/>
    <m/>
    <x v="0"/>
    <m/>
    <e v="#N/A"/>
    <m/>
    <m/>
    <m/>
    <m/>
    <m/>
    <x v="0"/>
  </r>
  <r>
    <s v="377297/2016"/>
    <s v="377127/2016"/>
    <m/>
    <s v="0027063/2016"/>
    <m/>
    <m/>
    <s v="DNEF N° 521/2016"/>
    <d v="2016-08-22T00:00:00"/>
    <s v="Contrataciones Artisticas"/>
    <s v="BISSIO DANIEL RICARDO"/>
    <n v="24000"/>
    <s v="Informe reconociemiento de gastos &quot; BISSIO DANIEL RICARDO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16T00:00:00"/>
    <s v="PV-2016-01448362-APN-DGTAYL#SFM"/>
    <s v="Para indicar si hay crédito e intervención. RESO por GEDO."/>
    <x v="5"/>
    <m/>
    <m/>
    <m/>
    <m/>
    <m/>
    <n v="20180447750"/>
    <m/>
    <s v="0001-00000002/3"/>
    <m/>
    <m/>
    <m/>
    <m/>
    <x v="0"/>
    <m/>
    <e v="#N/A"/>
    <m/>
    <m/>
    <m/>
    <m/>
    <m/>
    <x v="0"/>
  </r>
  <r>
    <s v="377246/2016"/>
    <s v="377297/2016"/>
    <m/>
    <s v="0027079/2016"/>
    <m/>
    <m/>
    <s v="DNEF N° 520/2016"/>
    <d v="2016-08-22T00:00:00"/>
    <s v="Contrataciones Artisticas"/>
    <s v="PERDUCA MAIA GERALDINE"/>
    <n v="2300"/>
    <s v="Informe reconociemiento de gastos &quot; PERDUCA MAIA GERALDINE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se devuelve para desglosar expediente, adjuntaron otra artista Luciana Wiederhold nota 29466/2016"/>
    <s v="Dirección Nacional de Expresiones Federales"/>
    <d v="2016-09-26T00:00:00"/>
    <m/>
    <s v="para desglosar expedientes"/>
    <x v="7"/>
    <d v="2016-09-26T00:00:00"/>
    <m/>
    <m/>
    <m/>
    <m/>
    <m/>
    <m/>
    <m/>
    <m/>
    <m/>
    <m/>
    <m/>
    <x v="0"/>
    <m/>
    <e v="#N/A"/>
    <m/>
    <m/>
    <m/>
    <m/>
    <m/>
    <x v="0"/>
  </r>
  <r>
    <s v="377298/2016"/>
    <s v="377246/2016"/>
    <m/>
    <s v="0027077/2016"/>
    <m/>
    <m/>
    <s v="DNEF N° 511/2016"/>
    <d v="2016-08-22T00:00:00"/>
    <s v="Contrataciones Artisticas"/>
    <s v="ESMOK LEW ANA PAULA"/>
    <n v="7500"/>
    <s v="Informe reconociemiento de gastos &quot; ESMOK LEW ANA PAULA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6T00:00:00"/>
    <s v="PV-2016-01191966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175/2016"/>
    <s v="377298/2016"/>
    <m/>
    <s v="00270078/2016"/>
    <m/>
    <m/>
    <s v="DNEF N° 508/2016"/>
    <d v="2016-08-22T00:00:00"/>
    <s v="Contrataciones Artisticas"/>
    <s v="NADIA PÚERTOLAS"/>
    <n v="1000"/>
    <s v="Informe reconociemiento de gastos &quot; NADIA PÚERTOLAS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6T00:00:00"/>
    <s v="PV-2016-01193095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129/2016"/>
    <s v="377175/2016"/>
    <m/>
    <s v="00270069/2016"/>
    <m/>
    <m/>
    <s v="DNEF N° 507/2016"/>
    <d v="2016-08-22T00:00:00"/>
    <s v="Contrataciones Artisticas"/>
    <s v="ASRIN HUGO CESAR"/>
    <n v="2300"/>
    <s v="Informe reconociemiento de gastos &quot; ASRIN HUGO CESAR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6T00:00:00"/>
    <s v="PV-2016-01191857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215/2016"/>
    <s v="377129/2016"/>
    <m/>
    <s v="0027064/2016"/>
    <m/>
    <m/>
    <s v="DNEF N° 506/2016"/>
    <d v="2016-08-22T00:00:00"/>
    <s v="Contrataciones Artisticas"/>
    <s v="BELEN USANDIVARAS"/>
    <n v="22000"/>
    <s v="Informe reconociemiento de gastos &quot; BELEN USANDIVARAS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6T00:00:00"/>
    <s v="PV-2016-01191344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180/2016"/>
    <s v="377215/2016"/>
    <m/>
    <s v="00270075/2016"/>
    <m/>
    <m/>
    <s v="DNEF N° 505/2016"/>
    <d v="2016-08-22T00:00:00"/>
    <s v="Contrataciones Artisticas"/>
    <s v="MARIA ALEJANDRA USANDIVARAS"/>
    <n v="11000"/>
    <s v="Informe reconociemiento de gastos &quot; MARIA ALEJANDRA USANDIVARAS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19T00:00:00"/>
    <s v="PV-2016-01494351"/>
    <s v="Para indicar si hay crédito e intervención. Reso por GEDO."/>
    <x v="5"/>
    <m/>
    <m/>
    <m/>
    <m/>
    <m/>
    <n v="27177621965"/>
    <m/>
    <d v="2016-10-02T00:00:00"/>
    <m/>
    <m/>
    <m/>
    <m/>
    <x v="0"/>
    <m/>
    <e v="#N/A"/>
    <m/>
    <m/>
    <m/>
    <m/>
    <m/>
    <x v="0"/>
  </r>
  <r>
    <s v="377173/2016"/>
    <s v="377180/2016"/>
    <m/>
    <s v="0027072/2016"/>
    <m/>
    <m/>
    <s v="DNEF N° 504/2016"/>
    <d v="2016-08-22T00:00:00"/>
    <s v="Contrataciones Artisticas"/>
    <s v="FRANCISCO ESTARELLAS"/>
    <n v="26300"/>
    <s v="Informe reconociemiento de gastos &quot; FRANCISCO ESTARELLAS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se devuelve para que saquen fojas que no correspondes (cesión de cobro que no corresponde), y está mal en importe de la nota."/>
    <s v="Dirección Nacional de Expresiones Federales"/>
    <d v="2016-09-26T00:00:00"/>
    <m/>
    <s v="para sacar fojas que no corresponden."/>
    <x v="3"/>
    <d v="2016-10-07T00:00:00"/>
    <m/>
    <m/>
    <m/>
    <m/>
    <m/>
    <m/>
    <m/>
    <m/>
    <m/>
    <m/>
    <m/>
    <x v="0"/>
    <m/>
    <e v="#N/A"/>
    <m/>
    <m/>
    <m/>
    <m/>
    <m/>
    <x v="0"/>
  </r>
  <r>
    <s v="377179/2016"/>
    <s v="377173/2016"/>
    <m/>
    <s v="0027068/2016"/>
    <m/>
    <m/>
    <s v="DNEF N° 509/2016"/>
    <d v="2016-08-22T00:00:00"/>
    <s v="Contrataciones Artisticas"/>
    <s v="MARTÍN NICOLAS BOFFI"/>
    <n v="2000"/>
    <s v="Informe reconociemiento de gastos &quot; MARTÍN NICOLAS BOFFI &quot; - Espacio para la infancia ( show maddalena fleitas)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7T00:00:00"/>
    <s v="PV-2016-01216336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423/2016"/>
    <s v="377179/2016"/>
    <m/>
    <s v="0027071/2016"/>
    <m/>
    <m/>
    <s v="DNEF N° 525/2016"/>
    <d v="2016-08-22T00:00:00"/>
    <s v="Contrataciones Artisticas"/>
    <s v="LAURA DELOGU"/>
    <n v="6500"/>
    <s v="Informe reconociemiento de gastos &quot; LAURA DELOGU &quot; - Música de la independencia -"/>
    <s v="Dirección Nacional de Expresiones Federales"/>
    <d v="2016-08-22T00:00:00"/>
    <s v="Dirección Nacional de Expresiones Federales"/>
    <d v="2016-08-22T00:00:00"/>
    <m/>
    <x v="1"/>
    <d v="2016-08-23T00:00:00"/>
    <m/>
    <s v="Presupuesto"/>
    <d v="2016-09-27T00:00:00"/>
    <s v="PV-2016-01701893"/>
    <m/>
    <x v="5"/>
    <m/>
    <m/>
    <m/>
    <m/>
    <m/>
    <m/>
    <m/>
    <m/>
    <m/>
    <m/>
    <m/>
    <m/>
    <x v="0"/>
    <m/>
    <e v="#N/A"/>
    <m/>
    <m/>
    <m/>
    <m/>
    <m/>
    <x v="0"/>
  </r>
  <r>
    <s v="377422/2016"/>
    <s v="377423/2016"/>
    <m/>
    <s v="0027087/2016"/>
    <m/>
    <m/>
    <s v="DNEF N° 524/2016"/>
    <d v="2016-08-22T00:00:00"/>
    <s v="Contrataciones Artisticas"/>
    <s v="BISSIO DANIEL RICARDO"/>
    <n v="8000"/>
    <s v="Informe reconociemiento de gastos &quot; BISSIO DANIEL RICARDO &quot; - Música de la independe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16T00:00:00"/>
    <s v="PV-2016-01448386-APN-DGTAYL#SFM"/>
    <s v="Para indicar si hay crédito e intervención. RESO por GEDO."/>
    <x v="5"/>
    <m/>
    <m/>
    <m/>
    <m/>
    <m/>
    <n v="20180447750"/>
    <m/>
    <d v="2016-04-01T00:00:00"/>
    <m/>
    <m/>
    <m/>
    <m/>
    <x v="0"/>
    <m/>
    <e v="#N/A"/>
    <m/>
    <m/>
    <m/>
    <m/>
    <m/>
    <x v="0"/>
  </r>
  <r>
    <s v="377221/2016"/>
    <s v="377422/2016"/>
    <m/>
    <s v="0027086/2016"/>
    <m/>
    <m/>
    <s v="DNEF N° 510/2016"/>
    <d v="2016-08-22T00:00:00"/>
    <s v="Contrataciones Artisticas"/>
    <s v="NIEVES LAURA"/>
    <n v="10500"/>
    <s v="Informe reconociemiento de gastos &quot; NIEVES LAURA &quot; - Talleres vacaciones de invierno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20T00:00:00"/>
    <s v="PV-2016-01519913"/>
    <s v="Para indicar si hay crédito e intervención. Reso por GEDO."/>
    <x v="5"/>
    <m/>
    <m/>
    <m/>
    <m/>
    <m/>
    <n v="23244485944"/>
    <m/>
    <s v="0003-00000098"/>
    <m/>
    <m/>
    <m/>
    <m/>
    <x v="0"/>
    <m/>
    <e v="#N/A"/>
    <m/>
    <m/>
    <m/>
    <m/>
    <m/>
    <x v="0"/>
  </r>
  <r>
    <s v="377424/2016"/>
    <s v="377221/2016"/>
    <m/>
    <s v="0027076/2016"/>
    <m/>
    <m/>
    <s v="DNEF N° 526/2016"/>
    <d v="2016-08-22T00:00:00"/>
    <s v="Contrataciones Artisticas"/>
    <s v="ANDRES GUERBEROFF"/>
    <n v="7500"/>
    <s v="Informe reconociemiento de gastos &quot; ANDRES GUERBEROFF&quot; - Paseo óptico en vacaciones de invierno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15T00:00:00"/>
    <s v="PV-2016-01427664-APN-DGTAYL#SFM"/>
    <s v="Para indicar crédito y continuidad del tramite; con Reso x GEDO"/>
    <x v="5"/>
    <m/>
    <m/>
    <m/>
    <m/>
    <m/>
    <m/>
    <m/>
    <m/>
    <m/>
    <m/>
    <m/>
    <m/>
    <x v="0"/>
    <m/>
    <e v="#N/A"/>
    <m/>
    <m/>
    <m/>
    <m/>
    <m/>
    <x v="0"/>
  </r>
  <r>
    <s v="377172/2016"/>
    <s v="377424/2016"/>
    <m/>
    <s v="0027088/2016"/>
    <m/>
    <m/>
    <s v="DNEF N° 503/2016"/>
    <d v="2016-08-22T00:00:00"/>
    <s v="Contrataciones Artisticas"/>
    <s v="JORGE LUIS LOPEZ"/>
    <n v="10000"/>
    <s v="Informe reconociemiento de gastos &quot; JORGE LUIS LOPEZ&quot; - Jazz Argentino Diferentes Miradas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6T00:00:00"/>
    <s v="PV-2016-01192642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103/2016"/>
    <s v="377172/2016"/>
    <m/>
    <s v="0027065/2016"/>
    <m/>
    <m/>
    <s v="DNEF N° 514/2016"/>
    <d v="2016-08-22T00:00:00"/>
    <s v="Contrataciones Artisticas"/>
    <s v="FLEITAS MAGDALENA DELFINA"/>
    <n v="1500"/>
    <s v="Informe reconociemiento de gastos &quot; FLEITAS MAGDALENA DELFINA &quot;"/>
    <s v="Dirección Nacional de Expresiones Federales"/>
    <d v="2016-08-22T00:00:00"/>
    <s v="Dirección Nacional de Expresiones Federales"/>
    <d v="2016-08-22T00:00:00"/>
    <m/>
    <x v="1"/>
    <d v="2016-08-23T00:00:00"/>
    <m/>
    <s v="Presupuesto"/>
    <d v="2016-09-27T00:00:00"/>
    <s v="PV-2016-01701565"/>
    <m/>
    <x v="5"/>
    <m/>
    <m/>
    <m/>
    <m/>
    <m/>
    <m/>
    <m/>
    <m/>
    <m/>
    <m/>
    <m/>
    <m/>
    <x v="0"/>
    <m/>
    <e v="#N/A"/>
    <m/>
    <m/>
    <m/>
    <m/>
    <m/>
    <x v="0"/>
  </r>
  <r>
    <s v="374322/2016"/>
    <s v="377103/2016"/>
    <m/>
    <s v="0027062/2016"/>
    <m/>
    <m/>
    <s v="DNCT N° 257/2016"/>
    <d v="2016-08-16T00:00:00"/>
    <s v="Tecnopolis - Insumos textiles"/>
    <s v="MR ALTER CORPORATION S.R.L."/>
    <n v="4840"/>
    <s v="Pago de factura B N° 0005-00000005"/>
    <s v="Dirección Nacional de Centros Tematicos"/>
    <d v="2016-08-16T00:00:00"/>
    <s v="Direccion General Técnica, Administrativa y Legal"/>
    <d v="2016-08-23T00:00:00"/>
    <m/>
    <x v="1"/>
    <d v="2016-08-23T00:00:00"/>
    <m/>
    <s v="Presupuesto"/>
    <d v="2016-09-08T00:00:00"/>
    <s v="PV-2016-01249851-APN-DGTAYL#SFM"/>
    <s v="PARA SU INTERVENCION CON PROYECTO DE ACTO ADMINISTRATIVO"/>
    <x v="5"/>
    <m/>
    <m/>
    <m/>
    <m/>
    <m/>
    <m/>
    <m/>
    <m/>
    <m/>
    <m/>
    <m/>
    <m/>
    <x v="0"/>
    <m/>
    <e v="#N/A"/>
    <m/>
    <m/>
    <m/>
    <m/>
    <m/>
    <x v="0"/>
  </r>
  <r>
    <s v="374207/2016"/>
    <s v="374322/2016"/>
    <m/>
    <s v="0026900/2016"/>
    <m/>
    <m/>
    <s v="DNCT N° 254/2016"/>
    <d v="2016-08-17T00:00:00"/>
    <s v="Tecnopolis - Mantenimiento"/>
    <s v="ERNESTO A. ROSSI Y CIA S.A."/>
    <n v="205734"/>
    <s v="Pago de factura B N° 0004-00007869"/>
    <s v="Dirección Nacional de Centros Tematicos"/>
    <d v="2016-08-17T00:00:00"/>
    <s v="Direccion General Técnica, Administrativa y Legal"/>
    <d v="2016-08-23T00:00:00"/>
    <m/>
    <x v="3"/>
    <d v="2016-08-23T00:00:00"/>
    <m/>
    <s v="Presupuesto"/>
    <d v="2016-09-02T00:00:00"/>
    <s v="PV-2016-01116019-APN-DGTAYL#SFM"/>
    <m/>
    <x v="5"/>
    <m/>
    <m/>
    <m/>
    <m/>
    <m/>
    <m/>
    <m/>
    <m/>
    <m/>
    <m/>
    <m/>
    <m/>
    <x v="0"/>
    <m/>
    <e v="#N/A"/>
    <m/>
    <m/>
    <m/>
    <m/>
    <m/>
    <x v="0"/>
  </r>
  <r>
    <s v="374209/2016"/>
    <s v="374207/2016"/>
    <m/>
    <s v="0026884/2016"/>
    <m/>
    <m/>
    <s v="DNCT N° 256/2016"/>
    <d v="2016-08-17T00:00:00"/>
    <s v="Tecnopolis - Servicio de Salud"/>
    <s v="SPAGNOLO JOSE FRANCISCO"/>
    <n v="117000"/>
    <s v="Pago de factura B N° 0006-00000003"/>
    <s v="Dirección Nacional de Centros Tematicos"/>
    <d v="2016-08-17T00:00:00"/>
    <s v="Direccion General Técnica, Administrativa y Legal"/>
    <d v="2016-08-23T00:00:00"/>
    <m/>
    <x v="3"/>
    <d v="2016-08-23T00:00:00"/>
    <m/>
    <s v="Presupuesto"/>
    <d v="2016-08-31T00:00:00"/>
    <s v="PV-2016-01062960"/>
    <s v="Para continuar con los trámites administrativos de rigor"/>
    <x v="19"/>
    <d v="2016-08-31T00:00:00"/>
    <m/>
    <m/>
    <m/>
    <m/>
    <m/>
    <m/>
    <m/>
    <m/>
    <m/>
    <m/>
    <m/>
    <x v="0"/>
    <m/>
    <e v="#N/A"/>
    <m/>
    <m/>
    <m/>
    <m/>
    <m/>
    <x v="0"/>
  </r>
  <r>
    <s v="374214/2016"/>
    <s v="374209/2016"/>
    <m/>
    <s v="0026888/2016"/>
    <m/>
    <m/>
    <s v="DNCT N° 255/2016"/>
    <d v="2016-08-18T00:00:00"/>
    <s v="Tecnopolis - Mantenimiento"/>
    <s v="CHUQUICHAICO FAICHIN ALBERTO"/>
    <n v="44800"/>
    <s v="Pago de factura B N° 0001-00000101"/>
    <s v="Dirección Nacional de Centros Tematicos"/>
    <d v="2016-08-18T00:00:00"/>
    <s v="Direccion General Técnica, Administrativa y Legal"/>
    <d v="2016-08-23T00:00:00"/>
    <m/>
    <x v="3"/>
    <d v="2016-08-23T00:00:00"/>
    <s v="Incluido en exp: 350676/2016"/>
    <m/>
    <m/>
    <m/>
    <m/>
    <x v="3"/>
    <d v="2016-08-23T00:00:00"/>
    <m/>
    <m/>
    <m/>
    <m/>
    <m/>
    <m/>
    <m/>
    <m/>
    <m/>
    <m/>
    <m/>
    <x v="0"/>
    <m/>
    <e v="#N/A"/>
    <m/>
    <m/>
    <m/>
    <m/>
    <m/>
    <x v="0"/>
  </r>
  <r>
    <s v="344795/2016"/>
    <s v="374214/2016"/>
    <m/>
    <s v="0026889/2016"/>
    <m/>
    <m/>
    <m/>
    <d v="2016-08-03T00:00:00"/>
    <s v="Mantenimiento"/>
    <s v="ZOLMACO S.A. - BEBENATO S.A."/>
    <n v="8200000"/>
    <s v="Pago de factura B 0003-00000005"/>
    <s v="Coordinación Técnica Operativa"/>
    <d v="2016-08-03T00:00:00"/>
    <s v="Dirección Nacional de Expresiones Federales"/>
    <d v="2016-08-30T00:00:00"/>
    <m/>
    <x v="3"/>
    <d v="2016-08-23T00:00:00"/>
    <s v="TERMINADO"/>
    <s v="Presupuesto"/>
    <d v="2016-09-01T00:00:00"/>
    <s v="PV-2016-01095936-APN-DGTAYL#SFM"/>
    <s v="Para su intervención e indicación de crédito, junto con A.A. por GEDO"/>
    <x v="5"/>
    <m/>
    <m/>
    <m/>
    <m/>
    <m/>
    <n v="30715191896"/>
    <m/>
    <d v="2016-05-03T00:00:00"/>
    <m/>
    <m/>
    <m/>
    <m/>
    <x v="0"/>
    <m/>
    <e v="#N/A"/>
    <m/>
    <m/>
    <m/>
    <m/>
    <m/>
    <x v="2"/>
  </r>
  <r>
    <s v="300272/2016"/>
    <s v="344795/2016"/>
    <m/>
    <m/>
    <m/>
    <m/>
    <m/>
    <d v="2016-07-06T00:00:00"/>
    <s v="Tecnopolis - Insumos Graficos"/>
    <s v="BBHO PRODUCCIONES S.R.L."/>
    <n v="400000"/>
    <s v="Pago de factura B N° 0010-00000039"/>
    <s v="Dirección Nacional de Centros Tematicos"/>
    <d v="2016-07-06T00:00:00"/>
    <s v="Direccion General Técnica, Administrativa y Legal"/>
    <d v="2016-08-23T00:00:00"/>
    <m/>
    <x v="1"/>
    <d v="2016-08-24T00:00:00"/>
    <m/>
    <s v="Direccion General Técnica, Administrativa y Legal"/>
    <d v="2016-09-09T00:00:00"/>
    <s v="PV-2016-01277852"/>
    <m/>
    <x v="3"/>
    <d v="2016-09-29T00:00:00"/>
    <m/>
    <m/>
    <m/>
    <m/>
    <m/>
    <m/>
    <m/>
    <m/>
    <m/>
    <m/>
    <m/>
    <x v="0"/>
    <m/>
    <e v="#N/A"/>
    <m/>
    <m/>
    <m/>
    <m/>
    <m/>
    <x v="0"/>
  </r>
  <r>
    <s v="350970/2016"/>
    <s v="300272/2016"/>
    <m/>
    <m/>
    <m/>
    <m/>
    <m/>
    <d v="2016-07-28T00:00:00"/>
    <s v="Equipamiento"/>
    <m/>
    <m/>
    <s v="Solicitud de equipo de impresión de gran formato"/>
    <s v="Coordinación Técnica Operativa"/>
    <d v="2016-07-28T00:00:00"/>
    <s v="Coordinación Técnica Operativa"/>
    <d v="2016-09-09T00:00:00"/>
    <n v="24"/>
    <x v="3"/>
    <d v="2016-08-26T00:00:00"/>
    <s v="En la ofina 809 lo tiene Mariana, ya que va a ser un alquiler y esta a la espera de factura para poder tramitarlo junto con los demas alquileres de impresoras._x000a_"/>
    <m/>
    <m/>
    <m/>
    <m/>
    <x v="3"/>
    <d v="2016-09-07T00:00:00"/>
    <m/>
    <m/>
    <m/>
    <m/>
    <m/>
    <m/>
    <m/>
    <m/>
    <m/>
    <m/>
    <m/>
    <x v="0"/>
    <m/>
    <e v="#N/A"/>
    <m/>
    <m/>
    <m/>
    <m/>
    <m/>
    <x v="0"/>
  </r>
  <r>
    <s v="382490/2016"/>
    <s v="350970/2016"/>
    <m/>
    <m/>
    <m/>
    <m/>
    <s v="DNEF N° 534/2016"/>
    <d v="2016-08-25T00:00:00"/>
    <s v="Contrataciones Artisticas"/>
    <s v="MARÍA CONCEPCIÓN PERRE"/>
    <n v="4000"/>
    <s v="Informe solicitud de gasto &quot;MARÍA CONCEPCIÓN PERRE&quot;"/>
    <s v="Dirección Nacional de Expresiones Federales"/>
    <d v="2016-08-25T00:00:00"/>
    <s v="Dirección Nacional de Expresiones Federales"/>
    <d v="2016-08-25T00:00:00"/>
    <m/>
    <x v="2"/>
    <d v="2016-08-25T00:00:00"/>
    <s v="TERMINADO"/>
    <s v="Presupuesto"/>
    <d v="2016-09-30T00:00:00"/>
    <s v="PV-2016-01816630"/>
    <s v="Para indicar si hay crédito e intervención. Reso por GEDO."/>
    <x v="5"/>
    <m/>
    <m/>
    <m/>
    <m/>
    <m/>
    <m/>
    <m/>
    <m/>
    <m/>
    <m/>
    <m/>
    <m/>
    <x v="0"/>
    <m/>
    <s v="350970/2016"/>
    <m/>
    <m/>
    <m/>
    <m/>
    <m/>
    <x v="3"/>
  </r>
  <r>
    <s v="382519/2016"/>
    <s v="382490/2016"/>
    <m/>
    <s v="0027502/2016"/>
    <m/>
    <m/>
    <s v="DNEF N° 535/2016"/>
    <d v="2016-08-25T00:00:00"/>
    <s v="Contrataciones Artisticas"/>
    <s v="LAVANDERA HORACIO MANUEL"/>
    <n v="135000"/>
    <s v="Informe solicitud de gasto &quot;LAVANDERA HORACIO MANUEL&quot;"/>
    <s v="Dirección Nacional de Expresiones Federales"/>
    <d v="2016-08-25T00:00:00"/>
    <s v="Dirección Nacional de Expresiones Federales"/>
    <d v="2016-08-25T00:00:00"/>
    <m/>
    <x v="1"/>
    <d v="2016-08-25T00:00:00"/>
    <m/>
    <s v="Dirección Nacional de Expresiones Federales"/>
    <d v="2016-09-12T00:00:00"/>
    <m/>
    <s v="para inscribir en sipro y gestionar certificado fiscal."/>
    <x v="5"/>
    <m/>
    <m/>
    <m/>
    <m/>
    <m/>
    <m/>
    <m/>
    <m/>
    <m/>
    <m/>
    <m/>
    <m/>
    <x v="0"/>
    <m/>
    <e v="#N/A"/>
    <m/>
    <m/>
    <m/>
    <m/>
    <m/>
    <x v="0"/>
  </r>
  <r>
    <s v="382522/2016"/>
    <s v="382519/2016"/>
    <m/>
    <s v="0027504/2016"/>
    <m/>
    <m/>
    <s v="DNEF N° 536/2016"/>
    <d v="2016-08-25T00:00:00"/>
    <s v="Contrataciones Artisticas"/>
    <s v="ANA PAULA SEGUROLA"/>
    <n v="6000"/>
    <s v="Informe solicitud de gasto &quot;ANA PAULA SEGUROLA &quot;"/>
    <s v="Dirección Nacional de Expresiones Federales"/>
    <d v="2016-08-25T00:00:00"/>
    <s v="Dirección Nacional de Expresiones Federales"/>
    <d v="2016-08-25T00:00:00"/>
    <m/>
    <x v="1"/>
    <d v="2016-08-25T00:00:00"/>
    <m/>
    <s v="Dirección Nacional de Expresiones Federales"/>
    <d v="2016-09-12T00:00:00"/>
    <m/>
    <s v="para inscribir en sipro, cai incorrecto, y modificar nota porque los datos mencionados no corresponden."/>
    <x v="5"/>
    <m/>
    <m/>
    <m/>
    <m/>
    <m/>
    <m/>
    <m/>
    <m/>
    <m/>
    <m/>
    <m/>
    <m/>
    <x v="0"/>
    <m/>
    <e v="#N/A"/>
    <m/>
    <m/>
    <m/>
    <m/>
    <m/>
    <x v="0"/>
  </r>
  <r>
    <s v="382552/2016"/>
    <s v="382522/2016"/>
    <m/>
    <s v="0027506/2016"/>
    <m/>
    <m/>
    <s v="DNEF N° 537/2016"/>
    <d v="2016-08-25T00:00:00"/>
    <s v="Contrataciones Artisticas"/>
    <s v="MARIA DEL CARMEN AGUILAR"/>
    <n v="18000"/>
    <s v="Informe solicitud de gasto &quot;MARIA DEL CARMEN AGUILAR &quot;"/>
    <s v="Dirección Nacional de Expresiones Federales"/>
    <d v="2016-08-25T00:00:00"/>
    <s v="Dirección Nacional de Expresiones Federales"/>
    <d v="2016-08-25T00:00:00"/>
    <m/>
    <x v="1"/>
    <d v="2016-08-25T00:00:00"/>
    <s v="TERMINADO"/>
    <s v="Presupuesto"/>
    <d v="2016-10-03T00:00:00"/>
    <s v="PV-2016-01862205"/>
    <s v="Para indicar si hay crédito e intervención. Reso por GEDO."/>
    <x v="19"/>
    <d v="2016-10-03T00:00:00"/>
    <m/>
    <m/>
    <m/>
    <m/>
    <m/>
    <m/>
    <m/>
    <m/>
    <m/>
    <m/>
    <m/>
    <x v="0"/>
    <m/>
    <e v="#N/A"/>
    <m/>
    <m/>
    <m/>
    <m/>
    <m/>
    <x v="0"/>
  </r>
  <r>
    <s v="382524/2016"/>
    <s v="382552/2016"/>
    <m/>
    <s v="0027510/2016"/>
    <m/>
    <m/>
    <s v="DNEF N° 538/2016"/>
    <d v="2016-08-25T00:00:00"/>
    <s v="Contrataciones Artisticas"/>
    <s v="GABRIEL ALEJANDRO SCHEBOR"/>
    <n v="9500"/>
    <s v="Informe solicitud de gasto &quot;GABRIEL ALEJANDRO SCHEBOR&quot;"/>
    <s v="Dirección Nacional de Expresiones Federales"/>
    <d v="2016-08-25T00:00:00"/>
    <s v="Dirección Nacional de Expresiones Federales"/>
    <d v="2016-08-25T00:00:00"/>
    <m/>
    <x v="1"/>
    <d v="2016-08-25T00:00:00"/>
    <s v="TERMINADO"/>
    <s v="Presupuesto"/>
    <d v="2016-09-30T00:00:00"/>
    <s v="PV-2016-01819507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0"/>
  </r>
  <r>
    <s v="381153/2016"/>
    <s v="382524/2016"/>
    <m/>
    <s v="0027507/2016"/>
    <m/>
    <m/>
    <s v="DNCT N° 261/2016"/>
    <d v="2016-08-17T00:00:00"/>
    <s v="Tecnopolis - Refrigerio"/>
    <s v="COPORACIÓN DEL MERCADO CENTRAL DE BUENOS AIRES"/>
    <n v="187659.14"/>
    <s v="Pago de factura B N° 0000-0000297413/297405/297457/297414"/>
    <s v="Dirección Nacional de Centros Tematicos"/>
    <d v="2016-08-17T00:00:00"/>
    <s v="Direccion General Técnica, Administrativa y Legal"/>
    <d v="2016-08-25T00:00:00"/>
    <m/>
    <x v="1"/>
    <d v="2016-08-26T00:00:00"/>
    <s v="terminado"/>
    <s v="Presupuesto"/>
    <d v="2016-09-02T00:00:00"/>
    <s v="PV-2016-01123646-APN-DGTAYL#SFM"/>
    <s v="para su intervencion + Dispo por Gedo"/>
    <x v="19"/>
    <d v="2016-09-02T00:00:00"/>
    <m/>
    <m/>
    <m/>
    <m/>
    <m/>
    <m/>
    <m/>
    <m/>
    <m/>
    <m/>
    <m/>
    <x v="0"/>
    <m/>
    <e v="#N/A"/>
    <m/>
    <m/>
    <m/>
    <m/>
    <m/>
    <x v="0"/>
  </r>
  <r>
    <s v="381222/2016"/>
    <s v="381153/2016"/>
    <m/>
    <s v="0027397/2016"/>
    <m/>
    <m/>
    <s v="DNCT N° 260/2016"/>
    <d v="2016-08-05T00:00:00"/>
    <s v="Mantenimiento"/>
    <s v="BASIGALUPI HERMANOS S.A."/>
    <n v="73393.929999999993"/>
    <s v="Pago de factura B N° 00061-00000074"/>
    <s v="Dirección Nacional de Centros Tematicos"/>
    <d v="2016-08-05T00:00:00"/>
    <s v="Direccion General Técnica, Administrativa y Legal"/>
    <d v="2016-08-25T00:00:00"/>
    <m/>
    <x v="3"/>
    <d v="2016-08-26T00:00:00"/>
    <s v="terminado"/>
    <s v="Presupuesto"/>
    <d v="2016-09-02T00:00:00"/>
    <s v="PV-2016-01116455-APN-DGTAYL#SFM"/>
    <s v="para su intervencion + Dispo por Gedo"/>
    <x v="19"/>
    <d v="2016-09-02T00:00:00"/>
    <m/>
    <m/>
    <m/>
    <m/>
    <m/>
    <m/>
    <m/>
    <m/>
    <m/>
    <m/>
    <m/>
    <x v="0"/>
    <m/>
    <e v="#N/A"/>
    <m/>
    <m/>
    <m/>
    <m/>
    <m/>
    <x v="0"/>
  </r>
  <r>
    <s v="380817/2016"/>
    <s v="381222/2016"/>
    <m/>
    <s v="0027398/2016"/>
    <m/>
    <m/>
    <s v="DNCT N° 263/2016"/>
    <d v="2016-08-22T00:00:00"/>
    <s v="Tecnopolis - Servicio de producción"/>
    <s v="CADENACI S.A"/>
    <n v="96195"/>
    <s v="Pago de factura B N° 0200-00000498"/>
    <s v="Dirección Nacional de Centros Tematicos"/>
    <d v="2016-08-22T00:00:00"/>
    <s v="Direccion General Técnica, Administrativa y Legal"/>
    <d v="2016-08-25T00:00:00"/>
    <m/>
    <x v="3"/>
    <d v="2016-08-26T00:00:00"/>
    <m/>
    <s v="Presupuesto"/>
    <d v="2016-09-02T00:00:00"/>
    <s v="PV-2016-01124332-APN-DGTAYL#SFM"/>
    <s v="Para continuar con los trámites administrativos de rigor"/>
    <x v="19"/>
    <d v="2016-09-02T00:00:00"/>
    <m/>
    <m/>
    <m/>
    <m/>
    <m/>
    <m/>
    <m/>
    <m/>
    <m/>
    <m/>
    <m/>
    <x v="0"/>
    <m/>
    <e v="#N/A"/>
    <m/>
    <m/>
    <m/>
    <m/>
    <m/>
    <x v="0"/>
  </r>
  <r>
    <s v="382080/2016"/>
    <s v="380817/2016"/>
    <m/>
    <s v="0027356/2016"/>
    <m/>
    <m/>
    <s v="SCP 237/2016"/>
    <d v="2016-08-24T00:00:00"/>
    <s v="Servicios de Impresión de materiales en mano"/>
    <s v="DIARIO PERFIL S.A."/>
    <n v="563550"/>
    <s v="Pago de factura B N° 0002-00000186"/>
    <s v="Secretaria de Contenidos Publicos"/>
    <d v="2016-08-24T00:00:00"/>
    <s v="Direccion General Técnica, Administrativa y Legal"/>
    <d v="2016-08-25T00:00:00"/>
    <m/>
    <x v="3"/>
    <d v="2016-08-26T00:00:00"/>
    <s v="TERMINADO"/>
    <s v="Presupuesto"/>
    <d v="2016-08-31T00:00:00"/>
    <s v="PV-2016-01063793-APN-DGTAYL#SFM"/>
    <s v="Proy más nota enviado por GEDO, para indicación de crédito e intervención."/>
    <x v="5"/>
    <m/>
    <m/>
    <m/>
    <m/>
    <m/>
    <m/>
    <m/>
    <m/>
    <m/>
    <m/>
    <m/>
    <m/>
    <x v="0"/>
    <m/>
    <e v="#N/A"/>
    <m/>
    <m/>
    <m/>
    <m/>
    <m/>
    <x v="2"/>
  </r>
  <r>
    <s v="380900/2016"/>
    <s v="382080/2016"/>
    <m/>
    <s v="0027481/2016"/>
    <m/>
    <m/>
    <s v="DNCT N° 262/2016"/>
    <d v="2016-08-22T00:00:00"/>
    <s v="Tecnopolis - Servicio de producción"/>
    <s v="CADENACI S.A"/>
    <n v="88330"/>
    <s v="Pago de factura B N° 0200-00000497"/>
    <s v="Dirección Nacional de Centros Tematicos"/>
    <d v="2016-08-22T00:00:00"/>
    <s v="Direccion General Técnica, Administrativa y Legal"/>
    <d v="2016-08-25T00:00:00"/>
    <m/>
    <x v="1"/>
    <d v="2016-08-26T00:00:00"/>
    <m/>
    <s v="Presupuesto"/>
    <d v="2016-09-02T00:00:00"/>
    <s v="PV-2016-01123957-APN-DGTAYL#SFM"/>
    <s v="Para continuar con los trámites administrativos de rigor"/>
    <x v="3"/>
    <d v="2016-08-26T00:00:00"/>
    <m/>
    <m/>
    <m/>
    <m/>
    <m/>
    <m/>
    <m/>
    <m/>
    <m/>
    <m/>
    <m/>
    <x v="0"/>
    <m/>
    <e v="#N/A"/>
    <m/>
    <m/>
    <m/>
    <m/>
    <m/>
    <x v="0"/>
  </r>
  <r>
    <s v="382188/2016"/>
    <s v="380900/2016"/>
    <m/>
    <s v="0027382/2016"/>
    <m/>
    <m/>
    <s v="SCP 238/2016"/>
    <d v="2016-08-24T00:00:00"/>
    <s v="Alquiler de Equipamiento"/>
    <s v="EL BAJO PRODUCCIONES S.R.L."/>
    <n v="900000"/>
    <s v="Pago de factura B N° 0002-00000079"/>
    <s v="Secretaria de Contenidos Publicos"/>
    <d v="2016-08-24T00:00:00"/>
    <s v="Direccion General Técnica, Administrativa y Legal"/>
    <d v="2016-08-26T00:00:00"/>
    <m/>
    <x v="3"/>
    <m/>
    <s v="TERMINADO"/>
    <s v="Presupuesto"/>
    <d v="2016-08-29T00:00:00"/>
    <s v="PV-2016-01000804"/>
    <s v="Para que continúe tramite"/>
    <x v="2"/>
    <d v="2016-10-03T00:00:00"/>
    <m/>
    <m/>
    <m/>
    <m/>
    <m/>
    <m/>
    <m/>
    <m/>
    <m/>
    <m/>
    <m/>
    <x v="0"/>
    <m/>
    <e v="#N/A"/>
    <m/>
    <m/>
    <m/>
    <m/>
    <m/>
    <x v="0"/>
  </r>
  <r>
    <s v="380671/2016"/>
    <s v="382188/2016"/>
    <m/>
    <s v="0027482/2016"/>
    <m/>
    <m/>
    <s v="DNCT N° 259/2016"/>
    <d v="2016-08-22T00:00:00"/>
    <s v="Tecnopolis - Obra Publica"/>
    <s v="DURBECK"/>
    <n v="37182.730000000003"/>
    <s v="Pago de factura B N° 0003-00000763"/>
    <s v="Dirección Nacional de Centros Tematicos"/>
    <d v="2016-08-22T00:00:00"/>
    <s v="Direccion General Técnica, Administrativa y Legal"/>
    <d v="2016-08-26T00:00:00"/>
    <m/>
    <x v="1"/>
    <d v="2016-08-26T00:00:00"/>
    <s v="terminado"/>
    <s v="Presupuesto"/>
    <d v="2016-08-31T00:00:00"/>
    <s v="PV-2016-01063867-APN-DGTAYL#SFM"/>
    <s v="Para su intervención y A.A. por GEDO."/>
    <x v="19"/>
    <d v="2016-08-31T00:00:00"/>
    <m/>
    <m/>
    <m/>
    <m/>
    <m/>
    <m/>
    <m/>
    <m/>
    <m/>
    <m/>
    <m/>
    <x v="0"/>
    <m/>
    <e v="#N/A"/>
    <m/>
    <m/>
    <m/>
    <m/>
    <m/>
    <x v="0"/>
  </r>
  <r>
    <s v="250818/2015"/>
    <s v="380671/2016"/>
    <m/>
    <s v="0027344/2016"/>
    <m/>
    <m/>
    <m/>
    <m/>
    <s v="Tecnopolis - Obra Publica"/>
    <m/>
    <m/>
    <s v="Servicio de Instalación, Operación, Mantenimiento de Pantallas de LED Y Sistemas De Video, en calidad de alquiler"/>
    <m/>
    <m/>
    <m/>
    <m/>
    <s v="Mueble 22"/>
    <x v="3"/>
    <m/>
    <m/>
    <m/>
    <m/>
    <m/>
    <m/>
    <x v="5"/>
    <m/>
    <m/>
    <m/>
    <m/>
    <m/>
    <m/>
    <m/>
    <m/>
    <m/>
    <m/>
    <m/>
    <m/>
    <x v="0"/>
    <m/>
    <e v="#N/A"/>
    <m/>
    <m/>
    <m/>
    <m/>
    <m/>
    <x v="0"/>
  </r>
  <r>
    <s v="309606/2015"/>
    <s v="250818/2015"/>
    <m/>
    <m/>
    <m/>
    <m/>
    <m/>
    <m/>
    <m/>
    <s v="Corporate Corp"/>
    <m/>
    <m/>
    <m/>
    <m/>
    <m/>
    <m/>
    <s v="Mueble 22"/>
    <x v="0"/>
    <m/>
    <m/>
    <m/>
    <m/>
    <m/>
    <m/>
    <x v="5"/>
    <m/>
    <m/>
    <m/>
    <m/>
    <m/>
    <m/>
    <m/>
    <m/>
    <m/>
    <m/>
    <m/>
    <m/>
    <x v="0"/>
    <m/>
    <e v="#N/A"/>
    <m/>
    <m/>
    <m/>
    <m/>
    <m/>
    <x v="2"/>
  </r>
  <r>
    <s v="252879/2015"/>
    <s v="309606/2015"/>
    <m/>
    <m/>
    <m/>
    <m/>
    <m/>
    <m/>
    <m/>
    <m/>
    <m/>
    <s v="Solicita la contratación para los trabajos de Accesos a Salas de Exposición, sitas en el Parque del bicentenario"/>
    <m/>
    <m/>
    <m/>
    <m/>
    <s v="Mueble 22"/>
    <x v="0"/>
    <m/>
    <m/>
    <m/>
    <m/>
    <m/>
    <m/>
    <x v="5"/>
    <m/>
    <m/>
    <m/>
    <m/>
    <m/>
    <m/>
    <m/>
    <m/>
    <m/>
    <m/>
    <m/>
    <m/>
    <x v="0"/>
    <m/>
    <e v="#N/A"/>
    <m/>
    <m/>
    <m/>
    <m/>
    <m/>
    <x v="2"/>
  </r>
  <r>
    <s v="384787/2016"/>
    <s v="252879/2015"/>
    <m/>
    <m/>
    <m/>
    <m/>
    <m/>
    <d v="2016-08-26T00:00:00"/>
    <s v="Tecnopolis - Agua"/>
    <s v="AYSA"/>
    <n v="1313256.05"/>
    <s v="Pago de facturas período ene-jul 2016"/>
    <s v="Coordinación Técnica Operativa"/>
    <d v="2016-08-26T00:00:00"/>
    <s v="Coordinación Técnica Operativa"/>
    <d v="2016-08-26T00:00:00"/>
    <m/>
    <x v="0"/>
    <m/>
    <m/>
    <s v="Presupuesto"/>
    <d v="2016-08-29T00:00:00"/>
    <s v="PV-2016-00988734"/>
    <m/>
    <x v="5"/>
    <m/>
    <m/>
    <m/>
    <m/>
    <m/>
    <m/>
    <m/>
    <m/>
    <m/>
    <m/>
    <m/>
    <m/>
    <x v="0"/>
    <m/>
    <e v="#N/A"/>
    <m/>
    <m/>
    <m/>
    <m/>
    <m/>
    <x v="2"/>
  </r>
  <r>
    <s v="384784/2016"/>
    <s v="384787/2016"/>
    <m/>
    <m/>
    <m/>
    <m/>
    <m/>
    <d v="2016-08-26T00:00:00"/>
    <s v="Agua"/>
    <s v="AYSA"/>
    <n v="537771.64"/>
    <s v="Pago de facturas períodos dic 2015-jul2016"/>
    <s v="Coordinación Técnica Operativa"/>
    <d v="2016-08-26T00:00:00"/>
    <s v="Coordinación Técnica Operativa"/>
    <d v="2016-08-26T00:00:00"/>
    <m/>
    <x v="0"/>
    <m/>
    <m/>
    <s v="Presupuesto"/>
    <d v="2016-08-29T00:00:00"/>
    <s v="pv-2016-00988816"/>
    <m/>
    <x v="3"/>
    <d v="2016-08-26T00:00:00"/>
    <m/>
    <m/>
    <m/>
    <m/>
    <m/>
    <m/>
    <m/>
    <m/>
    <m/>
    <m/>
    <m/>
    <x v="0"/>
    <m/>
    <e v="#N/A"/>
    <m/>
    <m/>
    <m/>
    <m/>
    <m/>
    <x v="0"/>
  </r>
  <r>
    <s v="387164/2016"/>
    <s v="384784/2016"/>
    <m/>
    <m/>
    <m/>
    <m/>
    <s v="DNCT N° 262/2016"/>
    <d v="2016-08-22T00:00:00"/>
    <s v="Tecnopolis - Servicio de sonido y video"/>
    <s v="DELICHOTTI JAVIER ALEJANDRO"/>
    <n v="47190"/>
    <s v="Pago de facturas B N° 0003-00000003/4/5"/>
    <s v="Dirección Nacional de Centros Tematicos"/>
    <d v="2016-08-22T00:00:00"/>
    <s v="Direccion General Técnica, Administrativa y Legal"/>
    <d v="2016-08-29T00:00:00"/>
    <m/>
    <x v="0"/>
    <d v="2016-08-30T00:00:00"/>
    <s v="Chequeo de art 39, armado de proy y nota de pase"/>
    <s v="Presupuesto"/>
    <d v="2016-09-02T00:00:00"/>
    <s v="PV-2016-01129828-APN-DGTAYL#SFM"/>
    <s v="PARA QUE INFORME EXISTENCIA DE CRÉDITO Y PASE A LEGALES"/>
    <x v="19"/>
    <d v="2016-09-02T00:00:00"/>
    <m/>
    <m/>
    <m/>
    <m/>
    <m/>
    <m/>
    <m/>
    <m/>
    <m/>
    <m/>
    <m/>
    <x v="0"/>
    <m/>
    <e v="#N/A"/>
    <m/>
    <m/>
    <m/>
    <m/>
    <m/>
    <x v="0"/>
  </r>
  <r>
    <s v="387057/2016"/>
    <s v="387057/2016"/>
    <m/>
    <s v="DNCT N° 260/2016"/>
    <m/>
    <m/>
    <s v="DNCT N° 260/2016"/>
    <d v="2016-08-22T00:00:00"/>
    <s v="Tecnopolis - Servicio de sonido y video"/>
    <s v="DELICHOTTI JAVIER ALEJANDRO"/>
    <n v="42955"/>
    <s v="Pago de factura B N° 0003-00000006"/>
    <s v="Dirección Nacional de Centros Tematicos"/>
    <d v="2016-08-22T00:00:00"/>
    <s v="Direccion General Técnica, Administrativa y Legal"/>
    <d v="2016-08-29T00:00:00"/>
    <m/>
    <x v="3"/>
    <d v="2016-08-30T00:00:00"/>
    <s v="Chequeo de art 39, armado de proy y nota de pase"/>
    <n v="387164"/>
    <d v="2016-09-02T00:00:00"/>
    <s v="PV-2016-01129647-APN-DGTAYL#SFM"/>
    <s v="PARA SU INTERVENCION CON PROYECTO DE ACTO ADMINISTRATIVO"/>
    <x v="19"/>
    <d v="2016-09-02T00:00:00"/>
    <m/>
    <m/>
    <m/>
    <m/>
    <m/>
    <m/>
    <m/>
    <m/>
    <m/>
    <m/>
    <m/>
    <x v="0"/>
    <m/>
    <e v="#N/A"/>
    <m/>
    <m/>
    <m/>
    <m/>
    <m/>
    <x v="0"/>
  </r>
  <r>
    <s v="387035/2016"/>
    <s v="387035/2016"/>
    <m/>
    <s v="DNCT N° 260/2016"/>
    <m/>
    <m/>
    <s v="DNCT N° 260/2016"/>
    <d v="2016-08-23T00:00:00"/>
    <s v="Tecnopolis - Servicio de sonido y video"/>
    <s v="DELICHOTTI JAVIER ALEJANDRO"/>
    <n v="42955"/>
    <s v="Pago de factura B N° 0003-00000007"/>
    <s v="Dirección Nacional de Centros Tematicos"/>
    <d v="2016-08-23T00:00:00"/>
    <s v="Direccion General Técnica, Administrativa y Legal"/>
    <d v="2016-08-29T00:00:00"/>
    <m/>
    <x v="3"/>
    <d v="2016-08-30T00:00:00"/>
    <s v="Chequeo de art 39, armado de proy y nota de pase"/>
    <s v="Presupuesto"/>
    <d v="2016-09-02T00:00:00"/>
    <s v="PV-2016-01129772-APN-DGTAYL#SFM"/>
    <s v="PARA QUE INFORME EXISTENCIA DE CRÉDITO Y PASE A LEGALES"/>
    <x v="19"/>
    <d v="2016-09-02T00:00:00"/>
    <m/>
    <m/>
    <m/>
    <m/>
    <m/>
    <m/>
    <m/>
    <m/>
    <m/>
    <m/>
    <m/>
    <x v="0"/>
    <m/>
    <e v="#N/A"/>
    <m/>
    <m/>
    <m/>
    <m/>
    <m/>
    <x v="0"/>
  </r>
  <r>
    <s v="387118/2016"/>
    <s v="387118/2016"/>
    <m/>
    <s v="DNCT N° 261/2016"/>
    <m/>
    <m/>
    <s v="DNCT N° 261/2016"/>
    <d v="2016-08-23T00:00:00"/>
    <s v="Tecnopolis - Insumos de Herreria"/>
    <s v="MEGACER S.R.L."/>
    <n v="338824"/>
    <s v="Pago de facturas B N° 0003-00000339/340"/>
    <s v="Dirección Nacional de Centros Tematicos"/>
    <d v="2016-08-23T00:00:00"/>
    <s v="Direccion General Técnica, Administrativa y Legal"/>
    <d v="2016-08-29T00:00:00"/>
    <m/>
    <x v="3"/>
    <d v="2016-08-30T00:00:00"/>
    <s v="terminado"/>
    <s v="Presupuesto"/>
    <d v="2016-09-02T00:00:00"/>
    <s v="PV-2016-01123584-APN-DGTAYL#SFM"/>
    <s v="PARA SU INTERVENCION CON PROYECTO DE ACTO ADMINISTRATIVO"/>
    <x v="19"/>
    <d v="2016-09-02T00:00:00"/>
    <m/>
    <m/>
    <m/>
    <m/>
    <m/>
    <m/>
    <m/>
    <m/>
    <m/>
    <m/>
    <m/>
    <x v="0"/>
    <m/>
    <e v="#N/A"/>
    <m/>
    <m/>
    <m/>
    <m/>
    <m/>
    <x v="0"/>
  </r>
  <r>
    <m/>
    <s v="027812/2016"/>
    <m/>
    <m/>
    <m/>
    <m/>
    <m/>
    <m/>
    <s v="Tecnopolis - Mantenimiento"/>
    <s v="ENTROPIA S.R.L."/>
    <n v="649034.57999999996"/>
    <s v="Pago de factura B N° 0002-00000032"/>
    <s v="Dirección Nacional de Centros Tematicos"/>
    <m/>
    <s v="Direccion General Técnica, Administrativa y Legal"/>
    <d v="2016-08-29T00:00:00"/>
    <m/>
    <x v="0"/>
    <d v="2016-08-30T00:00:00"/>
    <s v="(las tiene Daniel en su oficina)"/>
    <s v="Dirección Nacional de Centros Tematicos"/>
    <d v="2016-09-22T00:00:00"/>
    <m/>
    <m/>
    <x v="3"/>
    <d v="2016-09-27T00:00:00"/>
    <m/>
    <m/>
    <m/>
    <m/>
    <m/>
    <m/>
    <m/>
    <m/>
    <m/>
    <m/>
    <m/>
    <x v="0"/>
    <m/>
    <e v="#N/A"/>
    <m/>
    <m/>
    <m/>
    <m/>
    <m/>
    <x v="2"/>
  </r>
  <r>
    <s v="390814/2016"/>
    <s v="390814/2016"/>
    <m/>
    <s v="DNEF N° 544/2016"/>
    <m/>
    <m/>
    <s v="DNEF N° 544/2016"/>
    <d v="2016-08-30T00:00:00"/>
    <s v="Equipamiento"/>
    <m/>
    <m/>
    <s v="Concesión del uso de espacios gastronómicos en el CCK"/>
    <s v="Dirección Nacional de Expresiones Federales"/>
    <d v="2016-08-30T00:00:00"/>
    <s v="Dirección Nacional de Expresiones Federales"/>
    <d v="2016-08-30T00:00:00"/>
    <m/>
    <x v="0"/>
    <d v="2016-08-30T00:00:00"/>
    <m/>
    <s v="Direccion General Técnica, Administrativa y Legal"/>
    <d v="2016-09-14T00:00:00"/>
    <s v="PV-2016-01397182-APN-DGTAYL#SFM"/>
    <m/>
    <x v="3"/>
    <d v="2016-09-28T00:00:00"/>
    <m/>
    <m/>
    <m/>
    <m/>
    <m/>
    <m/>
    <m/>
    <m/>
    <m/>
    <m/>
    <m/>
    <x v="0"/>
    <s v="SLU - Contrataciones"/>
    <e v="#N/A"/>
    <m/>
    <m/>
    <m/>
    <m/>
    <m/>
    <x v="3"/>
  </r>
  <r>
    <m/>
    <s v="028012/2016"/>
    <m/>
    <s v="DNEF N° 545/2016"/>
    <m/>
    <m/>
    <s v="DNEF N° 545/2016"/>
    <d v="2016-08-30T00:00:00"/>
    <s v="Alquiler de Sillas"/>
    <s v="FERNANDEZ MARIO ALBERTO"/>
    <n v="293370"/>
    <s v="Pago de facturas C N° 0001-00000002/3"/>
    <s v="Dirección Nacional de Expresiones Federales"/>
    <d v="2016-08-30T00:00:00"/>
    <s v="Dirección Nacional de Expresiones Federales"/>
    <d v="2016-08-30T00:00:00"/>
    <m/>
    <x v="1"/>
    <d v="2016-08-30T00:00:00"/>
    <s v="07/09/2016: Se devuelve a MOZZI por falta de SIPRO y no tiene numero de expediente."/>
    <s v="Dirección Nacional de Expresiones Federales"/>
    <d v="2016-09-07T00:00:00"/>
    <s v="Remito COMDOC"/>
    <s v="Ver columna T"/>
    <x v="3"/>
    <d v="2016-10-05T00:00:00"/>
    <m/>
    <m/>
    <m/>
    <m/>
    <m/>
    <m/>
    <m/>
    <m/>
    <m/>
    <m/>
    <m/>
    <x v="0"/>
    <m/>
    <e v="#N/A"/>
    <m/>
    <m/>
    <m/>
    <m/>
    <m/>
    <x v="0"/>
  </r>
  <r>
    <s v="388428/2016"/>
    <s v="388428/2016"/>
    <m/>
    <s v="SCP N° 242/2016"/>
    <m/>
    <m/>
    <s v="SCP N° 242/2016"/>
    <d v="2016-08-29T00:00:00"/>
    <s v="Servicio de Producción"/>
    <s v="ZOOM IN S.A."/>
    <n v="600247"/>
    <s v="Pago de factura B N° 0001-00000189"/>
    <s v="Secretaria de Contenidos Publicos"/>
    <d v="2016-08-29T00:00:00"/>
    <s v="Direccion General Técnica, Administrativa y Legal"/>
    <d v="2016-08-30T00:00:00"/>
    <m/>
    <x v="1"/>
    <d v="2016-08-31T00:00:00"/>
    <s v="TERMINADO"/>
    <s v="Presupuesto"/>
    <d v="2016-09-06T00:00:00"/>
    <s v="PV-2016-01193848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88718/2016"/>
    <s v="388718/2016"/>
    <m/>
    <s v="SCP N° 246/2016"/>
    <m/>
    <m/>
    <s v="SCP N° 246/2016"/>
    <d v="2016-08-29T00:00:00"/>
    <s v="Viáticos y Alojamiento"/>
    <s v="PBG TRAVEL &amp; EVENTS S.R.L."/>
    <n v="16178.95"/>
    <s v="Pago de factura B N° 0001-00000160"/>
    <s v="Secretaria de Contenidos Publicos"/>
    <d v="2016-08-29T00:00:00"/>
    <s v="Direccion General Técnica, Administrativa y Legal"/>
    <d v="2016-08-30T00:00:00"/>
    <m/>
    <x v="1"/>
    <d v="2016-08-31T00:00:00"/>
    <s v="TERMINADO"/>
    <s v="Presupuesto"/>
    <d v="2016-09-13T00:00:00"/>
    <s v="PV-2016-01351962-APN-DGTAYL#SFM"/>
    <s v="Para que indique si hay crédito y continuar el trámite con Reso por GEDO. EXP lo trabajó y sacó luis, salió sin reso. Se armo la reso y se envió por gedo a legales el 30/09"/>
    <x v="0"/>
    <d v="2016-09-30T00:00:00"/>
    <m/>
    <m/>
    <m/>
    <m/>
    <m/>
    <m/>
    <m/>
    <m/>
    <m/>
    <m/>
    <m/>
    <x v="0"/>
    <m/>
    <e v="#N/A"/>
    <m/>
    <m/>
    <m/>
    <m/>
    <m/>
    <x v="0"/>
  </r>
  <r>
    <s v="392331/2016"/>
    <s v="392331/2016"/>
    <m/>
    <s v="NOTA DNCT N° 271/2016"/>
    <m/>
    <m/>
    <s v="NOTA DNCT N° 271/2016"/>
    <d v="2016-08-26T00:00:00"/>
    <s v="Tecnópolis - Insumos de Ferreteria"/>
    <s v="FERRETERIA INDUSTRIAL SUR S.R.L."/>
    <n v="398670"/>
    <s v="Pago de facturas B N° 0002-00000001/02"/>
    <s v="Dirección Nacional de Centros Tematicos"/>
    <d v="2016-08-26T00:00:00"/>
    <s v="Direccion General Técnica, Administrativa y Legal"/>
    <d v="2016-08-31T00:00:00"/>
    <m/>
    <x v="0"/>
    <d v="2016-09-01T00:00:00"/>
    <s v="TERMINADO"/>
    <s v="Presupuesto"/>
    <d v="2016-09-22T00:00:00"/>
    <s v="PV-2016-01591901-APN"/>
    <s v="PARA SU INTERVENCION"/>
    <x v="19"/>
    <d v="2016-09-22T00:00:00"/>
    <m/>
    <m/>
    <m/>
    <m/>
    <m/>
    <m/>
    <m/>
    <m/>
    <m/>
    <m/>
    <m/>
    <x v="0"/>
    <m/>
    <e v="#N/A"/>
    <m/>
    <m/>
    <m/>
    <m/>
    <m/>
    <x v="0"/>
  </r>
  <r>
    <s v="392833/2016"/>
    <s v="392833/2016"/>
    <m/>
    <s v="NOTA DNCT N° 265/2016"/>
    <m/>
    <m/>
    <s v="NOTA DNCT N° 265/2016"/>
    <d v="2016-08-24T00:00:00"/>
    <s v="Tecnopolis - Seguridad"/>
    <s v="STAFF PRODUCCIONES"/>
    <n v="72250"/>
    <s v="Pago de factura B N° 0002-00000022"/>
    <s v="Dirección Nacional de Centros Tematicos"/>
    <d v="2016-08-24T00:00:00"/>
    <s v="Direccion General Técnica, Administrativa y Legal"/>
    <d v="2016-08-31T00:00:00"/>
    <m/>
    <x v="3"/>
    <d v="2016-09-01T00:00:00"/>
    <m/>
    <m/>
    <m/>
    <m/>
    <m/>
    <x v="3"/>
    <d v="2016-09-01T00:00:00"/>
    <m/>
    <m/>
    <m/>
    <m/>
    <m/>
    <m/>
    <m/>
    <m/>
    <m/>
    <m/>
    <m/>
    <x v="0"/>
    <m/>
    <e v="#N/A"/>
    <m/>
    <m/>
    <m/>
    <m/>
    <m/>
    <x v="0"/>
  </r>
  <r>
    <s v="392194/2016"/>
    <s v="392194/2016"/>
    <m/>
    <s v="NOTA DNCT N° 272/2016"/>
    <m/>
    <m/>
    <s v="NOTA DNCT N° 272/2016"/>
    <d v="2016-08-29T00:00:00"/>
    <s v="Tecnopolis - Maquinas y Herramientas"/>
    <s v="GRUAS SAN BLAS S.A."/>
    <n v="465050.01"/>
    <s v="Pago de facturas B N° 0038-00000114/115/116/117"/>
    <s v="Dirección Nacional de Centros Tematicos"/>
    <d v="2016-08-29T00:00:00"/>
    <s v="Direccion General Técnica, Administrativa y Legal"/>
    <d v="2016-08-31T00:00:00"/>
    <m/>
    <x v="3"/>
    <d v="2016-09-01T00:00:00"/>
    <s v="ARMADO DE PROY Y NOTA DE PASE"/>
    <s v="Presupuesto"/>
    <d v="2016-09-09T00:00:00"/>
    <s v="PV-2016-01279264-APN-DGTAYL#SFM"/>
    <s v="PARA SU INTERVENCION CON PROYECTO DE ACTO ADMINISTRATIVO"/>
    <x v="19"/>
    <d v="2016-09-08T00:00:00"/>
    <m/>
    <m/>
    <m/>
    <m/>
    <m/>
    <m/>
    <m/>
    <m/>
    <m/>
    <m/>
    <m/>
    <x v="0"/>
    <m/>
    <e v="#N/A"/>
    <m/>
    <m/>
    <m/>
    <m/>
    <m/>
    <x v="0"/>
  </r>
  <r>
    <s v="392732/2016"/>
    <s v="392732/2016"/>
    <m/>
    <s v="NOTA DNCT N° 266/2016"/>
    <m/>
    <m/>
    <s v="NOTA DNCT N° 266/2016"/>
    <d v="2016-08-19T00:00:00"/>
    <s v="Tecnopolis - Limpieza"/>
    <s v="TRASNPORTES OLIVOS S.A.C.I.y F."/>
    <n v="348548"/>
    <s v="Pago de facturas B N° 0002-00000106/107/108/109"/>
    <s v="Dirección Nacional de Centros Tematicos"/>
    <d v="2016-08-19T00:00:00"/>
    <s v="Direccion General Técnica, Administrativa y Legal"/>
    <d v="2016-08-31T00:00:00"/>
    <m/>
    <x v="3"/>
    <d v="2016-09-01T00:00:00"/>
    <m/>
    <s v="Presupuesto"/>
    <d v="2016-09-05T00:00:00"/>
    <s v="PV-2016-01160743"/>
    <s v="PARA SU INTERVENCION CON PROYECTO DE ACTO ADMINISTRATIVO"/>
    <x v="19"/>
    <d v="2016-09-05T00:00:00"/>
    <m/>
    <m/>
    <m/>
    <m/>
    <m/>
    <m/>
    <m/>
    <m/>
    <m/>
    <m/>
    <m/>
    <x v="0"/>
    <m/>
    <e v="#N/A"/>
    <m/>
    <m/>
    <m/>
    <m/>
    <m/>
    <x v="0"/>
  </r>
  <r>
    <s v="392664/2016"/>
    <s v="392664/2016"/>
    <m/>
    <s v="NOTA DNCT N° 267/2016"/>
    <m/>
    <m/>
    <s v="NOTA DNCT N° 267/2016"/>
    <d v="2016-08-26T00:00:00"/>
    <s v="Tecnopolis - Mantenimiento"/>
    <s v="RODRIGUEZ HERNAN GABRIEL"/>
    <n v="49500"/>
    <s v="Pago de factura B N° 0002-00000085"/>
    <s v="Dirección Nacional de Centros Tematicos"/>
    <d v="2016-08-26T00:00:00"/>
    <s v="Direccion General Técnica, Administrativa y Legal"/>
    <d v="2016-08-31T00:00:00"/>
    <m/>
    <x v="3"/>
    <d v="2016-09-01T00:00:00"/>
    <m/>
    <m/>
    <m/>
    <m/>
    <m/>
    <x v="3"/>
    <d v="2016-09-01T00:00:00"/>
    <m/>
    <m/>
    <m/>
    <m/>
    <m/>
    <m/>
    <m/>
    <m/>
    <m/>
    <m/>
    <m/>
    <x v="0"/>
    <m/>
    <e v="#N/A"/>
    <m/>
    <m/>
    <m/>
    <m/>
    <m/>
    <x v="0"/>
  </r>
  <r>
    <s v="392553/2016"/>
    <s v="392553/2016"/>
    <m/>
    <s v="NOTA DNCT N° 269/2016"/>
    <m/>
    <m/>
    <s v="NOTA DNCT N° 269/2016"/>
    <d v="2016-08-26T00:00:00"/>
    <s v="Tecnopolis - Servicio de Salud"/>
    <s v="SEMEBA - SERVICIOS DE EMERGENCIAS MÉDICAS BUENOS AIRES S.R.L."/>
    <n v="29400"/>
    <s v="Pago de factura B N° 0002-00000039"/>
    <s v="Dirección Nacional de Centros Tematicos"/>
    <d v="2016-08-26T00:00:00"/>
    <s v="Direccion General Técnica, Administrativa y Legal"/>
    <d v="2016-08-31T00:00:00"/>
    <m/>
    <x v="3"/>
    <d v="2016-09-01T00:00:00"/>
    <m/>
    <s v="Presupuesto"/>
    <d v="2016-09-05T00:00:00"/>
    <s v="PV-2016-01158673"/>
    <s v="PARA SU INTERVENCION CON PROYECTO DE ACTO ADMINISTRATIVO"/>
    <x v="5"/>
    <m/>
    <m/>
    <m/>
    <m/>
    <m/>
    <m/>
    <m/>
    <m/>
    <m/>
    <m/>
    <m/>
    <m/>
    <x v="0"/>
    <m/>
    <e v="#N/A"/>
    <m/>
    <m/>
    <m/>
    <m/>
    <m/>
    <x v="0"/>
  </r>
  <r>
    <s v="392439/2016"/>
    <s v="392439/2016"/>
    <m/>
    <s v="NOTA DNCT N° 270/2016"/>
    <m/>
    <m/>
    <s v="NOTA DNCT N° 270/2016"/>
    <d v="2016-08-29T00:00:00"/>
    <s v="Tecnopolis - Mantenimiento"/>
    <s v="METAL MOUNTS S.A."/>
    <n v="17424"/>
    <s v="Pago de factura B N° 0001-00000001"/>
    <s v="Dirección Nacional de Centros Tematicos"/>
    <d v="2016-08-29T00:00:00"/>
    <s v="Direccion General Técnica, Administrativa y Legal"/>
    <d v="2016-08-31T00:00:00"/>
    <m/>
    <x v="3"/>
    <d v="2016-09-01T00:00:00"/>
    <m/>
    <s v="Presupuesto"/>
    <d v="2016-09-05T00:00:00"/>
    <s v="PV-2016-01158715"/>
    <s v="PARA SU INTERVENCION CON PROYECTO DE ACTO ADMINISTRATIVO"/>
    <x v="5"/>
    <m/>
    <m/>
    <m/>
    <m/>
    <m/>
    <m/>
    <m/>
    <m/>
    <m/>
    <m/>
    <m/>
    <m/>
    <x v="0"/>
    <m/>
    <e v="#N/A"/>
    <m/>
    <m/>
    <m/>
    <m/>
    <m/>
    <x v="0"/>
  </r>
  <r>
    <s v="387562/2016"/>
    <s v="387562/2016"/>
    <m/>
    <s v="SCP N° 239/2016"/>
    <m/>
    <m/>
    <s v="SCP N° 239/2016"/>
    <d v="2016-08-25T00:00:00"/>
    <s v="Servicios de Impresión de materiales en mano"/>
    <s v="MULTITARGET S.R.L."/>
    <n v="151820"/>
    <s v="Pago de facturas B N° 0002-00000015/17"/>
    <s v="Secretaria de Contenidos Publicos"/>
    <d v="2016-08-25T00:00:00"/>
    <s v="Direccion General Técnica, Administrativa y Legal"/>
    <d v="2016-08-31T00:00:00"/>
    <m/>
    <x v="1"/>
    <d v="2016-09-01T00:00:00"/>
    <s v="TERMINADO"/>
    <s v="Presupuesto"/>
    <d v="2016-09-13T00:00:00"/>
    <s v="PV-2016-01351870-APN-DGTAYL#SFM"/>
    <s v="Para que indique crédito con A.A. por GEDO"/>
    <x v="5"/>
    <m/>
    <m/>
    <m/>
    <m/>
    <m/>
    <m/>
    <m/>
    <m/>
    <m/>
    <m/>
    <m/>
    <m/>
    <x v="0"/>
    <m/>
    <e v="#N/A"/>
    <m/>
    <m/>
    <m/>
    <m/>
    <m/>
    <x v="0"/>
  </r>
  <r>
    <s v="398228/2016"/>
    <s v="398228/2016"/>
    <m/>
    <s v="0028189/2016"/>
    <m/>
    <m/>
    <s v="NOTA DNEF N° 546/2016"/>
    <d v="2016-09-02T00:00:00"/>
    <s v="Revistas"/>
    <m/>
    <m/>
    <s v="Servicio de impresión, desarrollo y edición de tirada trimestrasl de revista de contenidos culturales"/>
    <s v="Dirección Nacional de Expresiones Federales"/>
    <d v="2016-09-02T00:00:00"/>
    <s v="Dirección Nacional de Expresiones Federales"/>
    <d v="2016-09-02T00:00:00"/>
    <m/>
    <x v="2"/>
    <d v="2016-09-02T00:00:00"/>
    <s v="Lo tiene Iglesias para confeccionar el requerimiento adecuadamente._x000a_"/>
    <s v="Dirección Nacional de Expresiones Federales"/>
    <d v="2016-09-06T00:00:00"/>
    <s v="Daniel se lo entregó en mano a Leandro Iglesias"/>
    <m/>
    <x v="35"/>
    <m/>
    <m/>
    <m/>
    <m/>
    <m/>
    <m/>
    <m/>
    <m/>
    <m/>
    <m/>
    <m/>
    <m/>
    <x v="0"/>
    <m/>
    <s v="398228/2016"/>
    <m/>
    <m/>
    <m/>
    <m/>
    <m/>
    <x v="3"/>
  </r>
  <r>
    <s v="392581/2016"/>
    <s v="392581/2016"/>
    <m/>
    <s v="0028029/2016"/>
    <m/>
    <m/>
    <s v="NOTA DNCT N° 268/2016"/>
    <d v="2016-08-26T00:00:00"/>
    <s v="Tecnopolis - Mantenimiento"/>
    <s v="RODRIGUEZ HERNAN GABRIEL"/>
    <n v="48800"/>
    <s v="Pago de factura B N° 0002-00000084"/>
    <s v="Dirección Nacional de Centros Tematicos"/>
    <d v="2016-08-26T00:00:00"/>
    <s v="Direccion General Técnica, Administrativa y Legal"/>
    <d v="2016-09-01T00:00:00"/>
    <m/>
    <x v="3"/>
    <d v="2016-09-02T00:00:00"/>
    <m/>
    <m/>
    <m/>
    <m/>
    <m/>
    <x v="3"/>
    <d v="2016-09-02T00:00:00"/>
    <m/>
    <m/>
    <m/>
    <m/>
    <m/>
    <m/>
    <m/>
    <m/>
    <m/>
    <m/>
    <m/>
    <x v="0"/>
    <m/>
    <e v="#N/A"/>
    <m/>
    <m/>
    <m/>
    <m/>
    <m/>
    <x v="0"/>
  </r>
  <r>
    <s v="395956/2016"/>
    <s v="395956/2016"/>
    <m/>
    <s v="0028129/2016"/>
    <m/>
    <m/>
    <s v="NOTA DNCT N° 273/2016"/>
    <d v="2016-08-31T00:00:00"/>
    <s v="Tecnopolis - Seguridad"/>
    <s v="LEYRA DIEGO ALBERTO"/>
    <n v="725000"/>
    <s v="Pago de facturas C N° 0003-00000001/02"/>
    <s v="Dirección Nacional de Centros Tematicos"/>
    <d v="2016-08-31T00:00:00"/>
    <s v="Direccion General Técnica, Administrativa y Legal"/>
    <d v="2016-09-01T00:00:00"/>
    <m/>
    <x v="3"/>
    <d v="2016-09-02T00:00:00"/>
    <s v="TERMINADO"/>
    <s v="Presupuesto"/>
    <d v="2016-09-16T00:00:00"/>
    <s v="PV-2016-01464796-APN-DGTAYL#SFM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399584/2016"/>
    <s v="399584/2016"/>
    <m/>
    <s v="0028236/2016"/>
    <m/>
    <m/>
    <s v="NOTA DNEF N° 564/2016"/>
    <d v="2016-09-02T00:00:00"/>
    <s v="Alquiler de Equipamiento"/>
    <s v="TROY PRODUCCIONES S.R.L."/>
    <n v="100188"/>
    <s v="Pago de factura B N° 0002-00000075"/>
    <s v="Dirección Nacional de Expresiones Federales"/>
    <d v="2016-09-02T00:00:00"/>
    <s v="Dirección Nacional de Expresiones Federales"/>
    <d v="2016-09-02T00:00:00"/>
    <m/>
    <x v="1"/>
    <d v="2016-09-02T00:00:00"/>
    <s v="TERMINADO"/>
    <s v="Presupuesto"/>
    <d v="2016-09-15T00:00:00"/>
    <s v="PV-2016-01427624-APN-DGTAYL#SFM"/>
    <s v="PARA QUE INFORME EXISTENCIA DE CRÉDITO Y PASE A LEGALES."/>
    <x v="19"/>
    <d v="2016-09-15T00:00:00"/>
    <m/>
    <m/>
    <m/>
    <m/>
    <m/>
    <m/>
    <m/>
    <m/>
    <m/>
    <m/>
    <m/>
    <x v="0"/>
    <m/>
    <e v="#N/A"/>
    <m/>
    <m/>
    <m/>
    <m/>
    <m/>
    <x v="0"/>
  </r>
  <r>
    <s v="354741/2016"/>
    <s v="354741/2016"/>
    <m/>
    <m/>
    <m/>
    <m/>
    <m/>
    <m/>
    <s v="Servicio de reproduccion y equipamiento técnico"/>
    <s v="OLILE SRL"/>
    <n v="508200"/>
    <s v="Pago de factura 0005-00000014/15"/>
    <s v="Dirección Nacional de Expresiones Federales"/>
    <m/>
    <m/>
    <m/>
    <m/>
    <x v="3"/>
    <d v="2016-09-02T00:00:00"/>
    <s v="ARMADO DE PROY Y PASE A PRESUPUESTO"/>
    <s v="Presupuesto"/>
    <d v="2016-09-02T00:00:00"/>
    <s v="PV-2016-01128745-APN-DGTAYL#SFM"/>
    <s v="PARA QUE INFORME EXISTENCIA DE CRÉDITO Y PASE A LEGALES."/>
    <x v="19"/>
    <d v="2016-09-02T00:00:00"/>
    <m/>
    <m/>
    <m/>
    <m/>
    <m/>
    <m/>
    <m/>
    <m/>
    <m/>
    <m/>
    <m/>
    <x v="0"/>
    <m/>
    <e v="#N/A"/>
    <m/>
    <m/>
    <m/>
    <m/>
    <m/>
    <x v="0"/>
  </r>
  <r>
    <s v="399099/2016"/>
    <s v="399099/2016"/>
    <m/>
    <s v="0028211/2016"/>
    <m/>
    <m/>
    <s v="NOTA DNEF N° 548/2016"/>
    <d v="2016-09-02T00:00:00"/>
    <s v="Revistas"/>
    <m/>
    <m/>
    <s v="Públicación revista de tirada trimestral"/>
    <s v="Dirección Nacional de Expresiones Federales"/>
    <d v="2016-09-02T00:00:00"/>
    <s v="Direccion General Técnica, Administrativa y Legal"/>
    <d v="2016-09-02T00:00:00"/>
    <m/>
    <x v="0"/>
    <m/>
    <m/>
    <s v="Presupuesto"/>
    <d v="2016-09-02T00:00:00"/>
    <s v="PV-2016-01128927-APN-DGTAYL#SFM"/>
    <m/>
    <x v="5"/>
    <m/>
    <m/>
    <m/>
    <m/>
    <m/>
    <m/>
    <m/>
    <m/>
    <m/>
    <m/>
    <m/>
    <m/>
    <x v="0"/>
    <m/>
    <e v="#N/A"/>
    <m/>
    <m/>
    <m/>
    <m/>
    <m/>
    <x v="0"/>
  </r>
  <r>
    <s v="387897/2016"/>
    <s v="387897/2016"/>
    <m/>
    <m/>
    <m/>
    <m/>
    <m/>
    <d v="2016-08-25T00:00:00"/>
    <s v="Alquiler de Fotocopiadora"/>
    <m/>
    <m/>
    <s v="Licitación de solución integral de impresoras y fotocopiadoras"/>
    <s v="Informatica"/>
    <d v="2016-08-25T00:00:00"/>
    <s v="Direccion General Técnica, Administrativa y Legal"/>
    <d v="2016-09-02T00:00:00"/>
    <m/>
    <x v="3"/>
    <d v="2016-09-05T00:00:00"/>
    <m/>
    <m/>
    <m/>
    <m/>
    <m/>
    <x v="5"/>
    <m/>
    <m/>
    <m/>
    <m/>
    <m/>
    <m/>
    <m/>
    <m/>
    <m/>
    <m/>
    <m/>
    <m/>
    <x v="0"/>
    <m/>
    <e v="#N/A"/>
    <m/>
    <m/>
    <m/>
    <m/>
    <m/>
    <x v="0"/>
  </r>
  <r>
    <s v="398535/2016"/>
    <s v="398535/2016"/>
    <m/>
    <s v="0028192/2016"/>
    <m/>
    <m/>
    <s v="NOTA SCP N° 249/2016"/>
    <d v="2016-09-02T00:00:00"/>
    <s v="Insumos gráficos"/>
    <s v="MEDIOS DEL INTERIOR S.A."/>
    <n v="240835.98"/>
    <s v="Impresión y colocación de lonas MESH"/>
    <s v="Secretaria de Contenidos Publicos"/>
    <d v="2016-09-02T00:00:00"/>
    <s v="Direccion General Técnica, Administrativa y Legal"/>
    <d v="2016-09-02T00:00:00"/>
    <m/>
    <x v="3"/>
    <d v="2016-09-05T00:00:00"/>
    <m/>
    <s v="Presupuesto"/>
    <d v="2016-09-07T00:00:00"/>
    <s v="PV-2016-01224631"/>
    <m/>
    <x v="3"/>
    <d v="2016-09-13T00:00:00"/>
    <m/>
    <m/>
    <m/>
    <m/>
    <m/>
    <m/>
    <m/>
    <m/>
    <m/>
    <m/>
    <m/>
    <x v="0"/>
    <m/>
    <e v="#N/A"/>
    <m/>
    <m/>
    <m/>
    <m/>
    <m/>
    <x v="0"/>
  </r>
  <r>
    <s v="366426/2016"/>
    <s v="366426/2016"/>
    <m/>
    <m/>
    <m/>
    <m/>
    <m/>
    <d v="2016-08-25T00:00:00"/>
    <s v="Agua - Dispenser"/>
    <s v="AQUALINE S.A."/>
    <n v="70664.070000000007"/>
    <s v="Pago de facturas B N° 0005-00083255/54/56/57/67"/>
    <s v="Coordinación Técnica Operativa"/>
    <d v="2016-08-25T00:00:00"/>
    <s v="Dirección Nacional de Expresiones Federales"/>
    <d v="2016-09-02T00:00:00"/>
    <m/>
    <x v="1"/>
    <d v="2016-09-05T00:00:00"/>
    <s v="09/09/2016: Se devuelve a CTO por incluir una factura que se pagó en el expediente de orden de compra 131232/2016"/>
    <s v="Coordinación Técnica Operativa"/>
    <d v="2016-09-09T00:00:00"/>
    <s v="RTO-S01-991978/2016"/>
    <s v="Para sacar fojas"/>
    <x v="3"/>
    <d v="2016-09-13T00:00:00"/>
    <m/>
    <m/>
    <m/>
    <m/>
    <m/>
    <m/>
    <m/>
    <m/>
    <m/>
    <m/>
    <m/>
    <x v="0"/>
    <m/>
    <e v="#N/A"/>
    <m/>
    <m/>
    <m/>
    <m/>
    <m/>
    <x v="0"/>
  </r>
  <r>
    <s v="399332/2016"/>
    <s v="399332/2016"/>
    <m/>
    <s v="0028217/2016"/>
    <m/>
    <m/>
    <s v="NOTA DNEF N° 559/2016"/>
    <d v="2016-09-02T00:00:00"/>
    <s v="Alquiler de Equipamiento"/>
    <s v="CONGRSS CITY S.R.L."/>
    <n v="279510"/>
    <s v="Pago de facturas B N° 0003-00000164/165"/>
    <s v="Dirección Nacional de Expresiones Federales"/>
    <d v="2016-09-02T00:00:00"/>
    <s v="Dirección Nacional de Expresiones Federales"/>
    <d v="2016-09-02T00:00:00"/>
    <m/>
    <x v="1"/>
    <d v="2016-09-05T00:00:00"/>
    <s v="TERMINADO"/>
    <s v="Presupuesto"/>
    <d v="2016-09-26T00:00:00"/>
    <s v="PV-2016-01658918-APN"/>
    <s v="Para la existencia de credito + DISPO"/>
    <x v="19"/>
    <d v="2016-09-26T00:00:00"/>
    <m/>
    <m/>
    <m/>
    <m/>
    <m/>
    <m/>
    <m/>
    <m/>
    <m/>
    <m/>
    <m/>
    <x v="0"/>
    <m/>
    <e v="#N/A"/>
    <m/>
    <m/>
    <m/>
    <m/>
    <m/>
    <x v="0"/>
  </r>
  <r>
    <s v="399376/2016"/>
    <s v="399376/2016"/>
    <m/>
    <s v="0028221/2016"/>
    <m/>
    <m/>
    <s v="NOTA DNEF N° 550/2016"/>
    <d v="2016-09-02T00:00:00"/>
    <s v="Equipamiento"/>
    <s v="SAN TELMO S.R.L."/>
    <n v="161820.01999999999"/>
    <s v="Pago de facturas B N° 0007-00001729/60"/>
    <s v="Dirección Nacional de Expresiones Federales"/>
    <d v="2016-09-02T00:00:00"/>
    <s v="Dirección Nacional de Expresiones Federales"/>
    <d v="2016-09-02T00:00:00"/>
    <m/>
    <x v="1"/>
    <d v="2016-09-05T00:00:00"/>
    <s v="se devuelve al área por diferencias entre el importe de la nota, lo presupuestado y la factura."/>
    <s v="Dirección Nacional de Expresiones Federales"/>
    <d v="2016-10-06T00:00:00"/>
    <m/>
    <s v="por diferencias en el importe de la nota presupuesto y factura."/>
    <x v="25"/>
    <d v="2016-10-06T00:00:00"/>
    <m/>
    <m/>
    <m/>
    <m/>
    <m/>
    <m/>
    <m/>
    <m/>
    <m/>
    <m/>
    <m/>
    <x v="0"/>
    <m/>
    <e v="#N/A"/>
    <m/>
    <m/>
    <m/>
    <m/>
    <m/>
    <x v="0"/>
  </r>
  <r>
    <s v="399388/2016"/>
    <s v="399388/2016"/>
    <m/>
    <s v="0028225/2016"/>
    <m/>
    <m/>
    <s v="NOTA DNEF N° 552/2016"/>
    <d v="2016-09-02T00:00:00"/>
    <s v="Servicio de Montaje"/>
    <s v="CONGRSS CITY S.R.L."/>
    <n v="12800"/>
    <s v="Pago de factura B N° 0003-00000166"/>
    <s v="Dirección Nacional de Expresiones Federales"/>
    <d v="2016-09-02T00:00:00"/>
    <s v="Dirección Nacional de Expresiones Federales"/>
    <d v="2016-09-02T00:00:00"/>
    <m/>
    <x v="1"/>
    <d v="2016-09-05T00:00:00"/>
    <m/>
    <s v="Presupuesto"/>
    <d v="2016-10-03T00:00:00"/>
    <s v="PV-2016-01876436"/>
    <m/>
    <x v="5"/>
    <m/>
    <m/>
    <m/>
    <m/>
    <m/>
    <m/>
    <m/>
    <m/>
    <m/>
    <m/>
    <m/>
    <m/>
    <x v="0"/>
    <m/>
    <e v="#N/A"/>
    <m/>
    <m/>
    <m/>
    <m/>
    <m/>
    <x v="0"/>
  </r>
  <r>
    <s v="400494/2016"/>
    <s v="400494/2016"/>
    <m/>
    <s v="0028265/2016"/>
    <m/>
    <m/>
    <s v="NOTA DNEF N° 560/2016"/>
    <d v="2016-09-02T00:00:00"/>
    <s v="Contrataciones Artisticas"/>
    <s v="MARCELO R. DELGADO"/>
    <n v="21000"/>
    <s v="Pago de factura C N° 0001-00000065"/>
    <s v="Dirección Nacional de Expresiones Federales"/>
    <d v="2016-09-02T00:00:00"/>
    <s v="Dirección Nacional de Expresiones Federales"/>
    <d v="2016-09-02T00:00:00"/>
    <m/>
    <x v="1"/>
    <d v="2016-09-05T00:00:00"/>
    <m/>
    <s v="Dirección Nacional de Expresiones Federales"/>
    <d v="2016-09-13T00:00:00"/>
    <m/>
    <s v="CAI incorrecto."/>
    <x v="5"/>
    <m/>
    <m/>
    <m/>
    <m/>
    <m/>
    <m/>
    <m/>
    <m/>
    <m/>
    <m/>
    <m/>
    <m/>
    <x v="0"/>
    <m/>
    <e v="#N/A"/>
    <m/>
    <m/>
    <m/>
    <m/>
    <m/>
    <x v="0"/>
  </r>
  <r>
    <s v="401309/2016"/>
    <s v="401309/2016"/>
    <m/>
    <s v="0028292/2016"/>
    <m/>
    <m/>
    <s v="NOTA DNEF N° 572/2016"/>
    <d v="2016-09-05T00:00:00"/>
    <s v="Alquiler de Equipamiento"/>
    <s v="JAVIER ALEJANDRO GAMALERO"/>
    <n v="3600"/>
    <s v="Pago de factura C N° 0001-00000004"/>
    <s v="Dirección Nacional de Expresiones Federales"/>
    <d v="2016-09-05T00:00:00"/>
    <s v="Dirección Nacional de Expresiones Federales"/>
    <d v="2016-09-05T00:00:00"/>
    <m/>
    <x v="1"/>
    <d v="2016-09-05T00:00:00"/>
    <s v="TERMINADO"/>
    <s v="Presupuesto"/>
    <d v="2016-10-03T00:00:00"/>
    <s v="PV-2016-01970317"/>
    <s v="se envia para su intervencion mas dispo por gedo"/>
    <x v="19"/>
    <d v="2016-10-03T00:00:00"/>
    <m/>
    <m/>
    <m/>
    <m/>
    <m/>
    <m/>
    <m/>
    <m/>
    <m/>
    <m/>
    <m/>
    <x v="0"/>
    <m/>
    <e v="#N/A"/>
    <m/>
    <m/>
    <m/>
    <m/>
    <m/>
    <x v="0"/>
  </r>
  <r>
    <s v="401316/2016"/>
    <s v="401316/2016"/>
    <m/>
    <s v="0028295/2016"/>
    <m/>
    <m/>
    <s v="NOTA DNEF N° 574/2016"/>
    <d v="2016-09-05T00:00:00"/>
    <s v="Alquiler de Equipamiento"/>
    <s v="CONGRSS CITY S.R.L."/>
    <n v="254100"/>
    <s v="Pago de factura B N° 0003-00000167"/>
    <s v="Dirección Nacional de Expresiones Federales"/>
    <d v="2016-09-05T00:00:00"/>
    <s v="Dirección Nacional de Expresiones Federales"/>
    <d v="2016-09-05T00:00:00"/>
    <m/>
    <x v="1"/>
    <d v="2016-09-05T00:00:00"/>
    <s v="TERMINADO"/>
    <s v="Presupuesto"/>
    <d v="2016-09-16T00:00:00"/>
    <s v="PV-2016-01453045-APN-DGTAYL#SFM"/>
    <s v="Para que indique si hay crédito, intervención y continuidad"/>
    <x v="0"/>
    <d v="2016-10-04T00:00:00"/>
    <m/>
    <m/>
    <m/>
    <m/>
    <m/>
    <m/>
    <m/>
    <m/>
    <m/>
    <m/>
    <m/>
    <x v="0"/>
    <m/>
    <e v="#N/A"/>
    <m/>
    <m/>
    <m/>
    <m/>
    <m/>
    <x v="0"/>
  </r>
  <r>
    <s v="401328/2016"/>
    <s v="401328/2016"/>
    <m/>
    <s v="0028296/2016"/>
    <m/>
    <m/>
    <s v="NOTA DNEF N° 575/2016"/>
    <d v="2016-09-05T00:00:00"/>
    <s v="Alquiler de Equipamiento"/>
    <s v="CONGRSS CITY S.R.L."/>
    <n v="13620"/>
    <s v="Pago de factura B N° 0003-00000174"/>
    <s v="Dirección Nacional de Expresiones Federales"/>
    <d v="2016-09-05T00:00:00"/>
    <s v="Dirección Nacional de Expresiones Federales"/>
    <d v="2016-09-05T00:00:00"/>
    <m/>
    <x v="1"/>
    <d v="2016-09-05T00:00:00"/>
    <s v="TERMINADO"/>
    <s v="Presupuesto"/>
    <d v="2016-09-20T00:00:00"/>
    <s v="PV-2016-01536190"/>
    <s v="PARA SU INtervención, indicación de crédito y continuidad de los actuados + dISPO POR GEDO"/>
    <x v="19"/>
    <d v="2016-09-20T00:00:00"/>
    <m/>
    <m/>
    <m/>
    <m/>
    <m/>
    <m/>
    <m/>
    <m/>
    <m/>
    <m/>
    <m/>
    <x v="0"/>
    <m/>
    <e v="#N/A"/>
    <m/>
    <m/>
    <m/>
    <m/>
    <m/>
    <x v="0"/>
  </r>
  <r>
    <s v="404030/2016"/>
    <s v="404030/2016"/>
    <m/>
    <s v="0028382/2016"/>
    <m/>
    <m/>
    <m/>
    <d v="2016-07-11T00:00:00"/>
    <s v="Librería"/>
    <s v="MERCADO DE LA OFICINA S.A."/>
    <n v="26689.759999999998"/>
    <s v="Pago de facturas B N° 0025-00020895/20900/20901/20902/2093/20906/20915/21025/21026/20924/21147/21148/21149"/>
    <s v="Dirección Nacional de Expresiones Federales"/>
    <m/>
    <s v="Dirección Nacional de Expresiones Federales"/>
    <d v="2016-09-05T00:00:00"/>
    <m/>
    <x v="1"/>
    <d v="2016-09-06T00:00:00"/>
    <s v="TERMINADO"/>
    <s v="Presupuesto"/>
    <d v="2016-09-16T00:00:00"/>
    <s v="PV-2016-01464103-APN-DGTAYL#SFM"/>
    <s v="Para que indique si hay crédito y continuar el trámite con Dispo por GEDO"/>
    <x v="5"/>
    <m/>
    <m/>
    <m/>
    <m/>
    <m/>
    <m/>
    <m/>
    <m/>
    <m/>
    <m/>
    <m/>
    <m/>
    <x v="0"/>
    <m/>
    <e v="#N/A"/>
    <m/>
    <m/>
    <m/>
    <m/>
    <m/>
    <x v="0"/>
  </r>
  <r>
    <s v="394308/2016"/>
    <s v="394308/2016"/>
    <m/>
    <m/>
    <m/>
    <m/>
    <m/>
    <d v="2016-09-06T00:00:00"/>
    <s v="Equipamiento"/>
    <m/>
    <m/>
    <s v="Requirimiento para la adquisición de bienes para el Área de Tesorería"/>
    <s v="Presupuesto"/>
    <d v="2016-09-06T00:00:00"/>
    <s v="Presupuesto"/>
    <d v="2016-09-06T00:00:00"/>
    <m/>
    <x v="2"/>
    <d v="2016-09-07T00:00:00"/>
    <s v="Se envió a Presupuesto para que analicen las observaciones o tomen como base la nota para plasmarlo por Fondo Rotatorio._x000a_(13/09)"/>
    <s v="Presupuesto"/>
    <d v="2016-09-13T00:00:00"/>
    <s v="PV-2016-01364460-APN-DGTAYL#SFM"/>
    <s v="para rectificar el requerimiento"/>
    <x v="13"/>
    <d v="2016-09-13T00:00:00"/>
    <m/>
    <m/>
    <m/>
    <m/>
    <m/>
    <m/>
    <m/>
    <m/>
    <m/>
    <m/>
    <m/>
    <x v="0"/>
    <m/>
    <s v="394308/2016"/>
    <m/>
    <m/>
    <m/>
    <m/>
    <m/>
    <x v="3"/>
  </r>
  <r>
    <s v="405829/2016"/>
    <s v="405829/2016"/>
    <m/>
    <s v="0028463/2016"/>
    <m/>
    <m/>
    <m/>
    <d v="2016-09-06T00:00:00"/>
    <s v="Logistica"/>
    <m/>
    <s v="STORARO"/>
    <m/>
    <m/>
    <m/>
    <s v="Dirección Nacional de Expresiones Federales"/>
    <d v="2016-09-06T00:00:00"/>
    <m/>
    <x v="0"/>
    <m/>
    <s v="12/09/2016: contrato firmado según indica ARBO. Se arma requerimiento borrador para envio a DNEF (Daniel) y sale con nota a ésa Dir. para cumplir con el 893. 16/09/2016: Sale a presupuesto para que indique si existe crédito. Ayer cargamos en SLU y Lore dió parámetro de conrtatación, será CD x Esp. N° 4/2016. 16/09/2016: Se remite a DGTAYL para autorizar contratación por especialidad"/>
    <s v="Direccion General Técnica, Administrativa y Legal"/>
    <d v="2016-09-16T00:00:00"/>
    <s v="Providencia GEDO"/>
    <s v="Para autorizar contratación por especialidad"/>
    <x v="3"/>
    <d v="2016-09-19T00:00:00"/>
    <m/>
    <m/>
    <m/>
    <m/>
    <m/>
    <m/>
    <m/>
    <m/>
    <m/>
    <m/>
    <m/>
    <x v="0"/>
    <s v="SLU - Contrataciones"/>
    <e v="#N/A"/>
    <m/>
    <m/>
    <m/>
    <m/>
    <m/>
    <x v="0"/>
  </r>
  <r>
    <s v="405301/2016"/>
    <s v="405301/2016"/>
    <m/>
    <s v="0028439/2016"/>
    <m/>
    <m/>
    <s v="NOTA DNEF N° 587/2016"/>
    <d v="2016-09-07T00:00:00"/>
    <s v="Contrataciones Artisticas"/>
    <s v="SOL GUALLART"/>
    <n v="18500"/>
    <s v="Informe reconociemiento de gastos &quot; SOL GUALLART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1T00:00:00"/>
    <s v="PV-2016-01557811-APN-DGTAYL#SFM"/>
    <s v="Para indicar si existe crédito, intervención y continuidad de los actuados"/>
    <x v="19"/>
    <d v="2016-09-21T00:00:00"/>
    <m/>
    <m/>
    <m/>
    <m/>
    <m/>
    <m/>
    <m/>
    <m/>
    <m/>
    <m/>
    <m/>
    <x v="0"/>
    <m/>
    <e v="#N/A"/>
    <m/>
    <m/>
    <m/>
    <m/>
    <m/>
    <x v="0"/>
  </r>
  <r>
    <s v="406030/2016"/>
    <s v="406030/2016"/>
    <m/>
    <s v="0028470/2016"/>
    <m/>
    <m/>
    <s v="NOTA DNEF N° 587/2016"/>
    <d v="2016-09-07T00:00:00"/>
    <s v="Contrataciones Artisticas"/>
    <s v="CÉSAR EMILIANO RAGO"/>
    <n v="2500"/>
    <s v="Informe reconocimineto de gastos &quot;CÉSAR EMILIANO RAGO&quot; - El tango de Piazzola y Borges -"/>
    <s v="Dirección Nacional de Expresiones Federales"/>
    <d v="2016-09-07T00:00:00"/>
    <s v="Dirección Nacional de Expresiones Federales"/>
    <d v="2016-09-07T00:00:00"/>
    <m/>
    <x v="1"/>
    <d v="2016-09-07T00:00:00"/>
    <m/>
    <s v="Dirección Nacional de Expresiones Federales"/>
    <d v="2016-09-19T00:00:00"/>
    <m/>
    <s v="Falta SIPRO/CAI incorrecto"/>
    <x v="5"/>
    <m/>
    <m/>
    <m/>
    <m/>
    <m/>
    <m/>
    <m/>
    <m/>
    <m/>
    <m/>
    <m/>
    <m/>
    <x v="0"/>
    <m/>
    <e v="#N/A"/>
    <m/>
    <m/>
    <m/>
    <m/>
    <m/>
    <x v="0"/>
  </r>
  <r>
    <s v="405559/2016"/>
    <s v="405559/2016"/>
    <m/>
    <s v="0028446/2016"/>
    <m/>
    <m/>
    <s v="NOTA DNEF N° 592/2016"/>
    <d v="2016-09-07T00:00:00"/>
    <s v="Contrataciones Artisticas"/>
    <s v="ALONSO MERCEDES LAURA"/>
    <n v="15000"/>
    <s v="Informe reconociemiento de gastos &quot; ALONSO MERCEDES LAURA 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1T00:00:00"/>
    <s v="Providencia GEDO"/>
    <s v="Para su intervención, indicación de crédito y continuidad de los actuados"/>
    <x v="19"/>
    <d v="2016-09-21T00:00:00"/>
    <m/>
    <m/>
    <m/>
    <m/>
    <m/>
    <m/>
    <m/>
    <m/>
    <m/>
    <m/>
    <m/>
    <x v="0"/>
    <m/>
    <e v="#N/A"/>
    <m/>
    <m/>
    <m/>
    <m/>
    <m/>
    <x v="0"/>
  </r>
  <r>
    <s v="405625/2016"/>
    <s v="405625/2016"/>
    <m/>
    <s v="0028453/2016"/>
    <m/>
    <m/>
    <s v="NOTA DNEF N° 593/2016"/>
    <d v="2016-09-07T00:00:00"/>
    <s v="Contrataciones Artisticas"/>
    <s v="ESTRELLA HERRERA"/>
    <n v="47150"/>
    <s v="Informe reconociemiento de gastos &quot; ESTRELLA HERRERA 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7T00:00:00"/>
    <s v="PV-2016-01705148"/>
    <m/>
    <x v="5"/>
    <m/>
    <m/>
    <m/>
    <m/>
    <m/>
    <m/>
    <m/>
    <m/>
    <m/>
    <m/>
    <m/>
    <m/>
    <x v="0"/>
    <m/>
    <e v="#N/A"/>
    <m/>
    <m/>
    <m/>
    <m/>
    <m/>
    <x v="0"/>
  </r>
  <r>
    <s v="405406/2016"/>
    <s v="405406/2016"/>
    <m/>
    <s v="0058443/2016"/>
    <m/>
    <m/>
    <s v="NOTA DNEF N° 590/2016"/>
    <d v="2016-09-07T00:00:00"/>
    <s v="Contrataciones Artisticas"/>
    <s v="SODA GERMAN EZEQUIEL"/>
    <n v="4600"/>
    <s v="Informe reconociemiento de gastos &quot;SODA GERMAN EZEQUIEL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0T00:00:00"/>
    <s v="PV-2016-01535034"/>
    <m/>
    <x v="5"/>
    <m/>
    <m/>
    <m/>
    <m/>
    <m/>
    <m/>
    <m/>
    <m/>
    <m/>
    <m/>
    <m/>
    <m/>
    <x v="0"/>
    <m/>
    <e v="#N/A"/>
    <m/>
    <m/>
    <m/>
    <m/>
    <m/>
    <x v="0"/>
  </r>
  <r>
    <s v="405509/2016"/>
    <s v="405509/2016"/>
    <m/>
    <s v="0028444/2016"/>
    <m/>
    <m/>
    <s v="NOTA DNEF N° 591/2016"/>
    <d v="2016-09-07T00:00:00"/>
    <s v="Contrataciones Artisticas"/>
    <s v="BENITEZ JUAN MANUEL"/>
    <n v="1500"/>
    <s v="Informe reconociemiento de gastos &quot;BENITEZ JUAN MANUEL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16T00:00:00"/>
    <s v="PV-2016-01464233-APN-DGTAYL#SFM"/>
    <m/>
    <x v="5"/>
    <m/>
    <m/>
    <m/>
    <m/>
    <m/>
    <m/>
    <m/>
    <m/>
    <m/>
    <m/>
    <m/>
    <m/>
    <x v="0"/>
    <m/>
    <e v="#N/A"/>
    <m/>
    <m/>
    <m/>
    <m/>
    <m/>
    <x v="0"/>
  </r>
  <r>
    <s v="405334/2016"/>
    <s v="405334/2016"/>
    <m/>
    <s v="0028440/2016"/>
    <m/>
    <m/>
    <s v="NOTA DNEF N° 588/2016"/>
    <d v="2016-09-07T00:00:00"/>
    <s v="Contrataciones Artisticas"/>
    <s v="CAROLINA CRUZ"/>
    <n v="15000"/>
    <s v="Informe reconociemiento de gastos &quot;CAROLINA CRUZ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0T00:00:00"/>
    <s v="PV-2016-01536709"/>
    <m/>
    <x v="5"/>
    <m/>
    <m/>
    <m/>
    <m/>
    <m/>
    <m/>
    <m/>
    <m/>
    <m/>
    <m/>
    <m/>
    <m/>
    <x v="0"/>
    <m/>
    <e v="#N/A"/>
    <m/>
    <m/>
    <m/>
    <m/>
    <m/>
    <x v="0"/>
  </r>
  <r>
    <s v="405183/2016"/>
    <s v="405183/2016"/>
    <m/>
    <s v="0028424/2016"/>
    <m/>
    <m/>
    <s v="NOTA DNEF N° 578/2016"/>
    <d v="2016-09-07T00:00:00"/>
    <s v="Contrataciones Artisticas"/>
    <s v="EMILIO A. ASTOLFI"/>
    <n v="2300"/>
    <s v="Informe reconociemiento de gastos &quot;EMILIO A. ASTOLFI 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0T00:00:00"/>
    <s v="PV-2016-01519971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185/2016"/>
    <s v="405185/2016"/>
    <m/>
    <s v="0028426/2016"/>
    <m/>
    <m/>
    <s v="NOTA DNEF N° 579/2016"/>
    <d v="2016-09-07T00:00:00"/>
    <s v="Contrataciones Artisticas"/>
    <s v="DUILIO LUIS SMIRIGLIA"/>
    <n v="2300"/>
    <s v="Informe reconociemiento de gastos &quot;DUILIO LUIS SMIRIGLIA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s v="TERMINADO"/>
    <s v="Dirección Nacional de Expresiones Federales"/>
    <d v="2016-10-04T00:00:00"/>
    <m/>
    <s v="Para indicación de crédito e intervención. RESO x GEDO."/>
    <x v="25"/>
    <d v="2016-10-04T00:00:00"/>
    <m/>
    <m/>
    <m/>
    <m/>
    <m/>
    <m/>
    <m/>
    <m/>
    <m/>
    <m/>
    <m/>
    <x v="0"/>
    <m/>
    <e v="#N/A"/>
    <m/>
    <m/>
    <m/>
    <m/>
    <m/>
    <x v="0"/>
  </r>
  <r>
    <s v="405186/2016"/>
    <s v="405186/2016"/>
    <m/>
    <s v="0028427/2016"/>
    <m/>
    <m/>
    <s v="NOTA DNEF N° 580/2016"/>
    <d v="2016-09-07T00:00:00"/>
    <s v="Contrataciones Artisticas"/>
    <s v="CALCAGNO MARIA PAULA"/>
    <n v="33000"/>
    <s v="Informe reconociemiento de gastos &quot;CALCAGNO MARIA PAULA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7T00:00:00"/>
    <s v="PV-2016-01702624"/>
    <m/>
    <x v="5"/>
    <m/>
    <m/>
    <m/>
    <m/>
    <m/>
    <m/>
    <m/>
    <m/>
    <m/>
    <m/>
    <m/>
    <m/>
    <x v="0"/>
    <m/>
    <e v="#N/A"/>
    <m/>
    <m/>
    <m/>
    <m/>
    <m/>
    <x v="0"/>
  </r>
  <r>
    <s v="405768/2016"/>
    <s v="405768/2016"/>
    <m/>
    <s v="0028462/2016"/>
    <m/>
    <m/>
    <s v="NOTA DNEF N° 606/2016"/>
    <d v="2016-09-07T00:00:00"/>
    <s v="Contrataciones Artisticas"/>
    <s v="JUAN PABLO NAVARRO"/>
    <n v="3500"/>
    <s v="Informe reconociemiento de gastos &quot;JUAN PABLO NAVARRO &quot;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7T00:00:00"/>
    <s v="PV-2016-01702296"/>
    <m/>
    <x v="5"/>
    <m/>
    <m/>
    <m/>
    <m/>
    <m/>
    <m/>
    <m/>
    <m/>
    <m/>
    <m/>
    <m/>
    <m/>
    <x v="0"/>
    <m/>
    <e v="#N/A"/>
    <m/>
    <m/>
    <m/>
    <m/>
    <m/>
    <x v="0"/>
  </r>
  <r>
    <s v="405621/2016"/>
    <s v="405621/2016"/>
    <m/>
    <s v="0028454/2016"/>
    <m/>
    <m/>
    <s v="NOTA DNEF N° 596/2016"/>
    <d v="2016-09-07T00:00:00"/>
    <s v="Contrataciones Artisticas"/>
    <s v="MANUEL QUIROGA"/>
    <n v="7000"/>
    <s v="Informe reconociemiento de gastos &quot;MANUEL QUIROGA &quot;"/>
    <s v="Dirección Nacional de Expresiones Federales"/>
    <d v="2016-09-07T00:00:00"/>
    <s v="Dirección Nacional de Expresiones Federales"/>
    <d v="2016-09-07T00:00:00"/>
    <m/>
    <x v="1"/>
    <d v="2016-09-07T00:00:00"/>
    <m/>
    <s v="Dirección Nacional de Expresiones Federales"/>
    <d v="2016-09-19T00:00:00"/>
    <m/>
    <s v="Se devuelve al area (CAI incorrecto)"/>
    <x v="5"/>
    <m/>
    <m/>
    <m/>
    <m/>
    <m/>
    <m/>
    <m/>
    <m/>
    <m/>
    <m/>
    <m/>
    <m/>
    <x v="0"/>
    <m/>
    <e v="#N/A"/>
    <m/>
    <m/>
    <m/>
    <m/>
    <m/>
    <x v="0"/>
  </r>
  <r>
    <s v="405269/2016"/>
    <s v="405269/2016"/>
    <m/>
    <s v="0028436/2016"/>
    <m/>
    <m/>
    <s v="NOTA DNEF N° 586/2016"/>
    <d v="2016-09-07T00:00:00"/>
    <s v="Contrataciones Artisticas"/>
    <s v="CERATI AMENABAR BENITO"/>
    <n v="9000"/>
    <s v="Informe reconociemiento de gastos &quot;CERATI AMENABAR BENITO&quot;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0T00:00:00"/>
    <s v="PV-2016-01520091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227/2016"/>
    <s v="405227/2016"/>
    <m/>
    <s v="0028434/2016"/>
    <m/>
    <m/>
    <s v="NOTA DNEF N° 585/2016"/>
    <d v="2016-09-07T00:00:00"/>
    <s v="Contrataciones Artisticas"/>
    <s v="PEREZ TEDESCO JORGE ERNESTO"/>
    <n v="3500"/>
    <s v="Informe reconociemiento de gastos &quot;PEREZ TEDESCO JORGE ERNESTO&quot;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7T00:00:00"/>
    <s v="PV-2016-01704946"/>
    <m/>
    <x v="5"/>
    <m/>
    <m/>
    <m/>
    <m/>
    <m/>
    <m/>
    <m/>
    <m/>
    <m/>
    <m/>
    <m/>
    <m/>
    <x v="0"/>
    <m/>
    <e v="#N/A"/>
    <m/>
    <m/>
    <m/>
    <m/>
    <m/>
    <x v="0"/>
  </r>
  <r>
    <s v="405193/2016"/>
    <s v="405193/2016"/>
    <m/>
    <s v="0028429/2016"/>
    <m/>
    <m/>
    <s v="NOTA DNEF N° 582/2016"/>
    <d v="2016-09-07T00:00:00"/>
    <s v="Contrataciones Artisticas"/>
    <s v="KOHAN PABLO HORACIO"/>
    <n v="15000"/>
    <s v="Informe reconociemiento de gastos &quot;KOHAN PABLO HORACIO&quot;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1T00:00:00"/>
    <m/>
    <m/>
    <x v="19"/>
    <d v="2016-09-21T00:00:00"/>
    <m/>
    <m/>
    <m/>
    <m/>
    <m/>
    <m/>
    <m/>
    <m/>
    <m/>
    <m/>
    <m/>
    <x v="0"/>
    <m/>
    <e v="#N/A"/>
    <m/>
    <m/>
    <m/>
    <m/>
    <m/>
    <x v="0"/>
  </r>
  <r>
    <s v="405190/2016"/>
    <s v="405190/2016"/>
    <m/>
    <s v="0028428/2016"/>
    <m/>
    <m/>
    <s v="NOTA DNEF N° 581/2016"/>
    <d v="2016-09-07T00:00:00"/>
    <s v="Contrataciones Artisticas"/>
    <s v="CÉSAR EMILIANO RAGO"/>
    <n v="3500"/>
    <s v="Informe reconociemiento de gastos &quot;CÉSAR EMILIANO RAGO&quot;"/>
    <s v="Dirección Nacional de Expresiones Federales"/>
    <d v="2016-09-07T00:00:00"/>
    <s v="Dirección Nacional de Expresiones Federales"/>
    <d v="2016-09-07T00:00:00"/>
    <m/>
    <x v="1"/>
    <d v="2016-09-07T00:00:00"/>
    <m/>
    <s v="Dirección Nacional de Expresiones Federales"/>
    <d v="2016-09-19T00:00:00"/>
    <m/>
    <s v="Falta SIPRO/CAI incorrecto"/>
    <x v="5"/>
    <m/>
    <m/>
    <m/>
    <m/>
    <m/>
    <m/>
    <m/>
    <m/>
    <m/>
    <m/>
    <m/>
    <m/>
    <x v="0"/>
    <m/>
    <e v="#N/A"/>
    <m/>
    <m/>
    <m/>
    <m/>
    <m/>
    <x v="0"/>
  </r>
  <r>
    <s v="405684/2016"/>
    <s v="405684/2016"/>
    <m/>
    <s v="0028458/2016"/>
    <m/>
    <m/>
    <s v="NOTA DNEF N° 605/2016"/>
    <d v="2016-09-07T00:00:00"/>
    <s v="Contrataciones Artisticas"/>
    <s v="PAMELA C. SLEIMAN"/>
    <n v="4000"/>
    <s v="Informe reconociemiento de gastos &quot;PAMELA C. SLEIMAN&quot; - Jairo canta a Borgues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1T00:00:00"/>
    <m/>
    <m/>
    <x v="19"/>
    <d v="2016-09-21T00:00:00"/>
    <m/>
    <m/>
    <m/>
    <m/>
    <m/>
    <m/>
    <m/>
    <m/>
    <m/>
    <m/>
    <m/>
    <x v="0"/>
    <m/>
    <e v="#N/A"/>
    <m/>
    <m/>
    <m/>
    <m/>
    <m/>
    <x v="0"/>
  </r>
  <r>
    <s v="405692/2016"/>
    <s v="405692/2016"/>
    <m/>
    <s v="0028459/2016"/>
    <m/>
    <m/>
    <s v="NOTA DNEF N° 604/2016"/>
    <d v="2016-09-07T00:00:00"/>
    <s v="Contrataciones Artisticas"/>
    <s v="BOZZO ALDANA AYELEN"/>
    <n v="4000"/>
    <s v="Informe reconociemiento de gastos &quot;BOZZO ALDANA AYELEN&quot; - Jairo canta a Borgues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0T00:00:00"/>
    <s v="PV-2016-01520195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199/2016"/>
    <s v="405199/2016"/>
    <m/>
    <s v="0028431/2016"/>
    <m/>
    <m/>
    <s v="NOTA DNEF N° 583/2016"/>
    <d v="2016-09-07T00:00:00"/>
    <s v="Contrataciones Artisticas"/>
    <s v="CAVALLI RICARDO JUAN"/>
    <n v="6000"/>
    <s v="Informe reconociemiento de gastos &quot;CAVALLI RICARDO JUAN&quot; - Ciclo de jazz en salón de Honor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0T00:00:00"/>
    <s v="PV-2016-01535348"/>
    <m/>
    <x v="5"/>
    <m/>
    <m/>
    <m/>
    <m/>
    <m/>
    <m/>
    <m/>
    <m/>
    <m/>
    <m/>
    <m/>
    <m/>
    <x v="0"/>
    <m/>
    <e v="#N/A"/>
    <m/>
    <m/>
    <m/>
    <m/>
    <m/>
    <x v="0"/>
  </r>
  <r>
    <s v="405581/2016"/>
    <s v="405581/2016"/>
    <m/>
    <s v="0028450/2016"/>
    <m/>
    <m/>
    <s v="NOTA DNEF N° 594/2016"/>
    <d v="2016-09-07T00:00:00"/>
    <s v="Contrataciones Artisticas"/>
    <s v="ALEJANDRO KALINOSKI"/>
    <n v="6000"/>
    <s v="Informe reconociemiento de gastos &quot;ALEJANDRO KALINOSKI&quot; - Ciclo de jazz en salón de Honor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19T00:00:00"/>
    <s v="PV-2016-01493553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993/2016"/>
    <s v="405993/2016"/>
    <m/>
    <s v="0028467/2016"/>
    <m/>
    <m/>
    <s v="NOTA DNEF N° 599/2016"/>
    <d v="2016-09-07T00:00:00"/>
    <s v="Contrataciones Artisticas"/>
    <s v="LEONEL DE FRANCISCO"/>
    <n v="8000"/>
    <s v="Informe reconociemiento de gastos &quot;LEONEL DE FRANCISCO&quot; - Ciclo de jazz en salón de Honor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19T00:00:00"/>
    <s v="PV-2016-01493368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212/2016"/>
    <s v="405212/2016"/>
    <m/>
    <s v="0028432/2016"/>
    <m/>
    <m/>
    <s v="NOTA DNEF N° 584/2016"/>
    <d v="2016-09-07T00:00:00"/>
    <s v="Contrataciones Artisticas"/>
    <s v="JUAN PABLO NAVARRO"/>
    <n v="7000"/>
    <s v="Informe reconociemiento de gastos &quot;JUAN PABLO NAVARRO &quot; - 100 Años salgan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7T00:00:00"/>
    <s v="PV-2016-01705364"/>
    <m/>
    <x v="5"/>
    <m/>
    <m/>
    <m/>
    <m/>
    <m/>
    <m/>
    <m/>
    <m/>
    <m/>
    <m/>
    <m/>
    <m/>
    <x v="0"/>
    <m/>
    <e v="#N/A"/>
    <m/>
    <m/>
    <m/>
    <m/>
    <m/>
    <x v="0"/>
  </r>
  <r>
    <s v="405665/2016"/>
    <s v="405665/2016"/>
    <m/>
    <s v="0028456/2016"/>
    <m/>
    <m/>
    <s v="NOTA DNEF N° 602/2016"/>
    <d v="2016-09-07T00:00:00"/>
    <s v="Contrataciones Artisticas"/>
    <s v="HERMES JULIO PERESSINI"/>
    <n v="8000"/>
    <s v="Informe reconociemiento de gastos &quot;HERMES JULIO PERESSINI &quot; - 100 Años salgan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0T00:00:00"/>
    <s v="PV-2016-01520401"/>
    <m/>
    <x v="0"/>
    <d v="2016-10-04T00:00:00"/>
    <m/>
    <m/>
    <m/>
    <m/>
    <m/>
    <m/>
    <m/>
    <m/>
    <m/>
    <m/>
    <m/>
    <x v="0"/>
    <m/>
    <e v="#N/A"/>
    <m/>
    <m/>
    <m/>
    <m/>
    <m/>
    <x v="0"/>
  </r>
  <r>
    <s v="406054/2016"/>
    <s v="406054/2016"/>
    <m/>
    <s v="0028471/2016"/>
    <m/>
    <m/>
    <s v="NOTA DNEF N° 608/2016"/>
    <d v="2016-09-07T00:00:00"/>
    <s v="Contrataciones Artisticas"/>
    <s v="TARGHETTA FERNANDO MATIAS"/>
    <n v="7000"/>
    <s v="Informe reconociemiento de gastos &quot;TARGHETTA FERNANDO MATIAS&quot; - Música de la independencia -"/>
    <s v="Dirección Nacional de Expresiones Federales"/>
    <d v="2016-09-07T00:00:00"/>
    <s v="Dirección Nacional de Expresiones Federales"/>
    <d v="2016-09-07T00:00:00"/>
    <m/>
    <x v="1"/>
    <d v="2016-09-07T00:00:00"/>
    <m/>
    <s v="Dirección Nacional de Expresiones Federales"/>
    <d v="2016-09-19T00:00:00"/>
    <m/>
    <s v="Falta SIPRO/Ampliar actividad en AFIP"/>
    <x v="5"/>
    <m/>
    <m/>
    <m/>
    <m/>
    <m/>
    <m/>
    <m/>
    <m/>
    <m/>
    <m/>
    <m/>
    <m/>
    <x v="0"/>
    <m/>
    <e v="#N/A"/>
    <m/>
    <m/>
    <m/>
    <m/>
    <m/>
    <x v="0"/>
  </r>
  <r>
    <s v="406055/2016"/>
    <s v="406055/2016"/>
    <m/>
    <s v="0028472/2016"/>
    <m/>
    <m/>
    <s v="NOTA DNEF N° 609/2016"/>
    <d v="2016-09-07T00:00:00"/>
    <s v="Contrataciones Artisticas"/>
    <s v="MYRIAM EDITH TOKEN"/>
    <n v="7000"/>
    <s v="Informe reconociemiento de gastos &quot;MYRIAM EDITH TOKEN&quot; - Música de la independencia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0T00:00:00"/>
    <s v="PV-2016-01535167"/>
    <m/>
    <x v="5"/>
    <m/>
    <m/>
    <m/>
    <m/>
    <m/>
    <m/>
    <m/>
    <m/>
    <m/>
    <m/>
    <m/>
    <m/>
    <x v="0"/>
    <m/>
    <e v="#N/A"/>
    <m/>
    <m/>
    <m/>
    <m/>
    <m/>
    <x v="0"/>
  </r>
  <r>
    <s v="406010/2016"/>
    <s v="406010/2016"/>
    <m/>
    <s v="0028468/2016"/>
    <m/>
    <m/>
    <s v="NOTA DNEF N° 600/2016"/>
    <d v="2016-09-07T00:00:00"/>
    <s v="Contrataciones Artisticas"/>
    <s v="ELIAS JUAN ONGAY"/>
    <n v="7000"/>
    <s v="Informe reconociemiento de gastos &quot;ELIAS JUAN ONGAY&quot; - Música de la independencia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7T00:00:00"/>
    <s v="PV-2016-01705262"/>
    <m/>
    <x v="5"/>
    <m/>
    <m/>
    <m/>
    <m/>
    <m/>
    <m/>
    <m/>
    <m/>
    <m/>
    <m/>
    <m/>
    <m/>
    <x v="0"/>
    <m/>
    <e v="#N/A"/>
    <m/>
    <m/>
    <m/>
    <m/>
    <m/>
    <x v="0"/>
  </r>
  <r>
    <s v="405366/2016"/>
    <s v="405366/2016"/>
    <m/>
    <s v="0028442/2016"/>
    <m/>
    <m/>
    <s v="NOTA DNEF N° 589/2016"/>
    <d v="2016-09-07T00:00:00"/>
    <s v="Contrataciones Artisticas"/>
    <s v="PATRICIO MATTERI"/>
    <n v="5000"/>
    <s v="Informe reconociemiento de gastos &quot;PATRICIO MATTERI&quot; - Música de la independencia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0T00:00:00"/>
    <s v="PV-2016-01519808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635/2016"/>
    <s v="405635/2016"/>
    <m/>
    <s v="0028455/2016"/>
    <m/>
    <m/>
    <s v="NOTA DNEF N° 597/2016"/>
    <d v="2016-09-07T00:00:00"/>
    <s v="Contrataciones Artisticas"/>
    <s v="PESCETTI LUIS MARIA"/>
    <n v="40000"/>
    <s v="Informe reconociemiento de gastos &quot;PESCETTI LUIS MARIA&quot; - Concierto día del niño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1T00:00:00"/>
    <m/>
    <m/>
    <x v="19"/>
    <d v="2016-09-21T00:00:00"/>
    <m/>
    <m/>
    <m/>
    <m/>
    <m/>
    <m/>
    <m/>
    <m/>
    <m/>
    <m/>
    <m/>
    <x v="0"/>
    <m/>
    <e v="#N/A"/>
    <m/>
    <m/>
    <m/>
    <m/>
    <m/>
    <x v="0"/>
  </r>
  <r>
    <s v="405613/2016"/>
    <s v="405613/2016"/>
    <m/>
    <s v="0028452/2016"/>
    <m/>
    <m/>
    <s v="NOTA DNEF N° 595/2016"/>
    <d v="2016-09-07T00:00:00"/>
    <s v="Contrataciones Artisticas"/>
    <s v="ERNESTO RUIZ GÓMEZ"/>
    <n v="6000"/>
    <s v="Informe reconociemiento de gastos &quot;ERNESTO RUIZ GÓMEZ&quot; - Homenajo a Mariano Mores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0T00:00:00"/>
    <s v="PV-2016-01520301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697/2016"/>
    <s v="405697/2016"/>
    <m/>
    <s v="0028460/2016"/>
    <m/>
    <m/>
    <s v="NOTA DNEF N° 603/2016"/>
    <d v="2016-09-07T00:00:00"/>
    <s v="Contrataciones Artisticas"/>
    <s v="ELECTROPLUME ARGENTAVIS"/>
    <s v="600(€)"/>
    <s v="Informe reconociemiento de gastos &quot;ELECTROPLUME ARGENTAVIS&quot;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0T00:00:00"/>
    <s v="PV-2016-01534068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740/2016"/>
    <s v="405740/2016"/>
    <m/>
    <s v="0028461/2016"/>
    <m/>
    <m/>
    <s v="NOTA DNEF N° 598/2016"/>
    <d v="2016-09-07T00:00:00"/>
    <s v="Contrataciones Artisticas"/>
    <s v="CHIAPPETTA SERGIO NESTOR Y VAZQUEZ ACUÑA MARIA JIMENA (SIMPLE ASOCIACIÓN)"/>
    <n v="52500"/>
    <s v="Informe reconociemiento de gastos &quot;CHIAPPETTA SERGIO NESTOR Y VAZQUEZ ACUÑA MARIA JIMENA &quot; -"/>
    <s v="Dirección Nacional de Expresiones Federales"/>
    <d v="2016-09-07T00:00:00"/>
    <s v="Dirección Nacional de Expresiones Federales"/>
    <d v="2016-09-07T00:00:00"/>
    <m/>
    <x v="1"/>
    <d v="2016-09-07T00:00:00"/>
    <s v="26/09/2016: Se devuelve a DNEF por FALTA SIPRO/ NO TIENE CERTIFICADO FISCAL (multinota vencida)/ FALTA CONTRATO DE ASOCIACION SIMPLE"/>
    <s v="Dirección Nacional de Expresiones Federales"/>
    <d v="2016-09-26T00:00:00"/>
    <s v="RTO-S01:1034426/2016"/>
    <s v="FALTA SIPRO/ NO TIENE CERTIFICADO FISCAL (multinota vencida)/ FALTA CONTRATO DE ASOCIACION SIMPLE"/>
    <x v="25"/>
    <d v="2016-09-26T00:00:00"/>
    <m/>
    <m/>
    <m/>
    <m/>
    <m/>
    <m/>
    <m/>
    <m/>
    <m/>
    <m/>
    <m/>
    <x v="0"/>
    <m/>
    <e v="#N/A"/>
    <m/>
    <m/>
    <m/>
    <m/>
    <m/>
    <x v="0"/>
  </r>
  <r>
    <s v="028349/2016"/>
    <s v="028349/2016"/>
    <m/>
    <s v="0028349/2016"/>
    <m/>
    <m/>
    <m/>
    <d v="2016-09-02T00:00:00"/>
    <s v="Tecnopolis - Seguridad"/>
    <s v="MAXISEGURIDAD INDUSTRIAL S.A."/>
    <n v="88590"/>
    <s v="OC 142/2016 Pago de factura B N° 0005-00000731"/>
    <s v="Dirección Nacional de Centros Tematicos"/>
    <d v="2016-02-09T00:00:00"/>
    <s v="Direccion General Técnica, Administrativa y Legal"/>
    <d v="2016-09-07T00:00:00"/>
    <m/>
    <x v="0"/>
    <d v="2016-09-07T00:00:00"/>
    <m/>
    <m/>
    <m/>
    <m/>
    <m/>
    <x v="3"/>
    <d v="2016-09-07T00:00:00"/>
    <m/>
    <m/>
    <m/>
    <m/>
    <m/>
    <m/>
    <m/>
    <m/>
    <m/>
    <m/>
    <m/>
    <x v="0"/>
    <m/>
    <e v="#N/A"/>
    <m/>
    <m/>
    <m/>
    <m/>
    <m/>
    <x v="0"/>
  </r>
  <r>
    <s v="404111/2016"/>
    <s v="404111/2016"/>
    <m/>
    <s v="0028349/2016"/>
    <m/>
    <m/>
    <s v="NOTA DNCT N° 280/2016"/>
    <d v="2016-09-01T00:00:00"/>
    <s v="Tecnopolis - Limpieza"/>
    <s v="GARCIA SERGIO OSVALDO (ALVARADO INSUMOS)"/>
    <n v="199999.25"/>
    <s v="Pago de factura B N° 0002-00000939"/>
    <s v="Dirección Nacional de Centros Tematicos"/>
    <d v="2016-01-09T00:00:00"/>
    <s v="Direccion General Técnica, Administrativa y Legal"/>
    <d v="2016-09-07T00:00:00"/>
    <m/>
    <x v="0"/>
    <d v="2016-09-08T00:00:00"/>
    <s v="TERMINADO"/>
    <s v="Presupuesto"/>
    <d v="2016-09-09T00:00:00"/>
    <s v="PV-2016-01285389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404002/2016"/>
    <s v="404002/2016"/>
    <m/>
    <s v="0028383/2016"/>
    <m/>
    <m/>
    <s v="NOTA DNCT N° 282/2016"/>
    <d v="2016-09-02T00:00:00"/>
    <s v="Tecnopolis - Insumos Graficos"/>
    <s v="GONIX INTEGAL S.R.L."/>
    <n v="292643.75"/>
    <s v="Pago de factura B N° 0002-00000052"/>
    <s v="Dirección Nacional de Centros Tematicos"/>
    <d v="2016-02-09T00:00:00"/>
    <s v="Direccion General Técnica, Administrativa y Legal"/>
    <d v="2016-09-07T00:00:00"/>
    <m/>
    <x v="3"/>
    <d v="2016-09-08T00:00:00"/>
    <m/>
    <m/>
    <m/>
    <m/>
    <m/>
    <x v="3"/>
    <d v="2016-09-08T00:00:00"/>
    <m/>
    <m/>
    <m/>
    <m/>
    <m/>
    <m/>
    <m/>
    <m/>
    <m/>
    <m/>
    <m/>
    <x v="0"/>
    <m/>
    <e v="#N/A"/>
    <m/>
    <m/>
    <m/>
    <m/>
    <m/>
    <x v="0"/>
  </r>
  <r>
    <s v="403720/2016"/>
    <s v="403720/2016"/>
    <m/>
    <s v="0028379/2016"/>
    <m/>
    <m/>
    <s v="NOTA DNCT N° 289/2016"/>
    <d v="2016-08-05T00:00:00"/>
    <s v="Tecnopolis - Servicio de sonido y video"/>
    <s v="BASIGALUPI HNOS S.A"/>
    <n v="89661"/>
    <s v="Pago de factura B N° 0061-00000073"/>
    <s v="Dirección Nacional de Centros Tematicos"/>
    <d v="2016-05-08T00:00:00"/>
    <s v="Direccion General Técnica, Administrativa y Legal"/>
    <d v="2016-09-07T00:00:00"/>
    <m/>
    <x v="3"/>
    <d v="2016-09-08T00:00:00"/>
    <s v="TERMINADO"/>
    <s v="Presupuesto"/>
    <d v="2016-09-13T00:00:00"/>
    <s v="PV-2016-01356078-APN-DGTAYL#SFM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404293/2016"/>
    <s v="404293/2016"/>
    <m/>
    <s v="0028351/2016"/>
    <m/>
    <m/>
    <s v="NOTA DNCT N° 285/2016"/>
    <d v="2016-08-31T00:00:00"/>
    <s v="Tecnopolis - Mantenimiento"/>
    <s v="MISIANO RUBEN ANTONIO DARIO"/>
    <n v="22122.35"/>
    <s v="Pago de facturas B N° 0002-00000039/40"/>
    <s v="Dirección Nacional de Centros Tematicos"/>
    <s v="8/31/2016"/>
    <s v="Direccion General Técnica, Administrativa y Legal"/>
    <d v="2016-09-07T00:00:00"/>
    <m/>
    <x v="3"/>
    <d v="2016-09-08T00:00:00"/>
    <s v="TERMINADO"/>
    <s v="Presupuesto"/>
    <d v="2016-09-16T00:00:00"/>
    <s v="PV-2016-01456510-APN-DGTAYL#SFM"/>
    <s v="PARA SU INTERVENCION"/>
    <x v="19"/>
    <d v="2016-09-21T00:00:00"/>
    <m/>
    <m/>
    <m/>
    <m/>
    <m/>
    <m/>
    <m/>
    <m/>
    <m/>
    <m/>
    <m/>
    <x v="0"/>
    <m/>
    <e v="#N/A"/>
    <m/>
    <m/>
    <m/>
    <m/>
    <m/>
    <x v="0"/>
  </r>
  <r>
    <s v="404254/2016"/>
    <s v="404254/2016"/>
    <m/>
    <s v="0028398/2016"/>
    <m/>
    <m/>
    <s v="NOTA DNCT N° 275/2016"/>
    <d v="2016-09-05T00:00:00"/>
    <s v="Tecnopolis - Mantenimiento"/>
    <s v="ACLIMATAR S.R.L."/>
    <n v="86000"/>
    <s v="Pago de factura B N° 0002-00000182"/>
    <s v="Dirección Nacional de Centros Tematicos"/>
    <d v="2016-05-09T00:00:00"/>
    <s v="Direccion General Técnica, Administrativa y Legal"/>
    <d v="2016-09-07T00:00:00"/>
    <m/>
    <x v="3"/>
    <d v="2016-09-08T00:00:00"/>
    <s v="TERMINADO"/>
    <s v="Presupuesto"/>
    <d v="2016-09-13T00:00:00"/>
    <s v="PV-2016-01355584-APN-DGTAYL#SFM"/>
    <s v="PARA SU INTERVENCION"/>
    <x v="0"/>
    <d v="2016-09-27T00:00:00"/>
    <m/>
    <m/>
    <m/>
    <m/>
    <m/>
    <m/>
    <m/>
    <m/>
    <m/>
    <m/>
    <m/>
    <x v="0"/>
    <m/>
    <e v="#N/A"/>
    <m/>
    <m/>
    <m/>
    <m/>
    <m/>
    <x v="0"/>
  </r>
  <r>
    <s v="404197/2016"/>
    <s v="404197/2016"/>
    <m/>
    <s v="0028396/2016"/>
    <m/>
    <m/>
    <s v="NOTA DNCT N° 277/2016"/>
    <d v="2016-09-05T00:00:00"/>
    <s v="Tecnopolis - Mantenimiento"/>
    <s v="SERCOMET S.R.L."/>
    <n v="195300"/>
    <s v="Pago de factura B N° 0002-00000052"/>
    <s v="Dirección Nacional de Centros Tematicos"/>
    <d v="2016-05-09T00:00:00"/>
    <s v="Direccion General Técnica, Administrativa y Legal"/>
    <d v="2016-09-07T00:00:00"/>
    <m/>
    <x v="3"/>
    <d v="2016-09-08T00:00:00"/>
    <m/>
    <m/>
    <m/>
    <m/>
    <m/>
    <x v="3"/>
    <d v="2016-09-08T00:00:00"/>
    <m/>
    <m/>
    <m/>
    <m/>
    <m/>
    <m/>
    <m/>
    <m/>
    <m/>
    <m/>
    <m/>
    <x v="0"/>
    <m/>
    <e v="#N/A"/>
    <m/>
    <m/>
    <m/>
    <m/>
    <m/>
    <x v="0"/>
  </r>
  <r>
    <m/>
    <s v="028391/2016"/>
    <m/>
    <s v="0028391/2016"/>
    <m/>
    <m/>
    <m/>
    <d v="2016-08-23T00:00:00"/>
    <s v="Tecnopolis - Mantenimiento"/>
    <s v="ENTROPIA S.R.L."/>
    <n v="649034.57999999996"/>
    <s v="OC 87/2015 Pago de factura B N° 0002-00000032"/>
    <s v="Dirección Nacional de Centros Tematicos"/>
    <s v="8/28/2016"/>
    <s v="Direccion General Técnica, Administrativa y Legal"/>
    <d v="2016-09-07T00:00:00"/>
    <m/>
    <x v="3"/>
    <d v="2016-09-08T00:00:00"/>
    <s v="TERMINADO"/>
    <s v="Mesa de Entradas"/>
    <d v="2016-10-04T00:00:00"/>
    <s v="Providencia GEDO"/>
    <s v="Para archivar, por pedido de DNCT, ya que la factura está duplicada con una que corre en Nota-S01:0027812/2016"/>
    <x v="2"/>
    <d v="2016-10-04T00:00:00"/>
    <m/>
    <m/>
    <m/>
    <m/>
    <m/>
    <m/>
    <m/>
    <m/>
    <m/>
    <m/>
    <m/>
    <x v="0"/>
    <m/>
    <e v="#N/A"/>
    <m/>
    <m/>
    <m/>
    <m/>
    <m/>
    <x v="0"/>
  </r>
  <r>
    <s v="404060/2016"/>
    <s v="404060/2016"/>
    <m/>
    <s v="0028313/2016"/>
    <m/>
    <m/>
    <s v="NOTA DNCT N° 281/2016"/>
    <d v="2016-09-05T00:00:00"/>
    <s v="Tecnopolis - Mantenimiento"/>
    <s v="ENTROPIA S.R.L."/>
    <n v="347919"/>
    <s v="Pago de facturas B N° 0002-00000033/34/35/36/38"/>
    <s v="Dirección Nacional de Centros Tematicos"/>
    <d v="2016-05-09T00:00:00"/>
    <s v="Direccion General Técnica, Administrativa y Legal"/>
    <d v="2016-09-07T00:00:00"/>
    <m/>
    <x v="0"/>
    <d v="2016-09-08T00:00:00"/>
    <s v="TERMINADO"/>
    <s v="Presupuesto"/>
    <d v="2016-09-15T00:00:00"/>
    <s v="PV-2016-01394976-APN-DGTAYL#SFM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403772/2016"/>
    <s v="403772/2016"/>
    <m/>
    <s v="0028380/2016"/>
    <m/>
    <m/>
    <s v="NOTA DNCT N° 288/2016"/>
    <d v="2016-08-24T00:00:00"/>
    <s v="Tecnopolis - Agua"/>
    <s v="AKUA S.A."/>
    <n v="16578"/>
    <s v="Pago de factura B N° 0006-00001078"/>
    <s v="Dirección Nacional de Centros Tematicos"/>
    <s v="8/24/2016"/>
    <s v="Direccion General Técnica, Administrativa y Legal"/>
    <d v="2016-09-07T00:00:00"/>
    <m/>
    <x v="3"/>
    <d v="2016-09-08T00:00:00"/>
    <m/>
    <s v="Presupuesto"/>
    <d v="2016-10-03T00:00:00"/>
    <s v="PV-2016-01876301"/>
    <m/>
    <x v="5"/>
    <m/>
    <m/>
    <m/>
    <m/>
    <m/>
    <m/>
    <m/>
    <m/>
    <m/>
    <m/>
    <m/>
    <m/>
    <x v="0"/>
    <m/>
    <e v="#N/A"/>
    <m/>
    <m/>
    <m/>
    <m/>
    <m/>
    <x v="0"/>
  </r>
  <r>
    <s v="403781/2016"/>
    <s v="403781/2016"/>
    <m/>
    <s v="0028358/2016"/>
    <m/>
    <m/>
    <s v="NOTA DNCT N° 287/2016"/>
    <d v="2016-08-30T00:00:00"/>
    <s v="Tecnopolis - Mantenimiento"/>
    <s v="DURBECK"/>
    <n v="5247.4"/>
    <s v="Pago de factura B N° 0003-00000781"/>
    <s v="Dirección Nacional de Centros Tematicos"/>
    <s v="8/30/2016"/>
    <s v="Direccion General Técnica, Administrativa y Legal"/>
    <d v="2016-09-07T00:00:00"/>
    <m/>
    <x v="3"/>
    <d v="2016-09-08T00:00:00"/>
    <s v="TERMINADO"/>
    <s v="Presupuesto"/>
    <d v="2016-09-16T00:00:00"/>
    <s v="PV-2016-01448440-APN-DGTAYL#SFM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405124/2016"/>
    <s v="405124/2016"/>
    <m/>
    <s v="0028362/2016"/>
    <m/>
    <m/>
    <s v="NOTA DNCT N° 279/2016"/>
    <d v="2016-09-05T00:00:00"/>
    <s v="Tecnopolis - Iluminacion"/>
    <s v="TECBA GROUP S.A."/>
    <n v="499999.98"/>
    <s v="Pago de de factura B N° 0001-00000003"/>
    <s v="Dirección Nacional de Centros Tematicos"/>
    <d v="2016-05-09T00:00:00"/>
    <s v="Direccion General Técnica, Administrativa y Legal"/>
    <d v="2016-09-07T00:00:00"/>
    <m/>
    <x v="3"/>
    <d v="2016-09-08T00:00:00"/>
    <m/>
    <m/>
    <m/>
    <m/>
    <m/>
    <x v="3"/>
    <d v="2016-09-08T00:00:00"/>
    <m/>
    <m/>
    <m/>
    <m/>
    <m/>
    <m/>
    <m/>
    <m/>
    <m/>
    <m/>
    <m/>
    <x v="0"/>
    <m/>
    <e v="#N/A"/>
    <m/>
    <m/>
    <m/>
    <m/>
    <m/>
    <x v="0"/>
  </r>
  <r>
    <s v="403830/2016"/>
    <s v="403830/2016"/>
    <m/>
    <s v="0028385/2016"/>
    <m/>
    <m/>
    <s v="NOTA DNCT N° 286/2016"/>
    <d v="2016-08-31T00:00:00"/>
    <s v="Tecnopolis - Mantenimiento"/>
    <s v="PINTURERIAS REX S.A."/>
    <n v="194480"/>
    <s v="Pago de factura B N° 0334-00003057"/>
    <s v="Dirección Nacional de Centros Tematicos"/>
    <s v="8/31/2016"/>
    <s v="Direccion General Técnica, Administrativa y Legal"/>
    <d v="2016-09-07T00:00:00"/>
    <m/>
    <x v="3"/>
    <d v="2016-09-08T00:00:00"/>
    <s v="TERMINADO"/>
    <s v="Presupuesto"/>
    <d v="2016-09-09T00:00:00"/>
    <s v="PV-2016-01279907-APN-DGTAYL#SFM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403938/2016"/>
    <s v="403938/2016"/>
    <m/>
    <s v="0028366/2016"/>
    <m/>
    <m/>
    <s v="NOTA DNCT N° 284/2016"/>
    <d v="2016-08-26T00:00:00"/>
    <s v="Tecnopolis - Alquiler Fotocopiadoras"/>
    <s v="QSC SOLUCIONES S.R.L."/>
    <n v="17848.64"/>
    <s v="Pago de factura B N° 0002-00007912"/>
    <s v="Dirección Nacional de Centros Tematicos"/>
    <s v="8/26/2016"/>
    <s v="Direccion General Técnica, Administrativa y Legal"/>
    <d v="2016-09-07T00:00:00"/>
    <m/>
    <x v="3"/>
    <d v="2016-09-08T00:00:00"/>
    <m/>
    <s v="Presupuesto"/>
    <d v="2016-09-14T00:00:00"/>
    <s v="PV-2016-01394700-APN-DGTAYL#SFM"/>
    <s v="PARA CONTINUAR CON LOS TRAMITES ADMINISTRATIVOS DE RIGOR"/>
    <x v="19"/>
    <d v="2016-09-13T00:00:00"/>
    <m/>
    <m/>
    <m/>
    <m/>
    <m/>
    <m/>
    <m/>
    <m/>
    <m/>
    <m/>
    <m/>
    <x v="0"/>
    <m/>
    <e v="#N/A"/>
    <m/>
    <m/>
    <m/>
    <m/>
    <m/>
    <x v="0"/>
  </r>
  <r>
    <s v="401313/2016"/>
    <s v="401313/2016"/>
    <m/>
    <s v="0028374/2016"/>
    <m/>
    <m/>
    <s v="NOTA DNEF N° 573/2016"/>
    <d v="2016-09-05T00:00:00"/>
    <s v="Alquiler de Equipamiento"/>
    <s v="TROY PRODUCCIONES S.R.L."/>
    <n v="43560"/>
    <s v="Pago de factura B N° 0002-00000081"/>
    <s v="Dirección Nacional de Expresiones Federales"/>
    <d v="2016-05-09T00:00:00"/>
    <s v="Dirección Nacional de Expresiones Federales"/>
    <d v="2016-09-05T00:00:00"/>
    <m/>
    <x v="3"/>
    <d v="2016-09-08T00:00:00"/>
    <s v="TERMINADO"/>
    <s v="Presupuesto"/>
    <d v="2016-09-20T00:00:00"/>
    <s v="PV-2016-01532733"/>
    <m/>
    <x v="5"/>
    <m/>
    <m/>
    <m/>
    <m/>
    <m/>
    <m/>
    <m/>
    <m/>
    <m/>
    <m/>
    <m/>
    <m/>
    <x v="0"/>
    <m/>
    <e v="#N/A"/>
    <m/>
    <m/>
    <m/>
    <m/>
    <m/>
    <x v="0"/>
  </r>
  <r>
    <s v="409109/2016"/>
    <s v="409109/2016"/>
    <m/>
    <m/>
    <m/>
    <m/>
    <s v="NOTA DNEF 93/2016"/>
    <d v="2016-09-08T00:00:00"/>
    <s v="Contrataciones Artisticas"/>
    <s v="CHIAPPETTA SERGIO NESTOR"/>
    <n v="175000"/>
    <s v="Pago de factura B N° 0001-00000010"/>
    <s v="Dirección Nacional de Expresiones Federales"/>
    <d v="2016-08-09T00:00:00"/>
    <s v="Dirección Nacional de Expresiones Federales"/>
    <d v="2016-09-08T00:00:00"/>
    <m/>
    <x v="1"/>
    <d v="2016-09-08T00:00:00"/>
    <s v="se envía con providencia porque no acreditan la representación, lo que adjuntan no es suficiente."/>
    <s v="Dirección Nacional de Expresiones Federales"/>
    <d v="2016-10-03T00:00:00"/>
    <s v="PV-2016-01879405"/>
    <s v="para acreditar la respresentación"/>
    <x v="25"/>
    <d v="2016-10-03T00:00:00"/>
    <m/>
    <m/>
    <m/>
    <m/>
    <m/>
    <m/>
    <m/>
    <m/>
    <m/>
    <m/>
    <m/>
    <x v="0"/>
    <m/>
    <e v="#N/A"/>
    <m/>
    <m/>
    <m/>
    <m/>
    <m/>
    <x v="0"/>
  </r>
  <r>
    <s v="350962/2016"/>
    <s v="350962/2016"/>
    <m/>
    <m/>
    <m/>
    <m/>
    <m/>
    <d v="2016-07-29T00:00:00"/>
    <s v="Informática"/>
    <m/>
    <m/>
    <m/>
    <s v="Coordinación Técnica Operativa"/>
    <s v="7/29/2016"/>
    <s v="Direccion General Técnica, Administrativa y Legal"/>
    <d v="2016-09-08T00:00:00"/>
    <m/>
    <x v="2"/>
    <d v="2016-09-09T00:00:00"/>
    <s v="Adhesión a ConvenioMarco por Nota. Jurídicos de JGM confirmará procedimiento el 30-09. Se solicitó a Informática que agregue otros presupuestos al expediente, mas detalle de ubicación física de las computadoras destinatarias de las licencias a adquirir. Todo solicitado por ONTI"/>
    <m/>
    <m/>
    <m/>
    <m/>
    <x v="3"/>
    <d v="2016-09-08T00:00:00"/>
    <m/>
    <m/>
    <m/>
    <m/>
    <m/>
    <m/>
    <m/>
    <m/>
    <m/>
    <m/>
    <m/>
    <x v="0"/>
    <m/>
    <s v="350962/2016"/>
    <m/>
    <m/>
    <m/>
    <m/>
    <m/>
    <x v="3"/>
  </r>
  <r>
    <s v="406562/2016"/>
    <s v="406562/2016"/>
    <m/>
    <s v="0028740/2016"/>
    <m/>
    <m/>
    <m/>
    <d v="2016-09-06T00:00:00"/>
    <s v="Informática"/>
    <m/>
    <m/>
    <s v="Alta de hosting servidores del Ministerio de Mordernización para el SIGPREN en el SFMyCP"/>
    <s v="Informatica"/>
    <d v="2016-06-09T00:00:00"/>
    <s v="Direccion General Técnica, Administrativa y Legal"/>
    <d v="2016-09-12T00:00:00"/>
    <m/>
    <x v="0"/>
    <m/>
    <m/>
    <m/>
    <m/>
    <m/>
    <m/>
    <x v="3"/>
    <d v="2016-09-12T00:00:00"/>
    <m/>
    <m/>
    <m/>
    <m/>
    <m/>
    <m/>
    <m/>
    <m/>
    <m/>
    <m/>
    <m/>
    <x v="0"/>
    <m/>
    <e v="#N/A"/>
    <m/>
    <m/>
    <m/>
    <m/>
    <m/>
    <x v="0"/>
  </r>
  <r>
    <s v="411740/2016"/>
    <s v="411740/2016"/>
    <m/>
    <s v="0028861/2016"/>
    <m/>
    <m/>
    <s v="NOTA DNCT 298/2016"/>
    <d v="2016-09-08T00:00:00"/>
    <s v="Tecnopolis - Librería"/>
    <s v="LUIS LOPETRONE"/>
    <n v="49177"/>
    <s v="Pago de fatura B N° 0004-00003284"/>
    <s v="Dirección Nacional de Centros Tematicos"/>
    <d v="2016-09-08T00:00:00"/>
    <s v="Direccion General Técnica, Administrativa y Legal"/>
    <d v="2016-09-12T00:00:00"/>
    <m/>
    <x v="3"/>
    <d v="2016-09-13T00:00:00"/>
    <m/>
    <s v="Presupuesto"/>
    <d v="2016-09-30T00:00:00"/>
    <s v="PV-2016-01819007"/>
    <m/>
    <x v="5"/>
    <m/>
    <m/>
    <m/>
    <m/>
    <m/>
    <m/>
    <m/>
    <m/>
    <m/>
    <m/>
    <m/>
    <m/>
    <x v="0"/>
    <m/>
    <e v="#N/A"/>
    <m/>
    <m/>
    <m/>
    <m/>
    <m/>
    <x v="0"/>
  </r>
  <r>
    <s v="415096/2016"/>
    <s v="415096/2016"/>
    <m/>
    <s v="0028860/2016"/>
    <m/>
    <m/>
    <s v="NOTA DNEF 633/2016"/>
    <d v="2016-09-12T00:00:00"/>
    <s v="Contrataciones Artisticas"/>
    <s v="SERGIO DANIEL WAGNER"/>
    <n v="10000"/>
    <s v="Informe reconociemiento de gastos &quot;SERGIO DANIEL WAGNER&quot; - Jazz argentino Diferentes Miradas -"/>
    <s v="Dirección Nacional de Expresiones Federales"/>
    <d v="2016-09-12T00:00:00"/>
    <s v="Dirección Nacional de Expresiones Federales"/>
    <d v="2016-09-12T00:00:00"/>
    <m/>
    <x v="1"/>
    <d v="2016-09-13T00:00:00"/>
    <s v="se devuelve por falta de sipro."/>
    <s v="Dirección Nacional de Expresiones Federales"/>
    <d v="2016-09-26T00:00:00"/>
    <m/>
    <s v="para inscribir en sipro"/>
    <x v="7"/>
    <d v="2016-09-26T00:00:00"/>
    <m/>
    <m/>
    <m/>
    <m/>
    <m/>
    <m/>
    <m/>
    <m/>
    <m/>
    <m/>
    <m/>
    <x v="0"/>
    <m/>
    <e v="#N/A"/>
    <m/>
    <m/>
    <m/>
    <m/>
    <m/>
    <x v="0"/>
  </r>
  <r>
    <s v="415084/2016"/>
    <s v="415084/2016"/>
    <m/>
    <s v="0028859/2016"/>
    <m/>
    <m/>
    <s v="NOTA DNEF 632/2016"/>
    <d v="2016-09-12T00:00:00"/>
    <s v="Contrataciones Artisticas"/>
    <s v="SEBASTIAN EDGARDO BENEDETTI"/>
    <n v="2000"/>
    <s v="Informe reconociemiento de gastos &quot;SEBASTIAN EDGARDO BENEDETTI&quot; - Expreso Imaginario -"/>
    <s v="Dirección Nacional de Expresiones Federales"/>
    <d v="2016-09-12T00:00:00"/>
    <s v="Dirección Nacional de Expresiones Federales"/>
    <d v="2016-09-12T00:00:00"/>
    <m/>
    <x v="1"/>
    <d v="2016-09-13T00:00:00"/>
    <s v="se devuelve por falta de sipro."/>
    <s v="Dirección Nacional de Expresiones Federales"/>
    <d v="2016-09-26T00:00:00"/>
    <m/>
    <s v="para inscribir en sipro"/>
    <x v="3"/>
    <d v="2016-10-07T00:00:00"/>
    <m/>
    <m/>
    <m/>
    <m/>
    <m/>
    <m/>
    <m/>
    <m/>
    <m/>
    <m/>
    <m/>
    <x v="0"/>
    <m/>
    <e v="#N/A"/>
    <m/>
    <m/>
    <m/>
    <m/>
    <m/>
    <x v="0"/>
  </r>
  <r>
    <s v="415083/2016"/>
    <s v="415083/2016"/>
    <m/>
    <s v="0028858/2016"/>
    <m/>
    <m/>
    <s v="NOTA DNEF 631/2016"/>
    <m/>
    <s v="Contrataciones Artisticas"/>
    <s v="PAULA AMALIA PELUSO"/>
    <n v="24000"/>
    <s v="Informe reconociemiento de gastos &quot;PAULA AMALIA PELUSO&quot; - Formas de tiempo -"/>
    <s v="Dirección Nacional de Expresiones Federales"/>
    <d v="2016-09-12T00:00:00"/>
    <s v="Dirección Nacional de Expresiones Federales"/>
    <d v="2016-09-12T00:00:00"/>
    <m/>
    <x v="1"/>
    <d v="2016-09-13T00:00:00"/>
    <s v="TERMINADO"/>
    <s v="Presupuesto"/>
    <d v="2016-09-27T00:00:00"/>
    <s v="PV-2016-01691925"/>
    <s v="Para indicar existencia de credito, Reso por GEDO"/>
    <x v="5"/>
    <m/>
    <m/>
    <m/>
    <m/>
    <m/>
    <m/>
    <m/>
    <m/>
    <m/>
    <m/>
    <m/>
    <m/>
    <x v="0"/>
    <m/>
    <e v="#N/A"/>
    <m/>
    <m/>
    <m/>
    <m/>
    <m/>
    <x v="0"/>
  </r>
  <r>
    <s v="415082/2016"/>
    <s v="415082/2016"/>
    <m/>
    <s v="0028731/2016"/>
    <m/>
    <m/>
    <s v="NOTA DNEF 630/2016"/>
    <d v="2016-09-12T00:00:00"/>
    <s v="Hospedaje y Comida"/>
    <s v="ALVEAR PALACE HOTEL S.A.I."/>
    <n v="29896.68"/>
    <s v="Pago de factura B N° 0017-00009450"/>
    <s v="Dirección Nacional de Expresiones Federales"/>
    <d v="2016-09-12T00:00:00"/>
    <s v="Dirección Nacional de Expresiones Federales"/>
    <d v="2016-09-12T00:00:00"/>
    <m/>
    <x v="1"/>
    <d v="2016-09-13T00:00:00"/>
    <s v="TERMINADO"/>
    <s v="Presupuesto"/>
    <d v="2016-10-06T00:00:00"/>
    <s v="PV-2016-01999184"/>
    <s v="Para indicar crédito e intervención. RESO por GEDO."/>
    <x v="5"/>
    <m/>
    <m/>
    <m/>
    <m/>
    <m/>
    <m/>
    <m/>
    <m/>
    <m/>
    <m/>
    <m/>
    <m/>
    <x v="0"/>
    <m/>
    <e v="#N/A"/>
    <m/>
    <m/>
    <m/>
    <m/>
    <m/>
    <x v="0"/>
  </r>
  <r>
    <s v="411658/2016"/>
    <s v="411658/2016"/>
    <m/>
    <s v="0028735/2016"/>
    <m/>
    <m/>
    <s v="NOTA DNCT 283/2016"/>
    <d v="2016-08-30T00:00:00"/>
    <s v="Tecnopolis - Equipamiento"/>
    <s v="SM VEHÍCULOS ELÉCTRICOS S.A."/>
    <n v="318835"/>
    <s v="Pago de facturas B N° 0004-00000234/36"/>
    <s v="Dirección Nacional de Centros Tematicos"/>
    <d v="2016-08-03T00:00:00"/>
    <s v="Direccion General Técnica, Administrativa y Legal"/>
    <d v="2016-09-12T00:00:00"/>
    <m/>
    <x v="3"/>
    <d v="2016-09-13T00:00:00"/>
    <m/>
    <m/>
    <m/>
    <m/>
    <s v="PARA SU INTERVENCION"/>
    <x v="19"/>
    <d v="2016-09-16T00:00:00"/>
    <m/>
    <m/>
    <m/>
    <m/>
    <m/>
    <m/>
    <m/>
    <m/>
    <m/>
    <m/>
    <m/>
    <x v="0"/>
    <m/>
    <e v="#N/A"/>
    <m/>
    <m/>
    <m/>
    <m/>
    <m/>
    <x v="0"/>
  </r>
  <r>
    <s v="411705/2016"/>
    <s v="411705/2016"/>
    <m/>
    <s v="028876/2016"/>
    <m/>
    <m/>
    <s v="NOTA DNCT 299/2016"/>
    <d v="2016-09-05T00:00:00"/>
    <s v="Tecnopolis - Servicio de sonido y video"/>
    <s v="DELICHOTTI JAVIER LEANDRO"/>
    <n v="15730"/>
    <s v="Pago de factura B N° 0003-00000008"/>
    <s v="Dirección Nacional de Centros Tematicos"/>
    <d v="2016-08-30T00:00:00"/>
    <s v="Direccion General Técnica, Administrativa y Legal"/>
    <d v="2016-09-12T00:00:00"/>
    <m/>
    <x v="3"/>
    <d v="2016-09-13T00:00:00"/>
    <m/>
    <s v="Presupuesto"/>
    <d v="2016-09-16T00:00:00"/>
    <s v="PV-2016-01464782-APN-DGTAYL#SFM"/>
    <s v="PARA SU INTERVENCION"/>
    <x v="19"/>
    <d v="2016-09-16T00:00:00"/>
    <m/>
    <m/>
    <m/>
    <m/>
    <m/>
    <m/>
    <m/>
    <m/>
    <m/>
    <m/>
    <m/>
    <x v="0"/>
    <m/>
    <e v="#N/A"/>
    <m/>
    <m/>
    <m/>
    <m/>
    <m/>
    <x v="0"/>
  </r>
  <r>
    <s v="415642/2016"/>
    <s v="415642/2016"/>
    <m/>
    <s v="026607/2016"/>
    <m/>
    <m/>
    <s v="NOTA DNEF 637/2016"/>
    <d v="2016-09-13T00:00:00"/>
    <s v="Alquiler de Equipamiento"/>
    <m/>
    <m/>
    <m/>
    <s v="Dirección Nacional de Expresiones Federales"/>
    <d v="2016-09-13T00:00:00"/>
    <s v="Dirección Nacional de Expresiones Federales"/>
    <d v="2016-09-13T00:00:00"/>
    <m/>
    <x v="1"/>
    <d v="2016-09-13T00:00:00"/>
    <s v="5/10 volvió des legales para que el área requirente cambie la nota ya que hay diferencias con lo que se factura."/>
    <s v="Dirección Nacional de Expresiones Federales"/>
    <d v="2016-10-06T00:00:00"/>
    <s v="PV-2016-01701391"/>
    <s v="para modificar nota"/>
    <x v="25"/>
    <d v="2016-10-06T00:00:00"/>
    <m/>
    <m/>
    <m/>
    <m/>
    <m/>
    <m/>
    <m/>
    <m/>
    <m/>
    <m/>
    <m/>
    <x v="0"/>
    <m/>
    <e v="#N/A"/>
    <m/>
    <m/>
    <m/>
    <m/>
    <m/>
    <x v="0"/>
  </r>
  <r>
    <s v="415599/2016"/>
    <s v="415599/2016"/>
    <m/>
    <s v="0028730/2016"/>
    <m/>
    <m/>
    <s v="NOTA DNEF 476/2016"/>
    <s v="13/09/0206"/>
    <s v="Alquiler de Equipamiento"/>
    <s v="BACIGALUPPI HNOS S.A."/>
    <n v="81856.5"/>
    <s v="Pago de factura B N° 0061-00000076"/>
    <s v="Dirección Nacional de Expresiones Federales"/>
    <d v="2016-09-13T00:00:00"/>
    <s v="Dirección Nacional de Expresiones Federales"/>
    <d v="2016-09-13T00:00:00"/>
    <m/>
    <x v="1"/>
    <d v="2016-09-13T00:00:00"/>
    <s v="TERMINADO"/>
    <s v="Presupuesto"/>
    <d v="2016-09-29T00:00:00"/>
    <s v="pv-2016-01759263"/>
    <s v="Para indicación de crédito e intervención. DISPO x GEDO."/>
    <x v="5"/>
    <m/>
    <m/>
    <m/>
    <m/>
    <m/>
    <m/>
    <m/>
    <m/>
    <m/>
    <m/>
    <m/>
    <m/>
    <x v="0"/>
    <m/>
    <e v="#N/A"/>
    <m/>
    <m/>
    <m/>
    <m/>
    <m/>
    <x v="0"/>
  </r>
  <r>
    <s v="411613/2016"/>
    <s v="411613/2016"/>
    <m/>
    <s v="0028927/2016"/>
    <m/>
    <m/>
    <s v="NOTA DNCT 300/2016"/>
    <d v="2016-09-09T00:00:00"/>
    <s v="Tecnopolis - Maquinas y Herramientas"/>
    <s v="GRUAS SAN BLAS S.A."/>
    <n v="456050.02"/>
    <s v="Pago de facturas B N° 0038-00000120/118/119/121"/>
    <s v="Dirección Nacional de Centros Tematicos"/>
    <d v="2016-09-09T00:00:00"/>
    <s v="Direccion General Técnica, Administrativa y Legal"/>
    <d v="2016-09-12T00:00:00"/>
    <m/>
    <x v="3"/>
    <d v="2016-09-13T00:00:00"/>
    <m/>
    <s v="Presupuesto"/>
    <d v="2016-09-15T00:00:00"/>
    <s v="PV-2016-01424177-APN-DGTAYL#SFM"/>
    <s v="PARA CONTINUAR CON LOS TRÁMITES DE RIGOR"/>
    <x v="19"/>
    <d v="2016-09-14T00:00:00"/>
    <m/>
    <m/>
    <m/>
    <m/>
    <m/>
    <m/>
    <m/>
    <m/>
    <m/>
    <m/>
    <m/>
    <x v="0"/>
    <m/>
    <e v="#N/A"/>
    <m/>
    <m/>
    <m/>
    <m/>
    <m/>
    <x v="0"/>
  </r>
  <r>
    <s v="416463/2016"/>
    <s v="416463/2016"/>
    <m/>
    <m/>
    <m/>
    <m/>
    <s v="NOTA DNEF 643/2016"/>
    <d v="2016-09-13T00:00:00"/>
    <s v="Alquiler de Equipamiento"/>
    <s v="BUENOS AIRES LIVE SHOW S.R.L."/>
    <n v="39000"/>
    <s v="Pago de factura B N° 0002-00000068"/>
    <s v="Dirección Nacional de Expresiones Federales"/>
    <d v="2016-09-13T00:00:00"/>
    <s v="Dirección Nacional de Expresiones Federales"/>
    <d v="2016-09-13T00:00:00"/>
    <m/>
    <x v="1"/>
    <d v="2016-09-13T00:00:00"/>
    <s v="TERMINADO"/>
    <s v="Presupuesto"/>
    <d v="2016-09-29T00:00:00"/>
    <s v="pv-2016-01759190"/>
    <s v="Para indicación de crédito e intervención. DISPO x GEDO."/>
    <x v="5"/>
    <m/>
    <m/>
    <m/>
    <m/>
    <m/>
    <m/>
    <m/>
    <m/>
    <m/>
    <m/>
    <m/>
    <m/>
    <x v="0"/>
    <m/>
    <e v="#N/A"/>
    <m/>
    <m/>
    <m/>
    <m/>
    <m/>
    <x v="0"/>
  </r>
  <r>
    <s v="417005/2016"/>
    <s v="417005/2016"/>
    <m/>
    <m/>
    <m/>
    <m/>
    <m/>
    <m/>
    <s v="Logistica"/>
    <m/>
    <m/>
    <s v="Solicitud de indumentaria convenio SATSAID"/>
    <s v="Dirección de Generacion de Contendios"/>
    <d v="2016-09-13T00:00:00"/>
    <s v="Dirección de Generacion de Contendios"/>
    <d v="2016-09-13T00:00:00"/>
    <m/>
    <x v="2"/>
    <m/>
    <s v="Se reenvió a Daniel sugiriendo se rehaga el Expediente (Oficina Daniel). Se va a tramitar tipo &quot;&quot;Gift Card&quot;&quot;._x000a_"/>
    <m/>
    <m/>
    <m/>
    <m/>
    <x v="3"/>
    <d v="2016-09-13T00:00:00"/>
    <m/>
    <m/>
    <m/>
    <m/>
    <m/>
    <m/>
    <m/>
    <m/>
    <m/>
    <m/>
    <m/>
    <x v="0"/>
    <m/>
    <e v="#N/A"/>
    <m/>
    <m/>
    <m/>
    <m/>
    <m/>
    <x v="3"/>
  </r>
  <r>
    <s v="397932/2016"/>
    <s v="397932/2016"/>
    <m/>
    <m/>
    <m/>
    <m/>
    <m/>
    <d v="2016-09-06T00:00:00"/>
    <s v="Limpieza"/>
    <s v="PEREZ WALTER LEONARDO"/>
    <n v="10004626.050000001"/>
    <s v="Pago por servico de limpieza agosto 2016"/>
    <s v="Coordinación Técnica Operativa"/>
    <d v="2016-09-06T00:00:00"/>
    <s v="Direccion General Técnica, Administrativa y Legal"/>
    <d v="2016-09-14T00:00:00"/>
    <m/>
    <x v="1"/>
    <d v="2016-09-15T00:00:00"/>
    <s v="Trabajando con especificaciones Técnicas"/>
    <s v="Coordinación Técnica Operativa"/>
    <d v="2016-09-20T00:00:00"/>
    <s v="RTO-S01:1015903/2016"/>
    <s v="Para agregar documentación"/>
    <x v="3"/>
    <d v="2016-09-28T00:00:00"/>
    <m/>
    <m/>
    <m/>
    <m/>
    <m/>
    <m/>
    <m/>
    <m/>
    <m/>
    <m/>
    <m/>
    <x v="0"/>
    <m/>
    <e v="#N/A"/>
    <m/>
    <m/>
    <m/>
    <m/>
    <m/>
    <x v="0"/>
  </r>
  <r>
    <s v="416892/2016"/>
    <s v="416892/2016"/>
    <m/>
    <s v="0028942/2016"/>
    <m/>
    <m/>
    <s v="NOTA DNCT 304/2016"/>
    <d v="2016-09-13T00:00:00"/>
    <s v="Viáticos y Alojamiento"/>
    <s v="BLUE DOT S.A."/>
    <n v="361063.4"/>
    <s v="Pago de factura B N° 0003-00002394"/>
    <s v="Dirección Nacional de Centros Tematicos"/>
    <d v="2016-09-13T00:00:00"/>
    <s v="Direccion General Técnica, Administrativa y Legal"/>
    <d v="2016-09-14T00:00:00"/>
    <m/>
    <x v="3"/>
    <d v="2016-09-15T00:00:00"/>
    <s v="TERMINADO"/>
    <s v="Presupuesto"/>
    <d v="2016-09-16T00:00:00"/>
    <s v="PV-2016-01456573-APN-DGTAYL#SFM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369656/2016"/>
    <s v="369656/2016"/>
    <m/>
    <m/>
    <m/>
    <m/>
    <m/>
    <d v="2016-09-16T00:00:00"/>
    <m/>
    <m/>
    <m/>
    <s v="DESIGNACIÓN DE MIEMBROS DE LA COMISIÓN EVALUADORA"/>
    <s v="Direccion General Técnica, Administrativa y Legal"/>
    <d v="2016-09-16T00:00:00"/>
    <s v="Direccion General Técnica, Administrativa y Legal"/>
    <d v="2016-09-16T00:00:00"/>
    <m/>
    <x v="3"/>
    <d v="2016-09-16T00:00:00"/>
    <s v="TERMINADO"/>
    <s v="Legales"/>
    <d v="2016-09-16T00:00:00"/>
    <s v="Providencia GEDO"/>
    <s v="Para su intervención con PROY de RESO para nombrar comisión evaluadora"/>
    <x v="5"/>
    <m/>
    <m/>
    <m/>
    <m/>
    <m/>
    <m/>
    <m/>
    <m/>
    <m/>
    <m/>
    <m/>
    <m/>
    <x v="0"/>
    <m/>
    <e v="#N/A"/>
    <m/>
    <m/>
    <m/>
    <m/>
    <m/>
    <x v="0"/>
  </r>
  <r>
    <s v="426471/2016"/>
    <s v="426471/2016"/>
    <m/>
    <s v="0029295/2016"/>
    <m/>
    <m/>
    <s v="NOTA DNCT N° 312/2016"/>
    <d v="2016-09-05T00:00:00"/>
    <s v="Tecnopolis - Mantenimiento"/>
    <s v="MISIANO RUBEN ANTONIO DARÍO"/>
    <n v="97585.58"/>
    <s v="Pago de facturas B N° 0002-00000034/35"/>
    <s v="Dirección Nacional de Centros Tematicos"/>
    <d v="2016-09-05T00:00:00"/>
    <s v="Direccion General Técnica, Administrativa y Legal"/>
    <d v="2016-09-19T00:00:00"/>
    <m/>
    <x v="3"/>
    <d v="2016-09-20T00:00:00"/>
    <m/>
    <m/>
    <m/>
    <m/>
    <m/>
    <x v="2"/>
    <d v="2016-10-05T00:00:00"/>
    <m/>
    <m/>
    <m/>
    <m/>
    <m/>
    <m/>
    <m/>
    <m/>
    <m/>
    <m/>
    <m/>
    <x v="0"/>
    <m/>
    <e v="#N/A"/>
    <m/>
    <m/>
    <m/>
    <m/>
    <m/>
    <x v="0"/>
  </r>
  <r>
    <s v="426444/2016"/>
    <s v="426444/2016"/>
    <m/>
    <s v="29294/2016"/>
    <m/>
    <m/>
    <s v="NOTA DNCT N° 310/2016"/>
    <d v="2016-09-13T00:00:00"/>
    <s v="Tecnopolis - Mantenimiento"/>
    <s v="DE MARTINO CARLOS EDUARDO"/>
    <n v="45050"/>
    <s v="Pago de factura B N° 0010-00000357"/>
    <s v="Dirección Nacional de Centros Tematicos"/>
    <d v="2016-09-13T00:00:00"/>
    <s v="Direccion General Técnica, Administrativa y Legal"/>
    <d v="2016-09-19T00:00:00"/>
    <m/>
    <x v="3"/>
    <d v="2016-09-20T00:00:00"/>
    <s v="TERMINADO"/>
    <s v="Presupuesto"/>
    <d v="2016-09-26T00:00:00"/>
    <s v="PV-2016-01659067-APN"/>
    <s v="PARA SU INTERVENCION"/>
    <x v="19"/>
    <d v="2016-09-26T00:00:00"/>
    <m/>
    <m/>
    <m/>
    <m/>
    <m/>
    <m/>
    <m/>
    <m/>
    <m/>
    <m/>
    <m/>
    <x v="0"/>
    <m/>
    <m/>
    <m/>
    <m/>
    <m/>
    <m/>
    <m/>
    <x v="0"/>
  </r>
  <r>
    <s v="426312/2016"/>
    <s v="426312/2016"/>
    <m/>
    <s v="29285/2016"/>
    <m/>
    <m/>
    <s v="NOTA DNCT N° 305/2016"/>
    <d v="2016-09-09T00:00:00"/>
    <s v="Tecnopolis - Alquiler de Andamios"/>
    <s v="ATENCIÓN URBANA S.R.L."/>
    <n v="32200"/>
    <s v="Pago de factura B N° 0002-00000007/8/9"/>
    <s v="Dirección Nacional de Centros Tematicos"/>
    <d v="2016-09-09T00:00:00"/>
    <s v="Direccion General Técnica, Administrativa y Legal"/>
    <d v="2016-09-19T00:00:00"/>
    <m/>
    <x v="3"/>
    <d v="2016-09-20T00:00:00"/>
    <s v="TERMINADO"/>
    <s v="Presupuesto"/>
    <d v="2016-09-27T00:00:00"/>
    <s v="PV-2016-01711088"/>
    <s v="PARA SU INTERVENCION"/>
    <x v="5"/>
    <m/>
    <m/>
    <m/>
    <m/>
    <m/>
    <m/>
    <m/>
    <m/>
    <m/>
    <m/>
    <m/>
    <m/>
    <x v="0"/>
    <m/>
    <m/>
    <m/>
    <m/>
    <m/>
    <m/>
    <m/>
    <x v="0"/>
  </r>
  <r>
    <s v="426339/2016"/>
    <s v="426339/2016"/>
    <m/>
    <s v="292887/2016"/>
    <m/>
    <m/>
    <s v="NOTA DNCT N° 306/2016"/>
    <d v="2016-09-13T00:00:00"/>
    <s v="Tecnopolis - Insumos textiles"/>
    <s v="DG PRODUCTOS TEXTILES S.R.L."/>
    <n v="307112.84000000003"/>
    <s v="Pago de factura B N° 0003-00000004"/>
    <s v="Dirección Nacional de Centros Tematicos"/>
    <d v="2016-09-13T00:00:00"/>
    <s v="Direccion General Técnica, Administrativa y Legal"/>
    <d v="2016-09-19T00:00:00"/>
    <m/>
    <x v="5"/>
    <d v="2016-09-20T00:00:00"/>
    <m/>
    <s v="Presupuesto"/>
    <d v="2016-09-22T00:00:00"/>
    <s v="PV-2016-01585104-APN + DISPO por GEDO"/>
    <s v="Para que informe sobre la existencia de credito."/>
    <x v="19"/>
    <d v="2016-09-22T00:00:00"/>
    <m/>
    <m/>
    <m/>
    <m/>
    <m/>
    <m/>
    <m/>
    <m/>
    <m/>
    <m/>
    <m/>
    <x v="0"/>
    <m/>
    <m/>
    <m/>
    <m/>
    <m/>
    <m/>
    <m/>
    <x v="0"/>
  </r>
  <r>
    <s v="426424/2016"/>
    <s v="426424/2016"/>
    <m/>
    <s v="29293/2016"/>
    <m/>
    <m/>
    <s v="NOTA DNCT N° 309/2016"/>
    <d v="2016-09-16T00:00:00"/>
    <s v="Tecnopolis - Iluminacion"/>
    <s v="TECBA GROUP S.A."/>
    <n v="499999.99"/>
    <s v="Pago de factura B N° 0001-00000004"/>
    <s v="Dirección Nacional de Centros Tematicos"/>
    <d v="2016-09-16T00:00:00"/>
    <s v="Direccion General Técnica, Administrativa y Legal"/>
    <d v="2016-09-19T00:00:00"/>
    <m/>
    <x v="3"/>
    <d v="2016-09-20T00:00:00"/>
    <m/>
    <s v="Legales"/>
    <d v="2016-09-23T00:00:00"/>
    <m/>
    <m/>
    <x v="0"/>
    <d v="2016-09-23T00:00:00"/>
    <m/>
    <m/>
    <m/>
    <m/>
    <m/>
    <m/>
    <m/>
    <m/>
    <m/>
    <m/>
    <m/>
    <x v="0"/>
    <m/>
    <m/>
    <m/>
    <m/>
    <m/>
    <m/>
    <m/>
    <x v="0"/>
  </r>
  <r>
    <s v="426486/2016"/>
    <s v="426486/2016"/>
    <m/>
    <s v="29296/2016"/>
    <m/>
    <m/>
    <s v="NOTA DNCT N° 311/2016"/>
    <d v="2016-09-15T00:00:00"/>
    <s v="Tecnopolis - Servicio de sonido y video"/>
    <s v="DELICHOTTI JAVIER LEANDRO"/>
    <n v="15730"/>
    <s v="Pago de factura B N° 0003-00000009"/>
    <s v="Dirección Nacional de Centros Tematicos"/>
    <d v="2016-09-15T00:00:00"/>
    <s v="Direccion General Técnica, Administrativa y Legal"/>
    <d v="2016-09-19T00:00:00"/>
    <m/>
    <x v="3"/>
    <d v="2016-09-20T00:00:00"/>
    <m/>
    <m/>
    <m/>
    <m/>
    <m/>
    <x v="3"/>
    <d v="2016-09-20T00:00:00"/>
    <m/>
    <m/>
    <m/>
    <m/>
    <m/>
    <m/>
    <m/>
    <m/>
    <m/>
    <m/>
    <m/>
    <x v="0"/>
    <m/>
    <m/>
    <m/>
    <m/>
    <m/>
    <m/>
    <m/>
    <x v="0"/>
  </r>
  <r>
    <s v="426360/2016"/>
    <s v="426360/2016"/>
    <m/>
    <s v="29291/2016"/>
    <m/>
    <m/>
    <s v="NOTA DNCT N° 307/2016"/>
    <d v="2016-09-14T00:00:00"/>
    <s v="Tecnopolis - Equipamiento"/>
    <s v="ELECTRICIDAD CHICLANA DE SANTOIANNI y RODRIGUEZ"/>
    <n v="206121"/>
    <s v="Pago de factura B N° 0003-00001520"/>
    <s v="Dirección Nacional de Centros Tematicos"/>
    <d v="2016-09-14T00:00:00"/>
    <s v="Direccion General Técnica, Administrativa y Legal"/>
    <d v="2016-09-19T00:00:00"/>
    <m/>
    <x v="3"/>
    <d v="2016-09-20T00:00:00"/>
    <s v="TERMINADO"/>
    <s v="Presupuesto"/>
    <d v="2016-09-23T00:00:00"/>
    <m/>
    <s v="PARA SU INTERVENCION"/>
    <x v="19"/>
    <d v="2016-09-23T00:00:00"/>
    <m/>
    <m/>
    <m/>
    <m/>
    <m/>
    <m/>
    <m/>
    <m/>
    <m/>
    <m/>
    <m/>
    <x v="0"/>
    <m/>
    <m/>
    <m/>
    <m/>
    <m/>
    <m/>
    <m/>
    <x v="0"/>
  </r>
  <r>
    <s v="426370/2016"/>
    <s v="426370/2016"/>
    <m/>
    <s v="29292/2016"/>
    <m/>
    <m/>
    <s v="NOTA DNCT N° 308/2016"/>
    <d v="2016-09-13T00:00:00"/>
    <s v="Insumos de Paisajismo"/>
    <s v="VIVERO CUCULO S.R.L."/>
    <n v="143370"/>
    <s v="Pago de factura B N° 0002-00000607"/>
    <s v="Dirección Nacional de Centros Tematicos"/>
    <d v="2016-09-13T00:00:00"/>
    <s v="Direccion General Técnica, Administrativa y Legal"/>
    <d v="2016-09-19T00:00:00"/>
    <m/>
    <x v="3"/>
    <d v="2016-09-20T00:00:00"/>
    <m/>
    <m/>
    <m/>
    <m/>
    <s v="PARA SU INTERVENCION CON PROYECTO DE ACTO ADMINISTRATIVO"/>
    <x v="3"/>
    <d v="2016-09-20T00:00:00"/>
    <m/>
    <m/>
    <m/>
    <m/>
    <m/>
    <m/>
    <m/>
    <m/>
    <m/>
    <m/>
    <m/>
    <x v="0"/>
    <m/>
    <m/>
    <m/>
    <m/>
    <m/>
    <m/>
    <m/>
    <x v="0"/>
  </r>
  <r>
    <s v="427823/2016"/>
    <s v="427823/2016"/>
    <m/>
    <m/>
    <m/>
    <m/>
    <m/>
    <d v="2016-09-15T00:00:00"/>
    <s v="Tecnopolis - Seguridad"/>
    <s v="MAXISEGURIDAD INDUSTRIAL S.A."/>
    <n v="88590"/>
    <s v="OC 142/2016 Pago de factura B N° 0005-00000795"/>
    <s v="Dirección Nacional de Centros Tematicos"/>
    <d v="2016-09-15T00:00:00"/>
    <s v="Direccion General Técnica, Administrativa y Legal"/>
    <d v="2016-09-19T00:00:00"/>
    <m/>
    <x v="2"/>
    <d v="2016-09-20T00:00:00"/>
    <s v="terminado"/>
    <s v="Direccion General Técnica, Administrativa y Legal"/>
    <d v="2016-09-29T00:00:00"/>
    <s v="PV-2016-01770105-APN"/>
    <s v="para su intervencion con providencia al area de contabilidad y finanzas"/>
    <x v="5"/>
    <m/>
    <m/>
    <m/>
    <m/>
    <m/>
    <m/>
    <m/>
    <m/>
    <m/>
    <m/>
    <m/>
    <m/>
    <x v="0"/>
    <m/>
    <m/>
    <m/>
    <m/>
    <m/>
    <m/>
    <m/>
    <x v="0"/>
  </r>
  <r>
    <s v="427823/2016"/>
    <s v="427823/2016"/>
    <m/>
    <m/>
    <m/>
    <m/>
    <m/>
    <d v="2016-09-15T00:00:00"/>
    <s v="Tecnopolis - Seguridad"/>
    <s v="MAXISEGURIDAD INDUSTRIAL S.A."/>
    <n v="88590"/>
    <s v="OC 142/2016 Pago de factura B N° 0005-00000795"/>
    <s v="Dirección Nacional de Centros Tematicos"/>
    <d v="2016-09-15T00:00:00"/>
    <s v="Direccion General Técnica, Administrativa y Legal"/>
    <d v="2016-09-19T00:00:00"/>
    <m/>
    <x v="2"/>
    <d v="2016-09-20T00:00:00"/>
    <m/>
    <s v="Presupuesto"/>
    <d v="2016-10-06T00:00:00"/>
    <s v="PV-2016-01999075"/>
    <s v="Para la existencia de credito"/>
    <x v="5"/>
    <m/>
    <m/>
    <m/>
    <m/>
    <m/>
    <m/>
    <m/>
    <m/>
    <m/>
    <m/>
    <e v="#N/A"/>
    <m/>
    <x v="0"/>
    <m/>
    <m/>
    <m/>
    <m/>
    <m/>
    <m/>
    <m/>
    <x v="0"/>
  </r>
  <r>
    <s v="431096/2016"/>
    <s v="431096/2016"/>
    <m/>
    <s v="29403/2016"/>
    <m/>
    <m/>
    <s v="NOTA DNCT N° 314/2016"/>
    <d v="2016-09-21T00:00:00"/>
    <s v="Tecnopolis - Equipamiento"/>
    <s v="MEKANO S.R.L"/>
    <n v="27500"/>
    <s v="Pago de FACT B N° 0003-00000276"/>
    <s v="Dirección Nacional de Centros Tematicos"/>
    <d v="2016-09-26T00:00:00"/>
    <s v="Dirección Nacional de Centros Tematicos"/>
    <d v="2016-09-26T00:00:00"/>
    <m/>
    <x v="3"/>
    <d v="2016-09-26T00:00:00"/>
    <s v="ACUMULADO EN EXP-S01:0344962/2016"/>
    <m/>
    <m/>
    <m/>
    <m/>
    <x v="3"/>
    <d v="2016-09-26T00:00:00"/>
    <m/>
    <m/>
    <m/>
    <m/>
    <m/>
    <m/>
    <m/>
    <m/>
    <m/>
    <e v="#N/A"/>
    <m/>
    <x v="0"/>
    <m/>
    <m/>
    <m/>
    <m/>
    <m/>
    <m/>
    <m/>
    <x v="0"/>
  </r>
  <r>
    <s v="431047/2016"/>
    <s v="431047/2016"/>
    <m/>
    <s v="29401/2016"/>
    <m/>
    <m/>
    <s v="NOTA DNCT N° 313/2016"/>
    <d v="2016-09-21T00:00:00"/>
    <s v="Alquiler de Equipamiento"/>
    <s v="RENTEK S.A."/>
    <n v="500000"/>
    <s v="Pago factura B N° 0004-00000004"/>
    <s v="Dirección Nacional de Centros Tematicos"/>
    <d v="2016-09-26T00:00:00"/>
    <s v="Dirección Nacional de Centros Tematicos"/>
    <d v="2016-09-26T00:00:00"/>
    <m/>
    <x v="3"/>
    <d v="2016-09-26T00:00:00"/>
    <m/>
    <m/>
    <m/>
    <m/>
    <m/>
    <x v="3"/>
    <d v="2016-09-27T00:00:00"/>
    <m/>
    <m/>
    <m/>
    <m/>
    <m/>
    <m/>
    <m/>
    <m/>
    <m/>
    <e v="#N/A"/>
    <m/>
    <x v="0"/>
    <m/>
    <m/>
    <m/>
    <m/>
    <m/>
    <m/>
    <m/>
    <x v="0"/>
  </r>
  <r>
    <s v="426343/2016"/>
    <s v="426343/2016"/>
    <m/>
    <m/>
    <m/>
    <m/>
    <m/>
    <d v="2016-09-19T00:00:00"/>
    <s v="Equipamiento"/>
    <s v="NEXTEL"/>
    <n v="40764.379999999997"/>
    <s v="Pago facturas B N° 0145-00474149 / 0050-24764698"/>
    <s v="Coordinación Técnica Operativa"/>
    <d v="2016-09-19T00:00:00"/>
    <s v="Coordinación Técnica Operativa"/>
    <d v="2016-09-19T00:00:00"/>
    <m/>
    <x v="1"/>
    <m/>
    <s v="27/09/2016: se devuelve a DNEF por falta de CFC vigente (tuvo hasta 2011)"/>
    <m/>
    <m/>
    <m/>
    <s v="Ver columna T"/>
    <x v="3"/>
    <d v="2016-10-06T00:00:00"/>
    <m/>
    <m/>
    <m/>
    <m/>
    <m/>
    <m/>
    <m/>
    <m/>
    <m/>
    <e v="#N/A"/>
    <m/>
    <x v="0"/>
    <m/>
    <m/>
    <m/>
    <m/>
    <m/>
    <m/>
    <m/>
    <x v="0"/>
  </r>
  <r>
    <s v="376677/2016"/>
    <s v="376677/2016"/>
    <m/>
    <m/>
    <m/>
    <m/>
    <m/>
    <d v="2016-08-22T00:00:00"/>
    <s v="Insumos de Seguridad"/>
    <s v="FNLS S.R.L"/>
    <n v="308441"/>
    <s v="Pago factura B N° 0003-00000026"/>
    <s v="Dirección Nacional de Expresiones Federales"/>
    <d v="2016-08-22T00:00:00"/>
    <s v="Dirección Nacional de Expresiones Federales"/>
    <d v="2016-09-23T00:00:00"/>
    <m/>
    <x v="1"/>
    <d v="2016-09-23T00:00:00"/>
    <s v="TERMINADO"/>
    <s v="Presupuesto"/>
    <d v="2016-09-27T00:00:00"/>
    <s v="PV-2016-01702748"/>
    <s v="Para indicar existencia de crédito RESO por GEDO"/>
    <x v="0"/>
    <d v="2016-10-04T00:00:00"/>
    <m/>
    <m/>
    <m/>
    <m/>
    <m/>
    <m/>
    <m/>
    <m/>
    <m/>
    <e v="#N/A"/>
    <m/>
    <x v="0"/>
    <m/>
    <m/>
    <m/>
    <m/>
    <m/>
    <m/>
    <m/>
    <x v="0"/>
  </r>
  <r>
    <s v="432489/2016"/>
    <s v="432489/2016"/>
    <m/>
    <s v="29450/2016"/>
    <m/>
    <m/>
    <s v="NOTA DNEF N° 660/2016"/>
    <d v="2016-09-21T00:00:00"/>
    <s v="Contrataciones Artisticas"/>
    <s v="GONZALEZ ROQUE DANIEL"/>
    <n v="185130"/>
    <s v="Pago de factura B N° 0002-00000010"/>
    <s v="Dirección Nacional de Expresiones Federales"/>
    <d v="2016-09-21T00:00:00"/>
    <s v="Dirección Nacional de Expresiones Federales"/>
    <d v="2016-09-21T00:00:00"/>
    <m/>
    <x v="1"/>
    <m/>
    <m/>
    <m/>
    <m/>
    <m/>
    <m/>
    <x v="3"/>
    <d v="2016-09-28T00:00:00"/>
    <m/>
    <m/>
    <m/>
    <m/>
    <m/>
    <m/>
    <m/>
    <m/>
    <m/>
    <e v="#N/A"/>
    <m/>
    <x v="0"/>
    <m/>
    <m/>
    <m/>
    <m/>
    <m/>
    <m/>
    <m/>
    <x v="0"/>
  </r>
  <r>
    <s v="426424/2016"/>
    <s v="426424/2016"/>
    <m/>
    <s v="29293/2016"/>
    <m/>
    <m/>
    <s v="NOTA DNCT N° 309/2016"/>
    <d v="2016-09-16T00:00:00"/>
    <s v="Tecnopolis - Equipamiento"/>
    <s v="TECBA GROUP S.A."/>
    <n v="499999.99"/>
    <s v="Pago de factura B N° 0001-00000004"/>
    <s v="Dirección Nacional de Centros Tematicos"/>
    <d v="2016-09-16T00:00:00"/>
    <s v="Direccion General Técnica, Administrativa y Legal"/>
    <d v="2016-09-19T00:00:00"/>
    <m/>
    <x v="3"/>
    <d v="2016-09-28T00:00:00"/>
    <s v="Se analizó el requerimiento. Se entregó a Laura para su revisión (29/09)."/>
    <m/>
    <m/>
    <m/>
    <m/>
    <x v="3"/>
    <d v="2016-09-29T00:00:00"/>
    <m/>
    <m/>
    <m/>
    <m/>
    <m/>
    <m/>
    <m/>
    <m/>
    <m/>
    <e v="#N/A"/>
    <m/>
    <x v="0"/>
    <m/>
    <m/>
    <m/>
    <m/>
    <m/>
    <m/>
    <m/>
    <x v="0"/>
  </r>
  <r>
    <s v="Borrador del requerimiento"/>
    <m/>
    <m/>
    <m/>
    <m/>
    <m/>
    <s v="Borrador del requerimiento"/>
    <s v="28/09/0216"/>
    <s v="Equipamiento"/>
    <s v="A definir (contratación en curso)"/>
    <n v="25680"/>
    <s v="Adquisición de Zorras para el CCK"/>
    <s v="Dirección Nacional de Expresiones Federales"/>
    <d v="2016-09-29T00:00:00"/>
    <s v="Dirección Nacional de Expresiones Federales"/>
    <d v="2016-09-28T00:00:00"/>
    <m/>
    <x v="2"/>
    <m/>
    <s v="Llego el borrador desde CTO con correcciones 07/10"/>
    <m/>
    <m/>
    <m/>
    <m/>
    <x v="3"/>
    <d v="2016-09-29T00:00:00"/>
    <m/>
    <m/>
    <m/>
    <m/>
    <m/>
    <m/>
    <m/>
    <m/>
    <m/>
    <e v="#N/A"/>
    <m/>
    <x v="0"/>
    <m/>
    <m/>
    <m/>
    <m/>
    <m/>
    <m/>
    <m/>
    <x v="0"/>
  </r>
  <r>
    <s v="Borrador del requerimiento"/>
    <m/>
    <m/>
    <m/>
    <m/>
    <m/>
    <s v="Borrador del requerimiento"/>
    <d v="2016-09-29T00:00:00"/>
    <s v="Equipamiento"/>
    <s v="A definir (contratación en curso)"/>
    <n v="1666656.8"/>
    <s v="Adquisición de Sillas para el CCK"/>
    <s v="Coordinación Técnica Operativa"/>
    <d v="2016-09-29T00:00:00"/>
    <s v="CTO"/>
    <d v="2016-09-29T00:00:00"/>
    <m/>
    <x v="2"/>
    <d v="2016-09-29T00:00:00"/>
    <s v="Se inició carga en Comprar. Lorena debe asignar partida presupuestaria. Mariana debe enviar por Nota CCOO el requerimiento a Daniel. (05/10)"/>
    <m/>
    <m/>
    <m/>
    <m/>
    <x v="3"/>
    <d v="2016-10-05T00:00:00"/>
    <m/>
    <m/>
    <m/>
    <m/>
    <m/>
    <m/>
    <m/>
    <m/>
    <m/>
    <e v="#N/A"/>
    <m/>
    <x v="0"/>
    <m/>
    <m/>
    <m/>
    <m/>
    <m/>
    <m/>
    <m/>
    <x v="0"/>
  </r>
  <r>
    <s v="A confirmar"/>
    <m/>
    <m/>
    <m/>
    <m/>
    <m/>
    <m/>
    <d v="2016-10-05T00:00:00"/>
    <s v="Insumos gráficos"/>
    <s v="INSTITUTO DE PUBLICACIONES Y ESTADISTICAS SOCIEDAD ANÓNIMA"/>
    <n v="1117078.05"/>
    <s v="pago de las facturas tipo “B” N° 0005 - 00001546 y 0005 - 00001547"/>
    <s v="Sistema Federal de Medios y Contenidos Públicos"/>
    <d v="2016-10-05T00:00:00"/>
    <s v="Sistema Federal de Medios y Contenidos Públicos"/>
    <d v="2016-10-05T00:00:00"/>
    <m/>
    <x v="2"/>
    <d v="2016-10-05T00:00:00"/>
    <m/>
    <m/>
    <m/>
    <m/>
    <m/>
    <x v="3"/>
    <d v="2016-10-05T00:00:00"/>
    <m/>
    <m/>
    <m/>
    <m/>
    <m/>
    <m/>
    <m/>
    <m/>
    <m/>
    <m/>
    <m/>
    <x v="0"/>
    <m/>
    <m/>
    <m/>
    <m/>
    <m/>
    <m/>
    <m/>
    <x v="0"/>
  </r>
  <r>
    <s v="A confirmar"/>
    <m/>
    <m/>
    <m/>
    <m/>
    <m/>
    <m/>
    <d v="2016-10-05T00:00:00"/>
    <s v="Contrataciones Artisticas"/>
    <s v="BUENOS AIRES LIVE SHOW S.R.L."/>
    <n v="229900"/>
    <s v="Factura B Nº 00000072"/>
    <s v="Dirección Nacional de Expresiones Federales"/>
    <d v="2016-10-05T00:00:00"/>
    <s v="Dirección Nacional de Expresiones Federales"/>
    <d v="2016-10-05T00:00:00"/>
    <m/>
    <x v="1"/>
    <d v="2016-10-05T00:00:00"/>
    <m/>
    <m/>
    <m/>
    <m/>
    <m/>
    <x v="3"/>
    <d v="2016-10-05T00:00:00"/>
    <m/>
    <m/>
    <m/>
    <m/>
    <m/>
    <m/>
    <m/>
    <m/>
    <m/>
    <m/>
    <m/>
    <x v="0"/>
    <m/>
    <m/>
    <m/>
    <m/>
    <m/>
    <m/>
    <m/>
    <x v="0"/>
  </r>
  <r>
    <s v="A confirmar"/>
    <m/>
    <m/>
    <m/>
    <m/>
    <m/>
    <m/>
    <d v="2016-10-05T00:00:00"/>
    <s v="Servicio de Montaje"/>
    <s v="PRO POWER S.R.L"/>
    <n v="484000"/>
    <s v="Factura B Nº 0002-00000012"/>
    <s v="Dirección Nacional de Centros Tematicos"/>
    <d v="2016-10-05T00:00:00"/>
    <s v="Dirección Nacional de Centros Tematicos"/>
    <d v="2016-10-05T00:00:00"/>
    <m/>
    <x v="3"/>
    <d v="2016-10-05T00:00:00"/>
    <m/>
    <m/>
    <m/>
    <m/>
    <m/>
    <x v="3"/>
    <d v="2016-10-05T00:00:00"/>
    <m/>
    <m/>
    <m/>
    <m/>
    <m/>
    <m/>
    <m/>
    <m/>
    <m/>
    <m/>
    <m/>
    <x v="0"/>
    <m/>
    <m/>
    <m/>
    <m/>
    <m/>
    <m/>
    <m/>
    <x v="0"/>
  </r>
  <r>
    <s v="A confirmar"/>
    <m/>
    <m/>
    <m/>
    <m/>
    <m/>
    <m/>
    <d v="2016-10-05T00:00:00"/>
    <s v="Tecnopolis - Servicio de Acreditaciones"/>
    <s v="GONIX INTEGRAL S.R.L"/>
    <n v="292643.75"/>
    <s v="Factura B Nº 0002 00000059"/>
    <s v="Dirección Nacional de Centros Tematicos"/>
    <d v="2016-10-05T00:00:00"/>
    <s v="Dirección Nacional de Centros Tematicos"/>
    <m/>
    <m/>
    <x v="3"/>
    <d v="2016-10-05T00:00:00"/>
    <m/>
    <m/>
    <m/>
    <m/>
    <m/>
    <x v="3"/>
    <d v="2016-10-05T00:00:00"/>
    <m/>
    <m/>
    <m/>
    <m/>
    <m/>
    <m/>
    <m/>
    <m/>
    <m/>
    <m/>
    <m/>
    <x v="0"/>
    <m/>
    <m/>
    <m/>
    <m/>
    <m/>
    <m/>
    <m/>
    <x v="0"/>
  </r>
  <r>
    <s v="427989/2016"/>
    <m/>
    <m/>
    <m/>
    <m/>
    <m/>
    <m/>
    <d v="2016-09-20T00:00:00"/>
    <m/>
    <s v="YPF"/>
    <n v="300000"/>
    <s v="Nota de débito B N° 2023-00002693"/>
    <s v="Coordinación Técnica Operativa"/>
    <d v="2016-09-20T00:00:00"/>
    <s v="Direccion General Técnica, Administrativa y Legal"/>
    <d v="2016-10-06T00:00:00"/>
    <m/>
    <x v="3"/>
    <m/>
    <m/>
    <m/>
    <m/>
    <m/>
    <m/>
    <x v="3"/>
    <d v="2016-10-06T00:00:00"/>
    <m/>
    <m/>
    <m/>
    <m/>
    <m/>
    <m/>
    <m/>
    <m/>
    <m/>
    <m/>
    <m/>
    <x v="0"/>
    <m/>
    <m/>
    <m/>
    <m/>
    <m/>
    <m/>
    <m/>
    <x v="0"/>
  </r>
  <r>
    <s v="405184/2016"/>
    <m/>
    <m/>
    <m/>
    <m/>
    <m/>
    <m/>
    <d v="2016-09-12T00:00:00"/>
    <s v="Contrataciones Artisticas"/>
    <s v="Sergio Daniel Wagner"/>
    <n v="10000"/>
    <s v="Factura B Nº 0001-00000102"/>
    <s v="Dirección Nacional de Expresiones Federales"/>
    <d v="2016-09-12T00:00:00"/>
    <s v="Dirección Nacional de Expresiones Federales"/>
    <d v="2016-10-07T00:00:00"/>
    <m/>
    <x v="1"/>
    <d v="2016-10-07T00:00:00"/>
    <m/>
    <m/>
    <m/>
    <m/>
    <m/>
    <x v="3"/>
    <d v="2016-10-07T00:00:00"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6">
  <r>
    <s v="016749/2016"/>
    <s v="Informática"/>
    <n v="22514880"/>
    <s v="Informe necesidades de equipamiento informatico"/>
    <s v="Informática"/>
    <x v="0"/>
    <d v="2016-03-17T00:00:00"/>
    <s v="Se cargó Providencia y se envió a INFORMÁTICA"/>
    <s v="Informática"/>
    <d v="2016-08-19T00:00:00"/>
    <s v="Miriam"/>
    <s v="BORRADOR E.T. SUPERVISADO Y ENVIADO A U.R."/>
    <m/>
    <m/>
  </r>
  <r>
    <s v="097462/2016"/>
    <s v="CCK - Muebles"/>
    <n v="225000"/>
    <s v="Adquisición de unifilas para el CCK"/>
    <s v="DNEF"/>
    <x v="0"/>
    <d v="2016-03-31T00:00:00"/>
    <s v="Aprobación del requerimiento por Laura. Se cargó en Comprar. A la espera de la autorización de Gustavo Gonzalez (30/09)."/>
    <s v="Gustavo Gonzalez"/>
    <d v="2016-09-01T00:00:00"/>
    <s v="Miriam"/>
    <s v="E.T. + COMPRAR + $"/>
    <s v="LAURA - MIRIAM"/>
    <m/>
  </r>
  <r>
    <s v="097507/2016"/>
    <s v="CCK - Insumos de Seguridad"/>
    <n v="358500"/>
    <s v="Adqusisición de vallas para el CCK"/>
    <s v="DNEF"/>
    <x v="0"/>
    <d v="2016-01-30T00:00:00"/>
    <s v="Aprobación del requerimiento por Laura. Se cargó en Comprar. A la espera de la autorización de Gustavo Gonzalez (29/09)."/>
    <s v="Gustavo Gonzalez"/>
    <d v="2016-09-01T00:00:00"/>
    <s v="Miriam"/>
    <s v="E.T. + COMPRAR + $"/>
    <s v="LAURA - MIRIAM"/>
    <m/>
  </r>
  <r>
    <s v="101566/2016"/>
    <s v="CCK - Insumos de Seguridad"/>
    <n v="1800000"/>
    <s v="Adquisición de Handies para el CCK"/>
    <s v="DNEF"/>
    <x v="0"/>
    <d v="2016-01-30T00:00:00"/>
    <s v="26 09 se envía a Fernando Milanese nuevas correcciones sobre borrador.  27/09 se envía correcciones sobre el borrador envíado ayer por Fernando Milanese. 29/09 Sebastian envía sugerencias sobre requerimiento a Fernando Milanese. 30/09 Sebastián recibió borrador con correcciones (analizando). 4/10 Sebastian envía correcciones a Danira"/>
    <s v="CTO"/>
    <d v="2016-08-30T00:00:00"/>
    <s v="Griselda"/>
    <s v="MAIL A CTO POR REQUER + ET"/>
    <s v="GRISELDA - ROMINA"/>
    <s v="VER ROMINA BORRADOR"/>
  </r>
  <r>
    <s v="117787/2015"/>
    <s v="Seguros"/>
    <n v="22716"/>
    <s v="Seguros"/>
    <m/>
    <x v="0"/>
    <m/>
    <s v="Se solicitó el cambio de tomador de póliza. Tiene acto administrativo firmado. Pasaría al pago."/>
    <s v="Compras"/>
    <m/>
    <s v="Analia"/>
    <s v="LIMPIAR"/>
    <m/>
    <m/>
  </r>
  <r>
    <s v="131503/2016"/>
    <s v="Tecnopolis - Mantenimiento"/>
    <n v="132411.20000000001"/>
    <s v="SOLICITUD DE CONTRATACION DE UN SERVICIO DE DIAGNOSTICO PARA MANTENIMIENTO CORRECTIVO Y/O PREVENTIVO DE VEHICULOS ELECTRICOS"/>
    <s v="DNCT"/>
    <x v="0"/>
    <d v="2016-04-13T00:00:00"/>
    <s v="Se cargo providencia solicitando actualización de presupuesto."/>
    <s v="DNCT"/>
    <d v="2016-04-30T00:00:00"/>
    <s v="Griselda"/>
    <s v="FALTA ACTUALIZACIÓN DE $ Y E.T."/>
    <m/>
    <m/>
  </r>
  <r>
    <s v="158836/2016"/>
    <s v="Tecnopolis - Agua"/>
    <n v="602400"/>
    <s v="CONTRATACION SERVICIO DE PROVISION DE AGUA POTABLE EN BIDONES CON DISPENSER Y ALQUILER DE DISPENSER PURIFICADOR CONECTADOS A LA RED DE AGUA"/>
    <s v="DNEF"/>
    <x v="0"/>
    <d v="2016-04-21T00:00:00"/>
    <s v="En Mesa (Comdoc). Para armar pliego. A la espera de unificarlo con CCK, Cabildo."/>
    <s v="DGTAL"/>
    <d v="2016-05-10T00:00:00"/>
    <s v="Mariana"/>
    <m/>
    <s v="Mariana"/>
    <m/>
  </r>
  <r>
    <s v="163785/2016"/>
    <s v="Tecnopolis - Insumos de Herreria"/>
    <n v="1556244"/>
    <s v="Adquisición de insumos para herreria"/>
    <s v="DNCT"/>
    <x v="0"/>
    <d v="2016-04-26T00:00:00"/>
    <s v="Borrador a revisión final, lo tiene Laura.28/09"/>
    <s v="Compras"/>
    <d v="2016-08-10T00:00:00"/>
    <s v="Lara"/>
    <s v="BORRADOR E.T. A REVISIÓN"/>
    <m/>
    <m/>
  </r>
  <r>
    <s v="163788/2016"/>
    <s v="Tecnopolis - Insumos de Pintura"/>
    <n v="1918160"/>
    <s v="Adquisición de Pintura"/>
    <s v="DNCT"/>
    <x v="0"/>
    <d v="2016-04-21T00:00:00"/>
    <s v="Borrador a revisión final, lo tiene Romina.(26/09)"/>
    <s v="DNCT"/>
    <d v="2016-08-09T00:00:00"/>
    <s v="Melina"/>
    <s v="BORRADOR E.T. A REVISIÓN"/>
    <m/>
    <m/>
  </r>
  <r>
    <s v="164016/2016"/>
    <s v="Tecnopolis - Mantenimiento"/>
    <n v="695645"/>
    <s v="Adqusición insumos de corralon"/>
    <s v="DNCT"/>
    <x v="0"/>
    <d v="2016-04-29T00:00:00"/>
    <s v="Borrador analizado. Deben enviar el Expediente de DNCT _x000a_ con las correcciones que se le hicieron al borrador para poder cargarlo."/>
    <s v="DNCT"/>
    <d v="2016-07-26T00:00:00"/>
    <s v="Griselda"/>
    <s v="BORRADOR E.T. SUPERVISADO Y ENVIADO A U.R."/>
    <m/>
    <m/>
  </r>
  <r>
    <s v="164405/2016"/>
    <s v="Tecnopolis - Carpintería"/>
    <n v="1904040"/>
    <s v="Adquisición de Insumpos para carpinteria"/>
    <s v="DNCT"/>
    <x v="0"/>
    <d v="2016-04-29T00:00:00"/>
    <s v="20/09 Se envía borrador supervisado por Romina a Mariana Hencek."/>
    <s v="DNCT"/>
    <d v="2016-08-16T00:00:00"/>
    <s v="Griselda"/>
    <s v="BORRADOR E.T. SUPERVISADO Y ENVIADO A U.R. + $"/>
    <s v="GRISELDA - ROMINA"/>
    <s v="DEVOL"/>
  </r>
  <r>
    <s v="164530/2016"/>
    <s v="Tecnopolis - Vajilla"/>
    <n v="123280"/>
    <s v="Adqusisición de vajilla"/>
    <s v="DNCT"/>
    <x v="0"/>
    <d v="2016-04-21T00:00:00"/>
    <s v="Se cargó Providencia y se envió a DNCT para corregir observaciones en el Requerimiento."/>
    <s v="DNCT"/>
    <d v="2016-08-17T00:00:00"/>
    <s v="Carolina"/>
    <s v="BORRADOR E.T. SUPERVISADO Y ENVIADO A U.R."/>
    <m/>
    <m/>
  </r>
  <r>
    <s v="164634/2016"/>
    <s v="Tecnopolis - Parquización"/>
    <n v="4126192.5"/>
    <s v="Adquisición de insumos para parquización"/>
    <s v="DNCT"/>
    <x v="0"/>
    <d v="2016-04-21T00:00:00"/>
    <s v="Borrador a revisión final, lo tiene Laura.28/09 REASIGNAR MARTES"/>
    <s v="Compras"/>
    <d v="2016-08-17T00:00:00"/>
    <s v="Lara"/>
    <s v="BORRADOR E.T. A REVISIÓN"/>
    <m/>
    <m/>
  </r>
  <r>
    <s v="164692/2016"/>
    <s v="Tecnopolis - Insumos para la construcción"/>
    <n v="307580"/>
    <s v="Adquisición de insumos para contrucción en seco"/>
    <s v="DNCT"/>
    <x v="0"/>
    <d v="2016-04-25T00:00:00"/>
    <s v="Llego el borrador definitivo enviado por Mariana el (04/10). Se envió nuevamente a Mariana observaciones (04/10)."/>
    <s v="Compras"/>
    <d v="2016-05-23T00:00:00"/>
    <s v="Lara"/>
    <s v="BORRADOR E.T. A CORREGIR"/>
    <m/>
    <m/>
  </r>
  <r>
    <s v="165975/2016"/>
    <s v="Tecnopolis - Limpieza"/>
    <n v="3543553"/>
    <m/>
    <s v="DNCT"/>
    <x v="0"/>
    <d v="2016-04-29T00:00:00"/>
    <s v="En Tecnópolis para actualizar Presupuesto (antes del nuevo checklits)."/>
    <s v="DNCT"/>
    <d v="2016-07-28T00:00:00"/>
    <s v="Miriam"/>
    <s v="FALTA ACTUALIZACIÓN DE $ Y E.T."/>
    <m/>
    <m/>
  </r>
  <r>
    <s v="174298/2016"/>
    <s v="Tecnopolis - Servicio de Montaje"/>
    <n v="6388389.4000000004"/>
    <s v="Contratación de Servicio de provisión, montajes y desmontaje de auditorios y paneleria con equipamiento incluido"/>
    <s v="DNCT"/>
    <x v="0"/>
    <d v="2016-05-04T00:00:00"/>
    <s v="Se cargó Providencia y se envió a DNCT para corregir observaciones en el Requerimiento."/>
    <s v="DNCT"/>
    <d v="2016-05-23T00:00:00"/>
    <s v="Guido"/>
    <s v="BORRADOR E.T. SUPERVISADO Y ENVIADO A U.R."/>
    <m/>
    <m/>
  </r>
  <r>
    <s v="176788/2016"/>
    <s v="Tecnopolis - Servicio de Gruas"/>
    <n v="432000"/>
    <s v="CONTRATACIÓN DE SERVICIO DE MOVIMIENTOS INTERNOS CON HIDROGRUA"/>
    <s v="DNCT"/>
    <x v="0"/>
    <d v="2016-04-27T00:00:00"/>
    <s v="El 28/09 se envió a Mariana el borrador con las observaciones definitivas que realizó Romina. Expediente OF 811, Mueble 24."/>
    <s v="DNCT"/>
    <d v="2016-09-12T00:00:00"/>
    <s v="Guido"/>
    <s v="BORRADOR E.T. SUPERVISADO Y ENVIADO A U.R. + $"/>
    <s v="ROMINA"/>
    <s v="A GUIDO"/>
  </r>
  <r>
    <s v="177088/2016"/>
    <s v="Tecnopolis - Limpieza"/>
    <n v="859950"/>
    <s v="CONTRATACION DE UN SERVICIO ANUAL DE DESOBSTRUCCION DE CAÑERIAS, ASPIRACION Y LIMPIEZA DE CAMARAS CLOACALES"/>
    <s v="DNCT"/>
    <x v="0"/>
    <d v="2016-04-20T00:00:00"/>
    <s v="Borrador a revisión final, lo tiene Laura.(28/09) REASIGNAR"/>
    <s v="Compras"/>
    <d v="2016-08-17T00:00:00"/>
    <s v="Lara"/>
    <s v="BORRADOR E.T. A REVISIÓN + $"/>
    <s v="LARA - ROMINA"/>
    <s v="VER ROMINA BORRADOR"/>
  </r>
  <r>
    <s v="177153/2016"/>
    <s v="Tecnopolis - Materiales descartables"/>
    <n v="552655.75"/>
    <s v="ADQUSICIÓN DE MATERIALES DESCARTABLES PARA USO DE GASTRONOMIA"/>
    <s v="DNCT"/>
    <x v="0"/>
    <d v="2016-04-21T00:00:00"/>
    <s v="En Tecnópolis para actualizar Presupuesto."/>
    <s v="DNCT"/>
    <d v="2016-07-28T00:00:00"/>
    <s v="Melina"/>
    <s v="FALTA ACTUALIZACIÓN DE $ Y E.T."/>
    <m/>
    <m/>
  </r>
  <r>
    <s v="177217/2016"/>
    <s v="Tecnopolis - Servicio de Desinfección"/>
    <n v="518400"/>
    <s v="CONTRATACION SERVICIO DE CONTROL DE PLAGAS FUMIGACIONES, DESINFECTACION Y DESRATIZACION"/>
    <s v="DNCT"/>
    <x v="0"/>
    <d v="2016-04-21T00:00:00"/>
    <s v="29/09 Se entrega borrador con correcciones a Romina para revisión."/>
    <s v="Compras"/>
    <d v="2016-08-17T00:00:00"/>
    <s v="Griselda"/>
    <s v="BORRADOR E.T. A REVISIÓN"/>
    <s v="GRISELDA"/>
    <s v="LUEGO A ROMINA"/>
  </r>
  <r>
    <s v="196037/2016"/>
    <s v="Tecnopolis - Insumos de Herreria"/>
    <s v=" $ 2.542.045 "/>
    <s v="Adquisición de paneles de rejas semi elaboradas de hierro"/>
    <s v="DNCT"/>
    <x v="0"/>
    <d v="2016-05-03T00:00:00"/>
    <s v="Borrador a revisión final, lo tiene Laura.(29/09) REASIGNAR"/>
    <s v="Compras"/>
    <d v="2016-08-17T00:00:00"/>
    <s v="Lara"/>
    <s v="BORRADOR E.T. A REVISIÓN"/>
    <m/>
    <m/>
  </r>
  <r>
    <s v="196038/2016"/>
    <s v="Tecnopolis - Mantenimiento"/>
    <n v="1575420"/>
    <s v="Contratación de servicios de trabajos de desarme, desmantelamiento y armado de estructura existente paseo costero"/>
    <s v="DNCT"/>
    <x v="0"/>
    <d v="2016-05-04T00:00:00"/>
    <s v="Se cargó Providencia y se envió a DNCT para corregir observaciones en el Requerimiento."/>
    <s v="DNCT"/>
    <d v="2016-08-19T00:00:00"/>
    <s v="Guido"/>
    <s v="BORRADOR E.T. SUPERVISADO Y ENVIADO A U.R."/>
    <m/>
    <m/>
  </r>
  <r>
    <s v="230234/2016"/>
    <s v="Tecnopolis - Insumos textiles"/>
    <n v="1522900"/>
    <s v="Adquisición de textiles"/>
    <s v="DNCT"/>
    <x v="0"/>
    <d v="2016-05-17T00:00:00"/>
    <s v="Llego el borrador definitivo enviado por Mariana (04/10). Se solicitó envie la nota electrónica por GDE. (04/10) "/>
    <s v="DNCT"/>
    <m/>
    <s v="Lara"/>
    <s v="BORRADOR E.T. SUPERVISADO Y ENVIADO A U.R."/>
    <m/>
    <m/>
  </r>
  <r>
    <s v="230402/2016"/>
    <s v="Tecnopolis - Insumos de Carpinteria"/>
    <n v="242883.3"/>
    <s v="Adquisición de carpinterías de aluminio"/>
    <s v="DNCT"/>
    <x v="0"/>
    <d v="2016-05-18T00:00:00"/>
    <s v="Se cargó Providencia y se envió a DNCT para corregir observaciones en el Requerimiento."/>
    <s v="DNCT"/>
    <d v="2016-08-17T00:00:00"/>
    <s v="Lara"/>
    <s v="BORRADOR E.T. SUPERVISADO Y ENVIADO A U.R."/>
    <m/>
    <m/>
  </r>
  <r>
    <s v="230468/2016"/>
    <s v="Tecnopolis - Mantenimiento"/>
    <n v="360000"/>
    <s v="Contratación de servicio anual de TRATAMIENTOS IGNIFUGOS "/>
    <s v="DNCT"/>
    <x v="0"/>
    <d v="2016-05-18T00:00:00"/>
    <s v="Esperando observaciones de Sebastian para enviarle a Mariana (28/09)."/>
    <s v="Compras"/>
    <d v="2016-09-12T00:00:00"/>
    <s v="Guido"/>
    <s v="BORRADOR E.T. A REVISIÓN + $"/>
    <s v="ROMINA"/>
    <s v="VER"/>
  </r>
  <r>
    <s v="230776/2016"/>
    <s v="Tecnopolis - Alquiler de Andamios"/>
    <s v=" 460.000"/>
    <s v="Alquiler de andamios "/>
    <s v="DNCT"/>
    <x v="0"/>
    <d v="2016-05-18T00:00:00"/>
    <s v="El 30/09 se envió a Mariana el borrador con las observaciones definitivas que realizó Romina. Expediente OF 811, Mueble 24."/>
    <s v="DNCT"/>
    <d v="2016-09-12T00:00:00"/>
    <s v="Guido"/>
    <s v="BORRADOR E.T. SUPERVISADO Y ENVIADO A U.R. + $"/>
    <s v="ROMINA"/>
    <s v="VER"/>
  </r>
  <r>
    <s v="239184/2016"/>
    <s v="Tecnopolis - Iluminacion"/>
    <n v="7019993"/>
    <s v="Adqusisición de insumos eléctricos"/>
    <s v="DNCT"/>
    <x v="0"/>
    <d v="2016-05-31T00:00:00"/>
    <s v="Se cargó Providencia y se envió a DNCT para corregir observaciones en el Requerimiento."/>
    <s v="DNCT"/>
    <d v="2016-08-17T00:00:00"/>
    <s v="Guido"/>
    <s v="BORRADOR E.T. SUPERVISADO Y ENVIADO A U.R."/>
    <m/>
    <m/>
  </r>
  <r>
    <s v="239230/2016"/>
    <s v="Tecnopolis - Alquiler de Maquinas"/>
    <s v=" $ 1.082.950 "/>
    <s v="Alquiler de vehiculos eléctricos"/>
    <s v="DNCT"/>
    <x v="0"/>
    <d v="2016-05-31T00:00:00"/>
    <s v="Se cargó Providencia y se envió a DNCT para corregir observaciones en el Requerimiento. _x000a_ Por consulta de Mariana Hencek y ok de Daniel quedará en el 2017."/>
    <s v="DNCT"/>
    <d v="2016-08-16T00:00:00"/>
    <s v="Griselda"/>
    <s v="BORRADOR E.T. SUPERVISADO Y ENVIADO A U.R. (QUEDA PARA EL 2017)"/>
    <m/>
    <m/>
  </r>
  <r>
    <s v="239236/2016"/>
    <s v="Tecnopolis - Servicio de Salud"/>
    <s v=" $ 1.988.740 "/>
    <s v="Contratación de servicio de areas protegidas"/>
    <s v="DNCT"/>
    <x v="0"/>
    <d v="2016-05-31T00:00:00"/>
    <s v="Se cargó Providencia y se envió a DNCT para corregir observaciones en el Requerimiento."/>
    <s v="DNCT"/>
    <d v="2016-08-16T00:00:00"/>
    <s v="Griselda"/>
    <s v="BORRADOR E.T. SUPERVISADO Y ENVIADO A U.R."/>
    <m/>
    <m/>
  </r>
  <r>
    <s v="272391/2016"/>
    <s v="Tecnopolis - Mantenimiento"/>
    <m/>
    <s v="Adquisicion de materiales de seguridad en el trabajo"/>
    <s v="DNCT"/>
    <x v="0"/>
    <d v="2016-06-09T00:00:00"/>
    <s v="Se cargó Providencia y se envió a DNCT para corregir observaciones en el Requerimiento."/>
    <s v="DNCT"/>
    <d v="2016-08-17T00:00:00"/>
    <s v="Carolina"/>
    <s v="BORRADOR E.T. SUPERVISADO Y ENVIADO A U.R."/>
    <m/>
    <m/>
  </r>
  <r>
    <s v="272426/2016"/>
    <s v="Tecnopolis - Insumos Graficos"/>
    <n v="606475"/>
    <s v="Adquisición de insumos y materiales para trabajos de impresion grafica"/>
    <s v="DNCT"/>
    <x v="0"/>
    <d v="2016-06-08T00:00:00"/>
    <s v="En Tecnópolis para actualizar Presupuesto (antes del nuevo checklits)."/>
    <s v="DNCT"/>
    <d v="2016-07-27T00:00:00"/>
    <s v="Miriam"/>
    <s v="FALTA ACTUALIZACIÓN DE $ Y E.T."/>
    <m/>
    <m/>
  </r>
  <r>
    <s v="272473/2016"/>
    <s v="Tecnopolis - Equipamiento"/>
    <n v="704691"/>
    <s v="Adquisición de transceptores portátiles (Handies), equipos de base, accesorios y baterias"/>
    <s v="DNCT"/>
    <x v="0"/>
    <d v="2016-06-09T00:00:00"/>
    <s v="Agrupar con 101566/2016. 23/09: Se entregó a Romina el borrador para revisión final. 29/09 Sebastián envió correcciones y sugerencias a Mariana Hencek."/>
    <s v="DNCT"/>
    <d v="2016-07-27T00:00:00"/>
    <s v="Griselda"/>
    <s v="BORRADOR E.T. SUPERVISADO Y ENVIADO A U.R. + $"/>
    <s v="GRISELDA - ROMINA"/>
    <s v="VER ROMINA BORRADOR"/>
  </r>
  <r>
    <s v="272504/2016"/>
    <s v="Tecnopolis - Insumos de Ferreteria"/>
    <m/>
    <s v="Adquisición de insumos de ferreteria"/>
    <s v="DNCT"/>
    <x v="0"/>
    <d v="2016-06-10T00:00:00"/>
    <s v="Se cargó Providencia y se envió a DNCT para corregir observaciones en el Requerimiento."/>
    <s v="DNCT"/>
    <d v="2016-08-17T00:00:00"/>
    <s v="Guido"/>
    <s v="BORRADOR E.T. SUPERVISADO Y ENVIADO A U.R."/>
    <m/>
    <m/>
  </r>
  <r>
    <s v="275403/2016"/>
    <s v="Tecnopolis - Servicio de Acreditaciones"/>
    <n v="695645"/>
    <s v="Contratación de servicio Integral de acreditaciones"/>
    <s v="DNCT"/>
    <x v="0"/>
    <d v="2016-06-22T00:00:00"/>
    <s v="Se cargó Providencia y se envió a DNCT para corregir observaciones en el Requerimiento. (25/08)"/>
    <s v="DNCT"/>
    <d v="2016-08-26T00:00:00"/>
    <s v="Lara"/>
    <s v="BORRADOR E.T. SUPERVISADO Y ENVIADO A U.R."/>
    <m/>
    <m/>
  </r>
  <r>
    <s v="275472/2016"/>
    <s v="Tecnopolis - Mantenimiento"/>
    <n v="11465000"/>
    <s v="Contratación de servicio de mantenimiento Infraestructura Vial"/>
    <s v="DNCT"/>
    <x v="0"/>
    <d v="2016-06-22T00:00:00"/>
    <s v="Se cargó Providencia y se envió a DNCT para corregir observaciones en el Requerimiento.(16/08)"/>
    <s v="DNCT"/>
    <d v="2016-08-17T00:00:00"/>
    <s v="Lara"/>
    <s v="BORRADOR E.T. SUPERVISADO Y ENVIADO A U.R."/>
    <m/>
    <m/>
  </r>
  <r>
    <s v="284183/2016"/>
    <s v="Equipamiento"/>
    <n v="3200000"/>
    <s v="Adquisición de Mobiliario y Accesorios para musica u$s 207,000"/>
    <s v="DNEF"/>
    <x v="0"/>
    <d v="2016-06-01T00:00:00"/>
    <s v="Paola corrigiendo observaciones al requerimiento (realizadas por Romina)"/>
    <s v="DNEF"/>
    <d v="2016-09-05T00:00:00"/>
    <s v="Melina"/>
    <s v="BORRADOR E.T. SUPERVISADO Y ENVIADO A U.R. + $"/>
    <s v="ROMINA - IRINA"/>
    <s v="VER EXCLUSIVIDAD"/>
  </r>
  <r>
    <s v="296368/2016"/>
    <s v="Tecnopolis - Insumos Graficos"/>
    <m/>
    <s v="Contratación de servicio de impresión de gran formato y materiales para backlight"/>
    <s v="DNCT"/>
    <x v="0"/>
    <d v="2016-07-05T00:00:00"/>
    <s v="Se cargó Providencia y se envió a DNCT para corregir observaciones en el Requerimiento."/>
    <s v="DNCT"/>
    <d v="2016-08-18T00:00:00"/>
    <s v="Griselda"/>
    <s v="BORRADOR E.T. SUPERVISADO Y ENVIADO A U.R."/>
    <m/>
    <m/>
  </r>
  <r>
    <s v="300538/2016"/>
    <s v="CCK - Servicios de Impresión de materiales en mano"/>
    <n v="3634389.35"/>
    <s v="Contratación de servicio de impresion de material en mano"/>
    <s v="Secretaria de Contenidos Publicos"/>
    <x v="0"/>
    <d v="2016-07-11T00:00:00"/>
    <s v="A la espera de recepción de presupuesto membretado y firmado. 23/09: se entrega borrador a Romina para ok. 27/9(se recibe borrador con correcciones de romina) y se envió borrador con observaciones a Fernanda Escobar. LUCIA RUIZ"/>
    <s v="Secretaria de Contenidos Publicos"/>
    <d v="2016-07-12T00:00:00"/>
    <s v="Griselda"/>
    <s v="BORRADOR E.T. SUPERVISADO Y ENVIADO A U.R. + $"/>
    <s v="GRISELDA - ROMINA"/>
    <s v="ver Laura VER BORRADOR ROMINA"/>
  </r>
  <r>
    <s v="301691/2016"/>
    <s v="Tecnopolis - Insumos Graficos"/>
    <m/>
    <s v="Contratación de servicio de impresion materiales de mano"/>
    <s v="DNCT"/>
    <x v="0"/>
    <d v="2016-07-11T00:00:00"/>
    <s v="A la espera de confirmación de Expte de tecnópolis acerca de la continuidad del requerimiento. 29/09 Mariana consulta vía mail a Lucía Ruiz si es posible sumar el pedido de tecno al del CCK. 30/09 Se Solicitó a Mariana formato digital para proceder con las correcciones._x000a_5/10 en reunión con Lucia Ruiz, Fernanda Escobar y Mariana Hencek se acuerda que Lucía corroborará si los artículos solicitados en el requerimiento de Tecno se continuarán necesitando y además evaluará si se pueden agregar los artículos solicitados en el exp de materiales para backlight. Una vez definido ello, Mariana procederá armar el requerimiento."/>
    <s v="DNCT"/>
    <d v="2016-08-26T00:00:00"/>
    <s v="Griselda"/>
    <s v="FALTA E.T. TECNO"/>
    <s v="GRISELDA"/>
    <m/>
  </r>
  <r>
    <s v="307482/2016"/>
    <s v="Seguros"/>
    <n v="61710"/>
    <s v="Contratación compañia de serguros de Accidentes Personales, para personal de Cabildo (camarógrafos, editores, ect)"/>
    <s v="DNGC "/>
    <x v="0"/>
    <d v="2016-06-21T00:00:00"/>
    <s v="Trámite de pago de cuotas 2 y 3. La DNGC debe cambiar nota del expediente y abrir uno nuevo por pagos excedentes a la póliza original"/>
    <s v="Compras"/>
    <d v="2016-09-15T00:00:00"/>
    <s v="Analia"/>
    <s v="LEGITIMO. DNGC deben cambiar nota"/>
    <s v="NO LLEVA - ES LEGÍTIMO"/>
    <d v="2016-10-06T00:00:00"/>
  </r>
  <r>
    <s v="313218/2016"/>
    <s v="Librería"/>
    <n v="1859805"/>
    <s v="ADQUISICION DE UTILES DE OFICINA NOTA CC 37 /2016 MEMORANDO CC41/2016"/>
    <s v="Compras"/>
    <x v="0"/>
    <d v="2016-03-29T00:00:00"/>
    <s v="A la espera del Requerimiento de DNEF."/>
    <s v="Compras"/>
    <d v="2016-09-08T00:00:00"/>
    <s v="Melina"/>
    <s v="E.T. IRINA+ CARGA (SLU)+$"/>
    <m/>
    <m/>
  </r>
  <r>
    <s v="314344/2016"/>
    <s v="CCK - Servicios de Eventos"/>
    <n v="5900000"/>
    <s v="Contratación de servicios de catering para el CCK"/>
    <s v="DNEF"/>
    <x v="0"/>
    <d v="2016-07-18T00:00:00"/>
    <s v="Aprobación del requerimiento por Romina. Se cargó en Comprar. A la espera de la autorización de Gustavo Gonzalez (30/09)."/>
    <s v="Gustavo Gonzalez"/>
    <d v="2016-09-05T00:00:00"/>
    <s v="Melina"/>
    <s v="E.T. + COMPRAR + $"/>
    <s v="LAURA - MELINA"/>
    <m/>
  </r>
  <r>
    <s v="314497/2016"/>
    <s v="CCK - Equipamiento"/>
    <n v="4900000"/>
    <s v="Contratación de servicio de emisión, entrega/venta de localidades para funciones, muestra y eventos organizados en el CCK"/>
    <s v="DNEF"/>
    <x v="0"/>
    <d v="2016-07-18T00:00:00"/>
    <s v="Lorena debe cargar partida presupuestaria en el Comprar. VERIFICANDO EL REQUIRIM DE MOZZI"/>
    <s v="Compras"/>
    <d v="2016-09-01T00:00:00"/>
    <s v="Melina"/>
    <s v="E.T. + $"/>
    <s v="ROMINA - PAOLA"/>
    <s v="CORRECIONES SEBAS"/>
  </r>
  <r>
    <s v="350962/2016"/>
    <s v="Informática"/>
    <n v="10509000"/>
    <m/>
    <s v="CTO"/>
    <x v="0"/>
    <d v="2016-07-29T00:00:00"/>
    <s v="Adhesión a ConvenioMarco por Nota. Jurídicos de JGM confirmará procedimiento el 30-09. Se solicitó a Informática que agregue otros presupuestos al expediente, mas detalle de ubicación física de las computadoras destinatarias de las licencias a adquirir. Todo solicitado por ONTI"/>
    <s v="Compras"/>
    <d v="2016-09-08T00:00:00"/>
    <s v="Analia"/>
    <m/>
    <m/>
    <m/>
  </r>
  <r>
    <s v="380594/2016"/>
    <s v="Seguros"/>
    <s v="usd 5263,29"/>
    <s v="Convenio interadministrativo para seguro de Incendio, robo, daño sobre pianos y banquetas"/>
    <s v="DNEF"/>
    <x v="0"/>
    <d v="2018-06-07T00:00:00"/>
    <s v="Analia analizando"/>
    <s v="Compras"/>
    <d v="2016-08-31T00:00:00"/>
    <s v="Analia"/>
    <m/>
    <m/>
    <m/>
  </r>
  <r>
    <s v="417005/2016"/>
    <s v="CCK - Logistica"/>
    <n v="843432.44000000006"/>
    <s v="Adqusisición de GIFT CARD convenio SATSAID"/>
    <s v="DNGC "/>
    <x v="0"/>
    <d v="2016-09-13T00:00:00"/>
    <s v="Se reenvió a Daniel sugiriendo se rehaga el Expediente (Oficina Daniel). Se va a tramitar tipo &quot;Gift Card&quot;."/>
    <s v="Compras"/>
    <d v="2016-09-13T00:00:00"/>
    <s v="Analia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65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B13:F18" firstHeaderRow="1" firstDataRow="1" firstDataCol="5" rowPageCount="1" colPageCount="1"/>
  <pivotFields count="39"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514">
        <item h="1" x="39"/>
        <item h="1" x="223"/>
        <item h="1" x="262"/>
        <item h="1" x="267"/>
        <item h="1" x="323"/>
        <item h="1" x="231"/>
        <item h="1" x="194"/>
        <item h="1" x="338"/>
        <item h="1" x="211"/>
        <item h="1" x="320"/>
        <item h="1" x="151"/>
        <item h="1" x="177"/>
        <item h="1" x="93"/>
        <item h="1" x="335"/>
        <item h="1" x="160"/>
        <item h="1" x="248"/>
        <item h="1" x="133"/>
        <item h="1" x="45"/>
        <item h="1" x="368"/>
        <item h="1" x="365"/>
        <item h="1" x="284"/>
        <item h="1" x="140"/>
        <item h="1" x="9"/>
        <item h="1" x="145"/>
        <item h="1" x="16"/>
        <item h="1" x="167"/>
        <item h="1" x="146"/>
        <item h="1" x="144"/>
        <item h="1" x="66"/>
        <item h="1" x="346"/>
        <item h="1" x="289"/>
        <item h="1" x="175"/>
        <item x="32"/>
        <item h="1" x="367"/>
        <item h="1" x="125"/>
        <item h="1" x="55"/>
        <item h="1" x="271"/>
        <item h="1" x="15"/>
        <item h="1" x="261"/>
        <item h="1" x="71"/>
        <item h="1" x="348"/>
        <item h="1" x="206"/>
        <item h="1" x="255"/>
        <item h="1" x="215"/>
        <item h="1" x="154"/>
        <item h="1" x="217"/>
        <item h="1" x="67"/>
        <item h="1" x="62"/>
        <item h="1" x="98"/>
        <item h="1" x="127"/>
        <item h="1" x="183"/>
        <item h="1" x="109"/>
        <item h="1" x="185"/>
        <item h="1" x="31"/>
        <item h="1" x="317"/>
        <item h="1" x="230"/>
        <item h="1" x="179"/>
        <item h="1" x="190"/>
        <item h="1" x="157"/>
        <item h="1" x="156"/>
        <item h="1" x="213"/>
        <item h="1" x="44"/>
        <item h="1" x="364"/>
        <item h="1" x="171"/>
        <item h="1" x="366"/>
        <item h="1" x="287"/>
        <item h="1" x="124"/>
        <item h="1" x="143"/>
        <item h="1" x="299"/>
        <item h="1" x="316"/>
        <item h="1" x="272"/>
        <item h="1" x="370"/>
        <item h="1" x="26"/>
        <item h="1" x="49"/>
        <item h="1" x="241"/>
        <item h="1" x="360"/>
        <item h="1" x="269"/>
        <item h="1" x="337"/>
        <item h="1" x="347"/>
        <item h="1" x="52"/>
        <item h="1" x="4"/>
        <item h="1" x="29"/>
        <item h="1" x="152"/>
        <item h="1" x="264"/>
        <item h="1" x="237"/>
        <item h="1" x="126"/>
        <item h="1" x="182"/>
        <item h="1" x="41"/>
        <item h="1" x="114"/>
        <item h="1" x="192"/>
        <item h="1" x="162"/>
        <item h="1" x="149"/>
        <item h="1" x="232"/>
        <item h="1" x="153"/>
        <item h="1" x="313"/>
        <item h="1" x="290"/>
        <item h="1" x="198"/>
        <item h="1" x="345"/>
        <item h="1" x="216"/>
        <item h="1" x="119"/>
        <item h="1" x="258"/>
        <item h="1" x="332"/>
        <item h="1" x="344"/>
        <item h="1" x="135"/>
        <item h="1" x="24"/>
        <item h="1" x="78"/>
        <item h="1" x="111"/>
        <item h="1" x="325"/>
        <item h="1" x="274"/>
        <item h="1" x="129"/>
        <item h="1" x="218"/>
        <item h="1" x="172"/>
        <item h="1" x="61"/>
        <item h="1" x="148"/>
        <item h="1" x="102"/>
        <item h="1" x="150"/>
        <item h="1" x="86"/>
        <item h="1" x="173"/>
        <item h="1" x="59"/>
        <item h="1" x="89"/>
        <item h="1" x="69"/>
        <item h="1" x="165"/>
        <item h="1" x="87"/>
        <item h="1" x="256"/>
        <item h="1" x="225"/>
        <item h="1" x="180"/>
        <item h="1" x="310"/>
        <item h="1" x="106"/>
        <item h="1" x="326"/>
        <item h="1" x="247"/>
        <item h="1" x="321"/>
        <item h="1" x="46"/>
        <item h="1" x="303"/>
        <item h="1" x="164"/>
        <item h="1" x="292"/>
        <item h="1" x="253"/>
        <item h="1" x="202"/>
        <item h="1" x="136"/>
        <item h="1" x="239"/>
        <item h="1" x="259"/>
        <item h="1" x="224"/>
        <item h="1" x="170"/>
        <item h="1" x="329"/>
        <item h="1" x="334"/>
        <item h="1" x="11"/>
        <item h="1" x="168"/>
        <item h="1" x="85"/>
        <item h="1" x="197"/>
        <item h="1" x="47"/>
        <item h="1" x="283"/>
        <item h="1" x="137"/>
        <item h="1" x="293"/>
        <item h="1" x="128"/>
        <item h="1" x="359"/>
        <item h="1" x="169"/>
        <item h="1" x="208"/>
        <item h="1" x="233"/>
        <item h="1" x="249"/>
        <item h="1" x="174"/>
        <item h="1" x="363"/>
        <item h="1" x="163"/>
        <item h="1" x="68"/>
        <item h="1" x="201"/>
        <item h="1" x="275"/>
        <item h="1" x="235"/>
        <item h="1" x="115"/>
        <item h="1" x="371"/>
        <item h="1" x="108"/>
        <item h="1" x="276"/>
        <item h="1" x="369"/>
        <item h="1" x="307"/>
        <item h="1" x="280"/>
        <item h="1" x="72"/>
        <item h="1" x="205"/>
        <item h="1" x="282"/>
        <item h="1" x="305"/>
        <item h="1" x="266"/>
        <item h="1" x="81"/>
        <item h="1" x="92"/>
        <item h="1" x="99"/>
        <item h="1" x="33"/>
        <item h="1" x="294"/>
        <item h="1" x="278"/>
        <item h="1" x="132"/>
        <item h="1" x="105"/>
        <item h="1" x="8"/>
        <item h="1" x="19"/>
        <item h="1" x="83"/>
        <item h="1" x="28"/>
        <item h="1" x="21"/>
        <item h="1" x="53"/>
        <item h="1" x="279"/>
        <item h="1" x="56"/>
        <item h="1" x="361"/>
        <item h="1" x="228"/>
        <item h="1" x="209"/>
        <item h="1" x="73"/>
        <item h="1" x="312"/>
        <item h="1" x="291"/>
        <item h="1" x="350"/>
        <item h="1" x="130"/>
        <item h="1" x="243"/>
        <item h="1" x="94"/>
        <item h="1" x="75"/>
        <item h="1" x="308"/>
        <item h="1" x="297"/>
        <item h="1" x="176"/>
        <item h="1" x="203"/>
        <item h="1" x="195"/>
        <item h="1" x="355"/>
        <item h="1" x="117"/>
        <item h="1" x="236"/>
        <item h="1" x="191"/>
        <item h="1" x="196"/>
        <item h="1" x="60"/>
        <item h="1" x="207"/>
        <item h="1" x="178"/>
        <item h="1" x="77"/>
        <item h="1" x="336"/>
        <item h="1" x="104"/>
        <item h="1" x="324"/>
        <item h="1" x="246"/>
        <item h="1" x="74"/>
        <item h="1" x="155"/>
        <item h="1" m="1" x="510"/>
        <item h="1" x="95"/>
        <item h="1" x="82"/>
        <item h="1" x="285"/>
        <item h="1" x="189"/>
        <item h="1" x="222"/>
        <item h="1" x="340"/>
        <item h="1" x="120"/>
        <item h="1" x="200"/>
        <item h="1" x="328"/>
        <item h="1" m="1" x="512"/>
        <item h="1" x="159"/>
        <item h="1" x="327"/>
        <item h="1" x="134"/>
        <item h="1" x="242"/>
        <item h="1" x="199"/>
        <item h="1" x="186"/>
        <item h="1" x="254"/>
        <item h="1" x="322"/>
        <item h="1" x="121"/>
        <item h="1" x="314"/>
        <item h="1" x="277"/>
        <item h="1" x="147"/>
        <item h="1" x="142"/>
        <item h="1" x="184"/>
        <item h="1" x="268"/>
        <item h="1" x="295"/>
        <item h="1" x="301"/>
        <item h="1" x="204"/>
        <item h="1" x="238"/>
        <item h="1" x="342"/>
        <item h="1" x="158"/>
        <item h="1" x="166"/>
        <item h="1" x="219"/>
        <item h="1" x="6"/>
        <item h="1" x="36"/>
        <item h="1" x="91"/>
        <item h="1" x="319"/>
        <item h="1" x="349"/>
        <item h="1" x="43"/>
        <item h="1" x="226"/>
        <item h="1" x="358"/>
        <item h="1" x="286"/>
        <item h="1" x="273"/>
        <item h="1" x="40"/>
        <item h="1" x="10"/>
        <item h="1" x="48"/>
        <item h="1" x="70"/>
        <item h="1" x="302"/>
        <item h="1" x="304"/>
        <item h="1" x="352"/>
        <item h="1" x="97"/>
        <item h="1" x="139"/>
        <item h="1" x="318"/>
        <item h="1" x="353"/>
        <item h="1" x="76"/>
        <item h="1" x="339"/>
        <item h="1" x="110"/>
        <item h="1" x="90"/>
        <item h="1" x="58"/>
        <item h="1" x="27"/>
        <item h="1" x="331"/>
        <item h="1" x="234"/>
        <item h="1" x="112"/>
        <item h="1" x="220"/>
        <item h="1" x="37"/>
        <item h="1" x="131"/>
        <item h="1" x="306"/>
        <item h="1" x="79"/>
        <item h="1" x="315"/>
        <item h="1" x="311"/>
        <item h="1" x="64"/>
        <item h="1" x="122"/>
        <item h="1" x="113"/>
        <item h="1" x="18"/>
        <item h="1" x="42"/>
        <item h="1" x="260"/>
        <item h="1" x="30"/>
        <item h="1" x="7"/>
        <item h="1" x="214"/>
        <item h="1" x="65"/>
        <item h="1" x="51"/>
        <item h="1" x="35"/>
        <item h="1" m="1" x="508"/>
        <item h="1" x="14"/>
        <item h="1" x="300"/>
        <item h="1" x="252"/>
        <item h="1" x="229"/>
        <item h="1" x="356"/>
        <item h="1" x="309"/>
        <item h="1" x="161"/>
        <item h="1" x="351"/>
        <item h="1" x="3"/>
        <item h="1" x="50"/>
        <item h="1" x="270"/>
        <item h="1" x="250"/>
        <item h="1" x="240"/>
        <item h="1" x="57"/>
        <item h="1" x="63"/>
        <item h="1" x="330"/>
        <item h="1" x="96"/>
        <item h="1" x="103"/>
        <item h="1" x="210"/>
        <item h="1" x="80"/>
        <item h="1" x="227"/>
        <item h="1" x="34"/>
        <item h="1" x="354"/>
        <item h="1" x="221"/>
        <item h="1" x="181"/>
        <item h="1" x="88"/>
        <item h="1" x="244"/>
        <item h="1" x="187"/>
        <item h="1" x="13"/>
        <item h="1" x="288"/>
        <item h="1" x="343"/>
        <item h="1" x="17"/>
        <item h="1" x="188"/>
        <item h="1" x="341"/>
        <item h="1" x="263"/>
        <item h="1" x="265"/>
        <item h="1" x="138"/>
        <item h="1" x="298"/>
        <item h="1" x="245"/>
        <item h="1" x="212"/>
        <item h="1" x="362"/>
        <item h="1" x="357"/>
        <item h="1" x="23"/>
        <item h="1" x="20"/>
        <item h="1" x="2"/>
        <item h="1" x="116"/>
        <item h="1" x="1"/>
        <item h="1" x="22"/>
        <item h="1" x="5"/>
        <item h="1" x="84"/>
        <item h="1" x="193"/>
        <item h="1" x="25"/>
        <item h="1" x="251"/>
        <item h="1" x="333"/>
        <item h="1" x="141"/>
        <item h="1" x="118"/>
        <item h="1" x="54"/>
        <item h="1" x="100"/>
        <item h="1" x="38"/>
        <item h="1" x="296"/>
        <item h="1" x="101"/>
        <item h="1" x="12"/>
        <item h="1" x="123"/>
        <item h="1" x="0"/>
        <item h="1" x="107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m="1" x="511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40"/>
        <item h="1" x="441"/>
        <item h="1" x="442"/>
        <item h="1" x="443"/>
        <item h="1" x="257"/>
        <item h="1" x="281"/>
        <item h="1" x="390"/>
        <item h="1" x="439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m="1" x="509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t="default"/>
      </items>
    </pivotField>
    <pivotField axis="axisRow" compact="0" outline="0" showAll="0">
      <items count="493">
        <item x="329"/>
        <item x="163"/>
        <item x="212"/>
        <item x="358"/>
        <item x="326"/>
        <item x="183"/>
        <item x="119"/>
        <item x="260"/>
        <item x="259"/>
        <item x="128"/>
        <item x="291"/>
        <item x="165"/>
        <item x="132"/>
        <item x="185"/>
        <item x="86"/>
        <item x="184"/>
        <item x="205"/>
        <item x="213"/>
        <item x="166"/>
        <item x="202"/>
        <item x="209"/>
        <item x="324"/>
        <item x="295"/>
        <item x="214"/>
        <item x="255"/>
        <item x="263"/>
        <item x="331"/>
        <item x="131"/>
        <item x="299"/>
        <item x="361"/>
        <item x="254"/>
        <item x="261"/>
        <item x="258"/>
        <item x="197"/>
        <item x="129"/>
        <item x="189"/>
        <item x="190"/>
        <item x="207"/>
        <item x="137"/>
        <item x="357"/>
        <item x="342"/>
        <item x="194"/>
        <item x="90"/>
        <item x="174"/>
        <item x="352"/>
        <item x="78"/>
        <item x="196"/>
        <item x="318"/>
        <item x="193"/>
        <item x="178"/>
        <item x="195"/>
        <item x="110"/>
        <item x="95"/>
        <item x="223"/>
        <item x="154"/>
        <item x="149"/>
        <item x="88"/>
        <item x="322"/>
        <item x="107"/>
        <item x="167"/>
        <item x="276"/>
        <item x="281"/>
        <item x="62"/>
        <item x="61"/>
        <item x="334"/>
        <item x="139"/>
        <item x="262"/>
        <item x="245"/>
        <item x="124"/>
        <item x="317"/>
        <item x="319"/>
        <item x="82"/>
        <item x="177"/>
        <item x="323"/>
        <item x="343"/>
        <item x="356"/>
        <item x="227"/>
        <item x="264"/>
        <item x="335"/>
        <item x="289"/>
        <item x="84"/>
        <item x="17"/>
        <item x="155"/>
        <item x="287"/>
        <item x="187"/>
        <item x="203"/>
        <item x="369"/>
        <item x="340"/>
        <item x="18"/>
        <item x="362"/>
        <item x="217"/>
        <item x="272"/>
        <item x="158"/>
        <item x="296"/>
        <item x="349"/>
        <item x="332"/>
        <item x="268"/>
        <item x="188"/>
        <item x="354"/>
        <item x="231"/>
        <item x="65"/>
        <item x="130"/>
        <item x="127"/>
        <item x="153"/>
        <item x="313"/>
        <item x="333"/>
        <item x="280"/>
        <item x="232"/>
        <item x="269"/>
        <item x="330"/>
        <item x="277"/>
        <item x="246"/>
        <item x="74"/>
        <item x="339"/>
        <item x="316"/>
        <item x="81"/>
        <item x="104"/>
        <item x="366"/>
        <item x="274"/>
        <item x="180"/>
        <item x="229"/>
        <item x="266"/>
        <item x="113"/>
        <item x="91"/>
        <item x="347"/>
        <item x="367"/>
        <item x="271"/>
        <item x="290"/>
        <item x="138"/>
        <item x="265"/>
        <item x="236"/>
        <item x="314"/>
        <item x="294"/>
        <item x="182"/>
        <item x="234"/>
        <item x="305"/>
        <item x="106"/>
        <item x="93"/>
        <item x="270"/>
        <item x="151"/>
        <item x="206"/>
        <item x="108"/>
        <item x="92"/>
        <item x="115"/>
        <item x="253"/>
        <item x="336"/>
        <item m="1" x="491"/>
        <item x="307"/>
        <item x="63"/>
        <item m="1" x="490"/>
        <item x="134"/>
        <item x="306"/>
        <item x="122"/>
        <item x="320"/>
        <item x="79"/>
        <item x="293"/>
        <item x="348"/>
        <item x="302"/>
        <item x="239"/>
        <item x="297"/>
        <item x="160"/>
        <item x="181"/>
        <item x="20"/>
        <item x="103"/>
        <item x="19"/>
        <item x="85"/>
        <item x="344"/>
        <item m="1" x="487"/>
        <item x="72"/>
        <item x="141"/>
        <item x="142"/>
        <item x="172"/>
        <item x="70"/>
        <item x="100"/>
        <item x="9"/>
        <item x="242"/>
        <item x="80"/>
        <item x="89"/>
        <item x="73"/>
        <item x="228"/>
        <item x="292"/>
        <item x="94"/>
        <item x="76"/>
        <item x="208"/>
        <item x="273"/>
        <item x="241"/>
        <item x="69"/>
        <item x="243"/>
        <item x="219"/>
        <item x="222"/>
        <item x="118"/>
        <item x="60"/>
        <item x="346"/>
        <item x="192"/>
        <item x="337"/>
        <item x="267"/>
        <item x="308"/>
        <item x="248"/>
        <item x="338"/>
        <item x="304"/>
        <item x="140"/>
        <item x="101"/>
        <item x="250"/>
        <item x="251"/>
        <item x="370"/>
        <item x="301"/>
        <item x="237"/>
        <item x="309"/>
        <item x="150"/>
        <item x="275"/>
        <item x="67"/>
        <item x="359"/>
        <item x="173"/>
        <item x="111"/>
        <item x="341"/>
        <item x="256"/>
        <item x="279"/>
        <item x="298"/>
        <item x="355"/>
        <item x="288"/>
        <item x="303"/>
        <item x="285"/>
        <item x="16"/>
        <item x="143"/>
        <item x="13"/>
        <item x="345"/>
        <item x="21"/>
        <item x="96"/>
        <item x="244"/>
        <item x="77"/>
        <item x="235"/>
        <item x="145"/>
        <item x="191"/>
        <item x="148"/>
        <item x="83"/>
        <item x="161"/>
        <item x="123"/>
        <item x="198"/>
        <item x="278"/>
        <item x="11"/>
        <item x="171"/>
        <item x="6"/>
        <item x="170"/>
        <item x="312"/>
        <item x="284"/>
        <item x="133"/>
        <item x="112"/>
        <item x="283"/>
        <item x="68"/>
        <item x="64"/>
        <item x="135"/>
        <item x="162"/>
        <item x="146"/>
        <item x="12"/>
        <item x="102"/>
        <item x="7"/>
        <item x="99"/>
        <item x="120"/>
        <item x="121"/>
        <item x="152"/>
        <item x="169"/>
        <item x="144"/>
        <item x="125"/>
        <item x="58"/>
        <item x="45"/>
        <item x="57"/>
        <item x="175"/>
        <item x="23"/>
        <item x="117"/>
        <item x="2"/>
        <item x="282"/>
        <item x="257"/>
        <item x="59"/>
        <item x="55"/>
        <item x="126"/>
        <item x="156"/>
        <item x="176"/>
        <item x="186"/>
        <item x="37"/>
        <item x="35"/>
        <item x="87"/>
        <item x="56"/>
        <item x="157"/>
        <item x="42"/>
        <item x="114"/>
        <item x="286"/>
        <item x="136"/>
        <item x="249"/>
        <item x="179"/>
        <item x="98"/>
        <item x="25"/>
        <item x="5"/>
        <item x="34"/>
        <item x="97"/>
        <item x="0"/>
        <item x="40"/>
        <item x="147"/>
        <item x="29"/>
        <item x="52"/>
        <item x="43"/>
        <item x="50"/>
        <item x="30"/>
        <item x="48"/>
        <item x="28"/>
        <item x="51"/>
        <item x="26"/>
        <item x="47"/>
        <item x="39"/>
        <item x="14"/>
        <item x="33"/>
        <item x="24"/>
        <item x="15"/>
        <item x="46"/>
        <item x="27"/>
        <item x="32"/>
        <item x="44"/>
        <item x="54"/>
        <item x="3"/>
        <item x="53"/>
        <item x="36"/>
        <item x="49"/>
        <item x="10"/>
        <item x="31"/>
        <item x="38"/>
        <item x="41"/>
        <item x="116"/>
        <item x="8"/>
        <item x="4"/>
        <item x="22"/>
        <item x="75"/>
        <item x="71"/>
        <item x="199"/>
        <item x="201"/>
        <item x="200"/>
        <item x="105"/>
        <item x="159"/>
        <item x="109"/>
        <item x="224"/>
        <item x="300"/>
        <item x="325"/>
        <item x="327"/>
        <item x="328"/>
        <item x="66"/>
        <item x="1"/>
        <item x="204"/>
        <item x="215"/>
        <item x="216"/>
        <item x="218"/>
        <item x="220"/>
        <item x="221"/>
        <item x="225"/>
        <item m="1" x="489"/>
        <item x="230"/>
        <item x="233"/>
        <item x="238"/>
        <item x="240"/>
        <item x="247"/>
        <item x="252"/>
        <item x="310"/>
        <item x="311"/>
        <item x="321"/>
        <item x="350"/>
        <item x="351"/>
        <item x="353"/>
        <item x="360"/>
        <item x="363"/>
        <item x="364"/>
        <item x="365"/>
        <item x="368"/>
        <item x="168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20"/>
        <item x="421"/>
        <item x="422"/>
        <item x="423"/>
        <item x="424"/>
        <item x="426"/>
        <item x="427"/>
        <item x="428"/>
        <item x="429"/>
        <item x="430"/>
        <item x="431"/>
        <item x="432"/>
        <item x="164"/>
        <item x="210"/>
        <item x="211"/>
        <item x="226"/>
        <item x="315"/>
        <item x="406"/>
        <item x="418"/>
        <item x="419"/>
        <item x="42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m="1" x="488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x="3"/>
        <item x="1"/>
        <item x="8"/>
        <item x="0"/>
        <item x="2"/>
        <item x="4"/>
        <item x="5"/>
        <item x="6"/>
        <item x="7"/>
      </items>
    </pivotField>
    <pivotField compact="0" outline="0" showAll="0"/>
    <pivotField axis="axisRow" compact="0" outline="0" showAll="0" defaultSubtotal="0">
      <items count="268">
        <item x="48"/>
        <item x="173"/>
        <item m="1" x="267"/>
        <item x="32"/>
        <item x="0"/>
        <item x="188"/>
        <item x="3"/>
        <item x="200"/>
        <item x="30"/>
        <item x="204"/>
        <item m="1" x="256"/>
        <item x="50"/>
        <item x="139"/>
        <item x="89"/>
        <item x="165"/>
        <item x="56"/>
        <item m="1" x="255"/>
        <item x="83"/>
        <item x="152"/>
        <item x="9"/>
        <item x="23"/>
        <item x="92"/>
        <item x="70"/>
        <item x="138"/>
        <item x="90"/>
        <item m="1" x="250"/>
        <item x="93"/>
        <item m="1" x="258"/>
        <item x="190"/>
        <item x="55"/>
        <item x="203"/>
        <item x="81"/>
        <item x="115"/>
        <item x="167"/>
        <item x="166"/>
        <item x="13"/>
        <item x="164"/>
        <item x="12"/>
        <item x="21"/>
        <item x="22"/>
        <item x="36"/>
        <item x="104"/>
        <item x="64"/>
        <item x="17"/>
        <item x="168"/>
        <item x="80"/>
        <item x="91"/>
        <item x="175"/>
        <item x="59"/>
        <item m="1" x="252"/>
        <item x="66"/>
        <item x="65"/>
        <item x="10"/>
        <item x="82"/>
        <item x="202"/>
        <item x="124"/>
        <item x="119"/>
        <item x="118"/>
        <item x="144"/>
        <item x="142"/>
        <item x="145"/>
        <item x="114"/>
        <item x="57"/>
        <item x="183"/>
        <item x="211"/>
        <item x="11"/>
        <item x="116"/>
        <item x="133"/>
        <item x="5"/>
        <item x="101"/>
        <item x="161"/>
        <item x="125"/>
        <item x="53"/>
        <item x="54"/>
        <item x="132"/>
        <item x="121"/>
        <item x="129"/>
        <item x="135"/>
        <item x="130"/>
        <item x="75"/>
        <item x="97"/>
        <item x="95"/>
        <item x="94"/>
        <item x="197"/>
        <item x="123"/>
        <item x="103"/>
        <item x="177"/>
        <item x="6"/>
        <item x="16"/>
        <item x="7"/>
        <item x="26"/>
        <item x="212"/>
        <item x="8"/>
        <item x="35"/>
        <item x="61"/>
        <item x="63"/>
        <item m="1" x="238"/>
        <item m="1" x="249"/>
        <item x="201"/>
        <item x="4"/>
        <item x="198"/>
        <item x="195"/>
        <item x="15"/>
        <item x="111"/>
        <item x="157"/>
        <item x="185"/>
        <item x="45"/>
        <item x="100"/>
        <item x="171"/>
        <item x="44"/>
        <item x="170"/>
        <item x="174"/>
        <item x="126"/>
        <item m="1" x="259"/>
        <item x="19"/>
        <item x="210"/>
        <item x="151"/>
        <item x="153"/>
        <item m="1" x="244"/>
        <item m="1" x="265"/>
        <item x="154"/>
        <item x="192"/>
        <item x="187"/>
        <item x="99"/>
        <item m="1" x="243"/>
        <item x="156"/>
        <item x="131"/>
        <item x="140"/>
        <item x="136"/>
        <item x="143"/>
        <item x="134"/>
        <item x="148"/>
        <item x="137"/>
        <item x="117"/>
        <item x="150"/>
        <item x="184"/>
        <item m="1" x="241"/>
        <item m="1" x="261"/>
        <item x="98"/>
        <item x="186"/>
        <item m="1" x="240"/>
        <item x="191"/>
        <item x="193"/>
        <item x="194"/>
        <item x="108"/>
        <item x="42"/>
        <item x="189"/>
        <item x="107"/>
        <item x="73"/>
        <item x="43"/>
        <item x="159"/>
        <item x="87"/>
        <item x="29"/>
        <item x="128"/>
        <item x="147"/>
        <item x="146"/>
        <item x="58"/>
        <item x="85"/>
        <item x="105"/>
        <item m="1" x="253"/>
        <item x="182"/>
        <item x="196"/>
        <item x="209"/>
        <item x="112"/>
        <item x="106"/>
        <item x="122"/>
        <item x="120"/>
        <item x="28"/>
        <item x="47"/>
        <item x="86"/>
        <item x="79"/>
        <item x="74"/>
        <item x="180"/>
        <item x="172"/>
        <item x="96"/>
        <item x="109"/>
        <item x="72"/>
        <item x="27"/>
        <item x="14"/>
        <item x="31"/>
        <item x="84"/>
        <item x="34"/>
        <item x="102"/>
        <item x="69"/>
        <item x="71"/>
        <item x="127"/>
        <item x="179"/>
        <item x="1"/>
        <item x="2"/>
        <item m="1" x="247"/>
        <item x="33"/>
        <item x="37"/>
        <item x="38"/>
        <item x="206"/>
        <item m="1" x="260"/>
        <item m="1" x="262"/>
        <item x="41"/>
        <item x="49"/>
        <item x="51"/>
        <item x="52"/>
        <item m="1" x="263"/>
        <item x="60"/>
        <item x="62"/>
        <item x="68"/>
        <item x="76"/>
        <item x="77"/>
        <item x="78"/>
        <item x="88"/>
        <item m="1" x="264"/>
        <item x="113"/>
        <item m="1" x="242"/>
        <item x="162"/>
        <item x="163"/>
        <item x="176"/>
        <item m="1" x="246"/>
        <item x="181"/>
        <item m="1" x="266"/>
        <item x="199"/>
        <item x="205"/>
        <item m="1" x="239"/>
        <item x="207"/>
        <item x="213"/>
        <item m="1" x="251"/>
        <item x="18"/>
        <item x="20"/>
        <item x="46"/>
        <item m="1" x="248"/>
        <item x="67"/>
        <item m="1" x="257"/>
        <item m="1" x="245"/>
        <item x="208"/>
        <item x="215"/>
        <item x="225"/>
        <item x="226"/>
        <item x="229"/>
        <item x="24"/>
        <item x="25"/>
        <item x="39"/>
        <item x="40"/>
        <item x="110"/>
        <item x="141"/>
        <item x="149"/>
        <item x="155"/>
        <item x="158"/>
        <item x="160"/>
        <item x="169"/>
        <item x="178"/>
        <item x="214"/>
        <item x="216"/>
        <item x="217"/>
        <item x="218"/>
        <item x="219"/>
        <item x="220"/>
        <item x="221"/>
        <item x="222"/>
        <item x="223"/>
        <item x="224"/>
        <item x="227"/>
        <item x="228"/>
        <item x="230"/>
        <item x="231"/>
        <item x="232"/>
        <item x="233"/>
        <item m="1" x="254"/>
        <item x="234"/>
        <item x="235"/>
        <item x="236"/>
        <item x="237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84">
        <item x="30"/>
        <item x="29"/>
        <item x="3"/>
        <item x="1"/>
        <item x="22"/>
        <item x="33"/>
        <item x="28"/>
        <item x="16"/>
        <item x="23"/>
        <item x="17"/>
        <item x="21"/>
        <item x="14"/>
        <item x="26"/>
        <item x="10"/>
        <item x="7"/>
        <item x="24"/>
        <item x="32"/>
        <item x="11"/>
        <item x="12"/>
        <item x="4"/>
        <item x="18"/>
        <item x="0"/>
        <item x="8"/>
        <item x="15"/>
        <item x="2"/>
        <item x="19"/>
        <item x="20"/>
        <item m="1" x="53"/>
        <item x="13"/>
        <item x="27"/>
        <item x="5"/>
        <item m="1" x="38"/>
        <item x="9"/>
        <item m="1" x="48"/>
        <item m="1" x="73"/>
        <item m="1" x="78"/>
        <item m="1" x="49"/>
        <item m="1" x="59"/>
        <item m="1" x="40"/>
        <item m="1" x="44"/>
        <item m="1" x="45"/>
        <item m="1" x="69"/>
        <item m="1" x="75"/>
        <item m="1" x="36"/>
        <item m="1" x="46"/>
        <item m="1" x="65"/>
        <item m="1" x="77"/>
        <item m="1" x="83"/>
        <item m="1" x="82"/>
        <item m="1" x="37"/>
        <item m="1" x="50"/>
        <item m="1" x="52"/>
        <item m="1" x="39"/>
        <item m="1" x="70"/>
        <item m="1" x="80"/>
        <item m="1" x="67"/>
        <item m="1" x="56"/>
        <item m="1" x="71"/>
        <item m="1" x="79"/>
        <item m="1" x="41"/>
        <item m="1" x="72"/>
        <item m="1" x="60"/>
        <item m="1" x="74"/>
        <item m="1" x="58"/>
        <item m="1" x="61"/>
        <item m="1" x="68"/>
        <item m="1" x="51"/>
        <item m="1" x="81"/>
        <item m="1" x="57"/>
        <item m="1" x="55"/>
        <item m="1" x="66"/>
        <item m="1" x="64"/>
        <item m="1" x="42"/>
        <item m="1" x="76"/>
        <item m="1" x="54"/>
        <item m="1" x="47"/>
        <item m="1" x="43"/>
        <item x="25"/>
        <item m="1" x="62"/>
        <item x="31"/>
        <item m="1" x="63"/>
        <item x="6"/>
        <item x="34"/>
        <item x="35"/>
      </items>
    </pivotField>
    <pivotField axis="axisRow" compact="0" outline="0" showAll="0" defaultSubtotal="0">
      <items count="116">
        <item x="2"/>
        <item x="1"/>
        <item x="11"/>
        <item x="27"/>
        <item x="68"/>
        <item x="18"/>
        <item x="26"/>
        <item x="32"/>
        <item x="25"/>
        <item x="57"/>
        <item x="48"/>
        <item x="22"/>
        <item x="21"/>
        <item x="20"/>
        <item x="3"/>
        <item x="33"/>
        <item x="52"/>
        <item x="35"/>
        <item m="1" x="108"/>
        <item x="72"/>
        <item x="70"/>
        <item x="23"/>
        <item x="46"/>
        <item x="62"/>
        <item x="58"/>
        <item x="84"/>
        <item x="73"/>
        <item x="71"/>
        <item x="19"/>
        <item x="6"/>
        <item x="9"/>
        <item x="4"/>
        <item x="87"/>
        <item m="1" x="115"/>
        <item x="0"/>
        <item x="74"/>
        <item x="66"/>
        <item x="59"/>
        <item x="78"/>
        <item x="12"/>
        <item x="60"/>
        <item x="82"/>
        <item x="90"/>
        <item x="91"/>
        <item x="80"/>
        <item x="88"/>
        <item x="10"/>
        <item x="14"/>
        <item x="40"/>
        <item x="69"/>
        <item x="99"/>
        <item x="13"/>
        <item x="51"/>
        <item x="17"/>
        <item x="83"/>
        <item x="41"/>
        <item x="101"/>
        <item x="79"/>
        <item x="31"/>
        <item x="49"/>
        <item x="96"/>
        <item x="44"/>
        <item x="92"/>
        <item x="86"/>
        <item x="67"/>
        <item x="75"/>
        <item x="56"/>
        <item x="100"/>
        <item x="97"/>
        <item x="16"/>
        <item x="5"/>
        <item x="29"/>
        <item x="36"/>
        <item x="76"/>
        <item x="54"/>
        <item x="47"/>
        <item x="53"/>
        <item x="94"/>
        <item x="45"/>
        <item m="1" x="109"/>
        <item m="1" x="113"/>
        <item x="95"/>
        <item x="93"/>
        <item x="42"/>
        <item m="1" x="114"/>
        <item x="15"/>
        <item m="1" x="107"/>
        <item m="1" x="112"/>
        <item m="1" x="110"/>
        <item x="50"/>
        <item m="1" x="111"/>
        <item x="7"/>
        <item x="38"/>
        <item x="28"/>
        <item x="30"/>
        <item x="34"/>
        <item x="37"/>
        <item x="43"/>
        <item x="98"/>
        <item x="55"/>
        <item x="64"/>
        <item x="89"/>
        <item x="8"/>
        <item x="105"/>
        <item x="104"/>
        <item x="103"/>
        <item x="24"/>
        <item x="39"/>
        <item x="65"/>
        <item x="85"/>
        <item x="63"/>
        <item x="61"/>
        <item x="81"/>
        <item x="106"/>
        <item x="77"/>
        <item x="10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</pivotFields>
  <rowFields count="5">
    <field x="25"/>
    <field x="26"/>
    <field x="18"/>
    <field x="20"/>
    <field x="11"/>
  </rowFields>
  <rowItems count="5">
    <i>
      <x v="2"/>
      <x v="14"/>
      <x v="3"/>
      <x v="187"/>
      <x v="334"/>
    </i>
    <i r="1">
      <x v="82"/>
      <x v="3"/>
      <x v="187"/>
      <x v="434"/>
    </i>
    <i>
      <x v="21"/>
      <x v="69"/>
      <x v="3"/>
      <x v="187"/>
      <x v="148"/>
    </i>
    <i>
      <x v="30"/>
      <x v="70"/>
      <x v="3"/>
      <x v="187"/>
      <x v="415"/>
    </i>
    <i t="grand">
      <x/>
    </i>
  </rowItems>
  <colItems count="1">
    <i/>
  </colItems>
  <pageFields count="1">
    <pageField fld="10" hier="-1"/>
  </pageFields>
  <formats count="11">
    <format dxfId="359">
      <pivotArea type="all" dataOnly="0" outline="0" fieldPosition="0"/>
    </format>
    <format dxfId="358">
      <pivotArea field="25" type="button" dataOnly="0" labelOnly="1" outline="0" axis="axisRow" fieldPosition="1"/>
    </format>
    <format dxfId="357">
      <pivotArea field="26" type="button" dataOnly="0" labelOnly="1" outline="0" axis="axisRow" fieldPosition="2"/>
    </format>
    <format dxfId="356">
      <pivotArea field="18" type="button" dataOnly="0" labelOnly="1" outline="0" axis="axisRow" fieldPosition="3"/>
    </format>
    <format dxfId="355">
      <pivotArea field="20" type="button" dataOnly="0" labelOnly="1" outline="0" axis="axisRow" fieldPosition="4"/>
    </format>
    <format dxfId="354">
      <pivotArea dataOnly="0" labelOnly="1" grandRow="1" outline="0" fieldPosition="0"/>
    </format>
    <format dxfId="353">
      <pivotArea field="10" type="button" dataOnly="0" labelOnly="1" outline="0" axis="axisPage" fieldPosition="0"/>
    </format>
    <format dxfId="352">
      <pivotArea field="20" type="button" dataOnly="0" labelOnly="1" outline="0" axis="axisRow" fieldPosition="4"/>
    </format>
    <format dxfId="351">
      <pivotArea dataOnly="0" labelOnly="1" grandRow="1" outline="0" fieldPosition="0"/>
    </format>
    <format dxfId="350">
      <pivotArea dataOnly="0" labelOnly="1" outline="0" fieldPosition="0">
        <references count="1">
          <reference field="10" count="1">
            <x v="6"/>
          </reference>
        </references>
      </pivotArea>
    </format>
    <format dxfId="349">
      <pivotArea dataOnly="0" labelOnly="1" outline="0" fieldPosition="0">
        <references count="1">
          <reference field="10" count="0"/>
        </references>
      </pivotArea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4" cacheId="7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F25:G27" firstHeaderRow="1" firstDataRow="1" firstDataCol="1"/>
  <pivotFields count="14">
    <pivotField dataField="1" showAll="0" defaultSubtotal="0"/>
    <pivotField showAll="0"/>
    <pivotField showAll="0"/>
    <pivotField showAll="0"/>
    <pivotField showAll="0"/>
    <pivotField axis="axisRow" showAll="0" defaultSubtotal="0">
      <items count="2">
        <item x="0"/>
        <item m="1" x="1"/>
      </items>
    </pivotField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5"/>
  </rowFields>
  <rowItems count="2">
    <i>
      <x/>
    </i>
    <i t="grand">
      <x/>
    </i>
  </rowItems>
  <colItems count="1">
    <i/>
  </colItems>
  <dataFields count="1">
    <dataField name="Cuenta de EXPEDIENTE" fld="0" subtotal="count" baseField="0" baseItem="0"/>
  </dataFields>
  <formats count="2">
    <format dxfId="316">
      <pivotArea dataOnly="0" grandRow="1" axis="axisRow" fieldPosition="0"/>
    </format>
    <format dxfId="315">
      <pivotArea type="all" dataOnly="0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2" cacheId="6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F20:G22" firstHeaderRow="1" firstDataRow="1" firstDataCol="1"/>
  <pivotFields count="13">
    <pivotField showAll="0" defaultSubtotal="0"/>
    <pivotField showAll="0"/>
    <pivotField showAll="0"/>
    <pivotField showAll="0"/>
    <pivotField showAll="0"/>
    <pivotField showAll="0"/>
    <pivotField axis="axisRow" dataField="1" showAll="0">
      <items count="5">
        <item h="1" x="3"/>
        <item x="0"/>
        <item h="1" x="1"/>
        <item h="1" x="2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6"/>
  </rowFields>
  <rowItems count="2">
    <i>
      <x v="1"/>
    </i>
    <i t="grand">
      <x/>
    </i>
  </rowItems>
  <colItems count="1">
    <i/>
  </colItems>
  <dataFields count="1">
    <dataField name="Cuenta de Responsable" fld="6" subtotal="count" baseField="0" baseItem="0"/>
  </dataFields>
  <formats count="2">
    <format dxfId="318">
      <pivotArea dataOnly="0" grandRow="1" axis="axisRow" fieldPosition="0"/>
    </format>
    <format dxfId="317">
      <pivotArea type="all" dataOnly="0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1" cacheId="6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F15:G17" firstHeaderRow="1" firstDataRow="1" firstDataCol="1"/>
  <pivotFields count="11">
    <pivotField showAll="0" defaultSubtota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h="1" x="2"/>
        <item x="0"/>
        <item h="1" m="1" x="3"/>
        <item h="1" x="1"/>
        <item t="default"/>
      </items>
    </pivotField>
    <pivotField showAll="0"/>
    <pivotField showAll="0"/>
    <pivotField showAll="0" defaultSubtotal="0"/>
  </pivotFields>
  <rowFields count="1">
    <field x="7"/>
  </rowFields>
  <rowItems count="2">
    <i>
      <x v="1"/>
    </i>
    <i t="grand">
      <x/>
    </i>
  </rowItems>
  <colItems count="1">
    <i/>
  </colItems>
  <dataFields count="1">
    <dataField name="Cuenta de Responsable" fld="7" subtotal="count" baseField="0" baseItem="0"/>
  </dataFields>
  <formats count="2">
    <format dxfId="320">
      <pivotArea dataOnly="0" grandRow="1" axis="axisRow" fieldPosition="0"/>
    </format>
    <format dxfId="319">
      <pivotArea type="all" dataOnly="0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1" cacheId="69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F6:G12" firstHeaderRow="1" firstDataRow="1" firstDataCol="1" rowPageCount="1" colPageCount="1"/>
  <pivotFields count="46">
    <pivotField showAll="0" defaultSubtota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3"/>
        <item x="1"/>
        <item x="6"/>
        <item x="0"/>
        <item x="4"/>
        <item x="2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48">
        <item h="1" x="31"/>
        <item h="1" x="30"/>
        <item x="3"/>
        <item h="1" x="1"/>
        <item h="1" x="34"/>
        <item h="1" x="16"/>
        <item h="1" x="24"/>
        <item h="1" x="17"/>
        <item h="1" x="22"/>
        <item h="1" x="14"/>
        <item h="1" x="27"/>
        <item h="1" x="10"/>
        <item h="1" x="7"/>
        <item h="1" x="25"/>
        <item h="1" x="11"/>
        <item h="1" x="12"/>
        <item h="1" x="4"/>
        <item h="1" x="18"/>
        <item h="1" x="0"/>
        <item h="1" x="8"/>
        <item h="1" x="15"/>
        <item h="1" x="2"/>
        <item h="1" x="19"/>
        <item h="1" x="20"/>
        <item h="1" x="13"/>
        <item h="1" x="28"/>
        <item h="1" x="5"/>
        <item h="1" x="33"/>
        <item h="1" x="29"/>
        <item h="1" m="1" x="42"/>
        <item h="1" x="9"/>
        <item h="1" x="26"/>
        <item h="1" m="1" x="41"/>
        <item h="1" x="32"/>
        <item h="1" m="1" x="37"/>
        <item h="1" x="6"/>
        <item h="1" m="1" x="38"/>
        <item h="1" m="1" x="45"/>
        <item h="1" m="1" x="40"/>
        <item h="1" m="1" x="36"/>
        <item h="1" m="1" x="43"/>
        <item h="1" x="23"/>
        <item h="1" m="1" x="44"/>
        <item h="1" x="35"/>
        <item h="1" m="1" x="39"/>
        <item h="1" m="1" x="46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9">
        <item h="1" x="1"/>
        <item h="1" x="4"/>
        <item h="1" x="8"/>
        <item h="1" x="3"/>
        <item h="1" x="7"/>
        <item h="1" x="6"/>
        <item h="1" x="5"/>
        <item h="1" x="2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multipleItemSelectionAllowed="1" showAll="0" defaultSubtotal="0">
      <items count="8">
        <item x="3"/>
        <item x="2"/>
        <item x="4"/>
        <item x="1"/>
        <item x="0"/>
        <item x="5"/>
        <item x="6"/>
        <item x="7"/>
      </items>
    </pivotField>
  </pivotFields>
  <rowFields count="2">
    <field x="24"/>
    <field x="17"/>
  </rowFields>
  <rowItems count="6">
    <i>
      <x v="2"/>
    </i>
    <i r="1">
      <x/>
    </i>
    <i r="1">
      <x v="1"/>
    </i>
    <i r="1">
      <x v="3"/>
    </i>
    <i r="1">
      <x v="5"/>
    </i>
    <i t="grand">
      <x/>
    </i>
  </rowItems>
  <colItems count="1">
    <i/>
  </colItems>
  <pageFields count="1">
    <pageField fld="37" hier="-1"/>
  </pageFields>
  <dataFields count="1">
    <dataField name="Cuenta de Depositario Actual" fld="24" subtotal="count" baseField="0" baseItem="0"/>
  </dataFields>
  <formats count="11">
    <format dxfId="331">
      <pivotArea dataOnly="0" grandRow="1" axis="axisRow" fieldPosition="0"/>
    </format>
    <format dxfId="330">
      <pivotArea type="all" dataOnly="0" outline="0" fieldPosition="0"/>
    </format>
    <format dxfId="329">
      <pivotArea field="45" type="button" dataOnly="0" labelOnly="1" outline="0"/>
    </format>
    <format dxfId="328">
      <pivotArea field="45" type="button" dataOnly="0" labelOnly="1" outline="0"/>
    </format>
    <format dxfId="327">
      <pivotArea field="45" type="button" dataOnly="0" labelOnly="1" outline="0"/>
    </format>
    <format dxfId="326">
      <pivotArea field="37" type="button" dataOnly="0" labelOnly="1" outline="0" axis="axisPage" fieldPosition="0"/>
    </format>
    <format dxfId="325">
      <pivotArea dataOnly="0" labelOnly="1" outline="0" fieldPosition="0">
        <references count="1">
          <reference field="37" count="0"/>
        </references>
      </pivotArea>
    </format>
    <format dxfId="324">
      <pivotArea field="37" type="button" dataOnly="0" labelOnly="1" outline="0" axis="axisPage" fieldPosition="0"/>
    </format>
    <format dxfId="323">
      <pivotArea dataOnly="0" labelOnly="1" outline="0" fieldPosition="0">
        <references count="1">
          <reference field="37" count="0"/>
        </references>
      </pivotArea>
    </format>
    <format dxfId="322">
      <pivotArea field="37" type="button" dataOnly="0" labelOnly="1" outline="0" axis="axisPage" fieldPosition="0"/>
    </format>
    <format dxfId="321">
      <pivotArea dataOnly="0" labelOnly="1" outline="0" fieldPosition="0">
        <references count="1">
          <reference field="37" count="0"/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9" cacheId="69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C6:D8" firstHeaderRow="1" firstDataRow="1" firstDataCol="1" rowPageCount="1" colPageCount="1"/>
  <pivotFields count="46">
    <pivotField showAll="0" defaultSubtota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8">
        <item h="1" x="31"/>
        <item h="1" x="30"/>
        <item x="3"/>
        <item h="1" x="1"/>
        <item h="1" x="34"/>
        <item h="1" x="16"/>
        <item h="1" x="24"/>
        <item h="1" x="17"/>
        <item h="1" x="22"/>
        <item h="1" x="14"/>
        <item h="1" x="27"/>
        <item h="1" x="10"/>
        <item h="1" x="7"/>
        <item h="1" x="25"/>
        <item h="1" x="11"/>
        <item h="1" x="12"/>
        <item h="1" x="4"/>
        <item h="1" x="18"/>
        <item h="1" x="0"/>
        <item h="1" x="8"/>
        <item h="1" x="15"/>
        <item h="1" x="2"/>
        <item h="1" x="19"/>
        <item h="1" x="20"/>
        <item h="1" x="13"/>
        <item h="1" x="28"/>
        <item h="1" x="5"/>
        <item h="1" x="33"/>
        <item h="1" x="29"/>
        <item h="1" m="1" x="42"/>
        <item h="1" x="9"/>
        <item h="1" x="26"/>
        <item h="1" m="1" x="41"/>
        <item h="1" x="32"/>
        <item h="1" m="1" x="37"/>
        <item h="1" x="6"/>
        <item h="1" m="1" x="38"/>
        <item h="1" m="1" x="45"/>
        <item h="1" m="1" x="40"/>
        <item h="1" m="1" x="36"/>
        <item h="1" m="1" x="43"/>
        <item h="1" x="23"/>
        <item h="1" m="1" x="44"/>
        <item h="1" x="35"/>
        <item h="1" m="1" x="39"/>
        <item h="1" m="1" x="46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9">
        <item h="1" x="1"/>
        <item h="1" x="4"/>
        <item h="1" x="8"/>
        <item h="1" x="3"/>
        <item h="1" x="7"/>
        <item h="1" x="6"/>
        <item h="1" x="5"/>
        <item h="1" x="2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multipleItemSelectionAllowed="1" showAll="0" defaultSubtotal="0">
      <items count="8">
        <item x="3"/>
        <item x="2"/>
        <item x="4"/>
        <item x="1"/>
        <item x="0"/>
        <item x="5"/>
        <item x="6"/>
        <item x="7"/>
      </items>
    </pivotField>
  </pivotFields>
  <rowFields count="1">
    <field x="24"/>
  </rowFields>
  <rowItems count="2">
    <i>
      <x v="2"/>
    </i>
    <i t="grand">
      <x/>
    </i>
  </rowItems>
  <colItems count="1">
    <i/>
  </colItems>
  <pageFields count="1">
    <pageField fld="37" hier="-1"/>
  </pageFields>
  <dataFields count="1">
    <dataField name="Cuenta de Depositario Actual" fld="24" subtotal="count" baseField="0" baseItem="0"/>
  </dataFields>
  <formats count="12">
    <format dxfId="343">
      <pivotArea grandRow="1" outline="0" collapsedLevelsAreSubtotals="1" fieldPosition="0"/>
    </format>
    <format dxfId="342">
      <pivotArea dataOnly="0" labelOnly="1" grandRow="1" outline="0" fieldPosition="0"/>
    </format>
    <format dxfId="341">
      <pivotArea type="all" dataOnly="0" outline="0" fieldPosition="0"/>
    </format>
    <format dxfId="340">
      <pivotArea field="45" type="button" dataOnly="0" labelOnly="1" outline="0"/>
    </format>
    <format dxfId="339">
      <pivotArea field="45" type="button" dataOnly="0" labelOnly="1" outline="0"/>
    </format>
    <format dxfId="338">
      <pivotArea field="45" type="button" dataOnly="0" labelOnly="1" outline="0"/>
    </format>
    <format dxfId="337">
      <pivotArea field="37" type="button" dataOnly="0" labelOnly="1" outline="0" axis="axisPage" fieldPosition="0"/>
    </format>
    <format dxfId="336">
      <pivotArea dataOnly="0" labelOnly="1" outline="0" fieldPosition="0">
        <references count="1">
          <reference field="37" count="0"/>
        </references>
      </pivotArea>
    </format>
    <format dxfId="335">
      <pivotArea field="37" type="button" dataOnly="0" labelOnly="1" outline="0" axis="axisPage" fieldPosition="0"/>
    </format>
    <format dxfId="334">
      <pivotArea dataOnly="0" labelOnly="1" outline="0" fieldPosition="0">
        <references count="1">
          <reference field="37" count="0"/>
        </references>
      </pivotArea>
    </format>
    <format dxfId="333">
      <pivotArea field="37" type="button" dataOnly="0" labelOnly="1" outline="0" axis="axisPage" fieldPosition="0"/>
    </format>
    <format dxfId="332">
      <pivotArea dataOnly="0" labelOnly="1" outline="0" fieldPosition="0">
        <references count="1">
          <reference field="37" count="0"/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5" cacheId="6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I6:J24" firstHeaderRow="1" firstDataRow="1" firstDataCol="1"/>
  <pivotFields count="38">
    <pivotField dataField="1" showAll="0" defaultSubtota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 sortType="descending">
      <items count="88">
        <item h="1" x="31"/>
        <item h="1" x="30"/>
        <item h="1" x="3"/>
        <item h="1" x="1"/>
        <item x="23"/>
        <item h="1" x="34"/>
        <item m="1" x="74"/>
        <item h="1" x="16"/>
        <item h="1" x="24"/>
        <item x="17"/>
        <item x="22"/>
        <item x="14"/>
        <item x="27"/>
        <item x="10"/>
        <item x="7"/>
        <item x="25"/>
        <item h="1" x="11"/>
        <item h="1" x="12"/>
        <item h="1" x="4"/>
        <item x="18"/>
        <item x="0"/>
        <item x="8"/>
        <item h="1" x="15"/>
        <item x="2"/>
        <item x="19"/>
        <item x="20"/>
        <item h="1" m="1" x="54"/>
        <item x="13"/>
        <item x="28"/>
        <item h="1" x="5"/>
        <item h="1" x="33"/>
        <item x="29"/>
        <item h="1" m="1" x="38"/>
        <item h="1" x="9"/>
        <item h="1" m="1" x="49"/>
        <item h="1" m="1" x="50"/>
        <item h="1" m="1" x="60"/>
        <item h="1" m="1" x="40"/>
        <item h="1" m="1" x="79"/>
        <item h="1" m="1" x="45"/>
        <item h="1" m="1" x="46"/>
        <item h="1" m="1" x="70"/>
        <item h="1" m="1" x="76"/>
        <item h="1" m="1" x="36"/>
        <item h="1" m="1" x="47"/>
        <item h="1" m="1" x="66"/>
        <item h="1" m="1" x="78"/>
        <item h="1" m="1" x="86"/>
        <item h="1" m="1" x="85"/>
        <item h="1" m="1" x="37"/>
        <item h="1" m="1" x="51"/>
        <item h="1" m="1" x="53"/>
        <item h="1" m="1" x="39"/>
        <item h="1" m="1" x="71"/>
        <item h="1" m="1" x="81"/>
        <item h="1" m="1" x="68"/>
        <item h="1" m="1" x="57"/>
        <item h="1" m="1" x="72"/>
        <item h="1" m="1" x="80"/>
        <item h="1" m="1" x="41"/>
        <item h="1" m="1" x="73"/>
        <item h="1" m="1" x="61"/>
        <item h="1" m="1" x="75"/>
        <item h="1" m="1" x="59"/>
        <item h="1" m="1" x="62"/>
        <item h="1" m="1" x="69"/>
        <item h="1" m="1" x="52"/>
        <item h="1" m="1" x="83"/>
        <item h="1" m="1" x="58"/>
        <item h="1" m="1" x="56"/>
        <item h="1" m="1" x="67"/>
        <item h="1" m="1" x="65"/>
        <item h="1" m="1" x="42"/>
        <item h="1" m="1" x="77"/>
        <item h="1" m="1" x="55"/>
        <item h="1" m="1" x="48"/>
        <item h="1" m="1" x="43"/>
        <item h="1" x="26"/>
        <item h="1" m="1" x="63"/>
        <item h="1" x="32"/>
        <item h="1" m="1" x="64"/>
        <item h="1" x="6"/>
        <item h="1" m="1" x="44"/>
        <item h="1" x="35"/>
        <item h="1" m="1" x="82"/>
        <item h="1" m="1" x="84"/>
        <item h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24"/>
  </rowFields>
  <rowItems count="18">
    <i>
      <x v="24"/>
    </i>
    <i>
      <x v="12"/>
    </i>
    <i>
      <x v="13"/>
    </i>
    <i>
      <x v="20"/>
    </i>
    <i>
      <x v="14"/>
    </i>
    <i>
      <x v="15"/>
    </i>
    <i>
      <x v="19"/>
    </i>
    <i>
      <x v="23"/>
    </i>
    <i>
      <x v="27"/>
    </i>
    <i>
      <x v="28"/>
    </i>
    <i>
      <x v="31"/>
    </i>
    <i>
      <x v="10"/>
    </i>
    <i>
      <x v="9"/>
    </i>
    <i>
      <x v="25"/>
    </i>
    <i>
      <x v="21"/>
    </i>
    <i>
      <x v="11"/>
    </i>
    <i>
      <x v="4"/>
    </i>
    <i t="grand">
      <x/>
    </i>
  </rowItems>
  <colItems count="1">
    <i/>
  </colItems>
  <dataFields count="1">
    <dataField name="Cuenta de EXP" fld="0" subtotal="count" baseField="0" baseItem="0"/>
  </dataFields>
  <formats count="5">
    <format dxfId="348">
      <pivotArea grandRow="1" outline="0" collapsedLevelsAreSubtotals="1" fieldPosition="0"/>
    </format>
    <format dxfId="347">
      <pivotArea dataOnly="0" labelOnly="1" grandRow="1" outline="0" fieldPosition="0"/>
    </format>
    <format dxfId="346">
      <pivotArea type="all" dataOnly="0" outline="0" fieldPosition="0"/>
    </format>
    <format dxfId="345">
      <pivotArea outline="0" collapsedLevelsAreSubtotals="1" fieldPosition="0"/>
    </format>
    <format dxfId="344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 dinámica1" cacheId="6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A3:I127" firstHeaderRow="1" firstDataRow="1" firstDataCol="9"/>
  <pivotFields count="9">
    <pivotField axis="axisRow" compact="0" outline="0" showAll="0" defaultSubtotal="0">
      <items count="2">
        <item x="0"/>
        <item x="1"/>
      </items>
    </pivotField>
    <pivotField axis="axisRow" compact="0" outline="0" showAll="0" sortType="ascending" defaultSubtotal="0">
      <items count="51">
        <item x="37"/>
        <item x="0"/>
        <item x="1"/>
        <item x="2"/>
        <item x="3"/>
        <item x="4"/>
        <item x="5"/>
        <item x="38"/>
        <item x="39"/>
        <item x="6"/>
        <item x="7"/>
        <item x="8"/>
        <item x="9"/>
        <item x="10"/>
        <item x="11"/>
        <item x="12"/>
        <item x="40"/>
        <item x="13"/>
        <item x="14"/>
        <item x="15"/>
        <item x="16"/>
        <item x="17"/>
        <item x="41"/>
        <item x="42"/>
        <item x="43"/>
        <item x="18"/>
        <item x="19"/>
        <item x="20"/>
        <item x="44"/>
        <item x="21"/>
        <item x="22"/>
        <item x="45"/>
        <item x="23"/>
        <item x="24"/>
        <item x="46"/>
        <item x="25"/>
        <item x="26"/>
        <item x="27"/>
        <item x="28"/>
        <item x="47"/>
        <item x="29"/>
        <item x="30"/>
        <item x="31"/>
        <item x="32"/>
        <item x="48"/>
        <item x="49"/>
        <item x="50"/>
        <item x="33"/>
        <item x="34"/>
        <item x="35"/>
        <item x="36"/>
      </items>
    </pivotField>
    <pivotField axis="axisRow" compact="0" outline="0" showAll="0" defaultSubtotal="0">
      <items count="64">
        <item x="2"/>
        <item x="16"/>
        <item x="13"/>
        <item x="26"/>
        <item x="0"/>
        <item x="38"/>
        <item x="3"/>
        <item x="56"/>
        <item x="9"/>
        <item x="45"/>
        <item x="28"/>
        <item x="4"/>
        <item x="39"/>
        <item x="41"/>
        <item x="18"/>
        <item x="10"/>
        <item x="60"/>
        <item x="46"/>
        <item x="62"/>
        <item x="17"/>
        <item x="47"/>
        <item x="48"/>
        <item x="36"/>
        <item x="19"/>
        <item x="7"/>
        <item x="35"/>
        <item x="30"/>
        <item x="49"/>
        <item x="50"/>
        <item x="51"/>
        <item x="14"/>
        <item x="43"/>
        <item x="58"/>
        <item x="52"/>
        <item x="15"/>
        <item x="11"/>
        <item x="22"/>
        <item x="1"/>
        <item x="53"/>
        <item x="61"/>
        <item x="44"/>
        <item x="20"/>
        <item x="63"/>
        <item x="24"/>
        <item x="12"/>
        <item x="33"/>
        <item x="54"/>
        <item x="21"/>
        <item x="31"/>
        <item x="27"/>
        <item x="40"/>
        <item x="55"/>
        <item x="23"/>
        <item x="8"/>
        <item x="37"/>
        <item x="5"/>
        <item x="42"/>
        <item x="6"/>
        <item x="34"/>
        <item x="32"/>
        <item x="25"/>
        <item x="57"/>
        <item x="59"/>
        <item x="29"/>
      </items>
    </pivotField>
    <pivotField axis="axisRow" compact="0" outline="0" showAll="0">
      <items count="123">
        <item x="113"/>
        <item x="78"/>
        <item x="20"/>
        <item x="15"/>
        <item x="19"/>
        <item x="30"/>
        <item x="109"/>
        <item x="22"/>
        <item x="79"/>
        <item x="77"/>
        <item x="81"/>
        <item x="29"/>
        <item x="116"/>
        <item x="83"/>
        <item x="45"/>
        <item x="28"/>
        <item x="104"/>
        <item x="80"/>
        <item x="105"/>
        <item x="86"/>
        <item x="87"/>
        <item x="69"/>
        <item x="39"/>
        <item x="46"/>
        <item x="67"/>
        <item x="4"/>
        <item x="6"/>
        <item x="11"/>
        <item x="2"/>
        <item x="63"/>
        <item x="71"/>
        <item x="13"/>
        <item x="68"/>
        <item x="70"/>
        <item x="64"/>
        <item x="10"/>
        <item x="3"/>
        <item x="7"/>
        <item x="97"/>
        <item x="108"/>
        <item x="66"/>
        <item x="75"/>
        <item x="8"/>
        <item x="65"/>
        <item x="57"/>
        <item x="112"/>
        <item x="89"/>
        <item x="56"/>
        <item x="27"/>
        <item x="32"/>
        <item x="16"/>
        <item x="23"/>
        <item x="61"/>
        <item x="0"/>
        <item x="90"/>
        <item x="91"/>
        <item x="14"/>
        <item x="117"/>
        <item x="51"/>
        <item x="95"/>
        <item x="42"/>
        <item x="100"/>
        <item x="101"/>
        <item x="44"/>
        <item x="82"/>
        <item x="18"/>
        <item x="92"/>
        <item x="102"/>
        <item x="99"/>
        <item x="35"/>
        <item x="103"/>
        <item x="106"/>
        <item x="96"/>
        <item x="33"/>
        <item x="55"/>
        <item x="21"/>
        <item x="24"/>
        <item x="5"/>
        <item x="43"/>
        <item x="12"/>
        <item x="93"/>
        <item x="62"/>
        <item x="1"/>
        <item x="111"/>
        <item x="88"/>
        <item x="114"/>
        <item x="54"/>
        <item x="40"/>
        <item x="41"/>
        <item x="49"/>
        <item x="34"/>
        <item x="110"/>
        <item x="50"/>
        <item x="72"/>
        <item x="107"/>
        <item x="36"/>
        <item x="17"/>
        <item x="52"/>
        <item x="58"/>
        <item x="84"/>
        <item x="98"/>
        <item x="37"/>
        <item x="53"/>
        <item x="118"/>
        <item x="120"/>
        <item x="121"/>
        <item x="115"/>
        <item x="26"/>
        <item x="47"/>
        <item x="119"/>
        <item x="94"/>
        <item x="85"/>
        <item x="59"/>
        <item x="48"/>
        <item x="9"/>
        <item x="38"/>
        <item x="25"/>
        <item x="76"/>
        <item x="73"/>
        <item x="31"/>
        <item x="74"/>
        <item x="60"/>
        <item t="default"/>
      </items>
    </pivotField>
    <pivotField axis="axisRow" compact="0" outline="0" showAll="0" defaultSubtotal="0">
      <items count="117">
        <item x="30"/>
        <item x="95"/>
        <item x="23"/>
        <item x="11"/>
        <item x="38"/>
        <item x="33"/>
        <item x="35"/>
        <item x="104"/>
        <item x="115"/>
        <item x="85"/>
        <item x="102"/>
        <item x="105"/>
        <item x="20"/>
        <item x="37"/>
        <item x="29"/>
        <item x="14"/>
        <item x="28"/>
        <item x="0"/>
        <item x="34"/>
        <item x="9"/>
        <item x="21"/>
        <item x="39"/>
        <item x="2"/>
        <item x="54"/>
        <item x="57"/>
        <item x="27"/>
        <item x="62"/>
        <item x="86"/>
        <item x="68"/>
        <item x="111"/>
        <item x="56"/>
        <item x="45"/>
        <item x="50"/>
        <item x="48"/>
        <item x="112"/>
        <item x="32"/>
        <item x="36"/>
        <item x="46"/>
        <item x="59"/>
        <item x="75"/>
        <item x="89"/>
        <item x="6"/>
        <item x="18"/>
        <item x="66"/>
        <item x="63"/>
        <item x="67"/>
        <item x="69"/>
        <item x="7"/>
        <item x="31"/>
        <item x="3"/>
        <item x="81"/>
        <item x="73"/>
        <item x="88"/>
        <item x="58"/>
        <item x="76"/>
        <item x="71"/>
        <item x="8"/>
        <item x="114"/>
        <item x="25"/>
        <item x="113"/>
        <item x="22"/>
        <item x="108"/>
        <item x="49"/>
        <item x="41"/>
        <item x="40"/>
        <item x="42"/>
        <item x="24"/>
        <item x="83"/>
        <item x="116"/>
        <item x="52"/>
        <item x="47"/>
        <item x="103"/>
        <item x="65"/>
        <item x="55"/>
        <item x="4"/>
        <item x="90"/>
        <item x="99"/>
        <item x="77"/>
        <item x="93"/>
        <item x="97"/>
        <item x="87"/>
        <item x="64"/>
        <item x="74"/>
        <item x="94"/>
        <item x="110"/>
        <item x="101"/>
        <item x="84"/>
        <item x="98"/>
        <item x="96"/>
        <item x="1"/>
        <item x="16"/>
        <item x="82"/>
        <item x="5"/>
        <item x="91"/>
        <item x="79"/>
        <item x="53"/>
        <item x="78"/>
        <item x="106"/>
        <item x="44"/>
        <item x="51"/>
        <item x="17"/>
        <item x="12"/>
        <item x="10"/>
        <item x="13"/>
        <item x="72"/>
        <item x="80"/>
        <item x="100"/>
        <item x="61"/>
        <item x="15"/>
        <item x="70"/>
        <item x="109"/>
        <item x="60"/>
        <item x="92"/>
        <item x="26"/>
        <item x="43"/>
        <item x="107"/>
        <item x="19"/>
      </items>
    </pivotField>
    <pivotField axis="axisRow" compact="0" outline="0" showAll="0" defaultSubtotal="0">
      <items count="83">
        <item x="56"/>
        <item x="6"/>
        <item x="4"/>
        <item x="5"/>
        <item x="10"/>
        <item x="20"/>
        <item x="9"/>
        <item x="80"/>
        <item x="14"/>
        <item x="43"/>
        <item x="49"/>
        <item x="7"/>
        <item x="1"/>
        <item x="34"/>
        <item x="60"/>
        <item x="61"/>
        <item x="76"/>
        <item x="78"/>
        <item x="19"/>
        <item x="40"/>
        <item x="67"/>
        <item x="57"/>
        <item x="73"/>
        <item x="64"/>
        <item x="8"/>
        <item x="3"/>
        <item x="21"/>
        <item x="55"/>
        <item x="28"/>
        <item x="11"/>
        <item x="41"/>
        <item x="25"/>
        <item x="45"/>
        <item x="44"/>
        <item x="37"/>
        <item x="31"/>
        <item x="0"/>
        <item x="70"/>
        <item x="39"/>
        <item x="52"/>
        <item x="69"/>
        <item x="16"/>
        <item x="81"/>
        <item x="47"/>
        <item x="71"/>
        <item x="38"/>
        <item x="24"/>
        <item x="42"/>
        <item x="53"/>
        <item x="72"/>
        <item x="50"/>
        <item x="30"/>
        <item x="48"/>
        <item x="58"/>
        <item x="26"/>
        <item x="77"/>
        <item x="63"/>
        <item x="35"/>
        <item x="51"/>
        <item x="29"/>
        <item x="54"/>
        <item x="66"/>
        <item x="22"/>
        <item x="65"/>
        <item x="18"/>
        <item x="23"/>
        <item x="32"/>
        <item x="36"/>
        <item x="82"/>
        <item x="75"/>
        <item x="13"/>
        <item x="59"/>
        <item x="62"/>
        <item x="79"/>
        <item x="68"/>
        <item x="15"/>
        <item x="33"/>
        <item x="74"/>
        <item x="46"/>
        <item x="17"/>
        <item x="12"/>
        <item x="27"/>
        <item x="2"/>
      </items>
    </pivotField>
    <pivotField axis="axisRow" compact="0" outline="0" showAll="0" defaultSubtotal="0">
      <items count="46">
        <item x="24"/>
        <item x="28"/>
        <item x="37"/>
        <item x="45"/>
        <item x="2"/>
        <item x="17"/>
        <item x="29"/>
        <item x="34"/>
        <item x="31"/>
        <item x="0"/>
        <item x="16"/>
        <item x="33"/>
        <item x="41"/>
        <item x="6"/>
        <item x="32"/>
        <item x="35"/>
        <item x="5"/>
        <item x="42"/>
        <item x="39"/>
        <item x="11"/>
        <item x="36"/>
        <item x="40"/>
        <item x="30"/>
        <item x="38"/>
        <item x="22"/>
        <item x="26"/>
        <item x="21"/>
        <item x="3"/>
        <item x="20"/>
        <item x="7"/>
        <item x="8"/>
        <item x="10"/>
        <item x="27"/>
        <item x="23"/>
        <item x="13"/>
        <item x="9"/>
        <item x="18"/>
        <item x="4"/>
        <item x="1"/>
        <item x="25"/>
        <item x="43"/>
        <item x="19"/>
        <item x="12"/>
        <item x="14"/>
        <item x="44"/>
        <item x="15"/>
      </items>
    </pivotField>
    <pivotField axis="axisRow" compact="0" outline="0" showAll="0" defaultSubtotal="0">
      <items count="30">
        <item x="12"/>
        <item x="24"/>
        <item x="18"/>
        <item x="7"/>
        <item x="14"/>
        <item x="17"/>
        <item x="21"/>
        <item x="6"/>
        <item x="26"/>
        <item x="25"/>
        <item x="16"/>
        <item x="15"/>
        <item x="4"/>
        <item x="0"/>
        <item x="3"/>
        <item x="20"/>
        <item x="27"/>
        <item x="11"/>
        <item x="8"/>
        <item x="2"/>
        <item x="10"/>
        <item x="29"/>
        <item x="22"/>
        <item x="5"/>
        <item x="28"/>
        <item x="9"/>
        <item x="1"/>
        <item x="23"/>
        <item x="13"/>
        <item x="19"/>
      </items>
    </pivotField>
    <pivotField axis="axisRow" compact="0" outline="0" showAll="0" defaultSubtotal="0">
      <items count="65">
        <item x="18"/>
        <item x="57"/>
        <item x="58"/>
        <item x="43"/>
        <item x="39"/>
        <item x="16"/>
        <item x="32"/>
        <item x="0"/>
        <item x="17"/>
        <item x="24"/>
        <item x="40"/>
        <item x="55"/>
        <item x="60"/>
        <item x="5"/>
        <item x="34"/>
        <item x="9"/>
        <item x="23"/>
        <item x="62"/>
        <item x="37"/>
        <item x="10"/>
        <item x="35"/>
        <item x="21"/>
        <item x="4"/>
        <item x="7"/>
        <item x="3"/>
        <item x="27"/>
        <item x="26"/>
        <item x="11"/>
        <item x="2"/>
        <item x="51"/>
        <item x="15"/>
        <item x="63"/>
        <item x="30"/>
        <item x="19"/>
        <item x="1"/>
        <item x="54"/>
        <item x="25"/>
        <item x="47"/>
        <item x="50"/>
        <item x="45"/>
        <item x="52"/>
        <item x="29"/>
        <item x="49"/>
        <item x="36"/>
        <item x="64"/>
        <item x="6"/>
        <item x="33"/>
        <item x="14"/>
        <item x="61"/>
        <item x="28"/>
        <item x="59"/>
        <item x="53"/>
        <item x="8"/>
        <item x="13"/>
        <item x="42"/>
        <item x="38"/>
        <item x="44"/>
        <item x="46"/>
        <item x="31"/>
        <item x="12"/>
        <item x="22"/>
        <item x="48"/>
        <item x="56"/>
        <item x="41"/>
        <item x="20"/>
      </items>
    </pivotField>
  </pivotFields>
  <rowFields count="9">
    <field x="1"/>
    <field x="0"/>
    <field x="2"/>
    <field x="5"/>
    <field x="4"/>
    <field x="6"/>
    <field x="7"/>
    <field x="8"/>
    <field x="3"/>
  </rowFields>
  <rowItems count="124">
    <i>
      <x/>
      <x v="1"/>
      <x/>
      <x v="43"/>
      <x v="30"/>
      <x v="38"/>
      <x v="18"/>
      <x v="52"/>
      <x v="52"/>
    </i>
    <i>
      <x v="1"/>
      <x/>
      <x v="4"/>
      <x v="36"/>
      <x v="17"/>
      <x v="9"/>
      <x v="13"/>
      <x v="7"/>
      <x v="53"/>
    </i>
    <i r="2">
      <x v="37"/>
      <x v="12"/>
      <x v="89"/>
      <x v="38"/>
      <x v="26"/>
      <x v="34"/>
      <x v="82"/>
    </i>
    <i r="1">
      <x v="1"/>
      <x v="25"/>
      <x v="52"/>
      <x v="24"/>
      <x v="6"/>
      <x v="13"/>
      <x v="14"/>
      <x v="81"/>
    </i>
    <i>
      <x v="2"/>
      <x/>
      <x/>
      <x v="82"/>
      <x v="22"/>
      <x v="4"/>
      <x v="19"/>
      <x v="28"/>
      <x v="28"/>
    </i>
    <i r="1">
      <x v="1"/>
      <x v="22"/>
      <x v="82"/>
      <x v="53"/>
      <x v="38"/>
      <x v="19"/>
      <x v="52"/>
      <x v="29"/>
    </i>
    <i>
      <x v="3"/>
      <x/>
      <x v="6"/>
      <x v="25"/>
      <x v="49"/>
      <x v="27"/>
      <x v="14"/>
      <x v="24"/>
      <x v="36"/>
    </i>
    <i r="2">
      <x v="11"/>
      <x v="2"/>
      <x v="74"/>
      <x v="37"/>
      <x v="12"/>
      <x v="22"/>
      <x v="25"/>
    </i>
    <i r="3">
      <x v="3"/>
      <x v="92"/>
      <x v="16"/>
      <x v="13"/>
      <x v="13"/>
      <x v="77"/>
    </i>
    <i r="2">
      <x v="55"/>
      <x v="1"/>
      <x v="41"/>
      <x v="13"/>
      <x v="23"/>
      <x v="45"/>
      <x v="26"/>
    </i>
    <i>
      <x v="4"/>
      <x/>
      <x v="57"/>
      <x v="82"/>
      <x v="47"/>
      <x v="29"/>
      <x v="13"/>
      <x v="23"/>
      <x v="37"/>
    </i>
    <i>
      <x v="5"/>
      <x/>
      <x v="24"/>
      <x v="82"/>
      <x v="56"/>
      <x v="30"/>
      <x v="19"/>
      <x v="52"/>
      <x v="42"/>
    </i>
    <i r="2">
      <x v="53"/>
      <x v="11"/>
      <x v="19"/>
      <x v="35"/>
      <x v="13"/>
      <x v="15"/>
      <x v="114"/>
    </i>
    <i>
      <x v="6"/>
      <x/>
      <x v="8"/>
      <x v="24"/>
      <x v="102"/>
      <x v="31"/>
      <x v="13"/>
      <x v="13"/>
      <x v="35"/>
    </i>
    <i>
      <x v="7"/>
      <x v="1"/>
      <x v="54"/>
      <x v="10"/>
      <x v="38"/>
      <x v="22"/>
      <x v="1"/>
      <x v="20"/>
      <x v="34"/>
    </i>
    <i>
      <x v="8"/>
      <x v="1"/>
      <x/>
      <x v="82"/>
      <x v="111"/>
      <x v="5"/>
      <x v="13"/>
      <x v="43"/>
      <x v="43"/>
    </i>
    <i>
      <x v="9"/>
      <x/>
      <x v="11"/>
      <x v="4"/>
      <x v="101"/>
      <x v="19"/>
      <x v="13"/>
      <x v="13"/>
      <x v="79"/>
    </i>
    <i r="3">
      <x v="6"/>
      <x v="3"/>
      <x v="38"/>
      <x v="13"/>
      <x v="13"/>
      <x v="27"/>
    </i>
    <i r="2">
      <x v="15"/>
      <x v="29"/>
      <x v="103"/>
      <x v="19"/>
      <x v="13"/>
      <x v="13"/>
      <x v="31"/>
    </i>
    <i>
      <x v="10"/>
      <x/>
      <x/>
      <x v="80"/>
      <x v="15"/>
      <x v="42"/>
      <x v="7"/>
      <x v="19"/>
      <x v="56"/>
    </i>
    <i>
      <x v="11"/>
      <x/>
      <x v="35"/>
      <x v="82"/>
      <x v="108"/>
      <x v="34"/>
      <x v="3"/>
      <x v="27"/>
      <x v="3"/>
    </i>
    <i>
      <x v="12"/>
      <x/>
      <x/>
      <x v="82"/>
      <x v="42"/>
      <x v="34"/>
      <x v="13"/>
      <x v="13"/>
      <x v="65"/>
    </i>
    <i r="4">
      <x v="90"/>
      <x v="38"/>
      <x v="18"/>
      <x v="59"/>
      <x v="50"/>
    </i>
    <i r="4">
      <x v="100"/>
      <x v="43"/>
      <x v="13"/>
      <x v="53"/>
      <x v="96"/>
    </i>
    <i r="1">
      <x v="1"/>
      <x/>
      <x v="27"/>
      <x v="28"/>
      <x v="32"/>
      <x v="4"/>
      <x v="52"/>
      <x v="118"/>
    </i>
    <i r="3">
      <x v="39"/>
      <x v="72"/>
      <x v="14"/>
      <x v="13"/>
      <x v="4"/>
      <x v="33"/>
    </i>
    <i r="3">
      <x v="48"/>
      <x v="43"/>
      <x v="11"/>
      <x v="13"/>
      <x v="10"/>
      <x v="30"/>
    </i>
    <i r="3">
      <x v="60"/>
      <x v="45"/>
      <x v="7"/>
      <x v="13"/>
      <x v="63"/>
      <x v="93"/>
    </i>
    <i r="3">
      <x v="82"/>
      <x v="46"/>
      <x v="15"/>
      <x v="13"/>
      <x v="54"/>
      <x v="120"/>
    </i>
    <i r="4">
      <x v="81"/>
      <x v="24"/>
      <x v="19"/>
      <x v="55"/>
      <x v="21"/>
    </i>
    <i r="2">
      <x v="5"/>
      <x v="82"/>
      <x v="107"/>
      <x v="22"/>
      <x v="1"/>
      <x v="18"/>
      <x v="40"/>
    </i>
    <i r="2">
      <x v="12"/>
      <x v="50"/>
      <x v="26"/>
      <x v="34"/>
      <x v="9"/>
      <x v="20"/>
      <x v="24"/>
    </i>
    <i r="2">
      <x v="50"/>
      <x v="58"/>
      <x v="44"/>
      <x v="8"/>
      <x v="12"/>
      <x v="22"/>
      <x v="32"/>
    </i>
    <i>
      <x v="13"/>
      <x/>
      <x/>
      <x v="82"/>
      <x v="116"/>
      <x v="45"/>
      <x v="25"/>
      <x v="47"/>
      <x v="4"/>
    </i>
    <i>
      <x v="14"/>
      <x/>
      <x/>
      <x v="70"/>
      <x v="12"/>
      <x v="10"/>
      <x v="20"/>
      <x v="30"/>
      <x v="2"/>
    </i>
    <i>
      <x v="15"/>
      <x/>
      <x/>
      <x v="75"/>
      <x v="20"/>
      <x v="5"/>
      <x v="17"/>
      <x v="5"/>
      <x v="7"/>
    </i>
    <i r="2">
      <x v="44"/>
      <x v="8"/>
      <x v="116"/>
      <x v="45"/>
      <x v="25"/>
      <x v="47"/>
      <x v="75"/>
    </i>
    <i>
      <x v="16"/>
      <x v="1"/>
      <x/>
      <x v="82"/>
      <x v="55"/>
      <x v="32"/>
      <x v="19"/>
      <x v="52"/>
      <x v="117"/>
    </i>
    <i r="2">
      <x v="1"/>
      <x/>
      <x v="109"/>
      <x v="5"/>
      <x v="13"/>
      <x v="3"/>
      <x v="41"/>
    </i>
    <i>
      <x v="17"/>
      <x/>
      <x/>
      <x v="64"/>
      <x v="116"/>
      <x v="45"/>
      <x v="25"/>
      <x v="47"/>
      <x v="116"/>
    </i>
    <i r="3">
      <x v="79"/>
      <x v="2"/>
      <x v="36"/>
      <x/>
      <x v="30"/>
      <x v="76"/>
    </i>
    <i r="2">
      <x v="2"/>
      <x v="41"/>
      <x v="60"/>
      <x v="36"/>
      <x v="13"/>
      <x v="8"/>
      <x v="51"/>
    </i>
    <i>
      <x v="18"/>
      <x/>
      <x v="30"/>
      <x v="18"/>
      <x v="66"/>
      <x v="5"/>
      <x v="28"/>
      <x/>
      <x v="107"/>
    </i>
    <i r="2">
      <x v="34"/>
      <x v="5"/>
      <x v="58"/>
      <x v="41"/>
      <x v="23"/>
      <x v="33"/>
      <x v="48"/>
    </i>
    <i>
      <x v="19"/>
      <x/>
      <x/>
      <x v="62"/>
      <x v="25"/>
      <x v="28"/>
      <x v="4"/>
      <x v="52"/>
      <x v="11"/>
    </i>
    <i r="2">
      <x v="34"/>
      <x v="26"/>
      <x v="113"/>
      <x v="37"/>
      <x v="12"/>
      <x v="22"/>
      <x v="15"/>
    </i>
    <i r="1">
      <x v="1"/>
      <x/>
      <x v="82"/>
      <x v="39"/>
      <x v="32"/>
      <x v="19"/>
      <x v="52"/>
      <x v="17"/>
    </i>
    <i r="4">
      <x v="51"/>
      <x v="32"/>
      <x v="19"/>
      <x v="52"/>
      <x v="1"/>
    </i>
    <i r="4">
      <x v="82"/>
      <x v="38"/>
      <x v="19"/>
      <x v="52"/>
      <x v="8"/>
    </i>
    <i r="2">
      <x v="1"/>
      <x v="82"/>
      <x v="104"/>
      <x v="5"/>
      <x v="13"/>
      <x v="56"/>
      <x v="9"/>
    </i>
    <i>
      <x v="20"/>
      <x/>
      <x v="1"/>
      <x v="65"/>
      <x v="16"/>
      <x v="41"/>
      <x v="11"/>
      <x v="64"/>
      <x v="5"/>
    </i>
    <i r="2">
      <x v="19"/>
      <x v="46"/>
      <x v="14"/>
      <x v="26"/>
      <x v="10"/>
      <x v="21"/>
      <x v="119"/>
    </i>
    <i>
      <x v="21"/>
      <x/>
      <x/>
      <x v="82"/>
      <x/>
      <x v="24"/>
      <x v="19"/>
      <x v="28"/>
      <x v="49"/>
    </i>
    <i>
      <x v="22"/>
      <x v="1"/>
      <x/>
      <x v="82"/>
      <x v="116"/>
      <x v="45"/>
      <x v="25"/>
      <x v="47"/>
      <x v="10"/>
    </i>
    <i>
      <x v="23"/>
      <x v="1"/>
      <x/>
      <x v="71"/>
      <x v="96"/>
      <x v="43"/>
      <x v="4"/>
      <x v="39"/>
      <x v="99"/>
    </i>
    <i r="3">
      <x v="82"/>
      <x v="94"/>
      <x v="38"/>
      <x v="19"/>
      <x v="52"/>
      <x v="111"/>
    </i>
    <i r="2">
      <x v="13"/>
      <x v="21"/>
      <x v="54"/>
      <x v="14"/>
      <x v="8"/>
      <x v="34"/>
      <x v="64"/>
    </i>
    <i r="2">
      <x v="56"/>
      <x v="53"/>
      <x v="77"/>
      <x v="24"/>
      <x v="4"/>
      <x v="16"/>
      <x v="13"/>
    </i>
    <i>
      <x v="24"/>
      <x v="1"/>
      <x/>
      <x/>
      <x v="105"/>
      <x v="5"/>
      <x v="13"/>
      <x v="57"/>
      <x v="19"/>
    </i>
    <i r="3">
      <x v="82"/>
      <x v="50"/>
      <x v="29"/>
      <x v="19"/>
      <x v="52"/>
      <x v="20"/>
    </i>
    <i>
      <x v="25"/>
      <x/>
      <x v="14"/>
      <x v="31"/>
      <x v="48"/>
      <x v="16"/>
      <x v="5"/>
      <x v="19"/>
      <x v="73"/>
    </i>
    <i>
      <x v="26"/>
      <x/>
      <x v="23"/>
      <x v="54"/>
      <x v="35"/>
      <x v="33"/>
      <x v="19"/>
      <x v="52"/>
      <x v="90"/>
    </i>
    <i r="2">
      <x v="41"/>
      <x v="81"/>
      <x v="5"/>
      <x v="5"/>
      <x v="13"/>
      <x v="60"/>
      <x v="69"/>
    </i>
    <i r="1">
      <x v="1"/>
      <x/>
      <x v="72"/>
      <x v="86"/>
      <x v="20"/>
      <x v="13"/>
      <x v="42"/>
      <x v="54"/>
    </i>
    <i r="3">
      <x v="82"/>
      <x v="9"/>
      <x v="2"/>
      <x v="16"/>
      <x v="38"/>
      <x v="55"/>
    </i>
    <i r="2">
      <x v="31"/>
      <x v="14"/>
      <x v="91"/>
      <x v="42"/>
      <x v="14"/>
      <x v="37"/>
      <x v="84"/>
    </i>
    <i r="2">
      <x v="40"/>
      <x v="15"/>
      <x v="67"/>
      <x v="38"/>
      <x v="19"/>
      <x v="61"/>
      <x v="46"/>
    </i>
    <i>
      <x v="27"/>
      <x/>
      <x/>
      <x v="28"/>
      <x v="18"/>
      <x v="4"/>
      <x v="19"/>
      <x v="16"/>
      <x v="95"/>
    </i>
    <i r="1">
      <x v="1"/>
      <x/>
      <x v="77"/>
      <x v="85"/>
      <x v="32"/>
      <x v="19"/>
      <x v="52"/>
      <x v="71"/>
    </i>
    <i r="3">
      <x v="82"/>
      <x v="76"/>
      <x v="32"/>
      <x v="19"/>
      <x v="52"/>
      <x v="16"/>
    </i>
    <i r="4">
      <x v="106"/>
      <x v="5"/>
      <x v="13"/>
      <x v="50"/>
      <x v="18"/>
    </i>
    <i r="2">
      <x v="9"/>
      <x v="56"/>
      <x v="27"/>
      <x v="24"/>
      <x v="19"/>
      <x v="29"/>
      <x v="66"/>
    </i>
    <i r="2">
      <x v="17"/>
      <x v="23"/>
      <x v="80"/>
      <x v="14"/>
      <x v="1"/>
      <x v="40"/>
      <x v="80"/>
    </i>
    <i r="2">
      <x v="20"/>
      <x v="82"/>
      <x v="52"/>
      <x v="34"/>
      <x v="19"/>
      <x v="52"/>
      <x v="110"/>
    </i>
    <i r="2">
      <x v="21"/>
      <x v="63"/>
      <x v="40"/>
      <x v="38"/>
      <x v="19"/>
      <x v="52"/>
      <x v="59"/>
    </i>
    <i r="2">
      <x v="27"/>
      <x v="20"/>
      <x v="93"/>
      <x v="23"/>
      <x v="1"/>
      <x v="35"/>
      <x v="38"/>
    </i>
    <i r="3">
      <x v="61"/>
      <x v="75"/>
      <x v="38"/>
      <x v="8"/>
      <x v="51"/>
      <x v="72"/>
    </i>
    <i r="2">
      <x v="28"/>
      <x v="74"/>
      <x v="112"/>
      <x v="25"/>
      <x v="13"/>
      <x v="11"/>
      <x v="100"/>
    </i>
    <i r="2">
      <x v="29"/>
      <x v="40"/>
      <x v="78"/>
      <x v="18"/>
      <x v="1"/>
      <x v="35"/>
      <x v="68"/>
    </i>
    <i r="2">
      <x v="33"/>
      <x v="37"/>
      <x v="83"/>
      <x v="16"/>
      <x v="13"/>
      <x v="62"/>
      <x v="61"/>
    </i>
    <i r="2">
      <x v="38"/>
      <x v="44"/>
      <x v="1"/>
      <x v="5"/>
      <x v="24"/>
      <x v="47"/>
      <x v="62"/>
    </i>
    <i r="3">
      <x v="49"/>
      <x v="88"/>
      <x v="37"/>
      <x v="8"/>
      <x v="1"/>
      <x v="38"/>
    </i>
    <i r="2">
      <x v="46"/>
      <x v="22"/>
      <x v="79"/>
      <x v="21"/>
      <x v="8"/>
      <x v="1"/>
      <x v="67"/>
    </i>
    <i r="2">
      <x v="51"/>
      <x v="44"/>
      <x v="87"/>
      <x v="43"/>
      <x v="15"/>
      <x v="2"/>
      <x v="70"/>
    </i>
    <i>
      <x v="28"/>
      <x v="1"/>
      <x/>
      <x v="82"/>
      <x v="11"/>
      <x v="45"/>
      <x v="24"/>
      <x v="47"/>
      <x v="91"/>
    </i>
    <i r="2">
      <x v="7"/>
      <x v="8"/>
      <x v="10"/>
      <x v="45"/>
      <x v="24"/>
      <x v="47"/>
      <x v="94"/>
    </i>
    <i r="2">
      <x v="51"/>
      <x v="69"/>
      <x v="71"/>
      <x v="12"/>
      <x v="13"/>
      <x v="42"/>
      <x v="39"/>
    </i>
    <i r="2">
      <x v="61"/>
      <x v="82"/>
      <x v="7"/>
      <x v="45"/>
      <x v="24"/>
      <x v="47"/>
      <x v="6"/>
    </i>
    <i>
      <x v="29"/>
      <x/>
      <x v="47"/>
      <x v="59"/>
      <x v="6"/>
      <x v="5"/>
      <x v="13"/>
      <x v="9"/>
      <x v="101"/>
    </i>
    <i>
      <x v="30"/>
      <x/>
      <x v="36"/>
      <x v="51"/>
      <x v="36"/>
      <x v="24"/>
      <x v="19"/>
      <x v="16"/>
      <x v="115"/>
    </i>
    <i>
      <x v="31"/>
      <x v="1"/>
      <x v="32"/>
      <x v="16"/>
      <x v="97"/>
      <x v="17"/>
      <x v="13"/>
      <x v="12"/>
      <x v="83"/>
    </i>
    <i>
      <x v="32"/>
      <x/>
      <x v="1"/>
      <x v="35"/>
      <x v="13"/>
      <x v="30"/>
      <x v="2"/>
      <x v="36"/>
      <x v="22"/>
    </i>
    <i r="2">
      <x v="52"/>
      <x v="66"/>
      <x v="4"/>
      <x v="5"/>
      <x v="29"/>
      <x/>
      <x v="87"/>
    </i>
    <i r="1">
      <x v="1"/>
      <x/>
      <x v="55"/>
      <x v="61"/>
      <x v="5"/>
      <x v="13"/>
      <x v="48"/>
      <x/>
    </i>
    <i r="2">
      <x v="62"/>
      <x/>
      <x v="115"/>
      <x v="40"/>
      <x v="13"/>
      <x v="10"/>
      <x v="45"/>
    </i>
    <i>
      <x v="33"/>
      <x/>
      <x/>
      <x v="76"/>
      <x v="21"/>
      <x/>
      <x v="17"/>
      <x v="26"/>
      <x v="88"/>
    </i>
    <i>
      <x v="34"/>
      <x v="1"/>
      <x/>
      <x v="17"/>
      <x v="110"/>
      <x v="5"/>
      <x v="13"/>
      <x v="48"/>
      <x v="85"/>
    </i>
    <i>
      <x v="35"/>
      <x/>
      <x/>
      <x v="34"/>
      <x v="116"/>
      <x v="45"/>
      <x v="25"/>
      <x v="47"/>
      <x v="14"/>
    </i>
    <i r="3">
      <x v="45"/>
      <x v="116"/>
      <x v="45"/>
      <x v="25"/>
      <x v="47"/>
      <x v="23"/>
    </i>
    <i r="3">
      <x v="67"/>
      <x v="116"/>
      <x v="45"/>
      <x v="25"/>
      <x v="47"/>
      <x v="63"/>
    </i>
    <i r="2">
      <x v="43"/>
      <x v="13"/>
      <x v="64"/>
      <x v="42"/>
      <x v="15"/>
      <x v="25"/>
      <x v="60"/>
    </i>
    <i r="2">
      <x v="60"/>
      <x v="57"/>
      <x v="63"/>
      <x v="36"/>
      <x v="12"/>
      <x v="22"/>
      <x v="78"/>
    </i>
    <i>
      <x v="36"/>
      <x/>
      <x v="3"/>
      <x v="38"/>
      <x v="65"/>
      <x v="5"/>
      <x v="13"/>
      <x v="49"/>
      <x v="108"/>
    </i>
    <i r="2">
      <x v="49"/>
      <x v="82"/>
      <x v="114"/>
      <x v="39"/>
      <x v="13"/>
      <x v="13"/>
      <x v="113"/>
    </i>
    <i>
      <x v="37"/>
      <x/>
      <x v="10"/>
      <x v="19"/>
      <x v="98"/>
      <x v="25"/>
      <x v="14"/>
      <x v="24"/>
      <x v="89"/>
    </i>
    <i>
      <x v="38"/>
      <x/>
      <x v="63"/>
      <x v="30"/>
      <x v="31"/>
      <x v="42"/>
      <x v="6"/>
      <x v="41"/>
      <x v="92"/>
    </i>
    <i r="1">
      <x v="1"/>
      <x/>
      <x v="56"/>
      <x v="84"/>
      <x v="43"/>
      <x v="19"/>
      <x v="17"/>
      <x v="106"/>
    </i>
    <i r="3">
      <x v="82"/>
      <x v="68"/>
      <x/>
      <x v="13"/>
      <x v="44"/>
      <x v="105"/>
    </i>
    <i>
      <x v="39"/>
      <x v="1"/>
      <x v="16"/>
      <x v="73"/>
      <x v="29"/>
      <x v="32"/>
      <x v="19"/>
      <x v="52"/>
      <x v="12"/>
    </i>
    <i r="2">
      <x v="39"/>
      <x v="7"/>
      <x v="34"/>
      <x v="11"/>
      <x v="12"/>
      <x v="22"/>
      <x v="57"/>
    </i>
    <i>
      <x v="40"/>
      <x/>
      <x v="26"/>
      <x v="47"/>
      <x v="37"/>
      <x v="32"/>
      <x v="19"/>
      <x v="52"/>
      <x v="58"/>
    </i>
    <i>
      <x v="41"/>
      <x/>
      <x v="48"/>
      <x v="9"/>
      <x v="70"/>
      <x v="5"/>
      <x v="28"/>
      <x/>
      <x v="97"/>
    </i>
    <i>
      <x v="42"/>
      <x/>
      <x v="59"/>
      <x v="33"/>
      <x v="33"/>
      <x v="30"/>
      <x v="19"/>
      <x v="52"/>
      <x v="102"/>
    </i>
    <i>
      <x v="43"/>
      <x/>
      <x/>
      <x v="82"/>
      <x v="32"/>
      <x v="38"/>
      <x v="4"/>
      <x v="52"/>
      <x v="74"/>
    </i>
    <i r="2">
      <x v="45"/>
      <x v="32"/>
      <x v="62"/>
      <x v="34"/>
      <x v="22"/>
      <x v="32"/>
      <x v="86"/>
    </i>
    <i>
      <x v="44"/>
      <x v="1"/>
      <x/>
      <x v="42"/>
      <x v="59"/>
      <x v="44"/>
      <x v="8"/>
      <x v="34"/>
      <x v="103"/>
    </i>
    <i>
      <x v="45"/>
      <x v="1"/>
      <x v="18"/>
      <x v="82"/>
      <x v="57"/>
      <x v="30"/>
      <x v="19"/>
      <x v="52"/>
      <x v="109"/>
    </i>
    <i>
      <x v="46"/>
      <x v="1"/>
      <x v="42"/>
      <x v="68"/>
      <x v="8"/>
      <x v="3"/>
      <x v="21"/>
      <x v="31"/>
      <x v="104"/>
    </i>
    <i>
      <x v="47"/>
      <x/>
      <x/>
      <x v="82"/>
      <x v="69"/>
      <x/>
      <x v="13"/>
      <x v="6"/>
      <x v="44"/>
    </i>
    <i r="4">
      <x v="99"/>
      <x v="38"/>
      <x v="18"/>
      <x v="58"/>
      <x v="47"/>
    </i>
    <i>
      <x v="48"/>
      <x/>
      <x/>
      <x v="82"/>
      <x v="95"/>
      <x v="38"/>
      <x v="27"/>
      <x v="52"/>
      <x v="98"/>
    </i>
    <i>
      <x v="49"/>
      <x/>
      <x v="58"/>
      <x v="78"/>
      <x v="23"/>
      <x v="5"/>
      <x v="13"/>
      <x v="46"/>
      <x v="112"/>
    </i>
    <i>
      <x v="50"/>
      <x/>
      <x/>
      <x v="82"/>
      <x v="73"/>
      <x v="1"/>
      <x v="28"/>
      <x/>
      <x v="121"/>
    </i>
    <i t="grand">
      <x/>
    </i>
  </rowItems>
  <colItems count="1">
    <i/>
  </colItems>
  <formats count="270">
    <format dxfId="299">
      <pivotArea field="5" type="button" dataOnly="0" labelOnly="1" outline="0" axis="axisRow" fieldPosition="3"/>
    </format>
    <format dxfId="298">
      <pivotArea dataOnly="0" labelOnly="1" outline="0" fieldPosition="0">
        <references count="1">
          <reference field="5" count="0"/>
        </references>
      </pivotArea>
    </format>
    <format dxfId="297">
      <pivotArea field="6" type="button" dataOnly="0" labelOnly="1" outline="0" axis="axisRow" fieldPosition="5"/>
    </format>
    <format dxfId="296">
      <pivotArea dataOnly="0" labelOnly="1" outline="0" fieldPosition="0">
        <references count="2">
          <reference field="0" count="1">
            <x v="1"/>
          </reference>
          <reference field="1" count="1" selected="0">
            <x v="0"/>
          </reference>
        </references>
      </pivotArea>
    </format>
    <format dxfId="295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294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5" count="1">
            <x v="43"/>
          </reference>
        </references>
      </pivotArea>
    </format>
    <format dxfId="293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4" count="1">
            <x v="30"/>
          </reference>
          <reference field="5" count="1" selected="0">
            <x v="43"/>
          </reference>
        </references>
      </pivotArea>
    </format>
    <format dxfId="292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4" count="1" selected="0">
            <x v="30"/>
          </reference>
          <reference field="5" count="1" selected="0">
            <x v="43"/>
          </reference>
          <reference field="6" count="1">
            <x v="38"/>
          </reference>
        </references>
      </pivotArea>
    </format>
    <format dxfId="291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4" count="1" selected="0">
            <x v="30"/>
          </reference>
          <reference field="5" count="1" selected="0">
            <x v="43"/>
          </reference>
          <reference field="6" count="1" selected="0">
            <x v="38"/>
          </reference>
          <reference field="7" count="1">
            <x v="18"/>
          </reference>
        </references>
      </pivotArea>
    </format>
    <format dxfId="290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4" count="1" selected="0">
            <x v="30"/>
          </reference>
          <reference field="5" count="1" selected="0">
            <x v="43"/>
          </reference>
          <reference field="6" count="1" selected="0">
            <x v="38"/>
          </reference>
          <reference field="7" count="1" selected="0">
            <x v="18"/>
          </reference>
          <reference field="8" count="1">
            <x v="52"/>
          </reference>
        </references>
      </pivotArea>
    </format>
    <format dxfId="289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3" count="1">
            <x v="52"/>
          </reference>
          <reference field="4" count="1" selected="0">
            <x v="30"/>
          </reference>
          <reference field="5" count="1" selected="0">
            <x v="43"/>
          </reference>
          <reference field="6" count="1" selected="0">
            <x v="38"/>
          </reference>
          <reference field="7" count="1" selected="0">
            <x v="18"/>
          </reference>
          <reference field="8" count="1" selected="0">
            <x v="52"/>
          </reference>
        </references>
      </pivotArea>
    </format>
    <format dxfId="288">
      <pivotArea dataOnly="0" labelOnly="1" outline="0" fieldPosition="0">
        <references count="2">
          <reference field="0" count="1">
            <x v="1"/>
          </reference>
          <reference field="1" count="1" selected="0">
            <x v="1"/>
          </reference>
        </references>
      </pivotArea>
    </format>
    <format dxfId="287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25"/>
          </reference>
        </references>
      </pivotArea>
    </format>
    <format dxfId="286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"/>
          </reference>
          <reference field="2" count="1" selected="0">
            <x v="25"/>
          </reference>
          <reference field="5" count="1">
            <x v="52"/>
          </reference>
        </references>
      </pivotArea>
    </format>
    <format dxfId="285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"/>
          </reference>
          <reference field="2" count="1" selected="0">
            <x v="25"/>
          </reference>
          <reference field="4" count="1">
            <x v="24"/>
          </reference>
          <reference field="5" count="1" selected="0">
            <x v="52"/>
          </reference>
        </references>
      </pivotArea>
    </format>
    <format dxfId="284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1"/>
          </reference>
          <reference field="2" count="1" selected="0">
            <x v="25"/>
          </reference>
          <reference field="4" count="1" selected="0">
            <x v="24"/>
          </reference>
          <reference field="5" count="1" selected="0">
            <x v="52"/>
          </reference>
          <reference field="6" count="1">
            <x v="6"/>
          </reference>
        </references>
      </pivotArea>
    </format>
    <format dxfId="283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1"/>
          </reference>
          <reference field="2" count="1" selected="0">
            <x v="25"/>
          </reference>
          <reference field="4" count="1" selected="0">
            <x v="24"/>
          </reference>
          <reference field="5" count="1" selected="0">
            <x v="52"/>
          </reference>
          <reference field="6" count="1" selected="0">
            <x v="6"/>
          </reference>
          <reference field="7" count="1">
            <x v="13"/>
          </reference>
        </references>
      </pivotArea>
    </format>
    <format dxfId="282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1"/>
          </reference>
          <reference field="2" count="1" selected="0">
            <x v="25"/>
          </reference>
          <reference field="4" count="1" selected="0">
            <x v="24"/>
          </reference>
          <reference field="5" count="1" selected="0">
            <x v="52"/>
          </reference>
          <reference field="6" count="1" selected="0">
            <x v="6"/>
          </reference>
          <reference field="7" count="1" selected="0">
            <x v="13"/>
          </reference>
          <reference field="8" count="1">
            <x v="14"/>
          </reference>
        </references>
      </pivotArea>
    </format>
    <format dxfId="281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1"/>
          </reference>
          <reference field="2" count="1" selected="0">
            <x v="25"/>
          </reference>
          <reference field="3" count="1">
            <x v="81"/>
          </reference>
          <reference field="4" count="1" selected="0">
            <x v="24"/>
          </reference>
          <reference field="5" count="1" selected="0">
            <x v="52"/>
          </reference>
          <reference field="6" count="1" selected="0">
            <x v="6"/>
          </reference>
          <reference field="7" count="1" selected="0">
            <x v="13"/>
          </reference>
          <reference field="8" count="1" selected="0">
            <x v="14"/>
          </reference>
        </references>
      </pivotArea>
    </format>
    <format dxfId="280">
      <pivotArea dataOnly="0" labelOnly="1" outline="0" fieldPosition="0">
        <references count="2">
          <reference field="0" count="1">
            <x v="1"/>
          </reference>
          <reference field="1" count="1" selected="0">
            <x v="2"/>
          </reference>
        </references>
      </pivotArea>
    </format>
    <format dxfId="279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"/>
          </reference>
          <reference field="2" count="1">
            <x v="22"/>
          </reference>
        </references>
      </pivotArea>
    </format>
    <format dxfId="278">
      <pivotArea dataOnly="0" labelOnly="1" outline="0" offset="IV256" fieldPosition="0">
        <references count="4">
          <reference field="0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277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"/>
          </reference>
          <reference field="2" count="1" selected="0">
            <x v="22"/>
          </reference>
          <reference field="4" count="1">
            <x v="53"/>
          </reference>
          <reference field="5" count="1" selected="0">
            <x v="82"/>
          </reference>
        </references>
      </pivotArea>
    </format>
    <format dxfId="276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"/>
          </reference>
          <reference field="2" count="1" selected="0">
            <x v="22"/>
          </reference>
          <reference field="4" count="1" selected="0">
            <x v="53"/>
          </reference>
          <reference field="5" count="1" selected="0">
            <x v="82"/>
          </reference>
          <reference field="6" count="1">
            <x v="38"/>
          </reference>
        </references>
      </pivotArea>
    </format>
    <format dxfId="275">
      <pivotArea dataOnly="0" labelOnly="1" outline="0" offset="IV256" fieldPosition="0">
        <references count="7">
          <reference field="0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4" count="1" selected="0">
            <x v="22"/>
          </reference>
          <reference field="5" count="1" selected="0">
            <x v="82"/>
          </reference>
          <reference field="6" count="1" selected="0">
            <x v="4"/>
          </reference>
          <reference field="7" count="1">
            <x v="19"/>
          </reference>
        </references>
      </pivotArea>
    </format>
    <format dxfId="274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"/>
          </reference>
          <reference field="2" count="1" selected="0">
            <x v="22"/>
          </reference>
          <reference field="4" count="1" selected="0">
            <x v="53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273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"/>
          </reference>
          <reference field="2" count="1" selected="0">
            <x v="22"/>
          </reference>
          <reference field="3" count="1">
            <x v="29"/>
          </reference>
          <reference field="4" count="1" selected="0">
            <x v="53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272">
      <pivotArea dataOnly="0" labelOnly="1" outline="0" offset="IV6" fieldPosition="0">
        <references count="2">
          <reference field="0" count="1">
            <x v="0"/>
          </reference>
          <reference field="1" count="1" selected="0">
            <x v="3"/>
          </reference>
        </references>
      </pivotArea>
    </format>
    <format dxfId="271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5"/>
          </reference>
          <reference field="2" count="1">
            <x v="24"/>
          </reference>
        </references>
      </pivotArea>
    </format>
    <format dxfId="270">
      <pivotArea dataOnly="0" labelOnly="1" outline="0" offset="IV256" fieldPosition="0">
        <references count="4">
          <reference field="0" count="1" selected="0">
            <x v="0"/>
          </reference>
          <reference field="1" count="1" selected="0">
            <x v="4"/>
          </reference>
          <reference field="2" count="1" selected="0">
            <x v="57"/>
          </reference>
          <reference field="5" count="1">
            <x v="82"/>
          </reference>
        </references>
      </pivotArea>
    </format>
    <format dxfId="26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5"/>
          </reference>
          <reference field="2" count="1" selected="0">
            <x v="24"/>
          </reference>
          <reference field="4" count="1">
            <x v="56"/>
          </reference>
          <reference field="5" count="1" selected="0">
            <x v="82"/>
          </reference>
        </references>
      </pivotArea>
    </format>
    <format dxfId="268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5"/>
          </reference>
          <reference field="2" count="1" selected="0">
            <x v="24"/>
          </reference>
          <reference field="4" count="1" selected="0">
            <x v="56"/>
          </reference>
          <reference field="5" count="1" selected="0">
            <x v="82"/>
          </reference>
          <reference field="6" count="1">
            <x v="30"/>
          </reference>
        </references>
      </pivotArea>
    </format>
    <format dxfId="267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5"/>
          </reference>
          <reference field="2" count="1" selected="0">
            <x v="24"/>
          </reference>
          <reference field="4" count="1" selected="0">
            <x v="56"/>
          </reference>
          <reference field="5" count="1" selected="0">
            <x v="82"/>
          </reference>
          <reference field="6" count="1" selected="0">
            <x v="30"/>
          </reference>
          <reference field="7" count="1">
            <x v="19"/>
          </reference>
        </references>
      </pivotArea>
    </format>
    <format dxfId="266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5"/>
          </reference>
          <reference field="2" count="1" selected="0">
            <x v="24"/>
          </reference>
          <reference field="4" count="1" selected="0">
            <x v="56"/>
          </reference>
          <reference field="5" count="1" selected="0">
            <x v="82"/>
          </reference>
          <reference field="6" count="1" selected="0">
            <x v="30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265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5"/>
          </reference>
          <reference field="2" count="1" selected="0">
            <x v="24"/>
          </reference>
          <reference field="3" count="1">
            <x v="42"/>
          </reference>
          <reference field="4" count="1" selected="0">
            <x v="56"/>
          </reference>
          <reference field="5" count="1" selected="0">
            <x v="82"/>
          </reference>
          <reference field="6" count="1" selected="0">
            <x v="30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264">
      <pivotArea dataOnly="0" labelOnly="1" outline="0" offset="IV7:IV256" fieldPosition="0">
        <references count="2">
          <reference field="0" count="1">
            <x v="0"/>
          </reference>
          <reference field="1" count="1" selected="0">
            <x v="9"/>
          </reference>
        </references>
      </pivotArea>
    </format>
    <format dxfId="263">
      <pivotArea dataOnly="0" labelOnly="1" outline="0" offset="IV1" fieldPosition="0">
        <references count="2">
          <reference field="0" count="1">
            <x v="1"/>
          </reference>
          <reference field="1" count="1" selected="0">
            <x v="12"/>
          </reference>
        </references>
      </pivotArea>
    </format>
    <format dxfId="262">
      <pivotArea dataOnly="0" labelOnly="1" outline="0" offset="IV2:IV4" fieldPosition="0">
        <references count="3">
          <reference field="0" count="1" selected="0">
            <x v="0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261">
      <pivotArea dataOnly="0" labelOnly="1" outline="0" offset="IV3:IV256" fieldPosition="0">
        <references count="4">
          <reference field="0" count="1" selected="0">
            <x v="0"/>
          </reference>
          <reference field="1" count="1" selected="0">
            <x v="11"/>
          </reference>
          <reference field="2" count="1" selected="0">
            <x v="35"/>
          </reference>
          <reference field="5" count="1">
            <x v="82"/>
          </reference>
        </references>
      </pivotArea>
    </format>
    <format dxfId="260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5" count="1">
            <x v="27"/>
          </reference>
        </references>
      </pivotArea>
    </format>
    <format dxfId="25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4" count="2">
            <x v="90"/>
            <x v="100"/>
          </reference>
          <reference field="5" count="1" selected="0">
            <x v="82"/>
          </reference>
        </references>
      </pivotArea>
    </format>
    <format dxfId="258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>
            <x v="28"/>
          </reference>
          <reference field="5" count="1" selected="0">
            <x v="27"/>
          </reference>
        </references>
      </pivotArea>
    </format>
    <format dxfId="257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90"/>
          </reference>
          <reference field="5" count="1" selected="0">
            <x v="82"/>
          </reference>
          <reference field="6" count="1">
            <x v="38"/>
          </reference>
        </references>
      </pivotArea>
    </format>
    <format dxfId="256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100"/>
          </reference>
          <reference field="5" count="1" selected="0">
            <x v="82"/>
          </reference>
          <reference field="6" count="1">
            <x v="43"/>
          </reference>
        </references>
      </pivotArea>
    </format>
    <format dxfId="255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28"/>
          </reference>
          <reference field="5" count="1" selected="0">
            <x v="27"/>
          </reference>
          <reference field="6" count="1">
            <x v="32"/>
          </reference>
        </references>
      </pivotArea>
    </format>
    <format dxfId="254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90"/>
          </reference>
          <reference field="5" count="1" selected="0">
            <x v="82"/>
          </reference>
          <reference field="6" count="1" selected="0">
            <x v="38"/>
          </reference>
          <reference field="7" count="1">
            <x v="18"/>
          </reference>
        </references>
      </pivotArea>
    </format>
    <format dxfId="253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100"/>
          </reference>
          <reference field="5" count="1" selected="0">
            <x v="82"/>
          </reference>
          <reference field="6" count="1" selected="0">
            <x v="43"/>
          </reference>
          <reference field="7" count="1">
            <x v="13"/>
          </reference>
        </references>
      </pivotArea>
    </format>
    <format dxfId="252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28"/>
          </reference>
          <reference field="5" count="1" selected="0">
            <x v="27"/>
          </reference>
          <reference field="6" count="1" selected="0">
            <x v="32"/>
          </reference>
          <reference field="7" count="1">
            <x v="4"/>
          </reference>
        </references>
      </pivotArea>
    </format>
    <format dxfId="251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90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8"/>
          </reference>
          <reference field="8" count="1">
            <x v="59"/>
          </reference>
        </references>
      </pivotArea>
    </format>
    <format dxfId="250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100"/>
          </reference>
          <reference field="5" count="1" selected="0">
            <x v="82"/>
          </reference>
          <reference field="6" count="1" selected="0">
            <x v="43"/>
          </reference>
          <reference field="7" count="1" selected="0">
            <x v="13"/>
          </reference>
          <reference field="8" count="1">
            <x v="53"/>
          </reference>
        </references>
      </pivotArea>
    </format>
    <format dxfId="249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28"/>
          </reference>
          <reference field="5" count="1" selected="0">
            <x v="27"/>
          </reference>
          <reference field="6" count="1" selected="0">
            <x v="32"/>
          </reference>
          <reference field="7" count="1" selected="0">
            <x v="4"/>
          </reference>
          <reference field="8" count="1">
            <x v="52"/>
          </reference>
        </references>
      </pivotArea>
    </format>
    <format dxfId="248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3" count="1">
            <x v="50"/>
          </reference>
          <reference field="4" count="1" selected="0">
            <x v="90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8"/>
          </reference>
          <reference field="8" count="1" selected="0">
            <x v="59"/>
          </reference>
        </references>
      </pivotArea>
    </format>
    <format dxfId="247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3" count="1">
            <x v="96"/>
          </reference>
          <reference field="4" count="1" selected="0">
            <x v="100"/>
          </reference>
          <reference field="5" count="1" selected="0">
            <x v="82"/>
          </reference>
          <reference field="6" count="1" selected="0">
            <x v="43"/>
          </reference>
          <reference field="7" count="1" selected="0">
            <x v="13"/>
          </reference>
          <reference field="8" count="1" selected="0">
            <x v="53"/>
          </reference>
        </references>
      </pivotArea>
    </format>
    <format dxfId="246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3" count="1">
            <x v="118"/>
          </reference>
          <reference field="4" count="1" selected="0">
            <x v="28"/>
          </reference>
          <reference field="5" count="1" selected="0">
            <x v="27"/>
          </reference>
          <reference field="6" count="1" selected="0">
            <x v="32"/>
          </reference>
          <reference field="7" count="1" selected="0">
            <x v="4"/>
          </reference>
          <reference field="8" count="1" selected="0">
            <x v="52"/>
          </reference>
        </references>
      </pivotArea>
    </format>
    <format dxfId="245">
      <pivotArea dataOnly="0" labelOnly="1" outline="0" offset="IV6" fieldPosition="0">
        <references count="2">
          <reference field="0" count="1">
            <x v="1"/>
          </reference>
          <reference field="1" count="1" selected="0">
            <x v="12"/>
          </reference>
        </references>
      </pivotArea>
    </format>
    <format dxfId="244">
      <pivotArea dataOnly="0" labelOnly="1" outline="0" offset="IV256" fieldPosition="0">
        <references count="3">
          <reference field="0" count="1" selected="0">
            <x v="0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243">
      <pivotArea dataOnly="0" labelOnly="1" outline="0" offset="IV2" fieldPosition="0">
        <references count="4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242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>
            <x v="81"/>
          </reference>
          <reference field="5" count="1" selected="0">
            <x v="82"/>
          </reference>
        </references>
      </pivotArea>
    </format>
    <format dxfId="241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81"/>
          </reference>
          <reference field="5" count="1" selected="0">
            <x v="82"/>
          </reference>
          <reference field="6" count="1">
            <x v="24"/>
          </reference>
        </references>
      </pivotArea>
    </format>
    <format dxfId="240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81"/>
          </reference>
          <reference field="5" count="1" selected="0">
            <x v="82"/>
          </reference>
          <reference field="6" count="1" selected="0">
            <x v="24"/>
          </reference>
          <reference field="7" count="1">
            <x v="19"/>
          </reference>
        </references>
      </pivotArea>
    </format>
    <format dxfId="239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81"/>
          </reference>
          <reference field="5" count="1" selected="0">
            <x v="82"/>
          </reference>
          <reference field="6" count="1" selected="0">
            <x v="24"/>
          </reference>
          <reference field="7" count="1" selected="0">
            <x v="19"/>
          </reference>
          <reference field="8" count="1">
            <x v="55"/>
          </reference>
        </references>
      </pivotArea>
    </format>
    <format dxfId="238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3" count="1">
            <x v="21"/>
          </reference>
          <reference field="4" count="1" selected="0">
            <x v="81"/>
          </reference>
          <reference field="5" count="1" selected="0">
            <x v="82"/>
          </reference>
          <reference field="6" count="1" selected="0">
            <x v="24"/>
          </reference>
          <reference field="7" count="1" selected="0">
            <x v="19"/>
          </reference>
          <reference field="8" count="1" selected="0">
            <x v="55"/>
          </reference>
        </references>
      </pivotArea>
    </format>
    <format dxfId="237">
      <pivotArea dataOnly="0" labelOnly="1" outline="0" offset="IV1" fieldPosition="0">
        <references count="2">
          <reference field="0" count="1">
            <x v="1"/>
          </reference>
          <reference field="1" count="1" selected="0">
            <x v="16"/>
          </reference>
        </references>
      </pivotArea>
    </format>
    <format dxfId="236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6"/>
          </reference>
          <reference field="2" count="1">
            <x v="0"/>
          </reference>
        </references>
      </pivotArea>
    </format>
    <format dxfId="235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6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234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6"/>
          </reference>
          <reference field="2" count="1" selected="0">
            <x v="0"/>
          </reference>
          <reference field="4" count="1">
            <x v="55"/>
          </reference>
          <reference field="5" count="1" selected="0">
            <x v="82"/>
          </reference>
        </references>
      </pivotArea>
    </format>
    <format dxfId="233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16"/>
          </reference>
          <reference field="2" count="1" selected="0">
            <x v="0"/>
          </reference>
          <reference field="4" count="1" selected="0">
            <x v="55"/>
          </reference>
          <reference field="5" count="1" selected="0">
            <x v="82"/>
          </reference>
          <reference field="6" count="1">
            <x v="32"/>
          </reference>
        </references>
      </pivotArea>
    </format>
    <format dxfId="232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16"/>
          </reference>
          <reference field="2" count="1" selected="0">
            <x v="0"/>
          </reference>
          <reference field="4" count="1" selected="0">
            <x v="55"/>
          </reference>
          <reference field="5" count="1" selected="0">
            <x v="82"/>
          </reference>
          <reference field="6" count="1" selected="0">
            <x v="32"/>
          </reference>
          <reference field="7" count="1">
            <x v="19"/>
          </reference>
        </references>
      </pivotArea>
    </format>
    <format dxfId="231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16"/>
          </reference>
          <reference field="2" count="1" selected="0">
            <x v="0"/>
          </reference>
          <reference field="4" count="1" selected="0">
            <x v="55"/>
          </reference>
          <reference field="5" count="1" selected="0">
            <x v="82"/>
          </reference>
          <reference field="6" count="1" selected="0">
            <x v="32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230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16"/>
          </reference>
          <reference field="2" count="1" selected="0">
            <x v="0"/>
          </reference>
          <reference field="3" count="1">
            <x v="117"/>
          </reference>
          <reference field="4" count="1" selected="0">
            <x v="55"/>
          </reference>
          <reference field="5" count="1" selected="0">
            <x v="82"/>
          </reference>
          <reference field="6" count="1" selected="0">
            <x v="32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229">
      <pivotArea dataOnly="0" labelOnly="1" outline="0" offset="IV2" fieldPosition="0">
        <references count="2">
          <reference field="0" count="1">
            <x v="0"/>
          </reference>
          <reference field="1" count="1" selected="0">
            <x v="17"/>
          </reference>
        </references>
      </pivotArea>
    </format>
    <format dxfId="228">
      <pivotArea dataOnly="0" labelOnly="1" outline="0" offset="IV256" fieldPosition="0">
        <references count="3">
          <reference field="0" count="1" selected="0">
            <x v="0"/>
          </reference>
          <reference field="1" count="1" selected="0">
            <x v="17"/>
          </reference>
          <reference field="2" count="1">
            <x v="0"/>
          </reference>
        </references>
      </pivotArea>
    </format>
    <format dxfId="22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7"/>
          </reference>
          <reference field="2" count="1" selected="0">
            <x v="0"/>
          </reference>
          <reference field="5" count="1">
            <x v="79"/>
          </reference>
        </references>
      </pivotArea>
    </format>
    <format dxfId="226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7"/>
          </reference>
          <reference field="2" count="1" selected="0">
            <x v="0"/>
          </reference>
          <reference field="4" count="1">
            <x v="2"/>
          </reference>
          <reference field="5" count="1" selected="0">
            <x v="79"/>
          </reference>
        </references>
      </pivotArea>
    </format>
    <format dxfId="225">
      <pivotArea dataOnly="0" labelOnly="1" outline="0" offset="IV1" fieldPosition="0">
        <references count="6">
          <reference field="0" count="1" selected="0">
            <x v="0"/>
          </reference>
          <reference field="1" count="1" selected="0">
            <x v="17"/>
          </reference>
          <reference field="2" count="1" selected="0">
            <x v="0"/>
          </reference>
          <reference field="4" count="1" selected="0">
            <x v="2"/>
          </reference>
          <reference field="5" count="1" selected="0">
            <x v="79"/>
          </reference>
          <reference field="6" count="1">
            <x v="36"/>
          </reference>
        </references>
      </pivotArea>
    </format>
    <format dxfId="224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17"/>
          </reference>
          <reference field="2" count="1" selected="0">
            <x v="0"/>
          </reference>
          <reference field="4" count="1" selected="0">
            <x v="2"/>
          </reference>
          <reference field="5" count="1" selected="0">
            <x v="79"/>
          </reference>
          <reference field="6" count="1" selected="0">
            <x v="36"/>
          </reference>
          <reference field="7" count="1">
            <x v="0"/>
          </reference>
        </references>
      </pivotArea>
    </format>
    <format dxfId="223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17"/>
          </reference>
          <reference field="2" count="1" selected="0">
            <x v="0"/>
          </reference>
          <reference field="4" count="1" selected="0">
            <x v="2"/>
          </reference>
          <reference field="5" count="1" selected="0">
            <x v="79"/>
          </reference>
          <reference field="6" count="1" selected="0">
            <x v="36"/>
          </reference>
          <reference field="7" count="1" selected="0">
            <x v="0"/>
          </reference>
          <reference field="8" count="1">
            <x v="30"/>
          </reference>
        </references>
      </pivotArea>
    </format>
    <format dxfId="222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17"/>
          </reference>
          <reference field="2" count="1" selected="0">
            <x v="0"/>
          </reference>
          <reference field="3" count="1">
            <x v="76"/>
          </reference>
          <reference field="4" count="1" selected="0">
            <x v="2"/>
          </reference>
          <reference field="5" count="1" selected="0">
            <x v="79"/>
          </reference>
          <reference field="6" count="1" selected="0">
            <x v="36"/>
          </reference>
          <reference field="7" count="1" selected="0">
            <x v="0"/>
          </reference>
          <reference field="8" count="1" selected="0">
            <x v="30"/>
          </reference>
        </references>
      </pivotArea>
    </format>
    <format dxfId="221">
      <pivotArea dataOnly="0" labelOnly="1" outline="0" offset="IV6" fieldPosition="0">
        <references count="2">
          <reference field="0" count="1">
            <x v="0"/>
          </reference>
          <reference field="1" count="1" selected="0">
            <x v="17"/>
          </reference>
        </references>
      </pivotArea>
    </format>
    <format dxfId="22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219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9"/>
          </reference>
          <reference field="2" count="1" selected="0">
            <x v="0"/>
          </reference>
          <reference field="5" count="1">
            <x v="62"/>
          </reference>
        </references>
      </pivotArea>
    </format>
    <format dxfId="21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9"/>
          </reference>
          <reference field="2" count="1" selected="0">
            <x v="0"/>
          </reference>
          <reference field="4" count="1">
            <x v="25"/>
          </reference>
          <reference field="5" count="1" selected="0">
            <x v="62"/>
          </reference>
        </references>
      </pivotArea>
    </format>
    <format dxfId="217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19"/>
          </reference>
          <reference field="2" count="1" selected="0">
            <x v="0"/>
          </reference>
          <reference field="4" count="1" selected="0">
            <x v="25"/>
          </reference>
          <reference field="5" count="1" selected="0">
            <x v="62"/>
          </reference>
          <reference field="6" count="1">
            <x v="28"/>
          </reference>
        </references>
      </pivotArea>
    </format>
    <format dxfId="216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19"/>
          </reference>
          <reference field="2" count="1" selected="0">
            <x v="0"/>
          </reference>
          <reference field="4" count="1" selected="0">
            <x v="25"/>
          </reference>
          <reference field="5" count="1" selected="0">
            <x v="62"/>
          </reference>
          <reference field="6" count="1" selected="0">
            <x v="28"/>
          </reference>
          <reference field="7" count="1">
            <x v="4"/>
          </reference>
        </references>
      </pivotArea>
    </format>
    <format dxfId="215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19"/>
          </reference>
          <reference field="2" count="1" selected="0">
            <x v="0"/>
          </reference>
          <reference field="4" count="1" selected="0">
            <x v="25"/>
          </reference>
          <reference field="5" count="1" selected="0">
            <x v="62"/>
          </reference>
          <reference field="6" count="1" selected="0">
            <x v="28"/>
          </reference>
          <reference field="7" count="1" selected="0">
            <x v="4"/>
          </reference>
          <reference field="8" count="1">
            <x v="52"/>
          </reference>
        </references>
      </pivotArea>
    </format>
    <format dxfId="214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19"/>
          </reference>
          <reference field="2" count="1" selected="0">
            <x v="0"/>
          </reference>
          <reference field="3" count="1">
            <x v="11"/>
          </reference>
          <reference field="4" count="1" selected="0">
            <x v="25"/>
          </reference>
          <reference field="5" count="1" selected="0">
            <x v="62"/>
          </reference>
          <reference field="6" count="1" selected="0">
            <x v="28"/>
          </reference>
          <reference field="7" count="1" selected="0">
            <x v="4"/>
          </reference>
          <reference field="8" count="1" selected="0">
            <x v="52"/>
          </reference>
        </references>
      </pivotArea>
    </format>
    <format dxfId="213">
      <pivotArea dataOnly="0" labelOnly="1" outline="0" offset="IV1:IV3" fieldPosition="0">
        <references count="2">
          <reference field="0" count="1">
            <x v="1"/>
          </reference>
          <reference field="1" count="1" selected="0">
            <x v="19"/>
          </reference>
        </references>
      </pivotArea>
    </format>
    <format dxfId="212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211">
      <pivotArea dataOnly="0" labelOnly="1" outline="0" offset="IV1:IV3" fieldPosition="0">
        <references count="4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210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4" count="3">
            <x v="39"/>
            <x v="51"/>
            <x v="82"/>
          </reference>
          <reference field="5" count="1" selected="0">
            <x v="82"/>
          </reference>
        </references>
      </pivotArea>
    </format>
    <format dxfId="209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4" count="1" selected="0">
            <x v="39"/>
          </reference>
          <reference field="5" count="1" selected="0">
            <x v="82"/>
          </reference>
          <reference field="6" count="1">
            <x v="32"/>
          </reference>
        </references>
      </pivotArea>
    </format>
    <format dxfId="208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4" count="1" selected="0">
            <x v="82"/>
          </reference>
          <reference field="5" count="1" selected="0">
            <x v="82"/>
          </reference>
          <reference field="6" count="1">
            <x v="38"/>
          </reference>
        </references>
      </pivotArea>
    </format>
    <format dxfId="207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4" count="1" selected="0">
            <x v="39"/>
          </reference>
          <reference field="5" count="1" selected="0">
            <x v="82"/>
          </reference>
          <reference field="6" count="1" selected="0">
            <x v="32"/>
          </reference>
          <reference field="7" count="1">
            <x v="19"/>
          </reference>
        </references>
      </pivotArea>
    </format>
    <format dxfId="206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4" count="1" selected="0">
            <x v="39"/>
          </reference>
          <reference field="5" count="1" selected="0">
            <x v="82"/>
          </reference>
          <reference field="6" count="1" selected="0">
            <x v="32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205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3" count="1">
            <x v="17"/>
          </reference>
          <reference field="4" count="1" selected="0">
            <x v="39"/>
          </reference>
          <reference field="5" count="1" selected="0">
            <x v="82"/>
          </reference>
          <reference field="6" count="1" selected="0">
            <x v="32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204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3" count="1">
            <x v="1"/>
          </reference>
          <reference field="4" count="1" selected="0">
            <x v="51"/>
          </reference>
          <reference field="5" count="1" selected="0">
            <x v="82"/>
          </reference>
          <reference field="6" count="1" selected="0">
            <x v="32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203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3" count="1">
            <x v="8"/>
          </reference>
          <reference field="4" count="1" selected="0">
            <x v="82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202">
      <pivotArea dataOnly="0" labelOnly="1" outline="0" offset="IV1:IV2" fieldPosition="0">
        <references count="2">
          <reference field="0" count="1">
            <x v="0"/>
          </reference>
          <reference field="1" count="1" selected="0">
            <x v="20"/>
          </reference>
        </references>
      </pivotArea>
    </format>
    <format dxfId="201">
      <pivotArea dataOnly="0" labelOnly="1" outline="0" offset="IV256" fieldPosition="0">
        <references count="3">
          <reference field="0" count="1" selected="0">
            <x v="1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20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20"/>
          </reference>
          <reference field="2" count="1">
            <x v="19"/>
          </reference>
        </references>
      </pivotArea>
    </format>
    <format dxfId="199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"/>
          </reference>
          <reference field="5" count="1">
            <x v="65"/>
          </reference>
        </references>
      </pivotArea>
    </format>
    <format dxfId="198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9"/>
          </reference>
          <reference field="5" count="1">
            <x v="46"/>
          </reference>
        </references>
      </pivotArea>
    </format>
    <format dxfId="197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"/>
          </reference>
          <reference field="4" count="1">
            <x v="16"/>
          </reference>
          <reference field="5" count="1" selected="0">
            <x v="65"/>
          </reference>
        </references>
      </pivotArea>
    </format>
    <format dxfId="196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9"/>
          </reference>
          <reference field="4" count="1">
            <x v="14"/>
          </reference>
          <reference field="5" count="1" selected="0">
            <x v="46"/>
          </reference>
        </references>
      </pivotArea>
    </format>
    <format dxfId="195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"/>
          </reference>
          <reference field="4" count="1" selected="0">
            <x v="16"/>
          </reference>
          <reference field="5" count="1" selected="0">
            <x v="65"/>
          </reference>
          <reference field="6" count="1">
            <x v="41"/>
          </reference>
        </references>
      </pivotArea>
    </format>
    <format dxfId="194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9"/>
          </reference>
          <reference field="4" count="1" selected="0">
            <x v="14"/>
          </reference>
          <reference field="5" count="1" selected="0">
            <x v="46"/>
          </reference>
          <reference field="6" count="1">
            <x v="26"/>
          </reference>
        </references>
      </pivotArea>
    </format>
    <format dxfId="193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"/>
          </reference>
          <reference field="4" count="1" selected="0">
            <x v="16"/>
          </reference>
          <reference field="5" count="1" selected="0">
            <x v="65"/>
          </reference>
          <reference field="6" count="1" selected="0">
            <x v="41"/>
          </reference>
          <reference field="7" count="1">
            <x v="11"/>
          </reference>
        </references>
      </pivotArea>
    </format>
    <format dxfId="192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9"/>
          </reference>
          <reference field="4" count="1" selected="0">
            <x v="14"/>
          </reference>
          <reference field="5" count="1" selected="0">
            <x v="46"/>
          </reference>
          <reference field="6" count="1" selected="0">
            <x v="26"/>
          </reference>
          <reference field="7" count="1">
            <x v="10"/>
          </reference>
        </references>
      </pivotArea>
    </format>
    <format dxfId="191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"/>
          </reference>
          <reference field="4" count="1" selected="0">
            <x v="16"/>
          </reference>
          <reference field="5" count="1" selected="0">
            <x v="65"/>
          </reference>
          <reference field="6" count="1" selected="0">
            <x v="41"/>
          </reference>
          <reference field="7" count="1" selected="0">
            <x v="11"/>
          </reference>
          <reference field="8" count="1">
            <x v="64"/>
          </reference>
        </references>
      </pivotArea>
    </format>
    <format dxfId="190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9"/>
          </reference>
          <reference field="4" count="1" selected="0">
            <x v="14"/>
          </reference>
          <reference field="5" count="1" selected="0">
            <x v="46"/>
          </reference>
          <reference field="6" count="1" selected="0">
            <x v="26"/>
          </reference>
          <reference field="7" count="1" selected="0">
            <x v="10"/>
          </reference>
          <reference field="8" count="1">
            <x v="21"/>
          </reference>
        </references>
      </pivotArea>
    </format>
    <format dxfId="189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"/>
          </reference>
          <reference field="3" count="1">
            <x v="5"/>
          </reference>
          <reference field="4" count="1" selected="0">
            <x v="16"/>
          </reference>
          <reference field="5" count="1" selected="0">
            <x v="65"/>
          </reference>
          <reference field="6" count="1" selected="0">
            <x v="41"/>
          </reference>
          <reference field="7" count="1" selected="0">
            <x v="11"/>
          </reference>
          <reference field="8" count="1" selected="0">
            <x v="64"/>
          </reference>
        </references>
      </pivotArea>
    </format>
    <format dxfId="188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9"/>
          </reference>
          <reference field="3" count="1">
            <x v="119"/>
          </reference>
          <reference field="4" count="1" selected="0">
            <x v="14"/>
          </reference>
          <reference field="5" count="1" selected="0">
            <x v="46"/>
          </reference>
          <reference field="6" count="1" selected="0">
            <x v="26"/>
          </reference>
          <reference field="7" count="1" selected="0">
            <x v="10"/>
          </reference>
          <reference field="8" count="1" selected="0">
            <x v="21"/>
          </reference>
        </references>
      </pivotArea>
    </format>
    <format dxfId="187">
      <pivotArea dataOnly="0" labelOnly="1" outline="0" offset="IV2:IV3" fieldPosition="0">
        <references count="2">
          <reference field="0" count="1">
            <x v="1"/>
          </reference>
          <reference field="1" count="1" selected="0">
            <x v="22"/>
          </reference>
        </references>
      </pivotArea>
    </format>
    <format dxfId="186">
      <pivotArea dataOnly="0" labelOnly="1" outline="0" offset="IV3:IV256" fieldPosition="0">
        <references count="3">
          <reference field="0" count="1" selected="0">
            <x v="0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185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5" count="2">
            <x v="71"/>
            <x v="82"/>
          </reference>
        </references>
      </pivotArea>
    </format>
    <format dxfId="184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>
            <x v="96"/>
          </reference>
          <reference field="5" count="1" selected="0">
            <x v="71"/>
          </reference>
        </references>
      </pivotArea>
    </format>
    <format dxfId="183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>
            <x v="94"/>
          </reference>
          <reference field="5" count="1" selected="0">
            <x v="82"/>
          </reference>
        </references>
      </pivotArea>
    </format>
    <format dxfId="182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 selected="0">
            <x v="96"/>
          </reference>
          <reference field="5" count="1" selected="0">
            <x v="71"/>
          </reference>
          <reference field="6" count="1">
            <x v="43"/>
          </reference>
        </references>
      </pivotArea>
    </format>
    <format dxfId="181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 selected="0">
            <x v="94"/>
          </reference>
          <reference field="5" count="1" selected="0">
            <x v="82"/>
          </reference>
          <reference field="6" count="1">
            <x v="38"/>
          </reference>
        </references>
      </pivotArea>
    </format>
    <format dxfId="180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 selected="0">
            <x v="96"/>
          </reference>
          <reference field="5" count="1" selected="0">
            <x v="71"/>
          </reference>
          <reference field="6" count="1" selected="0">
            <x v="43"/>
          </reference>
          <reference field="7" count="1">
            <x v="4"/>
          </reference>
        </references>
      </pivotArea>
    </format>
    <format dxfId="179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 selected="0">
            <x v="94"/>
          </reference>
          <reference field="5" count="1" selected="0">
            <x v="82"/>
          </reference>
          <reference field="6" count="1" selected="0">
            <x v="38"/>
          </reference>
          <reference field="7" count="1">
            <x v="19"/>
          </reference>
        </references>
      </pivotArea>
    </format>
    <format dxfId="178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 selected="0">
            <x v="96"/>
          </reference>
          <reference field="5" count="1" selected="0">
            <x v="71"/>
          </reference>
          <reference field="6" count="1" selected="0">
            <x v="43"/>
          </reference>
          <reference field="7" count="1" selected="0">
            <x v="4"/>
          </reference>
          <reference field="8" count="1">
            <x v="39"/>
          </reference>
        </references>
      </pivotArea>
    </format>
    <format dxfId="177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 selected="0">
            <x v="94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176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3" count="1">
            <x v="99"/>
          </reference>
          <reference field="4" count="1" selected="0">
            <x v="96"/>
          </reference>
          <reference field="5" count="1" selected="0">
            <x v="71"/>
          </reference>
          <reference field="6" count="1" selected="0">
            <x v="43"/>
          </reference>
          <reference field="7" count="1" selected="0">
            <x v="4"/>
          </reference>
          <reference field="8" count="1" selected="0">
            <x v="39"/>
          </reference>
        </references>
      </pivotArea>
    </format>
    <format dxfId="175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3" count="1">
            <x v="111"/>
          </reference>
          <reference field="4" count="1" selected="0">
            <x v="94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74">
      <pivotArea dataOnly="0" labelOnly="1" outline="0" offset="IV5" fieldPosition="0">
        <references count="2">
          <reference field="0" count="1">
            <x v="1"/>
          </reference>
          <reference field="1" count="1" selected="0">
            <x v="22"/>
          </reference>
        </references>
      </pivotArea>
    </format>
    <format dxfId="173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3"/>
          </reference>
          <reference field="2" count="1">
            <x v="56"/>
          </reference>
        </references>
      </pivotArea>
    </format>
    <format dxfId="172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3"/>
          </reference>
          <reference field="2" count="1" selected="0">
            <x v="56"/>
          </reference>
          <reference field="5" count="1">
            <x v="53"/>
          </reference>
        </references>
      </pivotArea>
    </format>
    <format dxfId="171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3"/>
          </reference>
          <reference field="2" count="1" selected="0">
            <x v="56"/>
          </reference>
          <reference field="4" count="1">
            <x v="77"/>
          </reference>
          <reference field="5" count="1" selected="0">
            <x v="53"/>
          </reference>
        </references>
      </pivotArea>
    </format>
    <format dxfId="170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3"/>
          </reference>
          <reference field="2" count="1" selected="0">
            <x v="56"/>
          </reference>
          <reference field="4" count="1" selected="0">
            <x v="77"/>
          </reference>
          <reference field="5" count="1" selected="0">
            <x v="53"/>
          </reference>
          <reference field="6" count="1">
            <x v="24"/>
          </reference>
        </references>
      </pivotArea>
    </format>
    <format dxfId="169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23"/>
          </reference>
          <reference field="2" count="1" selected="0">
            <x v="56"/>
          </reference>
          <reference field="4" count="1" selected="0">
            <x v="77"/>
          </reference>
          <reference field="5" count="1" selected="0">
            <x v="53"/>
          </reference>
          <reference field="6" count="1" selected="0">
            <x v="24"/>
          </reference>
          <reference field="7" count="1">
            <x v="4"/>
          </reference>
        </references>
      </pivotArea>
    </format>
    <format dxfId="168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3"/>
          </reference>
          <reference field="2" count="1" selected="0">
            <x v="56"/>
          </reference>
          <reference field="4" count="1" selected="0">
            <x v="77"/>
          </reference>
          <reference field="5" count="1" selected="0">
            <x v="53"/>
          </reference>
          <reference field="6" count="1" selected="0">
            <x v="24"/>
          </reference>
          <reference field="7" count="1" selected="0">
            <x v="4"/>
          </reference>
          <reference field="8" count="1">
            <x v="16"/>
          </reference>
        </references>
      </pivotArea>
    </format>
    <format dxfId="167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3"/>
          </reference>
          <reference field="2" count="1" selected="0">
            <x v="56"/>
          </reference>
          <reference field="3" count="1">
            <x v="13"/>
          </reference>
          <reference field="4" count="1" selected="0">
            <x v="77"/>
          </reference>
          <reference field="5" count="1" selected="0">
            <x v="53"/>
          </reference>
          <reference field="6" count="1" selected="0">
            <x v="24"/>
          </reference>
          <reference field="7" count="1" selected="0">
            <x v="4"/>
          </reference>
          <reference field="8" count="1" selected="0">
            <x v="16"/>
          </reference>
        </references>
      </pivotArea>
    </format>
    <format dxfId="166">
      <pivotArea dataOnly="0" labelOnly="1" outline="0" offset="IV256" fieldPosition="0">
        <references count="2">
          <reference field="0" count="1">
            <x v="1"/>
          </reference>
          <reference field="1" count="1" selected="0">
            <x v="22"/>
          </reference>
        </references>
      </pivotArea>
    </format>
    <format dxfId="165">
      <pivotArea dataOnly="0" labelOnly="1" outline="0" offset="IV256" fieldPosition="0">
        <references count="3">
          <reference field="0" count="1" selected="0">
            <x v="1"/>
          </reference>
          <reference field="1" count="1" selected="0">
            <x v="24"/>
          </reference>
          <reference field="2" count="1">
            <x v="0"/>
          </reference>
        </references>
      </pivotArea>
    </format>
    <format dxfId="164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4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163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4"/>
          </reference>
          <reference field="2" count="1" selected="0">
            <x v="0"/>
          </reference>
          <reference field="4" count="1">
            <x v="50"/>
          </reference>
          <reference field="5" count="1" selected="0">
            <x v="82"/>
          </reference>
        </references>
      </pivotArea>
    </format>
    <format dxfId="162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4"/>
          </reference>
          <reference field="2" count="1" selected="0">
            <x v="0"/>
          </reference>
          <reference field="4" count="1" selected="0">
            <x v="50"/>
          </reference>
          <reference field="5" count="1" selected="0">
            <x v="82"/>
          </reference>
          <reference field="6" count="1">
            <x v="29"/>
          </reference>
        </references>
      </pivotArea>
    </format>
    <format dxfId="161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24"/>
          </reference>
          <reference field="2" count="1" selected="0">
            <x v="0"/>
          </reference>
          <reference field="4" count="1" selected="0">
            <x v="50"/>
          </reference>
          <reference field="5" count="1" selected="0">
            <x v="82"/>
          </reference>
          <reference field="6" count="1" selected="0">
            <x v="29"/>
          </reference>
          <reference field="7" count="1">
            <x v="19"/>
          </reference>
        </references>
      </pivotArea>
    </format>
    <format dxfId="160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4"/>
          </reference>
          <reference field="2" count="1" selected="0">
            <x v="0"/>
          </reference>
          <reference field="4" count="1" selected="0">
            <x v="50"/>
          </reference>
          <reference field="5" count="1" selected="0">
            <x v="82"/>
          </reference>
          <reference field="6" count="1" selected="0">
            <x v="29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159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4"/>
          </reference>
          <reference field="2" count="1" selected="0">
            <x v="0"/>
          </reference>
          <reference field="3" count="1">
            <x v="20"/>
          </reference>
          <reference field="4" count="1" selected="0">
            <x v="50"/>
          </reference>
          <reference field="5" count="1" selected="0">
            <x v="82"/>
          </reference>
          <reference field="6" count="1" selected="0">
            <x v="29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58">
      <pivotArea dataOnly="0" labelOnly="1" outline="0" offset="IV2" fieldPosition="0">
        <references count="2">
          <reference field="0" count="1">
            <x v="0"/>
          </reference>
          <reference field="1" count="1" selected="0">
            <x v="25"/>
          </reference>
        </references>
      </pivotArea>
    </format>
    <format dxfId="157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26"/>
          </reference>
          <reference field="2" count="1">
            <x v="23"/>
          </reference>
        </references>
      </pivotArea>
    </format>
    <format dxfId="156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26"/>
          </reference>
          <reference field="2" count="1" selected="0">
            <x v="23"/>
          </reference>
          <reference field="5" count="1">
            <x v="54"/>
          </reference>
        </references>
      </pivotArea>
    </format>
    <format dxfId="155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26"/>
          </reference>
          <reference field="2" count="1" selected="0">
            <x v="23"/>
          </reference>
          <reference field="4" count="1">
            <x v="35"/>
          </reference>
          <reference field="5" count="1" selected="0">
            <x v="54"/>
          </reference>
        </references>
      </pivotArea>
    </format>
    <format dxfId="154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26"/>
          </reference>
          <reference field="2" count="1" selected="0">
            <x v="23"/>
          </reference>
          <reference field="4" count="1" selected="0">
            <x v="35"/>
          </reference>
          <reference field="5" count="1" selected="0">
            <x v="54"/>
          </reference>
          <reference field="6" count="1">
            <x v="33"/>
          </reference>
        </references>
      </pivotArea>
    </format>
    <format dxfId="153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26"/>
          </reference>
          <reference field="2" count="1" selected="0">
            <x v="23"/>
          </reference>
          <reference field="4" count="1" selected="0">
            <x v="35"/>
          </reference>
          <reference field="5" count="1" selected="0">
            <x v="54"/>
          </reference>
          <reference field="6" count="1" selected="0">
            <x v="33"/>
          </reference>
          <reference field="7" count="1">
            <x v="19"/>
          </reference>
        </references>
      </pivotArea>
    </format>
    <format dxfId="152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26"/>
          </reference>
          <reference field="2" count="1" selected="0">
            <x v="23"/>
          </reference>
          <reference field="4" count="1" selected="0">
            <x v="35"/>
          </reference>
          <reference field="5" count="1" selected="0">
            <x v="54"/>
          </reference>
          <reference field="6" count="1" selected="0">
            <x v="33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151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26"/>
          </reference>
          <reference field="2" count="1" selected="0">
            <x v="23"/>
          </reference>
          <reference field="3" count="1">
            <x v="90"/>
          </reference>
          <reference field="4" count="1" selected="0">
            <x v="35"/>
          </reference>
          <reference field="5" count="1" selected="0">
            <x v="54"/>
          </reference>
          <reference field="6" count="1" selected="0">
            <x v="33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50">
      <pivotArea dataOnly="0" labelOnly="1" outline="0" fieldPosition="0">
        <references count="2">
          <reference field="0" count="1">
            <x v="0"/>
          </reference>
          <reference field="1" count="1" selected="0">
            <x v="27"/>
          </reference>
        </references>
      </pivotArea>
    </format>
    <format dxfId="149">
      <pivotArea dataOnly="0" labelOnly="1" outline="0" offset="IV1:IV2" fieldPosition="0">
        <references count="2">
          <reference field="0" count="1">
            <x v="1"/>
          </reference>
          <reference field="1" count="1" selected="0">
            <x v="27"/>
          </reference>
        </references>
      </pivotArea>
    </format>
    <format dxfId="148">
      <pivotArea dataOnly="0" labelOnly="1" outline="0" offset="IV1:IV3" fieldPosition="0">
        <references count="3">
          <reference field="0" count="1" selected="0">
            <x v="0"/>
          </reference>
          <reference field="1" count="1" selected="0">
            <x v="27"/>
          </reference>
          <reference field="2" count="1">
            <x v="0"/>
          </reference>
        </references>
      </pivotArea>
    </format>
    <format dxfId="14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27"/>
          </reference>
          <reference field="2" count="1" selected="0">
            <x v="0"/>
          </reference>
          <reference field="5" count="1">
            <x v="28"/>
          </reference>
        </references>
      </pivotArea>
    </format>
    <format dxfId="146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5" count="1">
            <x v="77"/>
          </reference>
        </references>
      </pivotArea>
    </format>
    <format dxfId="145">
      <pivotArea dataOnly="0" labelOnly="1" outline="0" offset="IV1" fieldPosition="0">
        <references count="4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14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27"/>
          </reference>
          <reference field="2" count="1" selected="0">
            <x v="0"/>
          </reference>
          <reference field="4" count="1">
            <x v="18"/>
          </reference>
          <reference field="5" count="1" selected="0">
            <x v="28"/>
          </reference>
        </references>
      </pivotArea>
    </format>
    <format dxfId="143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4" count="1">
            <x v="85"/>
          </reference>
          <reference field="5" count="1" selected="0">
            <x v="77"/>
          </reference>
        </references>
      </pivotArea>
    </format>
    <format dxfId="142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4" count="1">
            <x v="76"/>
          </reference>
          <reference field="5" count="1" selected="0">
            <x v="82"/>
          </reference>
        </references>
      </pivotArea>
    </format>
    <format dxfId="141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27"/>
          </reference>
          <reference field="2" count="1" selected="0">
            <x v="0"/>
          </reference>
          <reference field="4" count="1" selected="0">
            <x v="18"/>
          </reference>
          <reference field="5" count="1" selected="0">
            <x v="28"/>
          </reference>
          <reference field="6" count="1">
            <x v="4"/>
          </reference>
        </references>
      </pivotArea>
    </format>
    <format dxfId="140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4" count="1" selected="0">
            <x v="85"/>
          </reference>
          <reference field="5" count="1" selected="0">
            <x v="77"/>
          </reference>
          <reference field="6" count="1">
            <x v="32"/>
          </reference>
        </references>
      </pivotArea>
    </format>
    <format dxfId="139">
      <pivotArea dataOnly="0" labelOnly="1" outline="0" offset="IV2:IV256" fieldPosition="0">
        <references count="7">
          <reference field="0" count="1" selected="0">
            <x v="1"/>
          </reference>
          <reference field="1" count="1" selected="0">
            <x v="26"/>
          </reference>
          <reference field="2" count="1" selected="0">
            <x v="40"/>
          </reference>
          <reference field="4" count="1" selected="0">
            <x v="67"/>
          </reference>
          <reference field="5" count="1" selected="0">
            <x v="15"/>
          </reference>
          <reference field="6" count="1" selected="0">
            <x v="38"/>
          </reference>
          <reference field="7" count="1">
            <x v="19"/>
          </reference>
        </references>
      </pivotArea>
    </format>
    <format dxfId="138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27"/>
          </reference>
          <reference field="2" count="1" selected="0">
            <x v="0"/>
          </reference>
          <reference field="4" count="1" selected="0">
            <x v="18"/>
          </reference>
          <reference field="5" count="1" selected="0">
            <x v="28"/>
          </reference>
          <reference field="6" count="1" selected="0">
            <x v="4"/>
          </reference>
          <reference field="7" count="1" selected="0">
            <x v="19"/>
          </reference>
          <reference field="8" count="1">
            <x v="16"/>
          </reference>
        </references>
      </pivotArea>
    </format>
    <format dxfId="137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4" count="1" selected="0">
            <x v="85"/>
          </reference>
          <reference field="5" count="1" selected="0">
            <x v="77"/>
          </reference>
          <reference field="6" count="1" selected="0">
            <x v="32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136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27"/>
          </reference>
          <reference field="2" count="1" selected="0">
            <x v="0"/>
          </reference>
          <reference field="3" count="1">
            <x v="95"/>
          </reference>
          <reference field="4" count="1" selected="0">
            <x v="18"/>
          </reference>
          <reference field="5" count="1" selected="0">
            <x v="28"/>
          </reference>
          <reference field="6" count="1" selected="0">
            <x v="4"/>
          </reference>
          <reference field="7" count="1" selected="0">
            <x v="19"/>
          </reference>
          <reference field="8" count="1" selected="0">
            <x v="16"/>
          </reference>
        </references>
      </pivotArea>
    </format>
    <format dxfId="135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3" count="1">
            <x v="71"/>
          </reference>
          <reference field="4" count="1" selected="0">
            <x v="85"/>
          </reference>
          <reference field="5" count="1" selected="0">
            <x v="77"/>
          </reference>
          <reference field="6" count="1" selected="0">
            <x v="32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34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3" count="1">
            <x v="16"/>
          </reference>
          <reference field="4" count="1" selected="0">
            <x v="76"/>
          </reference>
          <reference field="5" count="1" selected="0">
            <x v="82"/>
          </reference>
          <reference field="6" count="1" selected="0">
            <x v="32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33">
      <pivotArea dataOnly="0" labelOnly="1" outline="0" offset="IV4" fieldPosition="0">
        <references count="2">
          <reference field="0" count="1">
            <x v="1"/>
          </reference>
          <reference field="1" count="1" selected="0">
            <x v="27"/>
          </reference>
        </references>
      </pivotArea>
    </format>
    <format dxfId="132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7"/>
          </reference>
          <reference field="2" count="1">
            <x v="9"/>
          </reference>
        </references>
      </pivotArea>
    </format>
    <format dxfId="131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7"/>
          </reference>
          <reference field="2" count="1" selected="0">
            <x v="9"/>
          </reference>
          <reference field="5" count="1">
            <x v="56"/>
          </reference>
        </references>
      </pivotArea>
    </format>
    <format dxfId="130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7"/>
          </reference>
          <reference field="2" count="1" selected="0">
            <x v="9"/>
          </reference>
          <reference field="4" count="1">
            <x v="27"/>
          </reference>
          <reference field="5" count="1" selected="0">
            <x v="56"/>
          </reference>
        </references>
      </pivotArea>
    </format>
    <format dxfId="129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7"/>
          </reference>
          <reference field="2" count="1" selected="0">
            <x v="9"/>
          </reference>
          <reference field="4" count="1" selected="0">
            <x v="27"/>
          </reference>
          <reference field="5" count="1" selected="0">
            <x v="56"/>
          </reference>
          <reference field="6" count="1">
            <x v="24"/>
          </reference>
        </references>
      </pivotArea>
    </format>
    <format dxfId="128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27"/>
          </reference>
          <reference field="2" count="1" selected="0">
            <x v="9"/>
          </reference>
          <reference field="4" count="1" selected="0">
            <x v="27"/>
          </reference>
          <reference field="5" count="1" selected="0">
            <x v="56"/>
          </reference>
          <reference field="6" count="1" selected="0">
            <x v="24"/>
          </reference>
          <reference field="7" count="1">
            <x v="19"/>
          </reference>
        </references>
      </pivotArea>
    </format>
    <format dxfId="127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7"/>
          </reference>
          <reference field="2" count="1" selected="0">
            <x v="9"/>
          </reference>
          <reference field="4" count="1" selected="0">
            <x v="27"/>
          </reference>
          <reference field="5" count="1" selected="0">
            <x v="56"/>
          </reference>
          <reference field="6" count="1" selected="0">
            <x v="24"/>
          </reference>
          <reference field="7" count="1" selected="0">
            <x v="19"/>
          </reference>
          <reference field="8" count="1">
            <x v="29"/>
          </reference>
        </references>
      </pivotArea>
    </format>
    <format dxfId="126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7"/>
          </reference>
          <reference field="2" count="1" selected="0">
            <x v="9"/>
          </reference>
          <reference field="3" count="1">
            <x v="66"/>
          </reference>
          <reference field="4" count="1" selected="0">
            <x v="27"/>
          </reference>
          <reference field="5" count="1" selected="0">
            <x v="56"/>
          </reference>
          <reference field="6" count="1" selected="0">
            <x v="24"/>
          </reference>
          <reference field="7" count="1" selected="0">
            <x v="19"/>
          </reference>
          <reference field="8" count="1" selected="0">
            <x v="29"/>
          </reference>
        </references>
      </pivotArea>
    </format>
    <format dxfId="125">
      <pivotArea dataOnly="0" labelOnly="1" outline="0" offset="IV6:IV7" fieldPosition="0">
        <references count="2">
          <reference field="0" count="1">
            <x v="1"/>
          </reference>
          <reference field="1" count="1" selected="0">
            <x v="27"/>
          </reference>
        </references>
      </pivotArea>
    </format>
    <format dxfId="124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7"/>
          </reference>
          <reference field="2" count="2">
            <x v="20"/>
            <x v="21"/>
          </reference>
        </references>
      </pivotArea>
    </format>
    <format dxfId="123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0"/>
          </reference>
          <reference field="5" count="1">
            <x v="82"/>
          </reference>
        </references>
      </pivotArea>
    </format>
    <format dxfId="122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1"/>
          </reference>
          <reference field="5" count="1">
            <x v="63"/>
          </reference>
        </references>
      </pivotArea>
    </format>
    <format dxfId="121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0"/>
          </reference>
          <reference field="4" count="1">
            <x v="52"/>
          </reference>
          <reference field="5" count="1" selected="0">
            <x v="82"/>
          </reference>
        </references>
      </pivotArea>
    </format>
    <format dxfId="120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1"/>
          </reference>
          <reference field="4" count="1">
            <x v="40"/>
          </reference>
          <reference field="5" count="1" selected="0">
            <x v="63"/>
          </reference>
        </references>
      </pivotArea>
    </format>
    <format dxfId="119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0"/>
          </reference>
          <reference field="4" count="1" selected="0">
            <x v="52"/>
          </reference>
          <reference field="5" count="1" selected="0">
            <x v="82"/>
          </reference>
          <reference field="6" count="1">
            <x v="34"/>
          </reference>
        </references>
      </pivotArea>
    </format>
    <format dxfId="118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1"/>
          </reference>
          <reference field="4" count="1" selected="0">
            <x v="40"/>
          </reference>
          <reference field="5" count="1" selected="0">
            <x v="63"/>
          </reference>
          <reference field="6" count="1">
            <x v="38"/>
          </reference>
        </references>
      </pivotArea>
    </format>
    <format dxfId="117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0"/>
          </reference>
          <reference field="4" count="1" selected="0">
            <x v="52"/>
          </reference>
          <reference field="5" count="1" selected="0">
            <x v="82"/>
          </reference>
          <reference field="6" count="1" selected="0">
            <x v="34"/>
          </reference>
          <reference field="7" count="1">
            <x v="19"/>
          </reference>
        </references>
      </pivotArea>
    </format>
    <format dxfId="116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0"/>
          </reference>
          <reference field="4" count="1" selected="0">
            <x v="52"/>
          </reference>
          <reference field="5" count="1" selected="0">
            <x v="82"/>
          </reference>
          <reference field="6" count="1" selected="0">
            <x v="34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115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0"/>
          </reference>
          <reference field="3" count="1">
            <x v="110"/>
          </reference>
          <reference field="4" count="1" selected="0">
            <x v="52"/>
          </reference>
          <reference field="5" count="1" selected="0">
            <x v="82"/>
          </reference>
          <reference field="6" count="1" selected="0">
            <x v="34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14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1"/>
          </reference>
          <reference field="3" count="1">
            <x v="59"/>
          </reference>
          <reference field="4" count="1" selected="0">
            <x v="40"/>
          </reference>
          <reference field="5" count="1" selected="0">
            <x v="63"/>
          </reference>
          <reference field="6" count="1" selected="0">
            <x v="38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13">
      <pivotArea dataOnly="0" labelOnly="1" outline="0" offset="IV256" fieldPosition="0">
        <references count="2">
          <reference field="0" count="1">
            <x v="0"/>
          </reference>
          <reference field="1" count="1" selected="0">
            <x v="29"/>
          </reference>
        </references>
      </pivotArea>
    </format>
    <format dxfId="112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0"/>
          </reference>
          <reference field="2" count="1">
            <x v="36"/>
          </reference>
        </references>
      </pivotArea>
    </format>
    <format dxfId="111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0"/>
          </reference>
          <reference field="2" count="1" selected="0">
            <x v="36"/>
          </reference>
          <reference field="5" count="1">
            <x v="51"/>
          </reference>
        </references>
      </pivotArea>
    </format>
    <format dxfId="11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30"/>
          </reference>
          <reference field="2" count="1" selected="0">
            <x v="36"/>
          </reference>
          <reference field="4" count="1">
            <x v="36"/>
          </reference>
          <reference field="5" count="1" selected="0">
            <x v="51"/>
          </reference>
        </references>
      </pivotArea>
    </format>
    <format dxfId="109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30"/>
          </reference>
          <reference field="2" count="1" selected="0">
            <x v="36"/>
          </reference>
          <reference field="4" count="1" selected="0">
            <x v="36"/>
          </reference>
          <reference field="5" count="1" selected="0">
            <x v="51"/>
          </reference>
          <reference field="6" count="1">
            <x v="24"/>
          </reference>
        </references>
      </pivotArea>
    </format>
    <format dxfId="108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30"/>
          </reference>
          <reference field="2" count="1" selected="0">
            <x v="36"/>
          </reference>
          <reference field="4" count="1" selected="0">
            <x v="36"/>
          </reference>
          <reference field="5" count="1" selected="0">
            <x v="51"/>
          </reference>
          <reference field="6" count="1" selected="0">
            <x v="24"/>
          </reference>
          <reference field="7" count="1">
            <x v="19"/>
          </reference>
        </references>
      </pivotArea>
    </format>
    <format dxfId="107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30"/>
          </reference>
          <reference field="2" count="1" selected="0">
            <x v="36"/>
          </reference>
          <reference field="4" count="1" selected="0">
            <x v="36"/>
          </reference>
          <reference field="5" count="1" selected="0">
            <x v="51"/>
          </reference>
          <reference field="6" count="1" selected="0">
            <x v="24"/>
          </reference>
          <reference field="7" count="1" selected="0">
            <x v="19"/>
          </reference>
          <reference field="8" count="1">
            <x v="16"/>
          </reference>
        </references>
      </pivotArea>
    </format>
    <format dxfId="106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30"/>
          </reference>
          <reference field="2" count="1" selected="0">
            <x v="36"/>
          </reference>
          <reference field="3" count="1">
            <x v="115"/>
          </reference>
          <reference field="4" count="1" selected="0">
            <x v="36"/>
          </reference>
          <reference field="5" count="1" selected="0">
            <x v="51"/>
          </reference>
          <reference field="6" count="1" selected="0">
            <x v="24"/>
          </reference>
          <reference field="7" count="1" selected="0">
            <x v="19"/>
          </reference>
          <reference field="8" count="1" selected="0">
            <x v="16"/>
          </reference>
        </references>
      </pivotArea>
    </format>
    <format dxfId="105">
      <pivotArea dataOnly="0" labelOnly="1" outline="0" offset="IV1" fieldPosition="0">
        <references count="2">
          <reference field="0" count="1">
            <x v="0"/>
          </reference>
          <reference field="1" count="1" selected="0">
            <x v="32"/>
          </reference>
        </references>
      </pivotArea>
    </format>
    <format dxfId="104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10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2"/>
          </reference>
          <reference field="2" count="1" selected="0">
            <x v="1"/>
          </reference>
          <reference field="5" count="1">
            <x v="35"/>
          </reference>
        </references>
      </pivotArea>
    </format>
    <format dxfId="102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32"/>
          </reference>
          <reference field="2" count="1" selected="0">
            <x v="1"/>
          </reference>
          <reference field="4" count="1">
            <x v="13"/>
          </reference>
          <reference field="5" count="1" selected="0">
            <x v="35"/>
          </reference>
        </references>
      </pivotArea>
    </format>
    <format dxfId="101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32"/>
          </reference>
          <reference field="2" count="1" selected="0">
            <x v="1"/>
          </reference>
          <reference field="4" count="1" selected="0">
            <x v="13"/>
          </reference>
          <reference field="5" count="1" selected="0">
            <x v="35"/>
          </reference>
          <reference field="6" count="1">
            <x v="30"/>
          </reference>
        </references>
      </pivotArea>
    </format>
    <format dxfId="100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32"/>
          </reference>
          <reference field="2" count="1" selected="0">
            <x v="1"/>
          </reference>
          <reference field="4" count="1" selected="0">
            <x v="13"/>
          </reference>
          <reference field="5" count="1" selected="0">
            <x v="35"/>
          </reference>
          <reference field="6" count="1" selected="0">
            <x v="30"/>
          </reference>
          <reference field="7" count="1">
            <x v="2"/>
          </reference>
        </references>
      </pivotArea>
    </format>
    <format dxfId="99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32"/>
          </reference>
          <reference field="2" count="1" selected="0">
            <x v="1"/>
          </reference>
          <reference field="4" count="1" selected="0">
            <x v="13"/>
          </reference>
          <reference field="5" count="1" selected="0">
            <x v="35"/>
          </reference>
          <reference field="6" count="1" selected="0">
            <x v="30"/>
          </reference>
          <reference field="7" count="1" selected="0">
            <x v="2"/>
          </reference>
          <reference field="8" count="1">
            <x v="36"/>
          </reference>
        </references>
      </pivotArea>
    </format>
    <format dxfId="98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32"/>
          </reference>
          <reference field="2" count="1" selected="0">
            <x v="1"/>
          </reference>
          <reference field="3" count="1">
            <x v="22"/>
          </reference>
          <reference field="4" count="1" selected="0">
            <x v="13"/>
          </reference>
          <reference field="5" count="1" selected="0">
            <x v="35"/>
          </reference>
          <reference field="6" count="1" selected="0">
            <x v="30"/>
          </reference>
          <reference field="7" count="1" selected="0">
            <x v="2"/>
          </reference>
          <reference field="8" count="1" selected="0">
            <x v="36"/>
          </reference>
        </references>
      </pivotArea>
    </format>
    <format dxfId="97">
      <pivotArea dataOnly="0" labelOnly="1" outline="0" offset="IV8" fieldPosition="0">
        <references count="2">
          <reference field="0" count="1">
            <x v="0"/>
          </reference>
          <reference field="1" count="1" selected="0">
            <x v="35"/>
          </reference>
        </references>
      </pivotArea>
    </format>
    <format dxfId="9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7"/>
          </reference>
          <reference field="2" count="1">
            <x v="10"/>
          </reference>
        </references>
      </pivotArea>
    </format>
    <format dxfId="95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7"/>
          </reference>
          <reference field="2" count="1" selected="0">
            <x v="10"/>
          </reference>
          <reference field="5" count="1">
            <x v="19"/>
          </reference>
        </references>
      </pivotArea>
    </format>
    <format dxfId="9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37"/>
          </reference>
          <reference field="2" count="1" selected="0">
            <x v="10"/>
          </reference>
          <reference field="4" count="1">
            <x v="98"/>
          </reference>
          <reference field="5" count="1" selected="0">
            <x v="19"/>
          </reference>
        </references>
      </pivotArea>
    </format>
    <format dxfId="93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37"/>
          </reference>
          <reference field="2" count="1" selected="0">
            <x v="10"/>
          </reference>
          <reference field="4" count="1" selected="0">
            <x v="98"/>
          </reference>
          <reference field="5" count="1" selected="0">
            <x v="19"/>
          </reference>
          <reference field="6" count="1">
            <x v="25"/>
          </reference>
        </references>
      </pivotArea>
    </format>
    <format dxfId="92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37"/>
          </reference>
          <reference field="2" count="1" selected="0">
            <x v="10"/>
          </reference>
          <reference field="4" count="1" selected="0">
            <x v="98"/>
          </reference>
          <reference field="5" count="1" selected="0">
            <x v="19"/>
          </reference>
          <reference field="6" count="1" selected="0">
            <x v="25"/>
          </reference>
          <reference field="7" count="1">
            <x v="14"/>
          </reference>
        </references>
      </pivotArea>
    </format>
    <format dxfId="91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37"/>
          </reference>
          <reference field="2" count="1" selected="0">
            <x v="10"/>
          </reference>
          <reference field="4" count="1" selected="0">
            <x v="98"/>
          </reference>
          <reference field="5" count="1" selected="0">
            <x v="19"/>
          </reference>
          <reference field="6" count="1" selected="0">
            <x v="25"/>
          </reference>
          <reference field="7" count="1" selected="0">
            <x v="14"/>
          </reference>
          <reference field="8" count="1">
            <x v="24"/>
          </reference>
        </references>
      </pivotArea>
    </format>
    <format dxfId="90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37"/>
          </reference>
          <reference field="2" count="1" selected="0">
            <x v="10"/>
          </reference>
          <reference field="3" count="1">
            <x v="89"/>
          </reference>
          <reference field="4" count="1" selected="0">
            <x v="98"/>
          </reference>
          <reference field="5" count="1" selected="0">
            <x v="19"/>
          </reference>
          <reference field="6" count="1" selected="0">
            <x v="25"/>
          </reference>
          <reference field="7" count="1" selected="0">
            <x v="14"/>
          </reference>
          <reference field="8" count="1" selected="0">
            <x v="24"/>
          </reference>
        </references>
      </pivotArea>
    </format>
    <format dxfId="89">
      <pivotArea dataOnly="0" labelOnly="1" outline="0" offset="IV1" fieldPosition="0">
        <references count="2">
          <reference field="0" count="1">
            <x v="1"/>
          </reference>
          <reference field="1" count="1" selected="0">
            <x v="38"/>
          </reference>
        </references>
      </pivotArea>
    </format>
    <format dxfId="88">
      <pivotArea dataOnly="0" labelOnly="1" outline="0" offset="IV1" fieldPosition="0">
        <references count="3">
          <reference field="0" count="1" selected="0">
            <x v="1"/>
          </reference>
          <reference field="1" count="1" selected="0">
            <x v="38"/>
          </reference>
          <reference field="2" count="1">
            <x v="0"/>
          </reference>
        </references>
      </pivotArea>
    </format>
    <format dxfId="87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38"/>
          </reference>
          <reference field="2" count="1" selected="0">
            <x v="0"/>
          </reference>
          <reference field="5" count="1">
            <x v="56"/>
          </reference>
        </references>
      </pivotArea>
    </format>
    <format dxfId="86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38"/>
          </reference>
          <reference field="2" count="1" selected="0">
            <x v="0"/>
          </reference>
          <reference field="4" count="1">
            <x v="84"/>
          </reference>
          <reference field="5" count="1" selected="0">
            <x v="56"/>
          </reference>
        </references>
      </pivotArea>
    </format>
    <format dxfId="85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38"/>
          </reference>
          <reference field="2" count="1" selected="0">
            <x v="0"/>
          </reference>
          <reference field="4" count="1" selected="0">
            <x v="84"/>
          </reference>
          <reference field="5" count="1" selected="0">
            <x v="56"/>
          </reference>
          <reference field="6" count="1">
            <x v="43"/>
          </reference>
        </references>
      </pivotArea>
    </format>
    <format dxfId="84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38"/>
          </reference>
          <reference field="2" count="1" selected="0">
            <x v="0"/>
          </reference>
          <reference field="4" count="1" selected="0">
            <x v="84"/>
          </reference>
          <reference field="5" count="1" selected="0">
            <x v="56"/>
          </reference>
          <reference field="6" count="1" selected="0">
            <x v="43"/>
          </reference>
          <reference field="7" count="1">
            <x v="19"/>
          </reference>
        </references>
      </pivotArea>
    </format>
    <format dxfId="83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38"/>
          </reference>
          <reference field="2" count="1" selected="0">
            <x v="0"/>
          </reference>
          <reference field="4" count="1" selected="0">
            <x v="84"/>
          </reference>
          <reference field="5" count="1" selected="0">
            <x v="56"/>
          </reference>
          <reference field="6" count="1" selected="0">
            <x v="43"/>
          </reference>
          <reference field="7" count="1" selected="0">
            <x v="19"/>
          </reference>
          <reference field="8" count="1">
            <x v="17"/>
          </reference>
        </references>
      </pivotArea>
    </format>
    <format dxfId="82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38"/>
          </reference>
          <reference field="2" count="1" selected="0">
            <x v="0"/>
          </reference>
          <reference field="3" count="1">
            <x v="106"/>
          </reference>
          <reference field="4" count="1" selected="0">
            <x v="84"/>
          </reference>
          <reference field="5" count="1" selected="0">
            <x v="56"/>
          </reference>
          <reference field="6" count="1" selected="0">
            <x v="43"/>
          </reference>
          <reference field="7" count="1" selected="0">
            <x v="19"/>
          </reference>
          <reference field="8" count="1" selected="0">
            <x v="17"/>
          </reference>
        </references>
      </pivotArea>
    </format>
    <format dxfId="81">
      <pivotArea dataOnly="0" labelOnly="1" outline="0" offset="IV3" fieldPosition="0">
        <references count="2">
          <reference field="0" count="1">
            <x v="1"/>
          </reference>
          <reference field="1" count="1" selected="0">
            <x v="38"/>
          </reference>
        </references>
      </pivotArea>
    </format>
    <format dxfId="80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39"/>
          </reference>
          <reference field="2" count="1">
            <x v="16"/>
          </reference>
        </references>
      </pivotArea>
    </format>
    <format dxfId="79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39"/>
          </reference>
          <reference field="2" count="1" selected="0">
            <x v="16"/>
          </reference>
          <reference field="5" count="1">
            <x v="73"/>
          </reference>
        </references>
      </pivotArea>
    </format>
    <format dxfId="78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39"/>
          </reference>
          <reference field="2" count="1" selected="0">
            <x v="16"/>
          </reference>
          <reference field="4" count="1">
            <x v="29"/>
          </reference>
          <reference field="5" count="1" selected="0">
            <x v="73"/>
          </reference>
        </references>
      </pivotArea>
    </format>
    <format dxfId="77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39"/>
          </reference>
          <reference field="2" count="1" selected="0">
            <x v="16"/>
          </reference>
          <reference field="4" count="1" selected="0">
            <x v="29"/>
          </reference>
          <reference field="5" count="1" selected="0">
            <x v="73"/>
          </reference>
          <reference field="6" count="1">
            <x v="32"/>
          </reference>
        </references>
      </pivotArea>
    </format>
    <format dxfId="76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39"/>
          </reference>
          <reference field="2" count="1" selected="0">
            <x v="16"/>
          </reference>
          <reference field="4" count="1" selected="0">
            <x v="29"/>
          </reference>
          <reference field="5" count="1" selected="0">
            <x v="73"/>
          </reference>
          <reference field="6" count="1" selected="0">
            <x v="32"/>
          </reference>
          <reference field="7" count="1">
            <x v="19"/>
          </reference>
        </references>
      </pivotArea>
    </format>
    <format dxfId="75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39"/>
          </reference>
          <reference field="2" count="1" selected="0">
            <x v="16"/>
          </reference>
          <reference field="4" count="1" selected="0">
            <x v="29"/>
          </reference>
          <reference field="5" count="1" selected="0">
            <x v="73"/>
          </reference>
          <reference field="6" count="1" selected="0">
            <x v="32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74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39"/>
          </reference>
          <reference field="2" count="1" selected="0">
            <x v="16"/>
          </reference>
          <reference field="3" count="1">
            <x v="12"/>
          </reference>
          <reference field="4" count="1" selected="0">
            <x v="29"/>
          </reference>
          <reference field="5" count="1" selected="0">
            <x v="73"/>
          </reference>
          <reference field="6" count="1" selected="0">
            <x v="32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73">
      <pivotArea dataOnly="0" labelOnly="1" outline="0" offset="IV1" fieldPosition="0">
        <references count="2">
          <reference field="0" count="1">
            <x v="0"/>
          </reference>
          <reference field="1" count="1" selected="0">
            <x v="40"/>
          </reference>
        </references>
      </pivotArea>
    </format>
    <format dxfId="72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40"/>
          </reference>
          <reference field="2" count="1">
            <x v="26"/>
          </reference>
        </references>
      </pivotArea>
    </format>
    <format dxfId="71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40"/>
          </reference>
          <reference field="2" count="1" selected="0">
            <x v="26"/>
          </reference>
          <reference field="5" count="1">
            <x v="47"/>
          </reference>
        </references>
      </pivotArea>
    </format>
    <format dxfId="7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40"/>
          </reference>
          <reference field="2" count="1" selected="0">
            <x v="26"/>
          </reference>
          <reference field="4" count="1">
            <x v="37"/>
          </reference>
          <reference field="5" count="1" selected="0">
            <x v="47"/>
          </reference>
        </references>
      </pivotArea>
    </format>
    <format dxfId="69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40"/>
          </reference>
          <reference field="2" count="1" selected="0">
            <x v="26"/>
          </reference>
          <reference field="4" count="1" selected="0">
            <x v="37"/>
          </reference>
          <reference field="5" count="1" selected="0">
            <x v="47"/>
          </reference>
          <reference field="6" count="1">
            <x v="32"/>
          </reference>
        </references>
      </pivotArea>
    </format>
    <format dxfId="68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40"/>
          </reference>
          <reference field="2" count="1" selected="0">
            <x v="26"/>
          </reference>
          <reference field="4" count="1" selected="0">
            <x v="37"/>
          </reference>
          <reference field="5" count="1" selected="0">
            <x v="47"/>
          </reference>
          <reference field="6" count="1" selected="0">
            <x v="32"/>
          </reference>
          <reference field="7" count="1">
            <x v="19"/>
          </reference>
        </references>
      </pivotArea>
    </format>
    <format dxfId="67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40"/>
          </reference>
          <reference field="2" count="1" selected="0">
            <x v="26"/>
          </reference>
          <reference field="4" count="1" selected="0">
            <x v="37"/>
          </reference>
          <reference field="5" count="1" selected="0">
            <x v="47"/>
          </reference>
          <reference field="6" count="1" selected="0">
            <x v="32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66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40"/>
          </reference>
          <reference field="2" count="1" selected="0">
            <x v="26"/>
          </reference>
          <reference field="3" count="1">
            <x v="58"/>
          </reference>
          <reference field="4" count="1" selected="0">
            <x v="37"/>
          </reference>
          <reference field="5" count="1" selected="0">
            <x v="47"/>
          </reference>
          <reference field="6" count="1" selected="0">
            <x v="32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65">
      <pivotArea dataOnly="0" labelOnly="1" outline="0" offset="IV3:IV4" fieldPosition="0">
        <references count="2">
          <reference field="0" count="1">
            <x v="0"/>
          </reference>
          <reference field="1" count="1" selected="0">
            <x v="40"/>
          </reference>
        </references>
      </pivotArea>
    </format>
    <format dxfId="64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42"/>
          </reference>
          <reference field="2" count="1">
            <x v="59"/>
          </reference>
        </references>
      </pivotArea>
    </format>
    <format dxfId="63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43"/>
          </reference>
          <reference field="2" count="1">
            <x v="0"/>
          </reference>
        </references>
      </pivotArea>
    </format>
    <format dxfId="62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42"/>
          </reference>
          <reference field="2" count="1" selected="0">
            <x v="59"/>
          </reference>
          <reference field="5" count="1">
            <x v="33"/>
          </reference>
        </references>
      </pivotArea>
    </format>
    <format dxfId="61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43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6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42"/>
          </reference>
          <reference field="2" count="1" selected="0">
            <x v="59"/>
          </reference>
          <reference field="4" count="1">
            <x v="33"/>
          </reference>
          <reference field="5" count="1" selected="0">
            <x v="33"/>
          </reference>
        </references>
      </pivotArea>
    </format>
    <format dxfId="5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43"/>
          </reference>
          <reference field="2" count="1" selected="0">
            <x v="0"/>
          </reference>
          <reference field="4" count="1">
            <x v="32"/>
          </reference>
          <reference field="5" count="1" selected="0">
            <x v="82"/>
          </reference>
        </references>
      </pivotArea>
    </format>
    <format dxfId="58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42"/>
          </reference>
          <reference field="2" count="1" selected="0">
            <x v="59"/>
          </reference>
          <reference field="4" count="1" selected="0">
            <x v="33"/>
          </reference>
          <reference field="5" count="1" selected="0">
            <x v="33"/>
          </reference>
          <reference field="6" count="1">
            <x v="30"/>
          </reference>
        </references>
      </pivotArea>
    </format>
    <format dxfId="57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43"/>
          </reference>
          <reference field="2" count="1" selected="0">
            <x v="0"/>
          </reference>
          <reference field="4" count="1" selected="0">
            <x v="32"/>
          </reference>
          <reference field="5" count="1" selected="0">
            <x v="82"/>
          </reference>
          <reference field="6" count="1">
            <x v="38"/>
          </reference>
        </references>
      </pivotArea>
    </format>
    <format dxfId="56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42"/>
          </reference>
          <reference field="2" count="1" selected="0">
            <x v="59"/>
          </reference>
          <reference field="4" count="1" selected="0">
            <x v="33"/>
          </reference>
          <reference field="5" count="1" selected="0">
            <x v="33"/>
          </reference>
          <reference field="6" count="1" selected="0">
            <x v="30"/>
          </reference>
          <reference field="7" count="1">
            <x v="19"/>
          </reference>
        </references>
      </pivotArea>
    </format>
    <format dxfId="55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43"/>
          </reference>
          <reference field="2" count="1" selected="0">
            <x v="0"/>
          </reference>
          <reference field="4" count="1" selected="0">
            <x v="32"/>
          </reference>
          <reference field="5" count="1" selected="0">
            <x v="82"/>
          </reference>
          <reference field="6" count="1" selected="0">
            <x v="38"/>
          </reference>
          <reference field="7" count="1">
            <x v="4"/>
          </reference>
        </references>
      </pivotArea>
    </format>
    <format dxfId="54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42"/>
          </reference>
          <reference field="2" count="1" selected="0">
            <x v="59"/>
          </reference>
          <reference field="4" count="1" selected="0">
            <x v="33"/>
          </reference>
          <reference field="5" count="1" selected="0">
            <x v="33"/>
          </reference>
          <reference field="6" count="1" selected="0">
            <x v="30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53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42"/>
          </reference>
          <reference field="2" count="1" selected="0">
            <x v="59"/>
          </reference>
          <reference field="3" count="1">
            <x v="102"/>
          </reference>
          <reference field="4" count="1" selected="0">
            <x v="33"/>
          </reference>
          <reference field="5" count="1" selected="0">
            <x v="33"/>
          </reference>
          <reference field="6" count="1" selected="0">
            <x v="30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52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43"/>
          </reference>
          <reference field="2" count="1" selected="0">
            <x v="0"/>
          </reference>
          <reference field="3" count="1">
            <x v="74"/>
          </reference>
          <reference field="4" count="1" selected="0">
            <x v="32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4"/>
          </reference>
          <reference field="8" count="1" selected="0">
            <x v="52"/>
          </reference>
        </references>
      </pivotArea>
    </format>
    <format dxfId="51">
      <pivotArea dataOnly="0" labelOnly="1" outline="0" offset="IV2" fieldPosition="0">
        <references count="2">
          <reference field="0" count="1">
            <x v="1"/>
          </reference>
          <reference field="1" count="1" selected="0">
            <x v="44"/>
          </reference>
        </references>
      </pivotArea>
    </format>
    <format dxfId="50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45"/>
          </reference>
          <reference field="2" count="1">
            <x v="18"/>
          </reference>
        </references>
      </pivotArea>
    </format>
    <format dxfId="49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45"/>
          </reference>
          <reference field="2" count="1" selected="0">
            <x v="18"/>
          </reference>
          <reference field="5" count="1">
            <x v="82"/>
          </reference>
        </references>
      </pivotArea>
    </format>
    <format dxfId="48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45"/>
          </reference>
          <reference field="2" count="1" selected="0">
            <x v="18"/>
          </reference>
          <reference field="4" count="1">
            <x v="57"/>
          </reference>
          <reference field="5" count="1" selected="0">
            <x v="82"/>
          </reference>
        </references>
      </pivotArea>
    </format>
    <format dxfId="47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45"/>
          </reference>
          <reference field="2" count="1" selected="0">
            <x v="18"/>
          </reference>
          <reference field="4" count="1" selected="0">
            <x v="57"/>
          </reference>
          <reference field="5" count="1" selected="0">
            <x v="82"/>
          </reference>
          <reference field="6" count="1">
            <x v="30"/>
          </reference>
        </references>
      </pivotArea>
    </format>
    <format dxfId="46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45"/>
          </reference>
          <reference field="2" count="1" selected="0">
            <x v="18"/>
          </reference>
          <reference field="4" count="1" selected="0">
            <x v="57"/>
          </reference>
          <reference field="5" count="1" selected="0">
            <x v="82"/>
          </reference>
          <reference field="6" count="1" selected="0">
            <x v="30"/>
          </reference>
          <reference field="7" count="1">
            <x v="19"/>
          </reference>
        </references>
      </pivotArea>
    </format>
    <format dxfId="45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45"/>
          </reference>
          <reference field="2" count="1" selected="0">
            <x v="18"/>
          </reference>
          <reference field="4" count="1" selected="0">
            <x v="57"/>
          </reference>
          <reference field="5" count="1" selected="0">
            <x v="82"/>
          </reference>
          <reference field="6" count="1" selected="0">
            <x v="30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44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45"/>
          </reference>
          <reference field="2" count="1" selected="0">
            <x v="18"/>
          </reference>
          <reference field="3" count="1">
            <x v="109"/>
          </reference>
          <reference field="4" count="1" selected="0">
            <x v="57"/>
          </reference>
          <reference field="5" count="1" selected="0">
            <x v="82"/>
          </reference>
          <reference field="6" count="1" selected="0">
            <x v="30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43">
      <pivotArea dataOnly="0" labelOnly="1" outline="0" offset="IV2:IV3" fieldPosition="0">
        <references count="2">
          <reference field="0" count="1">
            <x v="0"/>
          </reference>
          <reference field="1" count="1" selected="0">
            <x v="47"/>
          </reference>
        </references>
      </pivotArea>
    </format>
    <format dxfId="42">
      <pivotArea dataOnly="0" labelOnly="1" outline="0" offset="IV2:IV256" fieldPosition="0">
        <references count="3">
          <reference field="0" count="1" selected="0">
            <x v="0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41">
      <pivotArea dataOnly="0" labelOnly="1" outline="0" offset="IV2:IV256" fieldPosition="0">
        <references count="4">
          <reference field="0" count="1" selected="0">
            <x v="0"/>
          </reference>
          <reference field="1" count="1" selected="0">
            <x v="47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4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47"/>
          </reference>
          <reference field="2" count="1" selected="0">
            <x v="0"/>
          </reference>
          <reference field="4" count="1">
            <x v="99"/>
          </reference>
          <reference field="5" count="1" selected="0">
            <x v="82"/>
          </reference>
        </references>
      </pivotArea>
    </format>
    <format dxfId="3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48"/>
          </reference>
          <reference field="2" count="1" selected="0">
            <x v="0"/>
          </reference>
          <reference field="4" count="1">
            <x v="95"/>
          </reference>
          <reference field="5" count="1" selected="0">
            <x v="82"/>
          </reference>
        </references>
      </pivotArea>
    </format>
    <format dxfId="38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47"/>
          </reference>
          <reference field="2" count="1" selected="0">
            <x v="0"/>
          </reference>
          <reference field="4" count="1" selected="0">
            <x v="99"/>
          </reference>
          <reference field="5" count="1" selected="0">
            <x v="82"/>
          </reference>
          <reference field="6" count="1">
            <x v="38"/>
          </reference>
        </references>
      </pivotArea>
    </format>
    <format dxfId="37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47"/>
          </reference>
          <reference field="2" count="1" selected="0">
            <x v="0"/>
          </reference>
          <reference field="4" count="1" selected="0">
            <x v="99"/>
          </reference>
          <reference field="5" count="1" selected="0">
            <x v="82"/>
          </reference>
          <reference field="6" count="1" selected="0">
            <x v="38"/>
          </reference>
          <reference field="7" count="1">
            <x v="18"/>
          </reference>
        </references>
      </pivotArea>
    </format>
    <format dxfId="36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48"/>
          </reference>
          <reference field="2" count="1" selected="0">
            <x v="0"/>
          </reference>
          <reference field="4" count="1" selected="0">
            <x v="95"/>
          </reference>
          <reference field="5" count="1" selected="0">
            <x v="82"/>
          </reference>
          <reference field="6" count="1" selected="0">
            <x v="38"/>
          </reference>
          <reference field="7" count="1">
            <x v="27"/>
          </reference>
        </references>
      </pivotArea>
    </format>
    <format dxfId="35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47"/>
          </reference>
          <reference field="2" count="1" selected="0">
            <x v="0"/>
          </reference>
          <reference field="4" count="1" selected="0">
            <x v="99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8"/>
          </reference>
          <reference field="8" count="1">
            <x v="58"/>
          </reference>
        </references>
      </pivotArea>
    </format>
    <format dxfId="34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48"/>
          </reference>
          <reference field="2" count="1" selected="0">
            <x v="0"/>
          </reference>
          <reference field="4" count="1" selected="0">
            <x v="95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27"/>
          </reference>
          <reference field="8" count="1">
            <x v="52"/>
          </reference>
        </references>
      </pivotArea>
    </format>
    <format dxfId="33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47"/>
          </reference>
          <reference field="2" count="1" selected="0">
            <x v="0"/>
          </reference>
          <reference field="3" count="1">
            <x v="47"/>
          </reference>
          <reference field="4" count="1" selected="0">
            <x v="99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8"/>
          </reference>
          <reference field="8" count="1" selected="0">
            <x v="58"/>
          </reference>
        </references>
      </pivotArea>
    </format>
    <format dxfId="32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48"/>
          </reference>
          <reference field="2" count="1" selected="0">
            <x v="0"/>
          </reference>
          <reference field="3" count="1">
            <x v="98"/>
          </reference>
          <reference field="4" count="1" selected="0">
            <x v="95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27"/>
          </reference>
          <reference field="8" count="1" selected="0">
            <x v="52"/>
          </reference>
        </references>
      </pivotArea>
    </format>
    <format dxfId="31">
      <pivotArea dataOnly="0" labelOnly="1" outline="0" fieldPosition="0">
        <references count="1">
          <reference field="1" count="3">
            <x v="0"/>
            <x v="1"/>
            <x v="2"/>
          </reference>
        </references>
      </pivotArea>
    </format>
    <format dxfId="30">
      <pivotArea dataOnly="0" labelOnly="1" outline="0" offset="IV1" fieldPosition="0">
        <references count="1">
          <reference field="1" count="1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 dinámica4" cacheId="62" applyNumberFormats="0" applyBorderFormats="0" applyFontFormats="0" applyPatternFormats="0" applyAlignmentFormats="0" applyWidthHeightFormats="1" dataCaption="Valores" updatedVersion="4" minRefreshableVersion="3" useAutoFormatting="1" rowGrandTotals="0" itemPrintTitles="1" createdVersion="4" indent="0" compact="0" outline="1" outlineData="1" compactData="0" multipleFieldFilters="0">
  <location ref="B11:B12" firstHeaderRow="1" firstDataRow="1" firstDataCol="0" rowPageCount="3" colPageCount="1"/>
  <pivotFields count="4">
    <pivotField axis="axisPage" dataField="1" compact="0" showAll="0" defaultSubtotal="0">
      <items count="479">
        <item x="0"/>
        <item x="9"/>
        <item x="236"/>
        <item x="300"/>
        <item x="15"/>
        <item x="107"/>
        <item x="13"/>
        <item x="119"/>
        <item x="44"/>
        <item x="39"/>
        <item x="88"/>
        <item x="308"/>
        <item x="197"/>
        <item x="114"/>
        <item x="270"/>
        <item x="40"/>
        <item x="233"/>
        <item x="37"/>
        <item x="41"/>
        <item x="234"/>
        <item x="47"/>
        <item x="120"/>
        <item x="99"/>
        <item x="8"/>
        <item x="67"/>
        <item x="38"/>
        <item x="1"/>
        <item x="247"/>
        <item x="80"/>
        <item x="69"/>
        <item x="149"/>
        <item x="10"/>
        <item x="5"/>
        <item x="35"/>
        <item x="21"/>
        <item x="22"/>
        <item x="36"/>
        <item x="79"/>
        <item x="7"/>
        <item x="87"/>
        <item x="162"/>
        <item x="244"/>
        <item x="6"/>
        <item x="59"/>
        <item x="2"/>
        <item x="86"/>
        <item x="128"/>
        <item x="127"/>
        <item x="129"/>
        <item x="3"/>
        <item x="4"/>
        <item x="122"/>
        <item x="24"/>
        <item x="20"/>
        <item x="11"/>
        <item x="30"/>
        <item x="31"/>
        <item x="32"/>
        <item x="34"/>
        <item x="33"/>
        <item x="29"/>
        <item x="28"/>
        <item x="27"/>
        <item x="26"/>
        <item x="25"/>
        <item x="85"/>
        <item x="23"/>
        <item x="12"/>
        <item x="14"/>
        <item x="17"/>
        <item x="18"/>
        <item x="16"/>
        <item x="19"/>
        <item x="45"/>
        <item x="48"/>
        <item x="57"/>
        <item x="58"/>
        <item x="56"/>
        <item x="49"/>
        <item x="55"/>
        <item x="50"/>
        <item x="54"/>
        <item x="51"/>
        <item x="53"/>
        <item x="52"/>
        <item x="46"/>
        <item x="43"/>
        <item x="62"/>
        <item x="60"/>
        <item x="61"/>
        <item x="65"/>
        <item x="68"/>
        <item x="70"/>
        <item x="83"/>
        <item x="78"/>
        <item x="72"/>
        <item x="278"/>
        <item x="71"/>
        <item x="74"/>
        <item x="75"/>
        <item x="73"/>
        <item x="92"/>
        <item x="152"/>
        <item x="143"/>
        <item x="224"/>
        <item x="231"/>
        <item x="145"/>
        <item x="225"/>
        <item x="230"/>
        <item x="226"/>
        <item x="144"/>
        <item x="146"/>
        <item x="229"/>
        <item x="227"/>
        <item x="96"/>
        <item x="97"/>
        <item x="98"/>
        <item x="95"/>
        <item x="93"/>
        <item x="82"/>
        <item x="77"/>
        <item x="81"/>
        <item x="121"/>
        <item x="100"/>
        <item x="101"/>
        <item x="105"/>
        <item x="94"/>
        <item x="106"/>
        <item x="138"/>
        <item x="142"/>
        <item x="139"/>
        <item x="135"/>
        <item x="134"/>
        <item x="141"/>
        <item x="140"/>
        <item x="90"/>
        <item x="91"/>
        <item x="89"/>
        <item x="102"/>
        <item x="103"/>
        <item x="104"/>
        <item x="132"/>
        <item x="118"/>
        <item x="115"/>
        <item x="116"/>
        <item x="117"/>
        <item x="113"/>
        <item x="108"/>
        <item x="112"/>
        <item x="111"/>
        <item x="110"/>
        <item x="109"/>
        <item x="161"/>
        <item x="124"/>
        <item x="133"/>
        <item x="131"/>
        <item x="137"/>
        <item x="130"/>
        <item x="84"/>
        <item x="63"/>
        <item x="42"/>
        <item x="125"/>
        <item x="126"/>
        <item x="136"/>
        <item x="160"/>
        <item x="64"/>
        <item x="262"/>
        <item x="171"/>
        <item x="147"/>
        <item x="182"/>
        <item x="172"/>
        <item x="168"/>
        <item x="181"/>
        <item x="148"/>
        <item x="150"/>
        <item x="163"/>
        <item x="166"/>
        <item x="156"/>
        <item x="155"/>
        <item x="158"/>
        <item x="153"/>
        <item x="123"/>
        <item x="355"/>
        <item x="356"/>
        <item x="284"/>
        <item x="159"/>
        <item x="195"/>
        <item x="167"/>
        <item x="157"/>
        <item x="271"/>
        <item x="173"/>
        <item x="183"/>
        <item x="169"/>
        <item x="184"/>
        <item x="187"/>
        <item x="180"/>
        <item x="174"/>
        <item x="179"/>
        <item x="175"/>
        <item x="185"/>
        <item x="178"/>
        <item x="186"/>
        <item x="170"/>
        <item x="176"/>
        <item x="177"/>
        <item x="164"/>
        <item x="165"/>
        <item x="189"/>
        <item x="194"/>
        <item x="190"/>
        <item x="66"/>
        <item x="193"/>
        <item x="191"/>
        <item x="192"/>
        <item x="199"/>
        <item x="200"/>
        <item x="201"/>
        <item x="198"/>
        <item x="196"/>
        <item x="245"/>
        <item x="154"/>
        <item x="188"/>
        <item x="235"/>
        <item x="202"/>
        <item x="254"/>
        <item x="255"/>
        <item x="237"/>
        <item x="238"/>
        <item x="228"/>
        <item x="203"/>
        <item x="221"/>
        <item x="222"/>
        <item x="223"/>
        <item x="220"/>
        <item x="204"/>
        <item x="219"/>
        <item x="205"/>
        <item x="214"/>
        <item x="213"/>
        <item x="212"/>
        <item x="211"/>
        <item x="210"/>
        <item x="209"/>
        <item x="208"/>
        <item x="207"/>
        <item x="206"/>
        <item x="218"/>
        <item x="217"/>
        <item x="216"/>
        <item x="215"/>
        <item x="239"/>
        <item x="240"/>
        <item x="241"/>
        <item x="232"/>
        <item x="151"/>
        <item x="242"/>
        <item x="269"/>
        <item x="256"/>
        <item x="243"/>
        <item x="246"/>
        <item x="248"/>
        <item x="249"/>
        <item x="251"/>
        <item x="250"/>
        <item x="264"/>
        <item x="252"/>
        <item x="253"/>
        <item x="257"/>
        <item x="258"/>
        <item x="259"/>
        <item x="260"/>
        <item x="263"/>
        <item x="283"/>
        <item x="261"/>
        <item x="265"/>
        <item x="266"/>
        <item x="267"/>
        <item x="277"/>
        <item x="268"/>
        <item x="272"/>
        <item x="279"/>
        <item x="280"/>
        <item x="281"/>
        <item x="297"/>
        <item x="282"/>
        <item x="276"/>
        <item x="273"/>
        <item x="275"/>
        <item x="274"/>
        <item x="298"/>
        <item x="286"/>
        <item x="294"/>
        <item x="287"/>
        <item x="293"/>
        <item x="288"/>
        <item x="292"/>
        <item x="289"/>
        <item x="285"/>
        <item x="291"/>
        <item x="290"/>
        <item x="295"/>
        <item x="296"/>
        <item x="299"/>
        <item x="303"/>
        <item x="310"/>
        <item x="302"/>
        <item x="301"/>
        <item x="305"/>
        <item x="304"/>
        <item x="315"/>
        <item x="389"/>
        <item x="309"/>
        <item x="307"/>
        <item x="306"/>
        <item x="367"/>
        <item x="371"/>
        <item x="313"/>
        <item x="311"/>
        <item x="312"/>
        <item x="314"/>
        <item x="316"/>
        <item x="338"/>
        <item x="317"/>
        <item x="337"/>
        <item x="318"/>
        <item x="336"/>
        <item x="319"/>
        <item x="335"/>
        <item x="320"/>
        <item x="334"/>
        <item x="321"/>
        <item x="333"/>
        <item x="332"/>
        <item x="331"/>
        <item x="330"/>
        <item x="380"/>
        <item x="329"/>
        <item x="328"/>
        <item x="327"/>
        <item x="326"/>
        <item x="325"/>
        <item x="324"/>
        <item x="323"/>
        <item x="322"/>
        <item x="358"/>
        <item x="360"/>
        <item x="361"/>
        <item x="362"/>
        <item x="359"/>
        <item x="357"/>
        <item x="354"/>
        <item x="339"/>
        <item x="353"/>
        <item x="340"/>
        <item x="352"/>
        <item x="351"/>
        <item x="350"/>
        <item x="349"/>
        <item x="348"/>
        <item x="347"/>
        <item x="346"/>
        <item x="345"/>
        <item x="344"/>
        <item x="343"/>
        <item x="363"/>
        <item x="365"/>
        <item x="342"/>
        <item x="368"/>
        <item x="370"/>
        <item x="341"/>
        <item x="366"/>
        <item x="364"/>
        <item x="369"/>
        <item x="375"/>
        <item x="377"/>
        <item x="378"/>
        <item x="379"/>
        <item x="376"/>
        <item x="76"/>
        <item x="372"/>
        <item x="374"/>
        <item x="373"/>
        <item x="381"/>
        <item x="387"/>
        <item x="386"/>
        <item x="382"/>
        <item x="385"/>
        <item x="383"/>
        <item x="384"/>
        <item x="388"/>
        <item x="397"/>
        <item x="398"/>
        <item x="399"/>
        <item x="400"/>
        <item x="396"/>
        <item x="390"/>
        <item x="395"/>
        <item x="394"/>
        <item x="393"/>
        <item x="392"/>
        <item x="391"/>
        <item x="447"/>
        <item x="421"/>
        <item x="422"/>
        <item x="408"/>
        <item x="409"/>
        <item x="410"/>
        <item x="411"/>
        <item x="423"/>
        <item x="424"/>
        <item x="419"/>
        <item x="420"/>
        <item x="414"/>
        <item x="415"/>
        <item x="416"/>
        <item x="413"/>
        <item x="417"/>
        <item x="425"/>
        <item x="412"/>
        <item x="418"/>
        <item x="435"/>
        <item x="436"/>
        <item x="426"/>
        <item x="433"/>
        <item x="434"/>
        <item x="427"/>
        <item x="428"/>
        <item x="432"/>
        <item x="429"/>
        <item x="431"/>
        <item x="430"/>
        <item x="439"/>
        <item x="441"/>
        <item x="437"/>
        <item x="438"/>
        <item x="442"/>
        <item x="440"/>
        <item x="443"/>
        <item x="444"/>
        <item x="445"/>
        <item x="446"/>
        <item x="448"/>
        <item x="449"/>
        <item x="451"/>
        <item x="450"/>
        <item x="452"/>
        <item x="453"/>
        <item x="455"/>
        <item x="456"/>
        <item x="454"/>
        <item x="457"/>
        <item x="458"/>
        <item x="459"/>
        <item x="463"/>
        <item x="464"/>
        <item x="460"/>
        <item x="461"/>
        <item x="462"/>
        <item x="465"/>
        <item x="466"/>
        <item x="469"/>
        <item x="467"/>
        <item x="468"/>
        <item x="470"/>
        <item x="475"/>
        <item x="471"/>
        <item x="473"/>
        <item x="472"/>
        <item x="474"/>
        <item x="476"/>
        <item x="401"/>
        <item x="402"/>
        <item x="403"/>
        <item x="404"/>
        <item x="405"/>
        <item x="406"/>
        <item x="407"/>
        <item m="1" x="478"/>
        <item m="1" x="477"/>
      </items>
    </pivotField>
    <pivotField compact="0" showAll="0" defaultSubtotal="0"/>
    <pivotField axis="axisPage" compact="0" numFmtId="14" showAll="0" sortType="ascending" defaultSubtotal="0">
      <items count="344">
        <item x="289"/>
        <item x="290"/>
        <item x="291"/>
        <item x="292"/>
        <item x="331"/>
        <item x="293"/>
        <item x="294"/>
        <item x="332"/>
        <item x="333"/>
        <item x="295"/>
        <item x="296"/>
        <item x="297"/>
        <item x="298"/>
        <item x="334"/>
        <item x="335"/>
        <item x="336"/>
        <item x="337"/>
        <item x="33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39"/>
        <item x="340"/>
        <item x="319"/>
        <item x="320"/>
        <item x="321"/>
        <item x="341"/>
        <item x="322"/>
        <item x="323"/>
        <item x="324"/>
        <item x="325"/>
        <item x="326"/>
        <item x="327"/>
        <item x="328"/>
        <item x="342"/>
        <item x="329"/>
        <item x="3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m="1" x="343"/>
      </items>
    </pivotField>
    <pivotField axis="axisPage" compact="0" multipleItemSelectionAllowed="1" showAll="0" defaultSubtotal="0">
      <items count="429">
        <item x="1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</items>
    </pivotField>
  </pivotFields>
  <rowItems count="1">
    <i/>
  </rowItems>
  <colItems count="1">
    <i/>
  </colItems>
  <pageFields count="3">
    <pageField fld="3" hier="-1"/>
    <pageField fld="2" hier="-1"/>
    <pageField fld="0" hier="-1"/>
  </pageFields>
  <dataFields count="1">
    <dataField name="Cuenta de CUDAP" fld="0" subtotal="count" baseField="0" baseItem="0"/>
  </dataFields>
  <formats count="6">
    <format dxfId="29">
      <pivotArea outline="0" collapsedLevelsAreSubtotals="1" fieldPosition="0"/>
    </format>
    <format dxfId="28">
      <pivotArea outline="0" collapsedLevelsAreSubtotals="1" fieldPosition="0"/>
    </format>
    <format dxfId="27">
      <pivotArea outline="0" collapsedLevelsAreSubtotals="1" fieldPosition="0"/>
    </format>
    <format dxfId="26">
      <pivotArea outline="0" collapsedLevelsAreSubtotals="1" fieldPosition="0"/>
    </format>
    <format dxfId="25">
      <pivotArea outline="0" collapsedLevelsAreSubtotals="1" fieldPosition="0"/>
    </format>
    <format dxfId="24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 dinámica3" cacheId="62" applyNumberFormats="0" applyBorderFormats="0" applyFontFormats="0" applyPatternFormats="0" applyAlignmentFormats="0" applyWidthHeightFormats="1" dataCaption="Valores" updatedVersion="4" minRefreshableVersion="3" useAutoFormatting="1" rowGrandTotals="0" itemPrintTitles="1" createdVersion="4" indent="0" compact="0" compactData="0" multipleFieldFilters="0">
  <location ref="B16:C315" firstHeaderRow="1" firstDataRow="1" firstDataCol="2" rowPageCount="1" colPageCount="1"/>
  <pivotFields count="4">
    <pivotField axis="axisRow" compact="0" outline="0" showAll="0" sortType="ascending" defaultSubtotal="0">
      <items count="479">
        <item x="0"/>
        <item x="9"/>
        <item x="236"/>
        <item x="300"/>
        <item x="15"/>
        <item x="107"/>
        <item x="13"/>
        <item x="119"/>
        <item x="44"/>
        <item x="39"/>
        <item x="88"/>
        <item x="308"/>
        <item x="197"/>
        <item x="114"/>
        <item x="270"/>
        <item x="40"/>
        <item x="233"/>
        <item x="37"/>
        <item x="41"/>
        <item x="234"/>
        <item x="47"/>
        <item x="120"/>
        <item x="99"/>
        <item x="8"/>
        <item x="67"/>
        <item x="38"/>
        <item x="1"/>
        <item x="247"/>
        <item x="80"/>
        <item x="69"/>
        <item x="149"/>
        <item x="10"/>
        <item x="5"/>
        <item x="35"/>
        <item x="21"/>
        <item x="22"/>
        <item x="36"/>
        <item x="79"/>
        <item x="7"/>
        <item x="87"/>
        <item x="162"/>
        <item x="244"/>
        <item x="6"/>
        <item x="59"/>
        <item x="2"/>
        <item x="86"/>
        <item x="128"/>
        <item x="127"/>
        <item x="129"/>
        <item x="3"/>
        <item x="4"/>
        <item x="122"/>
        <item x="24"/>
        <item x="20"/>
        <item x="11"/>
        <item x="30"/>
        <item x="31"/>
        <item x="32"/>
        <item x="34"/>
        <item x="33"/>
        <item x="29"/>
        <item x="28"/>
        <item x="27"/>
        <item x="26"/>
        <item x="25"/>
        <item x="85"/>
        <item x="23"/>
        <item x="12"/>
        <item x="14"/>
        <item x="17"/>
        <item x="18"/>
        <item x="16"/>
        <item x="19"/>
        <item x="45"/>
        <item x="48"/>
        <item x="57"/>
        <item x="58"/>
        <item x="56"/>
        <item x="49"/>
        <item x="55"/>
        <item x="50"/>
        <item x="54"/>
        <item x="51"/>
        <item x="53"/>
        <item x="52"/>
        <item x="46"/>
        <item x="43"/>
        <item x="62"/>
        <item x="60"/>
        <item x="61"/>
        <item x="65"/>
        <item x="68"/>
        <item x="70"/>
        <item x="83"/>
        <item x="78"/>
        <item x="72"/>
        <item x="278"/>
        <item x="71"/>
        <item x="74"/>
        <item x="75"/>
        <item x="73"/>
        <item x="92"/>
        <item x="152"/>
        <item x="143"/>
        <item x="224"/>
        <item x="231"/>
        <item x="145"/>
        <item x="225"/>
        <item x="230"/>
        <item x="226"/>
        <item x="144"/>
        <item x="146"/>
        <item x="229"/>
        <item x="227"/>
        <item x="96"/>
        <item x="97"/>
        <item x="98"/>
        <item x="95"/>
        <item x="93"/>
        <item x="82"/>
        <item x="77"/>
        <item x="81"/>
        <item x="121"/>
        <item x="100"/>
        <item x="101"/>
        <item x="105"/>
        <item x="94"/>
        <item x="106"/>
        <item x="138"/>
        <item x="142"/>
        <item x="139"/>
        <item x="135"/>
        <item x="134"/>
        <item x="141"/>
        <item x="140"/>
        <item x="90"/>
        <item x="91"/>
        <item x="89"/>
        <item x="102"/>
        <item x="103"/>
        <item x="104"/>
        <item x="132"/>
        <item x="118"/>
        <item x="115"/>
        <item x="116"/>
        <item x="117"/>
        <item x="113"/>
        <item x="108"/>
        <item x="112"/>
        <item x="111"/>
        <item x="110"/>
        <item x="109"/>
        <item x="161"/>
        <item x="124"/>
        <item x="133"/>
        <item x="131"/>
        <item x="137"/>
        <item x="130"/>
        <item x="84"/>
        <item x="63"/>
        <item x="42"/>
        <item x="125"/>
        <item x="126"/>
        <item x="136"/>
        <item x="160"/>
        <item x="64"/>
        <item x="262"/>
        <item x="171"/>
        <item x="147"/>
        <item x="182"/>
        <item x="172"/>
        <item x="168"/>
        <item x="181"/>
        <item x="148"/>
        <item x="150"/>
        <item x="163"/>
        <item x="166"/>
        <item x="156"/>
        <item x="155"/>
        <item x="158"/>
        <item x="153"/>
        <item x="123"/>
        <item x="355"/>
        <item x="356"/>
        <item x="284"/>
        <item x="159"/>
        <item x="195"/>
        <item x="167"/>
        <item x="157"/>
        <item x="271"/>
        <item x="173"/>
        <item x="183"/>
        <item x="169"/>
        <item x="184"/>
        <item x="187"/>
        <item x="180"/>
        <item x="174"/>
        <item x="179"/>
        <item x="175"/>
        <item x="185"/>
        <item x="178"/>
        <item x="186"/>
        <item x="170"/>
        <item x="176"/>
        <item x="177"/>
        <item x="164"/>
        <item x="165"/>
        <item x="189"/>
        <item x="194"/>
        <item x="190"/>
        <item x="66"/>
        <item x="193"/>
        <item x="191"/>
        <item x="192"/>
        <item x="199"/>
        <item x="200"/>
        <item x="201"/>
        <item x="198"/>
        <item x="196"/>
        <item x="245"/>
        <item x="154"/>
        <item x="188"/>
        <item x="235"/>
        <item x="202"/>
        <item x="254"/>
        <item x="255"/>
        <item x="237"/>
        <item x="238"/>
        <item x="228"/>
        <item x="203"/>
        <item x="221"/>
        <item x="222"/>
        <item x="223"/>
        <item x="220"/>
        <item x="204"/>
        <item x="219"/>
        <item x="205"/>
        <item x="214"/>
        <item x="213"/>
        <item x="212"/>
        <item x="211"/>
        <item x="210"/>
        <item x="209"/>
        <item x="208"/>
        <item x="207"/>
        <item x="206"/>
        <item x="218"/>
        <item x="217"/>
        <item x="216"/>
        <item x="215"/>
        <item x="239"/>
        <item x="240"/>
        <item x="241"/>
        <item x="232"/>
        <item x="151"/>
        <item x="242"/>
        <item x="269"/>
        <item x="256"/>
        <item x="243"/>
        <item x="246"/>
        <item x="248"/>
        <item x="249"/>
        <item x="251"/>
        <item x="250"/>
        <item x="264"/>
        <item x="252"/>
        <item x="253"/>
        <item x="257"/>
        <item x="258"/>
        <item x="259"/>
        <item x="260"/>
        <item x="263"/>
        <item x="283"/>
        <item x="261"/>
        <item x="265"/>
        <item x="266"/>
        <item x="267"/>
        <item x="277"/>
        <item x="268"/>
        <item x="272"/>
        <item x="279"/>
        <item x="280"/>
        <item x="281"/>
        <item x="297"/>
        <item x="282"/>
        <item x="276"/>
        <item x="273"/>
        <item x="275"/>
        <item x="274"/>
        <item x="298"/>
        <item x="286"/>
        <item x="294"/>
        <item x="287"/>
        <item x="293"/>
        <item x="288"/>
        <item x="292"/>
        <item x="289"/>
        <item x="285"/>
        <item x="291"/>
        <item x="290"/>
        <item x="295"/>
        <item x="296"/>
        <item x="299"/>
        <item x="303"/>
        <item x="310"/>
        <item x="302"/>
        <item x="301"/>
        <item x="305"/>
        <item x="304"/>
        <item x="315"/>
        <item x="389"/>
        <item x="309"/>
        <item x="307"/>
        <item x="306"/>
        <item x="367"/>
        <item x="371"/>
        <item x="313"/>
        <item x="311"/>
        <item x="312"/>
        <item x="314"/>
        <item x="316"/>
        <item x="338"/>
        <item x="317"/>
        <item x="337"/>
        <item x="318"/>
        <item x="336"/>
        <item x="319"/>
        <item x="335"/>
        <item x="320"/>
        <item x="334"/>
        <item x="321"/>
        <item x="333"/>
        <item x="332"/>
        <item x="331"/>
        <item x="330"/>
        <item x="380"/>
        <item x="329"/>
        <item x="328"/>
        <item x="327"/>
        <item x="326"/>
        <item x="325"/>
        <item x="324"/>
        <item x="323"/>
        <item x="322"/>
        <item x="358"/>
        <item x="360"/>
        <item x="361"/>
        <item x="362"/>
        <item x="359"/>
        <item x="357"/>
        <item x="354"/>
        <item x="339"/>
        <item x="353"/>
        <item x="340"/>
        <item x="352"/>
        <item x="351"/>
        <item x="350"/>
        <item x="349"/>
        <item x="348"/>
        <item x="347"/>
        <item x="346"/>
        <item x="345"/>
        <item x="344"/>
        <item x="343"/>
        <item x="363"/>
        <item x="365"/>
        <item x="342"/>
        <item x="368"/>
        <item x="370"/>
        <item x="341"/>
        <item x="366"/>
        <item x="364"/>
        <item x="369"/>
        <item x="375"/>
        <item x="377"/>
        <item x="378"/>
        <item x="379"/>
        <item x="376"/>
        <item x="76"/>
        <item x="372"/>
        <item x="374"/>
        <item x="373"/>
        <item x="381"/>
        <item x="387"/>
        <item x="386"/>
        <item x="382"/>
        <item x="385"/>
        <item x="383"/>
        <item x="384"/>
        <item x="388"/>
        <item x="405"/>
        <item x="397"/>
        <item x="398"/>
        <item x="399"/>
        <item x="407"/>
        <item x="406"/>
        <item x="400"/>
        <item x="396"/>
        <item x="390"/>
        <item x="395"/>
        <item x="394"/>
        <item x="401"/>
        <item x="402"/>
        <item x="393"/>
        <item x="392"/>
        <item x="391"/>
        <item x="403"/>
        <item x="404"/>
        <item m="1" x="477"/>
        <item x="447"/>
        <item x="421"/>
        <item x="422"/>
        <item x="408"/>
        <item x="409"/>
        <item x="410"/>
        <item x="411"/>
        <item x="423"/>
        <item x="424"/>
        <item x="419"/>
        <item x="420"/>
        <item x="414"/>
        <item x="415"/>
        <item x="416"/>
        <item x="413"/>
        <item x="417"/>
        <item x="425"/>
        <item x="412"/>
        <item x="418"/>
        <item x="435"/>
        <item x="436"/>
        <item x="426"/>
        <item x="433"/>
        <item x="434"/>
        <item x="427"/>
        <item x="428"/>
        <item x="432"/>
        <item x="429"/>
        <item x="431"/>
        <item x="430"/>
        <item x="439"/>
        <item x="441"/>
        <item x="437"/>
        <item x="438"/>
        <item x="442"/>
        <item x="440"/>
        <item x="443"/>
        <item x="444"/>
        <item x="445"/>
        <item x="446"/>
        <item x="448"/>
        <item x="449"/>
        <item x="451"/>
        <item x="450"/>
        <item x="452"/>
        <item x="453"/>
        <item x="455"/>
        <item x="456"/>
        <item x="454"/>
        <item x="457"/>
        <item x="458"/>
        <item x="459"/>
        <item x="463"/>
        <item x="464"/>
        <item x="460"/>
        <item x="461"/>
        <item x="462"/>
        <item x="465"/>
        <item x="466"/>
        <item x="469"/>
        <item x="467"/>
        <item x="468"/>
        <item x="470"/>
        <item x="475"/>
        <item x="471"/>
        <item x="473"/>
        <item x="472"/>
        <item x="474"/>
        <item m="1" x="478"/>
        <item x="476"/>
      </items>
    </pivotField>
    <pivotField compact="0" outline="0" showAll="0" defaultSubtotal="0"/>
    <pivotField axis="axisRow" compact="0" numFmtId="14" outline="0" showAll="0" sortType="ascending" defaultSubtotal="0">
      <items count="344">
        <item x="289"/>
        <item x="290"/>
        <item x="291"/>
        <item x="292"/>
        <item x="331"/>
        <item x="293"/>
        <item x="294"/>
        <item x="332"/>
        <item x="333"/>
        <item x="295"/>
        <item x="296"/>
        <item x="297"/>
        <item x="298"/>
        <item x="334"/>
        <item x="335"/>
        <item x="336"/>
        <item x="337"/>
        <item x="33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39"/>
        <item x="340"/>
        <item x="319"/>
        <item x="320"/>
        <item x="321"/>
        <item x="341"/>
        <item x="322"/>
        <item x="323"/>
        <item x="324"/>
        <item x="325"/>
        <item x="326"/>
        <item x="327"/>
        <item x="328"/>
        <item x="342"/>
        <item x="329"/>
        <item x="3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m="1" x="343"/>
      </items>
    </pivotField>
    <pivotField axis="axisPage" compact="0" outline="0" multipleItemSelectionAllowed="1" showAll="0" defaultSubtotal="0">
      <items count="429">
        <item x="1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</items>
    </pivotField>
  </pivotFields>
  <rowFields count="2">
    <field x="0"/>
    <field x="2"/>
  </rowFields>
  <rowItems count="299">
    <i>
      <x/>
      <x v="172"/>
    </i>
    <i>
      <x v="1"/>
      <x v="155"/>
    </i>
    <i>
      <x v="2"/>
      <x v="302"/>
    </i>
    <i>
      <x v="3"/>
      <x v="282"/>
    </i>
    <i>
      <x v="5"/>
      <x v="321"/>
    </i>
    <i>
      <x v="6"/>
      <x v="141"/>
    </i>
    <i>
      <x v="7"/>
      <x v="218"/>
    </i>
    <i>
      <x v="9"/>
      <x v="227"/>
    </i>
    <i>
      <x v="10"/>
      <x v="328"/>
    </i>
    <i>
      <x v="11"/>
      <x v="296"/>
    </i>
    <i>
      <x v="15"/>
      <x v="267"/>
    </i>
    <i>
      <x v="16"/>
      <x v="325"/>
    </i>
    <i>
      <x v="17"/>
      <x v="80"/>
    </i>
    <i>
      <x v="19"/>
      <x v="325"/>
    </i>
    <i>
      <x v="21"/>
      <x v="146"/>
    </i>
    <i>
      <x v="22"/>
      <x v="138"/>
    </i>
    <i>
      <x v="23"/>
      <x v="228"/>
    </i>
    <i>
      <x v="24"/>
      <x v="108"/>
    </i>
    <i>
      <x v="25"/>
      <x v="81"/>
    </i>
    <i>
      <x v="27"/>
      <x v="227"/>
    </i>
    <i>
      <x v="30"/>
      <x v="190"/>
    </i>
    <i>
      <x v="31"/>
      <x v="172"/>
    </i>
    <i>
      <x v="33"/>
      <x v="80"/>
    </i>
    <i>
      <x v="34"/>
      <x v="231"/>
    </i>
    <i>
      <x v="35"/>
      <x v="164"/>
    </i>
    <i>
      <x v="37"/>
      <x v="123"/>
    </i>
    <i>
      <x v="39"/>
      <x v="133"/>
    </i>
    <i>
      <x v="43"/>
      <x v="92"/>
    </i>
    <i>
      <x v="46"/>
      <x v="151"/>
    </i>
    <i>
      <x v="47"/>
      <x v="307"/>
    </i>
    <i>
      <x v="48"/>
      <x v="152"/>
    </i>
    <i>
      <x v="49"/>
      <x v="79"/>
    </i>
    <i>
      <x v="53"/>
      <x v="100"/>
    </i>
    <i>
      <x v="54"/>
      <x v="131"/>
    </i>
    <i>
      <x v="55"/>
      <x v="218"/>
    </i>
    <i>
      <x v="59"/>
      <x v="306"/>
    </i>
    <i>
      <x v="64"/>
      <x v="222"/>
    </i>
    <i>
      <x v="65"/>
      <x v="130"/>
    </i>
    <i>
      <x v="66"/>
      <x v="218"/>
    </i>
    <i>
      <x v="73"/>
      <x v="216"/>
    </i>
    <i>
      <x v="77"/>
      <x v="174"/>
    </i>
    <i>
      <x v="81"/>
      <x v="91"/>
    </i>
    <i>
      <x v="83"/>
      <x v="91"/>
    </i>
    <i>
      <x v="85"/>
      <x v="218"/>
    </i>
    <i>
      <x v="89"/>
      <x v="222"/>
    </i>
    <i>
      <x v="93"/>
      <x v="128"/>
    </i>
    <i>
      <x v="95"/>
      <x v="107"/>
    </i>
    <i>
      <x v="96"/>
      <x v="267"/>
    </i>
    <i>
      <x v="97"/>
      <x v="286"/>
    </i>
    <i>
      <x v="98"/>
      <x v="115"/>
    </i>
    <i>
      <x v="101"/>
      <x v="218"/>
    </i>
    <i>
      <x v="102"/>
      <x v="306"/>
    </i>
    <i>
      <x v="110"/>
      <x v="306"/>
    </i>
    <i>
      <x v="114"/>
      <x v="182"/>
    </i>
    <i>
      <x v="115"/>
      <x v="182"/>
    </i>
    <i>
      <x v="116"/>
      <x v="179"/>
    </i>
    <i>
      <x v="118"/>
      <x v="179"/>
    </i>
    <i>
      <x v="120"/>
      <x v="285"/>
    </i>
    <i>
      <x v="126"/>
      <x v="205"/>
    </i>
    <i>
      <x v="129"/>
      <x v="182"/>
    </i>
    <i>
      <x v="131"/>
      <x v="216"/>
    </i>
    <i>
      <x v="133"/>
      <x v="179"/>
    </i>
    <i>
      <x v="136"/>
      <x v="136"/>
    </i>
    <i>
      <x v="137"/>
      <x v="135"/>
    </i>
    <i>
      <x v="138"/>
      <x v="273"/>
    </i>
    <i>
      <x v="139"/>
      <x v="314"/>
    </i>
    <i>
      <x v="141"/>
      <x v="153"/>
    </i>
    <i>
      <x v="143"/>
      <x v="222"/>
    </i>
    <i>
      <x v="154"/>
      <x v="222"/>
    </i>
    <i>
      <x v="155"/>
      <x v="222"/>
    </i>
    <i>
      <x v="157"/>
      <x v="323"/>
    </i>
    <i>
      <x v="158"/>
      <x v="129"/>
    </i>
    <i>
      <x v="159"/>
      <x v="222"/>
    </i>
    <i>
      <x v="160"/>
      <x v="275"/>
    </i>
    <i>
      <x v="162"/>
      <x v="169"/>
    </i>
    <i>
      <x v="163"/>
      <x v="155"/>
    </i>
    <i>
      <x v="164"/>
      <x v="178"/>
    </i>
    <i>
      <x v="168"/>
      <x v="162"/>
    </i>
    <i>
      <x v="169"/>
      <x v="218"/>
    </i>
    <i>
      <x v="172"/>
      <x v="189"/>
    </i>
    <i>
      <x v="174"/>
      <x v="266"/>
    </i>
    <i>
      <x v="175"/>
      <x v="180"/>
    </i>
    <i>
      <x v="177"/>
      <x v="319"/>
    </i>
    <i>
      <x v="182"/>
      <x v="314"/>
    </i>
    <i>
      <x v="183"/>
      <x v="314"/>
    </i>
    <i>
      <x v="184"/>
      <x v="271"/>
    </i>
    <i>
      <x v="185"/>
      <x v="176"/>
    </i>
    <i>
      <x v="187"/>
      <x v="183"/>
    </i>
    <i>
      <x v="189"/>
      <x v="267"/>
    </i>
    <i>
      <x v="191"/>
      <x v="252"/>
    </i>
    <i>
      <x v="192"/>
      <x v="223"/>
    </i>
    <i>
      <x v="195"/>
      <x v="215"/>
    </i>
    <i>
      <x v="198"/>
      <x v="231"/>
    </i>
    <i>
      <x v="201"/>
      <x v="192"/>
    </i>
    <i>
      <x v="202"/>
      <x v="222"/>
    </i>
    <i>
      <x v="203"/>
      <x v="231"/>
    </i>
    <i>
      <x v="204"/>
      <x v="231"/>
    </i>
    <i>
      <x v="206"/>
      <x v="222"/>
    </i>
    <i>
      <x v="207"/>
      <x v="212"/>
    </i>
    <i>
      <x v="208"/>
      <x v="212"/>
    </i>
    <i>
      <x v="211"/>
      <x v="221"/>
    </i>
    <i>
      <x v="213"/>
      <x v="243"/>
    </i>
    <i>
      <x v="214"/>
      <x v="294"/>
    </i>
    <i>
      <x v="215"/>
      <x v="202"/>
    </i>
    <i>
      <x v="216"/>
      <x v="202"/>
    </i>
    <i>
      <x v="218"/>
      <x v="197"/>
    </i>
    <i>
      <x v="220"/>
      <x v="222"/>
    </i>
    <i>
      <x v="221"/>
      <x v="195"/>
    </i>
    <i>
      <x v="224"/>
      <x v="233"/>
    </i>
    <i>
      <x v="225"/>
      <x v="234"/>
    </i>
    <i>
      <x v="226"/>
      <x v="334"/>
    </i>
    <i>
      <x v="228"/>
      <x v="235"/>
    </i>
    <i>
      <x v="229"/>
      <x v="299"/>
    </i>
    <i>
      <x v="230"/>
      <x v="242"/>
    </i>
    <i>
      <x v="232"/>
      <x v="313"/>
    </i>
    <i>
      <x v="235"/>
      <x v="229"/>
    </i>
    <i>
      <x v="237"/>
      <x v="204"/>
    </i>
    <i>
      <x v="243"/>
      <x v="204"/>
    </i>
    <i>
      <x v="245"/>
      <x v="307"/>
    </i>
    <i>
      <x v="247"/>
      <x v="306"/>
    </i>
    <i>
      <x v="248"/>
      <x v="309"/>
    </i>
    <i>
      <x v="249"/>
      <x v="204"/>
    </i>
    <i>
      <x v="258"/>
      <x v="220"/>
    </i>
    <i>
      <x v="260"/>
      <x v="227"/>
    </i>
    <i>
      <x v="262"/>
      <x v="230"/>
    </i>
    <i>
      <x v="263"/>
      <x v="230"/>
    </i>
    <i>
      <x v="264"/>
      <x v="255"/>
    </i>
    <i>
      <x v="267"/>
      <x v="237"/>
    </i>
    <i>
      <x v="268"/>
      <x v="237"/>
    </i>
    <i>
      <x v="272"/>
      <x v="289"/>
    </i>
    <i>
      <x v="274"/>
      <x v="256"/>
    </i>
    <i>
      <x v="277"/>
      <x v="267"/>
    </i>
    <i>
      <x v="279"/>
      <x v="267"/>
    </i>
    <i>
      <x v="280"/>
      <x v="268"/>
    </i>
    <i>
      <x v="281"/>
      <x v="268"/>
    </i>
    <i>
      <x v="282"/>
      <x v="268"/>
    </i>
    <i>
      <x v="283"/>
      <x v="277"/>
    </i>
    <i>
      <x v="284"/>
      <x v="268"/>
    </i>
    <i>
      <x v="285"/>
      <x v="267"/>
    </i>
    <i>
      <x v="286"/>
      <x v="267"/>
    </i>
    <i>
      <x v="287"/>
      <x v="267"/>
    </i>
    <i>
      <x v="288"/>
      <x v="267"/>
    </i>
    <i>
      <x v="290"/>
      <x v="273"/>
    </i>
    <i>
      <x v="291"/>
      <x v="273"/>
    </i>
    <i>
      <x v="292"/>
      <x v="273"/>
    </i>
    <i>
      <x v="293"/>
      <x v="273"/>
    </i>
    <i>
      <x v="294"/>
      <x v="273"/>
    </i>
    <i>
      <x v="295"/>
      <x v="273"/>
    </i>
    <i>
      <x v="296"/>
      <x v="273"/>
    </i>
    <i>
      <x v="297"/>
      <x v="272"/>
    </i>
    <i>
      <x v="298"/>
      <x v="273"/>
    </i>
    <i>
      <x v="299"/>
      <x v="273"/>
    </i>
    <i>
      <x v="301"/>
      <x v="274"/>
    </i>
    <i>
      <x v="303"/>
      <x v="287"/>
    </i>
    <i>
      <x v="305"/>
      <x v="284"/>
    </i>
    <i>
      <x v="306"/>
      <x v="283"/>
    </i>
    <i>
      <x v="307"/>
      <x v="292"/>
    </i>
    <i>
      <x v="308"/>
      <x v="339"/>
    </i>
    <i>
      <x v="309"/>
      <x v="310"/>
    </i>
    <i>
      <x v="312"/>
      <x v="295"/>
    </i>
    <i>
      <x v="313"/>
      <x v="295"/>
    </i>
    <i>
      <x v="315"/>
      <x v="320"/>
    </i>
    <i>
      <x v="316"/>
      <x v="326"/>
    </i>
    <i>
      <x v="317"/>
      <x v="327"/>
    </i>
    <i>
      <x v="318"/>
      <x v="327"/>
    </i>
    <i>
      <x v="320"/>
      <x v="313"/>
    </i>
    <i>
      <x v="321"/>
      <x v="313"/>
    </i>
    <i>
      <x v="322"/>
      <x v="319"/>
    </i>
    <i>
      <x v="323"/>
      <x v="313"/>
    </i>
    <i>
      <x v="324"/>
      <x v="319"/>
    </i>
    <i>
      <x v="325"/>
      <x v="313"/>
    </i>
    <i>
      <x v="326"/>
      <x v="319"/>
    </i>
    <i>
      <x v="327"/>
      <x v="319"/>
    </i>
    <i>
      <x v="328"/>
      <x v="313"/>
    </i>
    <i>
      <x v="329"/>
      <x v="319"/>
    </i>
    <i>
      <x v="330"/>
      <x v="313"/>
    </i>
    <i>
      <x v="331"/>
      <x v="313"/>
    </i>
    <i>
      <x v="332"/>
      <x v="319"/>
    </i>
    <i>
      <x v="333"/>
      <x v="319"/>
    </i>
    <i>
      <x v="334"/>
      <x v="313"/>
    </i>
    <i>
      <x v="336"/>
      <x v="313"/>
    </i>
    <i>
      <x v="337"/>
      <x v="319"/>
    </i>
    <i>
      <x v="338"/>
      <x v="313"/>
    </i>
    <i>
      <x v="339"/>
      <x v="313"/>
    </i>
    <i>
      <x v="340"/>
      <x v="319"/>
    </i>
    <i>
      <x v="341"/>
      <x v="319"/>
    </i>
    <i>
      <x v="342"/>
      <x v="313"/>
    </i>
    <i>
      <x v="343"/>
      <x v="313"/>
    </i>
    <i>
      <x v="344"/>
      <x v="319"/>
    </i>
    <i>
      <x v="345"/>
      <x v="315"/>
    </i>
    <i>
      <x v="346"/>
      <x v="319"/>
    </i>
    <i>
      <x v="347"/>
      <x v="315"/>
    </i>
    <i>
      <x v="348"/>
      <x v="319"/>
    </i>
    <i>
      <x v="349"/>
      <x v="319"/>
    </i>
    <i>
      <x v="350"/>
      <x v="314"/>
    </i>
    <i>
      <x v="351"/>
      <x v="314"/>
    </i>
    <i>
      <x v="352"/>
      <x v="314"/>
    </i>
    <i>
      <x v="353"/>
      <x v="314"/>
    </i>
    <i>
      <x v="354"/>
      <x v="314"/>
    </i>
    <i>
      <x v="355"/>
      <x v="319"/>
    </i>
    <i>
      <x v="356"/>
      <x v="314"/>
    </i>
    <i>
      <x v="357"/>
      <x v="319"/>
    </i>
    <i>
      <x v="358"/>
      <x v="314"/>
    </i>
    <i>
      <x v="359"/>
      <x v="319"/>
    </i>
    <i>
      <x v="360"/>
      <x v="314"/>
    </i>
    <i>
      <x v="361"/>
      <x v="314"/>
    </i>
    <i>
      <x v="362"/>
      <x v="314"/>
    </i>
    <i>
      <x v="363"/>
      <x v="314"/>
    </i>
    <i>
      <x v="364"/>
      <x v="318"/>
    </i>
    <i>
      <x v="365"/>
      <x v="318"/>
    </i>
    <i>
      <x v="366"/>
      <x v="314"/>
    </i>
    <i>
      <x v="367"/>
      <x v="320"/>
    </i>
    <i>
      <x v="368"/>
      <x v="320"/>
    </i>
    <i>
      <x v="369"/>
      <x v="314"/>
    </i>
    <i>
      <x v="370"/>
      <x v="318"/>
    </i>
    <i>
      <x v="371"/>
      <x v="318"/>
    </i>
    <i>
      <x v="372"/>
      <x v="320"/>
    </i>
    <i>
      <x v="374"/>
      <x v="324"/>
    </i>
    <i>
      <x v="375"/>
      <x v="324"/>
    </i>
    <i>
      <x v="376"/>
      <x v="324"/>
    </i>
    <i>
      <x v="377"/>
      <x v="324"/>
    </i>
    <i>
      <x v="378"/>
      <x v="113"/>
    </i>
    <i>
      <x v="379"/>
      <x v="323"/>
    </i>
    <i>
      <x v="380"/>
      <x v="323"/>
    </i>
    <i>
      <x v="381"/>
      <x v="323"/>
    </i>
    <i>
      <x v="382"/>
      <x v="332"/>
    </i>
    <i>
      <x v="383"/>
      <x v="332"/>
    </i>
    <i>
      <x v="384"/>
      <x v="332"/>
    </i>
    <i>
      <x v="385"/>
      <x v="332"/>
    </i>
    <i>
      <x v="386"/>
      <x v="332"/>
    </i>
    <i>
      <x v="387"/>
      <x v="332"/>
    </i>
    <i>
      <x v="388"/>
      <x v="332"/>
    </i>
    <i>
      <x v="389"/>
      <x v="335"/>
    </i>
    <i>
      <x v="390"/>
      <x v="342"/>
    </i>
    <i>
      <x v="391"/>
      <x v="337"/>
    </i>
    <i>
      <x v="392"/>
      <x v="337"/>
    </i>
    <i>
      <x v="393"/>
      <x v="337"/>
    </i>
    <i>
      <x v="394"/>
      <x v="342"/>
    </i>
    <i>
      <x v="395"/>
      <x v="342"/>
    </i>
    <i>
      <x v="396"/>
      <x v="337"/>
    </i>
    <i>
      <x v="397"/>
      <x v="337"/>
    </i>
    <i>
      <x v="398"/>
      <x v="337"/>
    </i>
    <i>
      <x v="399"/>
      <x v="337"/>
    </i>
    <i>
      <x v="400"/>
      <x v="337"/>
    </i>
    <i>
      <x v="401"/>
      <x v="340"/>
    </i>
    <i>
      <x v="402"/>
      <x v="340"/>
    </i>
    <i>
      <x v="403"/>
      <x v="337"/>
    </i>
    <i>
      <x v="404"/>
      <x v="337"/>
    </i>
    <i>
      <x v="405"/>
      <x v="337"/>
    </i>
    <i>
      <x v="406"/>
      <x v="340"/>
    </i>
    <i>
      <x v="407"/>
      <x v="341"/>
    </i>
    <i>
      <x v="412"/>
      <x/>
    </i>
    <i>
      <x v="413"/>
      <x/>
    </i>
    <i>
      <x v="415"/>
      <x v="34"/>
    </i>
    <i>
      <x v="416"/>
      <x v="10"/>
    </i>
    <i>
      <x v="417"/>
      <x v="11"/>
    </i>
    <i>
      <x v="418"/>
      <x v="6"/>
    </i>
    <i>
      <x v="421"/>
      <x v="33"/>
    </i>
    <i>
      <x v="422"/>
      <x v="3"/>
    </i>
    <i>
      <x v="426"/>
      <x v="1"/>
    </i>
    <i>
      <x v="428"/>
      <x v="22"/>
    </i>
    <i>
      <x v="429"/>
      <x v="23"/>
    </i>
    <i>
      <x v="430"/>
      <x v="19"/>
    </i>
    <i>
      <x v="431"/>
      <x v="19"/>
    </i>
    <i>
      <x v="432"/>
      <x v="19"/>
    </i>
    <i>
      <x v="433"/>
      <x v="19"/>
    </i>
    <i>
      <x v="434"/>
      <x v="19"/>
    </i>
    <i>
      <x v="435"/>
      <x v="19"/>
    </i>
    <i>
      <x v="436"/>
      <x v="19"/>
    </i>
    <i>
      <x v="438"/>
      <x v="19"/>
    </i>
    <i>
      <x v="444"/>
      <x v="27"/>
    </i>
    <i>
      <x v="446"/>
      <x v="32"/>
    </i>
    <i>
      <x v="447"/>
      <x v="32"/>
    </i>
    <i>
      <x v="449"/>
      <x v="37"/>
    </i>
    <i>
      <x v="450"/>
      <x v="40"/>
    </i>
    <i>
      <x v="451"/>
      <x v="40"/>
    </i>
    <i>
      <x v="452"/>
      <x v="40"/>
    </i>
    <i>
      <x v="453"/>
      <x v="42"/>
    </i>
    <i>
      <x v="454"/>
      <x v="44"/>
    </i>
    <i>
      <x v="455"/>
      <x v="44"/>
    </i>
    <i>
      <x v="456"/>
      <x v="44"/>
    </i>
    <i>
      <x v="457"/>
      <x v="44"/>
    </i>
    <i>
      <x v="458"/>
      <x v="45"/>
    </i>
    <i>
      <x v="459"/>
      <x v="45"/>
    </i>
    <i>
      <x v="460"/>
      <x v="46"/>
    </i>
    <i>
      <x v="461"/>
      <x v="46"/>
    </i>
    <i>
      <x v="462"/>
      <x v="46"/>
    </i>
    <i>
      <x v="463"/>
      <x v="46"/>
    </i>
    <i>
      <x v="464"/>
      <x v="46"/>
    </i>
    <i>
      <x v="465"/>
      <x v="46"/>
    </i>
    <i>
      <x v="466"/>
      <x v="47"/>
    </i>
    <i>
      <x v="467"/>
      <x v="48"/>
    </i>
    <i>
      <x v="468"/>
      <x v="52"/>
    </i>
    <i>
      <x v="469"/>
      <x v="49"/>
    </i>
    <i>
      <x v="470"/>
      <x v="50"/>
    </i>
    <i>
      <x v="471"/>
      <x v="53"/>
    </i>
    <i>
      <x v="473"/>
      <x v="38"/>
    </i>
    <i>
      <x v="476"/>
      <x v="37"/>
    </i>
    <i>
      <x v="478"/>
      <x v="51"/>
    </i>
  </rowItems>
  <colItems count="1">
    <i/>
  </colItems>
  <pageFields count="1">
    <pageField fld="3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 dinámica2" cacheId="65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B10:D87" firstHeaderRow="1" firstDataRow="1" firstDataCol="2" rowPageCount="1" colPageCount="1"/>
  <pivotFields count="39">
    <pivotField compact="0" outline="0" showAll="0"/>
    <pivotField dataField="1"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axis="axisRow" compact="0" outline="0" showAll="0" sortType="descending" defaultSubtotal="0">
      <items count="107">
        <item sd="0" x="33"/>
        <item x="13"/>
        <item x="64"/>
        <item sd="0" x="85"/>
        <item sd="0" x="41"/>
        <item sd="0" x="73"/>
        <item sd="0" x="66"/>
        <item sd="0" x="50"/>
        <item sd="0" x="58"/>
        <item sd="0" x="7"/>
        <item sd="0" x="26"/>
        <item sd="0" x="63"/>
        <item sd="0" x="57"/>
        <item sd="0" x="6"/>
        <item sd="0" x="3"/>
        <item sd="0" x="54"/>
        <item sd="0" x="27"/>
        <item sd="0" x="16"/>
        <item sd="0" x="48"/>
        <item sd="0" x="23"/>
        <item sd="0" x="1"/>
        <item sd="0" x="5"/>
        <item sd="0" x="17"/>
        <item sd="0" x="21"/>
        <item sd="0" x="87"/>
        <item sd="0" x="39"/>
        <item sd="0" x="18"/>
        <item sd="0" x="51"/>
        <item sd="0" x="76"/>
        <item sd="0" x="94"/>
        <item sd="0" x="67"/>
        <item sd="0" x="62"/>
        <item sd="0" x="60"/>
        <item sd="0" x="52"/>
        <item sd="0" x="61"/>
        <item sd="0" x="12"/>
        <item sd="0" x="90"/>
        <item sd="0" x="65"/>
        <item sd="0" x="15"/>
        <item sd="0" x="0"/>
        <item sd="0" x="9"/>
        <item sd="0" x="81"/>
        <item sd="0" x="11"/>
        <item sd="0" x="78"/>
        <item sd="0" x="96"/>
        <item sd="0" x="22"/>
        <item sd="0" x="10"/>
        <item sd="0" x="19"/>
        <item sd="0" x="14"/>
        <item sd="0" x="55"/>
        <item sd="0" x="84"/>
        <item sd="0" x="82"/>
        <item sd="0" x="49"/>
        <item sd="0" x="80"/>
        <item sd="0" x="24"/>
        <item sd="0" x="77"/>
        <item sd="0" x="44"/>
        <item sd="0" x="68"/>
        <item sd="0" x="95"/>
        <item sd="0" x="8"/>
        <item sd="0" x="70"/>
        <item sd="0" x="59"/>
        <item sd="0" x="91"/>
        <item sd="0" x="53"/>
        <item sd="0" x="46"/>
        <item sd="0" x="4"/>
        <item sd="0" x="47"/>
        <item sd="0" x="43"/>
        <item sd="0" x="38"/>
        <item sd="0" x="40"/>
        <item sd="0" x="86"/>
        <item sd="0" x="92"/>
        <item sd="0" x="42"/>
        <item sd="0" x="56"/>
        <item sd="0" x="30"/>
        <item sd="0" x="31"/>
        <item sd="0" x="29"/>
        <item sd="0" x="88"/>
        <item sd="0" x="35"/>
        <item sd="0" x="34"/>
        <item sd="0" x="45"/>
        <item sd="0" x="93"/>
        <item sd="0" x="37"/>
        <item sd="0" x="69"/>
        <item sd="0" x="79"/>
        <item sd="0" x="83"/>
        <item sd="0" x="75"/>
        <item sd="0" x="74"/>
        <item sd="0" x="25"/>
        <item sd="0" x="28"/>
        <item sd="0" x="20"/>
        <item sd="0" x="2"/>
        <item sd="0" x="89"/>
        <item sd="0" x="36"/>
        <item sd="0" x="72"/>
        <item sd="0" x="71"/>
        <item sd="0" x="97"/>
        <item x="32"/>
        <item x="98"/>
        <item x="99"/>
        <item x="101"/>
        <item x="100"/>
        <item x="102"/>
        <item x="103"/>
        <item x="104"/>
        <item x="105"/>
        <item m="1" x="10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ascending" defaultSubtotal="0">
      <items count="513">
        <item x="39"/>
        <item x="223"/>
        <item x="262"/>
        <item x="267"/>
        <item x="323"/>
        <item x="231"/>
        <item x="194"/>
        <item x="338"/>
        <item x="211"/>
        <item x="320"/>
        <item x="151"/>
        <item x="177"/>
        <item x="93"/>
        <item x="335"/>
        <item x="160"/>
        <item x="248"/>
        <item x="133"/>
        <item x="45"/>
        <item x="368"/>
        <item x="365"/>
        <item x="284"/>
        <item x="140"/>
        <item x="9"/>
        <item x="145"/>
        <item x="16"/>
        <item x="167"/>
        <item x="146"/>
        <item x="144"/>
        <item x="66"/>
        <item x="346"/>
        <item x="289"/>
        <item x="175"/>
        <item x="32"/>
        <item x="367"/>
        <item x="125"/>
        <item x="55"/>
        <item x="271"/>
        <item x="15"/>
        <item x="261"/>
        <item x="71"/>
        <item x="348"/>
        <item x="206"/>
        <item x="255"/>
        <item x="215"/>
        <item x="154"/>
        <item x="217"/>
        <item x="67"/>
        <item x="62"/>
        <item x="98"/>
        <item x="127"/>
        <item x="183"/>
        <item x="109"/>
        <item x="185"/>
        <item x="31"/>
        <item x="317"/>
        <item x="230"/>
        <item x="179"/>
        <item x="190"/>
        <item x="157"/>
        <item x="156"/>
        <item x="213"/>
        <item x="44"/>
        <item x="364"/>
        <item x="171"/>
        <item x="366"/>
        <item x="287"/>
        <item x="124"/>
        <item x="143"/>
        <item x="299"/>
        <item x="316"/>
        <item x="272"/>
        <item x="370"/>
        <item x="26"/>
        <item x="49"/>
        <item x="241"/>
        <item x="360"/>
        <item x="269"/>
        <item x="337"/>
        <item x="347"/>
        <item x="52"/>
        <item x="4"/>
        <item x="29"/>
        <item x="152"/>
        <item x="264"/>
        <item x="237"/>
        <item x="126"/>
        <item x="182"/>
        <item x="41"/>
        <item x="114"/>
        <item x="192"/>
        <item x="162"/>
        <item x="149"/>
        <item x="232"/>
        <item x="153"/>
        <item x="313"/>
        <item x="290"/>
        <item x="198"/>
        <item x="345"/>
        <item x="216"/>
        <item x="119"/>
        <item x="258"/>
        <item x="332"/>
        <item x="344"/>
        <item x="135"/>
        <item x="24"/>
        <item x="78"/>
        <item x="111"/>
        <item x="325"/>
        <item x="274"/>
        <item x="129"/>
        <item x="218"/>
        <item x="172"/>
        <item x="61"/>
        <item x="148"/>
        <item x="102"/>
        <item x="150"/>
        <item x="86"/>
        <item x="173"/>
        <item x="59"/>
        <item x="89"/>
        <item x="69"/>
        <item x="165"/>
        <item x="87"/>
        <item x="256"/>
        <item x="225"/>
        <item x="180"/>
        <item x="310"/>
        <item x="106"/>
        <item x="326"/>
        <item x="247"/>
        <item x="321"/>
        <item x="46"/>
        <item x="303"/>
        <item x="164"/>
        <item x="292"/>
        <item x="253"/>
        <item x="202"/>
        <item x="136"/>
        <item x="239"/>
        <item x="259"/>
        <item x="224"/>
        <item x="170"/>
        <item x="329"/>
        <item x="334"/>
        <item x="11"/>
        <item x="168"/>
        <item x="85"/>
        <item x="197"/>
        <item x="47"/>
        <item x="283"/>
        <item x="137"/>
        <item x="293"/>
        <item x="128"/>
        <item x="359"/>
        <item x="169"/>
        <item x="208"/>
        <item x="233"/>
        <item x="249"/>
        <item x="174"/>
        <item x="363"/>
        <item x="163"/>
        <item x="68"/>
        <item x="201"/>
        <item x="275"/>
        <item x="235"/>
        <item x="115"/>
        <item x="371"/>
        <item x="108"/>
        <item x="276"/>
        <item x="369"/>
        <item x="307"/>
        <item x="280"/>
        <item x="72"/>
        <item x="205"/>
        <item x="282"/>
        <item x="305"/>
        <item x="266"/>
        <item x="81"/>
        <item x="92"/>
        <item x="99"/>
        <item x="33"/>
        <item x="294"/>
        <item x="278"/>
        <item x="132"/>
        <item x="105"/>
        <item x="8"/>
        <item x="19"/>
        <item x="83"/>
        <item x="28"/>
        <item x="21"/>
        <item x="53"/>
        <item x="279"/>
        <item x="56"/>
        <item x="361"/>
        <item x="228"/>
        <item x="209"/>
        <item x="73"/>
        <item x="312"/>
        <item x="291"/>
        <item x="350"/>
        <item x="130"/>
        <item x="243"/>
        <item x="94"/>
        <item x="75"/>
        <item x="308"/>
        <item x="297"/>
        <item x="176"/>
        <item x="203"/>
        <item x="195"/>
        <item x="355"/>
        <item x="117"/>
        <item x="236"/>
        <item x="191"/>
        <item x="196"/>
        <item x="60"/>
        <item x="207"/>
        <item x="178"/>
        <item x="77"/>
        <item x="336"/>
        <item x="104"/>
        <item x="324"/>
        <item x="246"/>
        <item x="74"/>
        <item x="155"/>
        <item m="1" x="510"/>
        <item x="95"/>
        <item x="82"/>
        <item x="285"/>
        <item x="189"/>
        <item x="222"/>
        <item x="340"/>
        <item x="120"/>
        <item x="200"/>
        <item x="328"/>
        <item m="1" x="512"/>
        <item x="159"/>
        <item x="327"/>
        <item x="134"/>
        <item x="242"/>
        <item x="199"/>
        <item x="186"/>
        <item x="254"/>
        <item x="322"/>
        <item x="121"/>
        <item x="314"/>
        <item x="277"/>
        <item x="147"/>
        <item x="142"/>
        <item x="184"/>
        <item x="268"/>
        <item x="295"/>
        <item x="301"/>
        <item x="204"/>
        <item x="238"/>
        <item x="342"/>
        <item x="158"/>
        <item x="166"/>
        <item x="219"/>
        <item x="6"/>
        <item x="36"/>
        <item x="91"/>
        <item x="319"/>
        <item x="349"/>
        <item x="43"/>
        <item x="226"/>
        <item x="358"/>
        <item x="286"/>
        <item x="273"/>
        <item x="40"/>
        <item x="10"/>
        <item x="48"/>
        <item x="70"/>
        <item x="302"/>
        <item x="304"/>
        <item x="352"/>
        <item x="97"/>
        <item x="139"/>
        <item x="318"/>
        <item x="353"/>
        <item x="76"/>
        <item x="339"/>
        <item x="110"/>
        <item x="90"/>
        <item x="58"/>
        <item x="27"/>
        <item x="331"/>
        <item x="234"/>
        <item x="112"/>
        <item x="220"/>
        <item x="37"/>
        <item x="131"/>
        <item x="306"/>
        <item x="79"/>
        <item x="315"/>
        <item x="311"/>
        <item x="64"/>
        <item x="122"/>
        <item x="113"/>
        <item x="18"/>
        <item x="42"/>
        <item x="260"/>
        <item x="30"/>
        <item x="7"/>
        <item x="214"/>
        <item x="65"/>
        <item x="51"/>
        <item x="35"/>
        <item m="1" x="508"/>
        <item x="14"/>
        <item x="300"/>
        <item x="252"/>
        <item x="229"/>
        <item x="356"/>
        <item x="309"/>
        <item x="161"/>
        <item x="351"/>
        <item x="3"/>
        <item x="50"/>
        <item x="270"/>
        <item x="250"/>
        <item x="240"/>
        <item x="57"/>
        <item x="63"/>
        <item x="330"/>
        <item x="96"/>
        <item x="103"/>
        <item x="210"/>
        <item x="80"/>
        <item x="227"/>
        <item x="34"/>
        <item x="354"/>
        <item x="221"/>
        <item x="181"/>
        <item x="88"/>
        <item x="244"/>
        <item x="187"/>
        <item x="13"/>
        <item x="288"/>
        <item x="343"/>
        <item x="17"/>
        <item x="188"/>
        <item x="341"/>
        <item x="263"/>
        <item x="265"/>
        <item x="138"/>
        <item x="298"/>
        <item x="245"/>
        <item x="212"/>
        <item x="362"/>
        <item x="357"/>
        <item x="23"/>
        <item x="20"/>
        <item x="2"/>
        <item x="116"/>
        <item x="1"/>
        <item x="22"/>
        <item x="5"/>
        <item x="84"/>
        <item x="193"/>
        <item x="25"/>
        <item x="251"/>
        <item x="333"/>
        <item x="141"/>
        <item x="118"/>
        <item x="54"/>
        <item x="100"/>
        <item x="38"/>
        <item x="296"/>
        <item x="101"/>
        <item x="12"/>
        <item x="123"/>
        <item x="0"/>
        <item x="107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m="1" x="511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2"/>
        <item x="443"/>
        <item x="257"/>
        <item x="281"/>
        <item x="390"/>
        <item x="43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m="1" x="509"/>
        <item x="497"/>
        <item x="498"/>
        <item x="499"/>
        <item x="500"/>
        <item x="501"/>
        <item x="502"/>
        <item x="503"/>
        <item x="504"/>
        <item x="505"/>
        <item x="506"/>
        <item x="50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847">
        <item x="186"/>
        <item x="33"/>
        <item x="158"/>
        <item x="29"/>
        <item x="36"/>
        <item x="44"/>
        <item x="52"/>
        <item x="409"/>
        <item x="108"/>
        <item x="264"/>
        <item x="212"/>
        <item x="184"/>
        <item x="19"/>
        <item x="290"/>
        <item x="429"/>
        <item x="82"/>
        <item x="379"/>
        <item x="6"/>
        <item x="585"/>
        <item x="344"/>
        <item x="190"/>
        <item x="269"/>
        <item x="634"/>
        <item x="152"/>
        <item x="406"/>
        <item x="88"/>
        <item x="218"/>
        <item x="156"/>
        <item x="180"/>
        <item x="519"/>
        <item x="410"/>
        <item x="189"/>
        <item x="408"/>
        <item x="216"/>
        <item x="92"/>
        <item x="90"/>
        <item x="288"/>
        <item x="407"/>
        <item x="133"/>
        <item x="187"/>
        <item x="427"/>
        <item x="149"/>
        <item x="515"/>
        <item x="551"/>
        <item x="81"/>
        <item x="69"/>
        <item x="96"/>
        <item x="474"/>
        <item x="475"/>
        <item x="385"/>
        <item x="492"/>
        <item x="154"/>
        <item x="64"/>
        <item x="375"/>
        <item m="1" x="840"/>
        <item x="318"/>
        <item x="456"/>
        <item x="125"/>
        <item x="392"/>
        <item x="107"/>
        <item x="418"/>
        <item x="423"/>
        <item x="359"/>
        <item x="18"/>
        <item x="11"/>
        <item x="183"/>
        <item x="199"/>
        <item x="74"/>
        <item x="113"/>
        <item x="374"/>
        <item x="367"/>
        <item x="371"/>
        <item x="369"/>
        <item x="373"/>
        <item x="378"/>
        <item x="283"/>
        <item x="272"/>
        <item m="1" x="845"/>
        <item x="89"/>
        <item x="266"/>
        <item x="95"/>
        <item x="575"/>
        <item x="75"/>
        <item x="123"/>
        <item x="236"/>
        <item x="97"/>
        <item x="267"/>
        <item x="178"/>
        <item x="127"/>
        <item x="207"/>
        <item x="161"/>
        <item x="15"/>
        <item x="114"/>
        <item x="274"/>
        <item x="120"/>
        <item x="58"/>
        <item x="14"/>
        <item x="71"/>
        <item x="17"/>
        <item x="94"/>
        <item x="225"/>
        <item x="197"/>
        <item x="128"/>
        <item x="7"/>
        <item x="298"/>
        <item x="91"/>
        <item x="32"/>
        <item x="51"/>
        <item x="66"/>
        <item x="54"/>
        <item x="42"/>
        <item x="49"/>
        <item x="47"/>
        <item x="35"/>
        <item x="38"/>
        <item x="43"/>
        <item x="41"/>
        <item x="48"/>
        <item x="40"/>
        <item x="68"/>
        <item x="67"/>
        <item x="50"/>
        <item x="45"/>
        <item x="46"/>
        <item x="39"/>
        <item x="479"/>
        <item x="166"/>
        <item x="105"/>
        <item x="1"/>
        <item x="383"/>
        <item x="8"/>
        <item x="9"/>
        <item x="352"/>
        <item x="85"/>
        <item x="84"/>
        <item x="390"/>
        <item x="87"/>
        <item x="86"/>
        <item x="102"/>
        <item x="98"/>
        <item x="101"/>
        <item x="99"/>
        <item x="100"/>
        <item x="103"/>
        <item x="104"/>
        <item x="153"/>
        <item x="106"/>
        <item x="79"/>
        <item x="169"/>
        <item x="77"/>
        <item x="140"/>
        <item x="117"/>
        <item x="134"/>
        <item x="138"/>
        <item x="246"/>
        <item x="457"/>
        <item x="377"/>
        <item x="112"/>
        <item x="111"/>
        <item x="248"/>
        <item x="24"/>
        <item x="28"/>
        <item x="31"/>
        <item x="211"/>
        <item x="72"/>
        <item x="247"/>
        <item x="455"/>
        <item x="384"/>
        <item x="116"/>
        <item x="301"/>
        <item x="305"/>
        <item x="307"/>
        <item x="347"/>
        <item x="303"/>
        <item x="315"/>
        <item x="529"/>
        <item x="300"/>
        <item x="335"/>
        <item x="309"/>
        <item x="317"/>
        <item x="312"/>
        <item x="314"/>
        <item x="320"/>
        <item x="329"/>
        <item x="313"/>
        <item x="334"/>
        <item x="316"/>
        <item x="534"/>
        <item x="333"/>
        <item x="346"/>
        <item x="535"/>
        <item x="625"/>
        <item x="624"/>
        <item x="622"/>
        <item x="623"/>
        <item x="540"/>
        <item x="542"/>
        <item x="530"/>
        <item x="533"/>
        <item x="537"/>
        <item x="539"/>
        <item x="541"/>
        <item x="536"/>
        <item x="532"/>
        <item x="131"/>
        <item x="531"/>
        <item x="566"/>
        <item x="380"/>
        <item x="337"/>
        <item x="355"/>
        <item x="345"/>
        <item x="342"/>
        <item x="550"/>
        <item x="336"/>
        <item x="339"/>
        <item x="311"/>
        <item x="343"/>
        <item x="568"/>
        <item x="560"/>
        <item x="628"/>
        <item x="557"/>
        <item x="627"/>
        <item x="556"/>
        <item x="570"/>
        <item x="549"/>
        <item x="572"/>
        <item x="565"/>
        <item x="629"/>
        <item x="543"/>
        <item x="546"/>
        <item x="547"/>
        <item x="569"/>
        <item x="559"/>
        <item x="558"/>
        <item x="581"/>
        <item x="571"/>
        <item x="544"/>
        <item x="567"/>
        <item x="555"/>
        <item x="548"/>
        <item x="580"/>
        <item x="576"/>
        <item x="574"/>
        <item x="583"/>
        <item x="545"/>
        <item x="224"/>
        <item x="160"/>
        <item x="511"/>
        <item x="151"/>
        <item x="386"/>
        <item x="239"/>
        <item x="126"/>
        <item x="146"/>
        <item x="13"/>
        <item x="0"/>
        <item x="416"/>
        <item x="83"/>
        <item x="163"/>
        <item x="143"/>
        <item x="37"/>
        <item x="65"/>
        <item x="34"/>
        <item x="62"/>
        <item x="61"/>
        <item x="198"/>
        <item x="150"/>
        <item x="157"/>
        <item x="221"/>
        <item x="165"/>
        <item x="331"/>
        <item x="332"/>
        <item x="148"/>
        <item x="185"/>
        <item x="280"/>
        <item x="281"/>
        <item x="170"/>
        <item x="424"/>
        <item x="425"/>
        <item x="78"/>
        <item x="195"/>
        <item x="194"/>
        <item x="193"/>
        <item x="217"/>
        <item x="349"/>
        <item x="351"/>
        <item x="431"/>
        <item x="250"/>
        <item x="109"/>
        <item x="481"/>
        <item x="482"/>
        <item x="255"/>
        <item x="524"/>
        <item x="517"/>
        <item x="516"/>
        <item x="641"/>
        <item x="636"/>
        <item x="608"/>
        <item x="404"/>
        <item x="478"/>
        <item x="600"/>
        <item x="599"/>
        <item x="464"/>
        <item x="458"/>
        <item x="594"/>
        <item x="591"/>
        <item x="605"/>
        <item x="614"/>
        <item x="607"/>
        <item x="606"/>
        <item x="590"/>
        <item x="463"/>
        <item x="604"/>
        <item x="609"/>
        <item x="513"/>
        <item x="512"/>
        <item x="630"/>
        <item x="631"/>
        <item x="592"/>
        <item m="1" x="841"/>
        <item x="521"/>
        <item x="593"/>
        <item x="613"/>
        <item x="401"/>
        <item x="454"/>
        <item x="637"/>
        <item x="586"/>
        <item x="461"/>
        <item x="459"/>
        <item x="626"/>
        <item x="465"/>
        <item x="632"/>
        <item x="589"/>
        <item x="621"/>
        <item x="616"/>
        <item x="635"/>
        <item x="639"/>
        <item x="618"/>
        <item x="483"/>
        <item x="484"/>
        <item x="612"/>
        <item x="610"/>
        <item x="620"/>
        <item x="23"/>
        <item x="382"/>
        <item x="597"/>
        <item x="598"/>
        <item x="327"/>
        <item x="469"/>
        <item x="468"/>
        <item x="467"/>
        <item x="22"/>
        <item x="472"/>
        <item x="417"/>
        <item x="615"/>
        <item x="25"/>
        <item x="26"/>
        <item x="27"/>
        <item x="617"/>
        <item x="402"/>
        <item x="499"/>
        <item x="510"/>
        <item x="508"/>
        <item x="509"/>
        <item x="500"/>
        <item x="21"/>
        <item x="20"/>
        <item x="325"/>
        <item x="145"/>
        <item x="633"/>
        <item x="602"/>
        <item x="640"/>
        <item x="601"/>
        <item x="619"/>
        <item x="514"/>
        <item x="477"/>
        <item x="486"/>
        <item x="611"/>
        <item x="587"/>
        <item x="453"/>
        <item x="487"/>
        <item x="526"/>
        <item x="523"/>
        <item x="397"/>
        <item x="395"/>
        <item x="588"/>
        <item x="603"/>
        <item x="522"/>
        <item x="485"/>
        <item x="596"/>
        <item x="405"/>
        <item m="1" x="844"/>
        <item x="354"/>
        <item x="358"/>
        <item x="638"/>
        <item x="595"/>
        <item x="518"/>
        <item x="271"/>
        <item x="520"/>
        <item x="394"/>
        <item x="506"/>
        <item x="505"/>
        <item x="507"/>
        <item x="356"/>
        <item x="562"/>
        <item x="561"/>
        <item x="361"/>
        <item x="491"/>
        <item x="490"/>
        <item x="494"/>
        <item x="363"/>
        <item x="495"/>
        <item x="391"/>
        <item x="564"/>
        <item x="403"/>
        <item x="142"/>
        <item x="228"/>
        <item x="227"/>
        <item x="230"/>
        <item x="286"/>
        <item x="322"/>
        <item x="200"/>
        <item x="30"/>
        <item x="426"/>
        <item x="57"/>
        <item x="4"/>
        <item x="55"/>
        <item x="93"/>
        <item x="276"/>
        <item x="278"/>
        <item x="498"/>
        <item x="444"/>
        <item x="442"/>
        <item x="438"/>
        <item x="437"/>
        <item x="582"/>
        <item x="579"/>
        <item x="578"/>
        <item x="577"/>
        <item x="433"/>
        <item x="435"/>
        <item x="436"/>
        <item x="449"/>
        <item x="452"/>
        <item x="443"/>
        <item x="439"/>
        <item x="446"/>
        <item x="445"/>
        <item x="447"/>
        <item x="503"/>
        <item x="451"/>
        <item x="432"/>
        <item x="573"/>
        <item x="554"/>
        <item x="441"/>
        <item x="497"/>
        <item x="440"/>
        <item x="502"/>
        <item x="501"/>
        <item x="434"/>
        <item x="448"/>
        <item x="5"/>
        <item x="3"/>
        <item x="2"/>
        <item x="480"/>
        <item x="110"/>
        <item x="12"/>
        <item x="240"/>
        <item m="1" x="843"/>
        <item x="279"/>
        <item x="277"/>
        <item x="389"/>
        <item x="470"/>
        <item x="275"/>
        <item x="297"/>
        <item x="295"/>
        <item x="259"/>
        <item x="372"/>
        <item x="306"/>
        <item x="357"/>
        <item x="302"/>
        <item x="243"/>
        <item x="175"/>
        <item x="223"/>
        <item x="368"/>
        <item x="362"/>
        <item x="237"/>
        <item x="119"/>
        <item x="376"/>
        <item x="203"/>
        <item x="172"/>
        <item x="360"/>
        <item x="241"/>
        <item x="174"/>
        <item x="220"/>
        <item x="171"/>
        <item x="304"/>
        <item x="204"/>
        <item x="244"/>
        <item x="366"/>
        <item x="364"/>
        <item x="350"/>
        <item x="245"/>
        <item x="284"/>
        <item x="348"/>
        <item x="370"/>
        <item x="205"/>
        <item x="173"/>
        <item x="233"/>
        <item x="176"/>
        <item x="235"/>
        <item x="139"/>
        <item x="177"/>
        <item x="353"/>
        <item x="242"/>
        <item x="222"/>
        <item x="252"/>
        <item x="251"/>
        <item x="538"/>
        <item x="121"/>
        <item x="262"/>
        <item x="254"/>
        <item x="263"/>
        <item x="253"/>
        <item x="258"/>
        <item x="256"/>
        <item x="261"/>
        <item x="257"/>
        <item x="260"/>
        <item x="293"/>
        <item x="291"/>
        <item x="265"/>
        <item x="268"/>
        <item x="196"/>
        <item x="270"/>
        <item x="450"/>
        <item x="162"/>
        <item x="60"/>
        <item x="282"/>
        <item x="208"/>
        <item x="209"/>
        <item x="308"/>
        <item x="215"/>
        <item x="192"/>
        <item x="182"/>
        <item x="330"/>
        <item x="234"/>
        <item x="232"/>
        <item x="387"/>
        <item x="340"/>
        <item x="338"/>
        <item x="124"/>
        <item x="296"/>
        <item x="229"/>
        <item x="122"/>
        <item x="231"/>
        <item x="168"/>
        <item x="328"/>
        <item x="326"/>
        <item x="226"/>
        <item x="421"/>
        <item x="422"/>
        <item x="473"/>
        <item x="76"/>
        <item x="70"/>
        <item x="10"/>
        <item x="430"/>
        <item x="365"/>
        <item x="528"/>
        <item x="167"/>
        <item x="73"/>
        <item x="415"/>
        <item x="16"/>
        <item x="476"/>
        <item x="323"/>
        <item x="285"/>
        <item x="462"/>
        <item x="80"/>
        <item x="164"/>
        <item x="159"/>
        <item x="493"/>
        <item x="141"/>
        <item x="188"/>
        <item x="137"/>
        <item x="428"/>
        <item x="135"/>
        <item x="144"/>
        <item x="210"/>
        <item x="206"/>
        <item x="130"/>
        <item x="115"/>
        <item x="527"/>
        <item x="181"/>
        <item x="213"/>
        <item m="1" x="842"/>
        <item x="553"/>
        <item x="132"/>
        <item x="191"/>
        <item x="324"/>
        <item x="381"/>
        <item x="249"/>
        <item x="147"/>
        <item x="399"/>
        <item x="413"/>
        <item x="496"/>
        <item x="319"/>
        <item x="321"/>
        <item x="202"/>
        <item x="201"/>
        <item x="419"/>
        <item x="460"/>
        <item x="398"/>
        <item x="412"/>
        <item x="411"/>
        <item x="299"/>
        <item x="414"/>
        <item x="396"/>
        <item x="129"/>
        <item x="471"/>
        <item x="400"/>
        <item x="287"/>
        <item x="292"/>
        <item x="294"/>
        <item x="420"/>
        <item x="489"/>
        <item x="214"/>
        <item x="179"/>
        <item x="136"/>
        <item x="310"/>
        <item x="393"/>
        <item x="118"/>
        <item x="238"/>
        <item x="388"/>
        <item x="273"/>
        <item x="584"/>
        <item x="63"/>
        <item x="53"/>
        <item x="59"/>
        <item x="56"/>
        <item x="155"/>
        <item x="488"/>
        <item x="552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219"/>
        <item x="289"/>
        <item x="341"/>
        <item x="466"/>
        <item x="504"/>
        <item x="525"/>
        <item x="563"/>
        <item x="708"/>
        <item x="726"/>
        <item x="727"/>
        <item x="736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m="1" x="839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9">
        <item x="3"/>
        <item x="1"/>
        <item x="8"/>
        <item x="0"/>
        <item x="2"/>
        <item x="4"/>
        <item x="5"/>
        <item x="6"/>
        <item x="7"/>
      </items>
    </pivotField>
    <pivotField compact="0" outline="0" showAll="0"/>
    <pivotField compact="0" outline="0" showAll="0">
      <items count="269">
        <item x="48"/>
        <item x="173"/>
        <item m="1" x="267"/>
        <item x="32"/>
        <item x="0"/>
        <item x="188"/>
        <item x="3"/>
        <item x="200"/>
        <item x="30"/>
        <item x="204"/>
        <item m="1" x="256"/>
        <item x="50"/>
        <item x="139"/>
        <item x="89"/>
        <item x="165"/>
        <item x="56"/>
        <item m="1" x="255"/>
        <item x="83"/>
        <item x="152"/>
        <item x="9"/>
        <item x="23"/>
        <item x="92"/>
        <item x="70"/>
        <item x="138"/>
        <item x="90"/>
        <item m="1" x="250"/>
        <item x="93"/>
        <item m="1" x="258"/>
        <item x="190"/>
        <item x="55"/>
        <item x="203"/>
        <item x="81"/>
        <item x="115"/>
        <item x="167"/>
        <item x="166"/>
        <item x="13"/>
        <item x="164"/>
        <item x="12"/>
        <item x="21"/>
        <item x="22"/>
        <item x="36"/>
        <item x="104"/>
        <item x="64"/>
        <item x="17"/>
        <item x="168"/>
        <item x="80"/>
        <item x="91"/>
        <item x="175"/>
        <item x="59"/>
        <item m="1" x="252"/>
        <item x="66"/>
        <item x="65"/>
        <item x="10"/>
        <item x="82"/>
        <item x="202"/>
        <item x="124"/>
        <item x="119"/>
        <item x="118"/>
        <item x="144"/>
        <item x="142"/>
        <item x="145"/>
        <item x="114"/>
        <item x="57"/>
        <item x="183"/>
        <item x="211"/>
        <item x="11"/>
        <item x="116"/>
        <item x="133"/>
        <item x="5"/>
        <item x="101"/>
        <item x="161"/>
        <item x="125"/>
        <item x="53"/>
        <item x="54"/>
        <item x="132"/>
        <item x="121"/>
        <item x="129"/>
        <item x="135"/>
        <item x="130"/>
        <item x="75"/>
        <item x="97"/>
        <item x="95"/>
        <item x="94"/>
        <item x="197"/>
        <item x="123"/>
        <item x="103"/>
        <item x="177"/>
        <item x="6"/>
        <item x="16"/>
        <item x="7"/>
        <item x="26"/>
        <item x="212"/>
        <item x="8"/>
        <item x="35"/>
        <item x="61"/>
        <item x="63"/>
        <item m="1" x="238"/>
        <item m="1" x="249"/>
        <item x="201"/>
        <item x="4"/>
        <item x="198"/>
        <item x="195"/>
        <item x="15"/>
        <item x="111"/>
        <item x="157"/>
        <item x="185"/>
        <item x="45"/>
        <item x="100"/>
        <item x="171"/>
        <item x="44"/>
        <item x="170"/>
        <item x="174"/>
        <item x="126"/>
        <item m="1" x="259"/>
        <item x="19"/>
        <item x="210"/>
        <item x="151"/>
        <item x="153"/>
        <item m="1" x="244"/>
        <item m="1" x="265"/>
        <item x="154"/>
        <item x="192"/>
        <item x="187"/>
        <item x="99"/>
        <item m="1" x="243"/>
        <item x="156"/>
        <item x="131"/>
        <item x="140"/>
        <item x="136"/>
        <item x="143"/>
        <item x="134"/>
        <item x="148"/>
        <item x="137"/>
        <item x="117"/>
        <item x="150"/>
        <item x="184"/>
        <item m="1" x="241"/>
        <item m="1" x="261"/>
        <item x="98"/>
        <item x="186"/>
        <item m="1" x="240"/>
        <item x="191"/>
        <item x="193"/>
        <item x="194"/>
        <item x="108"/>
        <item x="42"/>
        <item x="189"/>
        <item x="107"/>
        <item x="73"/>
        <item x="43"/>
        <item x="159"/>
        <item x="87"/>
        <item x="29"/>
        <item x="128"/>
        <item x="147"/>
        <item x="146"/>
        <item x="58"/>
        <item x="85"/>
        <item x="105"/>
        <item m="1" x="253"/>
        <item x="182"/>
        <item x="196"/>
        <item x="209"/>
        <item x="112"/>
        <item x="106"/>
        <item x="122"/>
        <item x="120"/>
        <item x="28"/>
        <item x="47"/>
        <item x="86"/>
        <item x="79"/>
        <item x="74"/>
        <item x="180"/>
        <item x="172"/>
        <item x="96"/>
        <item x="109"/>
        <item x="72"/>
        <item x="27"/>
        <item x="14"/>
        <item x="31"/>
        <item x="84"/>
        <item x="34"/>
        <item x="102"/>
        <item x="69"/>
        <item x="71"/>
        <item x="127"/>
        <item x="179"/>
        <item x="1"/>
        <item x="2"/>
        <item m="1" x="247"/>
        <item x="33"/>
        <item x="37"/>
        <item x="38"/>
        <item x="206"/>
        <item m="1" x="260"/>
        <item m="1" x="262"/>
        <item x="41"/>
        <item x="49"/>
        <item x="51"/>
        <item x="52"/>
        <item m="1" x="263"/>
        <item x="60"/>
        <item x="62"/>
        <item x="68"/>
        <item x="76"/>
        <item x="77"/>
        <item x="78"/>
        <item x="88"/>
        <item m="1" x="264"/>
        <item x="113"/>
        <item m="1" x="242"/>
        <item x="162"/>
        <item x="163"/>
        <item x="176"/>
        <item m="1" x="246"/>
        <item x="181"/>
        <item m="1" x="266"/>
        <item x="199"/>
        <item x="205"/>
        <item m="1" x="239"/>
        <item x="207"/>
        <item x="213"/>
        <item m="1" x="251"/>
        <item x="18"/>
        <item x="20"/>
        <item x="46"/>
        <item m="1" x="248"/>
        <item x="67"/>
        <item m="1" x="257"/>
        <item m="1" x="245"/>
        <item x="208"/>
        <item x="215"/>
        <item x="225"/>
        <item x="226"/>
        <item x="229"/>
        <item x="24"/>
        <item x="25"/>
        <item x="39"/>
        <item x="40"/>
        <item x="110"/>
        <item x="141"/>
        <item x="149"/>
        <item x="155"/>
        <item x="158"/>
        <item x="160"/>
        <item x="169"/>
        <item x="178"/>
        <item x="214"/>
        <item x="216"/>
        <item x="217"/>
        <item x="218"/>
        <item x="219"/>
        <item x="220"/>
        <item x="221"/>
        <item x="222"/>
        <item x="223"/>
        <item x="224"/>
        <item x="227"/>
        <item x="228"/>
        <item x="230"/>
        <item x="231"/>
        <item x="232"/>
        <item x="233"/>
        <item m="1" x="254"/>
        <item x="234"/>
        <item x="235"/>
        <item x="236"/>
        <item x="23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 defaultSubtotal="0">
      <items count="84">
        <item h="1" x="30"/>
        <item h="1" x="29"/>
        <item x="3"/>
        <item h="1" x="1"/>
        <item h="1" x="22"/>
        <item h="1" x="33"/>
        <item h="1" x="28"/>
        <item h="1" x="16"/>
        <item h="1" x="23"/>
        <item h="1" x="17"/>
        <item h="1" x="21"/>
        <item h="1" x="14"/>
        <item h="1" x="26"/>
        <item h="1" x="10"/>
        <item h="1" x="7"/>
        <item h="1" x="24"/>
        <item h="1" x="32"/>
        <item h="1" x="11"/>
        <item h="1" x="12"/>
        <item h="1" x="4"/>
        <item h="1" x="18"/>
        <item h="1" x="0"/>
        <item h="1" x="8"/>
        <item h="1" x="15"/>
        <item h="1" x="2"/>
        <item h="1" x="19"/>
        <item h="1" x="20"/>
        <item h="1" m="1" x="53"/>
        <item h="1" x="13"/>
        <item h="1" x="27"/>
        <item h="1" x="5"/>
        <item h="1" m="1" x="38"/>
        <item h="1" x="9"/>
        <item h="1" m="1" x="48"/>
        <item h="1" m="1" x="73"/>
        <item h="1" m="1" x="78"/>
        <item h="1" m="1" x="49"/>
        <item h="1" m="1" x="59"/>
        <item h="1" m="1" x="40"/>
        <item h="1" m="1" x="44"/>
        <item h="1" m="1" x="45"/>
        <item h="1" m="1" x="69"/>
        <item h="1" m="1" x="75"/>
        <item h="1" m="1" x="36"/>
        <item h="1" m="1" x="46"/>
        <item h="1" m="1" x="65"/>
        <item h="1" m="1" x="77"/>
        <item h="1" m="1" x="83"/>
        <item h="1" m="1" x="82"/>
        <item h="1" m="1" x="37"/>
        <item h="1" m="1" x="50"/>
        <item h="1" m="1" x="52"/>
        <item h="1" m="1" x="39"/>
        <item h="1" m="1" x="70"/>
        <item h="1" m="1" x="80"/>
        <item h="1" m="1" x="67"/>
        <item h="1" m="1" x="56"/>
        <item h="1" m="1" x="71"/>
        <item h="1" m="1" x="79"/>
        <item h="1" m="1" x="41"/>
        <item h="1" m="1" x="72"/>
        <item h="1" m="1" x="60"/>
        <item h="1" m="1" x="74"/>
        <item h="1" m="1" x="58"/>
        <item h="1" m="1" x="61"/>
        <item h="1" m="1" x="68"/>
        <item h="1" m="1" x="51"/>
        <item h="1" m="1" x="81"/>
        <item h="1" m="1" x="57"/>
        <item h="1" m="1" x="55"/>
        <item h="1" m="1" x="66"/>
        <item h="1" m="1" x="64"/>
        <item h="1" m="1" x="42"/>
        <item h="1" m="1" x="76"/>
        <item h="1" m="1" x="54"/>
        <item h="1" m="1" x="47"/>
        <item h="1" m="1" x="43"/>
        <item h="1" x="25"/>
        <item h="1" m="1" x="62"/>
        <item h="1" x="31"/>
        <item h="1" m="1" x="63"/>
        <item h="1" x="6"/>
        <item h="1" x="34"/>
        <item h="1" x="35"/>
      </items>
    </pivotField>
    <pivotField compact="0" outline="0" showAll="0" defaultSubtotal="0">
      <items count="116">
        <item x="2"/>
        <item x="1"/>
        <item x="11"/>
        <item x="27"/>
        <item x="68"/>
        <item x="18"/>
        <item x="26"/>
        <item x="32"/>
        <item x="25"/>
        <item x="57"/>
        <item x="48"/>
        <item x="22"/>
        <item x="21"/>
        <item x="20"/>
        <item x="3"/>
        <item x="33"/>
        <item x="52"/>
        <item x="35"/>
        <item m="1" x="108"/>
        <item x="72"/>
        <item x="70"/>
        <item x="23"/>
        <item x="46"/>
        <item x="62"/>
        <item x="58"/>
        <item x="84"/>
        <item x="73"/>
        <item x="71"/>
        <item x="19"/>
        <item x="6"/>
        <item x="9"/>
        <item x="4"/>
        <item x="87"/>
        <item m="1" x="115"/>
        <item x="0"/>
        <item x="74"/>
        <item x="66"/>
        <item x="59"/>
        <item x="78"/>
        <item x="12"/>
        <item x="60"/>
        <item x="82"/>
        <item x="90"/>
        <item x="91"/>
        <item x="80"/>
        <item x="88"/>
        <item x="10"/>
        <item x="14"/>
        <item x="40"/>
        <item x="69"/>
        <item x="99"/>
        <item x="13"/>
        <item x="51"/>
        <item x="17"/>
        <item x="83"/>
        <item x="41"/>
        <item x="101"/>
        <item x="79"/>
        <item x="31"/>
        <item x="49"/>
        <item x="96"/>
        <item x="44"/>
        <item x="92"/>
        <item x="86"/>
        <item x="67"/>
        <item x="75"/>
        <item x="56"/>
        <item x="100"/>
        <item x="97"/>
        <item x="16"/>
        <item x="5"/>
        <item x="29"/>
        <item x="36"/>
        <item x="76"/>
        <item x="54"/>
        <item x="47"/>
        <item x="53"/>
        <item x="94"/>
        <item x="45"/>
        <item m="1" x="109"/>
        <item m="1" x="113"/>
        <item x="95"/>
        <item x="93"/>
        <item x="42"/>
        <item m="1" x="114"/>
        <item x="15"/>
        <item m="1" x="107"/>
        <item m="1" x="112"/>
        <item m="1" x="110"/>
        <item x="50"/>
        <item m="1" x="111"/>
        <item x="7"/>
        <item x="38"/>
        <item x="28"/>
        <item x="30"/>
        <item x="34"/>
        <item x="37"/>
        <item x="43"/>
        <item x="98"/>
        <item x="55"/>
        <item x="64"/>
        <item x="89"/>
        <item x="8"/>
        <item x="105"/>
        <item x="104"/>
        <item x="103"/>
        <item x="24"/>
        <item x="39"/>
        <item x="65"/>
        <item x="85"/>
        <item x="63"/>
        <item x="61"/>
        <item x="81"/>
        <item x="106"/>
        <item x="77"/>
        <item x="10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</pivotFields>
  <rowFields count="2">
    <field x="9"/>
    <field x="10"/>
  </rowFields>
  <rowItems count="77">
    <i>
      <x v="12"/>
    </i>
    <i>
      <x v="14"/>
    </i>
    <i>
      <x v="75"/>
    </i>
    <i>
      <x v="9"/>
    </i>
    <i>
      <x v="66"/>
    </i>
    <i>
      <x v="18"/>
    </i>
    <i>
      <x v="94"/>
    </i>
    <i>
      <x v="68"/>
    </i>
    <i>
      <x v="4"/>
    </i>
    <i>
      <x v="85"/>
    </i>
    <i>
      <x v="3"/>
    </i>
    <i>
      <x v="71"/>
    </i>
    <i>
      <x v="61"/>
    </i>
    <i>
      <x v="49"/>
    </i>
    <i>
      <x v="87"/>
    </i>
    <i>
      <x v="45"/>
    </i>
    <i>
      <x v="57"/>
    </i>
    <i>
      <x v="74"/>
    </i>
    <i>
      <x v="27"/>
    </i>
    <i>
      <x v="63"/>
    </i>
    <i>
      <x v="35"/>
    </i>
    <i>
      <x v="86"/>
    </i>
    <i>
      <x v="36"/>
    </i>
    <i>
      <x v="26"/>
    </i>
    <i>
      <x v="90"/>
    </i>
    <i>
      <x v="100"/>
      <x v="440"/>
    </i>
    <i r="1">
      <x v="258"/>
    </i>
    <i>
      <x v="48"/>
    </i>
    <i>
      <x v="46"/>
    </i>
    <i>
      <x v="39"/>
    </i>
    <i>
      <x v="11"/>
    </i>
    <i>
      <x v="1"/>
      <x v="22"/>
    </i>
    <i r="1">
      <x v="451"/>
    </i>
    <i>
      <x v="42"/>
    </i>
    <i>
      <x v="93"/>
    </i>
    <i>
      <x v="70"/>
    </i>
    <i>
      <x v="79"/>
    </i>
    <i>
      <x v="23"/>
    </i>
    <i>
      <x v="29"/>
    </i>
    <i>
      <x v="24"/>
    </i>
    <i>
      <x v="62"/>
    </i>
    <i>
      <x v="7"/>
    </i>
    <i>
      <x v="22"/>
    </i>
    <i>
      <x v="76"/>
    </i>
    <i>
      <x v="78"/>
    </i>
    <i>
      <x/>
    </i>
    <i>
      <x v="82"/>
    </i>
    <i>
      <x v="33"/>
    </i>
    <i>
      <x v="88"/>
    </i>
    <i>
      <x v="65"/>
    </i>
    <i>
      <x v="55"/>
    </i>
    <i>
      <x v="44"/>
    </i>
    <i>
      <x v="31"/>
    </i>
    <i>
      <x v="67"/>
    </i>
    <i>
      <x v="59"/>
    </i>
    <i>
      <x v="34"/>
    </i>
    <i>
      <x v="43"/>
    </i>
    <i>
      <x v="69"/>
    </i>
    <i>
      <x v="80"/>
    </i>
    <i>
      <x v="25"/>
    </i>
    <i>
      <x v="56"/>
    </i>
    <i>
      <x v="47"/>
    </i>
    <i>
      <x v="58"/>
    </i>
    <i>
      <x v="72"/>
    </i>
    <i>
      <x v="89"/>
    </i>
    <i>
      <x v="16"/>
    </i>
    <i>
      <x v="40"/>
    </i>
    <i>
      <x v="37"/>
    </i>
    <i>
      <x v="97"/>
      <x v="53"/>
    </i>
    <i>
      <x v="104"/>
      <x v="450"/>
    </i>
    <i>
      <x v="64"/>
    </i>
    <i>
      <x v="53"/>
    </i>
    <i>
      <x v="52"/>
    </i>
    <i>
      <x v="2"/>
      <x v="371"/>
    </i>
    <i>
      <x v="77"/>
    </i>
    <i>
      <x v="10"/>
    </i>
    <i t="grand">
      <x/>
    </i>
  </rowItems>
  <colItems count="1">
    <i/>
  </colItems>
  <pageFields count="1">
    <pageField fld="25" hier="-1"/>
  </pageFields>
  <dataFields count="1">
    <dataField name="Cuenta de EXP" fld="1" subtotal="count" baseField="0" baseItem="0"/>
  </dataFields>
  <formats count="15">
    <format dxfId="23">
      <pivotArea type="all" dataOnly="0" outline="0" fieldPosition="0"/>
    </format>
    <format dxfId="22">
      <pivotArea field="26" type="button" dataOnly="0" labelOnly="1" outline="0"/>
    </format>
    <format dxfId="21">
      <pivotArea field="18" type="button" dataOnly="0" labelOnly="1" outline="0"/>
    </format>
    <format dxfId="20">
      <pivotArea field="20" type="button" dataOnly="0" labelOnly="1" outline="0"/>
    </format>
    <format dxfId="19">
      <pivotArea dataOnly="0" labelOnly="1" grandRow="1" outline="0" fieldPosition="0"/>
    </format>
    <format dxfId="18">
      <pivotArea field="10" type="button" dataOnly="0" labelOnly="1" outline="0" axis="axisRow" fieldPosition="1"/>
    </format>
    <format dxfId="17">
      <pivotArea field="20" type="button" dataOnly="0" labelOnly="1" outline="0"/>
    </format>
    <format dxfId="16">
      <pivotArea dataOnly="0" labelOnly="1" grandRow="1" outline="0" fieldPosition="0"/>
    </format>
    <format dxfId="15">
      <pivotArea field="9" type="button" dataOnly="0" labelOnly="1" outline="0" axis="axisRow" fieldPosition="0"/>
    </format>
    <format dxfId="14">
      <pivotArea field="25" type="button" dataOnly="0" labelOnly="1" outline="0" axis="axisPage" fieldPosition="0"/>
    </format>
    <format dxfId="13">
      <pivotArea dataOnly="0" labelOnly="1" outline="0" fieldPosition="0">
        <references count="1">
          <reference field="9" count="1">
            <x v="2"/>
          </reference>
        </references>
      </pivotArea>
    </format>
    <format dxfId="12">
      <pivotArea field="12" type="button" dataOnly="0" labelOnly="1" outline="0"/>
    </format>
    <format dxfId="11">
      <pivotArea dataOnly="0" labelOnly="1" outline="0" fieldPosition="0">
        <references count="1">
          <reference field="25" count="0"/>
        </references>
      </pivotArea>
    </format>
    <format dxfId="10">
      <pivotArea dataOnly="0" labelOnly="1" outline="0" axis="axisValues" fieldPosition="0"/>
    </format>
    <format dxfId="9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a dinámica1" cacheId="6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2:B5" firstHeaderRow="1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defaultSubtotal="0">
      <items count="3">
        <item x="1"/>
        <item h="1" x="2"/>
        <item x="0"/>
      </items>
    </pivotField>
  </pivotFields>
  <rowFields count="1">
    <field x="37"/>
  </rowFields>
  <rowItems count="3">
    <i>
      <x/>
    </i>
    <i>
      <x v="2"/>
    </i>
    <i t="grand">
      <x/>
    </i>
  </rowItems>
  <colItems count="1">
    <i/>
  </colItems>
  <dataFields count="1">
    <dataField name="Cuenta de Carpeta" fld="37" subtotal="count" baseField="0" baseItem="0"/>
  </dataFields>
  <formats count="3">
    <format dxfId="8">
      <pivotArea grandRow="1" outline="0" collapsedLevelsAreSubtotals="1" fieldPosition="0"/>
    </format>
    <format dxfId="7">
      <pivotArea dataOnly="0" labelOnly="1" grandRow="1" outline="0" fieldPosition="0"/>
    </format>
    <format dxfId="6">
      <pivotArea type="all" dataOnly="0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Tabla4" displayName="Tabla4" ref="A1:L13" totalsRowShown="0" headerRowDxfId="314">
  <autoFilter ref="A1:L13"/>
  <tableColumns count="12">
    <tableColumn id="1" name="EXP"/>
    <tableColumn id="8" name="Origen Fecha" dataDxfId="313"/>
    <tableColumn id="9" name="Concepto"/>
    <tableColumn id="10" name="Proveedor"/>
    <tableColumn id="11" name="Monto"/>
    <tableColumn id="12" name="Detalle"/>
    <tableColumn id="13" name="Origen"/>
    <tableColumn id="18" name="Responsable"/>
    <tableColumn id="19" name="Responsable fecha" dataDxfId="312"/>
    <tableColumn id="20" name="Detalle de proceso de trabajo" dataDxfId="311"/>
    <tableColumn id="47" name="STATUS 22_09" dataDxfId="310"/>
    <tableColumn id="2" name="STATUS 22_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8" name="Tabla8" displayName="Tabla8" ref="A1:N13" totalsRowShown="0" headerRowDxfId="309">
  <autoFilter ref="A1:N13"/>
  <tableColumns count="14">
    <tableColumn id="1" name="EXP"/>
    <tableColumn id="8" name="Origen Fecha" dataDxfId="308"/>
    <tableColumn id="9" name="Concepto" dataDxfId="307"/>
    <tableColumn id="10" name="Proveedor" dataDxfId="306"/>
    <tableColumn id="11" name="Monto" dataDxfId="305"/>
    <tableColumn id="13" name="Origen" dataDxfId="304"/>
    <tableColumn id="18" name="Responsable" dataDxfId="303"/>
    <tableColumn id="19" name="Responsable fecha" dataDxfId="302"/>
    <tableColumn id="20" name="Detalle de proceso de trabajo" dataDxfId="301"/>
    <tableColumn id="47" name="STATAUS 22_09" dataDxfId="300"/>
    <tableColumn id="2" name="Período OC"/>
    <tableColumn id="3" name="Pago Mensual"/>
    <tableColumn id="4" name="Pagos Acumulados"/>
    <tableColumn id="5" name="Es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Elemental">
      <a:dk1>
        <a:sysClr val="windowText" lastClr="000000"/>
      </a:dk1>
      <a:lt1>
        <a:sysClr val="window" lastClr="FFFFFF"/>
      </a:lt1>
      <a:dk2>
        <a:srgbClr val="242852"/>
      </a:dk2>
      <a:lt2>
        <a:srgbClr val="ACCBF9"/>
      </a:lt2>
      <a:accent1>
        <a:srgbClr val="629DD1"/>
      </a:accent1>
      <a:accent2>
        <a:srgbClr val="297FD5"/>
      </a:accent2>
      <a:accent3>
        <a:srgbClr val="7F8FA9"/>
      </a:accent3>
      <a:accent4>
        <a:srgbClr val="4A66AC"/>
      </a:accent4>
      <a:accent5>
        <a:srgbClr val="5AA2AE"/>
      </a:accent5>
      <a:accent6>
        <a:srgbClr val="9D90A0"/>
      </a:accent6>
      <a:hlink>
        <a:srgbClr val="9454C3"/>
      </a:hlink>
      <a:folHlink>
        <a:srgbClr val="3EBBF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6.xml"/><Relationship Id="rId3" Type="http://schemas.openxmlformats.org/officeDocument/2006/relationships/pivotTable" Target="../pivotTables/pivotTable4.xml"/><Relationship Id="rId7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C8:J9"/>
  <sheetViews>
    <sheetView showGridLines="0" tabSelected="1" zoomScale="90" zoomScaleNormal="90" workbookViewId="0">
      <selection activeCell="D10" sqref="D10"/>
    </sheetView>
  </sheetViews>
  <sheetFormatPr baseColWidth="10" defaultRowHeight="15" x14ac:dyDescent="0.25"/>
  <cols>
    <col min="3" max="3" width="11.42578125" style="111"/>
  </cols>
  <sheetData>
    <row r="8" spans="4:10" x14ac:dyDescent="0.25">
      <c r="D8" s="591" t="s">
        <v>7094</v>
      </c>
      <c r="E8" s="591"/>
      <c r="F8" s="591"/>
      <c r="G8" s="591"/>
      <c r="I8" s="592">
        <f>GETPIVOTDATA("Depositario Actual",'Resumen Asignación EXPTES.'!$C$6,"Depositario Actual","Compras")</f>
        <v>175</v>
      </c>
      <c r="J8" s="592"/>
    </row>
    <row r="9" spans="4:10" ht="15.75" customHeight="1" x14ac:dyDescent="0.25">
      <c r="D9" s="591"/>
      <c r="E9" s="591"/>
      <c r="F9" s="591"/>
      <c r="G9" s="591"/>
      <c r="I9" s="592"/>
      <c r="J9" s="592"/>
    </row>
  </sheetData>
  <mergeCells count="2">
    <mergeCell ref="D8:G9"/>
    <mergeCell ref="I8:J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99"/>
  </sheetPr>
  <dimension ref="A6:J1713"/>
  <sheetViews>
    <sheetView showGridLines="0" zoomScale="84" zoomScaleNormal="84" workbookViewId="0">
      <selection activeCell="B15" sqref="B15"/>
    </sheetView>
  </sheetViews>
  <sheetFormatPr baseColWidth="10" defaultRowHeight="15" x14ac:dyDescent="0.25"/>
  <cols>
    <col min="1" max="1" width="2.28515625" customWidth="1"/>
    <col min="2" max="2" width="57.42578125" customWidth="1"/>
    <col min="3" max="3" width="30.28515625" bestFit="1" customWidth="1"/>
    <col min="4" max="4" width="31.85546875" customWidth="1"/>
    <col min="5" max="5" width="15.42578125" style="69" bestFit="1" customWidth="1"/>
    <col min="6" max="6" width="13.28515625" style="108" customWidth="1"/>
    <col min="7" max="7" width="13.28515625" customWidth="1"/>
    <col min="8" max="8" width="38.5703125" customWidth="1"/>
    <col min="9" max="9" width="2.7109375" customWidth="1"/>
    <col min="10" max="10" width="16.7109375" customWidth="1"/>
  </cols>
  <sheetData>
    <row r="6" spans="1:10" ht="12.75" customHeight="1" x14ac:dyDescent="0.25">
      <c r="A6" s="69"/>
      <c r="B6" s="69"/>
      <c r="C6" s="69"/>
      <c r="D6" s="69"/>
      <c r="G6" s="69"/>
      <c r="H6" s="69"/>
      <c r="I6" s="69"/>
      <c r="J6" s="69"/>
    </row>
    <row r="7" spans="1:10" ht="12.75" customHeight="1" x14ac:dyDescent="0.25">
      <c r="A7" s="69"/>
      <c r="B7" s="69"/>
      <c r="C7" s="69"/>
      <c r="D7" s="69"/>
      <c r="G7" s="69"/>
      <c r="H7" s="69"/>
      <c r="I7" s="69"/>
      <c r="J7" s="69"/>
    </row>
    <row r="8" spans="1:10" ht="12.75" customHeight="1" x14ac:dyDescent="0.25">
      <c r="A8" s="69"/>
      <c r="B8" s="69"/>
      <c r="C8" s="69"/>
      <c r="D8" s="69"/>
      <c r="G8" s="69"/>
      <c r="H8" s="69"/>
      <c r="I8" s="69"/>
      <c r="J8" s="69"/>
    </row>
    <row r="9" spans="1:10" ht="12.75" customHeight="1" x14ac:dyDescent="0.25">
      <c r="A9" s="69"/>
      <c r="B9" s="69"/>
      <c r="C9" s="69"/>
      <c r="D9" s="69"/>
      <c r="G9" s="69"/>
      <c r="H9" s="69"/>
      <c r="I9" s="69"/>
      <c r="J9" s="69"/>
    </row>
    <row r="11" spans="1:10" s="106" customFormat="1" ht="31.5" x14ac:dyDescent="0.5">
      <c r="B11" s="549" t="s">
        <v>14</v>
      </c>
      <c r="C11" s="506" t="s">
        <v>579</v>
      </c>
      <c r="E11" s="107"/>
      <c r="F11" s="109"/>
    </row>
    <row r="13" spans="1:10" ht="15.75" x14ac:dyDescent="0.25">
      <c r="B13" s="500" t="s">
        <v>29</v>
      </c>
      <c r="C13" s="503" t="s">
        <v>35</v>
      </c>
      <c r="D13" s="503" t="s">
        <v>3</v>
      </c>
      <c r="E13" s="503" t="s">
        <v>24</v>
      </c>
      <c r="F13" s="504" t="s">
        <v>15</v>
      </c>
    </row>
    <row r="14" spans="1:10" ht="15.75" x14ac:dyDescent="0.25">
      <c r="B14" s="501" t="s">
        <v>220</v>
      </c>
      <c r="C14" s="502">
        <v>42499</v>
      </c>
      <c r="D14" s="501" t="s">
        <v>11</v>
      </c>
      <c r="E14" s="501" t="s">
        <v>3124</v>
      </c>
      <c r="F14" s="501" t="s">
        <v>804</v>
      </c>
    </row>
    <row r="15" spans="1:10" ht="15.75" x14ac:dyDescent="0.25">
      <c r="B15" s="501"/>
      <c r="C15" s="502">
        <v>42608</v>
      </c>
      <c r="D15" s="501" t="s">
        <v>11</v>
      </c>
      <c r="E15" s="501" t="s">
        <v>3124</v>
      </c>
      <c r="F15" s="501">
        <v>537771.64</v>
      </c>
    </row>
    <row r="16" spans="1:10" ht="15.75" x14ac:dyDescent="0.25">
      <c r="B16" s="501" t="s">
        <v>206</v>
      </c>
      <c r="C16" s="502">
        <v>42591</v>
      </c>
      <c r="D16" s="501" t="s">
        <v>11</v>
      </c>
      <c r="E16" s="501" t="s">
        <v>3124</v>
      </c>
      <c r="F16" s="501">
        <v>114212.75</v>
      </c>
    </row>
    <row r="17" spans="2:6" ht="15.75" x14ac:dyDescent="0.25">
      <c r="B17" s="501" t="s">
        <v>3124</v>
      </c>
      <c r="C17" s="501" t="s">
        <v>3124</v>
      </c>
      <c r="D17" s="501" t="s">
        <v>11</v>
      </c>
      <c r="E17" s="501" t="s">
        <v>3124</v>
      </c>
      <c r="F17" s="501">
        <v>1313256.05</v>
      </c>
    </row>
    <row r="18" spans="2:6" ht="15.75" x14ac:dyDescent="0.25">
      <c r="B18" s="505" t="s">
        <v>3122</v>
      </c>
      <c r="C18" s="505"/>
      <c r="D18" s="505"/>
      <c r="E18" s="505"/>
      <c r="F18" s="505"/>
    </row>
    <row r="19" spans="2:6" x14ac:dyDescent="0.25">
      <c r="E19"/>
      <c r="F19"/>
    </row>
    <row r="20" spans="2:6" x14ac:dyDescent="0.25">
      <c r="E20"/>
      <c r="F20"/>
    </row>
    <row r="21" spans="2:6" x14ac:dyDescent="0.25">
      <c r="E21"/>
      <c r="F21"/>
    </row>
    <row r="22" spans="2:6" x14ac:dyDescent="0.25">
      <c r="E22"/>
      <c r="F22"/>
    </row>
    <row r="23" spans="2:6" x14ac:dyDescent="0.25">
      <c r="E23"/>
      <c r="F23"/>
    </row>
    <row r="24" spans="2:6" x14ac:dyDescent="0.25">
      <c r="E24"/>
      <c r="F24"/>
    </row>
    <row r="25" spans="2:6" x14ac:dyDescent="0.25">
      <c r="E25"/>
      <c r="F25"/>
    </row>
    <row r="26" spans="2:6" x14ac:dyDescent="0.25">
      <c r="E26"/>
      <c r="F26"/>
    </row>
    <row r="27" spans="2:6" x14ac:dyDescent="0.25">
      <c r="E27"/>
      <c r="F27"/>
    </row>
    <row r="28" spans="2:6" x14ac:dyDescent="0.25">
      <c r="E28"/>
      <c r="F28"/>
    </row>
    <row r="29" spans="2:6" x14ac:dyDescent="0.25">
      <c r="E29"/>
      <c r="F29"/>
    </row>
    <row r="30" spans="2:6" x14ac:dyDescent="0.25">
      <c r="E30"/>
      <c r="F30"/>
    </row>
    <row r="31" spans="2:6" x14ac:dyDescent="0.25">
      <c r="E31"/>
      <c r="F31"/>
    </row>
    <row r="32" spans="2:6" x14ac:dyDescent="0.25">
      <c r="E32"/>
      <c r="F32"/>
    </row>
    <row r="33" spans="5:6" x14ac:dyDescent="0.25">
      <c r="E33"/>
      <c r="F33"/>
    </row>
    <row r="34" spans="5:6" x14ac:dyDescent="0.25">
      <c r="E34"/>
      <c r="F34"/>
    </row>
    <row r="35" spans="5:6" x14ac:dyDescent="0.25">
      <c r="E35"/>
      <c r="F35"/>
    </row>
    <row r="36" spans="5:6" x14ac:dyDescent="0.25">
      <c r="E36"/>
      <c r="F36"/>
    </row>
    <row r="37" spans="5:6" x14ac:dyDescent="0.25">
      <c r="E37"/>
      <c r="F37"/>
    </row>
    <row r="38" spans="5:6" x14ac:dyDescent="0.25">
      <c r="E38"/>
      <c r="F38"/>
    </row>
    <row r="39" spans="5:6" x14ac:dyDescent="0.25">
      <c r="E39"/>
      <c r="F39"/>
    </row>
    <row r="40" spans="5:6" x14ac:dyDescent="0.25">
      <c r="E40"/>
      <c r="F40"/>
    </row>
    <row r="41" spans="5:6" x14ac:dyDescent="0.25">
      <c r="E41"/>
      <c r="F41"/>
    </row>
    <row r="42" spans="5:6" x14ac:dyDescent="0.25">
      <c r="E42"/>
      <c r="F42"/>
    </row>
    <row r="43" spans="5:6" x14ac:dyDescent="0.25">
      <c r="E43"/>
      <c r="F43"/>
    </row>
    <row r="44" spans="5:6" x14ac:dyDescent="0.25">
      <c r="E44"/>
      <c r="F44"/>
    </row>
    <row r="45" spans="5:6" x14ac:dyDescent="0.25">
      <c r="E45"/>
      <c r="F45"/>
    </row>
    <row r="46" spans="5:6" x14ac:dyDescent="0.25">
      <c r="E46"/>
      <c r="F46"/>
    </row>
    <row r="47" spans="5:6" x14ac:dyDescent="0.25">
      <c r="E47"/>
      <c r="F47"/>
    </row>
    <row r="48" spans="5:6" x14ac:dyDescent="0.25">
      <c r="E48"/>
      <c r="F48"/>
    </row>
    <row r="49" spans="5:6" x14ac:dyDescent="0.25">
      <c r="E49"/>
      <c r="F49"/>
    </row>
    <row r="50" spans="5:6" x14ac:dyDescent="0.25">
      <c r="E50"/>
      <c r="F50"/>
    </row>
    <row r="51" spans="5:6" x14ac:dyDescent="0.25">
      <c r="E51"/>
      <c r="F51"/>
    </row>
    <row r="52" spans="5:6" x14ac:dyDescent="0.25">
      <c r="E52"/>
      <c r="F52"/>
    </row>
    <row r="53" spans="5:6" x14ac:dyDescent="0.25">
      <c r="E53"/>
      <c r="F53"/>
    </row>
    <row r="54" spans="5:6" x14ac:dyDescent="0.25">
      <c r="E54"/>
      <c r="F54"/>
    </row>
    <row r="55" spans="5:6" x14ac:dyDescent="0.25">
      <c r="E55"/>
      <c r="F55"/>
    </row>
    <row r="56" spans="5:6" x14ac:dyDescent="0.25">
      <c r="E56"/>
      <c r="F56"/>
    </row>
    <row r="57" spans="5:6" x14ac:dyDescent="0.25">
      <c r="E57"/>
      <c r="F57"/>
    </row>
    <row r="58" spans="5:6" x14ac:dyDescent="0.25">
      <c r="E58"/>
      <c r="F58"/>
    </row>
    <row r="59" spans="5:6" x14ac:dyDescent="0.25">
      <c r="E59"/>
      <c r="F59"/>
    </row>
    <row r="60" spans="5:6" x14ac:dyDescent="0.25">
      <c r="E60"/>
      <c r="F60"/>
    </row>
    <row r="61" spans="5:6" x14ac:dyDescent="0.25">
      <c r="E61"/>
      <c r="F61"/>
    </row>
    <row r="62" spans="5:6" x14ac:dyDescent="0.25">
      <c r="E62"/>
      <c r="F62"/>
    </row>
    <row r="63" spans="5:6" x14ac:dyDescent="0.25">
      <c r="E63"/>
      <c r="F63"/>
    </row>
    <row r="64" spans="5:6" x14ac:dyDescent="0.25">
      <c r="E64"/>
      <c r="F64"/>
    </row>
    <row r="65" spans="5:6" x14ac:dyDescent="0.25">
      <c r="E65"/>
      <c r="F65"/>
    </row>
    <row r="66" spans="5:6" x14ac:dyDescent="0.25">
      <c r="E66"/>
      <c r="F66"/>
    </row>
    <row r="67" spans="5:6" x14ac:dyDescent="0.25">
      <c r="E67"/>
      <c r="F67"/>
    </row>
    <row r="68" spans="5:6" x14ac:dyDescent="0.25">
      <c r="E68"/>
      <c r="F68"/>
    </row>
    <row r="69" spans="5:6" x14ac:dyDescent="0.25">
      <c r="E69"/>
      <c r="F69"/>
    </row>
    <row r="70" spans="5:6" x14ac:dyDescent="0.25">
      <c r="E70"/>
      <c r="F70"/>
    </row>
    <row r="71" spans="5:6" x14ac:dyDescent="0.25">
      <c r="E71"/>
      <c r="F71"/>
    </row>
    <row r="72" spans="5:6" x14ac:dyDescent="0.25">
      <c r="E72"/>
      <c r="F72"/>
    </row>
    <row r="73" spans="5:6" x14ac:dyDescent="0.25">
      <c r="E73"/>
      <c r="F73"/>
    </row>
    <row r="74" spans="5:6" x14ac:dyDescent="0.25">
      <c r="E74"/>
      <c r="F74"/>
    </row>
    <row r="75" spans="5:6" x14ac:dyDescent="0.25">
      <c r="E75"/>
      <c r="F75"/>
    </row>
    <row r="76" spans="5:6" x14ac:dyDescent="0.25">
      <c r="E76"/>
      <c r="F76"/>
    </row>
    <row r="77" spans="5:6" x14ac:dyDescent="0.25">
      <c r="E77"/>
      <c r="F77"/>
    </row>
    <row r="78" spans="5:6" x14ac:dyDescent="0.25">
      <c r="E78"/>
      <c r="F78"/>
    </row>
    <row r="79" spans="5:6" x14ac:dyDescent="0.25">
      <c r="E79"/>
      <c r="F79"/>
    </row>
    <row r="80" spans="5:6" x14ac:dyDescent="0.25">
      <c r="E80"/>
      <c r="F80"/>
    </row>
    <row r="81" spans="5:6" x14ac:dyDescent="0.25">
      <c r="E81"/>
      <c r="F81"/>
    </row>
    <row r="82" spans="5:6" x14ac:dyDescent="0.25">
      <c r="E82"/>
      <c r="F82"/>
    </row>
    <row r="83" spans="5:6" x14ac:dyDescent="0.25">
      <c r="E83"/>
      <c r="F83"/>
    </row>
    <row r="84" spans="5:6" x14ac:dyDescent="0.25">
      <c r="E84"/>
      <c r="F84"/>
    </row>
    <row r="85" spans="5:6" x14ac:dyDescent="0.25">
      <c r="E85"/>
      <c r="F85"/>
    </row>
    <row r="86" spans="5:6" x14ac:dyDescent="0.25">
      <c r="E86"/>
      <c r="F86"/>
    </row>
    <row r="87" spans="5:6" x14ac:dyDescent="0.25">
      <c r="E87"/>
      <c r="F87"/>
    </row>
    <row r="88" spans="5:6" x14ac:dyDescent="0.25">
      <c r="E88"/>
      <c r="F88"/>
    </row>
    <row r="89" spans="5:6" x14ac:dyDescent="0.25">
      <c r="E89"/>
      <c r="F89"/>
    </row>
    <row r="90" spans="5:6" x14ac:dyDescent="0.25">
      <c r="E90"/>
      <c r="F90"/>
    </row>
    <row r="91" spans="5:6" x14ac:dyDescent="0.25">
      <c r="E91"/>
      <c r="F91"/>
    </row>
    <row r="92" spans="5:6" x14ac:dyDescent="0.25">
      <c r="E92"/>
      <c r="F92"/>
    </row>
    <row r="93" spans="5:6" x14ac:dyDescent="0.25">
      <c r="E93"/>
      <c r="F93"/>
    </row>
    <row r="94" spans="5:6" x14ac:dyDescent="0.25">
      <c r="E94"/>
      <c r="F94"/>
    </row>
    <row r="95" spans="5:6" x14ac:dyDescent="0.25">
      <c r="E95"/>
      <c r="F95"/>
    </row>
    <row r="96" spans="5:6" x14ac:dyDescent="0.25">
      <c r="E96"/>
      <c r="F96"/>
    </row>
    <row r="97" spans="5:6" x14ac:dyDescent="0.25">
      <c r="E97"/>
      <c r="F97"/>
    </row>
    <row r="98" spans="5:6" x14ac:dyDescent="0.25">
      <c r="E98"/>
      <c r="F98"/>
    </row>
    <row r="99" spans="5:6" x14ac:dyDescent="0.25">
      <c r="E99"/>
      <c r="F99"/>
    </row>
    <row r="100" spans="5:6" x14ac:dyDescent="0.25">
      <c r="E100"/>
      <c r="F100"/>
    </row>
    <row r="101" spans="5:6" x14ac:dyDescent="0.25">
      <c r="E101"/>
      <c r="F101"/>
    </row>
    <row r="102" spans="5:6" x14ac:dyDescent="0.25">
      <c r="E102"/>
      <c r="F102"/>
    </row>
    <row r="103" spans="5:6" x14ac:dyDescent="0.25">
      <c r="E103"/>
      <c r="F103"/>
    </row>
    <row r="104" spans="5:6" x14ac:dyDescent="0.25">
      <c r="E104"/>
      <c r="F104"/>
    </row>
    <row r="105" spans="5:6" x14ac:dyDescent="0.25">
      <c r="E105"/>
      <c r="F105"/>
    </row>
    <row r="106" spans="5:6" x14ac:dyDescent="0.25">
      <c r="E106"/>
      <c r="F106"/>
    </row>
    <row r="107" spans="5:6" x14ac:dyDescent="0.25">
      <c r="E107"/>
      <c r="F107"/>
    </row>
    <row r="108" spans="5:6" x14ac:dyDescent="0.25">
      <c r="E108"/>
      <c r="F108"/>
    </row>
    <row r="109" spans="5:6" x14ac:dyDescent="0.25">
      <c r="E109"/>
      <c r="F109"/>
    </row>
    <row r="110" spans="5:6" x14ac:dyDescent="0.25">
      <c r="E110"/>
      <c r="F110"/>
    </row>
    <row r="111" spans="5:6" x14ac:dyDescent="0.25">
      <c r="E111"/>
      <c r="F111"/>
    </row>
    <row r="112" spans="5:6" x14ac:dyDescent="0.25">
      <c r="E112"/>
      <c r="F112"/>
    </row>
    <row r="113" spans="5:6" x14ac:dyDescent="0.25">
      <c r="E113"/>
      <c r="F113"/>
    </row>
    <row r="114" spans="5:6" x14ac:dyDescent="0.25">
      <c r="E114"/>
      <c r="F114"/>
    </row>
    <row r="115" spans="5:6" x14ac:dyDescent="0.25">
      <c r="E115"/>
      <c r="F115"/>
    </row>
    <row r="116" spans="5:6" x14ac:dyDescent="0.25">
      <c r="E116"/>
      <c r="F116"/>
    </row>
    <row r="117" spans="5:6" x14ac:dyDescent="0.25">
      <c r="E117"/>
      <c r="F117"/>
    </row>
    <row r="118" spans="5:6" x14ac:dyDescent="0.25">
      <c r="E118"/>
      <c r="F118"/>
    </row>
    <row r="119" spans="5:6" x14ac:dyDescent="0.25">
      <c r="E119"/>
      <c r="F119"/>
    </row>
    <row r="120" spans="5:6" x14ac:dyDescent="0.25">
      <c r="E120"/>
      <c r="F120"/>
    </row>
    <row r="121" spans="5:6" x14ac:dyDescent="0.25">
      <c r="E121"/>
      <c r="F121"/>
    </row>
    <row r="122" spans="5:6" x14ac:dyDescent="0.25">
      <c r="E122"/>
      <c r="F122"/>
    </row>
    <row r="123" spans="5:6" x14ac:dyDescent="0.25">
      <c r="E123"/>
      <c r="F123"/>
    </row>
    <row r="124" spans="5:6" x14ac:dyDescent="0.25">
      <c r="E124"/>
      <c r="F124"/>
    </row>
    <row r="125" spans="5:6" x14ac:dyDescent="0.25">
      <c r="E125"/>
      <c r="F125"/>
    </row>
    <row r="126" spans="5:6" x14ac:dyDescent="0.25">
      <c r="E126"/>
      <c r="F126"/>
    </row>
    <row r="127" spans="5:6" x14ac:dyDescent="0.25">
      <c r="E127"/>
      <c r="F127"/>
    </row>
    <row r="128" spans="5:6" x14ac:dyDescent="0.25">
      <c r="E128"/>
      <c r="F128"/>
    </row>
    <row r="129" spans="5:6" x14ac:dyDescent="0.25">
      <c r="E129"/>
      <c r="F129"/>
    </row>
    <row r="130" spans="5:6" x14ac:dyDescent="0.25">
      <c r="E130"/>
      <c r="F130"/>
    </row>
    <row r="131" spans="5:6" x14ac:dyDescent="0.25">
      <c r="E131"/>
      <c r="F131"/>
    </row>
    <row r="132" spans="5:6" x14ac:dyDescent="0.25">
      <c r="E132"/>
      <c r="F132"/>
    </row>
    <row r="133" spans="5:6" x14ac:dyDescent="0.25">
      <c r="E133"/>
      <c r="F133"/>
    </row>
    <row r="134" spans="5:6" x14ac:dyDescent="0.25">
      <c r="E134"/>
      <c r="F134"/>
    </row>
    <row r="135" spans="5:6" x14ac:dyDescent="0.25">
      <c r="E135"/>
      <c r="F135"/>
    </row>
    <row r="136" spans="5:6" x14ac:dyDescent="0.25">
      <c r="E136"/>
      <c r="F136"/>
    </row>
    <row r="137" spans="5:6" x14ac:dyDescent="0.25">
      <c r="E137"/>
      <c r="F137"/>
    </row>
    <row r="138" spans="5:6" x14ac:dyDescent="0.25">
      <c r="E138"/>
      <c r="F138"/>
    </row>
    <row r="139" spans="5:6" x14ac:dyDescent="0.25">
      <c r="E139"/>
      <c r="F139"/>
    </row>
    <row r="140" spans="5:6" x14ac:dyDescent="0.25">
      <c r="E140"/>
      <c r="F140"/>
    </row>
    <row r="141" spans="5:6" x14ac:dyDescent="0.25">
      <c r="E141"/>
      <c r="F141"/>
    </row>
    <row r="142" spans="5:6" x14ac:dyDescent="0.25">
      <c r="E142"/>
      <c r="F142"/>
    </row>
    <row r="143" spans="5:6" x14ac:dyDescent="0.25">
      <c r="E143"/>
      <c r="F143"/>
    </row>
    <row r="144" spans="5:6" x14ac:dyDescent="0.25">
      <c r="E144"/>
      <c r="F144"/>
    </row>
    <row r="145" spans="5:6" x14ac:dyDescent="0.25">
      <c r="E145"/>
      <c r="F145"/>
    </row>
    <row r="146" spans="5:6" x14ac:dyDescent="0.25">
      <c r="E146"/>
      <c r="F146"/>
    </row>
    <row r="147" spans="5:6" x14ac:dyDescent="0.25">
      <c r="E147"/>
      <c r="F147"/>
    </row>
    <row r="148" spans="5:6" x14ac:dyDescent="0.25">
      <c r="E148"/>
      <c r="F148"/>
    </row>
    <row r="149" spans="5:6" x14ac:dyDescent="0.25">
      <c r="E149"/>
      <c r="F149"/>
    </row>
    <row r="150" spans="5:6" x14ac:dyDescent="0.25">
      <c r="E150"/>
      <c r="F150"/>
    </row>
    <row r="151" spans="5:6" x14ac:dyDescent="0.25">
      <c r="E151"/>
      <c r="F151"/>
    </row>
    <row r="152" spans="5:6" x14ac:dyDescent="0.25">
      <c r="E152"/>
      <c r="F152"/>
    </row>
    <row r="153" spans="5:6" x14ac:dyDescent="0.25">
      <c r="E153"/>
      <c r="F153"/>
    </row>
    <row r="154" spans="5:6" x14ac:dyDescent="0.25">
      <c r="E154"/>
      <c r="F154"/>
    </row>
    <row r="155" spans="5:6" x14ac:dyDescent="0.25">
      <c r="E155"/>
      <c r="F155"/>
    </row>
    <row r="156" spans="5:6" x14ac:dyDescent="0.25">
      <c r="E156"/>
      <c r="F156"/>
    </row>
    <row r="157" spans="5:6" x14ac:dyDescent="0.25">
      <c r="E157"/>
      <c r="F157"/>
    </row>
    <row r="158" spans="5:6" x14ac:dyDescent="0.25">
      <c r="E158"/>
      <c r="F158"/>
    </row>
    <row r="159" spans="5:6" x14ac:dyDescent="0.25">
      <c r="E159"/>
      <c r="F159"/>
    </row>
    <row r="160" spans="5:6" x14ac:dyDescent="0.25">
      <c r="E160"/>
      <c r="F160"/>
    </row>
    <row r="161" spans="5:6" x14ac:dyDescent="0.25">
      <c r="E161"/>
      <c r="F161"/>
    </row>
    <row r="162" spans="5:6" x14ac:dyDescent="0.25">
      <c r="E162"/>
      <c r="F162"/>
    </row>
    <row r="163" spans="5:6" x14ac:dyDescent="0.25">
      <c r="E163"/>
      <c r="F163"/>
    </row>
    <row r="164" spans="5:6" x14ac:dyDescent="0.25">
      <c r="E164"/>
      <c r="F164"/>
    </row>
    <row r="165" spans="5:6" x14ac:dyDescent="0.25">
      <c r="E165"/>
      <c r="F165"/>
    </row>
    <row r="166" spans="5:6" x14ac:dyDescent="0.25">
      <c r="E166"/>
      <c r="F166"/>
    </row>
    <row r="167" spans="5:6" x14ac:dyDescent="0.25">
      <c r="E167"/>
      <c r="F167"/>
    </row>
    <row r="168" spans="5:6" x14ac:dyDescent="0.25">
      <c r="E168"/>
      <c r="F168"/>
    </row>
    <row r="169" spans="5:6" x14ac:dyDescent="0.25">
      <c r="E169"/>
      <c r="F169"/>
    </row>
    <row r="170" spans="5:6" x14ac:dyDescent="0.25">
      <c r="E170"/>
      <c r="F170"/>
    </row>
    <row r="171" spans="5:6" x14ac:dyDescent="0.25">
      <c r="E171"/>
      <c r="F171"/>
    </row>
    <row r="172" spans="5:6" x14ac:dyDescent="0.25">
      <c r="E172"/>
      <c r="F172"/>
    </row>
    <row r="173" spans="5:6" x14ac:dyDescent="0.25">
      <c r="E173"/>
      <c r="F173"/>
    </row>
    <row r="174" spans="5:6" x14ac:dyDescent="0.25">
      <c r="E174"/>
      <c r="F174"/>
    </row>
    <row r="175" spans="5:6" x14ac:dyDescent="0.25">
      <c r="E175"/>
      <c r="F175"/>
    </row>
    <row r="176" spans="5:6" x14ac:dyDescent="0.25">
      <c r="E176"/>
      <c r="F176"/>
    </row>
    <row r="177" spans="5:6" x14ac:dyDescent="0.25">
      <c r="E177"/>
      <c r="F177"/>
    </row>
    <row r="178" spans="5:6" x14ac:dyDescent="0.25">
      <c r="E178"/>
      <c r="F178"/>
    </row>
    <row r="179" spans="5:6" x14ac:dyDescent="0.25">
      <c r="E179"/>
      <c r="F179"/>
    </row>
    <row r="180" spans="5:6" x14ac:dyDescent="0.25">
      <c r="E180"/>
      <c r="F180"/>
    </row>
    <row r="181" spans="5:6" x14ac:dyDescent="0.25">
      <c r="E181"/>
      <c r="F181"/>
    </row>
    <row r="182" spans="5:6" x14ac:dyDescent="0.25">
      <c r="E182"/>
      <c r="F182"/>
    </row>
    <row r="183" spans="5:6" x14ac:dyDescent="0.25">
      <c r="E183"/>
      <c r="F183"/>
    </row>
    <row r="184" spans="5:6" x14ac:dyDescent="0.25">
      <c r="E184"/>
      <c r="F184"/>
    </row>
    <row r="185" spans="5:6" x14ac:dyDescent="0.25">
      <c r="E185"/>
      <c r="F185"/>
    </row>
    <row r="186" spans="5:6" x14ac:dyDescent="0.25">
      <c r="E186"/>
      <c r="F186"/>
    </row>
    <row r="187" spans="5:6" x14ac:dyDescent="0.25">
      <c r="E187"/>
      <c r="F187"/>
    </row>
    <row r="188" spans="5:6" x14ac:dyDescent="0.25">
      <c r="E188"/>
      <c r="F188"/>
    </row>
    <row r="189" spans="5:6" x14ac:dyDescent="0.25">
      <c r="E189"/>
      <c r="F189"/>
    </row>
    <row r="190" spans="5:6" x14ac:dyDescent="0.25">
      <c r="E190"/>
      <c r="F190"/>
    </row>
    <row r="191" spans="5:6" x14ac:dyDescent="0.25">
      <c r="E191"/>
      <c r="F191"/>
    </row>
    <row r="192" spans="5:6" x14ac:dyDescent="0.25">
      <c r="E192"/>
      <c r="F192"/>
    </row>
    <row r="193" spans="5:6" x14ac:dyDescent="0.25">
      <c r="E193"/>
      <c r="F193"/>
    </row>
    <row r="194" spans="5:6" x14ac:dyDescent="0.25">
      <c r="E194"/>
      <c r="F194"/>
    </row>
    <row r="195" spans="5:6" x14ac:dyDescent="0.25">
      <c r="E195"/>
      <c r="F195"/>
    </row>
    <row r="196" spans="5:6" x14ac:dyDescent="0.25">
      <c r="E196"/>
      <c r="F196"/>
    </row>
    <row r="197" spans="5:6" x14ac:dyDescent="0.25">
      <c r="E197"/>
      <c r="F197"/>
    </row>
    <row r="198" spans="5:6" x14ac:dyDescent="0.25">
      <c r="E198"/>
      <c r="F198"/>
    </row>
    <row r="199" spans="5:6" x14ac:dyDescent="0.25">
      <c r="E199"/>
      <c r="F199"/>
    </row>
    <row r="200" spans="5:6" x14ac:dyDescent="0.25">
      <c r="E200"/>
      <c r="F200"/>
    </row>
    <row r="201" spans="5:6" x14ac:dyDescent="0.25">
      <c r="E201"/>
      <c r="F201"/>
    </row>
    <row r="202" spans="5:6" x14ac:dyDescent="0.25">
      <c r="E202"/>
      <c r="F202"/>
    </row>
    <row r="203" spans="5:6" x14ac:dyDescent="0.25">
      <c r="E203"/>
      <c r="F203"/>
    </row>
    <row r="204" spans="5:6" x14ac:dyDescent="0.25">
      <c r="E204"/>
      <c r="F204"/>
    </row>
    <row r="205" spans="5:6" x14ac:dyDescent="0.25">
      <c r="E205"/>
      <c r="F205"/>
    </row>
    <row r="206" spans="5:6" x14ac:dyDescent="0.25">
      <c r="E206"/>
      <c r="F206"/>
    </row>
    <row r="207" spans="5:6" x14ac:dyDescent="0.25">
      <c r="E207"/>
      <c r="F207"/>
    </row>
    <row r="208" spans="5:6" x14ac:dyDescent="0.25">
      <c r="E208"/>
      <c r="F208"/>
    </row>
    <row r="209" spans="5:6" x14ac:dyDescent="0.25">
      <c r="E209"/>
      <c r="F209"/>
    </row>
    <row r="210" spans="5:6" x14ac:dyDescent="0.25">
      <c r="E210"/>
      <c r="F210"/>
    </row>
    <row r="211" spans="5:6" x14ac:dyDescent="0.25">
      <c r="E211"/>
      <c r="F211"/>
    </row>
    <row r="212" spans="5:6" x14ac:dyDescent="0.25">
      <c r="E212"/>
      <c r="F212"/>
    </row>
    <row r="213" spans="5:6" x14ac:dyDescent="0.25">
      <c r="E213"/>
      <c r="F213"/>
    </row>
    <row r="214" spans="5:6" x14ac:dyDescent="0.25">
      <c r="E214"/>
      <c r="F214"/>
    </row>
    <row r="215" spans="5:6" x14ac:dyDescent="0.25">
      <c r="E215"/>
      <c r="F215"/>
    </row>
    <row r="216" spans="5:6" x14ac:dyDescent="0.25">
      <c r="E216"/>
      <c r="F216"/>
    </row>
    <row r="217" spans="5:6" x14ac:dyDescent="0.25">
      <c r="E217"/>
      <c r="F217"/>
    </row>
    <row r="218" spans="5:6" x14ac:dyDescent="0.25">
      <c r="E218"/>
      <c r="F218"/>
    </row>
    <row r="219" spans="5:6" x14ac:dyDescent="0.25">
      <c r="E219"/>
      <c r="F219"/>
    </row>
    <row r="220" spans="5:6" x14ac:dyDescent="0.25">
      <c r="E220"/>
      <c r="F220"/>
    </row>
    <row r="221" spans="5:6" x14ac:dyDescent="0.25">
      <c r="E221"/>
      <c r="F221"/>
    </row>
    <row r="222" spans="5:6" x14ac:dyDescent="0.25">
      <c r="E222"/>
      <c r="F222"/>
    </row>
    <row r="223" spans="5:6" x14ac:dyDescent="0.25">
      <c r="E223"/>
      <c r="F223"/>
    </row>
    <row r="224" spans="5:6" x14ac:dyDescent="0.25">
      <c r="E224"/>
      <c r="F224"/>
    </row>
    <row r="225" spans="5:6" x14ac:dyDescent="0.25">
      <c r="E225"/>
      <c r="F225"/>
    </row>
    <row r="226" spans="5:6" x14ac:dyDescent="0.25">
      <c r="E226"/>
      <c r="F226"/>
    </row>
    <row r="227" spans="5:6" x14ac:dyDescent="0.25">
      <c r="E227"/>
      <c r="F227"/>
    </row>
    <row r="228" spans="5:6" x14ac:dyDescent="0.25">
      <c r="E228"/>
      <c r="F228"/>
    </row>
    <row r="229" spans="5:6" x14ac:dyDescent="0.25">
      <c r="E229"/>
      <c r="F229"/>
    </row>
    <row r="230" spans="5:6" x14ac:dyDescent="0.25">
      <c r="E230"/>
      <c r="F230"/>
    </row>
    <row r="231" spans="5:6" x14ac:dyDescent="0.25">
      <c r="E231"/>
      <c r="F231"/>
    </row>
    <row r="232" spans="5:6" x14ac:dyDescent="0.25">
      <c r="E232"/>
      <c r="F232"/>
    </row>
    <row r="233" spans="5:6" x14ac:dyDescent="0.25">
      <c r="E233"/>
      <c r="F233"/>
    </row>
    <row r="234" spans="5:6" x14ac:dyDescent="0.25">
      <c r="E234"/>
      <c r="F234"/>
    </row>
    <row r="235" spans="5:6" x14ac:dyDescent="0.25">
      <c r="E235"/>
      <c r="F235"/>
    </row>
    <row r="236" spans="5:6" x14ac:dyDescent="0.25">
      <c r="E236"/>
      <c r="F236"/>
    </row>
    <row r="237" spans="5:6" x14ac:dyDescent="0.25">
      <c r="E237"/>
      <c r="F237"/>
    </row>
    <row r="238" spans="5:6" x14ac:dyDescent="0.25">
      <c r="E238"/>
      <c r="F238"/>
    </row>
    <row r="239" spans="5:6" x14ac:dyDescent="0.25">
      <c r="E239"/>
      <c r="F239"/>
    </row>
    <row r="240" spans="5:6" x14ac:dyDescent="0.25">
      <c r="E240"/>
      <c r="F240"/>
    </row>
    <row r="241" spans="5:6" x14ac:dyDescent="0.25">
      <c r="E241"/>
      <c r="F241"/>
    </row>
    <row r="242" spans="5:6" x14ac:dyDescent="0.25">
      <c r="E242"/>
      <c r="F242"/>
    </row>
    <row r="243" spans="5:6" x14ac:dyDescent="0.25">
      <c r="E243"/>
      <c r="F243"/>
    </row>
    <row r="244" spans="5:6" x14ac:dyDescent="0.25">
      <c r="E244"/>
      <c r="F244"/>
    </row>
    <row r="245" spans="5:6" x14ac:dyDescent="0.25">
      <c r="E245"/>
      <c r="F245"/>
    </row>
    <row r="246" spans="5:6" x14ac:dyDescent="0.25">
      <c r="E246"/>
      <c r="F246"/>
    </row>
    <row r="247" spans="5:6" x14ac:dyDescent="0.25">
      <c r="E247"/>
      <c r="F247"/>
    </row>
    <row r="248" spans="5:6" x14ac:dyDescent="0.25">
      <c r="E248"/>
      <c r="F248"/>
    </row>
    <row r="249" spans="5:6" x14ac:dyDescent="0.25">
      <c r="E249"/>
      <c r="F249"/>
    </row>
    <row r="250" spans="5:6" x14ac:dyDescent="0.25">
      <c r="E250"/>
      <c r="F250"/>
    </row>
    <row r="251" spans="5:6" x14ac:dyDescent="0.25">
      <c r="E251"/>
      <c r="F251"/>
    </row>
    <row r="252" spans="5:6" x14ac:dyDescent="0.25">
      <c r="E252"/>
      <c r="F252"/>
    </row>
    <row r="253" spans="5:6" x14ac:dyDescent="0.25">
      <c r="E253"/>
      <c r="F253"/>
    </row>
    <row r="254" spans="5:6" x14ac:dyDescent="0.25">
      <c r="E254"/>
      <c r="F254"/>
    </row>
    <row r="255" spans="5:6" x14ac:dyDescent="0.25">
      <c r="E255"/>
      <c r="F255"/>
    </row>
    <row r="256" spans="5:6" x14ac:dyDescent="0.25">
      <c r="E256"/>
      <c r="F256"/>
    </row>
    <row r="257" spans="5:6" x14ac:dyDescent="0.25">
      <c r="E257"/>
      <c r="F257"/>
    </row>
    <row r="258" spans="5:6" x14ac:dyDescent="0.25">
      <c r="E258"/>
      <c r="F258"/>
    </row>
    <row r="259" spans="5:6" x14ac:dyDescent="0.25">
      <c r="E259"/>
      <c r="F259"/>
    </row>
    <row r="260" spans="5:6" x14ac:dyDescent="0.25">
      <c r="E260"/>
      <c r="F260"/>
    </row>
    <row r="261" spans="5:6" x14ac:dyDescent="0.25">
      <c r="E261"/>
      <c r="F261"/>
    </row>
    <row r="262" spans="5:6" x14ac:dyDescent="0.25">
      <c r="E262"/>
      <c r="F262"/>
    </row>
    <row r="263" spans="5:6" x14ac:dyDescent="0.25">
      <c r="E263"/>
      <c r="F263"/>
    </row>
    <row r="264" spans="5:6" x14ac:dyDescent="0.25">
      <c r="E264"/>
      <c r="F264"/>
    </row>
    <row r="265" spans="5:6" x14ac:dyDescent="0.25">
      <c r="E265"/>
      <c r="F265"/>
    </row>
    <row r="266" spans="5:6" x14ac:dyDescent="0.25">
      <c r="E266"/>
      <c r="F266"/>
    </row>
    <row r="267" spans="5:6" x14ac:dyDescent="0.25">
      <c r="E267"/>
      <c r="F267"/>
    </row>
    <row r="268" spans="5:6" x14ac:dyDescent="0.25">
      <c r="E268"/>
      <c r="F268"/>
    </row>
    <row r="269" spans="5:6" x14ac:dyDescent="0.25">
      <c r="E269"/>
      <c r="F269"/>
    </row>
    <row r="270" spans="5:6" x14ac:dyDescent="0.25">
      <c r="E270"/>
      <c r="F270"/>
    </row>
    <row r="271" spans="5:6" x14ac:dyDescent="0.25">
      <c r="E271"/>
      <c r="F271"/>
    </row>
    <row r="272" spans="5:6" x14ac:dyDescent="0.25">
      <c r="E272"/>
      <c r="F272"/>
    </row>
    <row r="273" spans="5:6" x14ac:dyDescent="0.25">
      <c r="E273"/>
      <c r="F273"/>
    </row>
    <row r="274" spans="5:6" x14ac:dyDescent="0.25">
      <c r="E274"/>
      <c r="F274"/>
    </row>
    <row r="275" spans="5:6" x14ac:dyDescent="0.25">
      <c r="E275"/>
      <c r="F275"/>
    </row>
    <row r="276" spans="5:6" x14ac:dyDescent="0.25">
      <c r="E276"/>
      <c r="F276"/>
    </row>
    <row r="277" spans="5:6" x14ac:dyDescent="0.25">
      <c r="E277"/>
      <c r="F277"/>
    </row>
    <row r="278" spans="5:6" x14ac:dyDescent="0.25">
      <c r="E278"/>
      <c r="F278"/>
    </row>
    <row r="279" spans="5:6" x14ac:dyDescent="0.25">
      <c r="E279"/>
      <c r="F279"/>
    </row>
    <row r="280" spans="5:6" x14ac:dyDescent="0.25">
      <c r="E280"/>
      <c r="F280"/>
    </row>
    <row r="281" spans="5:6" x14ac:dyDescent="0.25">
      <c r="E281"/>
      <c r="F281"/>
    </row>
    <row r="282" spans="5:6" x14ac:dyDescent="0.25">
      <c r="E282"/>
      <c r="F282"/>
    </row>
    <row r="283" spans="5:6" x14ac:dyDescent="0.25">
      <c r="E283"/>
      <c r="F283"/>
    </row>
    <row r="284" spans="5:6" x14ac:dyDescent="0.25">
      <c r="E284"/>
      <c r="F284"/>
    </row>
    <row r="285" spans="5:6" x14ac:dyDescent="0.25">
      <c r="E285"/>
      <c r="F285"/>
    </row>
    <row r="286" spans="5:6" x14ac:dyDescent="0.25">
      <c r="E286"/>
      <c r="F286"/>
    </row>
    <row r="287" spans="5:6" x14ac:dyDescent="0.25">
      <c r="E287"/>
      <c r="F287"/>
    </row>
    <row r="288" spans="5:6" x14ac:dyDescent="0.25">
      <c r="E288"/>
      <c r="F288"/>
    </row>
    <row r="289" spans="5:6" x14ac:dyDescent="0.25">
      <c r="E289"/>
      <c r="F289"/>
    </row>
    <row r="290" spans="5:6" x14ac:dyDescent="0.25">
      <c r="E290"/>
      <c r="F290"/>
    </row>
    <row r="291" spans="5:6" x14ac:dyDescent="0.25">
      <c r="E291"/>
      <c r="F291"/>
    </row>
    <row r="292" spans="5:6" x14ac:dyDescent="0.25">
      <c r="E292"/>
      <c r="F292"/>
    </row>
    <row r="293" spans="5:6" x14ac:dyDescent="0.25">
      <c r="E293"/>
      <c r="F293"/>
    </row>
    <row r="294" spans="5:6" x14ac:dyDescent="0.25">
      <c r="E294"/>
      <c r="F294"/>
    </row>
    <row r="295" spans="5:6" x14ac:dyDescent="0.25">
      <c r="E295"/>
      <c r="F295"/>
    </row>
    <row r="296" spans="5:6" x14ac:dyDescent="0.25">
      <c r="E296"/>
      <c r="F296"/>
    </row>
    <row r="297" spans="5:6" x14ac:dyDescent="0.25">
      <c r="E297"/>
      <c r="F297"/>
    </row>
    <row r="298" spans="5:6" x14ac:dyDescent="0.25">
      <c r="E298"/>
      <c r="F298"/>
    </row>
    <row r="299" spans="5:6" x14ac:dyDescent="0.25">
      <c r="E299"/>
      <c r="F299"/>
    </row>
    <row r="300" spans="5:6" x14ac:dyDescent="0.25">
      <c r="E300"/>
      <c r="F300"/>
    </row>
    <row r="301" spans="5:6" x14ac:dyDescent="0.25">
      <c r="E301"/>
      <c r="F301"/>
    </row>
    <row r="302" spans="5:6" x14ac:dyDescent="0.25">
      <c r="E302"/>
      <c r="F302"/>
    </row>
    <row r="303" spans="5:6" x14ac:dyDescent="0.25">
      <c r="E303"/>
      <c r="F303"/>
    </row>
    <row r="304" spans="5:6" x14ac:dyDescent="0.25">
      <c r="E304"/>
      <c r="F304"/>
    </row>
    <row r="305" spans="5:6" x14ac:dyDescent="0.25">
      <c r="E305"/>
      <c r="F305"/>
    </row>
    <row r="306" spans="5:6" x14ac:dyDescent="0.25">
      <c r="E306"/>
      <c r="F306"/>
    </row>
    <row r="307" spans="5:6" x14ac:dyDescent="0.25">
      <c r="E307"/>
      <c r="F307"/>
    </row>
    <row r="308" spans="5:6" x14ac:dyDescent="0.25">
      <c r="E308"/>
      <c r="F308"/>
    </row>
    <row r="309" spans="5:6" x14ac:dyDescent="0.25">
      <c r="E309"/>
      <c r="F309"/>
    </row>
    <row r="310" spans="5:6" x14ac:dyDescent="0.25">
      <c r="E310"/>
      <c r="F310"/>
    </row>
    <row r="311" spans="5:6" x14ac:dyDescent="0.25">
      <c r="E311"/>
      <c r="F311"/>
    </row>
    <row r="312" spans="5:6" x14ac:dyDescent="0.25">
      <c r="E312"/>
      <c r="F312"/>
    </row>
    <row r="313" spans="5:6" x14ac:dyDescent="0.25">
      <c r="E313"/>
      <c r="F313"/>
    </row>
    <row r="314" spans="5:6" x14ac:dyDescent="0.25">
      <c r="E314"/>
      <c r="F314"/>
    </row>
    <row r="315" spans="5:6" x14ac:dyDescent="0.25">
      <c r="E315"/>
      <c r="F315"/>
    </row>
    <row r="316" spans="5:6" x14ac:dyDescent="0.25">
      <c r="E316"/>
      <c r="F316"/>
    </row>
    <row r="317" spans="5:6" x14ac:dyDescent="0.25">
      <c r="E317"/>
      <c r="F317"/>
    </row>
    <row r="318" spans="5:6" x14ac:dyDescent="0.25">
      <c r="E318"/>
      <c r="F318"/>
    </row>
    <row r="319" spans="5:6" x14ac:dyDescent="0.25">
      <c r="E319"/>
      <c r="F319"/>
    </row>
    <row r="320" spans="5:6" x14ac:dyDescent="0.25">
      <c r="E320"/>
      <c r="F320"/>
    </row>
    <row r="321" spans="5:6" x14ac:dyDescent="0.25">
      <c r="E321"/>
      <c r="F321"/>
    </row>
    <row r="322" spans="5:6" x14ac:dyDescent="0.25">
      <c r="E322"/>
      <c r="F322"/>
    </row>
    <row r="323" spans="5:6" x14ac:dyDescent="0.25">
      <c r="E323"/>
      <c r="F323"/>
    </row>
    <row r="324" spans="5:6" x14ac:dyDescent="0.25">
      <c r="E324"/>
      <c r="F324"/>
    </row>
    <row r="325" spans="5:6" x14ac:dyDescent="0.25">
      <c r="E325"/>
      <c r="F325"/>
    </row>
    <row r="326" spans="5:6" x14ac:dyDescent="0.25">
      <c r="E326"/>
      <c r="F326"/>
    </row>
    <row r="327" spans="5:6" x14ac:dyDescent="0.25">
      <c r="E327"/>
      <c r="F327"/>
    </row>
    <row r="328" spans="5:6" x14ac:dyDescent="0.25">
      <c r="E328"/>
      <c r="F328"/>
    </row>
    <row r="329" spans="5:6" x14ac:dyDescent="0.25">
      <c r="E329"/>
      <c r="F329"/>
    </row>
    <row r="330" spans="5:6" x14ac:dyDescent="0.25">
      <c r="E330"/>
      <c r="F330"/>
    </row>
    <row r="331" spans="5:6" x14ac:dyDescent="0.25">
      <c r="E331"/>
      <c r="F331"/>
    </row>
    <row r="332" spans="5:6" x14ac:dyDescent="0.25">
      <c r="E332"/>
      <c r="F332"/>
    </row>
    <row r="333" spans="5:6" x14ac:dyDescent="0.25">
      <c r="E333"/>
      <c r="F333"/>
    </row>
    <row r="334" spans="5:6" x14ac:dyDescent="0.25">
      <c r="E334"/>
      <c r="F334"/>
    </row>
    <row r="335" spans="5:6" x14ac:dyDescent="0.25">
      <c r="E335"/>
      <c r="F335"/>
    </row>
    <row r="336" spans="5:6" x14ac:dyDescent="0.25">
      <c r="E336"/>
      <c r="F336"/>
    </row>
    <row r="337" spans="5:6" x14ac:dyDescent="0.25">
      <c r="E337"/>
      <c r="F337"/>
    </row>
    <row r="338" spans="5:6" x14ac:dyDescent="0.25">
      <c r="E338"/>
      <c r="F338"/>
    </row>
    <row r="339" spans="5:6" x14ac:dyDescent="0.25">
      <c r="E339"/>
      <c r="F339"/>
    </row>
    <row r="340" spans="5:6" x14ac:dyDescent="0.25">
      <c r="E340"/>
      <c r="F340"/>
    </row>
    <row r="341" spans="5:6" x14ac:dyDescent="0.25">
      <c r="E341"/>
      <c r="F341"/>
    </row>
    <row r="342" spans="5:6" x14ac:dyDescent="0.25">
      <c r="E342"/>
      <c r="F342"/>
    </row>
    <row r="343" spans="5:6" x14ac:dyDescent="0.25">
      <c r="E343"/>
      <c r="F343"/>
    </row>
    <row r="344" spans="5:6" x14ac:dyDescent="0.25">
      <c r="E344"/>
      <c r="F344"/>
    </row>
    <row r="345" spans="5:6" x14ac:dyDescent="0.25">
      <c r="E345"/>
      <c r="F345"/>
    </row>
    <row r="346" spans="5:6" x14ac:dyDescent="0.25">
      <c r="E346"/>
      <c r="F346"/>
    </row>
    <row r="347" spans="5:6" x14ac:dyDescent="0.25">
      <c r="E347"/>
      <c r="F347"/>
    </row>
    <row r="348" spans="5:6" x14ac:dyDescent="0.25">
      <c r="E348"/>
      <c r="F348"/>
    </row>
    <row r="349" spans="5:6" x14ac:dyDescent="0.25">
      <c r="E349"/>
      <c r="F349"/>
    </row>
    <row r="350" spans="5:6" x14ac:dyDescent="0.25">
      <c r="E350"/>
      <c r="F350"/>
    </row>
    <row r="351" spans="5:6" x14ac:dyDescent="0.25">
      <c r="E351"/>
      <c r="F351"/>
    </row>
    <row r="352" spans="5:6" x14ac:dyDescent="0.25">
      <c r="E352"/>
      <c r="F352"/>
    </row>
    <row r="353" spans="5:6" x14ac:dyDescent="0.25">
      <c r="E353"/>
      <c r="F353"/>
    </row>
    <row r="354" spans="5:6" x14ac:dyDescent="0.25">
      <c r="E354"/>
      <c r="F354"/>
    </row>
    <row r="355" spans="5:6" x14ac:dyDescent="0.25">
      <c r="E355"/>
      <c r="F355"/>
    </row>
    <row r="356" spans="5:6" x14ac:dyDescent="0.25">
      <c r="E356"/>
      <c r="F356"/>
    </row>
    <row r="357" spans="5:6" x14ac:dyDescent="0.25">
      <c r="E357"/>
      <c r="F357"/>
    </row>
    <row r="358" spans="5:6" x14ac:dyDescent="0.25">
      <c r="E358"/>
      <c r="F358"/>
    </row>
    <row r="359" spans="5:6" x14ac:dyDescent="0.25">
      <c r="E359"/>
      <c r="F359"/>
    </row>
    <row r="360" spans="5:6" x14ac:dyDescent="0.25">
      <c r="E360"/>
      <c r="F360"/>
    </row>
    <row r="361" spans="5:6" x14ac:dyDescent="0.25">
      <c r="E361"/>
      <c r="F361"/>
    </row>
    <row r="362" spans="5:6" x14ac:dyDescent="0.25">
      <c r="E362"/>
      <c r="F362"/>
    </row>
    <row r="363" spans="5:6" x14ac:dyDescent="0.25">
      <c r="E363"/>
      <c r="F363"/>
    </row>
    <row r="364" spans="5:6" x14ac:dyDescent="0.25">
      <c r="E364"/>
      <c r="F364"/>
    </row>
    <row r="365" spans="5:6" x14ac:dyDescent="0.25">
      <c r="E365"/>
      <c r="F365"/>
    </row>
    <row r="366" spans="5:6" x14ac:dyDescent="0.25">
      <c r="E366"/>
      <c r="F366"/>
    </row>
    <row r="367" spans="5:6" x14ac:dyDescent="0.25">
      <c r="E367"/>
      <c r="F367"/>
    </row>
    <row r="368" spans="5:6" x14ac:dyDescent="0.25">
      <c r="E368"/>
      <c r="F368"/>
    </row>
    <row r="369" spans="5:6" x14ac:dyDescent="0.25">
      <c r="E369"/>
      <c r="F369"/>
    </row>
    <row r="370" spans="5:6" x14ac:dyDescent="0.25">
      <c r="E370"/>
      <c r="F370"/>
    </row>
    <row r="371" spans="5:6" x14ac:dyDescent="0.25">
      <c r="E371"/>
      <c r="F371"/>
    </row>
    <row r="372" spans="5:6" x14ac:dyDescent="0.25">
      <c r="E372"/>
      <c r="F372"/>
    </row>
    <row r="373" spans="5:6" x14ac:dyDescent="0.25">
      <c r="E373"/>
      <c r="F373"/>
    </row>
    <row r="374" spans="5:6" x14ac:dyDescent="0.25">
      <c r="E374"/>
      <c r="F374"/>
    </row>
    <row r="375" spans="5:6" x14ac:dyDescent="0.25">
      <c r="E375"/>
      <c r="F375"/>
    </row>
    <row r="376" spans="5:6" x14ac:dyDescent="0.25">
      <c r="E376"/>
      <c r="F376"/>
    </row>
    <row r="377" spans="5:6" x14ac:dyDescent="0.25">
      <c r="E377"/>
      <c r="F377"/>
    </row>
    <row r="378" spans="5:6" x14ac:dyDescent="0.25">
      <c r="E378"/>
      <c r="F378"/>
    </row>
    <row r="379" spans="5:6" x14ac:dyDescent="0.25">
      <c r="E379"/>
      <c r="F379"/>
    </row>
    <row r="380" spans="5:6" x14ac:dyDescent="0.25">
      <c r="E380"/>
      <c r="F380"/>
    </row>
    <row r="381" spans="5:6" x14ac:dyDescent="0.25">
      <c r="E381"/>
      <c r="F381"/>
    </row>
    <row r="382" spans="5:6" x14ac:dyDescent="0.25">
      <c r="E382"/>
      <c r="F382"/>
    </row>
    <row r="383" spans="5:6" x14ac:dyDescent="0.25">
      <c r="E383"/>
      <c r="F383"/>
    </row>
    <row r="384" spans="5:6" x14ac:dyDescent="0.25">
      <c r="E384"/>
      <c r="F384"/>
    </row>
    <row r="385" spans="5:6" x14ac:dyDescent="0.25">
      <c r="E385"/>
      <c r="F385"/>
    </row>
    <row r="386" spans="5:6" x14ac:dyDescent="0.25">
      <c r="E386"/>
      <c r="F386"/>
    </row>
    <row r="387" spans="5:6" x14ac:dyDescent="0.25">
      <c r="E387"/>
      <c r="F387"/>
    </row>
    <row r="388" spans="5:6" x14ac:dyDescent="0.25">
      <c r="E388"/>
      <c r="F388"/>
    </row>
    <row r="389" spans="5:6" x14ac:dyDescent="0.25">
      <c r="E389"/>
      <c r="F389"/>
    </row>
    <row r="390" spans="5:6" x14ac:dyDescent="0.25">
      <c r="E390"/>
      <c r="F390"/>
    </row>
    <row r="391" spans="5:6" x14ac:dyDescent="0.25">
      <c r="E391"/>
      <c r="F391"/>
    </row>
    <row r="392" spans="5:6" x14ac:dyDescent="0.25">
      <c r="E392"/>
      <c r="F392"/>
    </row>
    <row r="393" spans="5:6" x14ac:dyDescent="0.25">
      <c r="E393"/>
      <c r="F393"/>
    </row>
    <row r="394" spans="5:6" x14ac:dyDescent="0.25">
      <c r="E394"/>
      <c r="F394"/>
    </row>
    <row r="395" spans="5:6" x14ac:dyDescent="0.25">
      <c r="E395"/>
      <c r="F395"/>
    </row>
    <row r="396" spans="5:6" x14ac:dyDescent="0.25">
      <c r="E396"/>
      <c r="F396"/>
    </row>
    <row r="397" spans="5:6" x14ac:dyDescent="0.25">
      <c r="E397"/>
      <c r="F397"/>
    </row>
    <row r="398" spans="5:6" x14ac:dyDescent="0.25">
      <c r="E398"/>
      <c r="F398"/>
    </row>
    <row r="399" spans="5:6" x14ac:dyDescent="0.25">
      <c r="E399"/>
      <c r="F399"/>
    </row>
    <row r="400" spans="5:6" x14ac:dyDescent="0.25">
      <c r="E400"/>
      <c r="F400"/>
    </row>
    <row r="401" spans="5:6" x14ac:dyDescent="0.25">
      <c r="E401"/>
      <c r="F401"/>
    </row>
    <row r="402" spans="5:6" x14ac:dyDescent="0.25">
      <c r="E402"/>
      <c r="F402"/>
    </row>
    <row r="403" spans="5:6" x14ac:dyDescent="0.25">
      <c r="E403"/>
      <c r="F403"/>
    </row>
    <row r="404" spans="5:6" x14ac:dyDescent="0.25">
      <c r="E404"/>
      <c r="F404"/>
    </row>
    <row r="405" spans="5:6" x14ac:dyDescent="0.25">
      <c r="E405"/>
      <c r="F405"/>
    </row>
    <row r="406" spans="5:6" x14ac:dyDescent="0.25">
      <c r="E406"/>
      <c r="F406"/>
    </row>
    <row r="407" spans="5:6" x14ac:dyDescent="0.25">
      <c r="E407"/>
      <c r="F407"/>
    </row>
    <row r="408" spans="5:6" x14ac:dyDescent="0.25">
      <c r="E408"/>
      <c r="F408"/>
    </row>
    <row r="409" spans="5:6" x14ac:dyDescent="0.25">
      <c r="E409"/>
      <c r="F409"/>
    </row>
    <row r="410" spans="5:6" x14ac:dyDescent="0.25">
      <c r="E410"/>
      <c r="F410"/>
    </row>
    <row r="411" spans="5:6" x14ac:dyDescent="0.25">
      <c r="E411"/>
      <c r="F411"/>
    </row>
    <row r="412" spans="5:6" x14ac:dyDescent="0.25">
      <c r="E412"/>
      <c r="F412"/>
    </row>
    <row r="413" spans="5:6" x14ac:dyDescent="0.25">
      <c r="E413"/>
      <c r="F413"/>
    </row>
    <row r="414" spans="5:6" x14ac:dyDescent="0.25">
      <c r="E414"/>
      <c r="F414"/>
    </row>
    <row r="415" spans="5:6" x14ac:dyDescent="0.25">
      <c r="E415"/>
      <c r="F415"/>
    </row>
    <row r="416" spans="5:6" x14ac:dyDescent="0.25">
      <c r="E416"/>
      <c r="F416"/>
    </row>
    <row r="417" spans="5:6" x14ac:dyDescent="0.25">
      <c r="E417"/>
      <c r="F417"/>
    </row>
    <row r="418" spans="5:6" x14ac:dyDescent="0.25">
      <c r="E418"/>
      <c r="F418"/>
    </row>
    <row r="419" spans="5:6" x14ac:dyDescent="0.25">
      <c r="E419"/>
      <c r="F419"/>
    </row>
    <row r="420" spans="5:6" x14ac:dyDescent="0.25">
      <c r="E420"/>
      <c r="F420"/>
    </row>
    <row r="421" spans="5:6" x14ac:dyDescent="0.25">
      <c r="E421"/>
      <c r="F421"/>
    </row>
    <row r="422" spans="5:6" x14ac:dyDescent="0.25">
      <c r="E422"/>
      <c r="F422"/>
    </row>
    <row r="423" spans="5:6" x14ac:dyDescent="0.25">
      <c r="E423"/>
      <c r="F423"/>
    </row>
    <row r="424" spans="5:6" x14ac:dyDescent="0.25">
      <c r="E424"/>
      <c r="F424"/>
    </row>
    <row r="425" spans="5:6" x14ac:dyDescent="0.25">
      <c r="E425"/>
      <c r="F425"/>
    </row>
    <row r="426" spans="5:6" x14ac:dyDescent="0.25">
      <c r="E426"/>
      <c r="F426"/>
    </row>
    <row r="427" spans="5:6" x14ac:dyDescent="0.25">
      <c r="E427"/>
      <c r="F427"/>
    </row>
    <row r="428" spans="5:6" x14ac:dyDescent="0.25">
      <c r="E428"/>
      <c r="F428"/>
    </row>
    <row r="429" spans="5:6" x14ac:dyDescent="0.25">
      <c r="E429"/>
      <c r="F429"/>
    </row>
    <row r="430" spans="5:6" x14ac:dyDescent="0.25">
      <c r="E430"/>
      <c r="F430"/>
    </row>
    <row r="431" spans="5:6" x14ac:dyDescent="0.25">
      <c r="E431"/>
      <c r="F431"/>
    </row>
    <row r="432" spans="5:6" x14ac:dyDescent="0.25">
      <c r="E432"/>
      <c r="F432"/>
    </row>
    <row r="433" spans="5:6" x14ac:dyDescent="0.25">
      <c r="E433"/>
      <c r="F433"/>
    </row>
    <row r="434" spans="5:6" x14ac:dyDescent="0.25">
      <c r="E434"/>
      <c r="F434"/>
    </row>
    <row r="435" spans="5:6" x14ac:dyDescent="0.25">
      <c r="E435"/>
      <c r="F435"/>
    </row>
    <row r="436" spans="5:6" x14ac:dyDescent="0.25">
      <c r="E436"/>
      <c r="F436"/>
    </row>
    <row r="437" spans="5:6" x14ac:dyDescent="0.25">
      <c r="E437"/>
      <c r="F437"/>
    </row>
    <row r="438" spans="5:6" x14ac:dyDescent="0.25">
      <c r="E438"/>
      <c r="F438"/>
    </row>
    <row r="439" spans="5:6" x14ac:dyDescent="0.25">
      <c r="E439"/>
      <c r="F439"/>
    </row>
    <row r="440" spans="5:6" x14ac:dyDescent="0.25">
      <c r="E440"/>
      <c r="F440"/>
    </row>
    <row r="441" spans="5:6" x14ac:dyDescent="0.25">
      <c r="E441"/>
      <c r="F441"/>
    </row>
    <row r="442" spans="5:6" x14ac:dyDescent="0.25">
      <c r="E442"/>
      <c r="F442"/>
    </row>
    <row r="443" spans="5:6" x14ac:dyDescent="0.25">
      <c r="E443"/>
      <c r="F443"/>
    </row>
    <row r="444" spans="5:6" x14ac:dyDescent="0.25">
      <c r="E444"/>
      <c r="F444"/>
    </row>
    <row r="445" spans="5:6" x14ac:dyDescent="0.25">
      <c r="E445"/>
      <c r="F445"/>
    </row>
    <row r="446" spans="5:6" x14ac:dyDescent="0.25">
      <c r="E446"/>
      <c r="F446"/>
    </row>
    <row r="447" spans="5:6" x14ac:dyDescent="0.25">
      <c r="E447"/>
      <c r="F447"/>
    </row>
    <row r="448" spans="5:6" x14ac:dyDescent="0.25">
      <c r="E448"/>
      <c r="F448"/>
    </row>
    <row r="449" spans="5:6" x14ac:dyDescent="0.25">
      <c r="E449"/>
      <c r="F449"/>
    </row>
    <row r="450" spans="5:6" x14ac:dyDescent="0.25">
      <c r="E450"/>
      <c r="F450"/>
    </row>
    <row r="451" spans="5:6" x14ac:dyDescent="0.25">
      <c r="E451"/>
      <c r="F451"/>
    </row>
    <row r="452" spans="5:6" x14ac:dyDescent="0.25">
      <c r="E452"/>
      <c r="F452"/>
    </row>
    <row r="453" spans="5:6" x14ac:dyDescent="0.25">
      <c r="E453"/>
      <c r="F453"/>
    </row>
    <row r="454" spans="5:6" x14ac:dyDescent="0.25">
      <c r="E454"/>
      <c r="F454"/>
    </row>
    <row r="455" spans="5:6" x14ac:dyDescent="0.25">
      <c r="E455"/>
      <c r="F455"/>
    </row>
    <row r="456" spans="5:6" x14ac:dyDescent="0.25">
      <c r="E456"/>
      <c r="F456"/>
    </row>
    <row r="457" spans="5:6" x14ac:dyDescent="0.25">
      <c r="E457"/>
      <c r="F457"/>
    </row>
    <row r="458" spans="5:6" x14ac:dyDescent="0.25">
      <c r="E458"/>
      <c r="F458"/>
    </row>
    <row r="459" spans="5:6" x14ac:dyDescent="0.25">
      <c r="E459"/>
      <c r="F459"/>
    </row>
    <row r="460" spans="5:6" x14ac:dyDescent="0.25">
      <c r="E460"/>
      <c r="F460"/>
    </row>
    <row r="461" spans="5:6" x14ac:dyDescent="0.25">
      <c r="E461"/>
      <c r="F461"/>
    </row>
    <row r="462" spans="5:6" x14ac:dyDescent="0.25">
      <c r="E462"/>
      <c r="F462"/>
    </row>
    <row r="463" spans="5:6" x14ac:dyDescent="0.25">
      <c r="E463"/>
      <c r="F463"/>
    </row>
    <row r="464" spans="5:6" x14ac:dyDescent="0.25">
      <c r="E464"/>
      <c r="F464"/>
    </row>
    <row r="465" spans="5:6" x14ac:dyDescent="0.25">
      <c r="E465"/>
      <c r="F465"/>
    </row>
    <row r="466" spans="5:6" x14ac:dyDescent="0.25">
      <c r="E466"/>
      <c r="F466"/>
    </row>
    <row r="467" spans="5:6" x14ac:dyDescent="0.25">
      <c r="E467"/>
      <c r="F467"/>
    </row>
    <row r="468" spans="5:6" x14ac:dyDescent="0.25">
      <c r="E468"/>
      <c r="F468"/>
    </row>
    <row r="469" spans="5:6" x14ac:dyDescent="0.25">
      <c r="E469"/>
      <c r="F469"/>
    </row>
    <row r="470" spans="5:6" x14ac:dyDescent="0.25">
      <c r="E470"/>
      <c r="F470"/>
    </row>
    <row r="471" spans="5:6" x14ac:dyDescent="0.25">
      <c r="E471"/>
      <c r="F471"/>
    </row>
    <row r="472" spans="5:6" x14ac:dyDescent="0.25">
      <c r="E472"/>
      <c r="F472"/>
    </row>
    <row r="473" spans="5:6" x14ac:dyDescent="0.25">
      <c r="E473"/>
      <c r="F473"/>
    </row>
    <row r="474" spans="5:6" x14ac:dyDescent="0.25">
      <c r="E474"/>
      <c r="F474"/>
    </row>
    <row r="475" spans="5:6" x14ac:dyDescent="0.25">
      <c r="E475"/>
      <c r="F475"/>
    </row>
    <row r="476" spans="5:6" x14ac:dyDescent="0.25">
      <c r="E476"/>
      <c r="F476"/>
    </row>
    <row r="477" spans="5:6" x14ac:dyDescent="0.25">
      <c r="E477"/>
      <c r="F477"/>
    </row>
    <row r="478" spans="5:6" x14ac:dyDescent="0.25">
      <c r="E478"/>
      <c r="F478"/>
    </row>
    <row r="479" spans="5:6" x14ac:dyDescent="0.25">
      <c r="E479"/>
      <c r="F479"/>
    </row>
    <row r="480" spans="5:6" x14ac:dyDescent="0.25">
      <c r="E480"/>
      <c r="F480"/>
    </row>
    <row r="481" spans="5:6" x14ac:dyDescent="0.25">
      <c r="E481"/>
      <c r="F481"/>
    </row>
    <row r="482" spans="5:6" x14ac:dyDescent="0.25">
      <c r="E482"/>
      <c r="F482"/>
    </row>
    <row r="483" spans="5:6" x14ac:dyDescent="0.25">
      <c r="E483"/>
      <c r="F483"/>
    </row>
    <row r="484" spans="5:6" x14ac:dyDescent="0.25">
      <c r="E484"/>
      <c r="F484"/>
    </row>
    <row r="485" spans="5:6" x14ac:dyDescent="0.25">
      <c r="E485"/>
      <c r="F485"/>
    </row>
    <row r="486" spans="5:6" x14ac:dyDescent="0.25">
      <c r="E486"/>
      <c r="F486"/>
    </row>
    <row r="487" spans="5:6" x14ac:dyDescent="0.25">
      <c r="E487"/>
      <c r="F487"/>
    </row>
    <row r="488" spans="5:6" x14ac:dyDescent="0.25">
      <c r="E488"/>
      <c r="F488"/>
    </row>
    <row r="489" spans="5:6" x14ac:dyDescent="0.25">
      <c r="E489"/>
      <c r="F489"/>
    </row>
    <row r="490" spans="5:6" x14ac:dyDescent="0.25">
      <c r="E490"/>
      <c r="F490"/>
    </row>
    <row r="491" spans="5:6" x14ac:dyDescent="0.25">
      <c r="E491"/>
      <c r="F491"/>
    </row>
    <row r="492" spans="5:6" x14ac:dyDescent="0.25">
      <c r="E492"/>
      <c r="F492"/>
    </row>
    <row r="493" spans="5:6" x14ac:dyDescent="0.25">
      <c r="E493"/>
      <c r="F493"/>
    </row>
    <row r="494" spans="5:6" x14ac:dyDescent="0.25">
      <c r="E494"/>
      <c r="F494"/>
    </row>
    <row r="495" spans="5:6" x14ac:dyDescent="0.25">
      <c r="E495"/>
      <c r="F495"/>
    </row>
    <row r="496" spans="5:6" x14ac:dyDescent="0.25">
      <c r="E496"/>
      <c r="F496"/>
    </row>
    <row r="497" spans="5:6" x14ac:dyDescent="0.25">
      <c r="E497"/>
      <c r="F497"/>
    </row>
    <row r="498" spans="5:6" x14ac:dyDescent="0.25">
      <c r="E498"/>
      <c r="F498"/>
    </row>
    <row r="499" spans="5:6" x14ac:dyDescent="0.25">
      <c r="E499"/>
      <c r="F499"/>
    </row>
    <row r="500" spans="5:6" x14ac:dyDescent="0.25">
      <c r="E500"/>
      <c r="F500"/>
    </row>
    <row r="501" spans="5:6" x14ac:dyDescent="0.25">
      <c r="E501"/>
      <c r="F501"/>
    </row>
    <row r="502" spans="5:6" x14ac:dyDescent="0.25">
      <c r="E502"/>
      <c r="F502"/>
    </row>
    <row r="503" spans="5:6" x14ac:dyDescent="0.25">
      <c r="E503"/>
      <c r="F503"/>
    </row>
    <row r="504" spans="5:6" x14ac:dyDescent="0.25">
      <c r="E504"/>
      <c r="F504"/>
    </row>
    <row r="505" spans="5:6" x14ac:dyDescent="0.25">
      <c r="E505"/>
      <c r="F505"/>
    </row>
    <row r="506" spans="5:6" x14ac:dyDescent="0.25">
      <c r="E506"/>
      <c r="F506"/>
    </row>
    <row r="507" spans="5:6" x14ac:dyDescent="0.25">
      <c r="E507"/>
      <c r="F507"/>
    </row>
    <row r="508" spans="5:6" x14ac:dyDescent="0.25">
      <c r="E508"/>
      <c r="F508"/>
    </row>
    <row r="509" spans="5:6" x14ac:dyDescent="0.25">
      <c r="E509"/>
      <c r="F509"/>
    </row>
    <row r="510" spans="5:6" x14ac:dyDescent="0.25">
      <c r="E510"/>
      <c r="F510"/>
    </row>
    <row r="511" spans="5:6" x14ac:dyDescent="0.25">
      <c r="E511"/>
      <c r="F511"/>
    </row>
    <row r="512" spans="5:6" x14ac:dyDescent="0.25">
      <c r="E512"/>
      <c r="F512"/>
    </row>
    <row r="513" spans="5:6" x14ac:dyDescent="0.25">
      <c r="E513"/>
      <c r="F513"/>
    </row>
    <row r="514" spans="5:6" x14ac:dyDescent="0.25">
      <c r="E514"/>
      <c r="F514"/>
    </row>
    <row r="515" spans="5:6" x14ac:dyDescent="0.25">
      <c r="E515"/>
      <c r="F515"/>
    </row>
    <row r="516" spans="5:6" x14ac:dyDescent="0.25">
      <c r="E516"/>
      <c r="F516"/>
    </row>
    <row r="517" spans="5:6" x14ac:dyDescent="0.25">
      <c r="E517"/>
      <c r="F517"/>
    </row>
    <row r="518" spans="5:6" x14ac:dyDescent="0.25">
      <c r="E518"/>
      <c r="F518"/>
    </row>
    <row r="519" spans="5:6" x14ac:dyDescent="0.25">
      <c r="E519"/>
      <c r="F519"/>
    </row>
    <row r="520" spans="5:6" x14ac:dyDescent="0.25">
      <c r="E520"/>
      <c r="F520"/>
    </row>
    <row r="521" spans="5:6" x14ac:dyDescent="0.25">
      <c r="E521"/>
      <c r="F521"/>
    </row>
    <row r="522" spans="5:6" x14ac:dyDescent="0.25">
      <c r="E522"/>
      <c r="F522"/>
    </row>
    <row r="523" spans="5:6" x14ac:dyDescent="0.25">
      <c r="E523"/>
      <c r="F523"/>
    </row>
    <row r="524" spans="5:6" x14ac:dyDescent="0.25">
      <c r="E524"/>
      <c r="F524"/>
    </row>
    <row r="525" spans="5:6" x14ac:dyDescent="0.25">
      <c r="E525"/>
      <c r="F525"/>
    </row>
    <row r="526" spans="5:6" x14ac:dyDescent="0.25">
      <c r="E526"/>
      <c r="F526"/>
    </row>
    <row r="527" spans="5:6" x14ac:dyDescent="0.25">
      <c r="E527"/>
      <c r="F527"/>
    </row>
    <row r="528" spans="5:6" x14ac:dyDescent="0.25">
      <c r="E528"/>
      <c r="F528"/>
    </row>
    <row r="529" spans="5:6" x14ac:dyDescent="0.25">
      <c r="E529"/>
      <c r="F529"/>
    </row>
    <row r="530" spans="5:6" x14ac:dyDescent="0.25">
      <c r="E530"/>
      <c r="F530"/>
    </row>
    <row r="531" spans="5:6" x14ac:dyDescent="0.25">
      <c r="E531"/>
      <c r="F531"/>
    </row>
    <row r="532" spans="5:6" x14ac:dyDescent="0.25">
      <c r="E532"/>
      <c r="F532"/>
    </row>
    <row r="533" spans="5:6" x14ac:dyDescent="0.25">
      <c r="E533"/>
      <c r="F533"/>
    </row>
    <row r="534" spans="5:6" x14ac:dyDescent="0.25">
      <c r="E534"/>
      <c r="F534"/>
    </row>
    <row r="535" spans="5:6" x14ac:dyDescent="0.25">
      <c r="E535"/>
      <c r="F535"/>
    </row>
    <row r="536" spans="5:6" x14ac:dyDescent="0.25">
      <c r="E536"/>
      <c r="F536"/>
    </row>
    <row r="537" spans="5:6" x14ac:dyDescent="0.25">
      <c r="E537"/>
      <c r="F537"/>
    </row>
    <row r="538" spans="5:6" x14ac:dyDescent="0.25">
      <c r="E538"/>
      <c r="F538"/>
    </row>
    <row r="539" spans="5:6" x14ac:dyDescent="0.25">
      <c r="E539"/>
      <c r="F539"/>
    </row>
    <row r="540" spans="5:6" x14ac:dyDescent="0.25">
      <c r="E540"/>
      <c r="F540"/>
    </row>
    <row r="541" spans="5:6" x14ac:dyDescent="0.25">
      <c r="E541"/>
      <c r="F541"/>
    </row>
    <row r="542" spans="5:6" x14ac:dyDescent="0.25">
      <c r="E542"/>
      <c r="F542"/>
    </row>
    <row r="543" spans="5:6" x14ac:dyDescent="0.25">
      <c r="E543"/>
      <c r="F543"/>
    </row>
    <row r="544" spans="5:6" x14ac:dyDescent="0.25">
      <c r="E544"/>
      <c r="F544"/>
    </row>
    <row r="545" spans="5:6" x14ac:dyDescent="0.25">
      <c r="E545"/>
      <c r="F545"/>
    </row>
    <row r="546" spans="5:6" x14ac:dyDescent="0.25">
      <c r="E546"/>
      <c r="F546"/>
    </row>
    <row r="547" spans="5:6" x14ac:dyDescent="0.25">
      <c r="E547"/>
      <c r="F547"/>
    </row>
    <row r="548" spans="5:6" x14ac:dyDescent="0.25">
      <c r="E548"/>
      <c r="F548"/>
    </row>
    <row r="549" spans="5:6" x14ac:dyDescent="0.25">
      <c r="E549"/>
      <c r="F549"/>
    </row>
    <row r="550" spans="5:6" x14ac:dyDescent="0.25">
      <c r="E550"/>
      <c r="F550"/>
    </row>
    <row r="551" spans="5:6" x14ac:dyDescent="0.25">
      <c r="E551"/>
      <c r="F551"/>
    </row>
    <row r="552" spans="5:6" x14ac:dyDescent="0.25">
      <c r="E552"/>
      <c r="F552"/>
    </row>
    <row r="553" spans="5:6" x14ac:dyDescent="0.25">
      <c r="E553"/>
      <c r="F553"/>
    </row>
    <row r="554" spans="5:6" x14ac:dyDescent="0.25">
      <c r="E554"/>
      <c r="F554"/>
    </row>
    <row r="555" spans="5:6" x14ac:dyDescent="0.25">
      <c r="E555"/>
      <c r="F555"/>
    </row>
    <row r="556" spans="5:6" x14ac:dyDescent="0.25">
      <c r="E556"/>
      <c r="F556"/>
    </row>
    <row r="557" spans="5:6" x14ac:dyDescent="0.25">
      <c r="E557"/>
      <c r="F557"/>
    </row>
    <row r="558" spans="5:6" x14ac:dyDescent="0.25">
      <c r="E558"/>
      <c r="F558"/>
    </row>
    <row r="559" spans="5:6" x14ac:dyDescent="0.25">
      <c r="E559"/>
      <c r="F559"/>
    </row>
    <row r="560" spans="5:6" x14ac:dyDescent="0.25">
      <c r="E560"/>
      <c r="F560"/>
    </row>
    <row r="561" spans="5:6" x14ac:dyDescent="0.25">
      <c r="E561"/>
      <c r="F561"/>
    </row>
    <row r="562" spans="5:6" x14ac:dyDescent="0.25">
      <c r="E562"/>
      <c r="F562"/>
    </row>
    <row r="563" spans="5:6" x14ac:dyDescent="0.25">
      <c r="E563"/>
      <c r="F563"/>
    </row>
    <row r="564" spans="5:6" x14ac:dyDescent="0.25">
      <c r="E564"/>
      <c r="F564"/>
    </row>
    <row r="565" spans="5:6" x14ac:dyDescent="0.25">
      <c r="E565"/>
      <c r="F565"/>
    </row>
    <row r="566" spans="5:6" x14ac:dyDescent="0.25">
      <c r="E566"/>
      <c r="F566"/>
    </row>
    <row r="567" spans="5:6" x14ac:dyDescent="0.25">
      <c r="E567"/>
      <c r="F567"/>
    </row>
    <row r="568" spans="5:6" x14ac:dyDescent="0.25">
      <c r="E568"/>
      <c r="F568"/>
    </row>
    <row r="569" spans="5:6" x14ac:dyDescent="0.25">
      <c r="E569"/>
      <c r="F569"/>
    </row>
    <row r="570" spans="5:6" x14ac:dyDescent="0.25">
      <c r="E570"/>
      <c r="F570"/>
    </row>
    <row r="571" spans="5:6" x14ac:dyDescent="0.25">
      <c r="E571"/>
      <c r="F571"/>
    </row>
    <row r="572" spans="5:6" x14ac:dyDescent="0.25">
      <c r="E572"/>
      <c r="F572"/>
    </row>
    <row r="573" spans="5:6" x14ac:dyDescent="0.25">
      <c r="E573"/>
      <c r="F573"/>
    </row>
    <row r="574" spans="5:6" x14ac:dyDescent="0.25">
      <c r="E574"/>
      <c r="F574"/>
    </row>
    <row r="575" spans="5:6" x14ac:dyDescent="0.25">
      <c r="E575"/>
      <c r="F575"/>
    </row>
    <row r="576" spans="5:6" x14ac:dyDescent="0.25">
      <c r="E576"/>
      <c r="F576"/>
    </row>
    <row r="577" spans="5:6" x14ac:dyDescent="0.25">
      <c r="E577"/>
      <c r="F577"/>
    </row>
    <row r="578" spans="5:6" x14ac:dyDescent="0.25">
      <c r="E578"/>
      <c r="F578"/>
    </row>
    <row r="579" spans="5:6" x14ac:dyDescent="0.25">
      <c r="E579"/>
      <c r="F579"/>
    </row>
    <row r="580" spans="5:6" x14ac:dyDescent="0.25">
      <c r="E580"/>
      <c r="F580"/>
    </row>
    <row r="581" spans="5:6" x14ac:dyDescent="0.25">
      <c r="E581"/>
      <c r="F581"/>
    </row>
    <row r="582" spans="5:6" x14ac:dyDescent="0.25">
      <c r="E582"/>
      <c r="F582"/>
    </row>
    <row r="583" spans="5:6" x14ac:dyDescent="0.25">
      <c r="E583"/>
      <c r="F583"/>
    </row>
    <row r="584" spans="5:6" x14ac:dyDescent="0.25">
      <c r="E584"/>
      <c r="F584"/>
    </row>
    <row r="585" spans="5:6" x14ac:dyDescent="0.25">
      <c r="E585"/>
      <c r="F585"/>
    </row>
    <row r="586" spans="5:6" x14ac:dyDescent="0.25">
      <c r="E586"/>
      <c r="F586"/>
    </row>
    <row r="587" spans="5:6" x14ac:dyDescent="0.25">
      <c r="E587"/>
      <c r="F587"/>
    </row>
    <row r="588" spans="5:6" x14ac:dyDescent="0.25">
      <c r="E588"/>
      <c r="F588"/>
    </row>
    <row r="589" spans="5:6" x14ac:dyDescent="0.25">
      <c r="E589"/>
      <c r="F589"/>
    </row>
    <row r="590" spans="5:6" x14ac:dyDescent="0.25">
      <c r="E590"/>
      <c r="F590"/>
    </row>
    <row r="591" spans="5:6" x14ac:dyDescent="0.25">
      <c r="E591"/>
      <c r="F591"/>
    </row>
    <row r="592" spans="5:6" x14ac:dyDescent="0.25">
      <c r="E592"/>
      <c r="F592"/>
    </row>
    <row r="593" spans="5:6" x14ac:dyDescent="0.25">
      <c r="E593"/>
      <c r="F593"/>
    </row>
    <row r="594" spans="5:6" x14ac:dyDescent="0.25">
      <c r="E594"/>
      <c r="F594"/>
    </row>
    <row r="595" spans="5:6" x14ac:dyDescent="0.25">
      <c r="E595"/>
      <c r="F595"/>
    </row>
    <row r="596" spans="5:6" x14ac:dyDescent="0.25">
      <c r="E596"/>
      <c r="F596"/>
    </row>
    <row r="597" spans="5:6" x14ac:dyDescent="0.25">
      <c r="E597"/>
      <c r="F597"/>
    </row>
    <row r="598" spans="5:6" x14ac:dyDescent="0.25">
      <c r="E598"/>
      <c r="F598"/>
    </row>
    <row r="599" spans="5:6" x14ac:dyDescent="0.25">
      <c r="E599"/>
      <c r="F599"/>
    </row>
    <row r="600" spans="5:6" x14ac:dyDescent="0.25">
      <c r="E600"/>
      <c r="F600"/>
    </row>
    <row r="601" spans="5:6" x14ac:dyDescent="0.25">
      <c r="E601"/>
      <c r="F601"/>
    </row>
    <row r="602" spans="5:6" x14ac:dyDescent="0.25">
      <c r="E602"/>
      <c r="F602"/>
    </row>
    <row r="603" spans="5:6" x14ac:dyDescent="0.25">
      <c r="E603"/>
      <c r="F603"/>
    </row>
    <row r="604" spans="5:6" x14ac:dyDescent="0.25">
      <c r="E604"/>
      <c r="F604"/>
    </row>
    <row r="605" spans="5:6" x14ac:dyDescent="0.25">
      <c r="E605"/>
      <c r="F605"/>
    </row>
    <row r="606" spans="5:6" x14ac:dyDescent="0.25">
      <c r="E606"/>
      <c r="F606"/>
    </row>
    <row r="607" spans="5:6" x14ac:dyDescent="0.25">
      <c r="E607"/>
      <c r="F607"/>
    </row>
    <row r="608" spans="5:6" x14ac:dyDescent="0.25">
      <c r="E608"/>
      <c r="F608"/>
    </row>
    <row r="609" spans="5:6" x14ac:dyDescent="0.25">
      <c r="E609"/>
      <c r="F609"/>
    </row>
    <row r="610" spans="5:6" x14ac:dyDescent="0.25">
      <c r="E610"/>
      <c r="F610"/>
    </row>
    <row r="611" spans="5:6" x14ac:dyDescent="0.25">
      <c r="E611"/>
      <c r="F611"/>
    </row>
    <row r="612" spans="5:6" x14ac:dyDescent="0.25">
      <c r="E612"/>
      <c r="F612"/>
    </row>
    <row r="613" spans="5:6" x14ac:dyDescent="0.25">
      <c r="E613"/>
      <c r="F613"/>
    </row>
    <row r="614" spans="5:6" x14ac:dyDescent="0.25">
      <c r="E614"/>
      <c r="F614"/>
    </row>
    <row r="615" spans="5:6" x14ac:dyDescent="0.25">
      <c r="E615"/>
      <c r="F615"/>
    </row>
    <row r="616" spans="5:6" x14ac:dyDescent="0.25">
      <c r="E616"/>
      <c r="F616"/>
    </row>
    <row r="617" spans="5:6" x14ac:dyDescent="0.25">
      <c r="E617"/>
      <c r="F617"/>
    </row>
    <row r="618" spans="5:6" x14ac:dyDescent="0.25">
      <c r="E618"/>
      <c r="F618"/>
    </row>
    <row r="619" spans="5:6" x14ac:dyDescent="0.25">
      <c r="E619"/>
      <c r="F619"/>
    </row>
    <row r="620" spans="5:6" x14ac:dyDescent="0.25">
      <c r="E620"/>
      <c r="F620"/>
    </row>
    <row r="621" spans="5:6" x14ac:dyDescent="0.25">
      <c r="E621"/>
      <c r="F621"/>
    </row>
    <row r="622" spans="5:6" x14ac:dyDescent="0.25">
      <c r="E622"/>
      <c r="F622"/>
    </row>
    <row r="623" spans="5:6" x14ac:dyDescent="0.25">
      <c r="E623"/>
      <c r="F623"/>
    </row>
    <row r="624" spans="5:6" x14ac:dyDescent="0.25">
      <c r="E624"/>
      <c r="F624"/>
    </row>
    <row r="625" spans="5:6" x14ac:dyDescent="0.25">
      <c r="E625"/>
      <c r="F625"/>
    </row>
    <row r="626" spans="5:6" x14ac:dyDescent="0.25">
      <c r="E626"/>
      <c r="F626"/>
    </row>
    <row r="627" spans="5:6" x14ac:dyDescent="0.25">
      <c r="E627"/>
      <c r="F627"/>
    </row>
    <row r="628" spans="5:6" x14ac:dyDescent="0.25">
      <c r="E628"/>
      <c r="F628"/>
    </row>
    <row r="629" spans="5:6" x14ac:dyDescent="0.25">
      <c r="E629"/>
      <c r="F629"/>
    </row>
    <row r="630" spans="5:6" x14ac:dyDescent="0.25">
      <c r="E630"/>
      <c r="F630"/>
    </row>
    <row r="631" spans="5:6" x14ac:dyDescent="0.25">
      <c r="E631"/>
      <c r="F631"/>
    </row>
    <row r="632" spans="5:6" x14ac:dyDescent="0.25">
      <c r="E632"/>
      <c r="F632"/>
    </row>
    <row r="633" spans="5:6" x14ac:dyDescent="0.25">
      <c r="E633"/>
      <c r="F633"/>
    </row>
    <row r="634" spans="5:6" x14ac:dyDescent="0.25">
      <c r="E634"/>
      <c r="F634"/>
    </row>
    <row r="635" spans="5:6" x14ac:dyDescent="0.25">
      <c r="E635"/>
      <c r="F635"/>
    </row>
    <row r="636" spans="5:6" x14ac:dyDescent="0.25">
      <c r="E636"/>
      <c r="F636"/>
    </row>
    <row r="637" spans="5:6" x14ac:dyDescent="0.25">
      <c r="E637"/>
      <c r="F637"/>
    </row>
    <row r="638" spans="5:6" x14ac:dyDescent="0.25">
      <c r="E638"/>
      <c r="F638"/>
    </row>
    <row r="639" spans="5:6" x14ac:dyDescent="0.25">
      <c r="E639"/>
      <c r="F639"/>
    </row>
    <row r="640" spans="5:6" x14ac:dyDescent="0.25">
      <c r="E640"/>
      <c r="F640"/>
    </row>
    <row r="641" spans="5:6" x14ac:dyDescent="0.25">
      <c r="E641"/>
      <c r="F641"/>
    </row>
    <row r="642" spans="5:6" x14ac:dyDescent="0.25">
      <c r="E642"/>
      <c r="F642"/>
    </row>
    <row r="643" spans="5:6" x14ac:dyDescent="0.25">
      <c r="E643"/>
      <c r="F643"/>
    </row>
    <row r="644" spans="5:6" x14ac:dyDescent="0.25">
      <c r="E644"/>
      <c r="F644"/>
    </row>
    <row r="645" spans="5:6" x14ac:dyDescent="0.25">
      <c r="E645"/>
      <c r="F645"/>
    </row>
    <row r="646" spans="5:6" x14ac:dyDescent="0.25">
      <c r="E646"/>
      <c r="F646"/>
    </row>
    <row r="647" spans="5:6" x14ac:dyDescent="0.25">
      <c r="E647"/>
      <c r="F647"/>
    </row>
    <row r="648" spans="5:6" x14ac:dyDescent="0.25">
      <c r="E648"/>
      <c r="F648"/>
    </row>
    <row r="649" spans="5:6" x14ac:dyDescent="0.25">
      <c r="E649"/>
      <c r="F649"/>
    </row>
    <row r="650" spans="5:6" x14ac:dyDescent="0.25">
      <c r="E650"/>
      <c r="F650"/>
    </row>
    <row r="651" spans="5:6" x14ac:dyDescent="0.25">
      <c r="E651"/>
      <c r="F651"/>
    </row>
    <row r="652" spans="5:6" x14ac:dyDescent="0.25">
      <c r="E652"/>
      <c r="F652"/>
    </row>
    <row r="653" spans="5:6" x14ac:dyDescent="0.25">
      <c r="E653"/>
      <c r="F653"/>
    </row>
    <row r="654" spans="5:6" x14ac:dyDescent="0.25">
      <c r="E654"/>
      <c r="F654"/>
    </row>
    <row r="655" spans="5:6" x14ac:dyDescent="0.25">
      <c r="E655"/>
      <c r="F655"/>
    </row>
    <row r="656" spans="5:6" x14ac:dyDescent="0.25">
      <c r="E656"/>
      <c r="F656"/>
    </row>
    <row r="657" spans="5:6" x14ac:dyDescent="0.25">
      <c r="E657"/>
      <c r="F657"/>
    </row>
    <row r="658" spans="5:6" x14ac:dyDescent="0.25">
      <c r="E658"/>
      <c r="F658"/>
    </row>
    <row r="659" spans="5:6" x14ac:dyDescent="0.25">
      <c r="E659"/>
      <c r="F659"/>
    </row>
    <row r="660" spans="5:6" x14ac:dyDescent="0.25">
      <c r="E660"/>
      <c r="F660"/>
    </row>
    <row r="661" spans="5:6" x14ac:dyDescent="0.25">
      <c r="E661"/>
      <c r="F661"/>
    </row>
    <row r="662" spans="5:6" x14ac:dyDescent="0.25">
      <c r="E662"/>
      <c r="F662"/>
    </row>
    <row r="663" spans="5:6" x14ac:dyDescent="0.25">
      <c r="E663"/>
      <c r="F663"/>
    </row>
    <row r="664" spans="5:6" x14ac:dyDescent="0.25">
      <c r="E664"/>
      <c r="F664"/>
    </row>
    <row r="665" spans="5:6" x14ac:dyDescent="0.25">
      <c r="E665"/>
      <c r="F665"/>
    </row>
    <row r="666" spans="5:6" x14ac:dyDescent="0.25">
      <c r="E666"/>
      <c r="F666"/>
    </row>
    <row r="667" spans="5:6" x14ac:dyDescent="0.25">
      <c r="E667"/>
      <c r="F667"/>
    </row>
    <row r="668" spans="5:6" x14ac:dyDescent="0.25">
      <c r="E668"/>
      <c r="F668"/>
    </row>
    <row r="669" spans="5:6" x14ac:dyDescent="0.25">
      <c r="E669"/>
      <c r="F669"/>
    </row>
    <row r="670" spans="5:6" x14ac:dyDescent="0.25">
      <c r="E670"/>
      <c r="F670"/>
    </row>
    <row r="671" spans="5:6" x14ac:dyDescent="0.25">
      <c r="E671"/>
      <c r="F671"/>
    </row>
    <row r="672" spans="5:6" x14ac:dyDescent="0.25">
      <c r="E672"/>
      <c r="F672"/>
    </row>
    <row r="673" spans="5:6" x14ac:dyDescent="0.25">
      <c r="E673"/>
      <c r="F673"/>
    </row>
    <row r="674" spans="5:6" x14ac:dyDescent="0.25">
      <c r="E674"/>
      <c r="F674"/>
    </row>
    <row r="675" spans="5:6" x14ac:dyDescent="0.25">
      <c r="E675"/>
      <c r="F675"/>
    </row>
    <row r="676" spans="5:6" x14ac:dyDescent="0.25">
      <c r="E676"/>
      <c r="F676"/>
    </row>
    <row r="677" spans="5:6" x14ac:dyDescent="0.25">
      <c r="E677"/>
      <c r="F677"/>
    </row>
    <row r="678" spans="5:6" x14ac:dyDescent="0.25">
      <c r="E678"/>
      <c r="F678"/>
    </row>
    <row r="679" spans="5:6" x14ac:dyDescent="0.25">
      <c r="E679"/>
      <c r="F679"/>
    </row>
    <row r="680" spans="5:6" x14ac:dyDescent="0.25">
      <c r="E680"/>
      <c r="F680"/>
    </row>
    <row r="681" spans="5:6" x14ac:dyDescent="0.25">
      <c r="E681"/>
      <c r="F681"/>
    </row>
    <row r="682" spans="5:6" x14ac:dyDescent="0.25">
      <c r="E682"/>
      <c r="F682"/>
    </row>
    <row r="683" spans="5:6" x14ac:dyDescent="0.25">
      <c r="E683"/>
      <c r="F683"/>
    </row>
    <row r="684" spans="5:6" x14ac:dyDescent="0.25">
      <c r="E684"/>
      <c r="F684"/>
    </row>
    <row r="685" spans="5:6" x14ac:dyDescent="0.25">
      <c r="E685"/>
      <c r="F685"/>
    </row>
    <row r="686" spans="5:6" x14ac:dyDescent="0.25">
      <c r="E686"/>
      <c r="F686"/>
    </row>
    <row r="687" spans="5:6" x14ac:dyDescent="0.25">
      <c r="E687"/>
      <c r="F687"/>
    </row>
    <row r="688" spans="5:6" x14ac:dyDescent="0.25">
      <c r="E688"/>
      <c r="F688"/>
    </row>
    <row r="689" spans="5:6" x14ac:dyDescent="0.25">
      <c r="E689"/>
      <c r="F689"/>
    </row>
    <row r="690" spans="5:6" x14ac:dyDescent="0.25">
      <c r="E690"/>
      <c r="F690"/>
    </row>
    <row r="691" spans="5:6" x14ac:dyDescent="0.25">
      <c r="E691"/>
      <c r="F691"/>
    </row>
    <row r="692" spans="5:6" x14ac:dyDescent="0.25">
      <c r="E692"/>
      <c r="F692"/>
    </row>
    <row r="693" spans="5:6" x14ac:dyDescent="0.25">
      <c r="E693"/>
      <c r="F693"/>
    </row>
    <row r="694" spans="5:6" x14ac:dyDescent="0.25">
      <c r="E694"/>
      <c r="F694"/>
    </row>
    <row r="695" spans="5:6" x14ac:dyDescent="0.25">
      <c r="E695"/>
      <c r="F695"/>
    </row>
    <row r="696" spans="5:6" x14ac:dyDescent="0.25">
      <c r="E696"/>
      <c r="F696"/>
    </row>
    <row r="697" spans="5:6" x14ac:dyDescent="0.25">
      <c r="E697"/>
      <c r="F697"/>
    </row>
    <row r="698" spans="5:6" x14ac:dyDescent="0.25">
      <c r="E698"/>
      <c r="F698"/>
    </row>
    <row r="699" spans="5:6" x14ac:dyDescent="0.25">
      <c r="E699"/>
      <c r="F699"/>
    </row>
    <row r="700" spans="5:6" x14ac:dyDescent="0.25">
      <c r="E700"/>
      <c r="F700"/>
    </row>
    <row r="701" spans="5:6" x14ac:dyDescent="0.25">
      <c r="E701"/>
      <c r="F701"/>
    </row>
    <row r="702" spans="5:6" x14ac:dyDescent="0.25">
      <c r="E702"/>
      <c r="F702"/>
    </row>
    <row r="703" spans="5:6" x14ac:dyDescent="0.25">
      <c r="E703"/>
      <c r="F703"/>
    </row>
    <row r="704" spans="5:6" x14ac:dyDescent="0.25">
      <c r="E704"/>
      <c r="F704"/>
    </row>
    <row r="705" spans="5:6" x14ac:dyDescent="0.25">
      <c r="E705"/>
      <c r="F705"/>
    </row>
    <row r="706" spans="5:6" x14ac:dyDescent="0.25">
      <c r="E706"/>
      <c r="F706"/>
    </row>
    <row r="707" spans="5:6" x14ac:dyDescent="0.25">
      <c r="E707"/>
      <c r="F707"/>
    </row>
    <row r="708" spans="5:6" x14ac:dyDescent="0.25">
      <c r="E708"/>
      <c r="F708"/>
    </row>
    <row r="709" spans="5:6" x14ac:dyDescent="0.25">
      <c r="E709"/>
      <c r="F709"/>
    </row>
    <row r="710" spans="5:6" x14ac:dyDescent="0.25">
      <c r="E710"/>
      <c r="F710"/>
    </row>
    <row r="711" spans="5:6" x14ac:dyDescent="0.25">
      <c r="E711"/>
      <c r="F711"/>
    </row>
    <row r="712" spans="5:6" x14ac:dyDescent="0.25">
      <c r="E712"/>
      <c r="F712"/>
    </row>
    <row r="713" spans="5:6" x14ac:dyDescent="0.25">
      <c r="E713"/>
      <c r="F713"/>
    </row>
    <row r="714" spans="5:6" x14ac:dyDescent="0.25">
      <c r="E714"/>
      <c r="F714"/>
    </row>
    <row r="715" spans="5:6" x14ac:dyDescent="0.25">
      <c r="E715"/>
      <c r="F715"/>
    </row>
    <row r="716" spans="5:6" x14ac:dyDescent="0.25">
      <c r="E716"/>
      <c r="F716"/>
    </row>
    <row r="717" spans="5:6" x14ac:dyDescent="0.25">
      <c r="E717"/>
      <c r="F717"/>
    </row>
    <row r="718" spans="5:6" x14ac:dyDescent="0.25">
      <c r="E718"/>
      <c r="F718"/>
    </row>
    <row r="719" spans="5:6" x14ac:dyDescent="0.25">
      <c r="E719"/>
      <c r="F719"/>
    </row>
    <row r="720" spans="5:6" x14ac:dyDescent="0.25">
      <c r="E720"/>
      <c r="F720"/>
    </row>
    <row r="721" spans="5:6" x14ac:dyDescent="0.25">
      <c r="E721"/>
      <c r="F721"/>
    </row>
    <row r="722" spans="5:6" x14ac:dyDescent="0.25">
      <c r="E722"/>
      <c r="F722"/>
    </row>
    <row r="723" spans="5:6" x14ac:dyDescent="0.25">
      <c r="E723"/>
      <c r="F723"/>
    </row>
    <row r="724" spans="5:6" x14ac:dyDescent="0.25">
      <c r="E724"/>
      <c r="F724"/>
    </row>
    <row r="725" spans="5:6" x14ac:dyDescent="0.25">
      <c r="E725"/>
      <c r="F725"/>
    </row>
    <row r="726" spans="5:6" x14ac:dyDescent="0.25">
      <c r="E726"/>
      <c r="F726"/>
    </row>
    <row r="727" spans="5:6" x14ac:dyDescent="0.25">
      <c r="E727"/>
      <c r="F727"/>
    </row>
    <row r="728" spans="5:6" x14ac:dyDescent="0.25">
      <c r="E728"/>
      <c r="F728"/>
    </row>
    <row r="729" spans="5:6" x14ac:dyDescent="0.25">
      <c r="E729"/>
      <c r="F729"/>
    </row>
    <row r="730" spans="5:6" x14ac:dyDescent="0.25">
      <c r="E730"/>
      <c r="F730"/>
    </row>
    <row r="731" spans="5:6" x14ac:dyDescent="0.25">
      <c r="E731"/>
      <c r="F731"/>
    </row>
    <row r="732" spans="5:6" x14ac:dyDescent="0.25">
      <c r="E732"/>
      <c r="F732"/>
    </row>
    <row r="733" spans="5:6" x14ac:dyDescent="0.25">
      <c r="E733"/>
      <c r="F733"/>
    </row>
    <row r="734" spans="5:6" x14ac:dyDescent="0.25">
      <c r="E734"/>
      <c r="F734"/>
    </row>
    <row r="735" spans="5:6" x14ac:dyDescent="0.25">
      <c r="E735"/>
      <c r="F735"/>
    </row>
    <row r="736" spans="5:6" x14ac:dyDescent="0.25">
      <c r="E736"/>
      <c r="F736"/>
    </row>
    <row r="737" spans="5:6" x14ac:dyDescent="0.25">
      <c r="E737"/>
      <c r="F737"/>
    </row>
    <row r="738" spans="5:6" x14ac:dyDescent="0.25">
      <c r="E738"/>
      <c r="F738"/>
    </row>
    <row r="739" spans="5:6" x14ac:dyDescent="0.25">
      <c r="E739"/>
      <c r="F739"/>
    </row>
    <row r="740" spans="5:6" x14ac:dyDescent="0.25">
      <c r="E740"/>
      <c r="F740"/>
    </row>
    <row r="741" spans="5:6" x14ac:dyDescent="0.25">
      <c r="E741"/>
      <c r="F741"/>
    </row>
    <row r="742" spans="5:6" x14ac:dyDescent="0.25">
      <c r="E742"/>
      <c r="F742"/>
    </row>
    <row r="743" spans="5:6" x14ac:dyDescent="0.25">
      <c r="E743"/>
      <c r="F743"/>
    </row>
    <row r="744" spans="5:6" x14ac:dyDescent="0.25">
      <c r="E744"/>
      <c r="F744"/>
    </row>
    <row r="745" spans="5:6" x14ac:dyDescent="0.25">
      <c r="E745"/>
      <c r="F745"/>
    </row>
    <row r="746" spans="5:6" x14ac:dyDescent="0.25">
      <c r="E746"/>
      <c r="F746"/>
    </row>
    <row r="747" spans="5:6" x14ac:dyDescent="0.25">
      <c r="E747"/>
      <c r="F747"/>
    </row>
    <row r="748" spans="5:6" x14ac:dyDescent="0.25">
      <c r="E748"/>
      <c r="F748"/>
    </row>
    <row r="749" spans="5:6" x14ac:dyDescent="0.25">
      <c r="E749"/>
      <c r="F749"/>
    </row>
    <row r="750" spans="5:6" x14ac:dyDescent="0.25">
      <c r="E750"/>
      <c r="F750"/>
    </row>
    <row r="751" spans="5:6" x14ac:dyDescent="0.25">
      <c r="E751"/>
      <c r="F751"/>
    </row>
    <row r="752" spans="5:6" x14ac:dyDescent="0.25">
      <c r="E752"/>
      <c r="F752"/>
    </row>
    <row r="753" spans="5:6" x14ac:dyDescent="0.25">
      <c r="E753"/>
      <c r="F753"/>
    </row>
    <row r="754" spans="5:6" x14ac:dyDescent="0.25">
      <c r="E754"/>
      <c r="F754"/>
    </row>
    <row r="755" spans="5:6" x14ac:dyDescent="0.25">
      <c r="E755"/>
      <c r="F755"/>
    </row>
    <row r="756" spans="5:6" x14ac:dyDescent="0.25">
      <c r="E756"/>
      <c r="F756"/>
    </row>
    <row r="757" spans="5:6" x14ac:dyDescent="0.25">
      <c r="E757"/>
      <c r="F757"/>
    </row>
    <row r="758" spans="5:6" x14ac:dyDescent="0.25">
      <c r="E758"/>
      <c r="F758"/>
    </row>
    <row r="759" spans="5:6" x14ac:dyDescent="0.25">
      <c r="E759"/>
      <c r="F759"/>
    </row>
    <row r="760" spans="5:6" x14ac:dyDescent="0.25">
      <c r="E760"/>
      <c r="F760"/>
    </row>
    <row r="761" spans="5:6" x14ac:dyDescent="0.25">
      <c r="E761"/>
      <c r="F761"/>
    </row>
    <row r="762" spans="5:6" x14ac:dyDescent="0.25">
      <c r="E762"/>
      <c r="F762"/>
    </row>
    <row r="763" spans="5:6" x14ac:dyDescent="0.25">
      <c r="E763"/>
      <c r="F763"/>
    </row>
    <row r="764" spans="5:6" x14ac:dyDescent="0.25">
      <c r="E764"/>
      <c r="F764"/>
    </row>
    <row r="765" spans="5:6" x14ac:dyDescent="0.25">
      <c r="E765"/>
      <c r="F765"/>
    </row>
    <row r="766" spans="5:6" x14ac:dyDescent="0.25">
      <c r="E766"/>
      <c r="F766"/>
    </row>
    <row r="767" spans="5:6" x14ac:dyDescent="0.25">
      <c r="E767"/>
      <c r="F767"/>
    </row>
    <row r="768" spans="5:6" x14ac:dyDescent="0.25">
      <c r="E768"/>
      <c r="F768"/>
    </row>
    <row r="769" spans="5:6" x14ac:dyDescent="0.25">
      <c r="E769"/>
      <c r="F769"/>
    </row>
    <row r="770" spans="5:6" x14ac:dyDescent="0.25">
      <c r="E770"/>
      <c r="F770"/>
    </row>
    <row r="771" spans="5:6" x14ac:dyDescent="0.25">
      <c r="E771"/>
      <c r="F771"/>
    </row>
    <row r="772" spans="5:6" x14ac:dyDescent="0.25">
      <c r="E772"/>
      <c r="F772"/>
    </row>
    <row r="773" spans="5:6" x14ac:dyDescent="0.25">
      <c r="E773"/>
      <c r="F773"/>
    </row>
    <row r="774" spans="5:6" x14ac:dyDescent="0.25">
      <c r="E774"/>
      <c r="F774"/>
    </row>
    <row r="775" spans="5:6" x14ac:dyDescent="0.25">
      <c r="E775"/>
      <c r="F775"/>
    </row>
    <row r="776" spans="5:6" x14ac:dyDescent="0.25">
      <c r="E776"/>
      <c r="F776"/>
    </row>
    <row r="777" spans="5:6" x14ac:dyDescent="0.25">
      <c r="E777"/>
      <c r="F777"/>
    </row>
    <row r="778" spans="5:6" x14ac:dyDescent="0.25">
      <c r="E778"/>
      <c r="F778"/>
    </row>
    <row r="779" spans="5:6" x14ac:dyDescent="0.25">
      <c r="E779"/>
      <c r="F779"/>
    </row>
    <row r="780" spans="5:6" x14ac:dyDescent="0.25">
      <c r="E780"/>
      <c r="F780"/>
    </row>
    <row r="781" spans="5:6" x14ac:dyDescent="0.25">
      <c r="E781"/>
      <c r="F781"/>
    </row>
    <row r="782" spans="5:6" x14ac:dyDescent="0.25">
      <c r="E782"/>
      <c r="F782"/>
    </row>
    <row r="783" spans="5:6" x14ac:dyDescent="0.25">
      <c r="E783"/>
      <c r="F783"/>
    </row>
    <row r="784" spans="5:6" x14ac:dyDescent="0.25">
      <c r="E784"/>
      <c r="F784"/>
    </row>
    <row r="785" spans="5:6" x14ac:dyDescent="0.25">
      <c r="E785"/>
      <c r="F785"/>
    </row>
    <row r="786" spans="5:6" x14ac:dyDescent="0.25">
      <c r="E786"/>
      <c r="F786"/>
    </row>
    <row r="787" spans="5:6" x14ac:dyDescent="0.25">
      <c r="E787"/>
      <c r="F787"/>
    </row>
    <row r="788" spans="5:6" x14ac:dyDescent="0.25">
      <c r="E788"/>
      <c r="F788"/>
    </row>
    <row r="789" spans="5:6" x14ac:dyDescent="0.25">
      <c r="E789"/>
      <c r="F789"/>
    </row>
    <row r="790" spans="5:6" x14ac:dyDescent="0.25">
      <c r="E790"/>
      <c r="F790"/>
    </row>
    <row r="791" spans="5:6" x14ac:dyDescent="0.25">
      <c r="E791"/>
      <c r="F791"/>
    </row>
    <row r="792" spans="5:6" x14ac:dyDescent="0.25">
      <c r="E792"/>
      <c r="F792"/>
    </row>
    <row r="793" spans="5:6" x14ac:dyDescent="0.25">
      <c r="E793"/>
      <c r="F793"/>
    </row>
    <row r="794" spans="5:6" x14ac:dyDescent="0.25">
      <c r="E794"/>
      <c r="F794"/>
    </row>
    <row r="795" spans="5:6" x14ac:dyDescent="0.25">
      <c r="E795"/>
      <c r="F795"/>
    </row>
    <row r="796" spans="5:6" x14ac:dyDescent="0.25">
      <c r="E796"/>
      <c r="F796"/>
    </row>
    <row r="797" spans="5:6" x14ac:dyDescent="0.25">
      <c r="E797"/>
      <c r="F797"/>
    </row>
    <row r="798" spans="5:6" x14ac:dyDescent="0.25">
      <c r="E798"/>
      <c r="F798"/>
    </row>
    <row r="799" spans="5:6" x14ac:dyDescent="0.25">
      <c r="E799"/>
      <c r="F799"/>
    </row>
    <row r="800" spans="5:6" x14ac:dyDescent="0.25">
      <c r="E800"/>
      <c r="F800"/>
    </row>
    <row r="801" spans="5:6" x14ac:dyDescent="0.25">
      <c r="E801"/>
      <c r="F801"/>
    </row>
    <row r="802" spans="5:6" x14ac:dyDescent="0.25">
      <c r="E802"/>
      <c r="F802"/>
    </row>
    <row r="803" spans="5:6" x14ac:dyDescent="0.25">
      <c r="E803"/>
      <c r="F803"/>
    </row>
    <row r="804" spans="5:6" x14ac:dyDescent="0.25">
      <c r="E804"/>
      <c r="F804"/>
    </row>
    <row r="805" spans="5:6" x14ac:dyDescent="0.25">
      <c r="E805"/>
      <c r="F805"/>
    </row>
    <row r="806" spans="5:6" x14ac:dyDescent="0.25">
      <c r="E806"/>
      <c r="F806"/>
    </row>
    <row r="807" spans="5:6" x14ac:dyDescent="0.25">
      <c r="E807"/>
      <c r="F807"/>
    </row>
    <row r="808" spans="5:6" x14ac:dyDescent="0.25">
      <c r="E808"/>
      <c r="F808"/>
    </row>
    <row r="809" spans="5:6" x14ac:dyDescent="0.25">
      <c r="E809"/>
      <c r="F809"/>
    </row>
    <row r="810" spans="5:6" x14ac:dyDescent="0.25">
      <c r="E810"/>
      <c r="F810"/>
    </row>
    <row r="811" spans="5:6" x14ac:dyDescent="0.25">
      <c r="E811"/>
      <c r="F811"/>
    </row>
    <row r="812" spans="5:6" x14ac:dyDescent="0.25">
      <c r="E812"/>
      <c r="F812"/>
    </row>
    <row r="813" spans="5:6" x14ac:dyDescent="0.25">
      <c r="E813"/>
      <c r="F813"/>
    </row>
    <row r="814" spans="5:6" x14ac:dyDescent="0.25">
      <c r="E814"/>
      <c r="F814"/>
    </row>
    <row r="815" spans="5:6" x14ac:dyDescent="0.25">
      <c r="E815"/>
      <c r="F815"/>
    </row>
    <row r="816" spans="5:6" x14ac:dyDescent="0.25">
      <c r="E816"/>
      <c r="F816"/>
    </row>
    <row r="817" spans="5:6" x14ac:dyDescent="0.25">
      <c r="E817"/>
      <c r="F817"/>
    </row>
    <row r="818" spans="5:6" x14ac:dyDescent="0.25">
      <c r="E818"/>
      <c r="F818"/>
    </row>
    <row r="819" spans="5:6" x14ac:dyDescent="0.25">
      <c r="E819"/>
      <c r="F819"/>
    </row>
    <row r="820" spans="5:6" x14ac:dyDescent="0.25">
      <c r="E820"/>
      <c r="F820"/>
    </row>
    <row r="821" spans="5:6" x14ac:dyDescent="0.25">
      <c r="E821"/>
      <c r="F821"/>
    </row>
    <row r="822" spans="5:6" x14ac:dyDescent="0.25">
      <c r="E822"/>
      <c r="F822"/>
    </row>
    <row r="823" spans="5:6" x14ac:dyDescent="0.25">
      <c r="E823"/>
      <c r="F823"/>
    </row>
    <row r="824" spans="5:6" x14ac:dyDescent="0.25">
      <c r="E824"/>
      <c r="F824"/>
    </row>
    <row r="825" spans="5:6" x14ac:dyDescent="0.25">
      <c r="E825"/>
      <c r="F825"/>
    </row>
    <row r="826" spans="5:6" x14ac:dyDescent="0.25">
      <c r="E826"/>
      <c r="F826"/>
    </row>
    <row r="827" spans="5:6" x14ac:dyDescent="0.25">
      <c r="E827"/>
      <c r="F827"/>
    </row>
    <row r="828" spans="5:6" x14ac:dyDescent="0.25">
      <c r="E828"/>
      <c r="F828"/>
    </row>
    <row r="829" spans="5:6" x14ac:dyDescent="0.25">
      <c r="E829"/>
      <c r="F829"/>
    </row>
    <row r="830" spans="5:6" x14ac:dyDescent="0.25">
      <c r="E830"/>
      <c r="F830"/>
    </row>
    <row r="831" spans="5:6" x14ac:dyDescent="0.25">
      <c r="E831"/>
      <c r="F831"/>
    </row>
    <row r="832" spans="5:6" x14ac:dyDescent="0.25">
      <c r="E832"/>
      <c r="F832"/>
    </row>
    <row r="833" spans="5:6" x14ac:dyDescent="0.25">
      <c r="E833"/>
      <c r="F833"/>
    </row>
    <row r="834" spans="5:6" x14ac:dyDescent="0.25">
      <c r="E834"/>
      <c r="F834"/>
    </row>
    <row r="835" spans="5:6" x14ac:dyDescent="0.25">
      <c r="E835"/>
      <c r="F835"/>
    </row>
    <row r="836" spans="5:6" x14ac:dyDescent="0.25">
      <c r="E836"/>
      <c r="F836"/>
    </row>
    <row r="837" spans="5:6" x14ac:dyDescent="0.25">
      <c r="E837"/>
      <c r="F837"/>
    </row>
    <row r="838" spans="5:6" x14ac:dyDescent="0.25">
      <c r="E838"/>
      <c r="F838"/>
    </row>
    <row r="839" spans="5:6" x14ac:dyDescent="0.25">
      <c r="E839"/>
      <c r="F839"/>
    </row>
    <row r="840" spans="5:6" x14ac:dyDescent="0.25">
      <c r="E840"/>
      <c r="F840"/>
    </row>
    <row r="841" spans="5:6" x14ac:dyDescent="0.25">
      <c r="E841"/>
      <c r="F841"/>
    </row>
    <row r="842" spans="5:6" x14ac:dyDescent="0.25">
      <c r="E842"/>
      <c r="F842"/>
    </row>
    <row r="843" spans="5:6" x14ac:dyDescent="0.25">
      <c r="E843"/>
      <c r="F843"/>
    </row>
    <row r="844" spans="5:6" x14ac:dyDescent="0.25">
      <c r="E844"/>
      <c r="F844"/>
    </row>
    <row r="845" spans="5:6" x14ac:dyDescent="0.25">
      <c r="E845"/>
      <c r="F845"/>
    </row>
    <row r="846" spans="5:6" x14ac:dyDescent="0.25">
      <c r="E846"/>
      <c r="F846"/>
    </row>
    <row r="847" spans="5:6" x14ac:dyDescent="0.25">
      <c r="E847"/>
      <c r="F847"/>
    </row>
    <row r="848" spans="5:6" x14ac:dyDescent="0.25">
      <c r="E848"/>
      <c r="F848"/>
    </row>
    <row r="849" spans="5:6" x14ac:dyDescent="0.25">
      <c r="E849"/>
      <c r="F849"/>
    </row>
    <row r="850" spans="5:6" x14ac:dyDescent="0.25">
      <c r="E850"/>
      <c r="F850"/>
    </row>
    <row r="851" spans="5:6" x14ac:dyDescent="0.25">
      <c r="E851"/>
      <c r="F851"/>
    </row>
    <row r="852" spans="5:6" x14ac:dyDescent="0.25">
      <c r="E852"/>
      <c r="F852"/>
    </row>
    <row r="853" spans="5:6" x14ac:dyDescent="0.25">
      <c r="E853"/>
      <c r="F853"/>
    </row>
    <row r="854" spans="5:6" x14ac:dyDescent="0.25">
      <c r="E854"/>
      <c r="F854"/>
    </row>
    <row r="855" spans="5:6" x14ac:dyDescent="0.25">
      <c r="E855"/>
      <c r="F855"/>
    </row>
    <row r="856" spans="5:6" x14ac:dyDescent="0.25">
      <c r="E856"/>
      <c r="F856"/>
    </row>
    <row r="857" spans="5:6" x14ac:dyDescent="0.25">
      <c r="E857"/>
      <c r="F857"/>
    </row>
    <row r="858" spans="5:6" x14ac:dyDescent="0.25">
      <c r="E858"/>
      <c r="F858"/>
    </row>
    <row r="859" spans="5:6" x14ac:dyDescent="0.25">
      <c r="E859"/>
      <c r="F859"/>
    </row>
    <row r="860" spans="5:6" x14ac:dyDescent="0.25">
      <c r="E860"/>
      <c r="F860"/>
    </row>
    <row r="861" spans="5:6" x14ac:dyDescent="0.25">
      <c r="E861"/>
      <c r="F861"/>
    </row>
    <row r="862" spans="5:6" x14ac:dyDescent="0.25">
      <c r="E862"/>
      <c r="F862"/>
    </row>
    <row r="863" spans="5:6" x14ac:dyDescent="0.25">
      <c r="E863"/>
      <c r="F863"/>
    </row>
    <row r="864" spans="5:6" x14ac:dyDescent="0.25">
      <c r="E864"/>
      <c r="F864"/>
    </row>
    <row r="865" spans="5:6" x14ac:dyDescent="0.25">
      <c r="E865"/>
      <c r="F865"/>
    </row>
    <row r="866" spans="5:6" x14ac:dyDescent="0.25">
      <c r="E866"/>
      <c r="F866"/>
    </row>
    <row r="867" spans="5:6" x14ac:dyDescent="0.25">
      <c r="E867"/>
      <c r="F867"/>
    </row>
    <row r="868" spans="5:6" x14ac:dyDescent="0.25">
      <c r="E868"/>
      <c r="F868"/>
    </row>
    <row r="869" spans="5:6" x14ac:dyDescent="0.25">
      <c r="E869"/>
      <c r="F869"/>
    </row>
    <row r="870" spans="5:6" x14ac:dyDescent="0.25">
      <c r="E870"/>
      <c r="F870"/>
    </row>
    <row r="871" spans="5:6" x14ac:dyDescent="0.25">
      <c r="E871"/>
      <c r="F871"/>
    </row>
    <row r="872" spans="5:6" x14ac:dyDescent="0.25">
      <c r="E872"/>
      <c r="F872"/>
    </row>
    <row r="873" spans="5:6" x14ac:dyDescent="0.25">
      <c r="E873"/>
      <c r="F873"/>
    </row>
    <row r="874" spans="5:6" x14ac:dyDescent="0.25">
      <c r="E874"/>
      <c r="F874"/>
    </row>
    <row r="875" spans="5:6" x14ac:dyDescent="0.25">
      <c r="E875"/>
      <c r="F875"/>
    </row>
    <row r="876" spans="5:6" x14ac:dyDescent="0.25">
      <c r="E876"/>
      <c r="F876"/>
    </row>
    <row r="877" spans="5:6" x14ac:dyDescent="0.25">
      <c r="E877"/>
      <c r="F877"/>
    </row>
    <row r="878" spans="5:6" x14ac:dyDescent="0.25">
      <c r="E878"/>
      <c r="F878"/>
    </row>
    <row r="879" spans="5:6" x14ac:dyDescent="0.25">
      <c r="E879"/>
      <c r="F879"/>
    </row>
    <row r="880" spans="5:6" x14ac:dyDescent="0.25">
      <c r="E880"/>
      <c r="F880"/>
    </row>
    <row r="881" spans="5:6" x14ac:dyDescent="0.25">
      <c r="E881"/>
      <c r="F881"/>
    </row>
    <row r="882" spans="5:6" x14ac:dyDescent="0.25">
      <c r="E882"/>
      <c r="F882"/>
    </row>
    <row r="883" spans="5:6" x14ac:dyDescent="0.25">
      <c r="E883"/>
      <c r="F883"/>
    </row>
    <row r="884" spans="5:6" x14ac:dyDescent="0.25">
      <c r="E884"/>
      <c r="F884"/>
    </row>
    <row r="885" spans="5:6" x14ac:dyDescent="0.25">
      <c r="E885"/>
      <c r="F885"/>
    </row>
    <row r="886" spans="5:6" x14ac:dyDescent="0.25">
      <c r="E886"/>
      <c r="F886"/>
    </row>
    <row r="887" spans="5:6" x14ac:dyDescent="0.25">
      <c r="E887"/>
      <c r="F887"/>
    </row>
    <row r="888" spans="5:6" x14ac:dyDescent="0.25">
      <c r="E888"/>
      <c r="F888"/>
    </row>
    <row r="889" spans="5:6" x14ac:dyDescent="0.25">
      <c r="E889"/>
      <c r="F889"/>
    </row>
    <row r="890" spans="5:6" x14ac:dyDescent="0.25">
      <c r="E890"/>
      <c r="F890"/>
    </row>
    <row r="891" spans="5:6" x14ac:dyDescent="0.25">
      <c r="E891"/>
      <c r="F891"/>
    </row>
    <row r="892" spans="5:6" x14ac:dyDescent="0.25">
      <c r="E892"/>
      <c r="F892"/>
    </row>
    <row r="893" spans="5:6" x14ac:dyDescent="0.25">
      <c r="E893"/>
      <c r="F893"/>
    </row>
    <row r="894" spans="5:6" x14ac:dyDescent="0.25">
      <c r="E894"/>
      <c r="F894"/>
    </row>
    <row r="895" spans="5:6" x14ac:dyDescent="0.25">
      <c r="E895"/>
      <c r="F895"/>
    </row>
    <row r="896" spans="5:6" x14ac:dyDescent="0.25">
      <c r="E896"/>
      <c r="F896"/>
    </row>
    <row r="897" spans="5:6" x14ac:dyDescent="0.25">
      <c r="E897"/>
      <c r="F897"/>
    </row>
    <row r="898" spans="5:6" x14ac:dyDescent="0.25">
      <c r="E898"/>
      <c r="F898"/>
    </row>
    <row r="899" spans="5:6" x14ac:dyDescent="0.25">
      <c r="E899"/>
      <c r="F899"/>
    </row>
    <row r="900" spans="5:6" x14ac:dyDescent="0.25">
      <c r="E900"/>
      <c r="F900"/>
    </row>
    <row r="901" spans="5:6" x14ac:dyDescent="0.25">
      <c r="E901"/>
      <c r="F901"/>
    </row>
    <row r="902" spans="5:6" x14ac:dyDescent="0.25">
      <c r="E902"/>
      <c r="F902"/>
    </row>
    <row r="903" spans="5:6" x14ac:dyDescent="0.25">
      <c r="E903"/>
      <c r="F903"/>
    </row>
    <row r="904" spans="5:6" x14ac:dyDescent="0.25">
      <c r="E904"/>
      <c r="F904"/>
    </row>
    <row r="905" spans="5:6" x14ac:dyDescent="0.25">
      <c r="E905"/>
      <c r="F905"/>
    </row>
    <row r="906" spans="5:6" x14ac:dyDescent="0.25">
      <c r="E906"/>
      <c r="F906"/>
    </row>
    <row r="907" spans="5:6" x14ac:dyDescent="0.25">
      <c r="E907"/>
      <c r="F907"/>
    </row>
    <row r="908" spans="5:6" x14ac:dyDescent="0.25">
      <c r="E908"/>
      <c r="F908"/>
    </row>
    <row r="909" spans="5:6" x14ac:dyDescent="0.25">
      <c r="E909"/>
      <c r="F909"/>
    </row>
    <row r="910" spans="5:6" x14ac:dyDescent="0.25">
      <c r="E910"/>
      <c r="F910"/>
    </row>
    <row r="911" spans="5:6" x14ac:dyDescent="0.25">
      <c r="E911"/>
      <c r="F911"/>
    </row>
    <row r="912" spans="5:6" x14ac:dyDescent="0.25">
      <c r="E912"/>
      <c r="F912"/>
    </row>
    <row r="913" spans="5:6" x14ac:dyDescent="0.25">
      <c r="E913"/>
      <c r="F913"/>
    </row>
    <row r="914" spans="5:6" x14ac:dyDescent="0.25">
      <c r="E914"/>
      <c r="F914"/>
    </row>
    <row r="915" spans="5:6" x14ac:dyDescent="0.25">
      <c r="E915"/>
      <c r="F915"/>
    </row>
    <row r="916" spans="5:6" x14ac:dyDescent="0.25">
      <c r="E916"/>
      <c r="F916"/>
    </row>
    <row r="917" spans="5:6" x14ac:dyDescent="0.25">
      <c r="E917"/>
      <c r="F917"/>
    </row>
    <row r="918" spans="5:6" x14ac:dyDescent="0.25">
      <c r="E918"/>
      <c r="F918"/>
    </row>
    <row r="919" spans="5:6" x14ac:dyDescent="0.25">
      <c r="E919"/>
      <c r="F919"/>
    </row>
    <row r="920" spans="5:6" x14ac:dyDescent="0.25">
      <c r="E920"/>
      <c r="F920"/>
    </row>
    <row r="921" spans="5:6" x14ac:dyDescent="0.25">
      <c r="E921"/>
      <c r="F921"/>
    </row>
    <row r="922" spans="5:6" x14ac:dyDescent="0.25">
      <c r="E922"/>
      <c r="F922"/>
    </row>
    <row r="923" spans="5:6" x14ac:dyDescent="0.25">
      <c r="E923"/>
      <c r="F923"/>
    </row>
    <row r="924" spans="5:6" x14ac:dyDescent="0.25">
      <c r="E924"/>
      <c r="F924"/>
    </row>
    <row r="925" spans="5:6" x14ac:dyDescent="0.25">
      <c r="E925"/>
      <c r="F925"/>
    </row>
    <row r="926" spans="5:6" x14ac:dyDescent="0.25">
      <c r="E926"/>
      <c r="F926"/>
    </row>
    <row r="927" spans="5:6" x14ac:dyDescent="0.25">
      <c r="E927"/>
      <c r="F927"/>
    </row>
    <row r="928" spans="5:6" x14ac:dyDescent="0.25">
      <c r="E928"/>
      <c r="F928"/>
    </row>
    <row r="929" spans="5:6" x14ac:dyDescent="0.25">
      <c r="E929"/>
      <c r="F929"/>
    </row>
    <row r="930" spans="5:6" x14ac:dyDescent="0.25">
      <c r="E930"/>
      <c r="F930"/>
    </row>
    <row r="931" spans="5:6" x14ac:dyDescent="0.25">
      <c r="E931"/>
      <c r="F931"/>
    </row>
    <row r="932" spans="5:6" x14ac:dyDescent="0.25">
      <c r="E932"/>
      <c r="F932"/>
    </row>
    <row r="933" spans="5:6" x14ac:dyDescent="0.25">
      <c r="E933"/>
      <c r="F933"/>
    </row>
    <row r="934" spans="5:6" x14ac:dyDescent="0.25">
      <c r="E934"/>
      <c r="F934"/>
    </row>
    <row r="935" spans="5:6" x14ac:dyDescent="0.25">
      <c r="E935"/>
      <c r="F935"/>
    </row>
    <row r="936" spans="5:6" x14ac:dyDescent="0.25">
      <c r="E936"/>
      <c r="F936"/>
    </row>
    <row r="937" spans="5:6" x14ac:dyDescent="0.25">
      <c r="E937"/>
      <c r="F937"/>
    </row>
    <row r="938" spans="5:6" x14ac:dyDescent="0.25">
      <c r="E938"/>
      <c r="F938"/>
    </row>
    <row r="939" spans="5:6" x14ac:dyDescent="0.25">
      <c r="E939"/>
      <c r="F939"/>
    </row>
    <row r="940" spans="5:6" x14ac:dyDescent="0.25">
      <c r="E940"/>
      <c r="F940"/>
    </row>
    <row r="941" spans="5:6" x14ac:dyDescent="0.25">
      <c r="E941"/>
      <c r="F941"/>
    </row>
    <row r="942" spans="5:6" x14ac:dyDescent="0.25">
      <c r="E942"/>
      <c r="F942"/>
    </row>
    <row r="943" spans="5:6" x14ac:dyDescent="0.25">
      <c r="E943"/>
      <c r="F943"/>
    </row>
    <row r="944" spans="5:6" x14ac:dyDescent="0.25">
      <c r="E944"/>
      <c r="F944"/>
    </row>
    <row r="945" spans="5:6" x14ac:dyDescent="0.25">
      <c r="E945"/>
      <c r="F945"/>
    </row>
    <row r="946" spans="5:6" x14ac:dyDescent="0.25">
      <c r="E946"/>
      <c r="F946"/>
    </row>
    <row r="947" spans="5:6" x14ac:dyDescent="0.25">
      <c r="E947"/>
      <c r="F947"/>
    </row>
    <row r="948" spans="5:6" x14ac:dyDescent="0.25">
      <c r="E948"/>
      <c r="F948"/>
    </row>
    <row r="949" spans="5:6" x14ac:dyDescent="0.25">
      <c r="E949"/>
      <c r="F949"/>
    </row>
    <row r="950" spans="5:6" x14ac:dyDescent="0.25">
      <c r="E950"/>
      <c r="F950"/>
    </row>
    <row r="951" spans="5:6" x14ac:dyDescent="0.25">
      <c r="E951"/>
      <c r="F951"/>
    </row>
    <row r="952" spans="5:6" x14ac:dyDescent="0.25">
      <c r="E952"/>
      <c r="F952"/>
    </row>
    <row r="953" spans="5:6" x14ac:dyDescent="0.25">
      <c r="E953"/>
      <c r="F953"/>
    </row>
    <row r="954" spans="5:6" x14ac:dyDescent="0.25">
      <c r="E954"/>
      <c r="F954"/>
    </row>
    <row r="955" spans="5:6" x14ac:dyDescent="0.25">
      <c r="E955"/>
      <c r="F955"/>
    </row>
    <row r="956" spans="5:6" x14ac:dyDescent="0.25">
      <c r="E956"/>
      <c r="F956"/>
    </row>
    <row r="957" spans="5:6" x14ac:dyDescent="0.25">
      <c r="E957"/>
      <c r="F957"/>
    </row>
    <row r="958" spans="5:6" x14ac:dyDescent="0.25">
      <c r="E958"/>
      <c r="F958"/>
    </row>
    <row r="959" spans="5:6" x14ac:dyDescent="0.25">
      <c r="E959"/>
      <c r="F959"/>
    </row>
    <row r="960" spans="5:6" x14ac:dyDescent="0.25">
      <c r="E960"/>
      <c r="F960"/>
    </row>
    <row r="961" spans="5:6" x14ac:dyDescent="0.25">
      <c r="E961"/>
      <c r="F961"/>
    </row>
    <row r="962" spans="5:6" x14ac:dyDescent="0.25">
      <c r="E962"/>
      <c r="F962"/>
    </row>
    <row r="963" spans="5:6" x14ac:dyDescent="0.25">
      <c r="E963"/>
      <c r="F963"/>
    </row>
    <row r="964" spans="5:6" x14ac:dyDescent="0.25">
      <c r="E964"/>
      <c r="F964"/>
    </row>
    <row r="965" spans="5:6" x14ac:dyDescent="0.25">
      <c r="E965"/>
      <c r="F965"/>
    </row>
    <row r="966" spans="5:6" x14ac:dyDescent="0.25">
      <c r="E966"/>
      <c r="F966"/>
    </row>
    <row r="967" spans="5:6" x14ac:dyDescent="0.25">
      <c r="E967"/>
      <c r="F967"/>
    </row>
    <row r="968" spans="5:6" x14ac:dyDescent="0.25">
      <c r="E968"/>
      <c r="F968"/>
    </row>
    <row r="969" spans="5:6" x14ac:dyDescent="0.25">
      <c r="E969"/>
      <c r="F969"/>
    </row>
    <row r="970" spans="5:6" x14ac:dyDescent="0.25">
      <c r="E970"/>
      <c r="F970"/>
    </row>
    <row r="971" spans="5:6" x14ac:dyDescent="0.25">
      <c r="E971"/>
      <c r="F971"/>
    </row>
    <row r="972" spans="5:6" x14ac:dyDescent="0.25">
      <c r="E972"/>
      <c r="F972"/>
    </row>
    <row r="973" spans="5:6" x14ac:dyDescent="0.25">
      <c r="E973"/>
      <c r="F973"/>
    </row>
    <row r="974" spans="5:6" x14ac:dyDescent="0.25">
      <c r="E974"/>
      <c r="F974"/>
    </row>
    <row r="975" spans="5:6" x14ac:dyDescent="0.25">
      <c r="E975"/>
      <c r="F975"/>
    </row>
    <row r="976" spans="5:6" x14ac:dyDescent="0.25">
      <c r="E976"/>
      <c r="F976"/>
    </row>
    <row r="977" spans="5:6" x14ac:dyDescent="0.25">
      <c r="E977"/>
      <c r="F977"/>
    </row>
    <row r="978" spans="5:6" x14ac:dyDescent="0.25">
      <c r="E978"/>
      <c r="F978"/>
    </row>
    <row r="979" spans="5:6" x14ac:dyDescent="0.25">
      <c r="E979"/>
      <c r="F979"/>
    </row>
    <row r="980" spans="5:6" x14ac:dyDescent="0.25">
      <c r="E980"/>
      <c r="F980"/>
    </row>
    <row r="981" spans="5:6" x14ac:dyDescent="0.25">
      <c r="E981"/>
      <c r="F981"/>
    </row>
    <row r="982" spans="5:6" x14ac:dyDescent="0.25">
      <c r="E982"/>
      <c r="F982"/>
    </row>
    <row r="983" spans="5:6" x14ac:dyDescent="0.25">
      <c r="E983"/>
      <c r="F983"/>
    </row>
    <row r="984" spans="5:6" x14ac:dyDescent="0.25">
      <c r="E984"/>
      <c r="F984"/>
    </row>
    <row r="985" spans="5:6" x14ac:dyDescent="0.25">
      <c r="E985"/>
      <c r="F985"/>
    </row>
    <row r="986" spans="5:6" x14ac:dyDescent="0.25">
      <c r="E986"/>
      <c r="F986"/>
    </row>
    <row r="987" spans="5:6" x14ac:dyDescent="0.25">
      <c r="E987"/>
      <c r="F987"/>
    </row>
    <row r="988" spans="5:6" x14ac:dyDescent="0.25">
      <c r="E988"/>
      <c r="F988"/>
    </row>
    <row r="989" spans="5:6" x14ac:dyDescent="0.25">
      <c r="E989"/>
      <c r="F989"/>
    </row>
    <row r="990" spans="5:6" x14ac:dyDescent="0.25">
      <c r="E990"/>
      <c r="F990"/>
    </row>
    <row r="991" spans="5:6" x14ac:dyDescent="0.25">
      <c r="E991"/>
      <c r="F991"/>
    </row>
    <row r="992" spans="5:6" x14ac:dyDescent="0.25">
      <c r="E992"/>
      <c r="F992"/>
    </row>
    <row r="993" spans="5:6" x14ac:dyDescent="0.25">
      <c r="E993"/>
      <c r="F993"/>
    </row>
    <row r="994" spans="5:6" x14ac:dyDescent="0.25">
      <c r="E994"/>
      <c r="F994"/>
    </row>
    <row r="995" spans="5:6" x14ac:dyDescent="0.25">
      <c r="E995"/>
      <c r="F995"/>
    </row>
    <row r="996" spans="5:6" x14ac:dyDescent="0.25">
      <c r="E996"/>
      <c r="F996"/>
    </row>
    <row r="997" spans="5:6" x14ac:dyDescent="0.25">
      <c r="E997"/>
      <c r="F997"/>
    </row>
    <row r="998" spans="5:6" x14ac:dyDescent="0.25">
      <c r="E998"/>
      <c r="F998"/>
    </row>
    <row r="999" spans="5:6" x14ac:dyDescent="0.25">
      <c r="E999"/>
      <c r="F999"/>
    </row>
    <row r="1000" spans="5:6" x14ac:dyDescent="0.25">
      <c r="E1000"/>
      <c r="F1000"/>
    </row>
    <row r="1001" spans="5:6" x14ac:dyDescent="0.25">
      <c r="E1001"/>
      <c r="F1001"/>
    </row>
    <row r="1002" spans="5:6" x14ac:dyDescent="0.25">
      <c r="E1002"/>
      <c r="F1002"/>
    </row>
    <row r="1003" spans="5:6" x14ac:dyDescent="0.25">
      <c r="E1003"/>
      <c r="F1003"/>
    </row>
    <row r="1004" spans="5:6" x14ac:dyDescent="0.25">
      <c r="E1004"/>
      <c r="F1004"/>
    </row>
    <row r="1005" spans="5:6" x14ac:dyDescent="0.25">
      <c r="E1005"/>
      <c r="F1005"/>
    </row>
    <row r="1006" spans="5:6" x14ac:dyDescent="0.25">
      <c r="E1006"/>
      <c r="F1006"/>
    </row>
    <row r="1007" spans="5:6" x14ac:dyDescent="0.25">
      <c r="E1007"/>
      <c r="F1007"/>
    </row>
    <row r="1008" spans="5:6" x14ac:dyDescent="0.25">
      <c r="E1008"/>
      <c r="F1008"/>
    </row>
    <row r="1009" spans="5:6" x14ac:dyDescent="0.25">
      <c r="E1009"/>
      <c r="F1009"/>
    </row>
    <row r="1010" spans="5:6" x14ac:dyDescent="0.25">
      <c r="E1010"/>
      <c r="F1010"/>
    </row>
    <row r="1011" spans="5:6" x14ac:dyDescent="0.25">
      <c r="E1011"/>
      <c r="F1011"/>
    </row>
    <row r="1012" spans="5:6" x14ac:dyDescent="0.25">
      <c r="E1012"/>
      <c r="F1012"/>
    </row>
    <row r="1013" spans="5:6" x14ac:dyDescent="0.25">
      <c r="E1013"/>
      <c r="F1013"/>
    </row>
    <row r="1014" spans="5:6" x14ac:dyDescent="0.25">
      <c r="E1014"/>
      <c r="F1014"/>
    </row>
    <row r="1015" spans="5:6" x14ac:dyDescent="0.25">
      <c r="E1015"/>
      <c r="F1015"/>
    </row>
    <row r="1016" spans="5:6" x14ac:dyDescent="0.25">
      <c r="E1016"/>
      <c r="F1016"/>
    </row>
    <row r="1017" spans="5:6" x14ac:dyDescent="0.25">
      <c r="E1017"/>
      <c r="F1017"/>
    </row>
    <row r="1018" spans="5:6" x14ac:dyDescent="0.25">
      <c r="E1018"/>
      <c r="F1018"/>
    </row>
    <row r="1019" spans="5:6" x14ac:dyDescent="0.25">
      <c r="E1019"/>
      <c r="F1019"/>
    </row>
    <row r="1020" spans="5:6" x14ac:dyDescent="0.25">
      <c r="E1020"/>
      <c r="F1020"/>
    </row>
    <row r="1021" spans="5:6" x14ac:dyDescent="0.25">
      <c r="E1021"/>
      <c r="F1021"/>
    </row>
    <row r="1022" spans="5:6" x14ac:dyDescent="0.25">
      <c r="E1022"/>
      <c r="F1022"/>
    </row>
    <row r="1023" spans="5:6" x14ac:dyDescent="0.25">
      <c r="E1023"/>
      <c r="F1023"/>
    </row>
    <row r="1024" spans="5:6" x14ac:dyDescent="0.25">
      <c r="E1024"/>
      <c r="F1024"/>
    </row>
    <row r="1025" spans="5:6" x14ac:dyDescent="0.25">
      <c r="E1025"/>
      <c r="F1025"/>
    </row>
    <row r="1026" spans="5:6" x14ac:dyDescent="0.25">
      <c r="E1026"/>
      <c r="F1026"/>
    </row>
    <row r="1027" spans="5:6" x14ac:dyDescent="0.25">
      <c r="E1027"/>
      <c r="F1027"/>
    </row>
    <row r="1028" spans="5:6" x14ac:dyDescent="0.25">
      <c r="E1028"/>
      <c r="F1028"/>
    </row>
    <row r="1029" spans="5:6" x14ac:dyDescent="0.25">
      <c r="E1029"/>
      <c r="F1029"/>
    </row>
    <row r="1030" spans="5:6" x14ac:dyDescent="0.25">
      <c r="E1030"/>
      <c r="F1030"/>
    </row>
    <row r="1031" spans="5:6" x14ac:dyDescent="0.25">
      <c r="E1031"/>
      <c r="F1031"/>
    </row>
    <row r="1032" spans="5:6" x14ac:dyDescent="0.25">
      <c r="E1032"/>
      <c r="F1032"/>
    </row>
    <row r="1033" spans="5:6" x14ac:dyDescent="0.25">
      <c r="E1033"/>
      <c r="F1033"/>
    </row>
    <row r="1034" spans="5:6" x14ac:dyDescent="0.25">
      <c r="E1034"/>
      <c r="F1034"/>
    </row>
    <row r="1035" spans="5:6" x14ac:dyDescent="0.25">
      <c r="E1035"/>
      <c r="F1035"/>
    </row>
    <row r="1036" spans="5:6" x14ac:dyDescent="0.25">
      <c r="E1036"/>
      <c r="F1036"/>
    </row>
    <row r="1037" spans="5:6" x14ac:dyDescent="0.25">
      <c r="E1037"/>
      <c r="F1037"/>
    </row>
    <row r="1038" spans="5:6" x14ac:dyDescent="0.25">
      <c r="E1038"/>
      <c r="F1038"/>
    </row>
    <row r="1039" spans="5:6" x14ac:dyDescent="0.25">
      <c r="E1039"/>
      <c r="F1039"/>
    </row>
    <row r="1040" spans="5:6" x14ac:dyDescent="0.25">
      <c r="E1040"/>
      <c r="F1040"/>
    </row>
    <row r="1041" spans="5:6" x14ac:dyDescent="0.25">
      <c r="E1041"/>
      <c r="F1041"/>
    </row>
    <row r="1042" spans="5:6" x14ac:dyDescent="0.25">
      <c r="E1042"/>
      <c r="F1042"/>
    </row>
    <row r="1043" spans="5:6" x14ac:dyDescent="0.25">
      <c r="E1043"/>
      <c r="F1043"/>
    </row>
    <row r="1044" spans="5:6" x14ac:dyDescent="0.25">
      <c r="E1044"/>
      <c r="F1044"/>
    </row>
    <row r="1045" spans="5:6" x14ac:dyDescent="0.25">
      <c r="E1045"/>
      <c r="F1045"/>
    </row>
    <row r="1046" spans="5:6" x14ac:dyDescent="0.25">
      <c r="E1046"/>
      <c r="F1046"/>
    </row>
    <row r="1047" spans="5:6" x14ac:dyDescent="0.25">
      <c r="E1047"/>
      <c r="F1047"/>
    </row>
    <row r="1048" spans="5:6" x14ac:dyDescent="0.25">
      <c r="E1048"/>
      <c r="F1048"/>
    </row>
    <row r="1049" spans="5:6" x14ac:dyDescent="0.25">
      <c r="E1049"/>
      <c r="F1049"/>
    </row>
    <row r="1050" spans="5:6" x14ac:dyDescent="0.25">
      <c r="E1050"/>
      <c r="F1050"/>
    </row>
    <row r="1051" spans="5:6" x14ac:dyDescent="0.25">
      <c r="E1051"/>
      <c r="F1051"/>
    </row>
    <row r="1052" spans="5:6" x14ac:dyDescent="0.25">
      <c r="E1052"/>
      <c r="F1052"/>
    </row>
    <row r="1053" spans="5:6" x14ac:dyDescent="0.25">
      <c r="E1053"/>
      <c r="F1053"/>
    </row>
    <row r="1054" spans="5:6" x14ac:dyDescent="0.25">
      <c r="E1054"/>
      <c r="F1054"/>
    </row>
    <row r="1055" spans="5:6" x14ac:dyDescent="0.25">
      <c r="E1055"/>
      <c r="F1055"/>
    </row>
    <row r="1056" spans="5:6" x14ac:dyDescent="0.25">
      <c r="E1056"/>
      <c r="F1056"/>
    </row>
    <row r="1057" spans="5:6" x14ac:dyDescent="0.25">
      <c r="E1057"/>
      <c r="F1057"/>
    </row>
    <row r="1058" spans="5:6" x14ac:dyDescent="0.25">
      <c r="E1058"/>
      <c r="F1058"/>
    </row>
    <row r="1059" spans="5:6" x14ac:dyDescent="0.25">
      <c r="E1059"/>
      <c r="F1059"/>
    </row>
    <row r="1060" spans="5:6" x14ac:dyDescent="0.25">
      <c r="E1060"/>
      <c r="F1060"/>
    </row>
    <row r="1061" spans="5:6" x14ac:dyDescent="0.25">
      <c r="E1061"/>
      <c r="F1061"/>
    </row>
    <row r="1062" spans="5:6" x14ac:dyDescent="0.25">
      <c r="E1062"/>
      <c r="F1062"/>
    </row>
    <row r="1063" spans="5:6" x14ac:dyDescent="0.25">
      <c r="E1063"/>
      <c r="F1063"/>
    </row>
    <row r="1064" spans="5:6" x14ac:dyDescent="0.25">
      <c r="E1064"/>
      <c r="F1064"/>
    </row>
    <row r="1065" spans="5:6" x14ac:dyDescent="0.25">
      <c r="E1065"/>
      <c r="F1065"/>
    </row>
    <row r="1066" spans="5:6" x14ac:dyDescent="0.25">
      <c r="E1066"/>
      <c r="F1066"/>
    </row>
    <row r="1067" spans="5:6" x14ac:dyDescent="0.25">
      <c r="E1067"/>
      <c r="F1067"/>
    </row>
    <row r="1068" spans="5:6" x14ac:dyDescent="0.25">
      <c r="E1068"/>
      <c r="F1068"/>
    </row>
    <row r="1069" spans="5:6" x14ac:dyDescent="0.25">
      <c r="E1069"/>
      <c r="F1069"/>
    </row>
    <row r="1070" spans="5:6" x14ac:dyDescent="0.25">
      <c r="E1070"/>
      <c r="F1070"/>
    </row>
    <row r="1071" spans="5:6" x14ac:dyDescent="0.25">
      <c r="E1071"/>
      <c r="F1071"/>
    </row>
    <row r="1072" spans="5:6" x14ac:dyDescent="0.25">
      <c r="E1072"/>
      <c r="F1072"/>
    </row>
    <row r="1073" spans="5:6" x14ac:dyDescent="0.25">
      <c r="E1073"/>
      <c r="F1073"/>
    </row>
    <row r="1074" spans="5:6" x14ac:dyDescent="0.25">
      <c r="E1074"/>
      <c r="F1074"/>
    </row>
    <row r="1075" spans="5:6" x14ac:dyDescent="0.25">
      <c r="E1075"/>
      <c r="F1075"/>
    </row>
    <row r="1076" spans="5:6" x14ac:dyDescent="0.25">
      <c r="E1076"/>
      <c r="F1076"/>
    </row>
    <row r="1077" spans="5:6" x14ac:dyDescent="0.25">
      <c r="E1077"/>
      <c r="F1077"/>
    </row>
    <row r="1078" spans="5:6" x14ac:dyDescent="0.25">
      <c r="E1078"/>
      <c r="F1078"/>
    </row>
    <row r="1079" spans="5:6" x14ac:dyDescent="0.25">
      <c r="E1079"/>
      <c r="F1079"/>
    </row>
    <row r="1080" spans="5:6" x14ac:dyDescent="0.25">
      <c r="E1080"/>
      <c r="F1080"/>
    </row>
    <row r="1081" spans="5:6" x14ac:dyDescent="0.25">
      <c r="E1081"/>
      <c r="F1081"/>
    </row>
    <row r="1082" spans="5:6" x14ac:dyDescent="0.25">
      <c r="E1082"/>
      <c r="F1082"/>
    </row>
    <row r="1083" spans="5:6" x14ac:dyDescent="0.25">
      <c r="E1083"/>
      <c r="F1083"/>
    </row>
    <row r="1084" spans="5:6" x14ac:dyDescent="0.25">
      <c r="E1084"/>
      <c r="F1084"/>
    </row>
    <row r="1085" spans="5:6" x14ac:dyDescent="0.25">
      <c r="E1085"/>
      <c r="F1085"/>
    </row>
    <row r="1086" spans="5:6" x14ac:dyDescent="0.25">
      <c r="E1086"/>
      <c r="F1086"/>
    </row>
    <row r="1087" spans="5:6" x14ac:dyDescent="0.25">
      <c r="E1087"/>
      <c r="F1087"/>
    </row>
    <row r="1088" spans="5:6" x14ac:dyDescent="0.25">
      <c r="E1088"/>
      <c r="F1088"/>
    </row>
    <row r="1089" spans="5:6" x14ac:dyDescent="0.25">
      <c r="E1089"/>
      <c r="F1089"/>
    </row>
    <row r="1090" spans="5:6" x14ac:dyDescent="0.25">
      <c r="E1090"/>
      <c r="F1090"/>
    </row>
    <row r="1091" spans="5:6" x14ac:dyDescent="0.25">
      <c r="E1091"/>
      <c r="F1091"/>
    </row>
    <row r="1092" spans="5:6" x14ac:dyDescent="0.25">
      <c r="E1092"/>
      <c r="F1092"/>
    </row>
    <row r="1093" spans="5:6" x14ac:dyDescent="0.25">
      <c r="E1093"/>
      <c r="F1093"/>
    </row>
    <row r="1094" spans="5:6" x14ac:dyDescent="0.25">
      <c r="E1094"/>
      <c r="F1094"/>
    </row>
    <row r="1095" spans="5:6" x14ac:dyDescent="0.25">
      <c r="E1095"/>
      <c r="F1095"/>
    </row>
    <row r="1096" spans="5:6" x14ac:dyDescent="0.25">
      <c r="E1096"/>
      <c r="F1096"/>
    </row>
    <row r="1097" spans="5:6" x14ac:dyDescent="0.25">
      <c r="E1097"/>
      <c r="F1097"/>
    </row>
    <row r="1098" spans="5:6" x14ac:dyDescent="0.25">
      <c r="E1098"/>
      <c r="F1098"/>
    </row>
    <row r="1099" spans="5:6" x14ac:dyDescent="0.25">
      <c r="E1099"/>
      <c r="F1099"/>
    </row>
    <row r="1100" spans="5:6" x14ac:dyDescent="0.25">
      <c r="E1100"/>
      <c r="F1100"/>
    </row>
    <row r="1101" spans="5:6" x14ac:dyDescent="0.25">
      <c r="E1101"/>
      <c r="F1101"/>
    </row>
    <row r="1102" spans="5:6" x14ac:dyDescent="0.25">
      <c r="E1102"/>
      <c r="F1102"/>
    </row>
    <row r="1103" spans="5:6" x14ac:dyDescent="0.25">
      <c r="E1103"/>
      <c r="F1103"/>
    </row>
    <row r="1104" spans="5:6" x14ac:dyDescent="0.25">
      <c r="E1104"/>
      <c r="F1104"/>
    </row>
    <row r="1105" spans="5:6" x14ac:dyDescent="0.25">
      <c r="E1105"/>
      <c r="F1105"/>
    </row>
    <row r="1106" spans="5:6" x14ac:dyDescent="0.25">
      <c r="E1106"/>
      <c r="F1106"/>
    </row>
    <row r="1107" spans="5:6" x14ac:dyDescent="0.25">
      <c r="E1107"/>
      <c r="F1107"/>
    </row>
    <row r="1108" spans="5:6" x14ac:dyDescent="0.25">
      <c r="E1108"/>
      <c r="F1108"/>
    </row>
    <row r="1109" spans="5:6" x14ac:dyDescent="0.25">
      <c r="E1109"/>
      <c r="F1109"/>
    </row>
    <row r="1110" spans="5:6" x14ac:dyDescent="0.25">
      <c r="E1110"/>
      <c r="F1110"/>
    </row>
    <row r="1111" spans="5:6" x14ac:dyDescent="0.25">
      <c r="E1111"/>
      <c r="F1111"/>
    </row>
    <row r="1112" spans="5:6" x14ac:dyDescent="0.25">
      <c r="E1112"/>
      <c r="F1112"/>
    </row>
    <row r="1113" spans="5:6" x14ac:dyDescent="0.25">
      <c r="E1113"/>
      <c r="F1113"/>
    </row>
    <row r="1114" spans="5:6" x14ac:dyDescent="0.25">
      <c r="E1114"/>
      <c r="F1114"/>
    </row>
    <row r="1115" spans="5:6" x14ac:dyDescent="0.25">
      <c r="E1115"/>
      <c r="F1115"/>
    </row>
    <row r="1116" spans="5:6" x14ac:dyDescent="0.25">
      <c r="E1116"/>
      <c r="F1116"/>
    </row>
    <row r="1117" spans="5:6" x14ac:dyDescent="0.25">
      <c r="E1117"/>
      <c r="F1117"/>
    </row>
    <row r="1118" spans="5:6" x14ac:dyDescent="0.25">
      <c r="E1118"/>
      <c r="F1118"/>
    </row>
    <row r="1119" spans="5:6" x14ac:dyDescent="0.25">
      <c r="E1119"/>
      <c r="F1119"/>
    </row>
    <row r="1120" spans="5:6" x14ac:dyDescent="0.25">
      <c r="E1120"/>
      <c r="F1120"/>
    </row>
    <row r="1121" spans="5:6" x14ac:dyDescent="0.25">
      <c r="E1121"/>
      <c r="F1121"/>
    </row>
    <row r="1122" spans="5:6" x14ac:dyDescent="0.25">
      <c r="E1122"/>
      <c r="F1122"/>
    </row>
    <row r="1123" spans="5:6" x14ac:dyDescent="0.25">
      <c r="E1123"/>
      <c r="F1123"/>
    </row>
    <row r="1124" spans="5:6" x14ac:dyDescent="0.25">
      <c r="E1124"/>
      <c r="F1124"/>
    </row>
    <row r="1125" spans="5:6" x14ac:dyDescent="0.25">
      <c r="E1125"/>
      <c r="F1125"/>
    </row>
    <row r="1126" spans="5:6" x14ac:dyDescent="0.25">
      <c r="E1126"/>
      <c r="F1126"/>
    </row>
    <row r="1127" spans="5:6" x14ac:dyDescent="0.25">
      <c r="E1127"/>
      <c r="F1127"/>
    </row>
    <row r="1128" spans="5:6" x14ac:dyDescent="0.25">
      <c r="E1128"/>
      <c r="F1128"/>
    </row>
    <row r="1129" spans="5:6" x14ac:dyDescent="0.25">
      <c r="E1129"/>
      <c r="F1129"/>
    </row>
    <row r="1130" spans="5:6" x14ac:dyDescent="0.25">
      <c r="E1130"/>
      <c r="F1130"/>
    </row>
    <row r="1131" spans="5:6" x14ac:dyDescent="0.25">
      <c r="E1131"/>
      <c r="F1131"/>
    </row>
    <row r="1132" spans="5:6" x14ac:dyDescent="0.25">
      <c r="E1132"/>
      <c r="F1132"/>
    </row>
    <row r="1133" spans="5:6" x14ac:dyDescent="0.25">
      <c r="E1133"/>
      <c r="F1133"/>
    </row>
    <row r="1134" spans="5:6" x14ac:dyDescent="0.25">
      <c r="E1134"/>
      <c r="F1134"/>
    </row>
    <row r="1135" spans="5:6" x14ac:dyDescent="0.25">
      <c r="E1135"/>
      <c r="F1135"/>
    </row>
    <row r="1136" spans="5:6" x14ac:dyDescent="0.25">
      <c r="E1136"/>
      <c r="F1136"/>
    </row>
    <row r="1137" spans="5:6" x14ac:dyDescent="0.25">
      <c r="E1137"/>
      <c r="F1137"/>
    </row>
    <row r="1138" spans="5:6" x14ac:dyDescent="0.25">
      <c r="E1138"/>
      <c r="F1138"/>
    </row>
    <row r="1139" spans="5:6" x14ac:dyDescent="0.25">
      <c r="E1139"/>
      <c r="F1139"/>
    </row>
    <row r="1140" spans="5:6" x14ac:dyDescent="0.25">
      <c r="E1140"/>
      <c r="F1140"/>
    </row>
    <row r="1141" spans="5:6" x14ac:dyDescent="0.25">
      <c r="E1141"/>
      <c r="F1141"/>
    </row>
    <row r="1142" spans="5:6" x14ac:dyDescent="0.25">
      <c r="E1142"/>
      <c r="F1142"/>
    </row>
    <row r="1143" spans="5:6" x14ac:dyDescent="0.25">
      <c r="E1143"/>
      <c r="F1143"/>
    </row>
    <row r="1144" spans="5:6" x14ac:dyDescent="0.25">
      <c r="E1144"/>
      <c r="F1144"/>
    </row>
    <row r="1145" spans="5:6" x14ac:dyDescent="0.25">
      <c r="E1145"/>
      <c r="F1145"/>
    </row>
    <row r="1146" spans="5:6" x14ac:dyDescent="0.25">
      <c r="E1146"/>
      <c r="F1146"/>
    </row>
    <row r="1147" spans="5:6" x14ac:dyDescent="0.25">
      <c r="E1147"/>
      <c r="F1147"/>
    </row>
    <row r="1148" spans="5:6" x14ac:dyDescent="0.25">
      <c r="E1148"/>
      <c r="F1148"/>
    </row>
    <row r="1149" spans="5:6" x14ac:dyDescent="0.25">
      <c r="E1149"/>
      <c r="F1149"/>
    </row>
    <row r="1150" spans="5:6" x14ac:dyDescent="0.25">
      <c r="E1150"/>
      <c r="F1150"/>
    </row>
    <row r="1151" spans="5:6" x14ac:dyDescent="0.25">
      <c r="E1151"/>
      <c r="F1151"/>
    </row>
    <row r="1152" spans="5:6" x14ac:dyDescent="0.25">
      <c r="E1152"/>
      <c r="F1152"/>
    </row>
    <row r="1153" spans="5:6" x14ac:dyDescent="0.25">
      <c r="E1153"/>
      <c r="F1153"/>
    </row>
    <row r="1154" spans="5:6" x14ac:dyDescent="0.25">
      <c r="E1154"/>
      <c r="F1154"/>
    </row>
    <row r="1155" spans="5:6" x14ac:dyDescent="0.25">
      <c r="E1155"/>
      <c r="F1155"/>
    </row>
    <row r="1156" spans="5:6" x14ac:dyDescent="0.25">
      <c r="E1156"/>
      <c r="F1156"/>
    </row>
    <row r="1157" spans="5:6" x14ac:dyDescent="0.25">
      <c r="E1157"/>
      <c r="F1157"/>
    </row>
    <row r="1158" spans="5:6" x14ac:dyDescent="0.25">
      <c r="E1158"/>
      <c r="F1158"/>
    </row>
    <row r="1159" spans="5:6" x14ac:dyDescent="0.25">
      <c r="E1159"/>
      <c r="F1159"/>
    </row>
    <row r="1160" spans="5:6" x14ac:dyDescent="0.25">
      <c r="E1160"/>
      <c r="F1160"/>
    </row>
    <row r="1161" spans="5:6" x14ac:dyDescent="0.25">
      <c r="E1161"/>
      <c r="F1161"/>
    </row>
    <row r="1162" spans="5:6" x14ac:dyDescent="0.25">
      <c r="E1162"/>
      <c r="F1162"/>
    </row>
    <row r="1163" spans="5:6" x14ac:dyDescent="0.25">
      <c r="E1163"/>
      <c r="F1163"/>
    </row>
    <row r="1164" spans="5:6" x14ac:dyDescent="0.25">
      <c r="E1164"/>
      <c r="F1164"/>
    </row>
    <row r="1165" spans="5:6" x14ac:dyDescent="0.25">
      <c r="E1165"/>
      <c r="F1165"/>
    </row>
    <row r="1166" spans="5:6" x14ac:dyDescent="0.25">
      <c r="E1166"/>
      <c r="F1166"/>
    </row>
    <row r="1167" spans="5:6" x14ac:dyDescent="0.25">
      <c r="E1167"/>
      <c r="F1167"/>
    </row>
    <row r="1168" spans="5:6" x14ac:dyDescent="0.25">
      <c r="E1168"/>
      <c r="F1168"/>
    </row>
    <row r="1169" spans="5:6" x14ac:dyDescent="0.25">
      <c r="E1169"/>
      <c r="F1169"/>
    </row>
    <row r="1170" spans="5:6" x14ac:dyDescent="0.25">
      <c r="E1170"/>
      <c r="F1170"/>
    </row>
    <row r="1171" spans="5:6" x14ac:dyDescent="0.25">
      <c r="E1171"/>
      <c r="F1171"/>
    </row>
    <row r="1172" spans="5:6" x14ac:dyDescent="0.25">
      <c r="E1172"/>
      <c r="F1172"/>
    </row>
    <row r="1173" spans="5:6" x14ac:dyDescent="0.25">
      <c r="E1173"/>
      <c r="F1173"/>
    </row>
    <row r="1174" spans="5:6" x14ac:dyDescent="0.25">
      <c r="E1174"/>
      <c r="F1174"/>
    </row>
    <row r="1175" spans="5:6" x14ac:dyDescent="0.25">
      <c r="E1175"/>
      <c r="F1175"/>
    </row>
    <row r="1176" spans="5:6" x14ac:dyDescent="0.25">
      <c r="E1176"/>
      <c r="F1176"/>
    </row>
    <row r="1177" spans="5:6" x14ac:dyDescent="0.25">
      <c r="E1177"/>
      <c r="F1177"/>
    </row>
    <row r="1178" spans="5:6" x14ac:dyDescent="0.25">
      <c r="E1178"/>
      <c r="F1178"/>
    </row>
    <row r="1179" spans="5:6" x14ac:dyDescent="0.25">
      <c r="E1179"/>
      <c r="F1179"/>
    </row>
    <row r="1180" spans="5:6" x14ac:dyDescent="0.25">
      <c r="E1180"/>
      <c r="F1180"/>
    </row>
    <row r="1181" spans="5:6" x14ac:dyDescent="0.25">
      <c r="E1181"/>
      <c r="F1181"/>
    </row>
    <row r="1182" spans="5:6" x14ac:dyDescent="0.25">
      <c r="E1182"/>
      <c r="F1182"/>
    </row>
    <row r="1183" spans="5:6" x14ac:dyDescent="0.25">
      <c r="E1183"/>
      <c r="F1183"/>
    </row>
    <row r="1184" spans="5:6" x14ac:dyDescent="0.25">
      <c r="E1184"/>
      <c r="F1184"/>
    </row>
    <row r="1185" spans="5:6" x14ac:dyDescent="0.25">
      <c r="E1185"/>
      <c r="F1185"/>
    </row>
    <row r="1186" spans="5:6" x14ac:dyDescent="0.25">
      <c r="E1186"/>
      <c r="F1186"/>
    </row>
    <row r="1187" spans="5:6" x14ac:dyDescent="0.25">
      <c r="E1187"/>
      <c r="F1187"/>
    </row>
    <row r="1188" spans="5:6" x14ac:dyDescent="0.25">
      <c r="E1188"/>
      <c r="F1188"/>
    </row>
    <row r="1189" spans="5:6" x14ac:dyDescent="0.25">
      <c r="E1189"/>
      <c r="F1189"/>
    </row>
    <row r="1190" spans="5:6" x14ac:dyDescent="0.25">
      <c r="E1190"/>
      <c r="F1190"/>
    </row>
    <row r="1191" spans="5:6" x14ac:dyDescent="0.25">
      <c r="E1191"/>
      <c r="F1191"/>
    </row>
    <row r="1192" spans="5:6" x14ac:dyDescent="0.25">
      <c r="E1192"/>
      <c r="F1192"/>
    </row>
    <row r="1193" spans="5:6" x14ac:dyDescent="0.25">
      <c r="E1193"/>
      <c r="F1193"/>
    </row>
    <row r="1194" spans="5:6" x14ac:dyDescent="0.25">
      <c r="E1194"/>
      <c r="F1194"/>
    </row>
    <row r="1195" spans="5:6" x14ac:dyDescent="0.25">
      <c r="E1195"/>
      <c r="F1195"/>
    </row>
    <row r="1196" spans="5:6" x14ac:dyDescent="0.25">
      <c r="E1196"/>
      <c r="F1196"/>
    </row>
    <row r="1197" spans="5:6" x14ac:dyDescent="0.25">
      <c r="E1197"/>
      <c r="F1197"/>
    </row>
    <row r="1198" spans="5:6" x14ac:dyDescent="0.25">
      <c r="E1198"/>
      <c r="F1198"/>
    </row>
    <row r="1199" spans="5:6" x14ac:dyDescent="0.25">
      <c r="E1199"/>
      <c r="F1199"/>
    </row>
    <row r="1200" spans="5:6" x14ac:dyDescent="0.25">
      <c r="E1200"/>
      <c r="F1200"/>
    </row>
    <row r="1201" spans="5:6" x14ac:dyDescent="0.25">
      <c r="E1201"/>
      <c r="F1201"/>
    </row>
    <row r="1202" spans="5:6" x14ac:dyDescent="0.25">
      <c r="E1202"/>
      <c r="F1202"/>
    </row>
    <row r="1203" spans="5:6" x14ac:dyDescent="0.25">
      <c r="E1203"/>
      <c r="F1203"/>
    </row>
    <row r="1204" spans="5:6" x14ac:dyDescent="0.25">
      <c r="E1204"/>
      <c r="F1204"/>
    </row>
    <row r="1205" spans="5:6" x14ac:dyDescent="0.25">
      <c r="E1205"/>
      <c r="F1205"/>
    </row>
    <row r="1206" spans="5:6" x14ac:dyDescent="0.25">
      <c r="E1206"/>
      <c r="F1206"/>
    </row>
    <row r="1207" spans="5:6" x14ac:dyDescent="0.25">
      <c r="E1207"/>
      <c r="F1207"/>
    </row>
    <row r="1208" spans="5:6" x14ac:dyDescent="0.25">
      <c r="E1208"/>
      <c r="F1208"/>
    </row>
    <row r="1209" spans="5:6" x14ac:dyDescent="0.25">
      <c r="E1209"/>
      <c r="F1209"/>
    </row>
    <row r="1210" spans="5:6" x14ac:dyDescent="0.25">
      <c r="E1210"/>
      <c r="F1210"/>
    </row>
    <row r="1211" spans="5:6" x14ac:dyDescent="0.25">
      <c r="E1211"/>
      <c r="F1211"/>
    </row>
    <row r="1212" spans="5:6" x14ac:dyDescent="0.25">
      <c r="E1212"/>
      <c r="F1212"/>
    </row>
    <row r="1213" spans="5:6" x14ac:dyDescent="0.25">
      <c r="E1213"/>
      <c r="F1213"/>
    </row>
    <row r="1214" spans="5:6" x14ac:dyDescent="0.25">
      <c r="E1214"/>
      <c r="F1214"/>
    </row>
    <row r="1215" spans="5:6" x14ac:dyDescent="0.25">
      <c r="E1215"/>
      <c r="F1215"/>
    </row>
    <row r="1216" spans="5:6" x14ac:dyDescent="0.25">
      <c r="E1216"/>
      <c r="F1216"/>
    </row>
    <row r="1217" spans="5:6" x14ac:dyDescent="0.25">
      <c r="E1217"/>
      <c r="F1217"/>
    </row>
    <row r="1218" spans="5:6" x14ac:dyDescent="0.25">
      <c r="E1218"/>
      <c r="F1218"/>
    </row>
    <row r="1219" spans="5:6" x14ac:dyDescent="0.25">
      <c r="E1219"/>
      <c r="F1219"/>
    </row>
    <row r="1220" spans="5:6" x14ac:dyDescent="0.25">
      <c r="E1220"/>
      <c r="F1220"/>
    </row>
    <row r="1221" spans="5:6" x14ac:dyDescent="0.25">
      <c r="E1221"/>
      <c r="F1221"/>
    </row>
    <row r="1222" spans="5:6" x14ac:dyDescent="0.25">
      <c r="E1222"/>
      <c r="F1222"/>
    </row>
    <row r="1223" spans="5:6" x14ac:dyDescent="0.25">
      <c r="E1223"/>
      <c r="F1223"/>
    </row>
    <row r="1224" spans="5:6" x14ac:dyDescent="0.25">
      <c r="E1224"/>
      <c r="F1224"/>
    </row>
    <row r="1225" spans="5:6" x14ac:dyDescent="0.25">
      <c r="E1225"/>
      <c r="F1225"/>
    </row>
    <row r="1226" spans="5:6" x14ac:dyDescent="0.25">
      <c r="E1226"/>
      <c r="F1226"/>
    </row>
    <row r="1227" spans="5:6" x14ac:dyDescent="0.25">
      <c r="E1227"/>
      <c r="F1227"/>
    </row>
    <row r="1228" spans="5:6" x14ac:dyDescent="0.25">
      <c r="E1228"/>
      <c r="F1228"/>
    </row>
    <row r="1229" spans="5:6" x14ac:dyDescent="0.25">
      <c r="E1229"/>
      <c r="F1229"/>
    </row>
    <row r="1230" spans="5:6" x14ac:dyDescent="0.25">
      <c r="E1230"/>
      <c r="F1230"/>
    </row>
    <row r="1231" spans="5:6" x14ac:dyDescent="0.25">
      <c r="E1231"/>
      <c r="F1231"/>
    </row>
    <row r="1232" spans="5:6" x14ac:dyDescent="0.25">
      <c r="E1232"/>
      <c r="F1232"/>
    </row>
    <row r="1233" spans="5:6" x14ac:dyDescent="0.25">
      <c r="E1233"/>
      <c r="F1233"/>
    </row>
    <row r="1234" spans="5:6" x14ac:dyDescent="0.25">
      <c r="E1234"/>
      <c r="F1234"/>
    </row>
    <row r="1235" spans="5:6" x14ac:dyDescent="0.25">
      <c r="E1235"/>
      <c r="F1235"/>
    </row>
    <row r="1236" spans="5:6" x14ac:dyDescent="0.25">
      <c r="E1236"/>
      <c r="F1236"/>
    </row>
    <row r="1237" spans="5:6" x14ac:dyDescent="0.25">
      <c r="E1237"/>
      <c r="F1237"/>
    </row>
    <row r="1238" spans="5:6" x14ac:dyDescent="0.25">
      <c r="E1238"/>
      <c r="F1238"/>
    </row>
    <row r="1239" spans="5:6" x14ac:dyDescent="0.25">
      <c r="E1239"/>
      <c r="F1239"/>
    </row>
    <row r="1240" spans="5:6" x14ac:dyDescent="0.25">
      <c r="E1240"/>
      <c r="F1240"/>
    </row>
    <row r="1241" spans="5:6" x14ac:dyDescent="0.25">
      <c r="E1241"/>
      <c r="F1241"/>
    </row>
    <row r="1242" spans="5:6" x14ac:dyDescent="0.25">
      <c r="E1242"/>
      <c r="F1242"/>
    </row>
    <row r="1243" spans="5:6" x14ac:dyDescent="0.25">
      <c r="E1243"/>
      <c r="F1243"/>
    </row>
    <row r="1244" spans="5:6" x14ac:dyDescent="0.25">
      <c r="E1244"/>
      <c r="F1244"/>
    </row>
    <row r="1245" spans="5:6" x14ac:dyDescent="0.25">
      <c r="E1245"/>
      <c r="F1245"/>
    </row>
    <row r="1246" spans="5:6" x14ac:dyDescent="0.25">
      <c r="E1246"/>
      <c r="F1246"/>
    </row>
    <row r="1247" spans="5:6" x14ac:dyDescent="0.25">
      <c r="E1247"/>
      <c r="F1247"/>
    </row>
    <row r="1248" spans="5:6" x14ac:dyDescent="0.25">
      <c r="E1248"/>
      <c r="F1248"/>
    </row>
    <row r="1249" spans="5:6" x14ac:dyDescent="0.25">
      <c r="E1249"/>
      <c r="F1249"/>
    </row>
    <row r="1250" spans="5:6" x14ac:dyDescent="0.25">
      <c r="E1250"/>
      <c r="F1250"/>
    </row>
    <row r="1251" spans="5:6" x14ac:dyDescent="0.25">
      <c r="E1251"/>
      <c r="F1251"/>
    </row>
    <row r="1252" spans="5:6" x14ac:dyDescent="0.25">
      <c r="E1252"/>
      <c r="F1252"/>
    </row>
    <row r="1253" spans="5:6" x14ac:dyDescent="0.25">
      <c r="E1253"/>
      <c r="F1253"/>
    </row>
    <row r="1254" spans="5:6" x14ac:dyDescent="0.25">
      <c r="E1254"/>
      <c r="F1254"/>
    </row>
    <row r="1255" spans="5:6" x14ac:dyDescent="0.25">
      <c r="E1255"/>
      <c r="F1255"/>
    </row>
    <row r="1256" spans="5:6" x14ac:dyDescent="0.25">
      <c r="E1256"/>
      <c r="F1256"/>
    </row>
    <row r="1257" spans="5:6" x14ac:dyDescent="0.25">
      <c r="E1257"/>
      <c r="F1257"/>
    </row>
    <row r="1258" spans="5:6" x14ac:dyDescent="0.25">
      <c r="E1258"/>
      <c r="F1258"/>
    </row>
    <row r="1259" spans="5:6" x14ac:dyDescent="0.25">
      <c r="E1259"/>
      <c r="F1259"/>
    </row>
    <row r="1260" spans="5:6" x14ac:dyDescent="0.25">
      <c r="E1260"/>
      <c r="F1260"/>
    </row>
    <row r="1261" spans="5:6" x14ac:dyDescent="0.25">
      <c r="E1261"/>
      <c r="F1261"/>
    </row>
    <row r="1262" spans="5:6" x14ac:dyDescent="0.25">
      <c r="E1262"/>
      <c r="F1262"/>
    </row>
    <row r="1263" spans="5:6" x14ac:dyDescent="0.25">
      <c r="E1263"/>
      <c r="F1263"/>
    </row>
    <row r="1264" spans="5:6" x14ac:dyDescent="0.25">
      <c r="E1264"/>
      <c r="F1264"/>
    </row>
    <row r="1265" spans="5:6" x14ac:dyDescent="0.25">
      <c r="E1265"/>
      <c r="F1265"/>
    </row>
    <row r="1266" spans="5:6" x14ac:dyDescent="0.25">
      <c r="E1266"/>
      <c r="F1266"/>
    </row>
    <row r="1267" spans="5:6" x14ac:dyDescent="0.25">
      <c r="E1267"/>
      <c r="F1267"/>
    </row>
    <row r="1268" spans="5:6" x14ac:dyDescent="0.25">
      <c r="E1268"/>
      <c r="F1268"/>
    </row>
    <row r="1269" spans="5:6" x14ac:dyDescent="0.25">
      <c r="E1269"/>
      <c r="F1269"/>
    </row>
    <row r="1270" spans="5:6" x14ac:dyDescent="0.25">
      <c r="E1270"/>
      <c r="F1270"/>
    </row>
    <row r="1271" spans="5:6" x14ac:dyDescent="0.25">
      <c r="E1271"/>
      <c r="F1271"/>
    </row>
    <row r="1272" spans="5:6" x14ac:dyDescent="0.25">
      <c r="E1272"/>
      <c r="F1272"/>
    </row>
    <row r="1273" spans="5:6" x14ac:dyDescent="0.25">
      <c r="E1273"/>
      <c r="F1273"/>
    </row>
    <row r="1274" spans="5:6" x14ac:dyDescent="0.25">
      <c r="E1274"/>
      <c r="F1274"/>
    </row>
    <row r="1275" spans="5:6" x14ac:dyDescent="0.25">
      <c r="E1275"/>
      <c r="F1275"/>
    </row>
    <row r="1276" spans="5:6" x14ac:dyDescent="0.25">
      <c r="E1276"/>
      <c r="F1276"/>
    </row>
    <row r="1277" spans="5:6" x14ac:dyDescent="0.25">
      <c r="E1277"/>
      <c r="F1277"/>
    </row>
    <row r="1278" spans="5:6" x14ac:dyDescent="0.25">
      <c r="E1278"/>
      <c r="F1278"/>
    </row>
    <row r="1279" spans="5:6" x14ac:dyDescent="0.25">
      <c r="E1279"/>
      <c r="F1279"/>
    </row>
    <row r="1280" spans="5:6" x14ac:dyDescent="0.25">
      <c r="E1280"/>
      <c r="F1280"/>
    </row>
    <row r="1281" spans="5:6" x14ac:dyDescent="0.25">
      <c r="E1281"/>
      <c r="F1281"/>
    </row>
    <row r="1282" spans="5:6" x14ac:dyDescent="0.25">
      <c r="E1282"/>
      <c r="F1282"/>
    </row>
    <row r="1283" spans="5:6" x14ac:dyDescent="0.25">
      <c r="E1283"/>
      <c r="F1283"/>
    </row>
    <row r="1284" spans="5:6" x14ac:dyDescent="0.25">
      <c r="E1284"/>
      <c r="F1284"/>
    </row>
    <row r="1285" spans="5:6" x14ac:dyDescent="0.25">
      <c r="E1285"/>
      <c r="F1285"/>
    </row>
    <row r="1286" spans="5:6" x14ac:dyDescent="0.25">
      <c r="E1286"/>
      <c r="F1286"/>
    </row>
    <row r="1287" spans="5:6" x14ac:dyDescent="0.25">
      <c r="E1287"/>
      <c r="F1287"/>
    </row>
    <row r="1288" spans="5:6" x14ac:dyDescent="0.25">
      <c r="E1288"/>
      <c r="F1288"/>
    </row>
    <row r="1289" spans="5:6" x14ac:dyDescent="0.25">
      <c r="E1289"/>
      <c r="F1289"/>
    </row>
    <row r="1290" spans="5:6" x14ac:dyDescent="0.25">
      <c r="E1290"/>
      <c r="F1290"/>
    </row>
    <row r="1291" spans="5:6" x14ac:dyDescent="0.25">
      <c r="E1291"/>
      <c r="F1291"/>
    </row>
    <row r="1292" spans="5:6" x14ac:dyDescent="0.25">
      <c r="E1292"/>
      <c r="F1292"/>
    </row>
    <row r="1293" spans="5:6" x14ac:dyDescent="0.25">
      <c r="E1293"/>
      <c r="F1293"/>
    </row>
    <row r="1294" spans="5:6" x14ac:dyDescent="0.25">
      <c r="E1294"/>
      <c r="F1294"/>
    </row>
    <row r="1295" spans="5:6" x14ac:dyDescent="0.25">
      <c r="E1295"/>
      <c r="F1295"/>
    </row>
    <row r="1296" spans="5:6" x14ac:dyDescent="0.25">
      <c r="E1296"/>
      <c r="F1296"/>
    </row>
    <row r="1297" spans="5:6" x14ac:dyDescent="0.25">
      <c r="E1297"/>
      <c r="F1297"/>
    </row>
    <row r="1298" spans="5:6" x14ac:dyDescent="0.25">
      <c r="E1298"/>
      <c r="F1298"/>
    </row>
    <row r="1299" spans="5:6" x14ac:dyDescent="0.25">
      <c r="E1299"/>
      <c r="F1299"/>
    </row>
    <row r="1300" spans="5:6" x14ac:dyDescent="0.25">
      <c r="E1300"/>
      <c r="F1300"/>
    </row>
    <row r="1301" spans="5:6" x14ac:dyDescent="0.25">
      <c r="E1301"/>
      <c r="F1301"/>
    </row>
    <row r="1302" spans="5:6" x14ac:dyDescent="0.25">
      <c r="E1302"/>
      <c r="F1302"/>
    </row>
    <row r="1303" spans="5:6" x14ac:dyDescent="0.25">
      <c r="E1303"/>
      <c r="F1303"/>
    </row>
    <row r="1304" spans="5:6" x14ac:dyDescent="0.25">
      <c r="E1304"/>
      <c r="F1304"/>
    </row>
    <row r="1305" spans="5:6" x14ac:dyDescent="0.25">
      <c r="E1305"/>
      <c r="F1305"/>
    </row>
    <row r="1306" spans="5:6" x14ac:dyDescent="0.25">
      <c r="E1306"/>
      <c r="F1306"/>
    </row>
    <row r="1307" spans="5:6" x14ac:dyDescent="0.25">
      <c r="E1307"/>
      <c r="F1307"/>
    </row>
    <row r="1308" spans="5:6" x14ac:dyDescent="0.25">
      <c r="E1308"/>
      <c r="F1308"/>
    </row>
    <row r="1309" spans="5:6" x14ac:dyDescent="0.25">
      <c r="E1309"/>
      <c r="F1309"/>
    </row>
    <row r="1310" spans="5:6" x14ac:dyDescent="0.25">
      <c r="E1310"/>
      <c r="F1310"/>
    </row>
    <row r="1311" spans="5:6" x14ac:dyDescent="0.25">
      <c r="E1311"/>
      <c r="F1311"/>
    </row>
    <row r="1312" spans="5:6" x14ac:dyDescent="0.25">
      <c r="E1312"/>
      <c r="F1312"/>
    </row>
    <row r="1313" spans="5:6" x14ac:dyDescent="0.25">
      <c r="E1313"/>
      <c r="F1313"/>
    </row>
    <row r="1314" spans="5:6" x14ac:dyDescent="0.25">
      <c r="E1314"/>
      <c r="F1314"/>
    </row>
    <row r="1315" spans="5:6" x14ac:dyDescent="0.25">
      <c r="E1315"/>
      <c r="F1315"/>
    </row>
    <row r="1316" spans="5:6" x14ac:dyDescent="0.25">
      <c r="E1316"/>
      <c r="F1316"/>
    </row>
    <row r="1317" spans="5:6" x14ac:dyDescent="0.25">
      <c r="E1317"/>
      <c r="F1317"/>
    </row>
    <row r="1318" spans="5:6" x14ac:dyDescent="0.25">
      <c r="E1318"/>
      <c r="F1318"/>
    </row>
    <row r="1319" spans="5:6" x14ac:dyDescent="0.25">
      <c r="E1319"/>
      <c r="F1319"/>
    </row>
    <row r="1320" spans="5:6" x14ac:dyDescent="0.25">
      <c r="E1320"/>
      <c r="F1320"/>
    </row>
    <row r="1321" spans="5:6" x14ac:dyDescent="0.25">
      <c r="E1321"/>
      <c r="F1321"/>
    </row>
    <row r="1322" spans="5:6" x14ac:dyDescent="0.25">
      <c r="E1322"/>
      <c r="F1322"/>
    </row>
    <row r="1323" spans="5:6" x14ac:dyDescent="0.25">
      <c r="E1323"/>
      <c r="F1323"/>
    </row>
    <row r="1324" spans="5:6" x14ac:dyDescent="0.25">
      <c r="E1324"/>
      <c r="F1324"/>
    </row>
    <row r="1325" spans="5:6" x14ac:dyDescent="0.25">
      <c r="E1325"/>
      <c r="F1325"/>
    </row>
    <row r="1326" spans="5:6" x14ac:dyDescent="0.25">
      <c r="E1326"/>
      <c r="F1326"/>
    </row>
    <row r="1327" spans="5:6" x14ac:dyDescent="0.25">
      <c r="E1327"/>
      <c r="F1327"/>
    </row>
    <row r="1328" spans="5:6" x14ac:dyDescent="0.25">
      <c r="E1328"/>
      <c r="F1328"/>
    </row>
    <row r="1329" spans="5:6" x14ac:dyDescent="0.25">
      <c r="E1329"/>
      <c r="F1329"/>
    </row>
    <row r="1330" spans="5:6" x14ac:dyDescent="0.25">
      <c r="E1330"/>
      <c r="F1330"/>
    </row>
    <row r="1331" spans="5:6" x14ac:dyDescent="0.25">
      <c r="E1331"/>
      <c r="F1331"/>
    </row>
    <row r="1332" spans="5:6" x14ac:dyDescent="0.25">
      <c r="E1332"/>
      <c r="F1332"/>
    </row>
    <row r="1333" spans="5:6" x14ac:dyDescent="0.25">
      <c r="E1333"/>
      <c r="F1333"/>
    </row>
    <row r="1334" spans="5:6" x14ac:dyDescent="0.25">
      <c r="E1334"/>
      <c r="F1334"/>
    </row>
    <row r="1335" spans="5:6" x14ac:dyDescent="0.25">
      <c r="E1335"/>
      <c r="F1335"/>
    </row>
    <row r="1336" spans="5:6" x14ac:dyDescent="0.25">
      <c r="E1336"/>
      <c r="F1336"/>
    </row>
    <row r="1337" spans="5:6" x14ac:dyDescent="0.25">
      <c r="E1337"/>
      <c r="F1337"/>
    </row>
    <row r="1338" spans="5:6" x14ac:dyDescent="0.25">
      <c r="E1338"/>
      <c r="F1338"/>
    </row>
    <row r="1339" spans="5:6" x14ac:dyDescent="0.25">
      <c r="E1339"/>
      <c r="F1339"/>
    </row>
    <row r="1340" spans="5:6" x14ac:dyDescent="0.25">
      <c r="E1340"/>
      <c r="F1340"/>
    </row>
    <row r="1341" spans="5:6" x14ac:dyDescent="0.25">
      <c r="E1341"/>
      <c r="F1341"/>
    </row>
    <row r="1342" spans="5:6" x14ac:dyDescent="0.25">
      <c r="E1342"/>
      <c r="F1342"/>
    </row>
    <row r="1343" spans="5:6" x14ac:dyDescent="0.25">
      <c r="E1343"/>
      <c r="F1343"/>
    </row>
    <row r="1344" spans="5:6" x14ac:dyDescent="0.25">
      <c r="E1344"/>
      <c r="F1344"/>
    </row>
    <row r="1345" spans="5:6" x14ac:dyDescent="0.25">
      <c r="E1345"/>
      <c r="F1345"/>
    </row>
    <row r="1346" spans="5:6" x14ac:dyDescent="0.25">
      <c r="E1346"/>
      <c r="F1346"/>
    </row>
    <row r="1347" spans="5:6" x14ac:dyDescent="0.25">
      <c r="E1347"/>
      <c r="F1347"/>
    </row>
    <row r="1348" spans="5:6" x14ac:dyDescent="0.25">
      <c r="E1348"/>
      <c r="F1348"/>
    </row>
    <row r="1349" spans="5:6" x14ac:dyDescent="0.25">
      <c r="E1349"/>
      <c r="F1349"/>
    </row>
    <row r="1350" spans="5:6" x14ac:dyDescent="0.25">
      <c r="E1350"/>
      <c r="F1350"/>
    </row>
    <row r="1351" spans="5:6" x14ac:dyDescent="0.25">
      <c r="E1351"/>
      <c r="F1351"/>
    </row>
    <row r="1352" spans="5:6" x14ac:dyDescent="0.25">
      <c r="E1352"/>
      <c r="F1352"/>
    </row>
    <row r="1353" spans="5:6" x14ac:dyDescent="0.25">
      <c r="E1353"/>
      <c r="F1353"/>
    </row>
    <row r="1354" spans="5:6" x14ac:dyDescent="0.25">
      <c r="E1354"/>
      <c r="F1354"/>
    </row>
    <row r="1355" spans="5:6" x14ac:dyDescent="0.25">
      <c r="E1355"/>
      <c r="F1355"/>
    </row>
    <row r="1356" spans="5:6" x14ac:dyDescent="0.25">
      <c r="E1356"/>
      <c r="F1356"/>
    </row>
    <row r="1357" spans="5:6" x14ac:dyDescent="0.25">
      <c r="E1357"/>
      <c r="F1357"/>
    </row>
    <row r="1358" spans="5:6" x14ac:dyDescent="0.25">
      <c r="E1358"/>
      <c r="F1358"/>
    </row>
    <row r="1359" spans="5:6" x14ac:dyDescent="0.25">
      <c r="E1359"/>
      <c r="F1359"/>
    </row>
    <row r="1360" spans="5:6" x14ac:dyDescent="0.25">
      <c r="E1360"/>
      <c r="F1360"/>
    </row>
    <row r="1361" spans="5:6" x14ac:dyDescent="0.25">
      <c r="E1361"/>
      <c r="F1361"/>
    </row>
    <row r="1362" spans="5:6" x14ac:dyDescent="0.25">
      <c r="E1362"/>
      <c r="F1362"/>
    </row>
    <row r="1363" spans="5:6" x14ac:dyDescent="0.25">
      <c r="E1363"/>
      <c r="F1363"/>
    </row>
    <row r="1364" spans="5:6" x14ac:dyDescent="0.25">
      <c r="E1364"/>
      <c r="F1364"/>
    </row>
    <row r="1365" spans="5:6" x14ac:dyDescent="0.25">
      <c r="E1365"/>
      <c r="F1365"/>
    </row>
    <row r="1366" spans="5:6" x14ac:dyDescent="0.25">
      <c r="E1366"/>
      <c r="F1366"/>
    </row>
    <row r="1367" spans="5:6" x14ac:dyDescent="0.25">
      <c r="E1367"/>
      <c r="F1367"/>
    </row>
    <row r="1368" spans="5:6" x14ac:dyDescent="0.25">
      <c r="E1368"/>
      <c r="F1368"/>
    </row>
    <row r="1369" spans="5:6" x14ac:dyDescent="0.25">
      <c r="E1369"/>
      <c r="F1369"/>
    </row>
    <row r="1370" spans="5:6" x14ac:dyDescent="0.25">
      <c r="E1370"/>
      <c r="F1370"/>
    </row>
    <row r="1371" spans="5:6" x14ac:dyDescent="0.25">
      <c r="E1371"/>
      <c r="F1371"/>
    </row>
    <row r="1372" spans="5:6" x14ac:dyDescent="0.25">
      <c r="E1372"/>
      <c r="F1372"/>
    </row>
    <row r="1373" spans="5:6" x14ac:dyDescent="0.25">
      <c r="E1373"/>
      <c r="F1373"/>
    </row>
    <row r="1374" spans="5:6" x14ac:dyDescent="0.25">
      <c r="E1374"/>
      <c r="F1374"/>
    </row>
    <row r="1375" spans="5:6" x14ac:dyDescent="0.25">
      <c r="E1375"/>
      <c r="F1375"/>
    </row>
    <row r="1376" spans="5:6" x14ac:dyDescent="0.25">
      <c r="E1376"/>
      <c r="F1376"/>
    </row>
    <row r="1377" spans="5:6" x14ac:dyDescent="0.25">
      <c r="E1377"/>
      <c r="F1377"/>
    </row>
    <row r="1378" spans="5:6" x14ac:dyDescent="0.25">
      <c r="E1378"/>
      <c r="F1378"/>
    </row>
    <row r="1379" spans="5:6" x14ac:dyDescent="0.25">
      <c r="E1379"/>
      <c r="F1379"/>
    </row>
    <row r="1380" spans="5:6" x14ac:dyDescent="0.25">
      <c r="E1380"/>
      <c r="F1380"/>
    </row>
    <row r="1381" spans="5:6" x14ac:dyDescent="0.25">
      <c r="E1381"/>
      <c r="F1381"/>
    </row>
    <row r="1382" spans="5:6" x14ac:dyDescent="0.25">
      <c r="E1382"/>
      <c r="F1382"/>
    </row>
    <row r="1383" spans="5:6" x14ac:dyDescent="0.25">
      <c r="E1383"/>
      <c r="F1383"/>
    </row>
    <row r="1384" spans="5:6" x14ac:dyDescent="0.25">
      <c r="E1384"/>
      <c r="F1384"/>
    </row>
    <row r="1385" spans="5:6" x14ac:dyDescent="0.25">
      <c r="E1385"/>
      <c r="F1385"/>
    </row>
    <row r="1386" spans="5:6" x14ac:dyDescent="0.25">
      <c r="E1386"/>
      <c r="F1386"/>
    </row>
    <row r="1387" spans="5:6" x14ac:dyDescent="0.25">
      <c r="E1387"/>
      <c r="F1387"/>
    </row>
    <row r="1388" spans="5:6" x14ac:dyDescent="0.25">
      <c r="E1388"/>
      <c r="F1388"/>
    </row>
    <row r="1389" spans="5:6" x14ac:dyDescent="0.25">
      <c r="E1389"/>
      <c r="F1389"/>
    </row>
    <row r="1390" spans="5:6" x14ac:dyDescent="0.25">
      <c r="E1390"/>
      <c r="F1390"/>
    </row>
    <row r="1391" spans="5:6" x14ac:dyDescent="0.25">
      <c r="E1391"/>
      <c r="F1391"/>
    </row>
    <row r="1392" spans="5:6" x14ac:dyDescent="0.25">
      <c r="E1392"/>
      <c r="F1392"/>
    </row>
    <row r="1393" spans="5:6" x14ac:dyDescent="0.25">
      <c r="E1393"/>
      <c r="F1393"/>
    </row>
    <row r="1394" spans="5:6" x14ac:dyDescent="0.25">
      <c r="E1394"/>
      <c r="F1394"/>
    </row>
    <row r="1395" spans="5:6" x14ac:dyDescent="0.25">
      <c r="E1395"/>
      <c r="F1395"/>
    </row>
    <row r="1396" spans="5:6" x14ac:dyDescent="0.25">
      <c r="E1396"/>
      <c r="F1396"/>
    </row>
    <row r="1397" spans="5:6" x14ac:dyDescent="0.25">
      <c r="E1397"/>
      <c r="F1397"/>
    </row>
    <row r="1398" spans="5:6" x14ac:dyDescent="0.25">
      <c r="E1398"/>
      <c r="F1398"/>
    </row>
    <row r="1399" spans="5:6" x14ac:dyDescent="0.25">
      <c r="E1399"/>
      <c r="F1399"/>
    </row>
    <row r="1400" spans="5:6" x14ac:dyDescent="0.25">
      <c r="E1400"/>
      <c r="F1400"/>
    </row>
    <row r="1401" spans="5:6" x14ac:dyDescent="0.25">
      <c r="E1401"/>
      <c r="F1401"/>
    </row>
    <row r="1402" spans="5:6" x14ac:dyDescent="0.25">
      <c r="E1402"/>
      <c r="F1402"/>
    </row>
    <row r="1403" spans="5:6" x14ac:dyDescent="0.25">
      <c r="E1403"/>
      <c r="F1403"/>
    </row>
    <row r="1404" spans="5:6" x14ac:dyDescent="0.25">
      <c r="E1404"/>
      <c r="F1404"/>
    </row>
    <row r="1405" spans="5:6" x14ac:dyDescent="0.25">
      <c r="E1405"/>
      <c r="F1405"/>
    </row>
    <row r="1406" spans="5:6" x14ac:dyDescent="0.25">
      <c r="E1406"/>
      <c r="F1406"/>
    </row>
    <row r="1407" spans="5:6" x14ac:dyDescent="0.25">
      <c r="E1407"/>
      <c r="F1407"/>
    </row>
    <row r="1408" spans="5:6" x14ac:dyDescent="0.25">
      <c r="E1408"/>
      <c r="F1408"/>
    </row>
    <row r="1409" spans="5:6" x14ac:dyDescent="0.25">
      <c r="E1409"/>
      <c r="F1409"/>
    </row>
    <row r="1410" spans="5:6" x14ac:dyDescent="0.25">
      <c r="E1410"/>
      <c r="F1410"/>
    </row>
    <row r="1411" spans="5:6" x14ac:dyDescent="0.25">
      <c r="E1411"/>
      <c r="F1411"/>
    </row>
    <row r="1412" spans="5:6" x14ac:dyDescent="0.25">
      <c r="E1412"/>
      <c r="F1412"/>
    </row>
    <row r="1413" spans="5:6" x14ac:dyDescent="0.25">
      <c r="E1413"/>
      <c r="F1413"/>
    </row>
    <row r="1414" spans="5:6" x14ac:dyDescent="0.25">
      <c r="E1414"/>
      <c r="F1414"/>
    </row>
    <row r="1415" spans="5:6" x14ac:dyDescent="0.25">
      <c r="E1415"/>
      <c r="F1415"/>
    </row>
    <row r="1416" spans="5:6" x14ac:dyDescent="0.25">
      <c r="E1416"/>
      <c r="F1416"/>
    </row>
    <row r="1417" spans="5:6" x14ac:dyDescent="0.25">
      <c r="E1417"/>
      <c r="F1417"/>
    </row>
    <row r="1418" spans="5:6" x14ac:dyDescent="0.25">
      <c r="E1418"/>
      <c r="F1418"/>
    </row>
    <row r="1419" spans="5:6" x14ac:dyDescent="0.25">
      <c r="E1419"/>
      <c r="F1419"/>
    </row>
    <row r="1420" spans="5:6" x14ac:dyDescent="0.25">
      <c r="E1420"/>
      <c r="F1420"/>
    </row>
    <row r="1421" spans="5:6" x14ac:dyDescent="0.25">
      <c r="E1421"/>
      <c r="F1421"/>
    </row>
    <row r="1422" spans="5:6" x14ac:dyDescent="0.25">
      <c r="E1422"/>
      <c r="F1422"/>
    </row>
    <row r="1423" spans="5:6" x14ac:dyDescent="0.25">
      <c r="E1423"/>
      <c r="F1423"/>
    </row>
    <row r="1424" spans="5:6" x14ac:dyDescent="0.25">
      <c r="E1424"/>
      <c r="F1424"/>
    </row>
    <row r="1425" spans="5:6" x14ac:dyDescent="0.25">
      <c r="E1425"/>
      <c r="F1425"/>
    </row>
    <row r="1426" spans="5:6" x14ac:dyDescent="0.25">
      <c r="E1426"/>
      <c r="F1426"/>
    </row>
    <row r="1427" spans="5:6" x14ac:dyDescent="0.25">
      <c r="E1427"/>
      <c r="F1427"/>
    </row>
    <row r="1428" spans="5:6" x14ac:dyDescent="0.25">
      <c r="E1428"/>
      <c r="F1428"/>
    </row>
    <row r="1429" spans="5:6" x14ac:dyDescent="0.25">
      <c r="E1429"/>
      <c r="F1429"/>
    </row>
    <row r="1430" spans="5:6" x14ac:dyDescent="0.25">
      <c r="E1430"/>
      <c r="F1430"/>
    </row>
    <row r="1431" spans="5:6" x14ac:dyDescent="0.25">
      <c r="E1431"/>
      <c r="F1431"/>
    </row>
    <row r="1432" spans="5:6" x14ac:dyDescent="0.25">
      <c r="E1432"/>
      <c r="F1432"/>
    </row>
    <row r="1433" spans="5:6" x14ac:dyDescent="0.25">
      <c r="E1433"/>
      <c r="F1433"/>
    </row>
    <row r="1434" spans="5:6" x14ac:dyDescent="0.25">
      <c r="E1434"/>
      <c r="F1434"/>
    </row>
    <row r="1435" spans="5:6" x14ac:dyDescent="0.25">
      <c r="E1435"/>
      <c r="F1435"/>
    </row>
    <row r="1436" spans="5:6" x14ac:dyDescent="0.25">
      <c r="E1436"/>
      <c r="F1436"/>
    </row>
    <row r="1437" spans="5:6" x14ac:dyDescent="0.25">
      <c r="E1437"/>
      <c r="F1437"/>
    </row>
    <row r="1438" spans="5:6" x14ac:dyDescent="0.25">
      <c r="E1438"/>
      <c r="F1438"/>
    </row>
    <row r="1439" spans="5:6" x14ac:dyDescent="0.25">
      <c r="E1439"/>
      <c r="F1439"/>
    </row>
    <row r="1440" spans="5:6" x14ac:dyDescent="0.25">
      <c r="E1440"/>
      <c r="F1440"/>
    </row>
    <row r="1441" spans="5:6" x14ac:dyDescent="0.25">
      <c r="E1441"/>
      <c r="F1441"/>
    </row>
    <row r="1442" spans="5:6" x14ac:dyDescent="0.25">
      <c r="E1442"/>
      <c r="F1442"/>
    </row>
    <row r="1443" spans="5:6" x14ac:dyDescent="0.25">
      <c r="E1443"/>
      <c r="F1443"/>
    </row>
    <row r="1444" spans="5:6" x14ac:dyDescent="0.25">
      <c r="E1444"/>
      <c r="F1444"/>
    </row>
    <row r="1445" spans="5:6" x14ac:dyDescent="0.25">
      <c r="E1445"/>
      <c r="F1445"/>
    </row>
    <row r="1446" spans="5:6" x14ac:dyDescent="0.25">
      <c r="E1446"/>
      <c r="F1446"/>
    </row>
    <row r="1447" spans="5:6" x14ac:dyDescent="0.25">
      <c r="E1447"/>
      <c r="F1447"/>
    </row>
    <row r="1448" spans="5:6" x14ac:dyDescent="0.25">
      <c r="E1448"/>
      <c r="F1448"/>
    </row>
    <row r="1449" spans="5:6" x14ac:dyDescent="0.25">
      <c r="E1449"/>
      <c r="F1449"/>
    </row>
    <row r="1450" spans="5:6" x14ac:dyDescent="0.25">
      <c r="E1450"/>
      <c r="F1450"/>
    </row>
    <row r="1451" spans="5:6" x14ac:dyDescent="0.25">
      <c r="E1451"/>
      <c r="F1451"/>
    </row>
    <row r="1452" spans="5:6" x14ac:dyDescent="0.25">
      <c r="E1452"/>
      <c r="F1452"/>
    </row>
    <row r="1453" spans="5:6" x14ac:dyDescent="0.25">
      <c r="E1453"/>
      <c r="F1453"/>
    </row>
    <row r="1454" spans="5:6" x14ac:dyDescent="0.25">
      <c r="E1454"/>
      <c r="F1454"/>
    </row>
    <row r="1455" spans="5:6" x14ac:dyDescent="0.25">
      <c r="E1455"/>
      <c r="F1455"/>
    </row>
    <row r="1456" spans="5:6" x14ac:dyDescent="0.25">
      <c r="E1456"/>
      <c r="F1456"/>
    </row>
    <row r="1457" spans="5:6" x14ac:dyDescent="0.25">
      <c r="E1457"/>
      <c r="F1457"/>
    </row>
    <row r="1458" spans="5:6" x14ac:dyDescent="0.25">
      <c r="E1458"/>
      <c r="F1458"/>
    </row>
    <row r="1459" spans="5:6" x14ac:dyDescent="0.25">
      <c r="E1459"/>
      <c r="F1459"/>
    </row>
    <row r="1460" spans="5:6" x14ac:dyDescent="0.25">
      <c r="E1460"/>
      <c r="F1460"/>
    </row>
    <row r="1461" spans="5:6" x14ac:dyDescent="0.25">
      <c r="E1461"/>
      <c r="F1461"/>
    </row>
    <row r="1462" spans="5:6" x14ac:dyDescent="0.25">
      <c r="E1462"/>
      <c r="F1462"/>
    </row>
    <row r="1463" spans="5:6" x14ac:dyDescent="0.25">
      <c r="E1463"/>
      <c r="F1463"/>
    </row>
    <row r="1464" spans="5:6" x14ac:dyDescent="0.25">
      <c r="E1464"/>
      <c r="F1464"/>
    </row>
    <row r="1465" spans="5:6" x14ac:dyDescent="0.25">
      <c r="E1465"/>
      <c r="F1465"/>
    </row>
    <row r="1466" spans="5:6" x14ac:dyDescent="0.25">
      <c r="E1466"/>
      <c r="F1466"/>
    </row>
    <row r="1467" spans="5:6" x14ac:dyDescent="0.25">
      <c r="E1467"/>
      <c r="F1467"/>
    </row>
    <row r="1468" spans="5:6" x14ac:dyDescent="0.25">
      <c r="E1468"/>
      <c r="F1468"/>
    </row>
    <row r="1469" spans="5:6" x14ac:dyDescent="0.25">
      <c r="E1469"/>
      <c r="F1469"/>
    </row>
    <row r="1470" spans="5:6" x14ac:dyDescent="0.25">
      <c r="E1470"/>
      <c r="F1470"/>
    </row>
    <row r="1471" spans="5:6" x14ac:dyDescent="0.25">
      <c r="E1471"/>
      <c r="F1471"/>
    </row>
    <row r="1472" spans="5:6" x14ac:dyDescent="0.25">
      <c r="E1472"/>
      <c r="F1472"/>
    </row>
    <row r="1473" spans="5:6" x14ac:dyDescent="0.25">
      <c r="E1473"/>
      <c r="F1473"/>
    </row>
    <row r="1474" spans="5:6" x14ac:dyDescent="0.25">
      <c r="E1474"/>
      <c r="F1474"/>
    </row>
    <row r="1475" spans="5:6" x14ac:dyDescent="0.25">
      <c r="E1475"/>
      <c r="F1475"/>
    </row>
    <row r="1476" spans="5:6" x14ac:dyDescent="0.25">
      <c r="E1476"/>
      <c r="F1476"/>
    </row>
    <row r="1477" spans="5:6" x14ac:dyDescent="0.25">
      <c r="E1477"/>
      <c r="F1477"/>
    </row>
    <row r="1478" spans="5:6" x14ac:dyDescent="0.25">
      <c r="E1478"/>
      <c r="F1478"/>
    </row>
    <row r="1479" spans="5:6" x14ac:dyDescent="0.25">
      <c r="E1479"/>
      <c r="F1479"/>
    </row>
    <row r="1480" spans="5:6" x14ac:dyDescent="0.25">
      <c r="E1480"/>
      <c r="F1480"/>
    </row>
    <row r="1481" spans="5:6" x14ac:dyDescent="0.25">
      <c r="E1481"/>
      <c r="F1481"/>
    </row>
    <row r="1482" spans="5:6" x14ac:dyDescent="0.25">
      <c r="E1482"/>
      <c r="F1482"/>
    </row>
    <row r="1483" spans="5:6" x14ac:dyDescent="0.25">
      <c r="E1483"/>
      <c r="F1483"/>
    </row>
    <row r="1484" spans="5:6" x14ac:dyDescent="0.25">
      <c r="E1484"/>
      <c r="F1484"/>
    </row>
    <row r="1485" spans="5:6" x14ac:dyDescent="0.25">
      <c r="E1485"/>
      <c r="F1485"/>
    </row>
    <row r="1486" spans="5:6" x14ac:dyDescent="0.25">
      <c r="E1486"/>
      <c r="F1486"/>
    </row>
    <row r="1487" spans="5:6" x14ac:dyDescent="0.25">
      <c r="E1487"/>
      <c r="F1487"/>
    </row>
    <row r="1488" spans="5:6" x14ac:dyDescent="0.25">
      <c r="E1488"/>
      <c r="F1488"/>
    </row>
    <row r="1489" spans="5:6" x14ac:dyDescent="0.25">
      <c r="E1489"/>
      <c r="F1489"/>
    </row>
    <row r="1490" spans="5:6" x14ac:dyDescent="0.25">
      <c r="E1490"/>
      <c r="F1490"/>
    </row>
    <row r="1491" spans="5:6" x14ac:dyDescent="0.25">
      <c r="E1491"/>
      <c r="F1491"/>
    </row>
    <row r="1492" spans="5:6" x14ac:dyDescent="0.25">
      <c r="E1492"/>
      <c r="F1492"/>
    </row>
    <row r="1493" spans="5:6" x14ac:dyDescent="0.25">
      <c r="E1493"/>
      <c r="F1493"/>
    </row>
    <row r="1494" spans="5:6" x14ac:dyDescent="0.25">
      <c r="E1494"/>
      <c r="F1494"/>
    </row>
    <row r="1495" spans="5:6" x14ac:dyDescent="0.25">
      <c r="E1495"/>
      <c r="F1495"/>
    </row>
    <row r="1496" spans="5:6" x14ac:dyDescent="0.25">
      <c r="E1496"/>
      <c r="F1496"/>
    </row>
    <row r="1497" spans="5:6" x14ac:dyDescent="0.25">
      <c r="E1497"/>
      <c r="F1497"/>
    </row>
    <row r="1498" spans="5:6" x14ac:dyDescent="0.25">
      <c r="E1498"/>
      <c r="F1498"/>
    </row>
    <row r="1499" spans="5:6" x14ac:dyDescent="0.25">
      <c r="E1499"/>
      <c r="F1499"/>
    </row>
    <row r="1500" spans="5:6" x14ac:dyDescent="0.25">
      <c r="E1500"/>
      <c r="F1500"/>
    </row>
    <row r="1501" spans="5:6" x14ac:dyDescent="0.25">
      <c r="E1501"/>
      <c r="F1501"/>
    </row>
    <row r="1502" spans="5:6" x14ac:dyDescent="0.25">
      <c r="E1502"/>
      <c r="F1502"/>
    </row>
    <row r="1503" spans="5:6" x14ac:dyDescent="0.25">
      <c r="E1503"/>
      <c r="F1503"/>
    </row>
    <row r="1504" spans="5:6" x14ac:dyDescent="0.25">
      <c r="E1504"/>
      <c r="F1504"/>
    </row>
    <row r="1505" spans="5:6" x14ac:dyDescent="0.25">
      <c r="E1505"/>
      <c r="F1505"/>
    </row>
    <row r="1506" spans="5:6" x14ac:dyDescent="0.25">
      <c r="E1506"/>
      <c r="F1506"/>
    </row>
    <row r="1507" spans="5:6" x14ac:dyDescent="0.25">
      <c r="E1507"/>
      <c r="F1507"/>
    </row>
    <row r="1508" spans="5:6" x14ac:dyDescent="0.25">
      <c r="E1508"/>
      <c r="F1508"/>
    </row>
    <row r="1509" spans="5:6" x14ac:dyDescent="0.25">
      <c r="E1509"/>
      <c r="F1509"/>
    </row>
    <row r="1510" spans="5:6" x14ac:dyDescent="0.25">
      <c r="E1510"/>
      <c r="F1510"/>
    </row>
    <row r="1511" spans="5:6" x14ac:dyDescent="0.25">
      <c r="E1511"/>
      <c r="F1511"/>
    </row>
    <row r="1512" spans="5:6" x14ac:dyDescent="0.25">
      <c r="E1512"/>
      <c r="F1512"/>
    </row>
    <row r="1513" spans="5:6" x14ac:dyDescent="0.25">
      <c r="E1513"/>
      <c r="F1513"/>
    </row>
    <row r="1514" spans="5:6" x14ac:dyDescent="0.25">
      <c r="E1514"/>
      <c r="F1514"/>
    </row>
    <row r="1515" spans="5:6" x14ac:dyDescent="0.25">
      <c r="E1515"/>
      <c r="F1515"/>
    </row>
    <row r="1516" spans="5:6" x14ac:dyDescent="0.25">
      <c r="E1516"/>
      <c r="F1516"/>
    </row>
    <row r="1517" spans="5:6" x14ac:dyDescent="0.25">
      <c r="E1517"/>
      <c r="F1517"/>
    </row>
    <row r="1518" spans="5:6" x14ac:dyDescent="0.25">
      <c r="E1518"/>
      <c r="F1518"/>
    </row>
    <row r="1519" spans="5:6" x14ac:dyDescent="0.25">
      <c r="E1519"/>
      <c r="F1519"/>
    </row>
    <row r="1520" spans="5:6" x14ac:dyDescent="0.25">
      <c r="E1520"/>
      <c r="F1520"/>
    </row>
    <row r="1521" spans="5:6" x14ac:dyDescent="0.25">
      <c r="E1521"/>
      <c r="F1521"/>
    </row>
    <row r="1522" spans="5:6" x14ac:dyDescent="0.25">
      <c r="E1522"/>
      <c r="F1522"/>
    </row>
    <row r="1523" spans="5:6" x14ac:dyDescent="0.25">
      <c r="E1523"/>
      <c r="F1523"/>
    </row>
    <row r="1524" spans="5:6" x14ac:dyDescent="0.25">
      <c r="E1524"/>
      <c r="F1524"/>
    </row>
    <row r="1525" spans="5:6" x14ac:dyDescent="0.25">
      <c r="E1525"/>
      <c r="F1525"/>
    </row>
    <row r="1526" spans="5:6" x14ac:dyDescent="0.25">
      <c r="E1526"/>
      <c r="F1526"/>
    </row>
    <row r="1527" spans="5:6" x14ac:dyDescent="0.25">
      <c r="E1527"/>
      <c r="F1527"/>
    </row>
    <row r="1528" spans="5:6" x14ac:dyDescent="0.25">
      <c r="E1528"/>
      <c r="F1528"/>
    </row>
    <row r="1529" spans="5:6" x14ac:dyDescent="0.25">
      <c r="E1529"/>
      <c r="F1529"/>
    </row>
    <row r="1530" spans="5:6" x14ac:dyDescent="0.25">
      <c r="E1530"/>
      <c r="F1530"/>
    </row>
    <row r="1531" spans="5:6" x14ac:dyDescent="0.25">
      <c r="E1531"/>
      <c r="F1531"/>
    </row>
    <row r="1532" spans="5:6" x14ac:dyDescent="0.25">
      <c r="E1532"/>
      <c r="F1532"/>
    </row>
    <row r="1533" spans="5:6" x14ac:dyDescent="0.25">
      <c r="E1533"/>
      <c r="F1533"/>
    </row>
    <row r="1534" spans="5:6" x14ac:dyDescent="0.25">
      <c r="E1534"/>
      <c r="F1534"/>
    </row>
    <row r="1535" spans="5:6" x14ac:dyDescent="0.25">
      <c r="E1535"/>
      <c r="F1535"/>
    </row>
    <row r="1536" spans="5:6" x14ac:dyDescent="0.25">
      <c r="E1536"/>
      <c r="F1536"/>
    </row>
    <row r="1537" spans="5:6" x14ac:dyDescent="0.25">
      <c r="E1537"/>
      <c r="F1537"/>
    </row>
    <row r="1538" spans="5:6" x14ac:dyDescent="0.25">
      <c r="E1538"/>
      <c r="F1538"/>
    </row>
    <row r="1539" spans="5:6" x14ac:dyDescent="0.25">
      <c r="E1539"/>
      <c r="F1539"/>
    </row>
    <row r="1540" spans="5:6" x14ac:dyDescent="0.25">
      <c r="E1540"/>
      <c r="F1540"/>
    </row>
    <row r="1541" spans="5:6" x14ac:dyDescent="0.25">
      <c r="E1541"/>
      <c r="F1541"/>
    </row>
    <row r="1542" spans="5:6" x14ac:dyDescent="0.25">
      <c r="E1542"/>
      <c r="F1542"/>
    </row>
    <row r="1543" spans="5:6" x14ac:dyDescent="0.25">
      <c r="E1543"/>
      <c r="F1543"/>
    </row>
    <row r="1544" spans="5:6" x14ac:dyDescent="0.25">
      <c r="E1544"/>
      <c r="F1544"/>
    </row>
    <row r="1545" spans="5:6" x14ac:dyDescent="0.25">
      <c r="E1545"/>
      <c r="F1545"/>
    </row>
    <row r="1546" spans="5:6" x14ac:dyDescent="0.25">
      <c r="E1546"/>
      <c r="F1546"/>
    </row>
    <row r="1547" spans="5:6" x14ac:dyDescent="0.25">
      <c r="E1547"/>
      <c r="F1547"/>
    </row>
    <row r="1548" spans="5:6" x14ac:dyDescent="0.25">
      <c r="E1548"/>
      <c r="F1548"/>
    </row>
    <row r="1549" spans="5:6" x14ac:dyDescent="0.25">
      <c r="E1549"/>
      <c r="F1549"/>
    </row>
    <row r="1550" spans="5:6" x14ac:dyDescent="0.25">
      <c r="E1550"/>
      <c r="F1550"/>
    </row>
    <row r="1551" spans="5:6" x14ac:dyDescent="0.25">
      <c r="E1551"/>
      <c r="F1551"/>
    </row>
    <row r="1552" spans="5:6" x14ac:dyDescent="0.25">
      <c r="E1552"/>
      <c r="F1552"/>
    </row>
    <row r="1553" spans="5:6" x14ac:dyDescent="0.25">
      <c r="E1553"/>
      <c r="F1553"/>
    </row>
    <row r="1554" spans="5:6" x14ac:dyDescent="0.25">
      <c r="E1554"/>
      <c r="F1554"/>
    </row>
    <row r="1555" spans="5:6" x14ac:dyDescent="0.25">
      <c r="E1555"/>
      <c r="F1555"/>
    </row>
    <row r="1556" spans="5:6" x14ac:dyDescent="0.25">
      <c r="E1556"/>
      <c r="F1556"/>
    </row>
    <row r="1557" spans="5:6" x14ac:dyDescent="0.25">
      <c r="E1557"/>
      <c r="F1557"/>
    </row>
    <row r="1558" spans="5:6" x14ac:dyDescent="0.25">
      <c r="E1558"/>
      <c r="F1558"/>
    </row>
    <row r="1559" spans="5:6" x14ac:dyDescent="0.25">
      <c r="E1559"/>
      <c r="F1559"/>
    </row>
    <row r="1560" spans="5:6" x14ac:dyDescent="0.25">
      <c r="E1560"/>
      <c r="F1560"/>
    </row>
    <row r="1561" spans="5:6" x14ac:dyDescent="0.25">
      <c r="E1561"/>
      <c r="F1561"/>
    </row>
    <row r="1562" spans="5:6" x14ac:dyDescent="0.25">
      <c r="E1562"/>
      <c r="F1562"/>
    </row>
    <row r="1563" spans="5:6" x14ac:dyDescent="0.25">
      <c r="E1563"/>
      <c r="F1563"/>
    </row>
    <row r="1564" spans="5:6" x14ac:dyDescent="0.25">
      <c r="E1564"/>
      <c r="F1564"/>
    </row>
    <row r="1565" spans="5:6" x14ac:dyDescent="0.25">
      <c r="E1565"/>
      <c r="F1565"/>
    </row>
    <row r="1566" spans="5:6" x14ac:dyDescent="0.25">
      <c r="E1566"/>
      <c r="F1566"/>
    </row>
    <row r="1567" spans="5:6" x14ac:dyDescent="0.25">
      <c r="E1567"/>
      <c r="F1567"/>
    </row>
    <row r="1568" spans="5:6" x14ac:dyDescent="0.25">
      <c r="E1568"/>
      <c r="F1568"/>
    </row>
    <row r="1569" spans="5:6" x14ac:dyDescent="0.25">
      <c r="E1569"/>
      <c r="F1569"/>
    </row>
    <row r="1570" spans="5:6" x14ac:dyDescent="0.25">
      <c r="E1570"/>
      <c r="F1570"/>
    </row>
    <row r="1571" spans="5:6" x14ac:dyDescent="0.25">
      <c r="E1571"/>
      <c r="F1571"/>
    </row>
    <row r="1572" spans="5:6" x14ac:dyDescent="0.25">
      <c r="E1572"/>
      <c r="F1572"/>
    </row>
    <row r="1573" spans="5:6" x14ac:dyDescent="0.25">
      <c r="E1573"/>
      <c r="F1573"/>
    </row>
    <row r="1574" spans="5:6" x14ac:dyDescent="0.25">
      <c r="E1574"/>
      <c r="F1574"/>
    </row>
    <row r="1575" spans="5:6" x14ac:dyDescent="0.25">
      <c r="E1575"/>
      <c r="F1575"/>
    </row>
    <row r="1576" spans="5:6" x14ac:dyDescent="0.25">
      <c r="E1576"/>
      <c r="F1576"/>
    </row>
    <row r="1577" spans="5:6" x14ac:dyDescent="0.25">
      <c r="E1577"/>
      <c r="F1577"/>
    </row>
    <row r="1578" spans="5:6" x14ac:dyDescent="0.25">
      <c r="E1578"/>
      <c r="F1578"/>
    </row>
    <row r="1579" spans="5:6" x14ac:dyDescent="0.25">
      <c r="E1579"/>
      <c r="F1579"/>
    </row>
    <row r="1580" spans="5:6" x14ac:dyDescent="0.25">
      <c r="E1580"/>
      <c r="F1580"/>
    </row>
    <row r="1581" spans="5:6" x14ac:dyDescent="0.25">
      <c r="E1581"/>
      <c r="F1581"/>
    </row>
    <row r="1582" spans="5:6" x14ac:dyDescent="0.25">
      <c r="E1582"/>
      <c r="F1582"/>
    </row>
    <row r="1583" spans="5:6" x14ac:dyDescent="0.25">
      <c r="E1583"/>
      <c r="F1583"/>
    </row>
    <row r="1584" spans="5:6" x14ac:dyDescent="0.25">
      <c r="E1584"/>
      <c r="F1584"/>
    </row>
    <row r="1585" spans="5:6" x14ac:dyDescent="0.25">
      <c r="E1585"/>
      <c r="F1585"/>
    </row>
    <row r="1586" spans="5:6" x14ac:dyDescent="0.25">
      <c r="E1586"/>
      <c r="F1586"/>
    </row>
    <row r="1587" spans="5:6" x14ac:dyDescent="0.25">
      <c r="E1587"/>
      <c r="F1587"/>
    </row>
    <row r="1588" spans="5:6" x14ac:dyDescent="0.25">
      <c r="E1588"/>
      <c r="F1588"/>
    </row>
    <row r="1589" spans="5:6" x14ac:dyDescent="0.25">
      <c r="E1589"/>
      <c r="F1589"/>
    </row>
    <row r="1590" spans="5:6" x14ac:dyDescent="0.25">
      <c r="E1590"/>
      <c r="F1590"/>
    </row>
    <row r="1591" spans="5:6" x14ac:dyDescent="0.25">
      <c r="E1591"/>
      <c r="F1591"/>
    </row>
    <row r="1592" spans="5:6" x14ac:dyDescent="0.25">
      <c r="E1592"/>
      <c r="F1592"/>
    </row>
    <row r="1593" spans="5:6" x14ac:dyDescent="0.25">
      <c r="E1593"/>
      <c r="F1593"/>
    </row>
    <row r="1594" spans="5:6" x14ac:dyDescent="0.25">
      <c r="E1594"/>
      <c r="F1594"/>
    </row>
    <row r="1595" spans="5:6" x14ac:dyDescent="0.25">
      <c r="E1595"/>
      <c r="F1595"/>
    </row>
    <row r="1596" spans="5:6" x14ac:dyDescent="0.25">
      <c r="E1596"/>
      <c r="F1596"/>
    </row>
    <row r="1597" spans="5:6" x14ac:dyDescent="0.25">
      <c r="E1597"/>
      <c r="F1597"/>
    </row>
    <row r="1598" spans="5:6" x14ac:dyDescent="0.25">
      <c r="E1598"/>
      <c r="F1598"/>
    </row>
    <row r="1599" spans="5:6" x14ac:dyDescent="0.25">
      <c r="E1599"/>
      <c r="F1599"/>
    </row>
    <row r="1600" spans="5:6" x14ac:dyDescent="0.25">
      <c r="E1600"/>
      <c r="F1600"/>
    </row>
    <row r="1601" spans="5:6" x14ac:dyDescent="0.25">
      <c r="E1601"/>
      <c r="F1601"/>
    </row>
    <row r="1602" spans="5:6" x14ac:dyDescent="0.25">
      <c r="E1602"/>
      <c r="F1602"/>
    </row>
    <row r="1603" spans="5:6" x14ac:dyDescent="0.25">
      <c r="E1603"/>
      <c r="F1603"/>
    </row>
    <row r="1604" spans="5:6" x14ac:dyDescent="0.25">
      <c r="E1604"/>
      <c r="F1604"/>
    </row>
    <row r="1605" spans="5:6" x14ac:dyDescent="0.25">
      <c r="E1605"/>
      <c r="F1605"/>
    </row>
    <row r="1606" spans="5:6" x14ac:dyDescent="0.25">
      <c r="E1606"/>
      <c r="F1606"/>
    </row>
    <row r="1607" spans="5:6" x14ac:dyDescent="0.25">
      <c r="E1607"/>
      <c r="F1607"/>
    </row>
    <row r="1608" spans="5:6" x14ac:dyDescent="0.25">
      <c r="E1608"/>
      <c r="F1608"/>
    </row>
    <row r="1609" spans="5:6" x14ac:dyDescent="0.25">
      <c r="E1609"/>
      <c r="F1609"/>
    </row>
    <row r="1610" spans="5:6" x14ac:dyDescent="0.25">
      <c r="E1610"/>
      <c r="F1610"/>
    </row>
    <row r="1611" spans="5:6" x14ac:dyDescent="0.25">
      <c r="E1611"/>
      <c r="F1611"/>
    </row>
    <row r="1612" spans="5:6" x14ac:dyDescent="0.25">
      <c r="E1612"/>
      <c r="F1612"/>
    </row>
    <row r="1613" spans="5:6" x14ac:dyDescent="0.25">
      <c r="E1613"/>
      <c r="F1613"/>
    </row>
    <row r="1614" spans="5:6" x14ac:dyDescent="0.25">
      <c r="E1614"/>
      <c r="F1614"/>
    </row>
    <row r="1615" spans="5:6" x14ac:dyDescent="0.25">
      <c r="E1615"/>
      <c r="F1615"/>
    </row>
    <row r="1616" spans="5:6" x14ac:dyDescent="0.25">
      <c r="E1616"/>
      <c r="F1616"/>
    </row>
    <row r="1617" spans="5:6" x14ac:dyDescent="0.25">
      <c r="E1617"/>
      <c r="F1617"/>
    </row>
    <row r="1618" spans="5:6" x14ac:dyDescent="0.25">
      <c r="E1618"/>
      <c r="F1618"/>
    </row>
    <row r="1619" spans="5:6" x14ac:dyDescent="0.25">
      <c r="E1619"/>
      <c r="F1619"/>
    </row>
    <row r="1620" spans="5:6" x14ac:dyDescent="0.25">
      <c r="E1620"/>
      <c r="F1620"/>
    </row>
    <row r="1621" spans="5:6" x14ac:dyDescent="0.25">
      <c r="E1621"/>
      <c r="F1621"/>
    </row>
    <row r="1622" spans="5:6" x14ac:dyDescent="0.25">
      <c r="E1622"/>
      <c r="F1622"/>
    </row>
    <row r="1623" spans="5:6" x14ac:dyDescent="0.25">
      <c r="E1623"/>
      <c r="F1623"/>
    </row>
    <row r="1624" spans="5:6" x14ac:dyDescent="0.25">
      <c r="E1624"/>
      <c r="F1624"/>
    </row>
    <row r="1625" spans="5:6" x14ac:dyDescent="0.25">
      <c r="E1625"/>
      <c r="F1625"/>
    </row>
    <row r="1626" spans="5:6" x14ac:dyDescent="0.25">
      <c r="E1626"/>
      <c r="F1626"/>
    </row>
    <row r="1627" spans="5:6" x14ac:dyDescent="0.25">
      <c r="E1627"/>
      <c r="F1627"/>
    </row>
    <row r="1628" spans="5:6" x14ac:dyDescent="0.25">
      <c r="E1628"/>
      <c r="F1628"/>
    </row>
    <row r="1629" spans="5:6" x14ac:dyDescent="0.25">
      <c r="E1629"/>
      <c r="F1629"/>
    </row>
    <row r="1630" spans="5:6" x14ac:dyDescent="0.25">
      <c r="E1630"/>
      <c r="F1630"/>
    </row>
    <row r="1631" spans="5:6" x14ac:dyDescent="0.25">
      <c r="E1631"/>
      <c r="F1631"/>
    </row>
    <row r="1632" spans="5:6" x14ac:dyDescent="0.25">
      <c r="E1632"/>
      <c r="F1632"/>
    </row>
    <row r="1633" spans="5:6" x14ac:dyDescent="0.25">
      <c r="E1633"/>
      <c r="F1633"/>
    </row>
    <row r="1634" spans="5:6" x14ac:dyDescent="0.25">
      <c r="E1634"/>
      <c r="F1634"/>
    </row>
    <row r="1635" spans="5:6" x14ac:dyDescent="0.25">
      <c r="E1635"/>
      <c r="F1635"/>
    </row>
    <row r="1636" spans="5:6" x14ac:dyDescent="0.25">
      <c r="E1636"/>
      <c r="F1636"/>
    </row>
    <row r="1637" spans="5:6" x14ac:dyDescent="0.25">
      <c r="E1637"/>
      <c r="F1637"/>
    </row>
    <row r="1638" spans="5:6" x14ac:dyDescent="0.25">
      <c r="E1638"/>
      <c r="F1638"/>
    </row>
    <row r="1639" spans="5:6" x14ac:dyDescent="0.25">
      <c r="E1639"/>
      <c r="F1639"/>
    </row>
    <row r="1640" spans="5:6" x14ac:dyDescent="0.25">
      <c r="E1640"/>
      <c r="F1640"/>
    </row>
    <row r="1641" spans="5:6" x14ac:dyDescent="0.25">
      <c r="E1641"/>
      <c r="F1641"/>
    </row>
    <row r="1642" spans="5:6" x14ac:dyDescent="0.25">
      <c r="E1642"/>
      <c r="F1642"/>
    </row>
    <row r="1643" spans="5:6" x14ac:dyDescent="0.25">
      <c r="E1643"/>
      <c r="F1643"/>
    </row>
    <row r="1644" spans="5:6" x14ac:dyDescent="0.25">
      <c r="E1644"/>
      <c r="F1644"/>
    </row>
    <row r="1645" spans="5:6" x14ac:dyDescent="0.25">
      <c r="E1645"/>
      <c r="F1645"/>
    </row>
    <row r="1646" spans="5:6" x14ac:dyDescent="0.25">
      <c r="E1646"/>
      <c r="F1646"/>
    </row>
    <row r="1647" spans="5:6" x14ac:dyDescent="0.25">
      <c r="E1647"/>
      <c r="F1647"/>
    </row>
    <row r="1648" spans="5:6" x14ac:dyDescent="0.25">
      <c r="E1648"/>
      <c r="F1648"/>
    </row>
    <row r="1649" spans="5:6" x14ac:dyDescent="0.25">
      <c r="E1649"/>
      <c r="F1649"/>
    </row>
    <row r="1650" spans="5:6" x14ac:dyDescent="0.25">
      <c r="E1650"/>
      <c r="F1650"/>
    </row>
    <row r="1651" spans="5:6" x14ac:dyDescent="0.25">
      <c r="E1651"/>
      <c r="F1651"/>
    </row>
    <row r="1652" spans="5:6" x14ac:dyDescent="0.25">
      <c r="E1652"/>
      <c r="F1652"/>
    </row>
    <row r="1653" spans="5:6" x14ac:dyDescent="0.25">
      <c r="E1653"/>
      <c r="F1653"/>
    </row>
    <row r="1654" spans="5:6" x14ac:dyDescent="0.25">
      <c r="E1654"/>
      <c r="F1654"/>
    </row>
    <row r="1655" spans="5:6" x14ac:dyDescent="0.25">
      <c r="E1655"/>
      <c r="F1655"/>
    </row>
    <row r="1656" spans="5:6" x14ac:dyDescent="0.25">
      <c r="E1656"/>
      <c r="F1656"/>
    </row>
    <row r="1657" spans="5:6" x14ac:dyDescent="0.25">
      <c r="E1657"/>
      <c r="F1657"/>
    </row>
    <row r="1658" spans="5:6" x14ac:dyDescent="0.25">
      <c r="E1658"/>
      <c r="F1658"/>
    </row>
    <row r="1659" spans="5:6" x14ac:dyDescent="0.25">
      <c r="E1659"/>
      <c r="F1659"/>
    </row>
    <row r="1660" spans="5:6" x14ac:dyDescent="0.25">
      <c r="E1660"/>
      <c r="F1660"/>
    </row>
    <row r="1661" spans="5:6" x14ac:dyDescent="0.25">
      <c r="E1661"/>
      <c r="F1661"/>
    </row>
    <row r="1662" spans="5:6" x14ac:dyDescent="0.25">
      <c r="E1662"/>
      <c r="F1662"/>
    </row>
    <row r="1663" spans="5:6" x14ac:dyDescent="0.25">
      <c r="E1663"/>
      <c r="F1663"/>
    </row>
    <row r="1664" spans="5:6" x14ac:dyDescent="0.25">
      <c r="E1664"/>
      <c r="F1664"/>
    </row>
    <row r="1665" spans="5:6" x14ac:dyDescent="0.25">
      <c r="E1665"/>
      <c r="F1665"/>
    </row>
    <row r="1666" spans="5:6" x14ac:dyDescent="0.25">
      <c r="E1666"/>
      <c r="F1666"/>
    </row>
    <row r="1667" spans="5:6" x14ac:dyDescent="0.25">
      <c r="E1667"/>
      <c r="F1667"/>
    </row>
    <row r="1668" spans="5:6" x14ac:dyDescent="0.25">
      <c r="E1668"/>
      <c r="F1668"/>
    </row>
    <row r="1669" spans="5:6" x14ac:dyDescent="0.25">
      <c r="E1669"/>
      <c r="F1669"/>
    </row>
    <row r="1670" spans="5:6" x14ac:dyDescent="0.25">
      <c r="E1670"/>
      <c r="F1670"/>
    </row>
    <row r="1671" spans="5:6" x14ac:dyDescent="0.25">
      <c r="E1671"/>
      <c r="F1671"/>
    </row>
    <row r="1672" spans="5:6" x14ac:dyDescent="0.25">
      <c r="E1672"/>
      <c r="F1672"/>
    </row>
    <row r="1673" spans="5:6" x14ac:dyDescent="0.25">
      <c r="E1673"/>
      <c r="F1673"/>
    </row>
    <row r="1674" spans="5:6" x14ac:dyDescent="0.25">
      <c r="E1674"/>
      <c r="F1674"/>
    </row>
    <row r="1675" spans="5:6" x14ac:dyDescent="0.25">
      <c r="E1675"/>
      <c r="F1675"/>
    </row>
    <row r="1676" spans="5:6" x14ac:dyDescent="0.25">
      <c r="E1676"/>
      <c r="F1676"/>
    </row>
    <row r="1677" spans="5:6" x14ac:dyDescent="0.25">
      <c r="E1677"/>
      <c r="F1677"/>
    </row>
    <row r="1678" spans="5:6" x14ac:dyDescent="0.25">
      <c r="E1678"/>
      <c r="F1678"/>
    </row>
    <row r="1679" spans="5:6" x14ac:dyDescent="0.25">
      <c r="E1679"/>
      <c r="F1679"/>
    </row>
    <row r="1680" spans="5:6" x14ac:dyDescent="0.25">
      <c r="E1680"/>
      <c r="F1680"/>
    </row>
    <row r="1681" spans="5:6" x14ac:dyDescent="0.25">
      <c r="E1681"/>
      <c r="F1681"/>
    </row>
    <row r="1682" spans="5:6" x14ac:dyDescent="0.25">
      <c r="E1682"/>
      <c r="F1682"/>
    </row>
    <row r="1683" spans="5:6" x14ac:dyDescent="0.25">
      <c r="E1683"/>
      <c r="F1683"/>
    </row>
    <row r="1684" spans="5:6" x14ac:dyDescent="0.25">
      <c r="E1684"/>
      <c r="F1684"/>
    </row>
    <row r="1685" spans="5:6" x14ac:dyDescent="0.25">
      <c r="E1685"/>
      <c r="F1685"/>
    </row>
    <row r="1686" spans="5:6" x14ac:dyDescent="0.25">
      <c r="E1686"/>
      <c r="F1686"/>
    </row>
    <row r="1687" spans="5:6" x14ac:dyDescent="0.25">
      <c r="E1687"/>
      <c r="F1687"/>
    </row>
    <row r="1688" spans="5:6" x14ac:dyDescent="0.25">
      <c r="E1688"/>
      <c r="F1688"/>
    </row>
    <row r="1689" spans="5:6" x14ac:dyDescent="0.25">
      <c r="E1689"/>
      <c r="F1689"/>
    </row>
    <row r="1690" spans="5:6" x14ac:dyDescent="0.25">
      <c r="E1690"/>
      <c r="F1690"/>
    </row>
    <row r="1691" spans="5:6" x14ac:dyDescent="0.25">
      <c r="E1691"/>
      <c r="F1691"/>
    </row>
    <row r="1692" spans="5:6" x14ac:dyDescent="0.25">
      <c r="E1692"/>
      <c r="F1692"/>
    </row>
    <row r="1693" spans="5:6" x14ac:dyDescent="0.25">
      <c r="E1693"/>
      <c r="F1693"/>
    </row>
    <row r="1694" spans="5:6" x14ac:dyDescent="0.25">
      <c r="E1694"/>
      <c r="F1694"/>
    </row>
    <row r="1695" spans="5:6" x14ac:dyDescent="0.25">
      <c r="E1695"/>
      <c r="F1695"/>
    </row>
    <row r="1696" spans="5:6" x14ac:dyDescent="0.25">
      <c r="E1696"/>
      <c r="F1696"/>
    </row>
    <row r="1697" spans="5:6" x14ac:dyDescent="0.25">
      <c r="E1697"/>
      <c r="F1697"/>
    </row>
    <row r="1698" spans="5:6" x14ac:dyDescent="0.25">
      <c r="E1698"/>
      <c r="F1698"/>
    </row>
    <row r="1699" spans="5:6" x14ac:dyDescent="0.25">
      <c r="E1699"/>
      <c r="F1699"/>
    </row>
    <row r="1700" spans="5:6" x14ac:dyDescent="0.25">
      <c r="E1700"/>
      <c r="F1700"/>
    </row>
    <row r="1701" spans="5:6" x14ac:dyDescent="0.25">
      <c r="E1701"/>
      <c r="F1701"/>
    </row>
    <row r="1702" spans="5:6" x14ac:dyDescent="0.25">
      <c r="E1702"/>
      <c r="F1702"/>
    </row>
    <row r="1703" spans="5:6" x14ac:dyDescent="0.25">
      <c r="E1703"/>
      <c r="F1703"/>
    </row>
    <row r="1704" spans="5:6" x14ac:dyDescent="0.25">
      <c r="E1704"/>
      <c r="F1704"/>
    </row>
    <row r="1705" spans="5:6" x14ac:dyDescent="0.25">
      <c r="E1705"/>
      <c r="F1705"/>
    </row>
    <row r="1706" spans="5:6" x14ac:dyDescent="0.25">
      <c r="E1706"/>
      <c r="F1706"/>
    </row>
    <row r="1707" spans="5:6" x14ac:dyDescent="0.25">
      <c r="E1707"/>
      <c r="F1707"/>
    </row>
    <row r="1708" spans="5:6" x14ac:dyDescent="0.25">
      <c r="E1708"/>
      <c r="F1708"/>
    </row>
    <row r="1709" spans="5:6" x14ac:dyDescent="0.25">
      <c r="E1709"/>
      <c r="F1709"/>
    </row>
    <row r="1710" spans="5:6" x14ac:dyDescent="0.25">
      <c r="E1710"/>
      <c r="F1710"/>
    </row>
    <row r="1711" spans="5:6" x14ac:dyDescent="0.25">
      <c r="E1711"/>
      <c r="F1711"/>
    </row>
    <row r="1712" spans="5:6" x14ac:dyDescent="0.25">
      <c r="E1712"/>
      <c r="F1712"/>
    </row>
    <row r="1713" spans="5:6" x14ac:dyDescent="0.25">
      <c r="E1713"/>
      <c r="F1713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6:K25"/>
  <sheetViews>
    <sheetView showGridLines="0" zoomScale="80" zoomScaleNormal="80" workbookViewId="0">
      <selection activeCell="D24" sqref="D24"/>
    </sheetView>
  </sheetViews>
  <sheetFormatPr baseColWidth="10" defaultRowHeight="15" x14ac:dyDescent="0.25"/>
  <cols>
    <col min="1" max="1" width="7.140625" customWidth="1"/>
    <col min="2" max="2" width="2.7109375" customWidth="1"/>
    <col min="3" max="3" width="34.7109375" customWidth="1"/>
    <col min="4" max="4" width="66.140625" customWidth="1"/>
    <col min="5" max="5" width="2.7109375" customWidth="1"/>
    <col min="6" max="6" width="11.42578125" style="69" customWidth="1"/>
    <col min="7" max="7" width="2.7109375" style="69" customWidth="1"/>
    <col min="8" max="8" width="34.7109375" customWidth="1"/>
    <col min="9" max="9" width="63.85546875" customWidth="1"/>
    <col min="10" max="10" width="2.7109375" customWidth="1"/>
    <col min="11" max="11" width="16.7109375" customWidth="1"/>
  </cols>
  <sheetData>
    <row r="6" spans="1:11" ht="12.75" customHeight="1" x14ac:dyDescent="0.25">
      <c r="A6" s="69"/>
      <c r="B6" s="69"/>
      <c r="C6" s="69"/>
      <c r="D6" s="69"/>
      <c r="E6" s="69"/>
      <c r="H6" s="69"/>
      <c r="I6" s="69"/>
      <c r="J6" s="69"/>
      <c r="K6" s="69"/>
    </row>
    <row r="7" spans="1:11" ht="15" customHeight="1" x14ac:dyDescent="0.25">
      <c r="B7" s="71"/>
      <c r="C7" s="71"/>
      <c r="D7" s="77"/>
      <c r="E7" s="71"/>
      <c r="G7" s="71"/>
      <c r="H7" s="71"/>
      <c r="I7" s="71"/>
      <c r="J7" s="71"/>
    </row>
    <row r="8" spans="1:11" ht="28.5" x14ac:dyDescent="0.45">
      <c r="B8" s="71"/>
      <c r="C8" s="79" t="s">
        <v>3628</v>
      </c>
      <c r="D8" s="78" t="s">
        <v>5547</v>
      </c>
      <c r="E8" s="71"/>
      <c r="G8" s="71"/>
      <c r="H8" s="71"/>
      <c r="I8" s="71"/>
      <c r="J8" s="71"/>
    </row>
    <row r="9" spans="1:11" ht="10.5" customHeight="1" x14ac:dyDescent="0.25">
      <c r="B9" s="71"/>
      <c r="C9" s="71"/>
      <c r="D9" s="71"/>
      <c r="E9" s="71"/>
      <c r="G9" s="71"/>
      <c r="H9" s="71"/>
      <c r="I9" s="71"/>
      <c r="J9" s="71"/>
    </row>
    <row r="10" spans="1:11" ht="6" customHeight="1" x14ac:dyDescent="0.25">
      <c r="B10" s="72"/>
      <c r="C10" s="71"/>
      <c r="D10" s="71"/>
      <c r="E10" s="72"/>
      <c r="G10" s="71"/>
      <c r="H10" s="71"/>
      <c r="I10" s="71"/>
      <c r="J10" s="71"/>
    </row>
    <row r="11" spans="1:11" ht="30" customHeight="1" x14ac:dyDescent="0.25">
      <c r="B11" s="72"/>
      <c r="C11" s="75" t="s">
        <v>3131</v>
      </c>
      <c r="D11" s="85" t="str">
        <f>IFERROR(VLOOKUP($D$8,Maestro!$B$2:$AD$19827,10,0),(VLOOKUP($D$8,Maestro!$E$2:$AM$19827,15,0)))</f>
        <v>ENTROPIA S.R.L</v>
      </c>
      <c r="E11" s="72"/>
      <c r="G11" s="71"/>
      <c r="H11" s="75" t="s">
        <v>3134</v>
      </c>
      <c r="I11" s="76" t="str">
        <f>IFERROR(VLOOKUP($D$8,Maestro!$B$2:$AD$19827,9,0),(VLOOKUP($D$8,Maestro!$E$2:$AM$19827,6,0)))</f>
        <v>Tecnopolis - Mantenimiento</v>
      </c>
      <c r="J11" s="71"/>
    </row>
    <row r="12" spans="1:11" ht="15" customHeight="1" x14ac:dyDescent="0.35">
      <c r="B12" s="72"/>
      <c r="C12" s="73"/>
      <c r="D12" s="86"/>
      <c r="E12" s="72"/>
      <c r="G12" s="71"/>
      <c r="H12" s="71"/>
      <c r="I12" s="71"/>
      <c r="J12" s="71"/>
    </row>
    <row r="13" spans="1:11" ht="30" customHeight="1" x14ac:dyDescent="0.25">
      <c r="B13" s="72"/>
      <c r="C13" s="75" t="s">
        <v>3132</v>
      </c>
      <c r="D13" s="87" t="str">
        <f>IFERROR(VLOOKUP($D$8,Maestro!$B$2:$AD$19827,18,0),(VLOOKUP($D$8,Maestro!$E$2:$AM$19827,24,0)))</f>
        <v>Mariana</v>
      </c>
      <c r="E13" s="72"/>
      <c r="G13" s="71"/>
      <c r="H13" s="75" t="s">
        <v>3137</v>
      </c>
      <c r="I13" s="76" t="str">
        <f>IFERROR(VLOOKUP($D$8,Maestro!$B$2:$AD$19827,13,0),(VLOOKUP($D$8,Maestro!$E$2:$AM$19827,10,0)))</f>
        <v>Dirección Nacional de Centros Tematicos</v>
      </c>
      <c r="J13" s="71"/>
    </row>
    <row r="14" spans="1:11" ht="15" customHeight="1" x14ac:dyDescent="0.35">
      <c r="B14" s="72"/>
      <c r="C14" s="74"/>
      <c r="D14" s="86"/>
      <c r="E14" s="72"/>
      <c r="G14" s="71"/>
      <c r="H14" s="71"/>
      <c r="I14" s="71"/>
      <c r="J14" s="71"/>
    </row>
    <row r="15" spans="1:11" ht="30" customHeight="1" x14ac:dyDescent="0.25">
      <c r="B15" s="72"/>
      <c r="C15" s="75" t="s">
        <v>3129</v>
      </c>
      <c r="D15" s="88" t="str">
        <f>IFERROR(VLOOKUP($D$8,Maestro!$B$2:$AD$19827,25,0),(VLOOKUP($D$8,Maestro!$E$2:$AM$19827,22,0)))</f>
        <v>Jefatura de Gabinete de Ministros</v>
      </c>
      <c r="E15" s="72"/>
      <c r="G15" s="71"/>
      <c r="H15" s="75" t="s">
        <v>3138</v>
      </c>
      <c r="I15" s="89">
        <f>IFERROR(VLOOKUP($D$8,Maestro!$B$2:$AD$19827,8,0),(VLOOKUP($D$8,Maestro!$E$2:$AM$19827,5,0)))</f>
        <v>42486</v>
      </c>
      <c r="J15" s="71"/>
    </row>
    <row r="16" spans="1:11" ht="15" customHeight="1" x14ac:dyDescent="0.35">
      <c r="B16" s="72"/>
      <c r="C16" s="74"/>
      <c r="D16" s="86"/>
      <c r="E16" s="72"/>
      <c r="G16" s="71"/>
      <c r="H16" s="71"/>
      <c r="I16" s="71"/>
      <c r="J16" s="71"/>
    </row>
    <row r="17" spans="2:11" ht="30" customHeight="1" x14ac:dyDescent="0.25">
      <c r="B17" s="72"/>
      <c r="C17" s="75" t="s">
        <v>3133</v>
      </c>
      <c r="D17" s="88">
        <f>IFERROR(VLOOKUP($D$8,Maestro!$B$2:$AD$19827,19,0),(VLOOKUP($D$8,Maestro!$E$2:$AM$19827,23,0)))</f>
        <v>42529</v>
      </c>
      <c r="E17" s="72"/>
      <c r="G17" s="71"/>
      <c r="H17" s="75" t="s">
        <v>3136</v>
      </c>
      <c r="I17" s="76" t="str">
        <f>IFERROR(VLOOKUP($D$8,Maestro!$B$2:$AD$19827,28,0),(VLOOKUP($D$8,Maestro!$E$2:$AM$19827,25,0)))</f>
        <v>Pago</v>
      </c>
      <c r="J17" s="71"/>
    </row>
    <row r="18" spans="2:11" s="69" customFormat="1" ht="15" customHeight="1" x14ac:dyDescent="0.25">
      <c r="B18" s="71"/>
      <c r="C18" s="71"/>
      <c r="D18" s="72"/>
      <c r="E18" s="71"/>
      <c r="G18" s="71"/>
      <c r="H18" s="71"/>
      <c r="I18" s="72"/>
      <c r="J18" s="71"/>
    </row>
    <row r="19" spans="2:11" s="69" customFormat="1" ht="9.9499999999999993" customHeight="1" x14ac:dyDescent="0.25"/>
    <row r="20" spans="2:11" x14ac:dyDescent="0.25">
      <c r="B20" s="71"/>
      <c r="C20" s="71"/>
      <c r="D20" s="71"/>
      <c r="E20" s="71"/>
      <c r="F20" s="71"/>
      <c r="G20" s="71"/>
      <c r="H20" s="71"/>
      <c r="I20" s="71"/>
      <c r="J20" s="71"/>
      <c r="K20" s="69"/>
    </row>
    <row r="21" spans="2:11" ht="30" customHeight="1" x14ac:dyDescent="0.25">
      <c r="B21" s="71"/>
      <c r="C21" s="80" t="s">
        <v>3128</v>
      </c>
      <c r="D21" s="594" t="str">
        <f>IFERROR(VLOOKUP($D$8,Maestro!$B$2:$AD$19827,12,0),(VLOOKUP($D$8,Maestro!$E$2:$AM$19827,9,0)))</f>
        <v>OC:87/15. ENTROPIA SRL:PAGO FAC B Nº 21</v>
      </c>
      <c r="E21" s="594"/>
      <c r="F21" s="594"/>
      <c r="G21" s="594"/>
      <c r="H21" s="594"/>
      <c r="I21" s="594"/>
      <c r="J21" s="83"/>
      <c r="K21" s="82"/>
    </row>
    <row r="22" spans="2:11" x14ac:dyDescent="0.25">
      <c r="B22" s="71"/>
      <c r="C22" s="71"/>
      <c r="D22" s="71"/>
      <c r="E22" s="71"/>
      <c r="F22" s="71"/>
      <c r="G22" s="71"/>
      <c r="H22" s="71"/>
      <c r="I22" s="71"/>
      <c r="J22" s="71"/>
      <c r="K22" s="69"/>
    </row>
    <row r="23" spans="2:11" ht="70.5" customHeight="1" x14ac:dyDescent="0.25">
      <c r="B23" s="71"/>
      <c r="C23" s="81" t="s">
        <v>3135</v>
      </c>
      <c r="D23" s="593" t="str">
        <f>IFERROR(VLOOKUP($D$8,Maestro!$B$2:$AD$19827,20,0),(VLOOKUP($D$8,Maestro!$E$2:$AM$19827,17,0)))</f>
        <v>Se remitió a jefatura para el pago de la factura</v>
      </c>
      <c r="E23" s="593"/>
      <c r="F23" s="593"/>
      <c r="G23" s="593"/>
      <c r="H23" s="593"/>
      <c r="I23" s="593"/>
      <c r="J23" s="84"/>
      <c r="K23" s="105"/>
    </row>
    <row r="24" spans="2:11" x14ac:dyDescent="0.25">
      <c r="B24" s="71"/>
      <c r="C24" s="71"/>
      <c r="D24" s="71"/>
      <c r="E24" s="71"/>
      <c r="F24" s="71"/>
      <c r="G24" s="71"/>
      <c r="H24" s="71"/>
      <c r="I24" s="71"/>
      <c r="J24" s="71"/>
      <c r="K24" s="69"/>
    </row>
    <row r="25" spans="2:11" x14ac:dyDescent="0.25">
      <c r="B25" s="69"/>
      <c r="C25" s="69"/>
      <c r="D25" s="69"/>
      <c r="E25" s="69"/>
      <c r="H25" s="69"/>
      <c r="I25" s="69"/>
      <c r="J25" s="69"/>
      <c r="K25" s="69"/>
    </row>
  </sheetData>
  <mergeCells count="2">
    <mergeCell ref="D23:I23"/>
    <mergeCell ref="D21:I2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A1:BE896"/>
  <sheetViews>
    <sheetView showGridLines="0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0" sqref="H10"/>
    </sheetView>
  </sheetViews>
  <sheetFormatPr baseColWidth="10" defaultColWidth="15.140625" defaultRowHeight="15" customHeight="1" x14ac:dyDescent="0.25"/>
  <cols>
    <col min="1" max="1" width="9.140625" style="111" customWidth="1"/>
    <col min="2" max="3" width="16.85546875" style="112" customWidth="1"/>
    <col min="4" max="4" width="11.7109375" style="111" customWidth="1"/>
    <col min="5" max="5" width="26.28515625" style="111" customWidth="1"/>
    <col min="6" max="6" width="12.85546875" style="111" customWidth="1"/>
    <col min="7" max="7" width="11.28515625" style="111" customWidth="1"/>
    <col min="8" max="8" width="37.85546875" style="111" customWidth="1"/>
    <col min="9" max="9" width="18.5703125" style="111" customWidth="1"/>
    <col min="10" max="10" width="27.28515625" style="427" customWidth="1"/>
    <col min="11" max="11" width="27.85546875" style="427" customWidth="1"/>
    <col min="12" max="12" width="19.85546875" style="111" customWidth="1"/>
    <col min="13" max="13" width="23.140625" style="111" customWidth="1"/>
    <col min="14" max="14" width="16.7109375" style="111" customWidth="1"/>
    <col min="15" max="15" width="11.7109375" style="111" customWidth="1"/>
    <col min="16" max="16" width="11.85546875" style="111" customWidth="1"/>
    <col min="17" max="17" width="14.140625" style="111" customWidth="1"/>
    <col min="18" max="18" width="10.85546875" style="111" customWidth="1"/>
    <col min="19" max="19" width="13.85546875" style="111" customWidth="1"/>
    <col min="20" max="20" width="13" style="111" customWidth="1"/>
    <col min="21" max="21" width="35.42578125" style="111" customWidth="1"/>
    <col min="22" max="22" width="13" style="111" customWidth="1"/>
    <col min="23" max="23" width="15.140625" style="111" customWidth="1"/>
    <col min="24" max="24" width="15" style="111" customWidth="1"/>
    <col min="25" max="25" width="25.7109375" style="111" customWidth="1"/>
    <col min="26" max="26" width="26.28515625" style="111" customWidth="1"/>
    <col min="27" max="27" width="15.42578125" style="111" customWidth="1"/>
    <col min="28" max="28" width="21" style="111" customWidth="1"/>
    <col min="29" max="29" width="19.7109375" style="111" customWidth="1"/>
    <col min="30" max="30" width="18.140625" style="111" customWidth="1"/>
    <col min="31" max="31" width="12.42578125" style="111" customWidth="1"/>
    <col min="32" max="32" width="12.85546875" style="111" customWidth="1"/>
    <col min="33" max="33" width="12.42578125" style="111" customWidth="1"/>
    <col min="34" max="34" width="26.85546875" style="111" customWidth="1"/>
    <col min="35" max="35" width="17.7109375" style="111" customWidth="1"/>
    <col min="36" max="36" width="21" style="111" customWidth="1"/>
    <col min="37" max="37" width="13.85546875" style="111" customWidth="1"/>
    <col min="38" max="38" width="28.42578125" style="111" customWidth="1"/>
    <col min="39" max="39" width="25.85546875" style="113" customWidth="1"/>
    <col min="40" max="40" width="22.7109375" style="477" customWidth="1"/>
    <col min="41" max="43" width="22.7109375" style="113" customWidth="1"/>
    <col min="44" max="44" width="32.28515625" style="69" customWidth="1"/>
    <col min="45" max="45" width="39.85546875" style="69" customWidth="1"/>
    <col min="46" max="46" width="30.7109375" style="69" customWidth="1"/>
    <col min="47" max="47" width="23.42578125" style="69" customWidth="1"/>
    <col min="48" max="48" width="16" style="69" bestFit="1" customWidth="1"/>
    <col min="49" max="49" width="26.7109375" style="69" bestFit="1" customWidth="1"/>
    <col min="50" max="53" width="10.140625" style="69" customWidth="1"/>
    <col min="54" max="54" width="34" style="69" customWidth="1"/>
    <col min="55" max="55" width="46" style="69" customWidth="1"/>
    <col min="56" max="56" width="37.28515625" style="69" customWidth="1"/>
    <col min="57" max="57" width="31.7109375" style="69" customWidth="1"/>
    <col min="58" max="16384" width="15.140625" style="69"/>
  </cols>
  <sheetData>
    <row r="1" spans="1:57" ht="30" customHeight="1" x14ac:dyDescent="0.25">
      <c r="A1" s="114" t="s">
        <v>3717</v>
      </c>
      <c r="B1" s="115" t="s">
        <v>5612</v>
      </c>
      <c r="C1" s="417" t="s">
        <v>5500</v>
      </c>
      <c r="D1" s="115" t="s">
        <v>7</v>
      </c>
      <c r="E1" s="115" t="s">
        <v>5501</v>
      </c>
      <c r="F1" s="115" t="s">
        <v>9</v>
      </c>
      <c r="G1" s="115" t="s">
        <v>10</v>
      </c>
      <c r="H1" s="116" t="s">
        <v>11</v>
      </c>
      <c r="I1" s="439" t="s">
        <v>12</v>
      </c>
      <c r="J1" s="428" t="s">
        <v>13</v>
      </c>
      <c r="K1" s="428" t="s">
        <v>14</v>
      </c>
      <c r="L1" s="115" t="s">
        <v>15</v>
      </c>
      <c r="M1" s="115" t="s">
        <v>1</v>
      </c>
      <c r="N1" s="115" t="s">
        <v>16</v>
      </c>
      <c r="O1" s="115" t="s">
        <v>17</v>
      </c>
      <c r="P1" s="117" t="s">
        <v>18</v>
      </c>
      <c r="Q1" s="118" t="s">
        <v>21</v>
      </c>
      <c r="R1" s="119" t="s">
        <v>22</v>
      </c>
      <c r="S1" s="117" t="s">
        <v>3</v>
      </c>
      <c r="T1" s="118" t="s">
        <v>23</v>
      </c>
      <c r="U1" s="119" t="s">
        <v>24</v>
      </c>
      <c r="V1" s="119" t="s">
        <v>25</v>
      </c>
      <c r="W1" s="119" t="s">
        <v>26</v>
      </c>
      <c r="X1" s="119" t="s">
        <v>27</v>
      </c>
      <c r="Y1" s="119" t="s">
        <v>28</v>
      </c>
      <c r="Z1" s="480" t="s">
        <v>29</v>
      </c>
      <c r="AA1" s="120" t="s">
        <v>35</v>
      </c>
      <c r="AB1" s="121" t="s">
        <v>37</v>
      </c>
      <c r="AC1" s="122" t="s">
        <v>2</v>
      </c>
      <c r="AD1" s="122" t="s">
        <v>38</v>
      </c>
      <c r="AE1" s="122" t="s">
        <v>39</v>
      </c>
      <c r="AF1" s="123" t="s">
        <v>40</v>
      </c>
      <c r="AG1" s="124" t="s">
        <v>41</v>
      </c>
      <c r="AH1" s="122" t="s">
        <v>42</v>
      </c>
      <c r="AI1" s="124" t="s">
        <v>43</v>
      </c>
      <c r="AJ1" s="124" t="s">
        <v>44</v>
      </c>
      <c r="AK1" s="124" t="s">
        <v>4</v>
      </c>
      <c r="AL1" s="340" t="s">
        <v>45</v>
      </c>
      <c r="AM1" s="341" t="s">
        <v>355</v>
      </c>
      <c r="AN1" s="478" t="s">
        <v>6549</v>
      </c>
      <c r="AO1" s="486" t="s">
        <v>6559</v>
      </c>
      <c r="AP1" s="466" t="s">
        <v>5574</v>
      </c>
      <c r="AQ1" s="466" t="s">
        <v>5591</v>
      </c>
      <c r="AR1" s="467" t="s">
        <v>5025</v>
      </c>
      <c r="AS1" s="468" t="s">
        <v>6515</v>
      </c>
      <c r="AT1" s="468" t="s">
        <v>5651</v>
      </c>
      <c r="AU1" s="468" t="s">
        <v>6513</v>
      </c>
      <c r="AV1" s="468" t="s">
        <v>6516</v>
      </c>
      <c r="AW1" s="468" t="s">
        <v>6517</v>
      </c>
      <c r="AX1" s="100"/>
      <c r="AY1" s="100"/>
      <c r="AZ1" s="100"/>
      <c r="BA1" s="100"/>
      <c r="BB1" s="100"/>
      <c r="BC1" s="100"/>
      <c r="BD1" s="100"/>
      <c r="BE1" s="100"/>
    </row>
    <row r="2" spans="1:57" ht="75" customHeight="1" x14ac:dyDescent="0.25">
      <c r="A2" s="125">
        <v>1</v>
      </c>
      <c r="B2" s="126" t="s">
        <v>46</v>
      </c>
      <c r="C2" s="126" t="s">
        <v>5502</v>
      </c>
      <c r="D2" s="127"/>
      <c r="E2" s="127"/>
      <c r="F2" s="127"/>
      <c r="G2" s="127"/>
      <c r="H2" s="127"/>
      <c r="I2" s="440">
        <v>42383</v>
      </c>
      <c r="J2" s="167" t="s">
        <v>47</v>
      </c>
      <c r="K2" s="430"/>
      <c r="L2" s="131">
        <v>23362824</v>
      </c>
      <c r="M2" s="132" t="s">
        <v>3143</v>
      </c>
      <c r="N2" s="130"/>
      <c r="O2" s="133"/>
      <c r="P2" s="134" t="s">
        <v>116</v>
      </c>
      <c r="Q2" s="135">
        <v>42522</v>
      </c>
      <c r="R2" s="136" t="s">
        <v>150</v>
      </c>
      <c r="S2" s="137" t="s">
        <v>11</v>
      </c>
      <c r="T2" s="138">
        <v>42522</v>
      </c>
      <c r="U2" s="139" t="s">
        <v>3144</v>
      </c>
      <c r="V2" s="139" t="s">
        <v>116</v>
      </c>
      <c r="W2" s="140">
        <v>42436</v>
      </c>
      <c r="X2" s="139" t="s">
        <v>3145</v>
      </c>
      <c r="Y2" s="139" t="s">
        <v>180</v>
      </c>
      <c r="Z2" s="421" t="s">
        <v>206</v>
      </c>
      <c r="AA2" s="141">
        <v>42536</v>
      </c>
      <c r="AB2" s="142" t="s">
        <v>182</v>
      </c>
      <c r="AC2" s="143" t="s">
        <v>183</v>
      </c>
      <c r="AD2" s="143" t="s">
        <v>184</v>
      </c>
      <c r="AE2" s="144"/>
      <c r="AF2" s="144"/>
      <c r="AG2" s="144"/>
      <c r="AH2" s="144"/>
      <c r="AI2" s="144"/>
      <c r="AJ2" s="144"/>
      <c r="AK2" s="144"/>
      <c r="AL2" s="144"/>
      <c r="AM2" s="342"/>
      <c r="AN2" s="479"/>
      <c r="AO2" s="372" t="e">
        <f>VLOOKUP(C2,[2]LICITACIONES!$A$2:$A$51,1,0)</f>
        <v>#N/A</v>
      </c>
      <c r="AP2" s="469"/>
      <c r="AQ2" s="469"/>
      <c r="AR2" s="468"/>
      <c r="AS2" s="468"/>
      <c r="AT2" s="468"/>
      <c r="AU2" s="468"/>
      <c r="AV2" s="468" t="e">
        <f>VLOOKUP(C2,[3]LICITACIONES!$A$2:$B$67,2,0)</f>
        <v>#N/A</v>
      </c>
      <c r="AW2" s="468" t="e">
        <f>VLOOKUP(C2,'[3]O.C. EN EJECUCIÓN'!$A$2:$B$25,2,0)</f>
        <v>#N/A</v>
      </c>
      <c r="AX2" s="100"/>
      <c r="AY2" s="100"/>
      <c r="AZ2" s="100"/>
      <c r="BA2" s="100"/>
      <c r="BB2" s="101" t="s">
        <v>56</v>
      </c>
      <c r="BC2" s="101" t="s">
        <v>187</v>
      </c>
      <c r="BD2" s="100"/>
      <c r="BE2" s="100"/>
    </row>
    <row r="3" spans="1:57" ht="60" customHeight="1" x14ac:dyDescent="0.25">
      <c r="A3" s="125">
        <v>2</v>
      </c>
      <c r="B3" s="126" t="s">
        <v>188</v>
      </c>
      <c r="C3" s="126" t="s">
        <v>188</v>
      </c>
      <c r="D3" s="127"/>
      <c r="E3" s="127"/>
      <c r="F3" s="145">
        <v>197613</v>
      </c>
      <c r="G3" s="127"/>
      <c r="H3" s="146" t="s">
        <v>3146</v>
      </c>
      <c r="I3" s="440">
        <v>42383</v>
      </c>
      <c r="J3" s="167" t="s">
        <v>189</v>
      </c>
      <c r="K3" s="426"/>
      <c r="L3" s="133"/>
      <c r="M3" s="132" t="s">
        <v>3147</v>
      </c>
      <c r="N3" s="130"/>
      <c r="O3" s="133"/>
      <c r="P3" s="147"/>
      <c r="Q3" s="147"/>
      <c r="R3" s="148"/>
      <c r="S3" s="137" t="s">
        <v>11</v>
      </c>
      <c r="T3" s="147"/>
      <c r="U3" s="148"/>
      <c r="V3" s="148"/>
      <c r="W3" s="148"/>
      <c r="X3" s="148"/>
      <c r="Y3" s="148"/>
      <c r="Z3" s="421" t="s">
        <v>194</v>
      </c>
      <c r="AA3" s="141">
        <v>42151</v>
      </c>
      <c r="AB3" s="144"/>
      <c r="AC3" s="143" t="s">
        <v>195</v>
      </c>
      <c r="AD3" s="144"/>
      <c r="AE3" s="144"/>
      <c r="AF3" s="144"/>
      <c r="AG3" s="144"/>
      <c r="AH3" s="144"/>
      <c r="AI3" s="144"/>
      <c r="AJ3" s="144"/>
      <c r="AK3" s="144"/>
      <c r="AL3" s="144"/>
      <c r="AM3" s="342"/>
      <c r="AN3" s="479"/>
      <c r="AO3" s="372" t="e">
        <f>VLOOKUP(C3,[2]LICITACIONES!$A$2:$A$51,1,0)</f>
        <v>#N/A</v>
      </c>
      <c r="AP3" s="469"/>
      <c r="AQ3" s="469"/>
      <c r="AR3" s="468"/>
      <c r="AS3" s="468"/>
      <c r="AT3" s="468"/>
      <c r="AU3" s="468" t="e">
        <f>VLOOKUP(C3,'[4]Sin curso'!$A$2:$B$21,2,0)</f>
        <v>#N/A</v>
      </c>
      <c r="AV3" s="468" t="e">
        <f>VLOOKUP(C3,[3]LICITACIONES!$A$2:$B$67,2,0)</f>
        <v>#N/A</v>
      </c>
      <c r="AW3" s="468" t="e">
        <f>VLOOKUP(C3,'[3]O.C. EN EJECUCIÓN'!$A$2:$B$25,2,0)</f>
        <v>#N/A</v>
      </c>
      <c r="AX3" s="100"/>
      <c r="AY3" s="100"/>
      <c r="AZ3" s="100"/>
      <c r="BA3" s="100"/>
      <c r="BB3" s="101" t="s">
        <v>197</v>
      </c>
      <c r="BC3" s="101" t="s">
        <v>199</v>
      </c>
      <c r="BD3" s="100"/>
      <c r="BE3" s="100"/>
    </row>
    <row r="4" spans="1:57" ht="30" customHeight="1" x14ac:dyDescent="0.25">
      <c r="A4" s="125">
        <v>3</v>
      </c>
      <c r="B4" s="126" t="s">
        <v>200</v>
      </c>
      <c r="C4" s="126" t="s">
        <v>200</v>
      </c>
      <c r="D4" s="127"/>
      <c r="E4" s="127"/>
      <c r="F4" s="126">
        <v>252062</v>
      </c>
      <c r="G4" s="127"/>
      <c r="H4" s="127"/>
      <c r="I4" s="440">
        <v>42383</v>
      </c>
      <c r="J4" s="167" t="s">
        <v>201</v>
      </c>
      <c r="K4" s="430"/>
      <c r="L4" s="133"/>
      <c r="M4" s="132" t="s">
        <v>202</v>
      </c>
      <c r="N4" s="130"/>
      <c r="O4" s="133"/>
      <c r="P4" s="147"/>
      <c r="Q4" s="147"/>
      <c r="R4" s="148"/>
      <c r="S4" s="137" t="s">
        <v>70</v>
      </c>
      <c r="T4" s="147"/>
      <c r="U4" s="148"/>
      <c r="V4" s="148"/>
      <c r="W4" s="148"/>
      <c r="X4" s="148"/>
      <c r="Y4" s="148"/>
      <c r="Z4" s="421" t="s">
        <v>209</v>
      </c>
      <c r="AA4" s="141">
        <v>42129</v>
      </c>
      <c r="AB4" s="144"/>
      <c r="AC4" s="143" t="s">
        <v>195</v>
      </c>
      <c r="AD4" s="144"/>
      <c r="AE4" s="144"/>
      <c r="AF4" s="144"/>
      <c r="AG4" s="144"/>
      <c r="AH4" s="144"/>
      <c r="AI4" s="144"/>
      <c r="AJ4" s="144"/>
      <c r="AK4" s="144"/>
      <c r="AL4" s="144"/>
      <c r="AM4" s="342"/>
      <c r="AN4" s="479"/>
      <c r="AO4" s="372" t="e">
        <f>VLOOKUP(C4,[2]LICITACIONES!$A$2:$A$51,1,0)</f>
        <v>#N/A</v>
      </c>
      <c r="AP4" s="469"/>
      <c r="AQ4" s="469"/>
      <c r="AR4" s="468"/>
      <c r="AS4" s="468"/>
      <c r="AT4" s="468"/>
      <c r="AU4" s="468" t="e">
        <f>VLOOKUP(C4,'[4]Sin curso'!$A$2:$B$21,2,0)</f>
        <v>#N/A</v>
      </c>
      <c r="AV4" s="468" t="e">
        <f>VLOOKUP(C4,[3]LICITACIONES!$A$2:$B$67,2,0)</f>
        <v>#N/A</v>
      </c>
      <c r="AW4" s="468" t="e">
        <f>VLOOKUP(C4,'[3]O.C. EN EJECUCIÓN'!$A$2:$B$25,2,0)</f>
        <v>#N/A</v>
      </c>
      <c r="AX4" s="100"/>
      <c r="AY4" s="100"/>
      <c r="AZ4" s="100"/>
      <c r="BA4" s="100"/>
      <c r="BB4" s="101" t="s">
        <v>212</v>
      </c>
      <c r="BC4" s="101" t="s">
        <v>213</v>
      </c>
      <c r="BD4" s="100"/>
      <c r="BE4" s="100"/>
    </row>
    <row r="5" spans="1:57" ht="60" customHeight="1" x14ac:dyDescent="0.25">
      <c r="A5" s="125">
        <v>4</v>
      </c>
      <c r="B5" s="126" t="s">
        <v>214</v>
      </c>
      <c r="C5" s="126" t="s">
        <v>214</v>
      </c>
      <c r="D5" s="127"/>
      <c r="E5" s="127"/>
      <c r="F5" s="127"/>
      <c r="G5" s="133"/>
      <c r="H5" s="127"/>
      <c r="I5" s="440">
        <v>42383</v>
      </c>
      <c r="J5" s="167" t="s">
        <v>217</v>
      </c>
      <c r="K5" s="166" t="s">
        <v>218</v>
      </c>
      <c r="L5" s="133"/>
      <c r="M5" s="132" t="s">
        <v>3148</v>
      </c>
      <c r="N5" s="130"/>
      <c r="O5" s="133"/>
      <c r="P5" s="147"/>
      <c r="Q5" s="147"/>
      <c r="R5" s="136" t="s">
        <v>219</v>
      </c>
      <c r="S5" s="137" t="s">
        <v>11</v>
      </c>
      <c r="T5" s="147"/>
      <c r="U5" s="148"/>
      <c r="V5" s="148"/>
      <c r="W5" s="148"/>
      <c r="X5" s="148"/>
      <c r="Y5" s="148"/>
      <c r="Z5" s="421" t="s">
        <v>220</v>
      </c>
      <c r="AA5" s="141">
        <v>42499</v>
      </c>
      <c r="AB5" s="150"/>
      <c r="AC5" s="143" t="s">
        <v>186</v>
      </c>
      <c r="AD5" s="143" t="s">
        <v>186</v>
      </c>
      <c r="AE5" s="144"/>
      <c r="AF5" s="144"/>
      <c r="AG5" s="144"/>
      <c r="AH5" s="144"/>
      <c r="AI5" s="144"/>
      <c r="AJ5" s="144"/>
      <c r="AK5" s="144"/>
      <c r="AL5" s="144"/>
      <c r="AM5" s="342"/>
      <c r="AN5" s="479"/>
      <c r="AO5" s="372" t="e">
        <f>VLOOKUP(C5,[2]LICITACIONES!$A$2:$A$51,1,0)</f>
        <v>#N/A</v>
      </c>
      <c r="AP5" s="469"/>
      <c r="AQ5" s="469"/>
      <c r="AR5" s="468"/>
      <c r="AS5" s="468"/>
      <c r="AT5" s="468"/>
      <c r="AU5" s="468" t="e">
        <f>VLOOKUP(C5,'[4]Sin curso'!$A$2:$B$21,2,0)</f>
        <v>#N/A</v>
      </c>
      <c r="AV5" s="468" t="e">
        <f>VLOOKUP(C5,[3]LICITACIONES!$A$2:$B$67,2,0)</f>
        <v>#N/A</v>
      </c>
      <c r="AW5" s="468" t="e">
        <f>VLOOKUP(C5,'[3]O.C. EN EJECUCIÓN'!$A$2:$B$25,2,0)</f>
        <v>#N/A</v>
      </c>
      <c r="AX5" s="100"/>
      <c r="AY5" s="100"/>
      <c r="AZ5" s="100"/>
      <c r="BA5" s="100"/>
      <c r="BB5" s="101" t="s">
        <v>116</v>
      </c>
      <c r="BC5" s="101" t="s">
        <v>221</v>
      </c>
      <c r="BD5" s="100"/>
      <c r="BE5" s="100"/>
    </row>
    <row r="6" spans="1:57" ht="45" customHeight="1" x14ac:dyDescent="0.25">
      <c r="A6" s="125">
        <v>5</v>
      </c>
      <c r="B6" s="126" t="s">
        <v>222</v>
      </c>
      <c r="C6" s="126" t="s">
        <v>5503</v>
      </c>
      <c r="D6" s="127"/>
      <c r="E6" s="127"/>
      <c r="F6" s="127"/>
      <c r="G6" s="127"/>
      <c r="H6" s="127"/>
      <c r="I6" s="440">
        <v>42383</v>
      </c>
      <c r="J6" s="167" t="s">
        <v>223</v>
      </c>
      <c r="K6" s="166" t="s">
        <v>224</v>
      </c>
      <c r="L6" s="133"/>
      <c r="M6" s="132" t="s">
        <v>225</v>
      </c>
      <c r="N6" s="151" t="s">
        <v>226</v>
      </c>
      <c r="O6" s="133"/>
      <c r="P6" s="147"/>
      <c r="Q6" s="147"/>
      <c r="R6" s="136" t="s">
        <v>219</v>
      </c>
      <c r="S6" s="137" t="s">
        <v>11</v>
      </c>
      <c r="T6" s="147"/>
      <c r="U6" s="148"/>
      <c r="V6" s="148"/>
      <c r="W6" s="148"/>
      <c r="X6" s="148"/>
      <c r="Y6" s="148"/>
      <c r="Z6" s="421" t="s">
        <v>220</v>
      </c>
      <c r="AA6" s="141">
        <v>42499</v>
      </c>
      <c r="AB6" s="144"/>
      <c r="AC6" s="143" t="s">
        <v>195</v>
      </c>
      <c r="AD6" s="143" t="s">
        <v>227</v>
      </c>
      <c r="AE6" s="144"/>
      <c r="AF6" s="144"/>
      <c r="AG6" s="144"/>
      <c r="AH6" s="144"/>
      <c r="AI6" s="144"/>
      <c r="AJ6" s="144"/>
      <c r="AK6" s="144"/>
      <c r="AL6" s="144"/>
      <c r="AM6" s="342"/>
      <c r="AN6" s="479"/>
      <c r="AO6" s="372" t="e">
        <f>VLOOKUP(C6,[2]LICITACIONES!$A$2:$A$51,1,0)</f>
        <v>#N/A</v>
      </c>
      <c r="AP6" s="469"/>
      <c r="AQ6" s="469"/>
      <c r="AR6" s="468"/>
      <c r="AS6" s="468"/>
      <c r="AT6" s="468"/>
      <c r="AU6" s="468" t="e">
        <f>VLOOKUP(C6,'[4]Sin curso'!$A$2:$B$21,2,0)</f>
        <v>#N/A</v>
      </c>
      <c r="AV6" s="468" t="e">
        <f>VLOOKUP(C6,[3]LICITACIONES!$A$2:$B$67,2,0)</f>
        <v>#N/A</v>
      </c>
      <c r="AW6" s="468" t="e">
        <f>VLOOKUP(C6,'[3]O.C. EN EJECUCIÓN'!$A$2:$B$25,2,0)</f>
        <v>#N/A</v>
      </c>
      <c r="AX6" s="100"/>
      <c r="AY6" s="100"/>
      <c r="AZ6" s="100"/>
      <c r="BA6" s="100"/>
      <c r="BB6" s="101" t="s">
        <v>226</v>
      </c>
      <c r="BC6" s="101" t="s">
        <v>228</v>
      </c>
      <c r="BD6" s="100"/>
      <c r="BE6" s="100"/>
    </row>
    <row r="7" spans="1:57" ht="30" customHeight="1" x14ac:dyDescent="0.25">
      <c r="A7" s="125">
        <v>6</v>
      </c>
      <c r="B7" s="126" t="s">
        <v>229</v>
      </c>
      <c r="C7" s="126" t="s">
        <v>229</v>
      </c>
      <c r="D7" s="127"/>
      <c r="E7" s="127"/>
      <c r="F7" s="127"/>
      <c r="G7" s="127"/>
      <c r="H7" s="127"/>
      <c r="I7" s="440">
        <v>42383</v>
      </c>
      <c r="J7" s="167" t="s">
        <v>217</v>
      </c>
      <c r="K7" s="166" t="s">
        <v>230</v>
      </c>
      <c r="L7" s="133"/>
      <c r="M7" s="132" t="s">
        <v>231</v>
      </c>
      <c r="N7" s="130"/>
      <c r="O7" s="133"/>
      <c r="P7" s="147"/>
      <c r="Q7" s="147"/>
      <c r="R7" s="136" t="s">
        <v>219</v>
      </c>
      <c r="S7" s="137" t="s">
        <v>11</v>
      </c>
      <c r="T7" s="147"/>
      <c r="U7" s="148"/>
      <c r="V7" s="148"/>
      <c r="W7" s="148"/>
      <c r="X7" s="148"/>
      <c r="Y7" s="148"/>
      <c r="Z7" s="421" t="s">
        <v>220</v>
      </c>
      <c r="AA7" s="141">
        <v>42499</v>
      </c>
      <c r="AB7" s="144"/>
      <c r="AC7" s="143" t="s">
        <v>195</v>
      </c>
      <c r="AD7" s="143" t="s">
        <v>227</v>
      </c>
      <c r="AE7" s="144"/>
      <c r="AF7" s="144"/>
      <c r="AG7" s="144"/>
      <c r="AH7" s="144"/>
      <c r="AI7" s="144"/>
      <c r="AJ7" s="144"/>
      <c r="AK7" s="144"/>
      <c r="AL7" s="144"/>
      <c r="AM7" s="342"/>
      <c r="AN7" s="479"/>
      <c r="AO7" s="372" t="e">
        <f>VLOOKUP(C7,[2]LICITACIONES!$A$2:$A$51,1,0)</f>
        <v>#N/A</v>
      </c>
      <c r="AP7" s="469"/>
      <c r="AQ7" s="469"/>
      <c r="AR7" s="468"/>
      <c r="AS7" s="468"/>
      <c r="AT7" s="468"/>
      <c r="AU7" s="468" t="e">
        <f>VLOOKUP(C7,'[4]Sin curso'!$A$2:$B$21,2,0)</f>
        <v>#N/A</v>
      </c>
      <c r="AV7" s="468" t="e">
        <f>VLOOKUP(C7,[3]LICITACIONES!$A$2:$B$67,2,0)</f>
        <v>#N/A</v>
      </c>
      <c r="AW7" s="468" t="e">
        <f>VLOOKUP(C7,'[3]O.C. EN EJECUCIÓN'!$A$2:$B$25,2,0)</f>
        <v>#N/A</v>
      </c>
      <c r="AX7" s="100"/>
      <c r="AY7" s="100"/>
      <c r="AZ7" s="100"/>
      <c r="BA7" s="100"/>
      <c r="BB7" s="101" t="s">
        <v>203</v>
      </c>
      <c r="BC7" s="101" t="s">
        <v>232</v>
      </c>
      <c r="BD7" s="100"/>
      <c r="BE7" s="100"/>
    </row>
    <row r="8" spans="1:57" ht="30" customHeight="1" x14ac:dyDescent="0.25">
      <c r="A8" s="125">
        <v>7</v>
      </c>
      <c r="B8" s="126" t="s">
        <v>233</v>
      </c>
      <c r="C8" s="126" t="s">
        <v>5504</v>
      </c>
      <c r="D8" s="127"/>
      <c r="E8" s="127"/>
      <c r="F8" s="127"/>
      <c r="G8" s="127"/>
      <c r="H8" s="127"/>
      <c r="I8" s="440">
        <v>42383</v>
      </c>
      <c r="J8" s="167" t="s">
        <v>234</v>
      </c>
      <c r="K8" s="430"/>
      <c r="L8" s="131">
        <v>3624000</v>
      </c>
      <c r="M8" s="132" t="s">
        <v>3149</v>
      </c>
      <c r="N8" s="130"/>
      <c r="O8" s="133"/>
      <c r="P8" s="147"/>
      <c r="Q8" s="147"/>
      <c r="R8" s="148"/>
      <c r="S8" s="137" t="s">
        <v>11</v>
      </c>
      <c r="T8" s="147"/>
      <c r="U8" s="148"/>
      <c r="V8" s="148"/>
      <c r="W8" s="148"/>
      <c r="X8" s="148"/>
      <c r="Y8" s="148"/>
      <c r="Z8" s="421" t="s">
        <v>235</v>
      </c>
      <c r="AA8" s="141">
        <v>42530</v>
      </c>
      <c r="AB8" s="144"/>
      <c r="AC8" s="143" t="s">
        <v>195</v>
      </c>
      <c r="AD8" s="144"/>
      <c r="AE8" s="144"/>
      <c r="AF8" s="144"/>
      <c r="AG8" s="144"/>
      <c r="AH8" s="144"/>
      <c r="AI8" s="144"/>
      <c r="AJ8" s="144"/>
      <c r="AK8" s="144"/>
      <c r="AL8" s="144"/>
      <c r="AM8" s="342"/>
      <c r="AN8" s="479"/>
      <c r="AO8" s="372" t="e">
        <f>VLOOKUP(C8,[2]LICITACIONES!$A$2:$A$51,1,0)</f>
        <v>#N/A</v>
      </c>
      <c r="AP8" s="469"/>
      <c r="AQ8" s="469"/>
      <c r="AR8" s="468"/>
      <c r="AS8" s="468"/>
      <c r="AT8" s="468"/>
      <c r="AU8" s="468" t="e">
        <f>VLOOKUP(C8,'[4]Sin curso'!$A$2:$B$21,2,0)</f>
        <v>#N/A</v>
      </c>
      <c r="AV8" s="468" t="e">
        <f>VLOOKUP(C8,[3]LICITACIONES!$A$2:$B$67,2,0)</f>
        <v>#N/A</v>
      </c>
      <c r="AW8" s="468" t="e">
        <f>VLOOKUP(C8,'[3]O.C. EN EJECUCIÓN'!$A$2:$B$25,2,0)</f>
        <v>#N/A</v>
      </c>
      <c r="AX8" s="100"/>
      <c r="AY8" s="100"/>
      <c r="AZ8" s="100"/>
      <c r="BA8" s="100"/>
      <c r="BB8" s="101" t="s">
        <v>236</v>
      </c>
      <c r="BC8" s="101" t="s">
        <v>237</v>
      </c>
      <c r="BD8" s="100"/>
      <c r="BE8" s="100"/>
    </row>
    <row r="9" spans="1:57" ht="45" customHeight="1" x14ac:dyDescent="0.25">
      <c r="A9" s="125">
        <v>8</v>
      </c>
      <c r="B9" s="126" t="s">
        <v>238</v>
      </c>
      <c r="C9" s="126" t="s">
        <v>5505</v>
      </c>
      <c r="D9" s="127"/>
      <c r="E9" s="127"/>
      <c r="F9" s="127"/>
      <c r="G9" s="127"/>
      <c r="H9" s="127"/>
      <c r="I9" s="440">
        <v>42383</v>
      </c>
      <c r="J9" s="167" t="s">
        <v>239</v>
      </c>
      <c r="K9" s="430"/>
      <c r="L9" s="131">
        <v>87876857.480000004</v>
      </c>
      <c r="M9" s="132" t="s">
        <v>3150</v>
      </c>
      <c r="N9" s="130"/>
      <c r="O9" s="133"/>
      <c r="P9" s="134" t="s">
        <v>203</v>
      </c>
      <c r="Q9" s="135">
        <v>42599</v>
      </c>
      <c r="R9" s="136" t="s">
        <v>150</v>
      </c>
      <c r="S9" s="137" t="s">
        <v>70</v>
      </c>
      <c r="T9" s="138">
        <v>42590</v>
      </c>
      <c r="U9" s="139" t="s">
        <v>3718</v>
      </c>
      <c r="V9" s="139" t="s">
        <v>204</v>
      </c>
      <c r="W9" s="140">
        <v>42604</v>
      </c>
      <c r="X9" s="139" t="s">
        <v>3719</v>
      </c>
      <c r="Y9" s="139" t="s">
        <v>3720</v>
      </c>
      <c r="Z9" s="422"/>
      <c r="AA9" s="152"/>
      <c r="AB9" s="142" t="s">
        <v>182</v>
      </c>
      <c r="AC9" s="143" t="s">
        <v>195</v>
      </c>
      <c r="AD9" s="144"/>
      <c r="AE9" s="144"/>
      <c r="AF9" s="144"/>
      <c r="AG9" s="144"/>
      <c r="AH9" s="144"/>
      <c r="AI9" s="144"/>
      <c r="AJ9" s="144"/>
      <c r="AK9" s="144"/>
      <c r="AL9" s="144"/>
      <c r="AM9" s="342"/>
      <c r="AN9" s="479"/>
      <c r="AO9" s="372" t="e">
        <f>VLOOKUP(C9,[2]LICITACIONES!$A$2:$A$51,1,0)</f>
        <v>#N/A</v>
      </c>
      <c r="AP9" s="469"/>
      <c r="AQ9" s="469"/>
      <c r="AR9" s="468"/>
      <c r="AS9" s="468"/>
      <c r="AT9" s="468"/>
      <c r="AU9" s="468" t="e">
        <f>VLOOKUP(C9,'[4]Sin curso'!$A$2:$B$21,2,0)</f>
        <v>#N/A</v>
      </c>
      <c r="AV9" s="468" t="e">
        <f>VLOOKUP(C9,[3]LICITACIONES!$A$2:$B$67,2,0)</f>
        <v>#N/A</v>
      </c>
      <c r="AW9" s="468" t="e">
        <f>VLOOKUP(C9,'[3]O.C. EN EJECUCIÓN'!$A$2:$B$25,2,0)</f>
        <v>#N/A</v>
      </c>
      <c r="AX9" s="100"/>
      <c r="AY9" s="100"/>
      <c r="AZ9" s="100"/>
      <c r="BA9" s="100"/>
      <c r="BB9" s="101" t="s">
        <v>241</v>
      </c>
      <c r="BC9" s="101" t="s">
        <v>242</v>
      </c>
      <c r="BD9" s="100"/>
      <c r="BE9" s="100"/>
    </row>
    <row r="10" spans="1:57" ht="60" customHeight="1" x14ac:dyDescent="0.25">
      <c r="A10" s="125">
        <v>9</v>
      </c>
      <c r="B10" s="126" t="s">
        <v>243</v>
      </c>
      <c r="C10" s="126" t="s">
        <v>5506</v>
      </c>
      <c r="D10" s="127"/>
      <c r="E10" s="127"/>
      <c r="F10" s="127"/>
      <c r="G10" s="126" t="s">
        <v>244</v>
      </c>
      <c r="H10" s="126" t="s">
        <v>245</v>
      </c>
      <c r="I10" s="440">
        <v>42383</v>
      </c>
      <c r="J10" s="167" t="s">
        <v>246</v>
      </c>
      <c r="K10" s="166" t="s">
        <v>3151</v>
      </c>
      <c r="L10" s="131">
        <v>437717417.01999998</v>
      </c>
      <c r="M10" s="132" t="s">
        <v>3152</v>
      </c>
      <c r="N10" s="130"/>
      <c r="O10" s="133"/>
      <c r="P10" s="147"/>
      <c r="Q10" s="147"/>
      <c r="R10" s="148"/>
      <c r="S10" s="137" t="s">
        <v>11</v>
      </c>
      <c r="T10" s="147"/>
      <c r="U10" s="148"/>
      <c r="V10" s="139" t="s">
        <v>206</v>
      </c>
      <c r="W10" s="140">
        <v>42528</v>
      </c>
      <c r="X10" s="148"/>
      <c r="Y10" s="139" t="s">
        <v>248</v>
      </c>
      <c r="Z10" s="421" t="s">
        <v>206</v>
      </c>
      <c r="AA10" s="141">
        <v>42528</v>
      </c>
      <c r="AB10" s="142" t="s">
        <v>182</v>
      </c>
      <c r="AC10" s="143" t="s">
        <v>195</v>
      </c>
      <c r="AD10" s="144"/>
      <c r="AE10" s="142" t="s">
        <v>249</v>
      </c>
      <c r="AF10" s="144"/>
      <c r="AG10" s="144"/>
      <c r="AH10" s="144"/>
      <c r="AI10" s="144"/>
      <c r="AJ10" s="144"/>
      <c r="AK10" s="144"/>
      <c r="AL10" s="144"/>
      <c r="AM10" s="342"/>
      <c r="AN10" s="479"/>
      <c r="AO10" s="372" t="e">
        <f>VLOOKUP(C10,[2]LICITACIONES!$A$2:$A$51,1,0)</f>
        <v>#N/A</v>
      </c>
      <c r="AP10" s="469"/>
      <c r="AQ10" s="469"/>
      <c r="AR10" s="468"/>
      <c r="AS10" s="468"/>
      <c r="AT10" s="468"/>
      <c r="AU10" s="468" t="e">
        <f>VLOOKUP(C10,'[4]Sin curso'!$A$2:$B$21,2,0)</f>
        <v>#N/A</v>
      </c>
      <c r="AV10" s="468" t="e">
        <f>VLOOKUP(C10,[3]LICITACIONES!$A$2:$B$67,2,0)</f>
        <v>#N/A</v>
      </c>
      <c r="AW10" s="468" t="e">
        <f>VLOOKUP(C10,'[3]O.C. EN EJECUCIÓN'!$A$2:$B$25,2,0)</f>
        <v>#N/A</v>
      </c>
      <c r="AX10" s="100"/>
      <c r="AY10" s="100"/>
      <c r="AZ10" s="100"/>
      <c r="BA10" s="100"/>
      <c r="BB10" s="101" t="s">
        <v>240</v>
      </c>
      <c r="BC10" s="101" t="s">
        <v>251</v>
      </c>
      <c r="BD10" s="100"/>
      <c r="BE10" s="100"/>
    </row>
    <row r="11" spans="1:57" ht="60" customHeight="1" x14ac:dyDescent="0.25">
      <c r="A11" s="125">
        <v>10</v>
      </c>
      <c r="B11" s="126" t="s">
        <v>252</v>
      </c>
      <c r="C11" s="126" t="s">
        <v>252</v>
      </c>
      <c r="D11" s="127"/>
      <c r="E11" s="127"/>
      <c r="F11" s="127"/>
      <c r="G11" s="127"/>
      <c r="H11" s="127"/>
      <c r="I11" s="440">
        <v>42383</v>
      </c>
      <c r="J11" s="167" t="s">
        <v>253</v>
      </c>
      <c r="K11" s="166" t="s">
        <v>254</v>
      </c>
      <c r="L11" s="131">
        <v>18195667</v>
      </c>
      <c r="M11" s="132" t="s">
        <v>3153</v>
      </c>
      <c r="N11" s="130"/>
      <c r="O11" s="133"/>
      <c r="P11" s="147"/>
      <c r="Q11" s="147"/>
      <c r="R11" s="136" t="s">
        <v>1077</v>
      </c>
      <c r="S11" s="137" t="s">
        <v>11</v>
      </c>
      <c r="T11" s="147"/>
      <c r="U11" s="148"/>
      <c r="V11" s="148"/>
      <c r="W11" s="148"/>
      <c r="X11" s="148"/>
      <c r="Y11" s="148"/>
      <c r="Z11" s="421" t="s">
        <v>220</v>
      </c>
      <c r="AA11" s="141">
        <v>42499</v>
      </c>
      <c r="AB11" s="142" t="s">
        <v>182</v>
      </c>
      <c r="AC11" s="143" t="s">
        <v>195</v>
      </c>
      <c r="AD11" s="144"/>
      <c r="AE11" s="144"/>
      <c r="AF11" s="144"/>
      <c r="AG11" s="144"/>
      <c r="AH11" s="144"/>
      <c r="AI11" s="144"/>
      <c r="AJ11" s="144"/>
      <c r="AK11" s="144"/>
      <c r="AL11" s="144"/>
      <c r="AM11" s="418" t="s">
        <v>4557</v>
      </c>
      <c r="AN11" s="479"/>
      <c r="AO11" s="372" t="e">
        <f>VLOOKUP(C11,[2]LICITACIONES!$A$2:$A$51,1,0)</f>
        <v>#N/A</v>
      </c>
      <c r="AP11" s="469"/>
      <c r="AQ11" s="469"/>
      <c r="AR11" s="468"/>
      <c r="AS11" s="468"/>
      <c r="AT11" s="468"/>
      <c r="AU11" s="468" t="s">
        <v>6514</v>
      </c>
      <c r="AV11" s="468" t="e">
        <f>VLOOKUP(C11,[3]LICITACIONES!$A$2:$B$67,2,0)</f>
        <v>#N/A</v>
      </c>
      <c r="AW11" s="468" t="e">
        <f>VLOOKUP(C11,'[3]O.C. EN EJECUCIÓN'!$A$2:$B$25,2,0)</f>
        <v>#N/A</v>
      </c>
      <c r="AX11" s="100"/>
      <c r="AY11" s="100"/>
      <c r="AZ11" s="100"/>
      <c r="BA11" s="100"/>
      <c r="BB11" s="101" t="s">
        <v>250</v>
      </c>
      <c r="BC11" s="101" t="s">
        <v>246</v>
      </c>
      <c r="BD11" s="100"/>
      <c r="BE11" s="100"/>
    </row>
    <row r="12" spans="1:57" ht="30" customHeight="1" x14ac:dyDescent="0.25">
      <c r="A12" s="125">
        <v>11</v>
      </c>
      <c r="B12" s="126" t="s">
        <v>3154</v>
      </c>
      <c r="C12" s="126" t="s">
        <v>5507</v>
      </c>
      <c r="D12" s="127"/>
      <c r="E12" s="127"/>
      <c r="F12" s="127"/>
      <c r="G12" s="127"/>
      <c r="H12" s="126" t="s">
        <v>3155</v>
      </c>
      <c r="I12" s="440">
        <v>42383</v>
      </c>
      <c r="J12" s="167" t="s">
        <v>255</v>
      </c>
      <c r="K12" s="166" t="s">
        <v>256</v>
      </c>
      <c r="L12" s="131">
        <v>847065.59999999998</v>
      </c>
      <c r="M12" s="132" t="s">
        <v>3156</v>
      </c>
      <c r="N12" s="130"/>
      <c r="O12" s="133"/>
      <c r="P12" s="147"/>
      <c r="Q12" s="147"/>
      <c r="R12" s="136" t="s">
        <v>219</v>
      </c>
      <c r="S12" s="137" t="s">
        <v>11</v>
      </c>
      <c r="T12" s="138">
        <v>42517</v>
      </c>
      <c r="U12" s="148"/>
      <c r="V12" s="148"/>
      <c r="W12" s="148"/>
      <c r="X12" s="148"/>
      <c r="Y12" s="148"/>
      <c r="Z12" s="421" t="s">
        <v>220</v>
      </c>
      <c r="AA12" s="141">
        <v>42499</v>
      </c>
      <c r="AB12" s="142" t="s">
        <v>182</v>
      </c>
      <c r="AC12" s="143" t="s">
        <v>195</v>
      </c>
      <c r="AD12" s="144"/>
      <c r="AE12" s="142" t="s">
        <v>257</v>
      </c>
      <c r="AF12" s="144"/>
      <c r="AG12" s="144"/>
      <c r="AH12" s="144"/>
      <c r="AI12" s="144"/>
      <c r="AJ12" s="144"/>
      <c r="AK12" s="144"/>
      <c r="AL12" s="144"/>
      <c r="AM12" s="342"/>
      <c r="AN12" s="479"/>
      <c r="AO12" s="372" t="e">
        <f>VLOOKUP(C12,[2]LICITACIONES!$A$2:$A$51,1,0)</f>
        <v>#N/A</v>
      </c>
      <c r="AP12" s="469"/>
      <c r="AQ12" s="469"/>
      <c r="AR12" s="468"/>
      <c r="AS12" s="468"/>
      <c r="AT12" s="468"/>
      <c r="AU12" s="468" t="s">
        <v>6514</v>
      </c>
      <c r="AV12" s="468" t="e">
        <f>VLOOKUP(C12,[3]LICITACIONES!$A$2:$B$67,2,0)</f>
        <v>#N/A</v>
      </c>
      <c r="AW12" s="468" t="e">
        <f>VLOOKUP(C12,'[3]O.C. EN EJECUCIÓN'!$A$2:$B$25,2,0)</f>
        <v>#N/A</v>
      </c>
      <c r="AX12" s="100"/>
      <c r="AY12" s="100"/>
      <c r="AZ12" s="100"/>
      <c r="BA12" s="100"/>
      <c r="BB12" s="101" t="s">
        <v>206</v>
      </c>
      <c r="BC12" s="101" t="s">
        <v>258</v>
      </c>
      <c r="BD12" s="100"/>
      <c r="BE12" s="100"/>
    </row>
    <row r="13" spans="1:57" ht="105" customHeight="1" x14ac:dyDescent="0.25">
      <c r="A13" s="125">
        <v>12</v>
      </c>
      <c r="B13" s="126" t="s">
        <v>259</v>
      </c>
      <c r="C13" s="126" t="s">
        <v>259</v>
      </c>
      <c r="D13" s="127"/>
      <c r="E13" s="126" t="s">
        <v>3629</v>
      </c>
      <c r="F13" s="127"/>
      <c r="G13" s="127"/>
      <c r="H13" s="127"/>
      <c r="I13" s="440">
        <v>42383</v>
      </c>
      <c r="J13" s="167" t="s">
        <v>260</v>
      </c>
      <c r="K13" s="430"/>
      <c r="L13" s="133"/>
      <c r="M13" s="132" t="s">
        <v>3157</v>
      </c>
      <c r="N13" s="130"/>
      <c r="O13" s="133"/>
      <c r="P13" s="134" t="s">
        <v>203</v>
      </c>
      <c r="Q13" s="135">
        <v>42569</v>
      </c>
      <c r="R13" s="148"/>
      <c r="S13" s="137" t="s">
        <v>11</v>
      </c>
      <c r="T13" s="138">
        <v>42570</v>
      </c>
      <c r="U13" s="139" t="s">
        <v>261</v>
      </c>
      <c r="V13" s="139" t="s">
        <v>206</v>
      </c>
      <c r="W13" s="140">
        <v>42571</v>
      </c>
      <c r="X13" s="139" t="s">
        <v>262</v>
      </c>
      <c r="Y13" s="148"/>
      <c r="Z13" s="421" t="s">
        <v>207</v>
      </c>
      <c r="AA13" s="141">
        <v>42613</v>
      </c>
      <c r="AB13" s="142" t="s">
        <v>182</v>
      </c>
      <c r="AC13" s="143" t="s">
        <v>195</v>
      </c>
      <c r="AD13" s="144"/>
      <c r="AE13" s="144"/>
      <c r="AF13" s="144"/>
      <c r="AG13" s="144"/>
      <c r="AH13" s="144"/>
      <c r="AI13" s="144"/>
      <c r="AJ13" s="144"/>
      <c r="AK13" s="144"/>
      <c r="AL13" s="144"/>
      <c r="AM13" s="418" t="s">
        <v>4557</v>
      </c>
      <c r="AN13" s="479"/>
      <c r="AO13" s="372" t="e">
        <f>VLOOKUP(C13,[2]LICITACIONES!$A$2:$A$51,1,0)</f>
        <v>#N/A</v>
      </c>
      <c r="AP13" s="469"/>
      <c r="AQ13" s="469"/>
      <c r="AR13" s="468"/>
      <c r="AS13" s="468"/>
      <c r="AT13" s="468"/>
      <c r="AU13" s="468" t="s">
        <v>6514</v>
      </c>
      <c r="AV13" s="468" t="e">
        <f>VLOOKUP(C13,[3]LICITACIONES!$A$2:$B$67,2,0)</f>
        <v>#N/A</v>
      </c>
      <c r="AW13" s="468" t="e">
        <f>VLOOKUP(C13,'[3]O.C. EN EJECUCIÓN'!$A$2:$B$25,2,0)</f>
        <v>#N/A</v>
      </c>
      <c r="AX13" s="100"/>
      <c r="AY13" s="100"/>
      <c r="AZ13" s="100"/>
      <c r="BA13" s="100"/>
      <c r="BB13" s="101" t="s">
        <v>263</v>
      </c>
      <c r="BC13" s="101" t="s">
        <v>264</v>
      </c>
      <c r="BD13" s="100"/>
      <c r="BE13" s="100"/>
    </row>
    <row r="14" spans="1:57" ht="60" customHeight="1" x14ac:dyDescent="0.25">
      <c r="A14" s="125">
        <v>13</v>
      </c>
      <c r="B14" s="126" t="s">
        <v>265</v>
      </c>
      <c r="C14" s="126" t="s">
        <v>5508</v>
      </c>
      <c r="D14" s="127"/>
      <c r="E14" s="127"/>
      <c r="F14" s="127"/>
      <c r="G14" s="127"/>
      <c r="H14" s="126" t="s">
        <v>3158</v>
      </c>
      <c r="I14" s="440">
        <v>42383</v>
      </c>
      <c r="J14" s="167" t="s">
        <v>267</v>
      </c>
      <c r="K14" s="166" t="s">
        <v>3159</v>
      </c>
      <c r="L14" s="131">
        <v>1828624</v>
      </c>
      <c r="M14" s="132" t="s">
        <v>3160</v>
      </c>
      <c r="N14" s="130"/>
      <c r="O14" s="133"/>
      <c r="P14" s="147"/>
      <c r="Q14" s="147"/>
      <c r="R14" s="136" t="s">
        <v>1077</v>
      </c>
      <c r="S14" s="137" t="s">
        <v>11</v>
      </c>
      <c r="T14" s="138">
        <v>42579</v>
      </c>
      <c r="U14" s="148"/>
      <c r="V14" s="148"/>
      <c r="W14" s="148"/>
      <c r="X14" s="148"/>
      <c r="Y14" s="148"/>
      <c r="Z14" s="421" t="s">
        <v>220</v>
      </c>
      <c r="AA14" s="141">
        <v>42499</v>
      </c>
      <c r="AB14" s="142" t="s">
        <v>182</v>
      </c>
      <c r="AC14" s="143" t="s">
        <v>195</v>
      </c>
      <c r="AD14" s="144"/>
      <c r="AE14" s="142" t="s">
        <v>269</v>
      </c>
      <c r="AF14" s="144"/>
      <c r="AG14" s="144"/>
      <c r="AH14" s="144"/>
      <c r="AI14" s="144"/>
      <c r="AJ14" s="144"/>
      <c r="AK14" s="144"/>
      <c r="AL14" s="144"/>
      <c r="AM14" s="418" t="s">
        <v>4557</v>
      </c>
      <c r="AN14" s="479"/>
      <c r="AO14" s="372" t="e">
        <f>VLOOKUP(C14,[2]LICITACIONES!$A$2:$A$51,1,0)</f>
        <v>#N/A</v>
      </c>
      <c r="AP14" s="469"/>
      <c r="AQ14" s="469"/>
      <c r="AR14" s="468"/>
      <c r="AS14" s="468"/>
      <c r="AT14" s="468"/>
      <c r="AU14" s="468" t="s">
        <v>6514</v>
      </c>
      <c r="AV14" s="468" t="e">
        <f>VLOOKUP(C14,[3]LICITACIONES!$A$2:$B$67,2,0)</f>
        <v>#N/A</v>
      </c>
      <c r="AW14" s="468" t="e">
        <f>VLOOKUP(C14,'[3]O.C. EN EJECUCIÓN'!$A$2:$B$25,2,0)</f>
        <v>#N/A</v>
      </c>
      <c r="AX14" s="100"/>
      <c r="AY14" s="100"/>
      <c r="AZ14" s="100"/>
      <c r="BA14" s="100"/>
      <c r="BB14" s="101" t="s">
        <v>270</v>
      </c>
      <c r="BC14" s="101" t="s">
        <v>271</v>
      </c>
      <c r="BD14" s="100"/>
      <c r="BE14" s="100"/>
    </row>
    <row r="15" spans="1:57" ht="105" customHeight="1" x14ac:dyDescent="0.25">
      <c r="A15" s="125">
        <v>14</v>
      </c>
      <c r="B15" s="126" t="s">
        <v>67</v>
      </c>
      <c r="C15" s="126" t="s">
        <v>5509</v>
      </c>
      <c r="D15" s="127"/>
      <c r="E15" s="127"/>
      <c r="F15" s="127"/>
      <c r="G15" s="127"/>
      <c r="H15" s="126" t="s">
        <v>3162</v>
      </c>
      <c r="I15" s="440">
        <v>42383</v>
      </c>
      <c r="J15" s="167" t="s">
        <v>49</v>
      </c>
      <c r="K15" s="166" t="s">
        <v>50</v>
      </c>
      <c r="L15" s="131">
        <v>239400000.08000001</v>
      </c>
      <c r="M15" s="132" t="s">
        <v>3163</v>
      </c>
      <c r="N15" s="130"/>
      <c r="O15" s="133"/>
      <c r="P15" s="147"/>
      <c r="Q15" s="147"/>
      <c r="R15" s="136" t="s">
        <v>1077</v>
      </c>
      <c r="S15" s="137" t="s">
        <v>11</v>
      </c>
      <c r="T15" s="147"/>
      <c r="U15" s="148"/>
      <c r="V15" s="139" t="s">
        <v>56</v>
      </c>
      <c r="W15" s="140">
        <v>42481</v>
      </c>
      <c r="X15" s="148"/>
      <c r="Y15" s="139" t="s">
        <v>3164</v>
      </c>
      <c r="Z15" s="421" t="s">
        <v>6607</v>
      </c>
      <c r="AA15" s="141" t="s">
        <v>6476</v>
      </c>
      <c r="AB15" s="142" t="s">
        <v>182</v>
      </c>
      <c r="AC15" s="143" t="s">
        <v>195</v>
      </c>
      <c r="AD15" s="144"/>
      <c r="AE15" s="142" t="s">
        <v>272</v>
      </c>
      <c r="AF15" s="144"/>
      <c r="AG15" s="144"/>
      <c r="AH15" s="144"/>
      <c r="AI15" s="144"/>
      <c r="AJ15" s="144"/>
      <c r="AK15" s="144"/>
      <c r="AL15" s="144"/>
      <c r="AM15" s="342"/>
      <c r="AN15" s="479" t="s">
        <v>6551</v>
      </c>
      <c r="AO15" s="372" t="e">
        <f>VLOOKUP(C15,[2]LICITACIONES!$A$2:$A$51,1,0)</f>
        <v>#N/A</v>
      </c>
      <c r="AP15" s="469"/>
      <c r="AQ15" s="469"/>
      <c r="AR15" s="468"/>
      <c r="AS15" s="468"/>
      <c r="AT15" s="468"/>
      <c r="AU15" s="468" t="s">
        <v>6509</v>
      </c>
      <c r="AV15" s="468" t="e">
        <f>VLOOKUP(C15,[3]LICITACIONES!$A$2:$B$67,2,0)</f>
        <v>#N/A</v>
      </c>
      <c r="AW15" s="468" t="e">
        <f>VLOOKUP(C15,'[3]O.C. EN EJECUCIÓN'!$A$2:$B$25,2,0)</f>
        <v>#N/A</v>
      </c>
      <c r="AX15" s="100"/>
      <c r="AY15" s="100"/>
      <c r="AZ15" s="100"/>
      <c r="BA15" s="100"/>
      <c r="BB15" s="101" t="s">
        <v>204</v>
      </c>
      <c r="BC15" s="101" t="s">
        <v>239</v>
      </c>
      <c r="BD15" s="100"/>
      <c r="BE15" s="100"/>
    </row>
    <row r="16" spans="1:57" ht="60" customHeight="1" x14ac:dyDescent="0.25">
      <c r="A16" s="125">
        <v>15</v>
      </c>
      <c r="B16" s="126" t="s">
        <v>74</v>
      </c>
      <c r="C16" s="126" t="s">
        <v>74</v>
      </c>
      <c r="D16" s="127"/>
      <c r="E16" s="127"/>
      <c r="F16" s="127"/>
      <c r="G16" s="126" t="s">
        <v>273</v>
      </c>
      <c r="H16" s="146" t="s">
        <v>3165</v>
      </c>
      <c r="I16" s="440">
        <v>42383</v>
      </c>
      <c r="J16" s="167" t="s">
        <v>199</v>
      </c>
      <c r="K16" s="166" t="s">
        <v>3166</v>
      </c>
      <c r="L16" s="131">
        <v>229000</v>
      </c>
      <c r="M16" s="132" t="s">
        <v>3167</v>
      </c>
      <c r="N16" s="151" t="s">
        <v>56</v>
      </c>
      <c r="O16" s="133"/>
      <c r="P16" s="147"/>
      <c r="Q16" s="147"/>
      <c r="R16" s="136" t="s">
        <v>268</v>
      </c>
      <c r="S16" s="137" t="s">
        <v>6560</v>
      </c>
      <c r="T16" s="147"/>
      <c r="U16" s="139" t="s">
        <v>274</v>
      </c>
      <c r="V16" s="139" t="s">
        <v>116</v>
      </c>
      <c r="W16" s="140">
        <v>42517</v>
      </c>
      <c r="X16" s="139" t="s">
        <v>275</v>
      </c>
      <c r="Y16" s="139" t="s">
        <v>277</v>
      </c>
      <c r="Z16" s="421" t="s">
        <v>220</v>
      </c>
      <c r="AA16" s="141">
        <v>42529</v>
      </c>
      <c r="AB16" s="153" t="s">
        <v>95</v>
      </c>
      <c r="AC16" s="143" t="s">
        <v>195</v>
      </c>
      <c r="AD16" s="143" t="s">
        <v>95</v>
      </c>
      <c r="AE16" s="142" t="s">
        <v>281</v>
      </c>
      <c r="AF16" s="144"/>
      <c r="AG16" s="144"/>
      <c r="AH16" s="144"/>
      <c r="AI16" s="144"/>
      <c r="AJ16" s="144"/>
      <c r="AK16" s="144"/>
      <c r="AL16" s="143" t="s">
        <v>282</v>
      </c>
      <c r="AM16" s="342" t="str">
        <f>AL16</f>
        <v>PARA PAGO JGM</v>
      </c>
      <c r="AN16" s="479"/>
      <c r="AO16" s="372" t="str">
        <f>VLOOKUP(C16,[2]LICITACIONES!$A$2:$A$51,1,0)</f>
        <v>109495/2014</v>
      </c>
      <c r="AP16" s="469"/>
      <c r="AQ16" s="469"/>
      <c r="AR16" s="468"/>
      <c r="AS16" s="468"/>
      <c r="AT16" s="468"/>
      <c r="AU16" s="468" t="s">
        <v>6509</v>
      </c>
      <c r="AV16" s="468" t="str">
        <f>VLOOKUP(C16,[3]LICITACIONES!$A$2:$B$67,2,0)</f>
        <v>Tecnopolis - Agua</v>
      </c>
      <c r="AW16" s="468" t="e">
        <f>VLOOKUP(C16,'[3]O.C. EN EJECUCIÓN'!$A$2:$B$25,2,0)</f>
        <v>#N/A</v>
      </c>
      <c r="AX16" s="100"/>
      <c r="AY16" s="100"/>
      <c r="AZ16" s="100"/>
      <c r="BA16" s="100"/>
      <c r="BB16" s="101" t="s">
        <v>283</v>
      </c>
      <c r="BC16" s="101" t="s">
        <v>217</v>
      </c>
      <c r="BD16" s="100"/>
      <c r="BE16" s="100"/>
    </row>
    <row r="17" spans="1:57" ht="60" customHeight="1" x14ac:dyDescent="0.25">
      <c r="A17" s="125">
        <v>16</v>
      </c>
      <c r="B17" s="126" t="s">
        <v>72</v>
      </c>
      <c r="C17" s="126" t="s">
        <v>5510</v>
      </c>
      <c r="D17" s="127"/>
      <c r="E17" s="127"/>
      <c r="F17" s="127"/>
      <c r="G17" s="127"/>
      <c r="H17" s="126" t="s">
        <v>3168</v>
      </c>
      <c r="I17" s="440">
        <v>42383</v>
      </c>
      <c r="J17" s="167" t="s">
        <v>284</v>
      </c>
      <c r="K17" s="166" t="s">
        <v>285</v>
      </c>
      <c r="L17" s="131">
        <v>121726334.73</v>
      </c>
      <c r="M17" s="132" t="s">
        <v>3169</v>
      </c>
      <c r="N17" s="151" t="s">
        <v>56</v>
      </c>
      <c r="O17" s="133"/>
      <c r="P17" s="147"/>
      <c r="Q17" s="147"/>
      <c r="R17" s="136" t="s">
        <v>1077</v>
      </c>
      <c r="S17" s="137" t="s">
        <v>11</v>
      </c>
      <c r="T17" s="138">
        <v>42529</v>
      </c>
      <c r="U17" s="139" t="s">
        <v>287</v>
      </c>
      <c r="V17" s="139" t="s">
        <v>116</v>
      </c>
      <c r="W17" s="140">
        <v>42557</v>
      </c>
      <c r="X17" s="139" t="s">
        <v>288</v>
      </c>
      <c r="Y17" s="139" t="s">
        <v>289</v>
      </c>
      <c r="Z17" s="421" t="s">
        <v>220</v>
      </c>
      <c r="AA17" s="141">
        <v>42557</v>
      </c>
      <c r="AB17" s="142" t="s">
        <v>182</v>
      </c>
      <c r="AC17" s="143" t="s">
        <v>195</v>
      </c>
      <c r="AD17" s="143" t="s">
        <v>294</v>
      </c>
      <c r="AE17" s="142" t="s">
        <v>295</v>
      </c>
      <c r="AF17" s="144"/>
      <c r="AG17" s="144"/>
      <c r="AH17" s="144"/>
      <c r="AI17" s="144"/>
      <c r="AJ17" s="144"/>
      <c r="AK17" s="144"/>
      <c r="AL17" s="144"/>
      <c r="AM17" s="342"/>
      <c r="AN17" s="479"/>
      <c r="AO17" s="372" t="e">
        <f>VLOOKUP(C17,[2]LICITACIONES!$A$2:$A$51,1,0)</f>
        <v>#N/A</v>
      </c>
      <c r="AP17" s="469"/>
      <c r="AQ17" s="469"/>
      <c r="AR17" s="468"/>
      <c r="AS17" s="468"/>
      <c r="AT17" s="468"/>
      <c r="AU17" s="468" t="s">
        <v>6509</v>
      </c>
      <c r="AV17" s="468" t="e">
        <f>VLOOKUP(C17,[3]LICITACIONES!$A$2:$B$67,2,0)</f>
        <v>#N/A</v>
      </c>
      <c r="AW17" s="468" t="e">
        <f>VLOOKUP(C17,'[3]O.C. EN EJECUCIÓN'!$A$2:$B$25,2,0)</f>
        <v>#N/A</v>
      </c>
      <c r="AX17" s="100"/>
      <c r="AY17" s="100"/>
      <c r="AZ17" s="100"/>
      <c r="BA17" s="100"/>
      <c r="BB17" s="101" t="s">
        <v>296</v>
      </c>
      <c r="BC17" s="101" t="s">
        <v>297</v>
      </c>
      <c r="BD17" s="100"/>
      <c r="BE17" s="100"/>
    </row>
    <row r="18" spans="1:57" ht="45" customHeight="1" x14ac:dyDescent="0.25">
      <c r="A18" s="125">
        <v>17</v>
      </c>
      <c r="B18" s="126" t="s">
        <v>298</v>
      </c>
      <c r="C18" s="126" t="s">
        <v>298</v>
      </c>
      <c r="D18" s="127"/>
      <c r="E18" s="126" t="s">
        <v>299</v>
      </c>
      <c r="F18" s="127"/>
      <c r="G18" s="127"/>
      <c r="H18" s="127"/>
      <c r="I18" s="440">
        <v>42383</v>
      </c>
      <c r="J18" s="167" t="s">
        <v>301</v>
      </c>
      <c r="K18" s="430"/>
      <c r="L18" s="133"/>
      <c r="M18" s="132" t="s">
        <v>303</v>
      </c>
      <c r="N18" s="151" t="s">
        <v>203</v>
      </c>
      <c r="O18" s="133"/>
      <c r="P18" s="147"/>
      <c r="Q18" s="147"/>
      <c r="R18" s="148"/>
      <c r="S18" s="137" t="s">
        <v>11</v>
      </c>
      <c r="T18" s="154" t="s">
        <v>304</v>
      </c>
      <c r="U18" s="139" t="s">
        <v>305</v>
      </c>
      <c r="V18" s="139" t="s">
        <v>206</v>
      </c>
      <c r="W18" s="140">
        <v>42516</v>
      </c>
      <c r="X18" s="139" t="s">
        <v>306</v>
      </c>
      <c r="Y18" s="139" t="s">
        <v>307</v>
      </c>
      <c r="Z18" s="421" t="s">
        <v>206</v>
      </c>
      <c r="AA18" s="141">
        <v>42536</v>
      </c>
      <c r="AB18" s="144"/>
      <c r="AC18" s="143" t="s">
        <v>195</v>
      </c>
      <c r="AD18" s="144"/>
      <c r="AE18" s="144"/>
      <c r="AF18" s="144"/>
      <c r="AG18" s="144"/>
      <c r="AH18" s="144"/>
      <c r="AI18" s="144"/>
      <c r="AJ18" s="144"/>
      <c r="AK18" s="144"/>
      <c r="AL18" s="144"/>
      <c r="AM18" s="418" t="s">
        <v>4557</v>
      </c>
      <c r="AN18" s="479"/>
      <c r="AO18" s="372" t="e">
        <f>VLOOKUP(C18,[2]LICITACIONES!$A$2:$A$51,1,0)</f>
        <v>#N/A</v>
      </c>
      <c r="AP18" s="469"/>
      <c r="AQ18" s="469"/>
      <c r="AR18" s="468"/>
      <c r="AS18" s="468"/>
      <c r="AT18" s="468"/>
      <c r="AU18" s="468" t="s">
        <v>6510</v>
      </c>
      <c r="AV18" s="468" t="e">
        <f>VLOOKUP(C18,[3]LICITACIONES!$A$2:$B$67,2,0)</f>
        <v>#N/A</v>
      </c>
      <c r="AW18" s="468" t="e">
        <f>VLOOKUP(C18,'[3]O.C. EN EJECUCIÓN'!$A$2:$B$25,2,0)</f>
        <v>#N/A</v>
      </c>
      <c r="AX18" s="100"/>
      <c r="AY18" s="100"/>
      <c r="AZ18" s="100"/>
      <c r="BA18" s="100"/>
      <c r="BB18" s="101" t="s">
        <v>247</v>
      </c>
      <c r="BC18" s="101" t="s">
        <v>309</v>
      </c>
      <c r="BD18" s="100"/>
      <c r="BE18" s="100"/>
    </row>
    <row r="19" spans="1:57" ht="60" customHeight="1" x14ac:dyDescent="0.25">
      <c r="A19" s="125">
        <v>18</v>
      </c>
      <c r="B19" s="126" t="s">
        <v>310</v>
      </c>
      <c r="C19" s="126" t="s">
        <v>310</v>
      </c>
      <c r="D19" s="127"/>
      <c r="E19" s="127"/>
      <c r="F19" s="127"/>
      <c r="G19" s="127"/>
      <c r="H19" s="127"/>
      <c r="I19" s="440">
        <v>42383</v>
      </c>
      <c r="J19" s="167" t="s">
        <v>311</v>
      </c>
      <c r="K19" s="194" t="s">
        <v>312</v>
      </c>
      <c r="L19" s="131">
        <v>729630</v>
      </c>
      <c r="M19" s="132" t="s">
        <v>3170</v>
      </c>
      <c r="N19" s="130"/>
      <c r="O19" s="133"/>
      <c r="P19" s="147" t="s">
        <v>116</v>
      </c>
      <c r="Q19" s="451">
        <v>42608</v>
      </c>
      <c r="R19" s="148"/>
      <c r="S19" s="137" t="s">
        <v>11</v>
      </c>
      <c r="T19" s="147"/>
      <c r="U19" s="139"/>
      <c r="V19" s="139" t="s">
        <v>250</v>
      </c>
      <c r="W19" s="140">
        <v>42622</v>
      </c>
      <c r="X19" s="139" t="s">
        <v>5939</v>
      </c>
      <c r="Y19" s="139" t="s">
        <v>3171</v>
      </c>
      <c r="Z19" s="421"/>
      <c r="AA19" s="141"/>
      <c r="AB19" s="142" t="s">
        <v>95</v>
      </c>
      <c r="AC19" s="143" t="s">
        <v>183</v>
      </c>
      <c r="AD19" s="143" t="s">
        <v>184</v>
      </c>
      <c r="AE19" s="144"/>
      <c r="AF19" s="144"/>
      <c r="AG19" s="144"/>
      <c r="AH19" s="144"/>
      <c r="AI19" s="143" t="s">
        <v>192</v>
      </c>
      <c r="AJ19" s="144"/>
      <c r="AK19" s="144"/>
      <c r="AL19" s="144"/>
      <c r="AM19" s="342"/>
      <c r="AN19" s="479" t="s">
        <v>6551</v>
      </c>
      <c r="AO19" s="372" t="e">
        <f>VLOOKUP(C19,[2]LICITACIONES!$A$2:$A$51,1,0)</f>
        <v>#N/A</v>
      </c>
      <c r="AP19" s="469"/>
      <c r="AQ19" s="469"/>
      <c r="AR19" s="468"/>
      <c r="AS19" s="468"/>
      <c r="AT19" s="468"/>
      <c r="AU19" s="468" t="s">
        <v>6509</v>
      </c>
      <c r="AV19" s="468" t="e">
        <f>VLOOKUP(C19,[3]LICITACIONES!$A$2:$B$67,2,0)</f>
        <v>#N/A</v>
      </c>
      <c r="AW19" s="468" t="str">
        <f>VLOOKUP(C19,'[3]O.C. EN EJECUCIÓN'!$A$2:$B$25,2,0)</f>
        <v>CCK - Desfibiladores</v>
      </c>
      <c r="AX19" s="100"/>
      <c r="AY19" s="100"/>
      <c r="AZ19" s="100"/>
      <c r="BA19" s="100"/>
      <c r="BB19" s="101" t="s">
        <v>319</v>
      </c>
      <c r="BC19" s="101" t="s">
        <v>311</v>
      </c>
      <c r="BD19" s="100"/>
      <c r="BE19" s="100"/>
    </row>
    <row r="20" spans="1:57" ht="60" customHeight="1" x14ac:dyDescent="0.25">
      <c r="A20" s="125">
        <v>19</v>
      </c>
      <c r="B20" s="126" t="s">
        <v>320</v>
      </c>
      <c r="C20" s="126" t="s">
        <v>320</v>
      </c>
      <c r="D20" s="126" t="s">
        <v>395</v>
      </c>
      <c r="E20" s="127"/>
      <c r="F20" s="127"/>
      <c r="G20" s="127"/>
      <c r="H20" s="127"/>
      <c r="I20" s="440">
        <v>42383</v>
      </c>
      <c r="J20" s="167" t="s">
        <v>279</v>
      </c>
      <c r="K20" s="166" t="s">
        <v>280</v>
      </c>
      <c r="L20" s="131">
        <v>1658002.5</v>
      </c>
      <c r="M20" s="132" t="s">
        <v>3172</v>
      </c>
      <c r="N20" s="411" t="s">
        <v>322</v>
      </c>
      <c r="O20" s="133"/>
      <c r="P20" s="134" t="s">
        <v>203</v>
      </c>
      <c r="Q20" s="135">
        <v>42615</v>
      </c>
      <c r="R20" s="136" t="s">
        <v>219</v>
      </c>
      <c r="S20" s="137" t="s">
        <v>11</v>
      </c>
      <c r="T20" s="138">
        <v>42607</v>
      </c>
      <c r="U20" s="148"/>
      <c r="V20" s="139" t="s">
        <v>204</v>
      </c>
      <c r="W20" s="140">
        <v>42626</v>
      </c>
      <c r="X20" s="148" t="s">
        <v>6431</v>
      </c>
      <c r="Y20" s="139"/>
      <c r="Z20" s="421"/>
      <c r="AA20" s="141"/>
      <c r="AB20" s="142" t="s">
        <v>95</v>
      </c>
      <c r="AC20" s="143" t="s">
        <v>183</v>
      </c>
      <c r="AD20" s="143" t="s">
        <v>321</v>
      </c>
      <c r="AE20" s="144"/>
      <c r="AF20" s="144"/>
      <c r="AG20" s="165">
        <v>386368</v>
      </c>
      <c r="AH20" s="144"/>
      <c r="AI20" s="144"/>
      <c r="AJ20" s="144"/>
      <c r="AK20" s="144"/>
      <c r="AL20" s="144"/>
      <c r="AM20" s="342"/>
      <c r="AN20" s="479" t="s">
        <v>6551</v>
      </c>
      <c r="AO20" s="372" t="e">
        <f>VLOOKUP(C20,[2]LICITACIONES!$A$2:$A$51,1,0)</f>
        <v>#N/A</v>
      </c>
      <c r="AP20" s="469"/>
      <c r="AQ20" s="469"/>
      <c r="AR20" s="468"/>
      <c r="AS20" s="468"/>
      <c r="AT20" s="468"/>
      <c r="AU20" s="468" t="s">
        <v>6509</v>
      </c>
      <c r="AV20" s="468" t="e">
        <f>VLOOKUP(C20,[3]LICITACIONES!$A$2:$B$67,2,0)</f>
        <v>#N/A</v>
      </c>
      <c r="AW20" s="468" t="str">
        <f>VLOOKUP(C20,'[3]O.C. EN EJECUCIÓN'!$A$2:$B$25,2,0)</f>
        <v>CCK - Equipamiento Musical</v>
      </c>
      <c r="AX20" s="100"/>
      <c r="AY20" s="100"/>
      <c r="AZ20" s="100"/>
      <c r="BA20" s="100"/>
      <c r="BB20" s="101" t="s">
        <v>322</v>
      </c>
      <c r="BC20" s="101" t="s">
        <v>323</v>
      </c>
      <c r="BD20" s="100"/>
      <c r="BE20" s="100"/>
    </row>
    <row r="21" spans="1:57" ht="60" customHeight="1" x14ac:dyDescent="0.25">
      <c r="A21" s="125">
        <v>20</v>
      </c>
      <c r="B21" s="126" t="s">
        <v>324</v>
      </c>
      <c r="C21" s="126" t="s">
        <v>324</v>
      </c>
      <c r="D21" s="127"/>
      <c r="E21" s="127"/>
      <c r="F21" s="127"/>
      <c r="G21" s="127"/>
      <c r="H21" s="127"/>
      <c r="I21" s="440">
        <v>42383</v>
      </c>
      <c r="J21" s="167" t="s">
        <v>279</v>
      </c>
      <c r="K21" s="166" t="s">
        <v>325</v>
      </c>
      <c r="L21" s="131">
        <v>554895</v>
      </c>
      <c r="M21" s="132" t="s">
        <v>3174</v>
      </c>
      <c r="N21" s="130"/>
      <c r="O21" s="133"/>
      <c r="P21" s="147"/>
      <c r="Q21" s="147"/>
      <c r="R21" s="148"/>
      <c r="S21" s="137" t="s">
        <v>11</v>
      </c>
      <c r="T21" s="147"/>
      <c r="U21" s="148"/>
      <c r="V21" s="139" t="s">
        <v>204</v>
      </c>
      <c r="W21" s="140">
        <v>42438</v>
      </c>
      <c r="X21" s="139" t="s">
        <v>328</v>
      </c>
      <c r="Y21" s="139" t="s">
        <v>315</v>
      </c>
      <c r="Z21" s="421" t="s">
        <v>220</v>
      </c>
      <c r="AA21" s="141">
        <v>42499</v>
      </c>
      <c r="AB21" s="142" t="s">
        <v>95</v>
      </c>
      <c r="AC21" s="143" t="s">
        <v>183</v>
      </c>
      <c r="AD21" s="143" t="s">
        <v>321</v>
      </c>
      <c r="AE21" s="144"/>
      <c r="AF21" s="144"/>
      <c r="AG21" s="144"/>
      <c r="AH21" s="144"/>
      <c r="AI21" s="144"/>
      <c r="AJ21" s="144"/>
      <c r="AK21" s="144"/>
      <c r="AL21" s="144"/>
      <c r="AM21" s="342"/>
      <c r="AN21" s="479"/>
      <c r="AO21" s="372" t="e">
        <f>VLOOKUP(C21,[2]LICITACIONES!$A$2:$A$51,1,0)</f>
        <v>#N/A</v>
      </c>
      <c r="AP21" s="469"/>
      <c r="AQ21" s="469"/>
      <c r="AR21" s="468"/>
      <c r="AS21" s="468"/>
      <c r="AT21" s="468"/>
      <c r="AU21" s="468"/>
      <c r="AV21" s="468" t="e">
        <f>VLOOKUP(C21,[3]LICITACIONES!$A$2:$B$67,2,0)</f>
        <v>#N/A</v>
      </c>
      <c r="AW21" s="468" t="e">
        <f>VLOOKUP(C21,'[3]O.C. EN EJECUCIÓN'!$A$2:$B$25,2,0)</f>
        <v>#N/A</v>
      </c>
      <c r="AX21" s="100"/>
      <c r="AY21" s="100"/>
      <c r="AZ21" s="100"/>
      <c r="BA21" s="100"/>
      <c r="BB21" s="101" t="s">
        <v>329</v>
      </c>
      <c r="BC21" s="101" t="s">
        <v>330</v>
      </c>
      <c r="BD21" s="100"/>
      <c r="BE21" s="100"/>
    </row>
    <row r="22" spans="1:57" ht="60" customHeight="1" x14ac:dyDescent="0.25">
      <c r="A22" s="125">
        <v>21</v>
      </c>
      <c r="B22" s="126" t="s">
        <v>331</v>
      </c>
      <c r="C22" s="126" t="s">
        <v>331</v>
      </c>
      <c r="D22" s="127"/>
      <c r="E22" s="127"/>
      <c r="F22" s="127"/>
      <c r="G22" s="127"/>
      <c r="H22" s="127"/>
      <c r="I22" s="440">
        <v>42383</v>
      </c>
      <c r="J22" s="167" t="s">
        <v>235</v>
      </c>
      <c r="K22" s="166" t="s">
        <v>3151</v>
      </c>
      <c r="L22" s="131">
        <v>56031528.490000002</v>
      </c>
      <c r="M22" s="132" t="s">
        <v>3175</v>
      </c>
      <c r="N22" s="130"/>
      <c r="O22" s="133"/>
      <c r="P22" s="147"/>
      <c r="Q22" s="147"/>
      <c r="R22" s="148"/>
      <c r="S22" s="137" t="s">
        <v>11</v>
      </c>
      <c r="T22" s="147"/>
      <c r="U22" s="148"/>
      <c r="V22" s="139" t="s">
        <v>203</v>
      </c>
      <c r="W22" s="140">
        <v>42465</v>
      </c>
      <c r="X22" s="148"/>
      <c r="Y22" s="139" t="s">
        <v>3176</v>
      </c>
      <c r="Z22" s="421" t="s">
        <v>203</v>
      </c>
      <c r="AA22" s="141"/>
      <c r="AB22" s="142" t="s">
        <v>186</v>
      </c>
      <c r="AC22" s="143" t="s">
        <v>195</v>
      </c>
      <c r="AD22" s="143" t="s">
        <v>186</v>
      </c>
      <c r="AE22" s="144"/>
      <c r="AF22" s="144"/>
      <c r="AG22" s="143" t="s">
        <v>332</v>
      </c>
      <c r="AH22" s="144"/>
      <c r="AI22" s="144"/>
      <c r="AJ22" s="144"/>
      <c r="AK22" s="144"/>
      <c r="AL22" s="144"/>
      <c r="AM22" s="342"/>
      <c r="AN22" s="479"/>
      <c r="AO22" s="372" t="e">
        <f>VLOOKUP(C22,[2]LICITACIONES!$A$2:$A$51,1,0)</f>
        <v>#N/A</v>
      </c>
      <c r="AP22" s="469"/>
      <c r="AQ22" s="469"/>
      <c r="AR22" s="468"/>
      <c r="AS22" s="468"/>
      <c r="AT22" s="468"/>
      <c r="AU22" s="468"/>
      <c r="AV22" s="468" t="e">
        <f>VLOOKUP(C22,[3]LICITACIONES!$A$2:$B$67,2,0)</f>
        <v>#N/A</v>
      </c>
      <c r="AW22" s="468" t="e">
        <f>VLOOKUP(C22,'[3]O.C. EN EJECUCIÓN'!$A$2:$B$25,2,0)</f>
        <v>#N/A</v>
      </c>
      <c r="AX22" s="100"/>
      <c r="AY22" s="100"/>
      <c r="AZ22" s="100"/>
      <c r="BA22" s="100"/>
      <c r="BB22" s="101" t="s">
        <v>177</v>
      </c>
      <c r="BC22" s="101" t="s">
        <v>189</v>
      </c>
      <c r="BD22" s="100"/>
      <c r="BE22" s="100"/>
    </row>
    <row r="23" spans="1:57" ht="60" customHeight="1" x14ac:dyDescent="0.25">
      <c r="A23" s="125">
        <v>22</v>
      </c>
      <c r="B23" s="126" t="s">
        <v>334</v>
      </c>
      <c r="C23" s="126" t="s">
        <v>334</v>
      </c>
      <c r="D23" s="127"/>
      <c r="E23" s="127"/>
      <c r="F23" s="127"/>
      <c r="G23" s="127"/>
      <c r="H23" s="127"/>
      <c r="I23" s="440">
        <v>42383</v>
      </c>
      <c r="J23" s="167" t="s">
        <v>235</v>
      </c>
      <c r="K23" s="166" t="s">
        <v>3151</v>
      </c>
      <c r="L23" s="131">
        <v>71524397.609999999</v>
      </c>
      <c r="M23" s="132" t="s">
        <v>3177</v>
      </c>
      <c r="N23" s="130"/>
      <c r="O23" s="133"/>
      <c r="P23" s="147"/>
      <c r="Q23" s="147"/>
      <c r="R23" s="148"/>
      <c r="S23" s="137" t="s">
        <v>11</v>
      </c>
      <c r="T23" s="147"/>
      <c r="U23" s="148"/>
      <c r="V23" s="139" t="s">
        <v>203</v>
      </c>
      <c r="W23" s="140">
        <v>42465</v>
      </c>
      <c r="X23" s="148"/>
      <c r="Y23" s="139" t="s">
        <v>3176</v>
      </c>
      <c r="Z23" s="421" t="s">
        <v>203</v>
      </c>
      <c r="AA23" s="141"/>
      <c r="AB23" s="142" t="s">
        <v>186</v>
      </c>
      <c r="AC23" s="143" t="s">
        <v>195</v>
      </c>
      <c r="AD23" s="143" t="s">
        <v>186</v>
      </c>
      <c r="AE23" s="144"/>
      <c r="AF23" s="144"/>
      <c r="AG23" s="143" t="s">
        <v>3630</v>
      </c>
      <c r="AH23" s="144"/>
      <c r="AI23" s="144"/>
      <c r="AJ23" s="144"/>
      <c r="AK23" s="144"/>
      <c r="AL23" s="144"/>
      <c r="AM23" s="342"/>
      <c r="AN23" s="479"/>
      <c r="AO23" s="372" t="e">
        <f>VLOOKUP(C23,[2]LICITACIONES!$A$2:$A$51,1,0)</f>
        <v>#N/A</v>
      </c>
      <c r="AP23" s="469"/>
      <c r="AQ23" s="469"/>
      <c r="AR23" s="468"/>
      <c r="AS23" s="468"/>
      <c r="AT23" s="468"/>
      <c r="AU23" s="468"/>
      <c r="AV23" s="468" t="e">
        <f>VLOOKUP(C23,[3]LICITACIONES!$A$2:$B$67,2,0)</f>
        <v>#N/A</v>
      </c>
      <c r="AW23" s="468" t="e">
        <f>VLOOKUP(C23,'[3]O.C. EN EJECUCIÓN'!$A$2:$B$25,2,0)</f>
        <v>#N/A</v>
      </c>
      <c r="AX23" s="100"/>
      <c r="AY23" s="100"/>
      <c r="AZ23" s="100"/>
      <c r="BA23" s="100"/>
      <c r="BB23" s="101" t="s">
        <v>336</v>
      </c>
      <c r="BC23" s="101" t="s">
        <v>234</v>
      </c>
      <c r="BD23" s="100"/>
      <c r="BE23" s="100"/>
    </row>
    <row r="24" spans="1:57" ht="45" customHeight="1" x14ac:dyDescent="0.25">
      <c r="A24" s="125">
        <v>23</v>
      </c>
      <c r="B24" s="126" t="s">
        <v>337</v>
      </c>
      <c r="C24" s="126" t="s">
        <v>337</v>
      </c>
      <c r="D24" s="127"/>
      <c r="E24" s="127"/>
      <c r="F24" s="127"/>
      <c r="G24" s="127"/>
      <c r="H24" s="127"/>
      <c r="I24" s="440">
        <v>42383</v>
      </c>
      <c r="J24" s="167" t="s">
        <v>267</v>
      </c>
      <c r="K24" s="166" t="s">
        <v>338</v>
      </c>
      <c r="L24" s="131">
        <v>546650</v>
      </c>
      <c r="M24" s="132" t="s">
        <v>3178</v>
      </c>
      <c r="N24" s="130"/>
      <c r="O24" s="133"/>
      <c r="P24" s="147"/>
      <c r="Q24" s="147"/>
      <c r="R24" s="136" t="s">
        <v>219</v>
      </c>
      <c r="S24" s="137" t="s">
        <v>11</v>
      </c>
      <c r="T24" s="147"/>
      <c r="U24" s="148"/>
      <c r="V24" s="139" t="s">
        <v>3647</v>
      </c>
      <c r="W24" s="140">
        <v>42605</v>
      </c>
      <c r="X24" s="139" t="s">
        <v>3721</v>
      </c>
      <c r="Y24" s="148"/>
      <c r="Z24" s="421"/>
      <c r="AA24" s="425"/>
      <c r="AB24" s="150"/>
      <c r="AC24" s="143" t="s">
        <v>186</v>
      </c>
      <c r="AD24" s="143" t="s">
        <v>186</v>
      </c>
      <c r="AE24" s="144"/>
      <c r="AF24" s="144"/>
      <c r="AG24" s="144"/>
      <c r="AH24" s="143" t="s">
        <v>3722</v>
      </c>
      <c r="AI24" s="144"/>
      <c r="AJ24" s="144"/>
      <c r="AK24" s="144"/>
      <c r="AL24" s="144"/>
      <c r="AM24" s="342"/>
      <c r="AN24" s="479"/>
      <c r="AO24" s="372" t="e">
        <f>VLOOKUP(C24,[2]LICITACIONES!$A$2:$A$51,1,0)</f>
        <v>#N/A</v>
      </c>
      <c r="AP24" s="469"/>
      <c r="AQ24" s="469"/>
      <c r="AR24" s="468"/>
      <c r="AS24" s="470"/>
      <c r="AT24" s="468"/>
      <c r="AU24" s="468"/>
      <c r="AV24" s="468" t="e">
        <f>VLOOKUP(C24,[3]LICITACIONES!$A$2:$B$67,2,0)</f>
        <v>#N/A</v>
      </c>
      <c r="AW24" s="468" t="e">
        <f>VLOOKUP(C24,'[3]O.C. EN EJECUCIÓN'!$A$2:$B$25,2,0)</f>
        <v>#N/A</v>
      </c>
      <c r="AX24" s="100"/>
      <c r="AY24" s="100"/>
      <c r="AZ24" s="100"/>
      <c r="BA24" s="100"/>
      <c r="BB24" s="100"/>
      <c r="BC24" s="101" t="s">
        <v>279</v>
      </c>
      <c r="BD24" s="100"/>
      <c r="BE24" s="100"/>
    </row>
    <row r="25" spans="1:57" ht="45" customHeight="1" x14ac:dyDescent="0.25">
      <c r="A25" s="156">
        <v>24</v>
      </c>
      <c r="B25" s="157" t="s">
        <v>340</v>
      </c>
      <c r="C25" s="157" t="s">
        <v>340</v>
      </c>
      <c r="D25" s="158"/>
      <c r="E25" s="158"/>
      <c r="F25" s="158"/>
      <c r="G25" s="158"/>
      <c r="H25" s="158"/>
      <c r="I25" s="441">
        <v>42383</v>
      </c>
      <c r="J25" s="157" t="s">
        <v>343</v>
      </c>
      <c r="K25" s="186" t="s">
        <v>345</v>
      </c>
      <c r="L25" s="162">
        <v>27830</v>
      </c>
      <c r="M25" s="163" t="s">
        <v>3179</v>
      </c>
      <c r="N25" s="158"/>
      <c r="O25" s="158"/>
      <c r="P25" s="158"/>
      <c r="Q25" s="158"/>
      <c r="R25" s="160" t="s">
        <v>354</v>
      </c>
      <c r="S25" s="137" t="s">
        <v>11</v>
      </c>
      <c r="T25" s="158"/>
      <c r="U25" s="163" t="s">
        <v>356</v>
      </c>
      <c r="V25" s="158"/>
      <c r="W25" s="158"/>
      <c r="X25" s="158"/>
      <c r="Y25" s="158"/>
      <c r="Z25" s="421" t="s">
        <v>220</v>
      </c>
      <c r="AA25" s="159">
        <v>42499</v>
      </c>
      <c r="AB25" s="158"/>
      <c r="AC25" s="163" t="s">
        <v>186</v>
      </c>
      <c r="AD25" s="163" t="s">
        <v>186</v>
      </c>
      <c r="AE25" s="158"/>
      <c r="AF25" s="158"/>
      <c r="AG25" s="158"/>
      <c r="AH25" s="163" t="s">
        <v>358</v>
      </c>
      <c r="AI25" s="158"/>
      <c r="AJ25" s="158"/>
      <c r="AK25" s="158"/>
      <c r="AL25" s="158"/>
      <c r="AM25" s="418" t="s">
        <v>6548</v>
      </c>
      <c r="AN25" s="479"/>
      <c r="AO25" s="372" t="e">
        <f>VLOOKUP(C25,[2]LICITACIONES!$A$2:$A$51,1,0)</f>
        <v>#N/A</v>
      </c>
      <c r="AP25" s="469"/>
      <c r="AQ25" s="469"/>
      <c r="AR25" s="468"/>
      <c r="AS25" s="469"/>
      <c r="AT25" s="468"/>
      <c r="AU25" s="468" t="s">
        <v>6514</v>
      </c>
      <c r="AV25" s="468" t="e">
        <f>VLOOKUP(C25,[3]LICITACIONES!$A$2:$B$67,2,0)</f>
        <v>#N/A</v>
      </c>
      <c r="AW25" s="468" t="e">
        <f>VLOOKUP(C25,'[3]O.C. EN EJECUCIÓN'!$A$2:$B$25,2,0)</f>
        <v>#N/A</v>
      </c>
      <c r="AX25" s="102"/>
      <c r="AY25" s="102"/>
      <c r="AZ25" s="102"/>
      <c r="BA25" s="102"/>
      <c r="BB25" s="102"/>
      <c r="BC25" s="101" t="s">
        <v>359</v>
      </c>
      <c r="BD25" s="102"/>
      <c r="BE25" s="100"/>
    </row>
    <row r="26" spans="1:57" ht="75" customHeight="1" x14ac:dyDescent="0.25">
      <c r="A26" s="125">
        <v>25</v>
      </c>
      <c r="B26" s="126" t="s">
        <v>363</v>
      </c>
      <c r="C26" s="126" t="s">
        <v>363</v>
      </c>
      <c r="D26" s="127"/>
      <c r="E26" s="127"/>
      <c r="F26" s="127"/>
      <c r="G26" s="127"/>
      <c r="H26" s="127"/>
      <c r="I26" s="440">
        <v>42383</v>
      </c>
      <c r="J26" s="167" t="s">
        <v>364</v>
      </c>
      <c r="K26" s="166" t="s">
        <v>365</v>
      </c>
      <c r="L26" s="131">
        <v>32560</v>
      </c>
      <c r="M26" s="132" t="s">
        <v>3180</v>
      </c>
      <c r="N26" s="130"/>
      <c r="O26" s="133"/>
      <c r="P26" s="147"/>
      <c r="Q26" s="147"/>
      <c r="R26" s="148"/>
      <c r="S26" s="137" t="s">
        <v>11</v>
      </c>
      <c r="T26" s="147"/>
      <c r="U26" s="148"/>
      <c r="V26" s="139" t="s">
        <v>3181</v>
      </c>
      <c r="W26" s="140">
        <v>42419</v>
      </c>
      <c r="X26" s="139" t="s">
        <v>366</v>
      </c>
      <c r="Y26" s="139" t="s">
        <v>3182</v>
      </c>
      <c r="Z26" s="421" t="s">
        <v>367</v>
      </c>
      <c r="AA26" s="141">
        <v>42444</v>
      </c>
      <c r="AB26" s="150"/>
      <c r="AC26" s="143" t="s">
        <v>186</v>
      </c>
      <c r="AD26" s="143" t="s">
        <v>186</v>
      </c>
      <c r="AE26" s="144"/>
      <c r="AF26" s="144"/>
      <c r="AG26" s="144"/>
      <c r="AH26" s="143" t="s">
        <v>368</v>
      </c>
      <c r="AI26" s="144"/>
      <c r="AJ26" s="144"/>
      <c r="AK26" s="144"/>
      <c r="AL26" s="144"/>
      <c r="AM26" s="342"/>
      <c r="AN26" s="479"/>
      <c r="AO26" s="372" t="e">
        <f>VLOOKUP(C26,[2]LICITACIONES!$A$2:$A$51,1,0)</f>
        <v>#N/A</v>
      </c>
      <c r="AP26" s="469"/>
      <c r="AQ26" s="469"/>
      <c r="AR26" s="468"/>
      <c r="AS26" s="468"/>
      <c r="AT26" s="468"/>
      <c r="AU26" s="468"/>
      <c r="AV26" s="468" t="e">
        <f>VLOOKUP(C26,[3]LICITACIONES!$A$2:$B$67,2,0)</f>
        <v>#N/A</v>
      </c>
      <c r="AW26" s="468" t="e">
        <f>VLOOKUP(C26,'[3]O.C. EN EJECUCIÓN'!$A$2:$B$25,2,0)</f>
        <v>#N/A</v>
      </c>
      <c r="AX26" s="100"/>
      <c r="AY26" s="100"/>
      <c r="AZ26" s="100"/>
      <c r="BA26" s="100"/>
      <c r="BB26" s="100"/>
      <c r="BC26" s="101" t="s">
        <v>369</v>
      </c>
      <c r="BD26" s="100"/>
      <c r="BE26" s="100"/>
    </row>
    <row r="27" spans="1:57" ht="60" customHeight="1" x14ac:dyDescent="0.25">
      <c r="A27" s="125">
        <v>26</v>
      </c>
      <c r="B27" s="127" t="str">
        <f>C27</f>
        <v>112029/2015</v>
      </c>
      <c r="C27" s="127" t="s">
        <v>3711</v>
      </c>
      <c r="D27" s="126" t="s">
        <v>3711</v>
      </c>
      <c r="E27" s="127"/>
      <c r="F27" s="127"/>
      <c r="G27" s="127"/>
      <c r="H27" s="127"/>
      <c r="I27" s="440">
        <v>42383</v>
      </c>
      <c r="J27" s="167" t="s">
        <v>359</v>
      </c>
      <c r="K27" s="166" t="s">
        <v>370</v>
      </c>
      <c r="L27" s="131">
        <v>195747.5</v>
      </c>
      <c r="M27" s="132" t="s">
        <v>3183</v>
      </c>
      <c r="N27" s="130"/>
      <c r="O27" s="133"/>
      <c r="P27" s="147"/>
      <c r="Q27" s="147"/>
      <c r="R27" s="136" t="s">
        <v>1077</v>
      </c>
      <c r="S27" s="137" t="s">
        <v>11</v>
      </c>
      <c r="T27" s="147"/>
      <c r="U27" s="148"/>
      <c r="V27" s="148"/>
      <c r="W27" s="148"/>
      <c r="X27" s="148"/>
      <c r="Y27" s="148"/>
      <c r="Z27" s="421" t="s">
        <v>220</v>
      </c>
      <c r="AA27" s="141">
        <v>42499</v>
      </c>
      <c r="AB27" s="150"/>
      <c r="AC27" s="143" t="s">
        <v>186</v>
      </c>
      <c r="AD27" s="143" t="s">
        <v>186</v>
      </c>
      <c r="AE27" s="144"/>
      <c r="AF27" s="144"/>
      <c r="AG27" s="144"/>
      <c r="AH27" s="144"/>
      <c r="AI27" s="144"/>
      <c r="AJ27" s="144"/>
      <c r="AK27" s="144"/>
      <c r="AL27" s="144"/>
      <c r="AM27" s="342"/>
      <c r="AN27" s="479"/>
      <c r="AO27" s="372" t="e">
        <f>VLOOKUP(C27,[2]LICITACIONES!$A$2:$A$51,1,0)</f>
        <v>#N/A</v>
      </c>
      <c r="AP27" s="469"/>
      <c r="AQ27" s="469"/>
      <c r="AR27" s="468"/>
      <c r="AS27" s="468"/>
      <c r="AT27" s="468"/>
      <c r="AU27" s="468" t="s">
        <v>6509</v>
      </c>
      <c r="AV27" s="468" t="e">
        <f>VLOOKUP(C27,[3]LICITACIONES!$A$2:$B$67,2,0)</f>
        <v>#N/A</v>
      </c>
      <c r="AW27" s="468" t="e">
        <f>VLOOKUP(C27,'[3]O.C. EN EJECUCIÓN'!$A$2:$B$25,2,0)</f>
        <v>#N/A</v>
      </c>
      <c r="AX27" s="100"/>
      <c r="AY27" s="100"/>
      <c r="AZ27" s="100"/>
      <c r="BA27" s="100"/>
      <c r="BB27" s="100"/>
      <c r="BC27" s="101" t="s">
        <v>193</v>
      </c>
      <c r="BD27" s="100"/>
      <c r="BE27" s="100"/>
    </row>
    <row r="28" spans="1:57" ht="75" customHeight="1" x14ac:dyDescent="0.25">
      <c r="A28" s="125">
        <v>27</v>
      </c>
      <c r="B28" s="127"/>
      <c r="C28" s="127" t="s">
        <v>3712</v>
      </c>
      <c r="D28" s="126" t="s">
        <v>3712</v>
      </c>
      <c r="E28" s="127"/>
      <c r="F28" s="127"/>
      <c r="G28" s="127"/>
      <c r="H28" s="127"/>
      <c r="I28" s="440">
        <v>42383</v>
      </c>
      <c r="J28" s="167" t="s">
        <v>359</v>
      </c>
      <c r="K28" s="166" t="s">
        <v>370</v>
      </c>
      <c r="L28" s="131">
        <v>190305.07</v>
      </c>
      <c r="M28" s="132" t="s">
        <v>381</v>
      </c>
      <c r="N28" s="130"/>
      <c r="O28" s="133"/>
      <c r="P28" s="147"/>
      <c r="Q28" s="147"/>
      <c r="R28" s="136" t="s">
        <v>1077</v>
      </c>
      <c r="S28" s="137" t="s">
        <v>11</v>
      </c>
      <c r="T28" s="147"/>
      <c r="U28" s="148"/>
      <c r="V28" s="148"/>
      <c r="W28" s="148"/>
      <c r="X28" s="148"/>
      <c r="Y28" s="148"/>
      <c r="Z28" s="421" t="s">
        <v>220</v>
      </c>
      <c r="AA28" s="141">
        <v>42499</v>
      </c>
      <c r="AB28" s="150"/>
      <c r="AC28" s="143" t="s">
        <v>186</v>
      </c>
      <c r="AD28" s="143" t="s">
        <v>186</v>
      </c>
      <c r="AE28" s="144"/>
      <c r="AF28" s="144"/>
      <c r="AG28" s="144"/>
      <c r="AH28" s="143" t="s">
        <v>382</v>
      </c>
      <c r="AI28" s="144"/>
      <c r="AJ28" s="144"/>
      <c r="AK28" s="144"/>
      <c r="AL28" s="144"/>
      <c r="AM28" s="418" t="s">
        <v>6548</v>
      </c>
      <c r="AN28" s="479"/>
      <c r="AO28" s="372" t="e">
        <f>VLOOKUP(C28,[2]LICITACIONES!$A$2:$A$51,1,0)</f>
        <v>#N/A</v>
      </c>
      <c r="AP28" s="469"/>
      <c r="AQ28" s="469"/>
      <c r="AR28" s="468"/>
      <c r="AS28" s="468"/>
      <c r="AT28" s="468"/>
      <c r="AU28" s="468" t="s">
        <v>6514</v>
      </c>
      <c r="AV28" s="468" t="e">
        <f>VLOOKUP(C28,[3]LICITACIONES!$A$2:$B$67,2,0)</f>
        <v>#N/A</v>
      </c>
      <c r="AW28" s="468" t="e">
        <f>VLOOKUP(C28,'[3]O.C. EN EJECUCIÓN'!$A$2:$B$25,2,0)</f>
        <v>#N/A</v>
      </c>
      <c r="AX28" s="100"/>
      <c r="AY28" s="100"/>
      <c r="AZ28" s="100"/>
      <c r="BA28" s="100"/>
      <c r="BB28" s="100"/>
      <c r="BC28" s="101" t="s">
        <v>235</v>
      </c>
      <c r="BD28" s="100"/>
      <c r="BE28" s="100"/>
    </row>
    <row r="29" spans="1:57" ht="75" customHeight="1" x14ac:dyDescent="0.25">
      <c r="A29" s="125">
        <v>28</v>
      </c>
      <c r="B29" s="126" t="s">
        <v>384</v>
      </c>
      <c r="C29" s="126" t="s">
        <v>384</v>
      </c>
      <c r="D29" s="127"/>
      <c r="E29" s="127"/>
      <c r="F29" s="127"/>
      <c r="G29" s="127"/>
      <c r="H29" s="127"/>
      <c r="I29" s="440">
        <v>42383</v>
      </c>
      <c r="J29" s="167" t="s">
        <v>359</v>
      </c>
      <c r="K29" s="166" t="s">
        <v>370</v>
      </c>
      <c r="L29" s="131">
        <v>570411.5</v>
      </c>
      <c r="M29" s="132" t="s">
        <v>3184</v>
      </c>
      <c r="N29" s="130"/>
      <c r="O29" s="133"/>
      <c r="P29" s="147"/>
      <c r="Q29" s="147"/>
      <c r="R29" s="136" t="s">
        <v>1077</v>
      </c>
      <c r="S29" s="137" t="s">
        <v>11</v>
      </c>
      <c r="T29" s="147"/>
      <c r="U29" s="148"/>
      <c r="V29" s="148"/>
      <c r="W29" s="148"/>
      <c r="X29" s="148"/>
      <c r="Y29" s="148"/>
      <c r="Z29" s="421" t="s">
        <v>220</v>
      </c>
      <c r="AA29" s="141">
        <v>42499</v>
      </c>
      <c r="AB29" s="150"/>
      <c r="AC29" s="143" t="s">
        <v>186</v>
      </c>
      <c r="AD29" s="143" t="s">
        <v>186</v>
      </c>
      <c r="AE29" s="144"/>
      <c r="AF29" s="144"/>
      <c r="AG29" s="144"/>
      <c r="AH29" s="143" t="s">
        <v>392</v>
      </c>
      <c r="AI29" s="144"/>
      <c r="AJ29" s="144"/>
      <c r="AK29" s="144"/>
      <c r="AL29" s="144"/>
      <c r="AM29" s="418" t="s">
        <v>6548</v>
      </c>
      <c r="AN29" s="479"/>
      <c r="AO29" s="372" t="e">
        <f>VLOOKUP(C29,[2]LICITACIONES!$A$2:$A$51,1,0)</f>
        <v>#N/A</v>
      </c>
      <c r="AP29" s="469"/>
      <c r="AQ29" s="469"/>
      <c r="AR29" s="468"/>
      <c r="AS29" s="468"/>
      <c r="AT29" s="468"/>
      <c r="AU29" s="468" t="s">
        <v>6514</v>
      </c>
      <c r="AV29" s="468" t="e">
        <f>VLOOKUP(C29,[3]LICITACIONES!$A$2:$B$67,2,0)</f>
        <v>#N/A</v>
      </c>
      <c r="AW29" s="468" t="e">
        <f>VLOOKUP(C29,'[3]O.C. EN EJECUCIÓN'!$A$2:$B$25,2,0)</f>
        <v>#N/A</v>
      </c>
      <c r="AX29" s="100"/>
      <c r="AY29" s="100"/>
      <c r="AZ29" s="100"/>
      <c r="BA29" s="100"/>
      <c r="BB29" s="100"/>
      <c r="BC29" s="101" t="s">
        <v>394</v>
      </c>
      <c r="BD29" s="100"/>
      <c r="BE29" s="100"/>
    </row>
    <row r="30" spans="1:57" ht="45" customHeight="1" x14ac:dyDescent="0.25">
      <c r="A30" s="125">
        <v>30</v>
      </c>
      <c r="B30" s="127"/>
      <c r="C30" s="127" t="s">
        <v>3713</v>
      </c>
      <c r="D30" s="126" t="s">
        <v>3713</v>
      </c>
      <c r="E30" s="127"/>
      <c r="F30" s="127"/>
      <c r="G30" s="127"/>
      <c r="H30" s="127"/>
      <c r="I30" s="440">
        <v>42383</v>
      </c>
      <c r="J30" s="167" t="s">
        <v>402</v>
      </c>
      <c r="K30" s="166" t="s">
        <v>403</v>
      </c>
      <c r="L30" s="166" t="s">
        <v>404</v>
      </c>
      <c r="M30" s="132" t="s">
        <v>3186</v>
      </c>
      <c r="N30" s="130"/>
      <c r="O30" s="133"/>
      <c r="P30" s="147"/>
      <c r="Q30" s="147"/>
      <c r="R30" s="136" t="s">
        <v>219</v>
      </c>
      <c r="S30" s="137" t="s">
        <v>11</v>
      </c>
      <c r="T30" s="147"/>
      <c r="U30" s="148"/>
      <c r="V30" s="148"/>
      <c r="W30" s="148"/>
      <c r="X30" s="148"/>
      <c r="Y30" s="148"/>
      <c r="Z30" s="421" t="s">
        <v>220</v>
      </c>
      <c r="AA30" s="141">
        <v>42499</v>
      </c>
      <c r="AB30" s="150"/>
      <c r="AC30" s="143" t="s">
        <v>186</v>
      </c>
      <c r="AD30" s="143" t="s">
        <v>186</v>
      </c>
      <c r="AE30" s="144"/>
      <c r="AF30" s="144"/>
      <c r="AG30" s="144"/>
      <c r="AH30" s="143" t="s">
        <v>406</v>
      </c>
      <c r="AI30" s="144"/>
      <c r="AJ30" s="144"/>
      <c r="AK30" s="144"/>
      <c r="AL30" s="144"/>
      <c r="AM30" s="418" t="s">
        <v>6548</v>
      </c>
      <c r="AN30" s="479"/>
      <c r="AO30" s="372" t="e">
        <f>VLOOKUP(C30,[2]LICITACIONES!$A$2:$A$51,1,0)</f>
        <v>#N/A</v>
      </c>
      <c r="AP30" s="469"/>
      <c r="AQ30" s="469"/>
      <c r="AR30" s="468"/>
      <c r="AS30" s="468"/>
      <c r="AT30" s="468"/>
      <c r="AU30" s="468" t="s">
        <v>6514</v>
      </c>
      <c r="AV30" s="468" t="e">
        <f>VLOOKUP(C30,[3]LICITACIONES!$A$2:$B$67,2,0)</f>
        <v>#N/A</v>
      </c>
      <c r="AW30" s="468" t="e">
        <f>VLOOKUP(C30,'[3]O.C. EN EJECUCIÓN'!$A$2:$B$25,2,0)</f>
        <v>#N/A</v>
      </c>
      <c r="AX30" s="100"/>
      <c r="AY30" s="100"/>
      <c r="AZ30" s="100"/>
      <c r="BA30" s="100"/>
      <c r="BB30" s="100"/>
      <c r="BC30" s="101" t="s">
        <v>401</v>
      </c>
      <c r="BD30" s="100"/>
      <c r="BE30" s="100"/>
    </row>
    <row r="31" spans="1:57" ht="75" customHeight="1" x14ac:dyDescent="0.25">
      <c r="A31" s="125">
        <v>31</v>
      </c>
      <c r="B31" s="126" t="s">
        <v>408</v>
      </c>
      <c r="C31" s="126" t="s">
        <v>408</v>
      </c>
      <c r="D31" s="127"/>
      <c r="E31" s="127"/>
      <c r="F31" s="127"/>
      <c r="G31" s="127"/>
      <c r="H31" s="146" t="s">
        <v>409</v>
      </c>
      <c r="I31" s="440">
        <v>42383</v>
      </c>
      <c r="J31" s="167" t="s">
        <v>402</v>
      </c>
      <c r="K31" s="166" t="s">
        <v>403</v>
      </c>
      <c r="L31" s="131">
        <v>3300000</v>
      </c>
      <c r="M31" s="132" t="s">
        <v>3187</v>
      </c>
      <c r="N31" s="130"/>
      <c r="O31" s="133"/>
      <c r="P31" s="147"/>
      <c r="Q31" s="147"/>
      <c r="R31" s="148"/>
      <c r="S31" s="137" t="s">
        <v>11</v>
      </c>
      <c r="T31" s="147"/>
      <c r="U31" s="148"/>
      <c r="V31" s="148"/>
      <c r="W31" s="148"/>
      <c r="X31" s="148"/>
      <c r="Y31" s="148"/>
      <c r="Z31" s="421" t="s">
        <v>220</v>
      </c>
      <c r="AA31" s="141">
        <v>42499</v>
      </c>
      <c r="AB31" s="142" t="s">
        <v>227</v>
      </c>
      <c r="AC31" s="143" t="s">
        <v>195</v>
      </c>
      <c r="AD31" s="144"/>
      <c r="AE31" s="142" t="s">
        <v>409</v>
      </c>
      <c r="AF31" s="144"/>
      <c r="AG31" s="144"/>
      <c r="AH31" s="144"/>
      <c r="AI31" s="144"/>
      <c r="AJ31" s="144"/>
      <c r="AK31" s="144"/>
      <c r="AL31" s="144"/>
      <c r="AM31" s="342"/>
      <c r="AN31" s="479"/>
      <c r="AO31" s="372" t="e">
        <f>VLOOKUP(C31,[2]LICITACIONES!$A$2:$A$51,1,0)</f>
        <v>#N/A</v>
      </c>
      <c r="AP31" s="469"/>
      <c r="AQ31" s="469"/>
      <c r="AR31" s="468"/>
      <c r="AS31" s="468"/>
      <c r="AT31" s="468"/>
      <c r="AU31" s="468" t="s">
        <v>6509</v>
      </c>
      <c r="AV31" s="468" t="e">
        <f>VLOOKUP(C31,[3]LICITACIONES!$A$2:$B$67,2,0)</f>
        <v>#N/A</v>
      </c>
      <c r="AW31" s="468" t="e">
        <f>VLOOKUP(C31,'[3]O.C. EN EJECUCIÓN'!$A$2:$B$25,2,0)</f>
        <v>#N/A</v>
      </c>
      <c r="AX31" s="100"/>
      <c r="AY31" s="100"/>
      <c r="AZ31" s="100"/>
      <c r="BA31" s="100"/>
      <c r="BB31" s="100"/>
      <c r="BC31" s="101" t="s">
        <v>407</v>
      </c>
      <c r="BD31" s="100"/>
      <c r="BE31" s="100"/>
    </row>
    <row r="32" spans="1:57" ht="45" customHeight="1" x14ac:dyDescent="0.25">
      <c r="A32" s="125">
        <v>32</v>
      </c>
      <c r="B32" s="127"/>
      <c r="C32" s="127" t="s">
        <v>5533</v>
      </c>
      <c r="D32" s="127"/>
      <c r="E32" s="126" t="s">
        <v>5528</v>
      </c>
      <c r="F32" s="127"/>
      <c r="G32" s="127"/>
      <c r="H32" s="127"/>
      <c r="I32" s="440">
        <v>42383</v>
      </c>
      <c r="J32" s="167" t="s">
        <v>402</v>
      </c>
      <c r="K32" s="166" t="s">
        <v>403</v>
      </c>
      <c r="L32" s="133"/>
      <c r="M32" s="132" t="s">
        <v>413</v>
      </c>
      <c r="N32" s="130"/>
      <c r="O32" s="133"/>
      <c r="P32" s="147"/>
      <c r="Q32" s="147"/>
      <c r="R32" s="136" t="s">
        <v>219</v>
      </c>
      <c r="S32" s="137" t="s">
        <v>11</v>
      </c>
      <c r="T32" s="147"/>
      <c r="U32" s="148"/>
      <c r="V32" s="148"/>
      <c r="W32" s="148"/>
      <c r="X32" s="148"/>
      <c r="Y32" s="148"/>
      <c r="Z32" s="152"/>
      <c r="AA32" s="152"/>
      <c r="AB32" s="142" t="s">
        <v>227</v>
      </c>
      <c r="AC32" s="143" t="s">
        <v>195</v>
      </c>
      <c r="AD32" s="144"/>
      <c r="AE32" s="144"/>
      <c r="AF32" s="144"/>
      <c r="AG32" s="144"/>
      <c r="AH32" s="144"/>
      <c r="AI32" s="144"/>
      <c r="AJ32" s="144"/>
      <c r="AK32" s="144"/>
      <c r="AL32" s="144"/>
      <c r="AM32" s="342"/>
      <c r="AN32" s="479"/>
      <c r="AO32" s="372" t="e">
        <f>VLOOKUP(C32,[2]LICITACIONES!$A$2:$A$51,1,0)</f>
        <v>#N/A</v>
      </c>
      <c r="AP32" s="469"/>
      <c r="AQ32" s="469"/>
      <c r="AR32" s="468"/>
      <c r="AS32" s="468"/>
      <c r="AT32" s="468"/>
      <c r="AU32" s="468"/>
      <c r="AV32" s="468" t="e">
        <f>VLOOKUP(C32,[3]LICITACIONES!$A$2:$B$67,2,0)</f>
        <v>#N/A</v>
      </c>
      <c r="AW32" s="468" t="e">
        <f>VLOOKUP(C32,'[3]O.C. EN EJECUCIÓN'!$A$2:$B$25,2,0)</f>
        <v>#N/A</v>
      </c>
      <c r="AX32" s="100"/>
      <c r="AY32" s="100"/>
      <c r="AZ32" s="100"/>
      <c r="BA32" s="100"/>
      <c r="BB32" s="100"/>
      <c r="BC32" s="101" t="s">
        <v>412</v>
      </c>
      <c r="BD32" s="100"/>
      <c r="BE32" s="100"/>
    </row>
    <row r="33" spans="1:57" ht="30" customHeight="1" x14ac:dyDescent="0.25">
      <c r="A33" s="125">
        <v>33</v>
      </c>
      <c r="B33" s="127" t="str">
        <f>C33</f>
        <v>111286/2015</v>
      </c>
      <c r="C33" s="127" t="s">
        <v>3714</v>
      </c>
      <c r="D33" s="126" t="s">
        <v>3714</v>
      </c>
      <c r="E33" s="127"/>
      <c r="F33" s="127"/>
      <c r="G33" s="127"/>
      <c r="H33" s="127"/>
      <c r="I33" s="440">
        <v>42383</v>
      </c>
      <c r="J33" s="167" t="s">
        <v>402</v>
      </c>
      <c r="K33" s="166" t="s">
        <v>403</v>
      </c>
      <c r="L33" s="166" t="s">
        <v>404</v>
      </c>
      <c r="M33" s="132" t="s">
        <v>3188</v>
      </c>
      <c r="N33" s="130"/>
      <c r="O33" s="133"/>
      <c r="P33" s="147"/>
      <c r="Q33" s="147"/>
      <c r="R33" s="148"/>
      <c r="S33" s="137" t="s">
        <v>11</v>
      </c>
      <c r="T33" s="147"/>
      <c r="U33" s="148"/>
      <c r="V33" s="148"/>
      <c r="W33" s="148"/>
      <c r="X33" s="148"/>
      <c r="Y33" s="148"/>
      <c r="Z33" s="421" t="s">
        <v>220</v>
      </c>
      <c r="AA33" s="141">
        <v>42499</v>
      </c>
      <c r="AB33" s="142" t="s">
        <v>186</v>
      </c>
      <c r="AC33" s="143" t="s">
        <v>195</v>
      </c>
      <c r="AD33" s="144"/>
      <c r="AE33" s="144"/>
      <c r="AF33" s="144"/>
      <c r="AG33" s="143" t="s">
        <v>3631</v>
      </c>
      <c r="AH33" s="144"/>
      <c r="AI33" s="144"/>
      <c r="AJ33" s="144"/>
      <c r="AK33" s="144"/>
      <c r="AL33" s="144"/>
      <c r="AM33" s="342"/>
      <c r="AN33" s="479"/>
      <c r="AO33" s="372" t="e">
        <f>VLOOKUP(C33,[2]LICITACIONES!$A$2:$A$51,1,0)</f>
        <v>#N/A</v>
      </c>
      <c r="AP33" s="469"/>
      <c r="AQ33" s="469"/>
      <c r="AR33" s="468"/>
      <c r="AS33" s="468"/>
      <c r="AT33" s="468"/>
      <c r="AU33" s="468" t="s">
        <v>6514</v>
      </c>
      <c r="AV33" s="468" t="e">
        <f>VLOOKUP(C33,[3]LICITACIONES!$A$2:$B$67,2,0)</f>
        <v>#N/A</v>
      </c>
      <c r="AW33" s="468" t="e">
        <f>VLOOKUP(C33,'[3]O.C. EN EJECUCIÓN'!$A$2:$B$25,2,0)</f>
        <v>#N/A</v>
      </c>
      <c r="AX33" s="100"/>
      <c r="AY33" s="100"/>
      <c r="AZ33" s="100"/>
      <c r="BA33" s="100"/>
      <c r="BB33" s="100"/>
      <c r="BC33" s="101" t="s">
        <v>415</v>
      </c>
      <c r="BD33" s="100"/>
      <c r="BE33" s="100"/>
    </row>
    <row r="34" spans="1:57" ht="60" customHeight="1" x14ac:dyDescent="0.25">
      <c r="A34" s="125">
        <v>34</v>
      </c>
      <c r="B34" s="126" t="s">
        <v>419</v>
      </c>
      <c r="C34" s="126" t="s">
        <v>419</v>
      </c>
      <c r="D34" s="127"/>
      <c r="E34" s="127"/>
      <c r="F34" s="127"/>
      <c r="G34" s="127"/>
      <c r="H34" s="127"/>
      <c r="I34" s="440">
        <v>42383</v>
      </c>
      <c r="J34" s="167" t="s">
        <v>402</v>
      </c>
      <c r="K34" s="166" t="s">
        <v>403</v>
      </c>
      <c r="L34" s="133"/>
      <c r="M34" s="132" t="s">
        <v>3189</v>
      </c>
      <c r="N34" s="130"/>
      <c r="O34" s="133"/>
      <c r="P34" s="147"/>
      <c r="Q34" s="147"/>
      <c r="R34" s="136" t="s">
        <v>219</v>
      </c>
      <c r="S34" s="137" t="s">
        <v>11</v>
      </c>
      <c r="T34" s="147"/>
      <c r="U34" s="139" t="s">
        <v>4196</v>
      </c>
      <c r="V34" s="148"/>
      <c r="W34" s="148"/>
      <c r="X34" s="148"/>
      <c r="Y34" s="148"/>
      <c r="Z34" s="421" t="s">
        <v>4197</v>
      </c>
      <c r="AA34" s="152"/>
      <c r="AB34" s="142" t="s">
        <v>227</v>
      </c>
      <c r="AC34" s="143" t="s">
        <v>195</v>
      </c>
      <c r="AD34" s="144"/>
      <c r="AE34" s="144"/>
      <c r="AF34" s="144"/>
      <c r="AG34" s="144"/>
      <c r="AH34" s="144"/>
      <c r="AI34" s="144"/>
      <c r="AJ34" s="144"/>
      <c r="AK34" s="144"/>
      <c r="AL34" s="144"/>
      <c r="AM34" s="418" t="s">
        <v>4557</v>
      </c>
      <c r="AN34" s="479"/>
      <c r="AO34" s="372" t="e">
        <f>VLOOKUP(C34,[2]LICITACIONES!$A$2:$A$51,1,0)</f>
        <v>#N/A</v>
      </c>
      <c r="AP34" s="469"/>
      <c r="AQ34" s="469"/>
      <c r="AR34" s="468"/>
      <c r="AS34" s="468"/>
      <c r="AT34" s="468"/>
      <c r="AU34" s="468" t="s">
        <v>6514</v>
      </c>
      <c r="AV34" s="468" t="e">
        <f>VLOOKUP(C34,[3]LICITACIONES!$A$2:$B$67,2,0)</f>
        <v>#N/A</v>
      </c>
      <c r="AW34" s="468" t="e">
        <f>VLOOKUP(C34,'[3]O.C. EN EJECUCIÓN'!$A$2:$B$25,2,0)</f>
        <v>#N/A</v>
      </c>
      <c r="AX34" s="100"/>
      <c r="AY34" s="100"/>
      <c r="AZ34" s="100"/>
      <c r="BA34" s="100"/>
      <c r="BB34" s="100"/>
      <c r="BC34" s="101" t="s">
        <v>418</v>
      </c>
      <c r="BD34" s="100"/>
      <c r="BE34" s="100"/>
    </row>
    <row r="35" spans="1:57" ht="45" customHeight="1" x14ac:dyDescent="0.25">
      <c r="A35" s="125">
        <v>35</v>
      </c>
      <c r="B35" s="127"/>
      <c r="C35" s="127" t="s">
        <v>4516</v>
      </c>
      <c r="D35" s="126" t="s">
        <v>4516</v>
      </c>
      <c r="E35" s="127"/>
      <c r="F35" s="127"/>
      <c r="G35" s="127"/>
      <c r="H35" s="127"/>
      <c r="I35" s="440">
        <v>42383</v>
      </c>
      <c r="J35" s="167" t="s">
        <v>330</v>
      </c>
      <c r="K35" s="430"/>
      <c r="L35" s="133"/>
      <c r="M35" s="132" t="s">
        <v>3190</v>
      </c>
      <c r="N35" s="130"/>
      <c r="O35" s="133"/>
      <c r="P35" s="147"/>
      <c r="Q35" s="147"/>
      <c r="R35" s="148"/>
      <c r="S35" s="137" t="s">
        <v>11</v>
      </c>
      <c r="T35" s="147"/>
      <c r="U35" s="148"/>
      <c r="V35" s="139" t="s">
        <v>203</v>
      </c>
      <c r="W35" s="140">
        <v>42439</v>
      </c>
      <c r="X35" s="148"/>
      <c r="Y35" s="148"/>
      <c r="Z35" s="421" t="s">
        <v>422</v>
      </c>
      <c r="AA35" s="141">
        <v>42499</v>
      </c>
      <c r="AB35" s="144"/>
      <c r="AC35" s="143" t="s">
        <v>195</v>
      </c>
      <c r="AD35" s="144"/>
      <c r="AE35" s="144"/>
      <c r="AF35" s="144"/>
      <c r="AG35" s="144"/>
      <c r="AH35" s="144"/>
      <c r="AI35" s="144"/>
      <c r="AJ35" s="144"/>
      <c r="AK35" s="144"/>
      <c r="AL35" s="144"/>
      <c r="AM35" s="342"/>
      <c r="AN35" s="479"/>
      <c r="AO35" s="372" t="e">
        <f>VLOOKUP(C35,[2]LICITACIONES!$A$2:$A$51,1,0)</f>
        <v>#N/A</v>
      </c>
      <c r="AP35" s="469"/>
      <c r="AQ35" s="469"/>
      <c r="AR35" s="468"/>
      <c r="AS35" s="468"/>
      <c r="AT35" s="468"/>
      <c r="AU35" s="468"/>
      <c r="AV35" s="468" t="e">
        <f>VLOOKUP(C35,[3]LICITACIONES!$A$2:$B$67,2,0)</f>
        <v>#N/A</v>
      </c>
      <c r="AW35" s="468" t="e">
        <f>VLOOKUP(C35,'[3]O.C. EN EJECUCIÓN'!$A$2:$B$25,2,0)</f>
        <v>#N/A</v>
      </c>
      <c r="AX35" s="100"/>
      <c r="AY35" s="100"/>
      <c r="AZ35" s="100"/>
      <c r="BA35" s="100"/>
      <c r="BB35" s="100"/>
      <c r="BC35" s="101" t="s">
        <v>420</v>
      </c>
      <c r="BD35" s="100"/>
      <c r="BE35" s="100"/>
    </row>
    <row r="36" spans="1:57" ht="60" customHeight="1" x14ac:dyDescent="0.25">
      <c r="A36" s="125">
        <v>36</v>
      </c>
      <c r="B36" s="126" t="s">
        <v>425</v>
      </c>
      <c r="C36" s="126" t="s">
        <v>425</v>
      </c>
      <c r="D36" s="127"/>
      <c r="E36" s="127"/>
      <c r="F36" s="127"/>
      <c r="G36" s="127"/>
      <c r="H36" s="127"/>
      <c r="I36" s="440">
        <v>42383</v>
      </c>
      <c r="J36" s="167" t="s">
        <v>246</v>
      </c>
      <c r="K36" s="166" t="s">
        <v>427</v>
      </c>
      <c r="L36" s="131">
        <v>64444444</v>
      </c>
      <c r="M36" s="132" t="s">
        <v>3191</v>
      </c>
      <c r="N36" s="130"/>
      <c r="O36" s="133"/>
      <c r="P36" s="147"/>
      <c r="Q36" s="147"/>
      <c r="R36" s="136" t="s">
        <v>219</v>
      </c>
      <c r="S36" s="137" t="s">
        <v>11</v>
      </c>
      <c r="T36" s="147"/>
      <c r="U36" s="148"/>
      <c r="V36" s="148"/>
      <c r="W36" s="148"/>
      <c r="X36" s="148"/>
      <c r="Y36" s="148"/>
      <c r="Z36" s="421" t="s">
        <v>220</v>
      </c>
      <c r="AA36" s="141">
        <v>42499</v>
      </c>
      <c r="AB36" s="142" t="s">
        <v>227</v>
      </c>
      <c r="AC36" s="143" t="s">
        <v>195</v>
      </c>
      <c r="AD36" s="144"/>
      <c r="AE36" s="144"/>
      <c r="AF36" s="144"/>
      <c r="AG36" s="144"/>
      <c r="AH36" s="144"/>
      <c r="AI36" s="144"/>
      <c r="AJ36" s="144"/>
      <c r="AK36" s="144"/>
      <c r="AL36" s="144"/>
      <c r="AM36" s="342"/>
      <c r="AN36" s="479"/>
      <c r="AO36" s="372" t="e">
        <f>VLOOKUP(C36,[2]LICITACIONES!$A$2:$A$51,1,0)</f>
        <v>#N/A</v>
      </c>
      <c r="AP36" s="469"/>
      <c r="AQ36" s="469"/>
      <c r="AR36" s="468"/>
      <c r="AS36" s="468"/>
      <c r="AT36" s="468"/>
      <c r="AU36" s="468" t="s">
        <v>6514</v>
      </c>
      <c r="AV36" s="468" t="e">
        <f>VLOOKUP(C36,[3]LICITACIONES!$A$2:$B$67,2,0)</f>
        <v>#N/A</v>
      </c>
      <c r="AW36" s="468" t="e">
        <f>VLOOKUP(C36,'[3]O.C. EN EJECUCIÓN'!$A$2:$B$25,2,0)</f>
        <v>#N/A</v>
      </c>
      <c r="AX36" s="100"/>
      <c r="AY36" s="100"/>
      <c r="AZ36" s="100"/>
      <c r="BA36" s="100"/>
      <c r="BB36" s="100"/>
      <c r="BC36" s="101" t="s">
        <v>424</v>
      </c>
      <c r="BD36" s="100"/>
      <c r="BE36" s="100"/>
    </row>
    <row r="37" spans="1:57" ht="45" customHeight="1" x14ac:dyDescent="0.25">
      <c r="A37" s="125">
        <v>37</v>
      </c>
      <c r="B37" s="126" t="s">
        <v>431</v>
      </c>
      <c r="C37" s="126" t="s">
        <v>431</v>
      </c>
      <c r="D37" s="127"/>
      <c r="E37" s="127"/>
      <c r="F37" s="127"/>
      <c r="G37" s="127"/>
      <c r="H37" s="127"/>
      <c r="I37" s="440">
        <v>42383</v>
      </c>
      <c r="J37" s="167" t="s">
        <v>217</v>
      </c>
      <c r="K37" s="166" t="s">
        <v>224</v>
      </c>
      <c r="L37" s="131">
        <v>16130000</v>
      </c>
      <c r="M37" s="132" t="s">
        <v>3192</v>
      </c>
      <c r="N37" s="130"/>
      <c r="O37" s="133"/>
      <c r="P37" s="147"/>
      <c r="Q37" s="147"/>
      <c r="R37" s="136" t="s">
        <v>432</v>
      </c>
      <c r="S37" s="137" t="s">
        <v>11</v>
      </c>
      <c r="T37" s="147"/>
      <c r="U37" s="148"/>
      <c r="V37" s="148"/>
      <c r="W37" s="148"/>
      <c r="X37" s="148"/>
      <c r="Y37" s="148"/>
      <c r="Z37" s="421" t="s">
        <v>220</v>
      </c>
      <c r="AA37" s="141">
        <v>42499</v>
      </c>
      <c r="AB37" s="142" t="s">
        <v>227</v>
      </c>
      <c r="AC37" s="143" t="s">
        <v>195</v>
      </c>
      <c r="AD37" s="143" t="s">
        <v>227</v>
      </c>
      <c r="AE37" s="144"/>
      <c r="AF37" s="144"/>
      <c r="AG37" s="144"/>
      <c r="AH37" s="144"/>
      <c r="AI37" s="144"/>
      <c r="AJ37" s="144"/>
      <c r="AK37" s="144"/>
      <c r="AL37" s="144"/>
      <c r="AM37" s="342"/>
      <c r="AN37" s="479"/>
      <c r="AO37" s="372" t="e">
        <f>VLOOKUP(C37,[2]LICITACIONES!$A$2:$A$51,1,0)</f>
        <v>#N/A</v>
      </c>
      <c r="AP37" s="469"/>
      <c r="AQ37" s="469"/>
      <c r="AR37" s="468"/>
      <c r="AS37" s="468"/>
      <c r="AT37" s="468"/>
      <c r="AU37" s="468" t="s">
        <v>6514</v>
      </c>
      <c r="AV37" s="468" t="e">
        <f>VLOOKUP(C37,[3]LICITACIONES!$A$2:$B$67,2,0)</f>
        <v>#N/A</v>
      </c>
      <c r="AW37" s="468" t="e">
        <f>VLOOKUP(C37,'[3]O.C. EN EJECUCIÓN'!$A$2:$B$25,2,0)</f>
        <v>#N/A</v>
      </c>
      <c r="AX37" s="100"/>
      <c r="AY37" s="100"/>
      <c r="AZ37" s="100"/>
      <c r="BA37" s="100"/>
      <c r="BB37" s="100"/>
      <c r="BC37" s="101" t="s">
        <v>430</v>
      </c>
      <c r="BD37" s="100"/>
      <c r="BE37" s="100"/>
    </row>
    <row r="38" spans="1:57" ht="45" customHeight="1" x14ac:dyDescent="0.25">
      <c r="A38" s="125">
        <v>38</v>
      </c>
      <c r="B38" s="126" t="s">
        <v>433</v>
      </c>
      <c r="C38" s="126" t="s">
        <v>433</v>
      </c>
      <c r="D38" s="127"/>
      <c r="E38" s="127"/>
      <c r="F38" s="127"/>
      <c r="G38" s="127"/>
      <c r="H38" s="127"/>
      <c r="I38" s="440">
        <v>42383</v>
      </c>
      <c r="J38" s="167" t="s">
        <v>223</v>
      </c>
      <c r="K38" s="166" t="s">
        <v>224</v>
      </c>
      <c r="L38" s="131">
        <v>49565000</v>
      </c>
      <c r="M38" s="132" t="s">
        <v>3193</v>
      </c>
      <c r="N38" s="151" t="s">
        <v>226</v>
      </c>
      <c r="O38" s="133"/>
      <c r="P38" s="147"/>
      <c r="Q38" s="147"/>
      <c r="R38" s="148"/>
      <c r="S38" s="137" t="s">
        <v>11</v>
      </c>
      <c r="T38" s="147"/>
      <c r="U38" s="148"/>
      <c r="V38" s="148"/>
      <c r="W38" s="148"/>
      <c r="X38" s="148"/>
      <c r="Y38" s="148"/>
      <c r="Z38" s="421"/>
      <c r="AA38" s="141"/>
      <c r="AB38" s="142" t="s">
        <v>227</v>
      </c>
      <c r="AC38" s="143" t="s">
        <v>195</v>
      </c>
      <c r="AD38" s="143" t="s">
        <v>227</v>
      </c>
      <c r="AE38" s="144"/>
      <c r="AF38" s="144"/>
      <c r="AG38" s="144"/>
      <c r="AH38" s="144"/>
      <c r="AI38" s="144"/>
      <c r="AJ38" s="144"/>
      <c r="AK38" s="144"/>
      <c r="AL38" s="144"/>
      <c r="AM38" s="342"/>
      <c r="AN38" s="479"/>
      <c r="AO38" s="372" t="e">
        <f>VLOOKUP(C38,[2]LICITACIONES!$A$2:$A$51,1,0)</f>
        <v>#N/A</v>
      </c>
      <c r="AP38" s="469"/>
      <c r="AQ38" s="469"/>
      <c r="AR38" s="468"/>
      <c r="AS38" s="468"/>
      <c r="AT38" s="468"/>
      <c r="AU38" s="468" t="s">
        <v>6514</v>
      </c>
      <c r="AV38" s="468" t="e">
        <f>VLOOKUP(C38,[3]LICITACIONES!$A$2:$B$67,2,0)</f>
        <v>#N/A</v>
      </c>
      <c r="AW38" s="468" t="e">
        <f>VLOOKUP(C38,'[3]O.C. EN EJECUCIÓN'!$A$2:$B$25,2,0)</f>
        <v>#N/A</v>
      </c>
      <c r="AX38" s="100"/>
      <c r="AY38" s="100"/>
      <c r="AZ38" s="100"/>
      <c r="BA38" s="100"/>
      <c r="BB38" s="100"/>
      <c r="BC38" s="101" t="s">
        <v>49</v>
      </c>
      <c r="BD38" s="100"/>
      <c r="BE38" s="100"/>
    </row>
    <row r="39" spans="1:57" ht="45" customHeight="1" x14ac:dyDescent="0.25">
      <c r="A39" s="125">
        <v>39</v>
      </c>
      <c r="B39" s="126" t="s">
        <v>436</v>
      </c>
      <c r="C39" s="126" t="s">
        <v>436</v>
      </c>
      <c r="D39" s="127"/>
      <c r="E39" s="127"/>
      <c r="F39" s="127"/>
      <c r="G39" s="127"/>
      <c r="H39" s="127"/>
      <c r="I39" s="440">
        <v>42383</v>
      </c>
      <c r="J39" s="167" t="s">
        <v>246</v>
      </c>
      <c r="K39" s="166" t="s">
        <v>437</v>
      </c>
      <c r="L39" s="131">
        <v>81223000</v>
      </c>
      <c r="M39" s="132" t="s">
        <v>3194</v>
      </c>
      <c r="N39" s="130"/>
      <c r="O39" s="133"/>
      <c r="P39" s="147"/>
      <c r="Q39" s="147"/>
      <c r="R39" s="148"/>
      <c r="S39" s="137" t="s">
        <v>11</v>
      </c>
      <c r="T39" s="147"/>
      <c r="U39" s="148"/>
      <c r="V39" s="148"/>
      <c r="W39" s="148"/>
      <c r="X39" s="148"/>
      <c r="Y39" s="148"/>
      <c r="Z39" s="421" t="s">
        <v>220</v>
      </c>
      <c r="AA39" s="141">
        <v>42499</v>
      </c>
      <c r="AB39" s="144"/>
      <c r="AC39" s="143" t="s">
        <v>195</v>
      </c>
      <c r="AD39" s="144"/>
      <c r="AE39" s="144"/>
      <c r="AF39" s="144"/>
      <c r="AG39" s="144"/>
      <c r="AH39" s="144"/>
      <c r="AI39" s="144"/>
      <c r="AJ39" s="144"/>
      <c r="AK39" s="144"/>
      <c r="AL39" s="144"/>
      <c r="AM39" s="342"/>
      <c r="AN39" s="479"/>
      <c r="AO39" s="372" t="e">
        <f>VLOOKUP(C39,[2]LICITACIONES!$A$2:$A$51,1,0)</f>
        <v>#N/A</v>
      </c>
      <c r="AP39" s="469"/>
      <c r="AQ39" s="469"/>
      <c r="AR39" s="468"/>
      <c r="AS39" s="468"/>
      <c r="AT39" s="468"/>
      <c r="AU39" s="468" t="s">
        <v>6514</v>
      </c>
      <c r="AV39" s="468" t="e">
        <f>VLOOKUP(C39,[3]LICITACIONES!$A$2:$B$67,2,0)</f>
        <v>#N/A</v>
      </c>
      <c r="AW39" s="468" t="e">
        <f>VLOOKUP(C39,'[3]O.C. EN EJECUCIÓN'!$A$2:$B$25,2,0)</f>
        <v>#N/A</v>
      </c>
      <c r="AX39" s="100"/>
      <c r="AY39" s="100"/>
      <c r="AZ39" s="100"/>
      <c r="BA39" s="100"/>
      <c r="BB39" s="100"/>
      <c r="BC39" s="101" t="s">
        <v>435</v>
      </c>
      <c r="BD39" s="100"/>
      <c r="BE39" s="100"/>
    </row>
    <row r="40" spans="1:57" ht="30" customHeight="1" x14ac:dyDescent="0.25">
      <c r="A40" s="125">
        <v>40</v>
      </c>
      <c r="B40" s="126" t="s">
        <v>440</v>
      </c>
      <c r="C40" s="126" t="s">
        <v>440</v>
      </c>
      <c r="D40" s="127"/>
      <c r="E40" s="127"/>
      <c r="F40" s="127"/>
      <c r="G40" s="127"/>
      <c r="H40" s="127"/>
      <c r="I40" s="440">
        <v>42383</v>
      </c>
      <c r="J40" s="167" t="s">
        <v>217</v>
      </c>
      <c r="K40" s="166" t="s">
        <v>218</v>
      </c>
      <c r="L40" s="131">
        <v>48750000</v>
      </c>
      <c r="M40" s="132" t="s">
        <v>3195</v>
      </c>
      <c r="N40" s="130"/>
      <c r="O40" s="133"/>
      <c r="P40" s="147"/>
      <c r="Q40" s="147"/>
      <c r="R40" s="136" t="s">
        <v>219</v>
      </c>
      <c r="S40" s="137" t="s">
        <v>11</v>
      </c>
      <c r="T40" s="147"/>
      <c r="U40" s="148"/>
      <c r="V40" s="148"/>
      <c r="W40" s="148"/>
      <c r="X40" s="148"/>
      <c r="Y40" s="148"/>
      <c r="Z40" s="421" t="s">
        <v>220</v>
      </c>
      <c r="AA40" s="141">
        <v>42499</v>
      </c>
      <c r="AB40" s="142" t="s">
        <v>227</v>
      </c>
      <c r="AC40" s="143" t="s">
        <v>195</v>
      </c>
      <c r="AD40" s="143" t="s">
        <v>227</v>
      </c>
      <c r="AE40" s="144"/>
      <c r="AF40" s="144"/>
      <c r="AG40" s="144"/>
      <c r="AH40" s="144"/>
      <c r="AI40" s="144"/>
      <c r="AJ40" s="144"/>
      <c r="AK40" s="144"/>
      <c r="AL40" s="144"/>
      <c r="AM40" s="342"/>
      <c r="AN40" s="479"/>
      <c r="AO40" s="372" t="e">
        <f>VLOOKUP(C40,[2]LICITACIONES!$A$2:$A$51,1,0)</f>
        <v>#N/A</v>
      </c>
      <c r="AP40" s="469"/>
      <c r="AQ40" s="469"/>
      <c r="AR40" s="468"/>
      <c r="AS40" s="468"/>
      <c r="AT40" s="468"/>
      <c r="AU40" s="468" t="s">
        <v>6514</v>
      </c>
      <c r="AV40" s="468" t="e">
        <f>VLOOKUP(C40,[3]LICITACIONES!$A$2:$B$67,2,0)</f>
        <v>#N/A</v>
      </c>
      <c r="AW40" s="468" t="e">
        <f>VLOOKUP(C40,'[3]O.C. EN EJECUCIÓN'!$A$2:$B$25,2,0)</f>
        <v>#N/A</v>
      </c>
      <c r="AX40" s="100"/>
      <c r="AY40" s="100"/>
      <c r="AZ40" s="100"/>
      <c r="BA40" s="100"/>
      <c r="BB40" s="100"/>
      <c r="BC40" s="101" t="s">
        <v>439</v>
      </c>
      <c r="BD40" s="100"/>
      <c r="BE40" s="100"/>
    </row>
    <row r="41" spans="1:57" ht="45" customHeight="1" x14ac:dyDescent="0.25">
      <c r="A41" s="125">
        <v>41</v>
      </c>
      <c r="B41" s="126" t="s">
        <v>441</v>
      </c>
      <c r="C41" s="126" t="s">
        <v>441</v>
      </c>
      <c r="D41" s="127"/>
      <c r="E41" s="127"/>
      <c r="F41" s="127"/>
      <c r="G41" s="127"/>
      <c r="H41" s="127"/>
      <c r="I41" s="440">
        <v>42383</v>
      </c>
      <c r="J41" s="167" t="s">
        <v>217</v>
      </c>
      <c r="K41" s="166" t="s">
        <v>218</v>
      </c>
      <c r="L41" s="131">
        <v>36450000</v>
      </c>
      <c r="M41" s="132" t="s">
        <v>3196</v>
      </c>
      <c r="N41" s="130"/>
      <c r="O41" s="133"/>
      <c r="P41" s="147"/>
      <c r="Q41" s="147"/>
      <c r="R41" s="136" t="s">
        <v>219</v>
      </c>
      <c r="S41" s="137" t="s">
        <v>11</v>
      </c>
      <c r="T41" s="147"/>
      <c r="U41" s="148"/>
      <c r="V41" s="148"/>
      <c r="W41" s="148"/>
      <c r="X41" s="148"/>
      <c r="Y41" s="148"/>
      <c r="Z41" s="421" t="s">
        <v>220</v>
      </c>
      <c r="AA41" s="141">
        <v>42499</v>
      </c>
      <c r="AB41" s="142" t="s">
        <v>227</v>
      </c>
      <c r="AC41" s="143" t="s">
        <v>195</v>
      </c>
      <c r="AD41" s="143" t="s">
        <v>227</v>
      </c>
      <c r="AE41" s="144"/>
      <c r="AF41" s="144"/>
      <c r="AG41" s="144"/>
      <c r="AH41" s="144"/>
      <c r="AI41" s="144"/>
      <c r="AJ41" s="144"/>
      <c r="AK41" s="144"/>
      <c r="AL41" s="144"/>
      <c r="AM41" s="342"/>
      <c r="AN41" s="479"/>
      <c r="AO41" s="372" t="e">
        <f>VLOOKUP(C41,[2]LICITACIONES!$A$2:$A$51,1,0)</f>
        <v>#N/A</v>
      </c>
      <c r="AP41" s="469"/>
      <c r="AQ41" s="469"/>
      <c r="AR41" s="468"/>
      <c r="AS41" s="468"/>
      <c r="AT41" s="468"/>
      <c r="AU41" s="468" t="s">
        <v>6509</v>
      </c>
      <c r="AV41" s="468" t="e">
        <f>VLOOKUP(C41,[3]LICITACIONES!$A$2:$B$67,2,0)</f>
        <v>#N/A</v>
      </c>
      <c r="AW41" s="468" t="e">
        <f>VLOOKUP(C41,'[3]O.C. EN EJECUCIÓN'!$A$2:$B$25,2,0)</f>
        <v>#N/A</v>
      </c>
      <c r="AX41" s="100"/>
      <c r="AY41" s="100"/>
      <c r="AZ41" s="100"/>
      <c r="BA41" s="100"/>
      <c r="BB41" s="100"/>
      <c r="BC41" s="101" t="s">
        <v>301</v>
      </c>
      <c r="BD41" s="100"/>
      <c r="BE41" s="100"/>
    </row>
    <row r="42" spans="1:57" ht="30" customHeight="1" x14ac:dyDescent="0.25">
      <c r="A42" s="125">
        <v>42</v>
      </c>
      <c r="B42" s="126" t="s">
        <v>442</v>
      </c>
      <c r="C42" s="126" t="s">
        <v>442</v>
      </c>
      <c r="D42" s="127"/>
      <c r="E42" s="127"/>
      <c r="F42" s="127"/>
      <c r="G42" s="127"/>
      <c r="H42" s="127"/>
      <c r="I42" s="440">
        <v>42383</v>
      </c>
      <c r="J42" s="167" t="s">
        <v>217</v>
      </c>
      <c r="K42" s="166" t="s">
        <v>218</v>
      </c>
      <c r="L42" s="131">
        <v>48260000</v>
      </c>
      <c r="M42" s="132" t="s">
        <v>3197</v>
      </c>
      <c r="N42" s="130"/>
      <c r="O42" s="133"/>
      <c r="P42" s="147"/>
      <c r="Q42" s="147"/>
      <c r="R42" s="136" t="s">
        <v>219</v>
      </c>
      <c r="S42" s="137" t="s">
        <v>11</v>
      </c>
      <c r="T42" s="147"/>
      <c r="U42" s="148"/>
      <c r="V42" s="148"/>
      <c r="W42" s="148"/>
      <c r="X42" s="148"/>
      <c r="Y42" s="148"/>
      <c r="Z42" s="421" t="s">
        <v>220</v>
      </c>
      <c r="AA42" s="141">
        <v>42499</v>
      </c>
      <c r="AB42" s="142" t="s">
        <v>227</v>
      </c>
      <c r="AC42" s="143" t="s">
        <v>195</v>
      </c>
      <c r="AD42" s="143" t="s">
        <v>227</v>
      </c>
      <c r="AE42" s="144"/>
      <c r="AF42" s="144"/>
      <c r="AG42" s="144"/>
      <c r="AH42" s="144"/>
      <c r="AI42" s="144"/>
      <c r="AJ42" s="144"/>
      <c r="AK42" s="144"/>
      <c r="AL42" s="144"/>
      <c r="AM42" s="342"/>
      <c r="AN42" s="479"/>
      <c r="AO42" s="372" t="e">
        <f>VLOOKUP(C42,[2]LICITACIONES!$A$2:$A$51,1,0)</f>
        <v>#N/A</v>
      </c>
      <c r="AP42" s="469"/>
      <c r="AQ42" s="469"/>
      <c r="AR42" s="468"/>
      <c r="AS42" s="468"/>
      <c r="AT42" s="468"/>
      <c r="AU42" s="468" t="s">
        <v>6509</v>
      </c>
      <c r="AV42" s="468" t="e">
        <f>VLOOKUP(C42,[3]LICITACIONES!$A$2:$B$67,2,0)</f>
        <v>#N/A</v>
      </c>
      <c r="AW42" s="468" t="e">
        <f>VLOOKUP(C42,'[3]O.C. EN EJECUCIÓN'!$A$2:$B$25,2,0)</f>
        <v>#N/A</v>
      </c>
      <c r="AX42" s="100"/>
      <c r="AY42" s="100"/>
      <c r="AZ42" s="100"/>
      <c r="BA42" s="100"/>
      <c r="BB42" s="100"/>
      <c r="BC42" s="101" t="s">
        <v>47</v>
      </c>
      <c r="BD42" s="100"/>
      <c r="BE42" s="100"/>
    </row>
    <row r="43" spans="1:57" ht="45" customHeight="1" x14ac:dyDescent="0.25">
      <c r="A43" s="125">
        <v>43</v>
      </c>
      <c r="B43" s="126" t="s">
        <v>443</v>
      </c>
      <c r="C43" s="126" t="s">
        <v>443</v>
      </c>
      <c r="D43" s="127"/>
      <c r="E43" s="127"/>
      <c r="F43" s="127"/>
      <c r="G43" s="127"/>
      <c r="H43" s="127"/>
      <c r="I43" s="440">
        <v>42383</v>
      </c>
      <c r="J43" s="167" t="s">
        <v>217</v>
      </c>
      <c r="K43" s="166" t="s">
        <v>218</v>
      </c>
      <c r="L43" s="131">
        <v>140000000</v>
      </c>
      <c r="M43" s="132" t="s">
        <v>3198</v>
      </c>
      <c r="N43" s="130"/>
      <c r="O43" s="133"/>
      <c r="P43" s="147"/>
      <c r="Q43" s="147"/>
      <c r="R43" s="136" t="s">
        <v>219</v>
      </c>
      <c r="S43" s="137" t="s">
        <v>11</v>
      </c>
      <c r="T43" s="147"/>
      <c r="U43" s="148"/>
      <c r="V43" s="148"/>
      <c r="W43" s="148"/>
      <c r="X43" s="148"/>
      <c r="Y43" s="148"/>
      <c r="Z43" s="421" t="s">
        <v>220</v>
      </c>
      <c r="AA43" s="141">
        <v>42499</v>
      </c>
      <c r="AB43" s="142" t="s">
        <v>227</v>
      </c>
      <c r="AC43" s="143" t="s">
        <v>195</v>
      </c>
      <c r="AD43" s="143" t="s">
        <v>227</v>
      </c>
      <c r="AE43" s="144"/>
      <c r="AF43" s="144"/>
      <c r="AG43" s="144"/>
      <c r="AH43" s="144"/>
      <c r="AI43" s="144"/>
      <c r="AJ43" s="144"/>
      <c r="AK43" s="144"/>
      <c r="AL43" s="144"/>
      <c r="AM43" s="342"/>
      <c r="AN43" s="479"/>
      <c r="AO43" s="372" t="e">
        <f>VLOOKUP(C43,[2]LICITACIONES!$A$2:$A$51,1,0)</f>
        <v>#N/A</v>
      </c>
      <c r="AP43" s="469"/>
      <c r="AQ43" s="469"/>
      <c r="AR43" s="468"/>
      <c r="AS43" s="468"/>
      <c r="AT43" s="468"/>
      <c r="AU43" s="468" t="s">
        <v>6509</v>
      </c>
      <c r="AV43" s="468" t="e">
        <f>VLOOKUP(C43,[3]LICITACIONES!$A$2:$B$67,2,0)</f>
        <v>#N/A</v>
      </c>
      <c r="AW43" s="468" t="e">
        <f>VLOOKUP(C43,'[3]O.C. EN EJECUCIÓN'!$A$2:$B$25,2,0)</f>
        <v>#N/A</v>
      </c>
      <c r="AX43" s="100"/>
      <c r="AY43" s="100"/>
      <c r="AZ43" s="100"/>
      <c r="BA43" s="100"/>
      <c r="BB43" s="100"/>
      <c r="BC43" s="101" t="s">
        <v>255</v>
      </c>
      <c r="BD43" s="100"/>
      <c r="BE43" s="100"/>
    </row>
    <row r="44" spans="1:57" ht="45" customHeight="1" x14ac:dyDescent="0.25">
      <c r="A44" s="125">
        <v>44</v>
      </c>
      <c r="B44" s="126" t="s">
        <v>445</v>
      </c>
      <c r="C44" s="126" t="s">
        <v>445</v>
      </c>
      <c r="D44" s="127"/>
      <c r="E44" s="127"/>
      <c r="F44" s="127"/>
      <c r="G44" s="127"/>
      <c r="H44" s="127"/>
      <c r="I44" s="440">
        <v>42383</v>
      </c>
      <c r="J44" s="167" t="s">
        <v>246</v>
      </c>
      <c r="K44" s="166" t="s">
        <v>427</v>
      </c>
      <c r="L44" s="131">
        <v>82200000</v>
      </c>
      <c r="M44" s="132" t="s">
        <v>3199</v>
      </c>
      <c r="N44" s="130"/>
      <c r="O44" s="133"/>
      <c r="P44" s="147"/>
      <c r="Q44" s="147"/>
      <c r="R44" s="136" t="s">
        <v>219</v>
      </c>
      <c r="S44" s="137" t="s">
        <v>11</v>
      </c>
      <c r="T44" s="147"/>
      <c r="U44" s="148"/>
      <c r="V44" s="148"/>
      <c r="W44" s="148"/>
      <c r="X44" s="148"/>
      <c r="Y44" s="148"/>
      <c r="Z44" s="421" t="s">
        <v>220</v>
      </c>
      <c r="AA44" s="141">
        <v>42499</v>
      </c>
      <c r="AB44" s="142" t="s">
        <v>227</v>
      </c>
      <c r="AC44" s="143" t="s">
        <v>195</v>
      </c>
      <c r="AD44" s="144"/>
      <c r="AE44" s="144"/>
      <c r="AF44" s="144"/>
      <c r="AG44" s="144"/>
      <c r="AH44" s="144"/>
      <c r="AI44" s="144"/>
      <c r="AJ44" s="144"/>
      <c r="AK44" s="144"/>
      <c r="AL44" s="144"/>
      <c r="AM44" s="342"/>
      <c r="AN44" s="479"/>
      <c r="AO44" s="372" t="e">
        <f>VLOOKUP(C44,[2]LICITACIONES!$A$2:$A$51,1,0)</f>
        <v>#N/A</v>
      </c>
      <c r="AP44" s="469"/>
      <c r="AQ44" s="469"/>
      <c r="AR44" s="468"/>
      <c r="AS44" s="468"/>
      <c r="AT44" s="468"/>
      <c r="AU44" s="468" t="s">
        <v>6509</v>
      </c>
      <c r="AV44" s="468" t="e">
        <f>VLOOKUP(C44,[3]LICITACIONES!$A$2:$B$67,2,0)</f>
        <v>#N/A</v>
      </c>
      <c r="AW44" s="468" t="e">
        <f>VLOOKUP(C44,'[3]O.C. EN EJECUCIÓN'!$A$2:$B$25,2,0)</f>
        <v>#N/A</v>
      </c>
      <c r="AX44" s="100"/>
      <c r="AY44" s="100"/>
      <c r="AZ44" s="100"/>
      <c r="BA44" s="100"/>
      <c r="BB44" s="100"/>
      <c r="BC44" s="101" t="s">
        <v>444</v>
      </c>
      <c r="BD44" s="100"/>
      <c r="BE44" s="100"/>
    </row>
    <row r="45" spans="1:57" ht="45" customHeight="1" x14ac:dyDescent="0.25">
      <c r="A45" s="125">
        <v>45</v>
      </c>
      <c r="B45" s="126" t="s">
        <v>446</v>
      </c>
      <c r="C45" s="126" t="s">
        <v>446</v>
      </c>
      <c r="D45" s="127"/>
      <c r="E45" s="127"/>
      <c r="F45" s="127"/>
      <c r="G45" s="127"/>
      <c r="H45" s="127"/>
      <c r="I45" s="440">
        <v>42383</v>
      </c>
      <c r="J45" s="167" t="s">
        <v>217</v>
      </c>
      <c r="K45" s="166" t="s">
        <v>218</v>
      </c>
      <c r="L45" s="131">
        <v>56144550</v>
      </c>
      <c r="M45" s="132" t="s">
        <v>3200</v>
      </c>
      <c r="N45" s="130"/>
      <c r="O45" s="133"/>
      <c r="P45" s="147"/>
      <c r="Q45" s="147"/>
      <c r="R45" s="136" t="s">
        <v>219</v>
      </c>
      <c r="S45" s="137" t="s">
        <v>11</v>
      </c>
      <c r="T45" s="147"/>
      <c r="U45" s="148"/>
      <c r="V45" s="148"/>
      <c r="W45" s="148"/>
      <c r="X45" s="148"/>
      <c r="Y45" s="148"/>
      <c r="Z45" s="421" t="s">
        <v>220</v>
      </c>
      <c r="AA45" s="141">
        <v>42499</v>
      </c>
      <c r="AB45" s="142" t="s">
        <v>227</v>
      </c>
      <c r="AC45" s="143" t="s">
        <v>195</v>
      </c>
      <c r="AD45" s="143" t="s">
        <v>227</v>
      </c>
      <c r="AE45" s="144"/>
      <c r="AF45" s="144"/>
      <c r="AG45" s="144"/>
      <c r="AH45" s="144"/>
      <c r="AI45" s="144"/>
      <c r="AJ45" s="144"/>
      <c r="AK45" s="144"/>
      <c r="AL45" s="144"/>
      <c r="AM45" s="342"/>
      <c r="AN45" s="479"/>
      <c r="AO45" s="372" t="e">
        <f>VLOOKUP(C45,[2]LICITACIONES!$A$2:$A$51,1,0)</f>
        <v>#N/A</v>
      </c>
      <c r="AP45" s="469"/>
      <c r="AQ45" s="469"/>
      <c r="AR45" s="468"/>
      <c r="AS45" s="468"/>
      <c r="AT45" s="468"/>
      <c r="AU45" s="468" t="s">
        <v>6509</v>
      </c>
      <c r="AV45" s="468" t="e">
        <f>VLOOKUP(C45,[3]LICITACIONES!$A$2:$B$67,2,0)</f>
        <v>#N/A</v>
      </c>
      <c r="AW45" s="468" t="e">
        <f>VLOOKUP(C45,'[3]O.C. EN EJECUCIÓN'!$A$2:$B$25,2,0)</f>
        <v>#N/A</v>
      </c>
      <c r="AX45" s="100"/>
      <c r="AY45" s="100"/>
      <c r="AZ45" s="100"/>
      <c r="BA45" s="100"/>
      <c r="BB45" s="100"/>
      <c r="BC45" s="101" t="s">
        <v>267</v>
      </c>
      <c r="BD45" s="100"/>
      <c r="BE45" s="100"/>
    </row>
    <row r="46" spans="1:57" ht="90" customHeight="1" x14ac:dyDescent="0.25">
      <c r="A46" s="125">
        <v>46</v>
      </c>
      <c r="B46" s="126" t="s">
        <v>449</v>
      </c>
      <c r="C46" s="126" t="s">
        <v>449</v>
      </c>
      <c r="D46" s="127"/>
      <c r="E46" s="127"/>
      <c r="F46" s="127"/>
      <c r="G46" s="127"/>
      <c r="H46" s="127"/>
      <c r="I46" s="440">
        <v>42383</v>
      </c>
      <c r="J46" s="167" t="s">
        <v>450</v>
      </c>
      <c r="K46" s="166" t="s">
        <v>451</v>
      </c>
      <c r="L46" s="131">
        <v>22332951</v>
      </c>
      <c r="M46" s="132" t="s">
        <v>3201</v>
      </c>
      <c r="N46" s="130"/>
      <c r="O46" s="133"/>
      <c r="P46" s="147"/>
      <c r="Q46" s="147"/>
      <c r="R46" s="148"/>
      <c r="S46" s="137" t="s">
        <v>11</v>
      </c>
      <c r="T46" s="147"/>
      <c r="U46" s="148"/>
      <c r="V46" s="148"/>
      <c r="W46" s="148"/>
      <c r="X46" s="148"/>
      <c r="Y46" s="148"/>
      <c r="Z46" s="421"/>
      <c r="AA46" s="141"/>
      <c r="AB46" s="418" t="s">
        <v>227</v>
      </c>
      <c r="AC46" s="143" t="s">
        <v>195</v>
      </c>
      <c r="AD46" s="144"/>
      <c r="AE46" s="144"/>
      <c r="AF46" s="144"/>
      <c r="AG46" s="144"/>
      <c r="AH46" s="144"/>
      <c r="AI46" s="144"/>
      <c r="AJ46" s="144"/>
      <c r="AK46" s="144"/>
      <c r="AL46" s="144"/>
      <c r="AM46" s="342"/>
      <c r="AN46" s="479"/>
      <c r="AO46" s="372" t="e">
        <f>VLOOKUP(C46,[2]LICITACIONES!$A$2:$A$51,1,0)</f>
        <v>#N/A</v>
      </c>
      <c r="AP46" s="469"/>
      <c r="AQ46" s="469"/>
      <c r="AR46" s="468"/>
      <c r="AS46" s="468"/>
      <c r="AT46" s="468"/>
      <c r="AU46" s="468" t="s">
        <v>6514</v>
      </c>
      <c r="AV46" s="468" t="e">
        <f>VLOOKUP(C46,[3]LICITACIONES!$A$2:$B$67,2,0)</f>
        <v>#N/A</v>
      </c>
      <c r="AW46" s="468" t="e">
        <f>VLOOKUP(C46,'[3]O.C. EN EJECUCIÓN'!$A$2:$B$25,2,0)</f>
        <v>#N/A</v>
      </c>
      <c r="AX46" s="100"/>
      <c r="AY46" s="100"/>
      <c r="AZ46" s="100"/>
      <c r="BA46" s="100"/>
      <c r="BB46" s="100"/>
      <c r="BC46" s="101" t="s">
        <v>448</v>
      </c>
      <c r="BD46" s="100"/>
      <c r="BE46" s="100"/>
    </row>
    <row r="47" spans="1:57" ht="75" customHeight="1" x14ac:dyDescent="0.25">
      <c r="A47" s="125">
        <v>47</v>
      </c>
      <c r="B47" s="126" t="s">
        <v>452</v>
      </c>
      <c r="C47" s="126" t="s">
        <v>452</v>
      </c>
      <c r="D47" s="127"/>
      <c r="E47" s="127"/>
      <c r="F47" s="127"/>
      <c r="G47" s="127"/>
      <c r="H47" s="127"/>
      <c r="I47" s="440">
        <v>42383</v>
      </c>
      <c r="J47" s="167" t="s">
        <v>246</v>
      </c>
      <c r="K47" s="166" t="s">
        <v>224</v>
      </c>
      <c r="L47" s="131">
        <v>6600000</v>
      </c>
      <c r="M47" s="132" t="s">
        <v>3202</v>
      </c>
      <c r="N47" s="130"/>
      <c r="O47" s="133"/>
      <c r="P47" s="147"/>
      <c r="Q47" s="147"/>
      <c r="R47" s="136" t="s">
        <v>219</v>
      </c>
      <c r="S47" s="137" t="s">
        <v>11</v>
      </c>
      <c r="T47" s="147"/>
      <c r="U47" s="148"/>
      <c r="V47" s="148"/>
      <c r="W47" s="148"/>
      <c r="X47" s="148"/>
      <c r="Y47" s="148"/>
      <c r="Z47" s="421" t="s">
        <v>220</v>
      </c>
      <c r="AA47" s="141">
        <v>42499</v>
      </c>
      <c r="AB47" s="142" t="s">
        <v>227</v>
      </c>
      <c r="AC47" s="143" t="s">
        <v>195</v>
      </c>
      <c r="AD47" s="144"/>
      <c r="AE47" s="144"/>
      <c r="AF47" s="144"/>
      <c r="AG47" s="144"/>
      <c r="AH47" s="144"/>
      <c r="AI47" s="144"/>
      <c r="AJ47" s="144"/>
      <c r="AK47" s="144"/>
      <c r="AL47" s="144"/>
      <c r="AM47" s="342"/>
      <c r="AN47" s="479"/>
      <c r="AO47" s="372" t="e">
        <f>VLOOKUP(C47,[2]LICITACIONES!$A$2:$A$51,1,0)</f>
        <v>#N/A</v>
      </c>
      <c r="AP47" s="469"/>
      <c r="AQ47" s="469"/>
      <c r="AR47" s="468"/>
      <c r="AS47" s="468"/>
      <c r="AT47" s="468"/>
      <c r="AU47" s="468" t="s">
        <v>6509</v>
      </c>
      <c r="AV47" s="468" t="e">
        <f>VLOOKUP(C47,[3]LICITACIONES!$A$2:$B$67,2,0)</f>
        <v>#N/A</v>
      </c>
      <c r="AW47" s="468" t="e">
        <f>VLOOKUP(C47,'[3]O.C. EN EJECUCIÓN'!$A$2:$B$25,2,0)</f>
        <v>#N/A</v>
      </c>
      <c r="AX47" s="100"/>
      <c r="AY47" s="100"/>
      <c r="AZ47" s="100"/>
      <c r="BA47" s="100"/>
      <c r="BB47" s="100"/>
      <c r="BC47" s="101" t="s">
        <v>402</v>
      </c>
      <c r="BD47" s="100"/>
      <c r="BE47" s="100"/>
    </row>
    <row r="48" spans="1:57" ht="30" customHeight="1" x14ac:dyDescent="0.25">
      <c r="A48" s="125">
        <v>48</v>
      </c>
      <c r="B48" s="126" t="s">
        <v>453</v>
      </c>
      <c r="C48" s="126" t="s">
        <v>453</v>
      </c>
      <c r="D48" s="127"/>
      <c r="E48" s="127"/>
      <c r="F48" s="127"/>
      <c r="G48" s="127"/>
      <c r="H48" s="127"/>
      <c r="I48" s="440">
        <v>42383</v>
      </c>
      <c r="J48" s="167" t="s">
        <v>217</v>
      </c>
      <c r="K48" s="166" t="s">
        <v>454</v>
      </c>
      <c r="L48" s="131">
        <v>120000000</v>
      </c>
      <c r="M48" s="132" t="s">
        <v>3203</v>
      </c>
      <c r="N48" s="151" t="s">
        <v>209</v>
      </c>
      <c r="O48" s="133"/>
      <c r="P48" s="147"/>
      <c r="Q48" s="147"/>
      <c r="R48" s="136" t="s">
        <v>456</v>
      </c>
      <c r="S48" s="137" t="s">
        <v>11</v>
      </c>
      <c r="T48" s="147"/>
      <c r="U48" s="139" t="s">
        <v>458</v>
      </c>
      <c r="V48" s="139" t="s">
        <v>116</v>
      </c>
      <c r="W48" s="140">
        <v>42545</v>
      </c>
      <c r="X48" s="148"/>
      <c r="Y48" s="139" t="s">
        <v>459</v>
      </c>
      <c r="Z48" s="421" t="s">
        <v>460</v>
      </c>
      <c r="AA48" s="141">
        <v>42545</v>
      </c>
      <c r="AB48" s="142" t="s">
        <v>227</v>
      </c>
      <c r="AC48" s="143" t="s">
        <v>195</v>
      </c>
      <c r="AD48" s="143" t="s">
        <v>227</v>
      </c>
      <c r="AE48" s="144"/>
      <c r="AF48" s="144"/>
      <c r="AG48" s="144"/>
      <c r="AH48" s="144"/>
      <c r="AI48" s="144"/>
      <c r="AJ48" s="144"/>
      <c r="AK48" s="144"/>
      <c r="AL48" s="144"/>
      <c r="AM48" s="342"/>
      <c r="AN48" s="479"/>
      <c r="AO48" s="372" t="e">
        <f>VLOOKUP(C48,[2]LICITACIONES!$A$2:$A$51,1,0)</f>
        <v>#N/A</v>
      </c>
      <c r="AP48" s="469"/>
      <c r="AQ48" s="469"/>
      <c r="AR48" s="468"/>
      <c r="AS48" s="468"/>
      <c r="AT48" s="468"/>
      <c r="AU48" s="468" t="s">
        <v>6514</v>
      </c>
      <c r="AV48" s="468" t="e">
        <f>VLOOKUP(C48,[3]LICITACIONES!$A$2:$B$67,2,0)</f>
        <v>#N/A</v>
      </c>
      <c r="AW48" s="468" t="e">
        <f>VLOOKUP(C48,'[3]O.C. EN EJECUCIÓN'!$A$2:$B$25,2,0)</f>
        <v>#N/A</v>
      </c>
      <c r="AX48" s="100"/>
      <c r="AY48" s="100"/>
      <c r="AZ48" s="100"/>
      <c r="BA48" s="100"/>
      <c r="BB48" s="100"/>
      <c r="BC48" s="101" t="s">
        <v>260</v>
      </c>
      <c r="BD48" s="100"/>
      <c r="BE48" s="100"/>
    </row>
    <row r="49" spans="1:57" ht="75" customHeight="1" x14ac:dyDescent="0.25">
      <c r="A49" s="125">
        <v>49</v>
      </c>
      <c r="B49" s="126" t="s">
        <v>461</v>
      </c>
      <c r="C49" s="126" t="s">
        <v>461</v>
      </c>
      <c r="D49" s="127"/>
      <c r="E49" s="127"/>
      <c r="F49" s="127"/>
      <c r="G49" s="127"/>
      <c r="H49" s="127"/>
      <c r="I49" s="440">
        <v>42383</v>
      </c>
      <c r="J49" s="167" t="s">
        <v>217</v>
      </c>
      <c r="K49" s="166" t="s">
        <v>462</v>
      </c>
      <c r="L49" s="131">
        <v>6300000</v>
      </c>
      <c r="M49" s="132" t="s">
        <v>3204</v>
      </c>
      <c r="N49" s="130"/>
      <c r="O49" s="133"/>
      <c r="P49" s="147"/>
      <c r="Q49" s="147"/>
      <c r="R49" s="136" t="s">
        <v>219</v>
      </c>
      <c r="S49" s="137" t="s">
        <v>11</v>
      </c>
      <c r="T49" s="147"/>
      <c r="U49" s="148"/>
      <c r="V49" s="148"/>
      <c r="W49" s="148"/>
      <c r="X49" s="148"/>
      <c r="Y49" s="148"/>
      <c r="Z49" s="421" t="s">
        <v>220</v>
      </c>
      <c r="AA49" s="141">
        <v>42499</v>
      </c>
      <c r="AB49" s="142" t="s">
        <v>227</v>
      </c>
      <c r="AC49" s="143" t="s">
        <v>195</v>
      </c>
      <c r="AD49" s="143" t="s">
        <v>227</v>
      </c>
      <c r="AE49" s="144"/>
      <c r="AF49" s="144"/>
      <c r="AG49" s="144"/>
      <c r="AH49" s="144"/>
      <c r="AI49" s="144"/>
      <c r="AJ49" s="144"/>
      <c r="AK49" s="144"/>
      <c r="AL49" s="144"/>
      <c r="AM49" s="342"/>
      <c r="AN49" s="479"/>
      <c r="AO49" s="372" t="e">
        <f>VLOOKUP(C49,[2]LICITACIONES!$A$2:$A$51,1,0)</f>
        <v>#N/A</v>
      </c>
      <c r="AP49" s="469"/>
      <c r="AQ49" s="469"/>
      <c r="AR49" s="468"/>
      <c r="AS49" s="468"/>
      <c r="AT49" s="468"/>
      <c r="AU49" s="468" t="s">
        <v>6509</v>
      </c>
      <c r="AV49" s="468" t="e">
        <f>VLOOKUP(C49,[3]LICITACIONES!$A$2:$B$67,2,0)</f>
        <v>#N/A</v>
      </c>
      <c r="AW49" s="468" t="e">
        <f>VLOOKUP(C49,'[3]O.C. EN EJECUCIÓN'!$A$2:$B$25,2,0)</f>
        <v>#N/A</v>
      </c>
      <c r="AX49" s="100"/>
      <c r="AY49" s="100"/>
      <c r="AZ49" s="100"/>
      <c r="BA49" s="100"/>
      <c r="BB49" s="100"/>
      <c r="BC49" s="101" t="s">
        <v>343</v>
      </c>
      <c r="BD49" s="100"/>
      <c r="BE49" s="100"/>
    </row>
    <row r="50" spans="1:57" ht="75" customHeight="1" x14ac:dyDescent="0.25">
      <c r="A50" s="125">
        <v>50</v>
      </c>
      <c r="B50" s="126" t="s">
        <v>466</v>
      </c>
      <c r="C50" s="126" t="s">
        <v>466</v>
      </c>
      <c r="D50" s="127"/>
      <c r="E50" s="127"/>
      <c r="F50" s="127"/>
      <c r="G50" s="127"/>
      <c r="H50" s="127"/>
      <c r="I50" s="440">
        <v>42383</v>
      </c>
      <c r="J50" s="167" t="s">
        <v>246</v>
      </c>
      <c r="K50" s="166" t="s">
        <v>218</v>
      </c>
      <c r="L50" s="131">
        <v>147963200</v>
      </c>
      <c r="M50" s="132" t="s">
        <v>3205</v>
      </c>
      <c r="N50" s="130"/>
      <c r="O50" s="133"/>
      <c r="P50" s="147"/>
      <c r="Q50" s="147"/>
      <c r="R50" s="136" t="s">
        <v>219</v>
      </c>
      <c r="S50" s="137" t="s">
        <v>11</v>
      </c>
      <c r="T50" s="147"/>
      <c r="U50" s="148"/>
      <c r="V50" s="148"/>
      <c r="W50" s="148"/>
      <c r="X50" s="148"/>
      <c r="Y50" s="148"/>
      <c r="Z50" s="421" t="s">
        <v>220</v>
      </c>
      <c r="AA50" s="141">
        <v>42499</v>
      </c>
      <c r="AB50" s="142" t="s">
        <v>227</v>
      </c>
      <c r="AC50" s="143" t="s">
        <v>195</v>
      </c>
      <c r="AD50" s="144"/>
      <c r="AE50" s="144"/>
      <c r="AF50" s="144"/>
      <c r="AG50" s="144"/>
      <c r="AH50" s="144"/>
      <c r="AI50" s="144"/>
      <c r="AJ50" s="144"/>
      <c r="AK50" s="144"/>
      <c r="AL50" s="144"/>
      <c r="AM50" s="342"/>
      <c r="AN50" s="479"/>
      <c r="AO50" s="372" t="e">
        <f>VLOOKUP(C50,[2]LICITACIONES!$A$2:$A$51,1,0)</f>
        <v>#N/A</v>
      </c>
      <c r="AP50" s="469"/>
      <c r="AQ50" s="469"/>
      <c r="AR50" s="468"/>
      <c r="AS50" s="468"/>
      <c r="AT50" s="468"/>
      <c r="AU50" s="468" t="s">
        <v>6509</v>
      </c>
      <c r="AV50" s="468" t="e">
        <f>VLOOKUP(C50,[3]LICITACIONES!$A$2:$B$67,2,0)</f>
        <v>#N/A</v>
      </c>
      <c r="AW50" s="468" t="e">
        <f>VLOOKUP(C50,'[3]O.C. EN EJECUCIÓN'!$A$2:$B$25,2,0)</f>
        <v>#N/A</v>
      </c>
      <c r="AX50" s="100"/>
      <c r="AY50" s="100"/>
      <c r="AZ50" s="100"/>
      <c r="BA50" s="100"/>
      <c r="BB50" s="100"/>
      <c r="BC50" s="101" t="s">
        <v>284</v>
      </c>
      <c r="BD50" s="100"/>
      <c r="BE50" s="100"/>
    </row>
    <row r="51" spans="1:57" ht="45" customHeight="1" x14ac:dyDescent="0.25">
      <c r="A51" s="125">
        <v>51</v>
      </c>
      <c r="B51" s="126" t="s">
        <v>470</v>
      </c>
      <c r="C51" s="126" t="s">
        <v>470</v>
      </c>
      <c r="D51" s="127"/>
      <c r="E51" s="127"/>
      <c r="F51" s="127"/>
      <c r="G51" s="127"/>
      <c r="H51" s="127"/>
      <c r="I51" s="440">
        <v>42383</v>
      </c>
      <c r="J51" s="167" t="s">
        <v>246</v>
      </c>
      <c r="K51" s="166" t="s">
        <v>471</v>
      </c>
      <c r="L51" s="131">
        <v>50384417</v>
      </c>
      <c r="M51" s="132" t="s">
        <v>3206</v>
      </c>
      <c r="N51" s="130"/>
      <c r="O51" s="133"/>
      <c r="P51" s="147"/>
      <c r="Q51" s="147"/>
      <c r="R51" s="136" t="s">
        <v>150</v>
      </c>
      <c r="S51" s="137" t="s">
        <v>11</v>
      </c>
      <c r="T51" s="147"/>
      <c r="U51" s="148"/>
      <c r="V51" s="148"/>
      <c r="W51" s="148"/>
      <c r="X51" s="148"/>
      <c r="Y51" s="148"/>
      <c r="Z51" s="421" t="s">
        <v>220</v>
      </c>
      <c r="AA51" s="141">
        <v>42499</v>
      </c>
      <c r="AB51" s="142" t="s">
        <v>227</v>
      </c>
      <c r="AC51" s="143" t="s">
        <v>195</v>
      </c>
      <c r="AD51" s="144"/>
      <c r="AE51" s="144"/>
      <c r="AF51" s="144"/>
      <c r="AG51" s="144"/>
      <c r="AH51" s="144"/>
      <c r="AI51" s="144"/>
      <c r="AJ51" s="144"/>
      <c r="AK51" s="144"/>
      <c r="AL51" s="144"/>
      <c r="AM51" s="342"/>
      <c r="AN51" s="479"/>
      <c r="AO51" s="372" t="e">
        <f>VLOOKUP(C51,[2]LICITACIONES!$A$2:$A$51,1,0)</f>
        <v>#N/A</v>
      </c>
      <c r="AP51" s="469"/>
      <c r="AQ51" s="469"/>
      <c r="AR51" s="468"/>
      <c r="AS51" s="468"/>
      <c r="AT51" s="468"/>
      <c r="AU51" s="468" t="s">
        <v>6509</v>
      </c>
      <c r="AV51" s="468" t="e">
        <f>VLOOKUP(C51,[3]LICITACIONES!$A$2:$B$67,2,0)</f>
        <v>#N/A</v>
      </c>
      <c r="AW51" s="468" t="e">
        <f>VLOOKUP(C51,'[3]O.C. EN EJECUCIÓN'!$A$2:$B$25,2,0)</f>
        <v>#N/A</v>
      </c>
      <c r="AX51" s="100"/>
      <c r="AY51" s="100"/>
      <c r="AZ51" s="100"/>
      <c r="BA51" s="100"/>
      <c r="BB51" s="100"/>
      <c r="BC51" s="101" t="s">
        <v>196</v>
      </c>
      <c r="BD51" s="100"/>
      <c r="BE51" s="100"/>
    </row>
    <row r="52" spans="1:57" ht="60" customHeight="1" x14ac:dyDescent="0.25">
      <c r="A52" s="125">
        <v>52</v>
      </c>
      <c r="B52" s="126" t="s">
        <v>474</v>
      </c>
      <c r="C52" s="126" t="s">
        <v>474</v>
      </c>
      <c r="D52" s="127"/>
      <c r="E52" s="127"/>
      <c r="F52" s="127"/>
      <c r="G52" s="127"/>
      <c r="H52" s="127"/>
      <c r="I52" s="440">
        <v>42383</v>
      </c>
      <c r="J52" s="167" t="s">
        <v>402</v>
      </c>
      <c r="K52" s="166" t="s">
        <v>403</v>
      </c>
      <c r="L52" s="131">
        <v>64444444</v>
      </c>
      <c r="M52" s="132" t="s">
        <v>3207</v>
      </c>
      <c r="N52" s="130"/>
      <c r="O52" s="133"/>
      <c r="P52" s="147"/>
      <c r="Q52" s="147"/>
      <c r="R52" s="136" t="s">
        <v>219</v>
      </c>
      <c r="S52" s="137" t="s">
        <v>11</v>
      </c>
      <c r="T52" s="147"/>
      <c r="U52" s="148"/>
      <c r="V52" s="148"/>
      <c r="W52" s="148"/>
      <c r="X52" s="148"/>
      <c r="Y52" s="148"/>
      <c r="Z52" s="421" t="s">
        <v>220</v>
      </c>
      <c r="AA52" s="141">
        <v>42499</v>
      </c>
      <c r="AB52" s="142" t="s">
        <v>227</v>
      </c>
      <c r="AC52" s="143" t="s">
        <v>195</v>
      </c>
      <c r="AD52" s="144"/>
      <c r="AE52" s="144"/>
      <c r="AF52" s="144"/>
      <c r="AG52" s="144"/>
      <c r="AH52" s="144"/>
      <c r="AI52" s="144"/>
      <c r="AJ52" s="144"/>
      <c r="AK52" s="144"/>
      <c r="AL52" s="144"/>
      <c r="AM52" s="342"/>
      <c r="AN52" s="479"/>
      <c r="AO52" s="372" t="e">
        <f>VLOOKUP(C52,[2]LICITACIONES!$A$2:$A$51,1,0)</f>
        <v>#N/A</v>
      </c>
      <c r="AP52" s="469"/>
      <c r="AQ52" s="469"/>
      <c r="AR52" s="468"/>
      <c r="AS52" s="468"/>
      <c r="AT52" s="468"/>
      <c r="AU52" s="468" t="s">
        <v>6509</v>
      </c>
      <c r="AV52" s="468" t="e">
        <f>VLOOKUP(C52,[3]LICITACIONES!$A$2:$B$67,2,0)</f>
        <v>#N/A</v>
      </c>
      <c r="AW52" s="468" t="e">
        <f>VLOOKUP(C52,'[3]O.C. EN EJECUCIÓN'!$A$2:$B$25,2,0)</f>
        <v>#N/A</v>
      </c>
      <c r="AX52" s="100"/>
      <c r="AY52" s="100"/>
      <c r="AZ52" s="100"/>
      <c r="BA52" s="100"/>
      <c r="BB52" s="100"/>
      <c r="BC52" s="101" t="s">
        <v>473</v>
      </c>
      <c r="BD52" s="100"/>
      <c r="BE52" s="100"/>
    </row>
    <row r="53" spans="1:57" ht="30" customHeight="1" x14ac:dyDescent="0.25">
      <c r="A53" s="125">
        <v>53</v>
      </c>
      <c r="B53" s="126" t="s">
        <v>478</v>
      </c>
      <c r="C53" s="126" t="s">
        <v>478</v>
      </c>
      <c r="D53" s="127"/>
      <c r="E53" s="127"/>
      <c r="F53" s="127"/>
      <c r="G53" s="127"/>
      <c r="H53" s="127"/>
      <c r="I53" s="440">
        <v>42383</v>
      </c>
      <c r="J53" s="167" t="s">
        <v>246</v>
      </c>
      <c r="K53" s="166" t="s">
        <v>427</v>
      </c>
      <c r="L53" s="131">
        <v>64444444</v>
      </c>
      <c r="M53" s="132" t="s">
        <v>3208</v>
      </c>
      <c r="N53" s="130"/>
      <c r="O53" s="133"/>
      <c r="P53" s="147"/>
      <c r="Q53" s="147"/>
      <c r="R53" s="136" t="s">
        <v>219</v>
      </c>
      <c r="S53" s="137" t="s">
        <v>11</v>
      </c>
      <c r="T53" s="147"/>
      <c r="U53" s="148"/>
      <c r="V53" s="148"/>
      <c r="W53" s="148"/>
      <c r="X53" s="148"/>
      <c r="Y53" s="148"/>
      <c r="Z53" s="422"/>
      <c r="AA53" s="141"/>
      <c r="AB53" s="150"/>
      <c r="AC53" s="143" t="s">
        <v>195</v>
      </c>
      <c r="AD53" s="143" t="s">
        <v>227</v>
      </c>
      <c r="AE53" s="144"/>
      <c r="AF53" s="144"/>
      <c r="AG53" s="144"/>
      <c r="AH53" s="144"/>
      <c r="AI53" s="144"/>
      <c r="AJ53" s="144"/>
      <c r="AK53" s="144"/>
      <c r="AL53" s="144"/>
      <c r="AM53" s="342"/>
      <c r="AN53" s="479"/>
      <c r="AO53" s="372" t="e">
        <f>VLOOKUP(C53,[2]LICITACIONES!$A$2:$A$51,1,0)</f>
        <v>#N/A</v>
      </c>
      <c r="AP53" s="469"/>
      <c r="AQ53" s="469"/>
      <c r="AR53" s="468"/>
      <c r="AS53" s="468"/>
      <c r="AT53" s="468"/>
      <c r="AU53" s="468"/>
      <c r="AV53" s="468" t="e">
        <f>VLOOKUP(C53,[3]LICITACIONES!$A$2:$B$67,2,0)</f>
        <v>#N/A</v>
      </c>
      <c r="AW53" s="468" t="e">
        <f>VLOOKUP(C53,'[3]O.C. EN EJECUCIÓN'!$A$2:$B$25,2,0)</f>
        <v>#N/A</v>
      </c>
      <c r="AX53" s="100"/>
      <c r="AY53" s="100"/>
      <c r="AZ53" s="100"/>
      <c r="BA53" s="100"/>
      <c r="BB53" s="100"/>
      <c r="BC53" s="101" t="s">
        <v>477</v>
      </c>
      <c r="BD53" s="100"/>
      <c r="BE53" s="100"/>
    </row>
    <row r="54" spans="1:57" ht="45" customHeight="1" x14ac:dyDescent="0.25">
      <c r="A54" s="125">
        <v>54</v>
      </c>
      <c r="B54" s="126" t="s">
        <v>480</v>
      </c>
      <c r="C54" s="126" t="s">
        <v>480</v>
      </c>
      <c r="D54" s="127"/>
      <c r="E54" s="127"/>
      <c r="F54" s="127"/>
      <c r="G54" s="127"/>
      <c r="H54" s="127"/>
      <c r="I54" s="440">
        <v>42383</v>
      </c>
      <c r="J54" s="167" t="s">
        <v>246</v>
      </c>
      <c r="K54" s="166" t="s">
        <v>427</v>
      </c>
      <c r="L54" s="131">
        <v>27314000</v>
      </c>
      <c r="M54" s="132" t="s">
        <v>3209</v>
      </c>
      <c r="N54" s="130"/>
      <c r="O54" s="133"/>
      <c r="P54" s="147"/>
      <c r="Q54" s="147"/>
      <c r="R54" s="136" t="s">
        <v>219</v>
      </c>
      <c r="S54" s="137" t="s">
        <v>11</v>
      </c>
      <c r="T54" s="147"/>
      <c r="U54" s="148"/>
      <c r="V54" s="148"/>
      <c r="W54" s="148"/>
      <c r="X54" s="148"/>
      <c r="Y54" s="148"/>
      <c r="Z54" s="421" t="s">
        <v>220</v>
      </c>
      <c r="AA54" s="141">
        <v>42499</v>
      </c>
      <c r="AB54" s="142" t="s">
        <v>227</v>
      </c>
      <c r="AC54" s="143" t="s">
        <v>195</v>
      </c>
      <c r="AD54" s="144"/>
      <c r="AE54" s="144"/>
      <c r="AF54" s="144"/>
      <c r="AG54" s="144"/>
      <c r="AH54" s="144"/>
      <c r="AI54" s="144"/>
      <c r="AJ54" s="144"/>
      <c r="AK54" s="144"/>
      <c r="AL54" s="144"/>
      <c r="AM54" s="342"/>
      <c r="AN54" s="479"/>
      <c r="AO54" s="372" t="e">
        <f>VLOOKUP(C54,[2]LICITACIONES!$A$2:$A$51,1,0)</f>
        <v>#N/A</v>
      </c>
      <c r="AP54" s="469"/>
      <c r="AQ54" s="469"/>
      <c r="AR54" s="468"/>
      <c r="AS54" s="468"/>
      <c r="AT54" s="468"/>
      <c r="AU54" s="468" t="s">
        <v>6509</v>
      </c>
      <c r="AV54" s="468" t="e">
        <f>VLOOKUP(C54,[3]LICITACIONES!$A$2:$B$67,2,0)</f>
        <v>#N/A</v>
      </c>
      <c r="AW54" s="468" t="e">
        <f>VLOOKUP(C54,'[3]O.C. EN EJECUCIÓN'!$A$2:$B$25,2,0)</f>
        <v>#N/A</v>
      </c>
      <c r="AX54" s="100"/>
      <c r="AY54" s="100"/>
      <c r="AZ54" s="100"/>
      <c r="BA54" s="100"/>
      <c r="BB54" s="100"/>
      <c r="BC54" s="101" t="s">
        <v>479</v>
      </c>
      <c r="BD54" s="100"/>
      <c r="BE54" s="100"/>
    </row>
    <row r="55" spans="1:57" ht="30" customHeight="1" x14ac:dyDescent="0.25">
      <c r="A55" s="125">
        <v>55</v>
      </c>
      <c r="B55" s="126" t="s">
        <v>482</v>
      </c>
      <c r="C55" s="126" t="s">
        <v>5511</v>
      </c>
      <c r="D55" s="127"/>
      <c r="E55" s="127"/>
      <c r="F55" s="127"/>
      <c r="G55" s="127"/>
      <c r="H55" s="127"/>
      <c r="I55" s="440">
        <v>42383</v>
      </c>
      <c r="J55" s="167" t="s">
        <v>246</v>
      </c>
      <c r="K55" s="166" t="s">
        <v>218</v>
      </c>
      <c r="L55" s="131">
        <v>206070000</v>
      </c>
      <c r="M55" s="132" t="s">
        <v>3210</v>
      </c>
      <c r="N55" s="130"/>
      <c r="O55" s="133"/>
      <c r="P55" s="147"/>
      <c r="Q55" s="147"/>
      <c r="R55" s="136" t="s">
        <v>219</v>
      </c>
      <c r="S55" s="137" t="s">
        <v>11</v>
      </c>
      <c r="T55" s="147"/>
      <c r="U55" s="148"/>
      <c r="V55" s="148"/>
      <c r="W55" s="148"/>
      <c r="X55" s="148"/>
      <c r="Y55" s="148"/>
      <c r="Z55" s="421" t="s">
        <v>220</v>
      </c>
      <c r="AA55" s="141">
        <v>42499</v>
      </c>
      <c r="AB55" s="142" t="s">
        <v>227</v>
      </c>
      <c r="AC55" s="143" t="s">
        <v>195</v>
      </c>
      <c r="AD55" s="144"/>
      <c r="AE55" s="144"/>
      <c r="AF55" s="144"/>
      <c r="AG55" s="144"/>
      <c r="AH55" s="144"/>
      <c r="AI55" s="144"/>
      <c r="AJ55" s="144"/>
      <c r="AK55" s="144"/>
      <c r="AL55" s="144"/>
      <c r="AM55" s="342"/>
      <c r="AN55" s="479"/>
      <c r="AO55" s="372" t="e">
        <f>VLOOKUP(C55,[2]LICITACIONES!$A$2:$A$51,1,0)</f>
        <v>#N/A</v>
      </c>
      <c r="AP55" s="469"/>
      <c r="AQ55" s="469"/>
      <c r="AR55" s="468"/>
      <c r="AS55" s="468"/>
      <c r="AT55" s="468"/>
      <c r="AU55" s="468" t="s">
        <v>6509</v>
      </c>
      <c r="AV55" s="468" t="e">
        <f>VLOOKUP(C55,[3]LICITACIONES!$A$2:$B$67,2,0)</f>
        <v>#N/A</v>
      </c>
      <c r="AW55" s="468" t="e">
        <f>VLOOKUP(C55,'[3]O.C. EN EJECUCIÓN'!$A$2:$B$25,2,0)</f>
        <v>#N/A</v>
      </c>
      <c r="AX55" s="100"/>
      <c r="AY55" s="100"/>
      <c r="AZ55" s="100"/>
      <c r="BA55" s="100"/>
      <c r="BB55" s="100"/>
      <c r="BC55" s="101" t="s">
        <v>481</v>
      </c>
      <c r="BD55" s="100"/>
      <c r="BE55" s="100"/>
    </row>
    <row r="56" spans="1:57" ht="45" customHeight="1" x14ac:dyDescent="0.25">
      <c r="A56" s="125">
        <v>56</v>
      </c>
      <c r="B56" s="126" t="s">
        <v>484</v>
      </c>
      <c r="C56" s="126" t="s">
        <v>5512</v>
      </c>
      <c r="D56" s="127"/>
      <c r="E56" s="127"/>
      <c r="F56" s="127"/>
      <c r="G56" s="127"/>
      <c r="H56" s="127"/>
      <c r="I56" s="440">
        <v>42383</v>
      </c>
      <c r="J56" s="167" t="s">
        <v>217</v>
      </c>
      <c r="K56" s="166" t="s">
        <v>485</v>
      </c>
      <c r="L56" s="131">
        <v>8412250</v>
      </c>
      <c r="M56" s="132" t="s">
        <v>3211</v>
      </c>
      <c r="N56" s="130"/>
      <c r="O56" s="133"/>
      <c r="P56" s="147"/>
      <c r="Q56" s="147"/>
      <c r="R56" s="136" t="s">
        <v>219</v>
      </c>
      <c r="S56" s="137" t="s">
        <v>11</v>
      </c>
      <c r="T56" s="147"/>
      <c r="U56" s="148"/>
      <c r="V56" s="148"/>
      <c r="W56" s="148"/>
      <c r="X56" s="148"/>
      <c r="Y56" s="148"/>
      <c r="Z56" s="421" t="s">
        <v>220</v>
      </c>
      <c r="AA56" s="141">
        <v>42499</v>
      </c>
      <c r="AB56" s="144"/>
      <c r="AC56" s="143" t="s">
        <v>195</v>
      </c>
      <c r="AD56" s="143" t="s">
        <v>227</v>
      </c>
      <c r="AE56" s="144"/>
      <c r="AF56" s="144"/>
      <c r="AG56" s="144"/>
      <c r="AH56" s="144"/>
      <c r="AI56" s="144"/>
      <c r="AJ56" s="144"/>
      <c r="AK56" s="144"/>
      <c r="AL56" s="144"/>
      <c r="AM56" s="342"/>
      <c r="AN56" s="479"/>
      <c r="AO56" s="372" t="e">
        <f>VLOOKUP(C56,[2]LICITACIONES!$A$2:$A$51,1,0)</f>
        <v>#N/A</v>
      </c>
      <c r="AP56" s="469"/>
      <c r="AQ56" s="469"/>
      <c r="AR56" s="468"/>
      <c r="AS56" s="468"/>
      <c r="AT56" s="468"/>
      <c r="AU56" s="468" t="s">
        <v>6509</v>
      </c>
      <c r="AV56" s="468" t="e">
        <f>VLOOKUP(C56,[3]LICITACIONES!$A$2:$B$67,2,0)</f>
        <v>#N/A</v>
      </c>
      <c r="AW56" s="468" t="e">
        <f>VLOOKUP(C56,'[3]O.C. EN EJECUCIÓN'!$A$2:$B$25,2,0)</f>
        <v>#N/A</v>
      </c>
      <c r="AX56" s="100"/>
      <c r="AY56" s="100"/>
      <c r="AZ56" s="100"/>
      <c r="BA56" s="100"/>
      <c r="BB56" s="100"/>
      <c r="BC56" s="101" t="s">
        <v>483</v>
      </c>
      <c r="BD56" s="100"/>
      <c r="BE56" s="100"/>
    </row>
    <row r="57" spans="1:57" ht="45" customHeight="1" x14ac:dyDescent="0.25">
      <c r="A57" s="125">
        <v>57</v>
      </c>
      <c r="B57" s="126" t="s">
        <v>490</v>
      </c>
      <c r="C57" s="126" t="s">
        <v>490</v>
      </c>
      <c r="D57" s="127"/>
      <c r="E57" s="127"/>
      <c r="F57" s="127"/>
      <c r="G57" s="127"/>
      <c r="H57" s="127"/>
      <c r="I57" s="440">
        <v>42383</v>
      </c>
      <c r="J57" s="167" t="s">
        <v>246</v>
      </c>
      <c r="K57" s="167" t="s">
        <v>492</v>
      </c>
      <c r="L57" s="131">
        <v>39608372</v>
      </c>
      <c r="M57" s="132" t="s">
        <v>3212</v>
      </c>
      <c r="N57" s="130"/>
      <c r="O57" s="133"/>
      <c r="P57" s="147"/>
      <c r="Q57" s="147"/>
      <c r="R57" s="136" t="s">
        <v>219</v>
      </c>
      <c r="S57" s="137" t="s">
        <v>11</v>
      </c>
      <c r="T57" s="147"/>
      <c r="U57" s="148"/>
      <c r="V57" s="148"/>
      <c r="W57" s="148"/>
      <c r="X57" s="148"/>
      <c r="Y57" s="148"/>
      <c r="Z57" s="421" t="s">
        <v>220</v>
      </c>
      <c r="AA57" s="141">
        <v>42499</v>
      </c>
      <c r="AB57" s="150"/>
      <c r="AC57" s="143" t="s">
        <v>195</v>
      </c>
      <c r="AD57" s="143" t="s">
        <v>184</v>
      </c>
      <c r="AE57" s="144"/>
      <c r="AF57" s="144"/>
      <c r="AG57" s="144"/>
      <c r="AH57" s="144"/>
      <c r="AI57" s="144"/>
      <c r="AJ57" s="144"/>
      <c r="AK57" s="144"/>
      <c r="AL57" s="144"/>
      <c r="AM57" s="342"/>
      <c r="AN57" s="479"/>
      <c r="AO57" s="372" t="e">
        <f>VLOOKUP(C57,[2]LICITACIONES!$A$2:$A$51,1,0)</f>
        <v>#N/A</v>
      </c>
      <c r="AP57" s="469"/>
      <c r="AQ57" s="469"/>
      <c r="AR57" s="468"/>
      <c r="AS57" s="468"/>
      <c r="AT57" s="468"/>
      <c r="AU57" s="468" t="s">
        <v>6509</v>
      </c>
      <c r="AV57" s="468" t="e">
        <f>VLOOKUP(C57,[3]LICITACIONES!$A$2:$B$67,2,0)</f>
        <v>#N/A</v>
      </c>
      <c r="AW57" s="468" t="e">
        <f>VLOOKUP(C57,'[3]O.C. EN EJECUCIÓN'!$A$2:$B$25,2,0)</f>
        <v>#N/A</v>
      </c>
      <c r="AX57" s="100"/>
      <c r="AY57" s="100"/>
      <c r="AZ57" s="100"/>
      <c r="BA57" s="100"/>
      <c r="BB57" s="100"/>
      <c r="BC57" s="101" t="s">
        <v>450</v>
      </c>
      <c r="BD57" s="100"/>
      <c r="BE57" s="100"/>
    </row>
    <row r="58" spans="1:57" ht="90" customHeight="1" x14ac:dyDescent="0.25">
      <c r="A58" s="125">
        <v>58</v>
      </c>
      <c r="B58" s="126" t="s">
        <v>494</v>
      </c>
      <c r="C58" s="126" t="s">
        <v>494</v>
      </c>
      <c r="D58" s="127"/>
      <c r="E58" s="127"/>
      <c r="F58" s="127"/>
      <c r="G58" s="127"/>
      <c r="H58" s="146" t="s">
        <v>3213</v>
      </c>
      <c r="I58" s="440">
        <v>42383</v>
      </c>
      <c r="J58" s="167" t="s">
        <v>217</v>
      </c>
      <c r="K58" s="166" t="s">
        <v>485</v>
      </c>
      <c r="L58" s="131">
        <v>49565000</v>
      </c>
      <c r="M58" s="132" t="s">
        <v>3214</v>
      </c>
      <c r="N58" s="130"/>
      <c r="O58" s="133"/>
      <c r="P58" s="147"/>
      <c r="Q58" s="147"/>
      <c r="R58" s="136" t="s">
        <v>219</v>
      </c>
      <c r="S58" s="137" t="s">
        <v>11</v>
      </c>
      <c r="T58" s="147"/>
      <c r="U58" s="148"/>
      <c r="V58" s="148"/>
      <c r="W58" s="148"/>
      <c r="X58" s="148"/>
      <c r="Y58" s="148"/>
      <c r="Z58" s="421" t="s">
        <v>220</v>
      </c>
      <c r="AA58" s="141">
        <v>42499</v>
      </c>
      <c r="AB58" s="142" t="s">
        <v>227</v>
      </c>
      <c r="AC58" s="143" t="s">
        <v>195</v>
      </c>
      <c r="AD58" s="143" t="s">
        <v>227</v>
      </c>
      <c r="AE58" s="144"/>
      <c r="AF58" s="144"/>
      <c r="AG58" s="144"/>
      <c r="AH58" s="144"/>
      <c r="AI58" s="144"/>
      <c r="AJ58" s="144"/>
      <c r="AK58" s="144"/>
      <c r="AL58" s="144"/>
      <c r="AM58" s="342"/>
      <c r="AN58" s="479"/>
      <c r="AO58" s="372" t="e">
        <f>VLOOKUP(C58,[2]LICITACIONES!$A$2:$A$51,1,0)</f>
        <v>#N/A</v>
      </c>
      <c r="AP58" s="469"/>
      <c r="AQ58" s="469"/>
      <c r="AR58" s="468"/>
      <c r="AS58" s="468"/>
      <c r="AT58" s="468"/>
      <c r="AU58" s="468" t="s">
        <v>6509</v>
      </c>
      <c r="AV58" s="468" t="e">
        <f>VLOOKUP(C58,[3]LICITACIONES!$A$2:$B$67,2,0)</f>
        <v>#N/A</v>
      </c>
      <c r="AW58" s="468" t="e">
        <f>VLOOKUP(C58,'[3]O.C. EN EJECUCIÓN'!$A$2:$B$25,2,0)</f>
        <v>#N/A</v>
      </c>
      <c r="AX58" s="100"/>
      <c r="AY58" s="100"/>
      <c r="AZ58" s="100"/>
      <c r="BA58" s="100"/>
      <c r="BB58" s="100"/>
      <c r="BC58" s="101" t="s">
        <v>493</v>
      </c>
      <c r="BD58" s="100"/>
      <c r="BE58" s="100"/>
    </row>
    <row r="59" spans="1:57" ht="60" customHeight="1" x14ac:dyDescent="0.25">
      <c r="A59" s="125">
        <v>59</v>
      </c>
      <c r="B59" s="126" t="s">
        <v>496</v>
      </c>
      <c r="C59" s="126" t="s">
        <v>5513</v>
      </c>
      <c r="D59" s="127"/>
      <c r="E59" s="127"/>
      <c r="F59" s="127"/>
      <c r="G59" s="127"/>
      <c r="H59" s="127"/>
      <c r="I59" s="440">
        <v>42383</v>
      </c>
      <c r="J59" s="167" t="s">
        <v>217</v>
      </c>
      <c r="K59" s="166" t="s">
        <v>485</v>
      </c>
      <c r="L59" s="131">
        <v>83565000</v>
      </c>
      <c r="M59" s="132" t="s">
        <v>3215</v>
      </c>
      <c r="N59" s="130"/>
      <c r="O59" s="133"/>
      <c r="P59" s="147"/>
      <c r="Q59" s="147"/>
      <c r="R59" s="136" t="s">
        <v>219</v>
      </c>
      <c r="S59" s="137" t="s">
        <v>11</v>
      </c>
      <c r="T59" s="147"/>
      <c r="U59" s="148"/>
      <c r="V59" s="148"/>
      <c r="W59" s="148"/>
      <c r="X59" s="148"/>
      <c r="Y59" s="148"/>
      <c r="Z59" s="421" t="s">
        <v>220</v>
      </c>
      <c r="AA59" s="141">
        <v>42499</v>
      </c>
      <c r="AB59" s="142" t="s">
        <v>227</v>
      </c>
      <c r="AC59" s="143" t="s">
        <v>195</v>
      </c>
      <c r="AD59" s="143" t="s">
        <v>227</v>
      </c>
      <c r="AE59" s="144"/>
      <c r="AF59" s="144"/>
      <c r="AG59" s="144"/>
      <c r="AH59" s="144"/>
      <c r="AI59" s="144"/>
      <c r="AJ59" s="144"/>
      <c r="AK59" s="144"/>
      <c r="AL59" s="144"/>
      <c r="AM59" s="342"/>
      <c r="AN59" s="479"/>
      <c r="AO59" s="372" t="e">
        <f>VLOOKUP(C59,[2]LICITACIONES!$A$2:$A$51,1,0)</f>
        <v>#N/A</v>
      </c>
      <c r="AP59" s="469"/>
      <c r="AQ59" s="469"/>
      <c r="AR59" s="468"/>
      <c r="AS59" s="468"/>
      <c r="AT59" s="468"/>
      <c r="AU59" s="468" t="s">
        <v>6509</v>
      </c>
      <c r="AV59" s="468" t="e">
        <f>VLOOKUP(C59,[3]LICITACIONES!$A$2:$B$67,2,0)</f>
        <v>#N/A</v>
      </c>
      <c r="AW59" s="468" t="e">
        <f>VLOOKUP(C59,'[3]O.C. EN EJECUCIÓN'!$A$2:$B$25,2,0)</f>
        <v>#N/A</v>
      </c>
      <c r="AX59" s="100"/>
      <c r="AY59" s="100"/>
      <c r="AZ59" s="100"/>
      <c r="BA59" s="100"/>
      <c r="BB59" s="100"/>
      <c r="BC59" s="101" t="s">
        <v>495</v>
      </c>
      <c r="BD59" s="100"/>
      <c r="BE59" s="100"/>
    </row>
    <row r="60" spans="1:57" ht="90" customHeight="1" x14ac:dyDescent="0.25">
      <c r="A60" s="125">
        <v>60</v>
      </c>
      <c r="B60" s="126" t="s">
        <v>498</v>
      </c>
      <c r="C60" s="126" t="s">
        <v>498</v>
      </c>
      <c r="D60" s="127"/>
      <c r="E60" s="127"/>
      <c r="F60" s="127"/>
      <c r="G60" s="127"/>
      <c r="H60" s="127"/>
      <c r="I60" s="440">
        <v>42383</v>
      </c>
      <c r="J60" s="167" t="s">
        <v>217</v>
      </c>
      <c r="K60" s="430"/>
      <c r="L60" s="131">
        <v>2788000</v>
      </c>
      <c r="M60" s="132" t="s">
        <v>3216</v>
      </c>
      <c r="N60" s="130"/>
      <c r="O60" s="133"/>
      <c r="P60" s="147"/>
      <c r="Q60" s="147"/>
      <c r="R60" s="148"/>
      <c r="S60" s="137" t="s">
        <v>11</v>
      </c>
      <c r="T60" s="147"/>
      <c r="U60" s="148"/>
      <c r="V60" s="148"/>
      <c r="W60" s="148"/>
      <c r="X60" s="148"/>
      <c r="Y60" s="148"/>
      <c r="Z60" s="421" t="s">
        <v>220</v>
      </c>
      <c r="AA60" s="141">
        <v>42499</v>
      </c>
      <c r="AB60" s="142" t="s">
        <v>95</v>
      </c>
      <c r="AC60" s="143" t="s">
        <v>195</v>
      </c>
      <c r="AD60" s="143" t="s">
        <v>227</v>
      </c>
      <c r="AE60" s="144"/>
      <c r="AF60" s="144"/>
      <c r="AG60" s="144"/>
      <c r="AH60" s="144"/>
      <c r="AI60" s="144"/>
      <c r="AJ60" s="144"/>
      <c r="AK60" s="144"/>
      <c r="AL60" s="144"/>
      <c r="AM60" s="342"/>
      <c r="AN60" s="479"/>
      <c r="AO60" s="372" t="e">
        <f>VLOOKUP(C60,[2]LICITACIONES!$A$2:$A$51,1,0)</f>
        <v>#N/A</v>
      </c>
      <c r="AP60" s="469"/>
      <c r="AQ60" s="469"/>
      <c r="AR60" s="468"/>
      <c r="AS60" s="468"/>
      <c r="AT60" s="468"/>
      <c r="AU60" s="468" t="s">
        <v>6509</v>
      </c>
      <c r="AV60" s="468" t="e">
        <f>VLOOKUP(C60,[3]LICITACIONES!$A$2:$B$67,2,0)</f>
        <v>#N/A</v>
      </c>
      <c r="AW60" s="468" t="e">
        <f>VLOOKUP(C60,'[3]O.C. EN EJECUCIÓN'!$A$2:$B$25,2,0)</f>
        <v>#N/A</v>
      </c>
      <c r="AX60" s="100"/>
      <c r="AY60" s="100"/>
      <c r="AZ60" s="100"/>
      <c r="BA60" s="100"/>
      <c r="BB60" s="100"/>
      <c r="BC60" s="101" t="s">
        <v>497</v>
      </c>
      <c r="BD60" s="100"/>
      <c r="BE60" s="100"/>
    </row>
    <row r="61" spans="1:57" ht="75" customHeight="1" x14ac:dyDescent="0.25">
      <c r="A61" s="125">
        <v>61</v>
      </c>
      <c r="B61" s="126" t="s">
        <v>501</v>
      </c>
      <c r="C61" s="126" t="s">
        <v>501</v>
      </c>
      <c r="D61" s="127"/>
      <c r="E61" s="127"/>
      <c r="F61" s="127"/>
      <c r="G61" s="127"/>
      <c r="H61" s="127"/>
      <c r="I61" s="440">
        <v>42383</v>
      </c>
      <c r="J61" s="167" t="s">
        <v>217</v>
      </c>
      <c r="K61" s="166" t="s">
        <v>218</v>
      </c>
      <c r="L61" s="131">
        <v>75133908.849999994</v>
      </c>
      <c r="M61" s="132" t="s">
        <v>3217</v>
      </c>
      <c r="N61" s="130"/>
      <c r="O61" s="133"/>
      <c r="P61" s="147"/>
      <c r="Q61" s="147"/>
      <c r="R61" s="136" t="s">
        <v>219</v>
      </c>
      <c r="S61" s="137" t="s">
        <v>11</v>
      </c>
      <c r="T61" s="147"/>
      <c r="U61" s="148"/>
      <c r="V61" s="148"/>
      <c r="W61" s="148"/>
      <c r="X61" s="148"/>
      <c r="Y61" s="148"/>
      <c r="Z61" s="421" t="s">
        <v>220</v>
      </c>
      <c r="AA61" s="141">
        <v>42499</v>
      </c>
      <c r="AB61" s="142" t="s">
        <v>227</v>
      </c>
      <c r="AC61" s="143" t="s">
        <v>195</v>
      </c>
      <c r="AD61" s="143" t="s">
        <v>227</v>
      </c>
      <c r="AE61" s="144"/>
      <c r="AF61" s="144"/>
      <c r="AG61" s="144"/>
      <c r="AH61" s="144"/>
      <c r="AI61" s="144"/>
      <c r="AJ61" s="144"/>
      <c r="AK61" s="144"/>
      <c r="AL61" s="144"/>
      <c r="AM61" s="342"/>
      <c r="AN61" s="479"/>
      <c r="AO61" s="372" t="e">
        <f>VLOOKUP(C61,[2]LICITACIONES!$A$2:$A$51,1,0)</f>
        <v>#N/A</v>
      </c>
      <c r="AP61" s="469"/>
      <c r="AQ61" s="469"/>
      <c r="AR61" s="468"/>
      <c r="AS61" s="468"/>
      <c r="AT61" s="468"/>
      <c r="AU61" s="468" t="s">
        <v>6509</v>
      </c>
      <c r="AV61" s="468" t="e">
        <f>VLOOKUP(C61,[3]LICITACIONES!$A$2:$B$67,2,0)</f>
        <v>#N/A</v>
      </c>
      <c r="AW61" s="468" t="e">
        <f>VLOOKUP(C61,'[3]O.C. EN EJECUCIÓN'!$A$2:$B$25,2,0)</f>
        <v>#N/A</v>
      </c>
      <c r="AX61" s="100"/>
      <c r="AY61" s="100"/>
      <c r="AZ61" s="100"/>
      <c r="BA61" s="100"/>
      <c r="BB61" s="100"/>
      <c r="BC61" s="101" t="s">
        <v>500</v>
      </c>
      <c r="BD61" s="100"/>
      <c r="BE61" s="100"/>
    </row>
    <row r="62" spans="1:57" ht="45" customHeight="1" x14ac:dyDescent="0.25">
      <c r="A62" s="125">
        <v>62</v>
      </c>
      <c r="B62" s="126" t="s">
        <v>502</v>
      </c>
      <c r="C62" s="126" t="s">
        <v>502</v>
      </c>
      <c r="D62" s="127"/>
      <c r="E62" s="127"/>
      <c r="F62" s="127"/>
      <c r="G62" s="127"/>
      <c r="H62" s="127"/>
      <c r="I62" s="440">
        <v>42383</v>
      </c>
      <c r="J62" s="167" t="s">
        <v>246</v>
      </c>
      <c r="K62" s="166" t="s">
        <v>427</v>
      </c>
      <c r="L62" s="131">
        <v>49722222.219999999</v>
      </c>
      <c r="M62" s="132" t="s">
        <v>3218</v>
      </c>
      <c r="N62" s="130"/>
      <c r="O62" s="133"/>
      <c r="P62" s="147"/>
      <c r="Q62" s="147"/>
      <c r="R62" s="136" t="s">
        <v>219</v>
      </c>
      <c r="S62" s="137" t="s">
        <v>11</v>
      </c>
      <c r="T62" s="147"/>
      <c r="U62" s="148"/>
      <c r="V62" s="148"/>
      <c r="W62" s="148"/>
      <c r="X62" s="148"/>
      <c r="Y62" s="148"/>
      <c r="Z62" s="421" t="s">
        <v>220</v>
      </c>
      <c r="AA62" s="141">
        <v>42499</v>
      </c>
      <c r="AB62" s="142" t="s">
        <v>227</v>
      </c>
      <c r="AC62" s="143" t="s">
        <v>195</v>
      </c>
      <c r="AD62" s="144"/>
      <c r="AE62" s="144"/>
      <c r="AF62" s="144"/>
      <c r="AG62" s="144"/>
      <c r="AH62" s="144"/>
      <c r="AI62" s="144"/>
      <c r="AJ62" s="144"/>
      <c r="AK62" s="144"/>
      <c r="AL62" s="144"/>
      <c r="AM62" s="342"/>
      <c r="AN62" s="479"/>
      <c r="AO62" s="372" t="e">
        <f>VLOOKUP(C62,[2]LICITACIONES!$A$2:$A$51,1,0)</f>
        <v>#N/A</v>
      </c>
      <c r="AP62" s="469"/>
      <c r="AQ62" s="469"/>
      <c r="AR62" s="468"/>
      <c r="AS62" s="468"/>
      <c r="AT62" s="468"/>
      <c r="AU62" s="468" t="s">
        <v>6509</v>
      </c>
      <c r="AV62" s="468" t="e">
        <f>VLOOKUP(C62,[3]LICITACIONES!$A$2:$B$67,2,0)</f>
        <v>#N/A</v>
      </c>
      <c r="AW62" s="468" t="e">
        <f>VLOOKUP(C62,'[3]O.C. EN EJECUCIÓN'!$A$2:$B$25,2,0)</f>
        <v>#N/A</v>
      </c>
      <c r="AX62" s="100"/>
      <c r="AY62" s="100"/>
      <c r="AZ62" s="100"/>
      <c r="BA62" s="100"/>
      <c r="BB62" s="100"/>
      <c r="BC62" s="101" t="s">
        <v>253</v>
      </c>
      <c r="BD62" s="100"/>
      <c r="BE62" s="100"/>
    </row>
    <row r="63" spans="1:57" ht="75" customHeight="1" x14ac:dyDescent="0.25">
      <c r="A63" s="125">
        <v>63</v>
      </c>
      <c r="B63" s="126" t="s">
        <v>504</v>
      </c>
      <c r="C63" s="126" t="s">
        <v>504</v>
      </c>
      <c r="D63" s="127"/>
      <c r="E63" s="127"/>
      <c r="F63" s="127"/>
      <c r="G63" s="127"/>
      <c r="H63" s="127"/>
      <c r="I63" s="440">
        <v>42383</v>
      </c>
      <c r="J63" s="167" t="s">
        <v>217</v>
      </c>
      <c r="K63" s="166" t="s">
        <v>218</v>
      </c>
      <c r="L63" s="131">
        <v>48717336</v>
      </c>
      <c r="M63" s="132" t="s">
        <v>3219</v>
      </c>
      <c r="N63" s="130"/>
      <c r="O63" s="133"/>
      <c r="P63" s="147"/>
      <c r="Q63" s="147"/>
      <c r="R63" s="148"/>
      <c r="S63" s="137" t="s">
        <v>11</v>
      </c>
      <c r="T63" s="147"/>
      <c r="U63" s="148"/>
      <c r="V63" s="139" t="s">
        <v>241</v>
      </c>
      <c r="W63" s="140">
        <v>42467</v>
      </c>
      <c r="X63" s="148"/>
      <c r="Y63" s="139" t="s">
        <v>3220</v>
      </c>
      <c r="Z63" s="421" t="s">
        <v>505</v>
      </c>
      <c r="AA63" s="141"/>
      <c r="AB63" s="142" t="s">
        <v>227</v>
      </c>
      <c r="AC63" s="143" t="s">
        <v>195</v>
      </c>
      <c r="AD63" s="143" t="s">
        <v>227</v>
      </c>
      <c r="AE63" s="144"/>
      <c r="AF63" s="144"/>
      <c r="AG63" s="144"/>
      <c r="AH63" s="144"/>
      <c r="AI63" s="144"/>
      <c r="AJ63" s="144"/>
      <c r="AK63" s="144"/>
      <c r="AL63" s="144"/>
      <c r="AM63" s="342"/>
      <c r="AN63" s="479"/>
      <c r="AO63" s="372" t="e">
        <f>VLOOKUP(C63,[2]LICITACIONES!$A$2:$A$51,1,0)</f>
        <v>#N/A</v>
      </c>
      <c r="AP63" s="469"/>
      <c r="AQ63" s="469"/>
      <c r="AR63" s="468"/>
      <c r="AS63" s="468"/>
      <c r="AT63" s="468"/>
      <c r="AU63" s="468"/>
      <c r="AV63" s="468" t="e">
        <f>VLOOKUP(C63,[3]LICITACIONES!$A$2:$B$67,2,0)</f>
        <v>#N/A</v>
      </c>
      <c r="AW63" s="468" t="e">
        <f>VLOOKUP(C63,'[3]O.C. EN EJECUCIÓN'!$A$2:$B$25,2,0)</f>
        <v>#N/A</v>
      </c>
      <c r="AX63" s="100"/>
      <c r="AY63" s="100"/>
      <c r="AZ63" s="100"/>
      <c r="BA63" s="100"/>
      <c r="BB63" s="100"/>
      <c r="BC63" s="101" t="s">
        <v>503</v>
      </c>
      <c r="BD63" s="100"/>
      <c r="BE63" s="100"/>
    </row>
    <row r="64" spans="1:57" ht="60" customHeight="1" x14ac:dyDescent="0.25">
      <c r="A64" s="125">
        <v>64</v>
      </c>
      <c r="B64" s="126" t="s">
        <v>508</v>
      </c>
      <c r="C64" s="126" t="s">
        <v>5514</v>
      </c>
      <c r="D64" s="127"/>
      <c r="E64" s="127"/>
      <c r="F64" s="127"/>
      <c r="G64" s="127"/>
      <c r="H64" s="127"/>
      <c r="I64" s="440">
        <v>42383</v>
      </c>
      <c r="J64" s="167" t="s">
        <v>246</v>
      </c>
      <c r="K64" s="166" t="s">
        <v>218</v>
      </c>
      <c r="L64" s="131">
        <v>121008105.90000001</v>
      </c>
      <c r="M64" s="132" t="s">
        <v>3221</v>
      </c>
      <c r="N64" s="130"/>
      <c r="O64" s="133"/>
      <c r="P64" s="147"/>
      <c r="Q64" s="147"/>
      <c r="R64" s="136" t="s">
        <v>219</v>
      </c>
      <c r="S64" s="137" t="s">
        <v>11</v>
      </c>
      <c r="T64" s="147"/>
      <c r="U64" s="148"/>
      <c r="V64" s="148"/>
      <c r="W64" s="148"/>
      <c r="X64" s="148"/>
      <c r="Y64" s="148"/>
      <c r="Z64" s="421" t="s">
        <v>220</v>
      </c>
      <c r="AA64" s="141">
        <v>42499</v>
      </c>
      <c r="AB64" s="142" t="s">
        <v>227</v>
      </c>
      <c r="AC64" s="143" t="s">
        <v>195</v>
      </c>
      <c r="AD64" s="144"/>
      <c r="AE64" s="144"/>
      <c r="AF64" s="144"/>
      <c r="AG64" s="144"/>
      <c r="AH64" s="144"/>
      <c r="AI64" s="144"/>
      <c r="AJ64" s="144"/>
      <c r="AK64" s="144"/>
      <c r="AL64" s="144"/>
      <c r="AM64" s="342"/>
      <c r="AN64" s="479"/>
      <c r="AO64" s="372" t="e">
        <f>VLOOKUP(C64,[2]LICITACIONES!$A$2:$A$51,1,0)</f>
        <v>#N/A</v>
      </c>
      <c r="AP64" s="469"/>
      <c r="AQ64" s="469"/>
      <c r="AR64" s="468"/>
      <c r="AS64" s="468"/>
      <c r="AT64" s="468"/>
      <c r="AU64" s="468" t="s">
        <v>6509</v>
      </c>
      <c r="AV64" s="468" t="e">
        <f>VLOOKUP(C64,[3]LICITACIONES!$A$2:$B$67,2,0)</f>
        <v>#N/A</v>
      </c>
      <c r="AW64" s="468" t="e">
        <f>VLOOKUP(C64,'[3]O.C. EN EJECUCIÓN'!$A$2:$B$25,2,0)</f>
        <v>#N/A</v>
      </c>
      <c r="AX64" s="100"/>
      <c r="AY64" s="100"/>
      <c r="AZ64" s="100"/>
      <c r="BA64" s="100"/>
      <c r="BB64" s="100"/>
      <c r="BC64" s="101" t="s">
        <v>507</v>
      </c>
      <c r="BD64" s="100"/>
      <c r="BE64" s="100"/>
    </row>
    <row r="65" spans="1:57" ht="30" customHeight="1" x14ac:dyDescent="0.25">
      <c r="A65" s="125">
        <v>65</v>
      </c>
      <c r="B65" s="126" t="s">
        <v>510</v>
      </c>
      <c r="C65" s="126" t="s">
        <v>5515</v>
      </c>
      <c r="D65" s="127"/>
      <c r="E65" s="127"/>
      <c r="F65" s="127"/>
      <c r="G65" s="127"/>
      <c r="H65" s="127"/>
      <c r="I65" s="440">
        <v>42383</v>
      </c>
      <c r="J65" s="167" t="s">
        <v>3222</v>
      </c>
      <c r="K65" s="166" t="s">
        <v>218</v>
      </c>
      <c r="L65" s="131">
        <v>40500000</v>
      </c>
      <c r="M65" s="132" t="s">
        <v>3223</v>
      </c>
      <c r="N65" s="151" t="s">
        <v>226</v>
      </c>
      <c r="O65" s="133"/>
      <c r="P65" s="147"/>
      <c r="Q65" s="147"/>
      <c r="R65" s="136" t="s">
        <v>219</v>
      </c>
      <c r="S65" s="137" t="s">
        <v>11</v>
      </c>
      <c r="T65" s="147"/>
      <c r="U65" s="148"/>
      <c r="V65" s="148"/>
      <c r="W65" s="148"/>
      <c r="X65" s="148"/>
      <c r="Y65" s="148"/>
      <c r="Z65" s="421" t="s">
        <v>220</v>
      </c>
      <c r="AA65" s="141">
        <v>42499</v>
      </c>
      <c r="AB65" s="142" t="s">
        <v>227</v>
      </c>
      <c r="AC65" s="143" t="s">
        <v>195</v>
      </c>
      <c r="AD65" s="144"/>
      <c r="AE65" s="144"/>
      <c r="AF65" s="144"/>
      <c r="AG65" s="144"/>
      <c r="AH65" s="144"/>
      <c r="AI65" s="144"/>
      <c r="AJ65" s="144"/>
      <c r="AK65" s="144"/>
      <c r="AL65" s="144"/>
      <c r="AM65" s="342"/>
      <c r="AN65" s="479"/>
      <c r="AO65" s="372" t="e">
        <f>VLOOKUP(C65,[2]LICITACIONES!$A$2:$A$51,1,0)</f>
        <v>#N/A</v>
      </c>
      <c r="AP65" s="469"/>
      <c r="AQ65" s="469"/>
      <c r="AR65" s="468"/>
      <c r="AS65" s="468"/>
      <c r="AT65" s="468"/>
      <c r="AU65" s="468" t="s">
        <v>6509</v>
      </c>
      <c r="AV65" s="468" t="e">
        <f>VLOOKUP(C65,[3]LICITACIONES!$A$2:$B$67,2,0)</f>
        <v>#N/A</v>
      </c>
      <c r="AW65" s="468" t="e">
        <f>VLOOKUP(C65,'[3]O.C. EN EJECUCIÓN'!$A$2:$B$25,2,0)</f>
        <v>#N/A</v>
      </c>
      <c r="AX65" s="100"/>
      <c r="AY65" s="100"/>
      <c r="AZ65" s="100"/>
      <c r="BA65" s="100"/>
      <c r="BB65" s="100"/>
      <c r="BC65" s="101" t="s">
        <v>388</v>
      </c>
      <c r="BD65" s="100"/>
      <c r="BE65" s="100"/>
    </row>
    <row r="66" spans="1:57" ht="60" customHeight="1" x14ac:dyDescent="0.25">
      <c r="A66" s="125">
        <v>66</v>
      </c>
      <c r="B66" s="126" t="s">
        <v>512</v>
      </c>
      <c r="C66" s="126" t="s">
        <v>512</v>
      </c>
      <c r="D66" s="127"/>
      <c r="E66" s="127"/>
      <c r="F66" s="127"/>
      <c r="G66" s="127"/>
      <c r="H66" s="127"/>
      <c r="I66" s="440">
        <v>42383</v>
      </c>
      <c r="J66" s="167" t="s">
        <v>364</v>
      </c>
      <c r="K66" s="166" t="s">
        <v>365</v>
      </c>
      <c r="L66" s="131">
        <v>39608372</v>
      </c>
      <c r="M66" s="132" t="s">
        <v>3224</v>
      </c>
      <c r="N66" s="130"/>
      <c r="O66" s="133"/>
      <c r="P66" s="147"/>
      <c r="Q66" s="147"/>
      <c r="R66" s="136" t="s">
        <v>219</v>
      </c>
      <c r="S66" s="137" t="s">
        <v>11</v>
      </c>
      <c r="T66" s="147"/>
      <c r="U66" s="148"/>
      <c r="V66" s="148"/>
      <c r="W66" s="148"/>
      <c r="X66" s="148"/>
      <c r="Y66" s="148"/>
      <c r="Z66" s="421" t="s">
        <v>220</v>
      </c>
      <c r="AA66" s="141">
        <v>42499</v>
      </c>
      <c r="AB66" s="150"/>
      <c r="AC66" s="143" t="s">
        <v>195</v>
      </c>
      <c r="AD66" s="143" t="s">
        <v>95</v>
      </c>
      <c r="AE66" s="144"/>
      <c r="AF66" s="144"/>
      <c r="AG66" s="144"/>
      <c r="AH66" s="144"/>
      <c r="AI66" s="144"/>
      <c r="AJ66" s="144"/>
      <c r="AK66" s="144"/>
      <c r="AL66" s="144"/>
      <c r="AM66" s="342"/>
      <c r="AN66" s="479"/>
      <c r="AO66" s="372" t="e">
        <f>VLOOKUP(C66,[2]LICITACIONES!$A$2:$A$51,1,0)</f>
        <v>#N/A</v>
      </c>
      <c r="AP66" s="469"/>
      <c r="AQ66" s="469"/>
      <c r="AR66" s="468"/>
      <c r="AS66" s="468"/>
      <c r="AT66" s="468"/>
      <c r="AU66" s="468" t="s">
        <v>6509</v>
      </c>
      <c r="AV66" s="468" t="e">
        <f>VLOOKUP(C66,[3]LICITACIONES!$A$2:$B$67,2,0)</f>
        <v>#N/A</v>
      </c>
      <c r="AW66" s="468" t="e">
        <f>VLOOKUP(C66,'[3]O.C. EN EJECUCIÓN'!$A$2:$B$25,2,0)</f>
        <v>#N/A</v>
      </c>
      <c r="AX66" s="100"/>
      <c r="AY66" s="100"/>
      <c r="AZ66" s="100"/>
      <c r="BA66" s="100"/>
      <c r="BB66" s="100"/>
      <c r="BC66" s="101" t="s">
        <v>511</v>
      </c>
      <c r="BD66" s="100"/>
      <c r="BE66" s="100"/>
    </row>
    <row r="67" spans="1:57" ht="75" customHeight="1" x14ac:dyDescent="0.25">
      <c r="A67" s="125">
        <v>67</v>
      </c>
      <c r="B67" s="126" t="s">
        <v>515</v>
      </c>
      <c r="C67" s="126" t="s">
        <v>5516</v>
      </c>
      <c r="D67" s="127"/>
      <c r="E67" s="127"/>
      <c r="F67" s="127"/>
      <c r="G67" s="127"/>
      <c r="H67" s="127"/>
      <c r="I67" s="440">
        <v>42383</v>
      </c>
      <c r="J67" s="167" t="s">
        <v>364</v>
      </c>
      <c r="K67" s="166" t="s">
        <v>454</v>
      </c>
      <c r="L67" s="131">
        <v>16130000</v>
      </c>
      <c r="M67" s="132" t="s">
        <v>3225</v>
      </c>
      <c r="N67" s="130"/>
      <c r="O67" s="133"/>
      <c r="P67" s="147"/>
      <c r="Q67" s="147"/>
      <c r="R67" s="136" t="s">
        <v>219</v>
      </c>
      <c r="S67" s="137" t="s">
        <v>11</v>
      </c>
      <c r="T67" s="147"/>
      <c r="U67" s="148"/>
      <c r="V67" s="148"/>
      <c r="W67" s="148"/>
      <c r="X67" s="148"/>
      <c r="Y67" s="148"/>
      <c r="Z67" s="421" t="s">
        <v>220</v>
      </c>
      <c r="AA67" s="141">
        <v>42499</v>
      </c>
      <c r="AB67" s="142" t="s">
        <v>227</v>
      </c>
      <c r="AC67" s="143" t="s">
        <v>195</v>
      </c>
      <c r="AD67" s="144"/>
      <c r="AE67" s="144"/>
      <c r="AF67" s="144"/>
      <c r="AG67" s="144"/>
      <c r="AH67" s="144"/>
      <c r="AI67" s="144"/>
      <c r="AJ67" s="144"/>
      <c r="AK67" s="144"/>
      <c r="AL67" s="144"/>
      <c r="AM67" s="342"/>
      <c r="AN67" s="479"/>
      <c r="AO67" s="372" t="e">
        <f>VLOOKUP(C67,[2]LICITACIONES!$A$2:$A$51,1,0)</f>
        <v>#N/A</v>
      </c>
      <c r="AP67" s="469"/>
      <c r="AQ67" s="469"/>
      <c r="AR67" s="468"/>
      <c r="AS67" s="468"/>
      <c r="AT67" s="468"/>
      <c r="AU67" s="468" t="s">
        <v>6509</v>
      </c>
      <c r="AV67" s="468" t="e">
        <f>VLOOKUP(C67,[3]LICITACIONES!$A$2:$B$67,2,0)</f>
        <v>#N/A</v>
      </c>
      <c r="AW67" s="468" t="e">
        <f>VLOOKUP(C67,'[3]O.C. EN EJECUCIÓN'!$A$2:$B$25,2,0)</f>
        <v>#N/A</v>
      </c>
      <c r="AX67" s="100"/>
      <c r="AY67" s="100"/>
      <c r="AZ67" s="100"/>
      <c r="BA67" s="100"/>
      <c r="BB67" s="100"/>
      <c r="BC67" s="103" t="s">
        <v>513</v>
      </c>
      <c r="BD67" s="100"/>
      <c r="BE67" s="100"/>
    </row>
    <row r="68" spans="1:57" ht="45" customHeight="1" x14ac:dyDescent="0.25">
      <c r="A68" s="125">
        <v>68</v>
      </c>
      <c r="B68" s="126" t="s">
        <v>518</v>
      </c>
      <c r="C68" s="126" t="s">
        <v>5517</v>
      </c>
      <c r="D68" s="127"/>
      <c r="E68" s="127"/>
      <c r="F68" s="127"/>
      <c r="G68" s="127"/>
      <c r="H68" s="127"/>
      <c r="I68" s="440">
        <v>42383</v>
      </c>
      <c r="J68" s="167" t="s">
        <v>217</v>
      </c>
      <c r="K68" s="166" t="s">
        <v>485</v>
      </c>
      <c r="L68" s="131">
        <v>49500000</v>
      </c>
      <c r="M68" s="132" t="s">
        <v>3226</v>
      </c>
      <c r="N68" s="130"/>
      <c r="O68" s="133"/>
      <c r="P68" s="147"/>
      <c r="Q68" s="147"/>
      <c r="R68" s="136" t="s">
        <v>219</v>
      </c>
      <c r="S68" s="137" t="s">
        <v>11</v>
      </c>
      <c r="T68" s="147"/>
      <c r="U68" s="148"/>
      <c r="V68" s="148"/>
      <c r="W68" s="148"/>
      <c r="X68" s="148"/>
      <c r="Y68" s="148"/>
      <c r="Z68" s="421" t="s">
        <v>220</v>
      </c>
      <c r="AA68" s="141">
        <v>42499</v>
      </c>
      <c r="AB68" s="142" t="s">
        <v>227</v>
      </c>
      <c r="AC68" s="143" t="s">
        <v>195</v>
      </c>
      <c r="AD68" s="143" t="s">
        <v>227</v>
      </c>
      <c r="AE68" s="144"/>
      <c r="AF68" s="144"/>
      <c r="AG68" s="144"/>
      <c r="AH68" s="144"/>
      <c r="AI68" s="144"/>
      <c r="AJ68" s="144"/>
      <c r="AK68" s="144"/>
      <c r="AL68" s="144"/>
      <c r="AM68" s="342"/>
      <c r="AN68" s="479"/>
      <c r="AO68" s="372" t="e">
        <f>VLOOKUP(C68,[2]LICITACIONES!$A$2:$A$51,1,0)</f>
        <v>#N/A</v>
      </c>
      <c r="AP68" s="469"/>
      <c r="AQ68" s="469"/>
      <c r="AR68" s="468"/>
      <c r="AS68" s="468"/>
      <c r="AT68" s="468"/>
      <c r="AU68" s="468" t="s">
        <v>6509</v>
      </c>
      <c r="AV68" s="468" t="e">
        <f>VLOOKUP(C68,[3]LICITACIONES!$A$2:$B$67,2,0)</f>
        <v>#N/A</v>
      </c>
      <c r="AW68" s="468" t="e">
        <f>VLOOKUP(C68,'[3]O.C. EN EJECUCIÓN'!$A$2:$B$25,2,0)</f>
        <v>#N/A</v>
      </c>
      <c r="AX68" s="100"/>
      <c r="AY68" s="100"/>
      <c r="AZ68" s="100"/>
      <c r="BA68" s="100"/>
      <c r="BB68" s="100"/>
      <c r="BC68" s="101" t="s">
        <v>517</v>
      </c>
      <c r="BD68" s="100"/>
      <c r="BE68" s="100"/>
    </row>
    <row r="69" spans="1:57" ht="30" customHeight="1" x14ac:dyDescent="0.25">
      <c r="A69" s="125">
        <v>69</v>
      </c>
      <c r="B69" s="126" t="s">
        <v>522</v>
      </c>
      <c r="C69" s="126" t="s">
        <v>522</v>
      </c>
      <c r="D69" s="127"/>
      <c r="E69" s="127"/>
      <c r="F69" s="127"/>
      <c r="G69" s="127"/>
      <c r="H69" s="127"/>
      <c r="I69" s="440">
        <v>42383</v>
      </c>
      <c r="J69" s="429" t="s">
        <v>217</v>
      </c>
      <c r="K69" s="166" t="s">
        <v>485</v>
      </c>
      <c r="L69" s="131">
        <v>37319999.890000001</v>
      </c>
      <c r="M69" s="132" t="s">
        <v>3227</v>
      </c>
      <c r="N69" s="130"/>
      <c r="O69" s="133"/>
      <c r="P69" s="147"/>
      <c r="Q69" s="147"/>
      <c r="R69" s="136" t="s">
        <v>219</v>
      </c>
      <c r="S69" s="137" t="s">
        <v>11</v>
      </c>
      <c r="T69" s="147"/>
      <c r="U69" s="148"/>
      <c r="V69" s="148"/>
      <c r="W69" s="148"/>
      <c r="X69" s="148"/>
      <c r="Y69" s="148"/>
      <c r="Z69" s="421" t="s">
        <v>220</v>
      </c>
      <c r="AA69" s="141">
        <v>42499</v>
      </c>
      <c r="AB69" s="142" t="s">
        <v>227</v>
      </c>
      <c r="AC69" s="143" t="s">
        <v>195</v>
      </c>
      <c r="AD69" s="143" t="s">
        <v>227</v>
      </c>
      <c r="AE69" s="144"/>
      <c r="AF69" s="144"/>
      <c r="AG69" s="144"/>
      <c r="AH69" s="144"/>
      <c r="AI69" s="144"/>
      <c r="AJ69" s="144"/>
      <c r="AK69" s="144"/>
      <c r="AL69" s="144"/>
      <c r="AM69" s="342"/>
      <c r="AN69" s="479"/>
      <c r="AO69" s="372" t="e">
        <f>VLOOKUP(C69,[2]LICITACIONES!$A$2:$A$51,1,0)</f>
        <v>#N/A</v>
      </c>
      <c r="AP69" s="469"/>
      <c r="AQ69" s="469"/>
      <c r="AR69" s="468"/>
      <c r="AS69" s="468"/>
      <c r="AT69" s="468"/>
      <c r="AU69" s="468" t="s">
        <v>6509</v>
      </c>
      <c r="AV69" s="468" t="e">
        <f>VLOOKUP(C69,[3]LICITACIONES!$A$2:$B$67,2,0)</f>
        <v>#N/A</v>
      </c>
      <c r="AW69" s="468" t="e">
        <f>VLOOKUP(C69,'[3]O.C. EN EJECUCIÓN'!$A$2:$B$25,2,0)</f>
        <v>#N/A</v>
      </c>
      <c r="AX69" s="100"/>
      <c r="AY69" s="100"/>
      <c r="AZ69" s="100"/>
      <c r="BA69" s="100"/>
      <c r="BB69" s="100"/>
      <c r="BC69" s="101" t="s">
        <v>521</v>
      </c>
      <c r="BD69" s="100"/>
      <c r="BE69" s="100"/>
    </row>
    <row r="70" spans="1:57" ht="45" customHeight="1" x14ac:dyDescent="0.25">
      <c r="A70" s="125">
        <v>70</v>
      </c>
      <c r="B70" s="126" t="s">
        <v>523</v>
      </c>
      <c r="C70" s="126" t="s">
        <v>523</v>
      </c>
      <c r="D70" s="127"/>
      <c r="E70" s="127"/>
      <c r="F70" s="127"/>
      <c r="G70" s="127"/>
      <c r="H70" s="127"/>
      <c r="I70" s="440">
        <v>42383</v>
      </c>
      <c r="J70" s="167" t="s">
        <v>246</v>
      </c>
      <c r="K70" s="166" t="s">
        <v>454</v>
      </c>
      <c r="L70" s="131">
        <v>98397512</v>
      </c>
      <c r="M70" s="132" t="s">
        <v>3228</v>
      </c>
      <c r="N70" s="130"/>
      <c r="O70" s="133"/>
      <c r="P70" s="147"/>
      <c r="Q70" s="147"/>
      <c r="R70" s="136" t="s">
        <v>219</v>
      </c>
      <c r="S70" s="137" t="s">
        <v>11</v>
      </c>
      <c r="T70" s="147"/>
      <c r="U70" s="148"/>
      <c r="V70" s="148"/>
      <c r="W70" s="148"/>
      <c r="X70" s="148"/>
      <c r="Y70" s="148"/>
      <c r="Z70" s="421" t="s">
        <v>220</v>
      </c>
      <c r="AA70" s="141">
        <v>42499</v>
      </c>
      <c r="AB70" s="142" t="s">
        <v>227</v>
      </c>
      <c r="AC70" s="143" t="s">
        <v>195</v>
      </c>
      <c r="AD70" s="144"/>
      <c r="AE70" s="144"/>
      <c r="AF70" s="144"/>
      <c r="AG70" s="144"/>
      <c r="AH70" s="144"/>
      <c r="AI70" s="144"/>
      <c r="AJ70" s="144"/>
      <c r="AK70" s="144"/>
      <c r="AL70" s="144"/>
      <c r="AM70" s="342"/>
      <c r="AN70" s="479"/>
      <c r="AO70" s="372" t="e">
        <f>VLOOKUP(C70,[2]LICITACIONES!$A$2:$A$51,1,0)</f>
        <v>#N/A</v>
      </c>
      <c r="AP70" s="469"/>
      <c r="AQ70" s="469"/>
      <c r="AR70" s="468"/>
      <c r="AS70" s="468"/>
      <c r="AT70" s="468"/>
      <c r="AU70" s="468" t="s">
        <v>6509</v>
      </c>
      <c r="AV70" s="468" t="e">
        <f>VLOOKUP(C70,[3]LICITACIONES!$A$2:$B$67,2,0)</f>
        <v>#N/A</v>
      </c>
      <c r="AW70" s="468" t="e">
        <f>VLOOKUP(C70,'[3]O.C. EN EJECUCIÓN'!$A$2:$B$25,2,0)</f>
        <v>#N/A</v>
      </c>
      <c r="AX70" s="100"/>
      <c r="AY70" s="100"/>
      <c r="AZ70" s="100"/>
      <c r="BA70" s="100"/>
      <c r="BB70" s="100"/>
      <c r="BC70" s="101" t="s">
        <v>314</v>
      </c>
      <c r="BD70" s="100"/>
      <c r="BE70" s="100"/>
    </row>
    <row r="71" spans="1:57" ht="45" customHeight="1" x14ac:dyDescent="0.25">
      <c r="A71" s="125">
        <v>71</v>
      </c>
      <c r="B71" s="126" t="s">
        <v>524</v>
      </c>
      <c r="C71" s="126" t="s">
        <v>524</v>
      </c>
      <c r="D71" s="127"/>
      <c r="E71" s="127"/>
      <c r="F71" s="127"/>
      <c r="G71" s="127"/>
      <c r="H71" s="146" t="s">
        <v>525</v>
      </c>
      <c r="I71" s="440">
        <v>42383</v>
      </c>
      <c r="J71" s="167" t="s">
        <v>246</v>
      </c>
      <c r="K71" s="166" t="s">
        <v>3151</v>
      </c>
      <c r="L71" s="131">
        <v>87543483.390000001</v>
      </c>
      <c r="M71" s="132" t="s">
        <v>3229</v>
      </c>
      <c r="N71" s="130"/>
      <c r="O71" s="133"/>
      <c r="P71" s="147"/>
      <c r="Q71" s="147"/>
      <c r="R71" s="136" t="s">
        <v>219</v>
      </c>
      <c r="S71" s="137" t="s">
        <v>11</v>
      </c>
      <c r="T71" s="147"/>
      <c r="U71" s="148"/>
      <c r="V71" s="139" t="s">
        <v>203</v>
      </c>
      <c r="W71" s="140">
        <v>42465</v>
      </c>
      <c r="X71" s="148"/>
      <c r="Y71" s="139" t="s">
        <v>3230</v>
      </c>
      <c r="Z71" s="421" t="s">
        <v>203</v>
      </c>
      <c r="AA71" s="152"/>
      <c r="AB71" s="150"/>
      <c r="AC71" s="143" t="s">
        <v>195</v>
      </c>
      <c r="AD71" s="143" t="s">
        <v>186</v>
      </c>
      <c r="AE71" s="142" t="s">
        <v>525</v>
      </c>
      <c r="AF71" s="144"/>
      <c r="AG71" s="144"/>
      <c r="AH71" s="144"/>
      <c r="AI71" s="144"/>
      <c r="AJ71" s="144"/>
      <c r="AK71" s="144"/>
      <c r="AL71" s="144"/>
      <c r="AM71" s="342"/>
      <c r="AN71" s="479"/>
      <c r="AO71" s="372" t="e">
        <f>VLOOKUP(C71,[2]LICITACIONES!$A$2:$A$51,1,0)</f>
        <v>#N/A</v>
      </c>
      <c r="AP71" s="469"/>
      <c r="AQ71" s="469"/>
      <c r="AR71" s="468"/>
      <c r="AS71" s="468"/>
      <c r="AT71" s="468"/>
      <c r="AU71" s="468"/>
      <c r="AV71" s="468" t="e">
        <f>VLOOKUP(C71,[3]LICITACIONES!$A$2:$B$67,2,0)</f>
        <v>#N/A</v>
      </c>
      <c r="AW71" s="468" t="e">
        <f>VLOOKUP(C71,'[3]O.C. EN EJECUCIÓN'!$A$2:$B$25,2,0)</f>
        <v>#N/A</v>
      </c>
      <c r="AX71" s="100"/>
      <c r="AY71" s="100"/>
      <c r="AZ71" s="100"/>
      <c r="BA71" s="100"/>
      <c r="BB71" s="100"/>
      <c r="BC71" s="101" t="s">
        <v>223</v>
      </c>
      <c r="BD71" s="100"/>
      <c r="BE71" s="100"/>
    </row>
    <row r="72" spans="1:57" ht="90" customHeight="1" x14ac:dyDescent="0.25">
      <c r="A72" s="125">
        <v>72</v>
      </c>
      <c r="B72" s="126" t="s">
        <v>527</v>
      </c>
      <c r="C72" s="126" t="s">
        <v>527</v>
      </c>
      <c r="D72" s="127"/>
      <c r="E72" s="127"/>
      <c r="F72" s="127"/>
      <c r="G72" s="127"/>
      <c r="H72" s="127"/>
      <c r="I72" s="440">
        <v>42457</v>
      </c>
      <c r="J72" s="167" t="s">
        <v>47</v>
      </c>
      <c r="K72" s="166" t="s">
        <v>528</v>
      </c>
      <c r="L72" s="131">
        <v>4016250.01</v>
      </c>
      <c r="M72" s="132" t="s">
        <v>3231</v>
      </c>
      <c r="N72" s="130"/>
      <c r="O72" s="133"/>
      <c r="P72" s="134" t="s">
        <v>116</v>
      </c>
      <c r="Q72" s="135">
        <v>42558</v>
      </c>
      <c r="R72" s="136" t="s">
        <v>286</v>
      </c>
      <c r="S72" s="137" t="s">
        <v>70</v>
      </c>
      <c r="T72" s="147"/>
      <c r="U72" s="139" t="s">
        <v>355</v>
      </c>
      <c r="V72" s="139" t="s">
        <v>177</v>
      </c>
      <c r="W72" s="140">
        <v>42565</v>
      </c>
      <c r="X72" s="139" t="s">
        <v>529</v>
      </c>
      <c r="Y72" s="139" t="s">
        <v>530</v>
      </c>
      <c r="Z72" s="421" t="s">
        <v>181</v>
      </c>
      <c r="AA72" s="141">
        <v>42565</v>
      </c>
      <c r="AB72" s="168" t="s">
        <v>185</v>
      </c>
      <c r="AC72" s="143" t="s">
        <v>186</v>
      </c>
      <c r="AD72" s="143" t="s">
        <v>186</v>
      </c>
      <c r="AE72" s="144"/>
      <c r="AF72" s="144"/>
      <c r="AG72" s="144"/>
      <c r="AH72" s="144"/>
      <c r="AI72" s="169">
        <v>142665</v>
      </c>
      <c r="AJ72" s="169">
        <v>5647750</v>
      </c>
      <c r="AK72" s="143" t="s">
        <v>531</v>
      </c>
      <c r="AL72" s="143" t="s">
        <v>532</v>
      </c>
      <c r="AM72" s="342" t="str">
        <f>AK72</f>
        <v>Devengado</v>
      </c>
      <c r="AN72" s="479"/>
      <c r="AO72" s="372" t="e">
        <f>VLOOKUP(C72,[2]LICITACIONES!$A$2:$A$51,1,0)</f>
        <v>#N/A</v>
      </c>
      <c r="AP72" s="469"/>
      <c r="AQ72" s="469"/>
      <c r="AR72" s="468"/>
      <c r="AS72" s="468"/>
      <c r="AT72" s="468"/>
      <c r="AU72" s="468" t="s">
        <v>6514</v>
      </c>
      <c r="AV72" s="468" t="e">
        <f>VLOOKUP(C72,[3]LICITACIONES!$A$2:$B$67,2,0)</f>
        <v>#N/A</v>
      </c>
      <c r="AW72" s="468" t="e">
        <f>VLOOKUP(C72,'[3]O.C. EN EJECUCIÓN'!$A$2:$B$25,2,0)</f>
        <v>#N/A</v>
      </c>
      <c r="AX72" s="100"/>
      <c r="AY72" s="100"/>
      <c r="AZ72" s="100"/>
      <c r="BA72" s="100"/>
      <c r="BB72" s="100"/>
      <c r="BC72" s="101" t="s">
        <v>318</v>
      </c>
      <c r="BD72" s="100"/>
      <c r="BE72" s="100"/>
    </row>
    <row r="73" spans="1:57" ht="45" customHeight="1" x14ac:dyDescent="0.25">
      <c r="A73" s="125">
        <v>73</v>
      </c>
      <c r="B73" s="126" t="s">
        <v>533</v>
      </c>
      <c r="C73" s="126" t="s">
        <v>533</v>
      </c>
      <c r="D73" s="127"/>
      <c r="E73" s="127"/>
      <c r="F73" s="127"/>
      <c r="G73" s="127"/>
      <c r="H73" s="146" t="s">
        <v>534</v>
      </c>
      <c r="I73" s="440">
        <v>42430</v>
      </c>
      <c r="J73" s="167" t="s">
        <v>3232</v>
      </c>
      <c r="K73" s="166" t="s">
        <v>535</v>
      </c>
      <c r="L73" s="131">
        <v>7546560</v>
      </c>
      <c r="M73" s="132" t="s">
        <v>3233</v>
      </c>
      <c r="N73" s="130"/>
      <c r="O73" s="133"/>
      <c r="P73" s="147"/>
      <c r="Q73" s="147"/>
      <c r="R73" s="136" t="s">
        <v>1077</v>
      </c>
      <c r="S73" s="137" t="s">
        <v>11</v>
      </c>
      <c r="T73" s="147"/>
      <c r="U73" s="148"/>
      <c r="V73" s="148"/>
      <c r="W73" s="148"/>
      <c r="X73" s="148"/>
      <c r="Y73" s="148"/>
      <c r="Z73" s="422"/>
      <c r="AA73" s="425"/>
      <c r="AB73" s="150"/>
      <c r="AC73" s="143" t="s">
        <v>195</v>
      </c>
      <c r="AD73" s="143" t="s">
        <v>186</v>
      </c>
      <c r="AE73" s="142" t="s">
        <v>534</v>
      </c>
      <c r="AF73" s="144"/>
      <c r="AG73" s="144"/>
      <c r="AH73" s="144"/>
      <c r="AI73" s="144"/>
      <c r="AJ73" s="144"/>
      <c r="AK73" s="144"/>
      <c r="AL73" s="144"/>
      <c r="AM73" s="342"/>
      <c r="AN73" s="479"/>
      <c r="AO73" s="372" t="e">
        <f>VLOOKUP(C73,[2]LICITACIONES!$A$2:$A$51,1,0)</f>
        <v>#N/A</v>
      </c>
      <c r="AP73" s="469"/>
      <c r="AQ73" s="469"/>
      <c r="AR73" s="468"/>
      <c r="AS73" s="468"/>
      <c r="AT73" s="468"/>
      <c r="AU73" s="468" t="s">
        <v>6514</v>
      </c>
      <c r="AV73" s="468" t="e">
        <f>VLOOKUP(C73,[3]LICITACIONES!$A$2:$B$67,2,0)</f>
        <v>#N/A</v>
      </c>
      <c r="AW73" s="468" t="e">
        <f>VLOOKUP(C73,'[3]O.C. EN EJECUCIÓN'!$A$2:$B$25,2,0)</f>
        <v>#N/A</v>
      </c>
      <c r="AX73" s="100"/>
      <c r="AY73" s="100"/>
      <c r="AZ73" s="100"/>
      <c r="BA73" s="100"/>
      <c r="BB73" s="100"/>
      <c r="BC73" s="101" t="s">
        <v>468</v>
      </c>
      <c r="BD73" s="100"/>
      <c r="BE73" s="100"/>
    </row>
    <row r="74" spans="1:57" ht="90" customHeight="1" x14ac:dyDescent="0.25">
      <c r="A74" s="125">
        <v>74</v>
      </c>
      <c r="B74" s="126" t="s">
        <v>537</v>
      </c>
      <c r="C74" s="126" t="s">
        <v>537</v>
      </c>
      <c r="D74" s="127"/>
      <c r="E74" s="127"/>
      <c r="F74" s="127"/>
      <c r="G74" s="127"/>
      <c r="H74" s="127"/>
      <c r="I74" s="440">
        <v>42467</v>
      </c>
      <c r="J74" s="167" t="s">
        <v>309</v>
      </c>
      <c r="K74" s="166" t="s">
        <v>538</v>
      </c>
      <c r="L74" s="131">
        <v>2900627.88</v>
      </c>
      <c r="M74" s="132" t="s">
        <v>539</v>
      </c>
      <c r="N74" s="130"/>
      <c r="O74" s="133"/>
      <c r="P74" s="147"/>
      <c r="Q74" s="147"/>
      <c r="R74" s="136" t="s">
        <v>1077</v>
      </c>
      <c r="S74" s="137" t="s">
        <v>11</v>
      </c>
      <c r="T74" s="147"/>
      <c r="U74" s="148"/>
      <c r="V74" s="148"/>
      <c r="W74" s="148"/>
      <c r="X74" s="148"/>
      <c r="Y74" s="148"/>
      <c r="Z74" s="421" t="s">
        <v>220</v>
      </c>
      <c r="AA74" s="141">
        <v>42499</v>
      </c>
      <c r="AB74" s="150"/>
      <c r="AC74" s="143" t="s">
        <v>186</v>
      </c>
      <c r="AD74" s="143" t="s">
        <v>186</v>
      </c>
      <c r="AE74" s="144"/>
      <c r="AF74" s="144"/>
      <c r="AG74" s="144"/>
      <c r="AH74" s="143" t="s">
        <v>541</v>
      </c>
      <c r="AI74" s="144"/>
      <c r="AJ74" s="144"/>
      <c r="AK74" s="144"/>
      <c r="AL74" s="144"/>
      <c r="AM74" s="418" t="s">
        <v>6548</v>
      </c>
      <c r="AN74" s="479"/>
      <c r="AO74" s="372" t="e">
        <f>VLOOKUP(C74,[2]LICITACIONES!$A$2:$A$51,1,0)</f>
        <v>#N/A</v>
      </c>
      <c r="AP74" s="469"/>
      <c r="AQ74" s="469"/>
      <c r="AR74" s="468"/>
      <c r="AS74" s="468"/>
      <c r="AT74" s="468"/>
      <c r="AU74" s="468" t="s">
        <v>6514</v>
      </c>
      <c r="AV74" s="468" t="e">
        <f>VLOOKUP(C74,[3]LICITACIONES!$A$2:$B$67,2,0)</f>
        <v>#N/A</v>
      </c>
      <c r="AW74" s="468" t="e">
        <f>VLOOKUP(C74,'[3]O.C. EN EJECUCIÓN'!$A$2:$B$25,2,0)</f>
        <v>#N/A</v>
      </c>
      <c r="AX74" s="100"/>
      <c r="AY74" s="100"/>
      <c r="AZ74" s="100"/>
      <c r="BA74" s="100"/>
      <c r="BB74" s="100"/>
      <c r="BC74" s="101" t="s">
        <v>536</v>
      </c>
      <c r="BD74" s="100"/>
      <c r="BE74" s="100"/>
    </row>
    <row r="75" spans="1:57" ht="30" customHeight="1" x14ac:dyDescent="0.25">
      <c r="A75" s="125">
        <v>75</v>
      </c>
      <c r="B75" s="126" t="s">
        <v>543</v>
      </c>
      <c r="C75" s="126" t="s">
        <v>543</v>
      </c>
      <c r="D75" s="127"/>
      <c r="E75" s="127"/>
      <c r="F75" s="127"/>
      <c r="G75" s="127"/>
      <c r="H75" s="127"/>
      <c r="I75" s="440">
        <v>42468</v>
      </c>
      <c r="J75" s="167" t="s">
        <v>3234</v>
      </c>
      <c r="K75" s="430"/>
      <c r="L75" s="133"/>
      <c r="M75" s="132" t="s">
        <v>544</v>
      </c>
      <c r="N75" s="151" t="s">
        <v>226</v>
      </c>
      <c r="O75" s="133"/>
      <c r="P75" s="147"/>
      <c r="Q75" s="147"/>
      <c r="R75" s="136" t="s">
        <v>354</v>
      </c>
      <c r="S75" s="137" t="s">
        <v>11</v>
      </c>
      <c r="T75" s="147"/>
      <c r="U75" s="139" t="s">
        <v>545</v>
      </c>
      <c r="V75" s="148"/>
      <c r="W75" s="148"/>
      <c r="X75" s="148"/>
      <c r="Y75" s="148"/>
      <c r="Z75" s="422"/>
      <c r="AA75" s="152"/>
      <c r="AB75" s="144"/>
      <c r="AC75" s="143" t="s">
        <v>195</v>
      </c>
      <c r="AD75" s="144"/>
      <c r="AE75" s="144"/>
      <c r="AF75" s="144"/>
      <c r="AG75" s="144"/>
      <c r="AH75" s="144"/>
      <c r="AI75" s="144"/>
      <c r="AJ75" s="144"/>
      <c r="AK75" s="144"/>
      <c r="AL75" s="143" t="s">
        <v>546</v>
      </c>
      <c r="AM75" s="342"/>
      <c r="AN75" s="479"/>
      <c r="AO75" s="372" t="e">
        <f>VLOOKUP(C75,[2]LICITACIONES!$A$2:$A$51,1,0)</f>
        <v>#N/A</v>
      </c>
      <c r="AP75" s="469"/>
      <c r="AQ75" s="469"/>
      <c r="AR75" s="468"/>
      <c r="AS75" s="468"/>
      <c r="AT75" s="468"/>
      <c r="AU75" s="468"/>
      <c r="AV75" s="468" t="e">
        <f>VLOOKUP(C75,[3]LICITACIONES!$A$2:$B$67,2,0)</f>
        <v>#N/A</v>
      </c>
      <c r="AW75" s="468" t="e">
        <f>VLOOKUP(C75,'[3]O.C. EN EJECUCIÓN'!$A$2:$B$25,2,0)</f>
        <v>#N/A</v>
      </c>
      <c r="AX75" s="100"/>
      <c r="AY75" s="100"/>
      <c r="AZ75" s="100"/>
      <c r="BA75" s="100"/>
      <c r="BB75" s="100"/>
      <c r="BC75" s="101" t="s">
        <v>542</v>
      </c>
      <c r="BD75" s="100"/>
      <c r="BE75" s="100"/>
    </row>
    <row r="76" spans="1:57" ht="60" customHeight="1" x14ac:dyDescent="0.25">
      <c r="A76" s="125">
        <v>76</v>
      </c>
      <c r="B76" s="126" t="s">
        <v>549</v>
      </c>
      <c r="C76" s="126" t="s">
        <v>549</v>
      </c>
      <c r="D76" s="127"/>
      <c r="E76" s="126" t="s">
        <v>3723</v>
      </c>
      <c r="F76" s="127"/>
      <c r="G76" s="127"/>
      <c r="H76" s="126" t="s">
        <v>550</v>
      </c>
      <c r="I76" s="440">
        <v>42468</v>
      </c>
      <c r="J76" s="167" t="s">
        <v>3235</v>
      </c>
      <c r="K76" s="166" t="s">
        <v>551</v>
      </c>
      <c r="L76" s="170">
        <v>2562780</v>
      </c>
      <c r="M76" s="132" t="s">
        <v>3236</v>
      </c>
      <c r="N76" s="151" t="s">
        <v>226</v>
      </c>
      <c r="O76" s="133"/>
      <c r="P76" s="134" t="s">
        <v>250</v>
      </c>
      <c r="Q76" s="135">
        <v>42544</v>
      </c>
      <c r="R76" s="136" t="s">
        <v>268</v>
      </c>
      <c r="S76" s="137" t="s">
        <v>11</v>
      </c>
      <c r="T76" s="147"/>
      <c r="U76" s="148"/>
      <c r="V76" s="139" t="s">
        <v>215</v>
      </c>
      <c r="W76" s="140">
        <v>42534</v>
      </c>
      <c r="X76" s="139" t="s">
        <v>552</v>
      </c>
      <c r="Y76" s="139" t="s">
        <v>554</v>
      </c>
      <c r="Z76" s="421" t="s">
        <v>207</v>
      </c>
      <c r="AA76" s="141">
        <v>42545</v>
      </c>
      <c r="AB76" s="150"/>
      <c r="AC76" s="143" t="s">
        <v>183</v>
      </c>
      <c r="AD76" s="143" t="s">
        <v>182</v>
      </c>
      <c r="AE76" s="144"/>
      <c r="AF76" s="144"/>
      <c r="AG76" s="144"/>
      <c r="AH76" s="144"/>
      <c r="AI76" s="144"/>
      <c r="AJ76" s="144"/>
      <c r="AK76" s="144"/>
      <c r="AL76" s="144"/>
      <c r="AM76" s="342"/>
      <c r="AN76" s="479" t="s">
        <v>6550</v>
      </c>
      <c r="AO76" s="372" t="e">
        <f>VLOOKUP(C76,[2]LICITACIONES!$A$2:$A$51,1,0)</f>
        <v>#N/A</v>
      </c>
      <c r="AP76" s="469"/>
      <c r="AQ76" s="469"/>
      <c r="AR76" s="468"/>
      <c r="AS76" s="468"/>
      <c r="AT76" s="468"/>
      <c r="AU76" s="468" t="s">
        <v>6509</v>
      </c>
      <c r="AV76" s="468" t="str">
        <f>VLOOKUP(C76,[3]LICITACIONES!$A$2:$B$67,2,0)</f>
        <v>Tecnopolis - Maquinas y Herramientas</v>
      </c>
      <c r="AW76" s="468" t="str">
        <f>VLOOKUP(C76,'[3]O.C. EN EJECUCIÓN'!$A$2:$B$25,2,0)</f>
        <v>Tecnopolis - Servicio de Alquiler de Maquinarias</v>
      </c>
      <c r="AX76" s="100"/>
      <c r="AY76" s="100"/>
      <c r="AZ76" s="100"/>
      <c r="BA76" s="100"/>
      <c r="BB76" s="100"/>
      <c r="BC76" s="101" t="s">
        <v>547</v>
      </c>
      <c r="BD76" s="100"/>
      <c r="BE76" s="100"/>
    </row>
    <row r="77" spans="1:57" ht="75" customHeight="1" x14ac:dyDescent="0.25">
      <c r="A77" s="125">
        <v>77</v>
      </c>
      <c r="B77" s="126" t="s">
        <v>556</v>
      </c>
      <c r="C77" s="126" t="s">
        <v>556</v>
      </c>
      <c r="D77" s="127"/>
      <c r="E77" s="126" t="s">
        <v>3724</v>
      </c>
      <c r="F77" s="127"/>
      <c r="G77" s="127"/>
      <c r="H77" s="146" t="s">
        <v>558</v>
      </c>
      <c r="I77" s="440">
        <v>42468</v>
      </c>
      <c r="J77" s="167" t="s">
        <v>509</v>
      </c>
      <c r="K77" s="430"/>
      <c r="L77" s="170">
        <v>3722699</v>
      </c>
      <c r="M77" s="132" t="s">
        <v>559</v>
      </c>
      <c r="N77" s="151" t="s">
        <v>226</v>
      </c>
      <c r="O77" s="133"/>
      <c r="P77" s="134" t="s">
        <v>116</v>
      </c>
      <c r="Q77" s="135">
        <v>42557</v>
      </c>
      <c r="R77" s="136" t="s">
        <v>286</v>
      </c>
      <c r="S77" s="137" t="s">
        <v>11</v>
      </c>
      <c r="T77" s="138">
        <v>31921</v>
      </c>
      <c r="U77" s="139" t="s">
        <v>3237</v>
      </c>
      <c r="V77" s="148"/>
      <c r="W77" s="148"/>
      <c r="X77" s="148"/>
      <c r="Y77" s="148"/>
      <c r="Z77" s="421" t="s">
        <v>207</v>
      </c>
      <c r="AA77" s="141">
        <v>42558</v>
      </c>
      <c r="AB77" s="150"/>
      <c r="AC77" s="143" t="s">
        <v>183</v>
      </c>
      <c r="AD77" s="143" t="s">
        <v>183</v>
      </c>
      <c r="AE77" s="144"/>
      <c r="AF77" s="144"/>
      <c r="AG77" s="144"/>
      <c r="AH77" s="144"/>
      <c r="AI77" s="144"/>
      <c r="AJ77" s="144"/>
      <c r="AK77" s="144"/>
      <c r="AL77" s="143" t="s">
        <v>532</v>
      </c>
      <c r="AM77" s="342" t="str">
        <f>AL77</f>
        <v>PARA PAGAR JGM</v>
      </c>
      <c r="AN77" s="479" t="s">
        <v>6550</v>
      </c>
      <c r="AO77" s="372" t="e">
        <f>VLOOKUP(C77,[2]LICITACIONES!$A$2:$A$51,1,0)</f>
        <v>#N/A</v>
      </c>
      <c r="AP77" s="469"/>
      <c r="AQ77" s="469"/>
      <c r="AR77" s="468"/>
      <c r="AS77" s="468"/>
      <c r="AT77" s="468"/>
      <c r="AU77" s="468" t="s">
        <v>6509</v>
      </c>
      <c r="AV77" s="468" t="e">
        <f>VLOOKUP(C77,[3]LICITACIONES!$A$2:$B$67,2,0)</f>
        <v>#N/A</v>
      </c>
      <c r="AW77" s="468" t="str">
        <f>VLOOKUP(C77,'[3]O.C. EN EJECUCIÓN'!$A$2:$B$25,2,0)</f>
        <v>Tecnopolis - Limpieza</v>
      </c>
      <c r="AX77" s="100"/>
      <c r="AY77" s="100"/>
      <c r="AZ77" s="100"/>
      <c r="BA77" s="100"/>
      <c r="BB77" s="100"/>
      <c r="BC77" s="101" t="s">
        <v>347</v>
      </c>
      <c r="BD77" s="100"/>
      <c r="BE77" s="100"/>
    </row>
    <row r="78" spans="1:57" ht="75" customHeight="1" x14ac:dyDescent="0.25">
      <c r="A78" s="125">
        <v>78</v>
      </c>
      <c r="B78" s="126" t="s">
        <v>561</v>
      </c>
      <c r="C78" s="126" t="s">
        <v>561</v>
      </c>
      <c r="D78" s="127"/>
      <c r="E78" s="127"/>
      <c r="F78" s="127"/>
      <c r="G78" s="127"/>
      <c r="H78" s="146" t="s">
        <v>562</v>
      </c>
      <c r="I78" s="440">
        <v>42468</v>
      </c>
      <c r="J78" s="167" t="s">
        <v>300</v>
      </c>
      <c r="K78" s="166" t="s">
        <v>551</v>
      </c>
      <c r="L78" s="170">
        <v>308080.75</v>
      </c>
      <c r="M78" s="132" t="s">
        <v>3238</v>
      </c>
      <c r="N78" s="151" t="s">
        <v>226</v>
      </c>
      <c r="O78" s="133"/>
      <c r="P78" s="147" t="s">
        <v>116</v>
      </c>
      <c r="Q78" s="451">
        <v>42608</v>
      </c>
      <c r="R78" s="136" t="s">
        <v>268</v>
      </c>
      <c r="S78" s="137" t="s">
        <v>11</v>
      </c>
      <c r="T78" s="147"/>
      <c r="U78" s="148"/>
      <c r="V78" s="139" t="s">
        <v>215</v>
      </c>
      <c r="W78" s="140">
        <v>42534</v>
      </c>
      <c r="X78" s="139" t="s">
        <v>563</v>
      </c>
      <c r="Y78" s="139" t="s">
        <v>564</v>
      </c>
      <c r="Z78" s="421" t="s">
        <v>872</v>
      </c>
      <c r="AA78" s="141">
        <v>42611</v>
      </c>
      <c r="AB78" s="150"/>
      <c r="AC78" s="143" t="s">
        <v>183</v>
      </c>
      <c r="AD78" s="143" t="s">
        <v>95</v>
      </c>
      <c r="AE78" s="144"/>
      <c r="AF78" s="144"/>
      <c r="AG78" s="144"/>
      <c r="AH78" s="144"/>
      <c r="AI78" s="144"/>
      <c r="AJ78" s="144"/>
      <c r="AK78" s="144"/>
      <c r="AL78" s="144"/>
      <c r="AM78" s="342"/>
      <c r="AN78" s="479" t="s">
        <v>6551</v>
      </c>
      <c r="AO78" s="372" t="e">
        <f>VLOOKUP(C78,[2]LICITACIONES!$A$2:$A$51,1,0)</f>
        <v>#N/A</v>
      </c>
      <c r="AP78" s="469"/>
      <c r="AQ78" s="469"/>
      <c r="AR78" s="468"/>
      <c r="AS78" s="468"/>
      <c r="AT78" s="468"/>
      <c r="AU78" s="468" t="s">
        <v>6509</v>
      </c>
      <c r="AV78" s="468" t="e">
        <f>VLOOKUP(C78,[3]LICITACIONES!$A$2:$B$67,2,0)</f>
        <v>#N/A</v>
      </c>
      <c r="AW78" s="468" t="str">
        <f>VLOOKUP(C78,'[3]O.C. EN EJECUCIÓN'!$A$2:$B$25,2,0)</f>
        <v>Tecnopolis - Mantenimiento y Reparación de Maquinas Pesadas</v>
      </c>
      <c r="AX78" s="100"/>
      <c r="AY78" s="100"/>
      <c r="AZ78" s="100"/>
      <c r="BA78" s="100"/>
      <c r="BB78" s="100"/>
      <c r="BC78" s="101" t="s">
        <v>553</v>
      </c>
      <c r="BD78" s="100"/>
      <c r="BE78" s="100"/>
    </row>
    <row r="79" spans="1:57" ht="60" customHeight="1" x14ac:dyDescent="0.25">
      <c r="A79" s="125">
        <v>79</v>
      </c>
      <c r="B79" s="126" t="s">
        <v>566</v>
      </c>
      <c r="C79" s="126" t="s">
        <v>5518</v>
      </c>
      <c r="D79" s="127"/>
      <c r="E79" s="127"/>
      <c r="F79" s="127"/>
      <c r="G79" s="127"/>
      <c r="H79" s="127"/>
      <c r="I79" s="440">
        <v>42471</v>
      </c>
      <c r="J79" s="167" t="s">
        <v>402</v>
      </c>
      <c r="K79" s="166" t="s">
        <v>403</v>
      </c>
      <c r="L79" s="131">
        <v>17550</v>
      </c>
      <c r="M79" s="132" t="s">
        <v>3239</v>
      </c>
      <c r="N79" s="132" t="s">
        <v>270</v>
      </c>
      <c r="O79" s="133"/>
      <c r="P79" s="147"/>
      <c r="Q79" s="147"/>
      <c r="R79" s="136" t="s">
        <v>1077</v>
      </c>
      <c r="S79" s="137" t="s">
        <v>11</v>
      </c>
      <c r="T79" s="147"/>
      <c r="U79" s="139" t="s">
        <v>3240</v>
      </c>
      <c r="V79" s="148"/>
      <c r="W79" s="148"/>
      <c r="X79" s="148"/>
      <c r="Y79" s="148"/>
      <c r="Z79" s="152"/>
      <c r="AA79" s="152"/>
      <c r="AB79" s="144"/>
      <c r="AC79" s="143" t="s">
        <v>195</v>
      </c>
      <c r="AD79" s="143" t="s">
        <v>548</v>
      </c>
      <c r="AE79" s="144"/>
      <c r="AF79" s="144"/>
      <c r="AG79" s="143" t="s">
        <v>568</v>
      </c>
      <c r="AH79" s="144"/>
      <c r="AI79" s="144"/>
      <c r="AJ79" s="144"/>
      <c r="AK79" s="144"/>
      <c r="AL79" s="144"/>
      <c r="AM79" s="342"/>
      <c r="AN79" s="479"/>
      <c r="AO79" s="372" t="e">
        <f>VLOOKUP(C79,[2]LICITACIONES!$A$2:$A$51,1,0)</f>
        <v>#N/A</v>
      </c>
      <c r="AP79" s="469"/>
      <c r="AQ79" s="469"/>
      <c r="AR79" s="468"/>
      <c r="AS79" s="468"/>
      <c r="AT79" s="468"/>
      <c r="AU79" s="468" t="s">
        <v>6514</v>
      </c>
      <c r="AV79" s="468" t="e">
        <f>VLOOKUP(C79,[3]LICITACIONES!$A$2:$B$67,2,0)</f>
        <v>#N/A</v>
      </c>
      <c r="AW79" s="468" t="e">
        <f>VLOOKUP(C79,'[3]O.C. EN EJECUCIÓN'!$A$2:$B$25,2,0)</f>
        <v>#N/A</v>
      </c>
      <c r="AX79" s="100"/>
      <c r="AY79" s="100"/>
      <c r="AZ79" s="100"/>
      <c r="BA79" s="100"/>
      <c r="BB79" s="100"/>
      <c r="BC79" s="101" t="s">
        <v>565</v>
      </c>
      <c r="BD79" s="100"/>
      <c r="BE79" s="100"/>
    </row>
    <row r="80" spans="1:57" ht="60" customHeight="1" x14ac:dyDescent="0.25">
      <c r="A80" s="125">
        <v>80</v>
      </c>
      <c r="B80" s="126" t="s">
        <v>569</v>
      </c>
      <c r="C80" s="126" t="s">
        <v>569</v>
      </c>
      <c r="D80" s="127"/>
      <c r="E80" s="127"/>
      <c r="F80" s="127"/>
      <c r="G80" s="127"/>
      <c r="H80" s="146" t="s">
        <v>576</v>
      </c>
      <c r="I80" s="440">
        <v>42471</v>
      </c>
      <c r="J80" s="176" t="s">
        <v>5395</v>
      </c>
      <c r="K80" s="166" t="s">
        <v>573</v>
      </c>
      <c r="L80" s="131">
        <v>17548</v>
      </c>
      <c r="M80" s="132" t="s">
        <v>3241</v>
      </c>
      <c r="N80" s="130"/>
      <c r="O80" s="133"/>
      <c r="P80" s="147"/>
      <c r="Q80" s="147"/>
      <c r="R80" s="136" t="s">
        <v>1077</v>
      </c>
      <c r="S80" s="137" t="s">
        <v>11</v>
      </c>
      <c r="T80" s="147"/>
      <c r="U80" s="139" t="s">
        <v>575</v>
      </c>
      <c r="V80" s="148"/>
      <c r="W80" s="148"/>
      <c r="X80" s="148"/>
      <c r="Y80" s="148"/>
      <c r="Z80" s="421" t="s">
        <v>220</v>
      </c>
      <c r="AA80" s="141">
        <v>42499</v>
      </c>
      <c r="AB80" s="150"/>
      <c r="AC80" s="143" t="s">
        <v>186</v>
      </c>
      <c r="AD80" s="143" t="s">
        <v>186</v>
      </c>
      <c r="AE80" s="142" t="s">
        <v>576</v>
      </c>
      <c r="AF80" s="144"/>
      <c r="AG80" s="144"/>
      <c r="AH80" s="143" t="s">
        <v>577</v>
      </c>
      <c r="AI80" s="144"/>
      <c r="AJ80" s="144"/>
      <c r="AK80" s="144"/>
      <c r="AL80" s="144"/>
      <c r="AM80" s="418" t="s">
        <v>6548</v>
      </c>
      <c r="AN80" s="479"/>
      <c r="AO80" s="372" t="e">
        <f>VLOOKUP(C80,[2]LICITACIONES!$A$2:$A$51,1,0)</f>
        <v>#N/A</v>
      </c>
      <c r="AP80" s="469"/>
      <c r="AQ80" s="469"/>
      <c r="AR80" s="468"/>
      <c r="AS80" s="468"/>
      <c r="AT80" s="468"/>
      <c r="AU80" s="468" t="s">
        <v>6514</v>
      </c>
      <c r="AV80" s="468" t="e">
        <f>VLOOKUP(C80,[3]LICITACIONES!$A$2:$B$67,2,0)</f>
        <v>#N/A</v>
      </c>
      <c r="AW80" s="468" t="e">
        <f>VLOOKUP(C80,'[3]O.C. EN EJECUCIÓN'!$A$2:$B$25,2,0)</f>
        <v>#N/A</v>
      </c>
      <c r="AX80" s="100"/>
      <c r="AY80" s="100"/>
      <c r="AZ80" s="100"/>
      <c r="BA80" s="100"/>
      <c r="BB80" s="100"/>
      <c r="BC80" s="101" t="s">
        <v>509</v>
      </c>
      <c r="BD80" s="100"/>
      <c r="BE80" s="100"/>
    </row>
    <row r="81" spans="1:57" ht="31.5" x14ac:dyDescent="0.25">
      <c r="A81" s="125">
        <v>81</v>
      </c>
      <c r="B81" s="126" t="s">
        <v>578</v>
      </c>
      <c r="C81" s="126" t="s">
        <v>578</v>
      </c>
      <c r="D81" s="127"/>
      <c r="E81" s="127"/>
      <c r="F81" s="127"/>
      <c r="G81" s="127"/>
      <c r="H81" s="127"/>
      <c r="I81" s="440">
        <v>42471</v>
      </c>
      <c r="J81" s="167" t="s">
        <v>187</v>
      </c>
      <c r="K81" s="166" t="s">
        <v>579</v>
      </c>
      <c r="L81" s="131">
        <v>114212.75</v>
      </c>
      <c r="M81" s="132" t="s">
        <v>581</v>
      </c>
      <c r="N81" s="130"/>
      <c r="O81" s="133"/>
      <c r="P81" s="147"/>
      <c r="Q81" s="147"/>
      <c r="R81" s="136" t="s">
        <v>219</v>
      </c>
      <c r="S81" s="137" t="s">
        <v>11</v>
      </c>
      <c r="T81" s="138">
        <v>42576</v>
      </c>
      <c r="U81" s="148"/>
      <c r="V81" s="139" t="s">
        <v>206</v>
      </c>
      <c r="W81" s="140">
        <v>42591</v>
      </c>
      <c r="X81" s="148"/>
      <c r="Y81" s="148"/>
      <c r="Z81" s="421" t="s">
        <v>602</v>
      </c>
      <c r="AA81" s="141">
        <v>42591</v>
      </c>
      <c r="AB81" s="150"/>
      <c r="AC81" s="143" t="s">
        <v>186</v>
      </c>
      <c r="AD81" s="143" t="s">
        <v>186</v>
      </c>
      <c r="AE81" s="144"/>
      <c r="AF81" s="144"/>
      <c r="AG81" s="144"/>
      <c r="AH81" s="143" t="s">
        <v>582</v>
      </c>
      <c r="AI81" s="144"/>
      <c r="AJ81" s="144"/>
      <c r="AK81" s="144"/>
      <c r="AL81" s="144"/>
      <c r="AM81" s="342"/>
      <c r="AN81" s="479"/>
      <c r="AO81" s="372" t="e">
        <f>VLOOKUP(C81,[2]LICITACIONES!$A$2:$A$51,1,0)</f>
        <v>#N/A</v>
      </c>
      <c r="AP81" s="469"/>
      <c r="AQ81" s="469"/>
      <c r="AR81" s="468"/>
      <c r="AS81" s="468"/>
      <c r="AT81" s="468"/>
      <c r="AU81" s="468"/>
      <c r="AV81" s="468" t="e">
        <f>VLOOKUP(C81,[3]LICITACIONES!$A$2:$B$67,2,0)</f>
        <v>#N/A</v>
      </c>
      <c r="AW81" s="468" t="e">
        <f>VLOOKUP(C81,'[3]O.C. EN EJECUCIÓN'!$A$2:$B$25,2,0)</f>
        <v>#N/A</v>
      </c>
      <c r="AX81" s="100"/>
      <c r="AY81" s="100"/>
      <c r="AZ81" s="100"/>
      <c r="BA81" s="100"/>
      <c r="BB81" s="100"/>
      <c r="BC81" s="101" t="s">
        <v>327</v>
      </c>
      <c r="BD81" s="100"/>
      <c r="BE81" s="100"/>
    </row>
    <row r="82" spans="1:57" ht="141.75" x14ac:dyDescent="0.25">
      <c r="A82" s="125">
        <v>82</v>
      </c>
      <c r="B82" s="126" t="s">
        <v>583</v>
      </c>
      <c r="C82" s="126" t="s">
        <v>583</v>
      </c>
      <c r="D82" s="127"/>
      <c r="E82" s="127"/>
      <c r="F82" s="127"/>
      <c r="G82" s="127"/>
      <c r="H82" s="127"/>
      <c r="I82" s="440">
        <v>42471</v>
      </c>
      <c r="J82" s="167" t="s">
        <v>373</v>
      </c>
      <c r="K82" s="430"/>
      <c r="L82" s="131">
        <v>1265588.0900000001</v>
      </c>
      <c r="M82" s="132" t="s">
        <v>3242</v>
      </c>
      <c r="N82" s="151" t="s">
        <v>226</v>
      </c>
      <c r="O82" s="133"/>
      <c r="P82" s="147"/>
      <c r="Q82" s="147"/>
      <c r="R82" s="136" t="s">
        <v>268</v>
      </c>
      <c r="S82" s="137" t="s">
        <v>112</v>
      </c>
      <c r="T82" s="138">
        <v>42524</v>
      </c>
      <c r="U82" s="148"/>
      <c r="V82" s="148"/>
      <c r="W82" s="148"/>
      <c r="X82" s="148"/>
      <c r="Y82" s="148"/>
      <c r="Z82" s="421" t="s">
        <v>220</v>
      </c>
      <c r="AA82" s="141">
        <v>42499</v>
      </c>
      <c r="AB82" s="144"/>
      <c r="AC82" s="143" t="s">
        <v>195</v>
      </c>
      <c r="AD82" s="144"/>
      <c r="AE82" s="144"/>
      <c r="AF82" s="144"/>
      <c r="AG82" s="144"/>
      <c r="AH82" s="144"/>
      <c r="AI82" s="144"/>
      <c r="AJ82" s="144"/>
      <c r="AK82" s="144"/>
      <c r="AL82" s="144"/>
      <c r="AM82" s="342"/>
      <c r="AN82" s="479"/>
      <c r="AO82" s="372" t="e">
        <f>VLOOKUP(C82,[2]LICITACIONES!$A$2:$A$51,1,0)</f>
        <v>#N/A</v>
      </c>
      <c r="AP82" s="469"/>
      <c r="AQ82" s="469"/>
      <c r="AR82" s="468"/>
      <c r="AS82" s="468"/>
      <c r="AT82" s="468"/>
      <c r="AU82" s="468"/>
      <c r="AV82" s="468" t="e">
        <f>VLOOKUP(C82,[3]LICITACIONES!$A$2:$B$67,2,0)</f>
        <v>#N/A</v>
      </c>
      <c r="AW82" s="468" t="e">
        <f>VLOOKUP(C82,'[3]O.C. EN EJECUCIÓN'!$A$2:$B$25,2,0)</f>
        <v>#N/A</v>
      </c>
      <c r="AX82" s="100"/>
      <c r="AY82" s="100"/>
      <c r="AZ82" s="100"/>
      <c r="BA82" s="100"/>
      <c r="BB82" s="100"/>
      <c r="BC82" s="101" t="s">
        <v>300</v>
      </c>
      <c r="BD82" s="100"/>
      <c r="BE82" s="100"/>
    </row>
    <row r="83" spans="1:57" ht="75" customHeight="1" x14ac:dyDescent="0.25">
      <c r="A83" s="125">
        <v>83</v>
      </c>
      <c r="B83" s="126" t="s">
        <v>124</v>
      </c>
      <c r="C83" s="126" t="s">
        <v>124</v>
      </c>
      <c r="D83" s="127"/>
      <c r="E83" s="127"/>
      <c r="F83" s="127"/>
      <c r="G83" s="127"/>
      <c r="H83" s="127"/>
      <c r="I83" s="440">
        <v>42471</v>
      </c>
      <c r="J83" s="167" t="s">
        <v>509</v>
      </c>
      <c r="K83" s="166" t="s">
        <v>584</v>
      </c>
      <c r="L83" s="131">
        <v>40940.839999999997</v>
      </c>
      <c r="M83" s="132" t="s">
        <v>3243</v>
      </c>
      <c r="N83" s="151" t="s">
        <v>226</v>
      </c>
      <c r="O83" s="133"/>
      <c r="P83" s="147"/>
      <c r="Q83" s="147"/>
      <c r="R83" s="136" t="s">
        <v>456</v>
      </c>
      <c r="S83" s="137" t="s">
        <v>11</v>
      </c>
      <c r="T83" s="171">
        <v>42514</v>
      </c>
      <c r="U83" s="139" t="s">
        <v>589</v>
      </c>
      <c r="V83" s="139" t="s">
        <v>226</v>
      </c>
      <c r="W83" s="140">
        <v>42601</v>
      </c>
      <c r="X83" s="139" t="s">
        <v>3725</v>
      </c>
      <c r="Y83" s="148"/>
      <c r="Z83" s="422"/>
      <c r="AA83" s="152"/>
      <c r="AB83" s="150"/>
      <c r="AC83" s="143" t="s">
        <v>183</v>
      </c>
      <c r="AD83" s="143" t="s">
        <v>182</v>
      </c>
      <c r="AE83" s="144"/>
      <c r="AF83" s="144"/>
      <c r="AG83" s="144"/>
      <c r="AH83" s="144"/>
      <c r="AI83" s="144"/>
      <c r="AJ83" s="144"/>
      <c r="AK83" s="144"/>
      <c r="AL83" s="143" t="s">
        <v>590</v>
      </c>
      <c r="AM83" s="342"/>
      <c r="AN83" s="479"/>
      <c r="AO83" s="372" t="e">
        <f>VLOOKUP(C83,[2]LICITACIONES!$A$2:$A$51,1,0)</f>
        <v>#N/A</v>
      </c>
      <c r="AP83" s="469"/>
      <c r="AQ83" s="469"/>
      <c r="AR83" s="468"/>
      <c r="AS83" s="468"/>
      <c r="AT83" s="468"/>
      <c r="AU83" s="468" t="s">
        <v>6514</v>
      </c>
      <c r="AV83" s="468" t="e">
        <f>VLOOKUP(C83,[3]LICITACIONES!$A$2:$B$67,2,0)</f>
        <v>#N/A</v>
      </c>
      <c r="AW83" s="468" t="e">
        <f>VLOOKUP(C83,'[3]O.C. EN EJECUCIÓN'!$A$2:$B$25,2,0)</f>
        <v>#N/A</v>
      </c>
      <c r="AX83" s="100"/>
      <c r="AY83" s="100"/>
      <c r="AZ83" s="100"/>
      <c r="BA83" s="100"/>
      <c r="BB83" s="100"/>
      <c r="BC83" s="101" t="s">
        <v>352</v>
      </c>
      <c r="BD83" s="100"/>
      <c r="BE83" s="100"/>
    </row>
    <row r="84" spans="1:57" ht="90" customHeight="1" x14ac:dyDescent="0.25">
      <c r="A84" s="125">
        <v>84</v>
      </c>
      <c r="B84" s="126" t="s">
        <v>591</v>
      </c>
      <c r="C84" s="126" t="s">
        <v>5519</v>
      </c>
      <c r="D84" s="127"/>
      <c r="E84" s="127"/>
      <c r="F84" s="127"/>
      <c r="G84" s="127"/>
      <c r="H84" s="127"/>
      <c r="I84" s="440">
        <v>42471</v>
      </c>
      <c r="J84" s="167" t="s">
        <v>398</v>
      </c>
      <c r="K84" s="430"/>
      <c r="L84" s="172" t="s">
        <v>593</v>
      </c>
      <c r="M84" s="132" t="s">
        <v>3244</v>
      </c>
      <c r="N84" s="151" t="s">
        <v>226</v>
      </c>
      <c r="O84" s="133"/>
      <c r="P84" s="147"/>
      <c r="Q84" s="147"/>
      <c r="R84" s="136" t="s">
        <v>354</v>
      </c>
      <c r="S84" s="137" t="s">
        <v>112</v>
      </c>
      <c r="T84" s="147"/>
      <c r="U84" s="139" t="s">
        <v>595</v>
      </c>
      <c r="V84" s="148"/>
      <c r="W84" s="148"/>
      <c r="X84" s="148"/>
      <c r="Y84" s="148"/>
      <c r="Z84" s="421" t="s">
        <v>220</v>
      </c>
      <c r="AA84" s="141">
        <v>42499</v>
      </c>
      <c r="AB84" s="150"/>
      <c r="AC84" s="143" t="s">
        <v>195</v>
      </c>
      <c r="AD84" s="143" t="s">
        <v>184</v>
      </c>
      <c r="AE84" s="144"/>
      <c r="AF84" s="144"/>
      <c r="AG84" s="144"/>
      <c r="AH84" s="144"/>
      <c r="AI84" s="144"/>
      <c r="AJ84" s="144"/>
      <c r="AK84" s="144"/>
      <c r="AL84" s="143" t="s">
        <v>596</v>
      </c>
      <c r="AM84" s="342" t="str">
        <f>AL84</f>
        <v>Para dar de baja.</v>
      </c>
      <c r="AN84" s="479"/>
      <c r="AO84" s="372" t="e">
        <f>VLOOKUP(C84,[2]LICITACIONES!$A$2:$A$51,1,0)</f>
        <v>#N/A</v>
      </c>
      <c r="AP84" s="469"/>
      <c r="AQ84" s="469"/>
      <c r="AR84" s="468"/>
      <c r="AS84" s="468"/>
      <c r="AT84" s="468"/>
      <c r="AU84" s="468"/>
      <c r="AV84" s="468" t="e">
        <f>VLOOKUP(C84,[3]LICITACIONES!$A$2:$B$67,2,0)</f>
        <v>#N/A</v>
      </c>
      <c r="AW84" s="468" t="e">
        <f>VLOOKUP(C84,'[3]O.C. EN EJECUCIÓN'!$A$2:$B$25,2,0)</f>
        <v>#N/A</v>
      </c>
      <c r="AX84" s="100"/>
      <c r="AY84" s="100"/>
      <c r="AZ84" s="100"/>
      <c r="BA84" s="100"/>
      <c r="BB84" s="100"/>
      <c r="BC84" s="101" t="s">
        <v>333</v>
      </c>
      <c r="BD84" s="100"/>
      <c r="BE84" s="100"/>
    </row>
    <row r="85" spans="1:57" ht="60" customHeight="1" x14ac:dyDescent="0.25">
      <c r="A85" s="156">
        <v>85</v>
      </c>
      <c r="B85" s="157" t="s">
        <v>597</v>
      </c>
      <c r="C85" s="157" t="s">
        <v>597</v>
      </c>
      <c r="D85" s="158"/>
      <c r="E85" s="158"/>
      <c r="F85" s="158"/>
      <c r="G85" s="158"/>
      <c r="H85" s="158"/>
      <c r="I85" s="441">
        <v>42471</v>
      </c>
      <c r="J85" s="157" t="s">
        <v>300</v>
      </c>
      <c r="K85" s="186" t="s">
        <v>599</v>
      </c>
      <c r="L85" s="158"/>
      <c r="M85" s="163" t="s">
        <v>3245</v>
      </c>
      <c r="N85" s="163" t="s">
        <v>226</v>
      </c>
      <c r="O85" s="158"/>
      <c r="P85" s="163" t="s">
        <v>204</v>
      </c>
      <c r="Q85" s="159">
        <v>42550</v>
      </c>
      <c r="R85" s="160" t="s">
        <v>354</v>
      </c>
      <c r="S85" s="137" t="s">
        <v>11</v>
      </c>
      <c r="T85" s="173">
        <v>42550</v>
      </c>
      <c r="U85" s="163" t="s">
        <v>356</v>
      </c>
      <c r="V85" s="163" t="s">
        <v>204</v>
      </c>
      <c r="W85" s="158"/>
      <c r="X85" s="158"/>
      <c r="Y85" s="163" t="s">
        <v>601</v>
      </c>
      <c r="Z85" s="421" t="s">
        <v>602</v>
      </c>
      <c r="AA85" s="159">
        <v>42569</v>
      </c>
      <c r="AB85" s="158"/>
      <c r="AC85" s="163" t="s">
        <v>186</v>
      </c>
      <c r="AD85" s="163" t="s">
        <v>186</v>
      </c>
      <c r="AE85" s="158"/>
      <c r="AF85" s="161" t="s">
        <v>603</v>
      </c>
      <c r="AG85" s="158"/>
      <c r="AH85" s="163" t="s">
        <v>604</v>
      </c>
      <c r="AI85" s="158"/>
      <c r="AJ85" s="158"/>
      <c r="AK85" s="158"/>
      <c r="AL85" s="158"/>
      <c r="AM85" s="418"/>
      <c r="AN85" s="479"/>
      <c r="AO85" s="372" t="e">
        <f>VLOOKUP(C85,[2]LICITACIONES!$A$2:$A$51,1,0)</f>
        <v>#N/A</v>
      </c>
      <c r="AP85" s="469"/>
      <c r="AQ85" s="469"/>
      <c r="AR85" s="468"/>
      <c r="AS85" s="468"/>
      <c r="AT85" s="468"/>
      <c r="AU85" s="468" t="s">
        <v>6514</v>
      </c>
      <c r="AV85" s="468" t="e">
        <f>VLOOKUP(C85,[3]LICITACIONES!$A$2:$B$67,2,0)</f>
        <v>#N/A</v>
      </c>
      <c r="AW85" s="468" t="e">
        <f>VLOOKUP(C85,'[3]O.C. EN EJECUCIÓN'!$A$2:$B$25,2,0)</f>
        <v>#N/A</v>
      </c>
      <c r="AX85" s="100"/>
      <c r="AY85" s="100"/>
      <c r="AZ85" s="100"/>
      <c r="BA85" s="100"/>
      <c r="BB85" s="100"/>
      <c r="BC85" s="101" t="s">
        <v>592</v>
      </c>
      <c r="BD85" s="100"/>
      <c r="BE85" s="100"/>
    </row>
    <row r="86" spans="1:57" ht="90" customHeight="1" x14ac:dyDescent="0.25">
      <c r="A86" s="125">
        <v>86</v>
      </c>
      <c r="B86" s="126" t="s">
        <v>605</v>
      </c>
      <c r="C86" s="126" t="s">
        <v>605</v>
      </c>
      <c r="D86" s="127"/>
      <c r="E86" s="127"/>
      <c r="F86" s="127"/>
      <c r="G86" s="127"/>
      <c r="H86" s="127"/>
      <c r="I86" s="440">
        <v>42471</v>
      </c>
      <c r="J86" s="167" t="s">
        <v>571</v>
      </c>
      <c r="K86" s="166" t="s">
        <v>606</v>
      </c>
      <c r="L86" s="133"/>
      <c r="M86" s="132" t="s">
        <v>3246</v>
      </c>
      <c r="N86" s="130"/>
      <c r="O86" s="133"/>
      <c r="P86" s="147"/>
      <c r="Q86" s="147"/>
      <c r="R86" s="136" t="s">
        <v>1077</v>
      </c>
      <c r="S86" s="137" t="s">
        <v>11</v>
      </c>
      <c r="T86" s="147"/>
      <c r="U86" s="148"/>
      <c r="V86" s="148"/>
      <c r="W86" s="148"/>
      <c r="X86" s="148"/>
      <c r="Y86" s="148"/>
      <c r="Z86" s="421" t="s">
        <v>220</v>
      </c>
      <c r="AA86" s="141">
        <v>42468</v>
      </c>
      <c r="AB86" s="150"/>
      <c r="AC86" s="143" t="s">
        <v>186</v>
      </c>
      <c r="AD86" s="143" t="s">
        <v>186</v>
      </c>
      <c r="AE86" s="144"/>
      <c r="AF86" s="144"/>
      <c r="AG86" s="144"/>
      <c r="AH86" s="165">
        <v>1641037</v>
      </c>
      <c r="AI86" s="144"/>
      <c r="AJ86" s="144"/>
      <c r="AK86" s="144"/>
      <c r="AL86" s="144"/>
      <c r="AM86" s="418" t="s">
        <v>6548</v>
      </c>
      <c r="AN86" s="479"/>
      <c r="AO86" s="372" t="e">
        <f>VLOOKUP(C86,[2]LICITACIONES!$A$2:$A$51,1,0)</f>
        <v>#N/A</v>
      </c>
      <c r="AP86" s="469"/>
      <c r="AQ86" s="469"/>
      <c r="AR86" s="468"/>
      <c r="AS86" s="469"/>
      <c r="AT86" s="468"/>
      <c r="AU86" s="468" t="s">
        <v>6514</v>
      </c>
      <c r="AV86" s="468" t="e">
        <f>VLOOKUP(C86,[3]LICITACIONES!$A$2:$B$67,2,0)</f>
        <v>#N/A</v>
      </c>
      <c r="AW86" s="468" t="e">
        <f>VLOOKUP(C86,'[3]O.C. EN EJECUCIÓN'!$A$2:$B$25,2,0)</f>
        <v>#N/A</v>
      </c>
      <c r="AX86" s="102"/>
      <c r="AY86" s="102"/>
      <c r="AZ86" s="102"/>
      <c r="BA86" s="102"/>
      <c r="BB86" s="102"/>
      <c r="BC86" s="101" t="s">
        <v>373</v>
      </c>
      <c r="BD86" s="102"/>
      <c r="BE86" s="100"/>
    </row>
    <row r="87" spans="1:57" ht="30" customHeight="1" x14ac:dyDescent="0.25">
      <c r="A87" s="125">
        <v>87</v>
      </c>
      <c r="B87" s="126" t="s">
        <v>608</v>
      </c>
      <c r="C87" s="126" t="s">
        <v>608</v>
      </c>
      <c r="D87" s="127"/>
      <c r="E87" s="127"/>
      <c r="F87" s="127"/>
      <c r="G87" s="127"/>
      <c r="H87" s="127"/>
      <c r="I87" s="440">
        <v>42471</v>
      </c>
      <c r="J87" s="167" t="s">
        <v>3247</v>
      </c>
      <c r="K87" s="166" t="s">
        <v>609</v>
      </c>
      <c r="L87" s="131">
        <v>393700</v>
      </c>
      <c r="M87" s="132" t="s">
        <v>610</v>
      </c>
      <c r="N87" s="151" t="s">
        <v>226</v>
      </c>
      <c r="O87" s="133"/>
      <c r="P87" s="147"/>
      <c r="Q87" s="147"/>
      <c r="R87" s="136" t="s">
        <v>1077</v>
      </c>
      <c r="S87" s="137" t="s">
        <v>11</v>
      </c>
      <c r="T87" s="147"/>
      <c r="U87" s="148"/>
      <c r="V87" s="148"/>
      <c r="W87" s="148"/>
      <c r="X87" s="148"/>
      <c r="Y87" s="148"/>
      <c r="Z87" s="421" t="s">
        <v>220</v>
      </c>
      <c r="AA87" s="141">
        <v>42499</v>
      </c>
      <c r="AB87" s="150"/>
      <c r="AC87" s="143" t="s">
        <v>186</v>
      </c>
      <c r="AD87" s="143" t="s">
        <v>186</v>
      </c>
      <c r="AE87" s="144"/>
      <c r="AF87" s="144"/>
      <c r="AG87" s="144"/>
      <c r="AH87" s="143" t="s">
        <v>611</v>
      </c>
      <c r="AI87" s="144"/>
      <c r="AJ87" s="144"/>
      <c r="AK87" s="144"/>
      <c r="AL87" s="144"/>
      <c r="AM87" s="418" t="s">
        <v>6548</v>
      </c>
      <c r="AN87" s="479"/>
      <c r="AO87" s="372" t="e">
        <f>VLOOKUP(C87,[2]LICITACIONES!$A$2:$A$51,1,0)</f>
        <v>#N/A</v>
      </c>
      <c r="AP87" s="469"/>
      <c r="AQ87" s="469"/>
      <c r="AR87" s="468"/>
      <c r="AS87" s="469"/>
      <c r="AT87" s="468"/>
      <c r="AU87" s="468" t="s">
        <v>6514</v>
      </c>
      <c r="AV87" s="468" t="e">
        <f>VLOOKUP(C87,[3]LICITACIONES!$A$2:$B$67,2,0)</f>
        <v>#N/A</v>
      </c>
      <c r="AW87" s="468" t="e">
        <f>VLOOKUP(C87,'[3]O.C. EN EJECUCIÓN'!$A$2:$B$25,2,0)</f>
        <v>#N/A</v>
      </c>
      <c r="AX87" s="100"/>
      <c r="AY87" s="100"/>
      <c r="AZ87" s="100"/>
      <c r="BA87" s="100"/>
      <c r="BB87" s="100"/>
      <c r="BC87" s="101" t="s">
        <v>210</v>
      </c>
      <c r="BD87" s="100"/>
      <c r="BE87" s="100"/>
    </row>
    <row r="88" spans="1:57" ht="45" customHeight="1" x14ac:dyDescent="0.25">
      <c r="A88" s="125">
        <v>88</v>
      </c>
      <c r="B88" s="126" t="s">
        <v>613</v>
      </c>
      <c r="C88" s="126" t="s">
        <v>613</v>
      </c>
      <c r="D88" s="127"/>
      <c r="E88" s="127"/>
      <c r="F88" s="127"/>
      <c r="G88" s="127"/>
      <c r="H88" s="127"/>
      <c r="I88" s="440">
        <v>42471</v>
      </c>
      <c r="J88" s="167" t="s">
        <v>2263</v>
      </c>
      <c r="K88" s="166" t="s">
        <v>614</v>
      </c>
      <c r="L88" s="131">
        <v>1195000</v>
      </c>
      <c r="M88" s="132" t="s">
        <v>3248</v>
      </c>
      <c r="N88" s="151" t="s">
        <v>226</v>
      </c>
      <c r="O88" s="133"/>
      <c r="P88" s="147"/>
      <c r="Q88" s="147"/>
      <c r="R88" s="136" t="s">
        <v>1077</v>
      </c>
      <c r="S88" s="137" t="s">
        <v>11</v>
      </c>
      <c r="T88" s="147"/>
      <c r="U88" s="148"/>
      <c r="V88" s="148"/>
      <c r="W88" s="148"/>
      <c r="X88" s="148"/>
      <c r="Y88" s="148"/>
      <c r="Z88" s="421" t="s">
        <v>220</v>
      </c>
      <c r="AA88" s="141">
        <v>42499</v>
      </c>
      <c r="AB88" s="150"/>
      <c r="AC88" s="143" t="s">
        <v>186</v>
      </c>
      <c r="AD88" s="143" t="s">
        <v>186</v>
      </c>
      <c r="AE88" s="144"/>
      <c r="AF88" s="144"/>
      <c r="AG88" s="144"/>
      <c r="AH88" s="143" t="s">
        <v>615</v>
      </c>
      <c r="AI88" s="144"/>
      <c r="AJ88" s="144"/>
      <c r="AK88" s="144"/>
      <c r="AL88" s="144"/>
      <c r="AM88" s="418" t="s">
        <v>6548</v>
      </c>
      <c r="AN88" s="479"/>
      <c r="AO88" s="372" t="e">
        <f>VLOOKUP(C88,[2]LICITACIONES!$A$2:$A$51,1,0)</f>
        <v>#N/A</v>
      </c>
      <c r="AP88" s="469"/>
      <c r="AQ88" s="469"/>
      <c r="AR88" s="468"/>
      <c r="AS88" s="469"/>
      <c r="AT88" s="468"/>
      <c r="AU88" s="468" t="s">
        <v>6514</v>
      </c>
      <c r="AV88" s="468" t="e">
        <f>VLOOKUP(C88,[3]LICITACIONES!$A$2:$B$67,2,0)</f>
        <v>#N/A</v>
      </c>
      <c r="AW88" s="468" t="e">
        <f>VLOOKUP(C88,'[3]O.C. EN EJECUCIÓN'!$A$2:$B$25,2,0)</f>
        <v>#N/A</v>
      </c>
      <c r="AX88" s="100"/>
      <c r="AY88" s="100"/>
      <c r="AZ88" s="100"/>
      <c r="BA88" s="100"/>
      <c r="BB88" s="100"/>
      <c r="BC88" s="101" t="s">
        <v>612</v>
      </c>
      <c r="BD88" s="100"/>
      <c r="BE88" s="100"/>
    </row>
    <row r="89" spans="1:57" ht="60" customHeight="1" x14ac:dyDescent="0.25">
      <c r="A89" s="156">
        <v>89</v>
      </c>
      <c r="B89" s="157" t="s">
        <v>616</v>
      </c>
      <c r="C89" s="157" t="s">
        <v>616</v>
      </c>
      <c r="D89" s="158"/>
      <c r="E89" s="158"/>
      <c r="F89" s="158"/>
      <c r="G89" s="158"/>
      <c r="H89" s="158"/>
      <c r="I89" s="441">
        <v>42471</v>
      </c>
      <c r="J89" s="157" t="s">
        <v>193</v>
      </c>
      <c r="K89" s="186" t="s">
        <v>344</v>
      </c>
      <c r="L89" s="162">
        <v>297408.8</v>
      </c>
      <c r="M89" s="163" t="s">
        <v>3249</v>
      </c>
      <c r="N89" s="158"/>
      <c r="O89" s="158"/>
      <c r="P89" s="158"/>
      <c r="Q89" s="158"/>
      <c r="R89" s="160" t="s">
        <v>354</v>
      </c>
      <c r="S89" s="137" t="s">
        <v>11</v>
      </c>
      <c r="T89" s="158"/>
      <c r="U89" s="163" t="s">
        <v>617</v>
      </c>
      <c r="V89" s="158"/>
      <c r="W89" s="158"/>
      <c r="X89" s="158"/>
      <c r="Y89" s="158"/>
      <c r="Z89" s="421" t="s">
        <v>220</v>
      </c>
      <c r="AA89" s="159">
        <v>42499</v>
      </c>
      <c r="AB89" s="158"/>
      <c r="AC89" s="163" t="s">
        <v>186</v>
      </c>
      <c r="AD89" s="163" t="s">
        <v>186</v>
      </c>
      <c r="AE89" s="158"/>
      <c r="AF89" s="158"/>
      <c r="AG89" s="158"/>
      <c r="AH89" s="163" t="s">
        <v>618</v>
      </c>
      <c r="AI89" s="158"/>
      <c r="AJ89" s="158"/>
      <c r="AK89" s="158"/>
      <c r="AL89" s="158"/>
      <c r="AM89" s="418" t="s">
        <v>6548</v>
      </c>
      <c r="AN89" s="479"/>
      <c r="AO89" s="372" t="e">
        <f>VLOOKUP(C89,[2]LICITACIONES!$A$2:$A$51,1,0)</f>
        <v>#N/A</v>
      </c>
      <c r="AP89" s="469"/>
      <c r="AQ89" s="469"/>
      <c r="AR89" s="468"/>
      <c r="AS89" s="468"/>
      <c r="AT89" s="468"/>
      <c r="AU89" s="468" t="s">
        <v>6514</v>
      </c>
      <c r="AV89" s="468" t="e">
        <f>VLOOKUP(C89,[3]LICITACIONES!$A$2:$B$67,2,0)</f>
        <v>#N/A</v>
      </c>
      <c r="AW89" s="468" t="e">
        <f>VLOOKUP(C89,'[3]O.C. EN EJECUCIÓN'!$A$2:$B$25,2,0)</f>
        <v>#N/A</v>
      </c>
      <c r="AX89" s="100"/>
      <c r="AY89" s="100"/>
      <c r="AZ89" s="100"/>
      <c r="BA89" s="100"/>
      <c r="BB89" s="100"/>
      <c r="BC89" s="101" t="s">
        <v>426</v>
      </c>
      <c r="BD89" s="100"/>
      <c r="BE89" s="100"/>
    </row>
    <row r="90" spans="1:57" ht="45" customHeight="1" x14ac:dyDescent="0.25">
      <c r="A90" s="125">
        <v>90</v>
      </c>
      <c r="B90" s="126" t="s">
        <v>620</v>
      </c>
      <c r="C90" s="126" t="s">
        <v>620</v>
      </c>
      <c r="D90" s="127"/>
      <c r="E90" s="127"/>
      <c r="F90" s="127"/>
      <c r="G90" s="127"/>
      <c r="H90" s="127"/>
      <c r="I90" s="440">
        <v>42471</v>
      </c>
      <c r="J90" s="167" t="s">
        <v>542</v>
      </c>
      <c r="K90" s="166" t="s">
        <v>621</v>
      </c>
      <c r="L90" s="133"/>
      <c r="M90" s="132" t="s">
        <v>622</v>
      </c>
      <c r="N90" s="151" t="s">
        <v>226</v>
      </c>
      <c r="O90" s="133"/>
      <c r="P90" s="147"/>
      <c r="Q90" s="147"/>
      <c r="R90" s="148"/>
      <c r="S90" s="137" t="s">
        <v>11</v>
      </c>
      <c r="T90" s="147"/>
      <c r="U90" s="139" t="s">
        <v>5396</v>
      </c>
      <c r="V90" s="148"/>
      <c r="W90" s="148"/>
      <c r="X90" s="148"/>
      <c r="Y90" s="148"/>
      <c r="Z90" s="421" t="s">
        <v>220</v>
      </c>
      <c r="AA90" s="141">
        <v>42499</v>
      </c>
      <c r="AB90" s="144"/>
      <c r="AC90" s="143" t="s">
        <v>195</v>
      </c>
      <c r="AD90" s="144"/>
      <c r="AE90" s="144"/>
      <c r="AF90" s="144"/>
      <c r="AG90" s="144"/>
      <c r="AH90" s="144"/>
      <c r="AI90" s="144"/>
      <c r="AJ90" s="144"/>
      <c r="AK90" s="144"/>
      <c r="AL90" s="144"/>
      <c r="AM90" s="342"/>
      <c r="AN90" s="479"/>
      <c r="AO90" s="372" t="e">
        <f>VLOOKUP(C90,[2]LICITACIONES!$A$2:$A$51,1,0)</f>
        <v>#N/A</v>
      </c>
      <c r="AP90" s="469"/>
      <c r="AQ90" s="469"/>
      <c r="AR90" s="468"/>
      <c r="AS90" s="469"/>
      <c r="AT90" s="468"/>
      <c r="AU90" s="468" t="s">
        <v>6509</v>
      </c>
      <c r="AV90" s="468" t="e">
        <f>VLOOKUP(C90,[3]LICITACIONES!$A$2:$B$67,2,0)</f>
        <v>#N/A</v>
      </c>
      <c r="AW90" s="468" t="e">
        <f>VLOOKUP(C90,'[3]O.C. EN EJECUCIÓN'!$A$2:$B$25,2,0)</f>
        <v>#N/A</v>
      </c>
      <c r="AX90" s="102"/>
      <c r="AY90" s="102"/>
      <c r="AZ90" s="102"/>
      <c r="BA90" s="102"/>
      <c r="BB90" s="102"/>
      <c r="BC90" s="101" t="s">
        <v>619</v>
      </c>
      <c r="BD90" s="102"/>
      <c r="BE90" s="100"/>
    </row>
    <row r="91" spans="1:57" ht="45" customHeight="1" x14ac:dyDescent="0.25">
      <c r="A91" s="125">
        <v>91</v>
      </c>
      <c r="B91" s="126" t="s">
        <v>625</v>
      </c>
      <c r="C91" s="126" t="s">
        <v>625</v>
      </c>
      <c r="D91" s="127"/>
      <c r="E91" s="127"/>
      <c r="F91" s="127"/>
      <c r="G91" s="127"/>
      <c r="H91" s="127"/>
      <c r="I91" s="440">
        <v>42471</v>
      </c>
      <c r="J91" s="167" t="s">
        <v>228</v>
      </c>
      <c r="K91" s="430"/>
      <c r="L91" s="131">
        <v>223080</v>
      </c>
      <c r="M91" s="132" t="s">
        <v>626</v>
      </c>
      <c r="N91" s="130"/>
      <c r="O91" s="133"/>
      <c r="P91" s="147"/>
      <c r="Q91" s="147"/>
      <c r="R91" s="136" t="s">
        <v>1077</v>
      </c>
      <c r="S91" s="137" t="s">
        <v>11</v>
      </c>
      <c r="T91" s="147"/>
      <c r="U91" s="139" t="s">
        <v>627</v>
      </c>
      <c r="V91" s="148"/>
      <c r="W91" s="148"/>
      <c r="X91" s="148"/>
      <c r="Y91" s="148"/>
      <c r="Z91" s="421" t="s">
        <v>220</v>
      </c>
      <c r="AA91" s="141">
        <v>42499</v>
      </c>
      <c r="AB91" s="144"/>
      <c r="AC91" s="143" t="s">
        <v>195</v>
      </c>
      <c r="AD91" s="144"/>
      <c r="AE91" s="144"/>
      <c r="AF91" s="144"/>
      <c r="AG91" s="144"/>
      <c r="AH91" s="144"/>
      <c r="AI91" s="144"/>
      <c r="AJ91" s="144"/>
      <c r="AK91" s="144"/>
      <c r="AL91" s="144"/>
      <c r="AM91" s="418" t="s">
        <v>4557</v>
      </c>
      <c r="AN91" s="479"/>
      <c r="AO91" s="372" t="e">
        <f>VLOOKUP(C91,[2]LICITACIONES!$A$2:$A$51,1,0)</f>
        <v>#N/A</v>
      </c>
      <c r="AP91" s="469"/>
      <c r="AQ91" s="469"/>
      <c r="AR91" s="468"/>
      <c r="AS91" s="469"/>
      <c r="AT91" s="468"/>
      <c r="AU91" s="468" t="s">
        <v>6514</v>
      </c>
      <c r="AV91" s="468" t="e">
        <f>VLOOKUP(C91,[3]LICITACIONES!$A$2:$B$67,2,0)</f>
        <v>#N/A</v>
      </c>
      <c r="AW91" s="468" t="e">
        <f>VLOOKUP(C91,'[3]O.C. EN EJECUCIÓN'!$A$2:$B$25,2,0)</f>
        <v>#N/A</v>
      </c>
      <c r="AX91" s="100"/>
      <c r="AY91" s="100"/>
      <c r="AZ91" s="100"/>
      <c r="BA91" s="100"/>
      <c r="BB91" s="100"/>
      <c r="BC91" s="101" t="s">
        <v>348</v>
      </c>
      <c r="BD91" s="100"/>
      <c r="BE91" s="100"/>
    </row>
    <row r="92" spans="1:57" ht="45" customHeight="1" x14ac:dyDescent="0.25">
      <c r="A92" s="125">
        <v>92</v>
      </c>
      <c r="B92" s="126" t="s">
        <v>628</v>
      </c>
      <c r="C92" s="126" t="s">
        <v>628</v>
      </c>
      <c r="D92" s="127"/>
      <c r="E92" s="127"/>
      <c r="F92" s="127"/>
      <c r="G92" s="127"/>
      <c r="H92" s="127"/>
      <c r="I92" s="440">
        <v>42471</v>
      </c>
      <c r="J92" s="167" t="s">
        <v>3250</v>
      </c>
      <c r="K92" s="430"/>
      <c r="L92" s="167" t="s">
        <v>3251</v>
      </c>
      <c r="M92" s="132" t="s">
        <v>629</v>
      </c>
      <c r="N92" s="151" t="s">
        <v>226</v>
      </c>
      <c r="O92" s="133"/>
      <c r="P92" s="147"/>
      <c r="Q92" s="147"/>
      <c r="R92" s="148"/>
      <c r="S92" s="137" t="s">
        <v>11</v>
      </c>
      <c r="T92" s="147"/>
      <c r="U92" s="139" t="s">
        <v>5397</v>
      </c>
      <c r="V92" s="148"/>
      <c r="W92" s="148"/>
      <c r="X92" s="148"/>
      <c r="Y92" s="148"/>
      <c r="Z92" s="421" t="s">
        <v>220</v>
      </c>
      <c r="AA92" s="141">
        <v>42499</v>
      </c>
      <c r="AB92" s="144"/>
      <c r="AC92" s="143" t="s">
        <v>195</v>
      </c>
      <c r="AD92" s="144"/>
      <c r="AE92" s="144"/>
      <c r="AF92" s="144"/>
      <c r="AG92" s="144"/>
      <c r="AH92" s="144"/>
      <c r="AI92" s="144"/>
      <c r="AJ92" s="144"/>
      <c r="AK92" s="144"/>
      <c r="AL92" s="144"/>
      <c r="AM92" s="342"/>
      <c r="AN92" s="479"/>
      <c r="AO92" s="372" t="e">
        <f>VLOOKUP(C92,[2]LICITACIONES!$A$2:$A$51,1,0)</f>
        <v>#N/A</v>
      </c>
      <c r="AP92" s="469"/>
      <c r="AQ92" s="469"/>
      <c r="AR92" s="468"/>
      <c r="AS92" s="468"/>
      <c r="AT92" s="468"/>
      <c r="AU92" s="468" t="s">
        <v>6509</v>
      </c>
      <c r="AV92" s="468" t="e">
        <f>VLOOKUP(C92,[3]LICITACIONES!$A$2:$B$67,2,0)</f>
        <v>#N/A</v>
      </c>
      <c r="AW92" s="468" t="e">
        <f>VLOOKUP(C92,'[3]O.C. EN EJECUCIÓN'!$A$2:$B$25,2,0)</f>
        <v>#N/A</v>
      </c>
      <c r="AX92" s="100"/>
      <c r="AY92" s="100"/>
      <c r="AZ92" s="100"/>
      <c r="BA92" s="100"/>
      <c r="BB92" s="100"/>
      <c r="BC92" s="101" t="s">
        <v>519</v>
      </c>
      <c r="BD92" s="100"/>
      <c r="BE92" s="100"/>
    </row>
    <row r="93" spans="1:57" ht="60" customHeight="1" x14ac:dyDescent="0.25">
      <c r="A93" s="156">
        <v>93</v>
      </c>
      <c r="B93" s="157" t="s">
        <v>631</v>
      </c>
      <c r="C93" s="157" t="s">
        <v>631</v>
      </c>
      <c r="D93" s="158"/>
      <c r="E93" s="158"/>
      <c r="F93" s="158"/>
      <c r="G93" s="158"/>
      <c r="H93" s="158"/>
      <c r="I93" s="441">
        <v>42471</v>
      </c>
      <c r="J93" s="157" t="s">
        <v>468</v>
      </c>
      <c r="K93" s="186" t="s">
        <v>632</v>
      </c>
      <c r="L93" s="162">
        <v>214276</v>
      </c>
      <c r="M93" s="163" t="s">
        <v>633</v>
      </c>
      <c r="N93" s="163" t="s">
        <v>226</v>
      </c>
      <c r="O93" s="158"/>
      <c r="P93" s="158"/>
      <c r="Q93" s="158"/>
      <c r="R93" s="160" t="s">
        <v>1077</v>
      </c>
      <c r="S93" s="137" t="s">
        <v>11</v>
      </c>
      <c r="T93" s="158"/>
      <c r="U93" s="158"/>
      <c r="V93" s="158"/>
      <c r="W93" s="158"/>
      <c r="X93" s="158"/>
      <c r="Y93" s="158"/>
      <c r="Z93" s="421" t="s">
        <v>220</v>
      </c>
      <c r="AA93" s="159">
        <v>42499</v>
      </c>
      <c r="AB93" s="161" t="s">
        <v>227</v>
      </c>
      <c r="AC93" s="163" t="s">
        <v>195</v>
      </c>
      <c r="AD93" s="158"/>
      <c r="AE93" s="158"/>
      <c r="AF93" s="158"/>
      <c r="AG93" s="158"/>
      <c r="AH93" s="158"/>
      <c r="AI93" s="158"/>
      <c r="AJ93" s="158"/>
      <c r="AK93" s="158"/>
      <c r="AL93" s="158"/>
      <c r="AM93" s="418" t="s">
        <v>4557</v>
      </c>
      <c r="AN93" s="479"/>
      <c r="AO93" s="372" t="e">
        <f>VLOOKUP(C93,[2]LICITACIONES!$A$2:$A$51,1,0)</f>
        <v>#N/A</v>
      </c>
      <c r="AP93" s="469"/>
      <c r="AQ93" s="469"/>
      <c r="AR93" s="468"/>
      <c r="AS93" s="469"/>
      <c r="AT93" s="468"/>
      <c r="AU93" s="468" t="s">
        <v>6514</v>
      </c>
      <c r="AV93" s="468" t="e">
        <f>VLOOKUP(C93,[3]LICITACIONES!$A$2:$B$67,2,0)</f>
        <v>#N/A</v>
      </c>
      <c r="AW93" s="468" t="e">
        <f>VLOOKUP(C93,'[3]O.C. EN EJECUCIÓN'!$A$2:$B$25,2,0)</f>
        <v>#N/A</v>
      </c>
      <c r="AX93" s="100"/>
      <c r="AY93" s="100"/>
      <c r="AZ93" s="100"/>
      <c r="BA93" s="100"/>
      <c r="BB93" s="100"/>
      <c r="BC93" s="101" t="s">
        <v>467</v>
      </c>
      <c r="BD93" s="100"/>
      <c r="BE93" s="100"/>
    </row>
    <row r="94" spans="1:57" ht="75" customHeight="1" x14ac:dyDescent="0.25">
      <c r="A94" s="125">
        <v>94</v>
      </c>
      <c r="B94" s="126" t="s">
        <v>636</v>
      </c>
      <c r="C94" s="126" t="s">
        <v>636</v>
      </c>
      <c r="D94" s="127"/>
      <c r="E94" s="127"/>
      <c r="F94" s="127"/>
      <c r="G94" s="127"/>
      <c r="H94" s="127"/>
      <c r="I94" s="440">
        <v>42471</v>
      </c>
      <c r="J94" s="167" t="s">
        <v>300</v>
      </c>
      <c r="K94" s="430"/>
      <c r="L94" s="133"/>
      <c r="M94" s="132" t="s">
        <v>637</v>
      </c>
      <c r="N94" s="151" t="s">
        <v>226</v>
      </c>
      <c r="O94" s="133"/>
      <c r="P94" s="147"/>
      <c r="Q94" s="147"/>
      <c r="R94" s="136" t="s">
        <v>219</v>
      </c>
      <c r="S94" s="137" t="s">
        <v>11</v>
      </c>
      <c r="T94" s="147"/>
      <c r="U94" s="139" t="s">
        <v>3252</v>
      </c>
      <c r="V94" s="148"/>
      <c r="W94" s="148"/>
      <c r="X94" s="148"/>
      <c r="Y94" s="148"/>
      <c r="Z94" s="421" t="s">
        <v>220</v>
      </c>
      <c r="AA94" s="141">
        <v>42499</v>
      </c>
      <c r="AB94" s="144"/>
      <c r="AC94" s="143" t="s">
        <v>195</v>
      </c>
      <c r="AD94" s="144"/>
      <c r="AE94" s="144"/>
      <c r="AF94" s="144"/>
      <c r="AG94" s="144"/>
      <c r="AH94" s="144"/>
      <c r="AI94" s="144"/>
      <c r="AJ94" s="144"/>
      <c r="AK94" s="144"/>
      <c r="AL94" s="144"/>
      <c r="AM94" s="342"/>
      <c r="AN94" s="479"/>
      <c r="AO94" s="372" t="e">
        <f>VLOOKUP(C94,[2]LICITACIONES!$A$2:$A$51,1,0)</f>
        <v>#N/A</v>
      </c>
      <c r="AP94" s="469"/>
      <c r="AQ94" s="469"/>
      <c r="AR94" s="468"/>
      <c r="AS94" s="469"/>
      <c r="AT94" s="468"/>
      <c r="AU94" s="468"/>
      <c r="AV94" s="468" t="e">
        <f>VLOOKUP(C94,[3]LICITACIONES!$A$2:$B$67,2,0)</f>
        <v>#N/A</v>
      </c>
      <c r="AW94" s="468" t="e">
        <f>VLOOKUP(C94,'[3]O.C. EN EJECUCIÓN'!$A$2:$B$25,2,0)</f>
        <v>#N/A</v>
      </c>
      <c r="AX94" s="102"/>
      <c r="AY94" s="102"/>
      <c r="AZ94" s="102"/>
      <c r="BA94" s="102"/>
      <c r="BB94" s="102"/>
      <c r="BC94" s="101" t="s">
        <v>339</v>
      </c>
      <c r="BD94" s="102"/>
      <c r="BE94" s="100"/>
    </row>
    <row r="95" spans="1:57" ht="30" customHeight="1" x14ac:dyDescent="0.25">
      <c r="A95" s="125">
        <v>95</v>
      </c>
      <c r="B95" s="126" t="s">
        <v>638</v>
      </c>
      <c r="C95" s="126" t="s">
        <v>638</v>
      </c>
      <c r="D95" s="127"/>
      <c r="E95" s="127"/>
      <c r="F95" s="127"/>
      <c r="G95" s="127"/>
      <c r="H95" s="127"/>
      <c r="I95" s="440">
        <v>42471</v>
      </c>
      <c r="J95" s="167" t="s">
        <v>495</v>
      </c>
      <c r="K95" s="166" t="s">
        <v>3253</v>
      </c>
      <c r="L95" s="131">
        <v>269375</v>
      </c>
      <c r="M95" s="132" t="s">
        <v>639</v>
      </c>
      <c r="N95" s="151" t="s">
        <v>270</v>
      </c>
      <c r="O95" s="133"/>
      <c r="P95" s="147"/>
      <c r="Q95" s="147"/>
      <c r="R95" s="148"/>
      <c r="S95" s="137" t="s">
        <v>11</v>
      </c>
      <c r="T95" s="147"/>
      <c r="U95" s="139" t="s">
        <v>640</v>
      </c>
      <c r="V95" s="148"/>
      <c r="W95" s="148"/>
      <c r="X95" s="148"/>
      <c r="Y95" s="148"/>
      <c r="Z95" s="421" t="s">
        <v>220</v>
      </c>
      <c r="AA95" s="141">
        <v>42499</v>
      </c>
      <c r="AB95" s="142" t="s">
        <v>227</v>
      </c>
      <c r="AC95" s="143" t="s">
        <v>195</v>
      </c>
      <c r="AD95" s="144"/>
      <c r="AE95" s="144"/>
      <c r="AF95" s="144"/>
      <c r="AG95" s="144"/>
      <c r="AH95" s="144"/>
      <c r="AI95" s="144"/>
      <c r="AJ95" s="144"/>
      <c r="AK95" s="144"/>
      <c r="AL95" s="144"/>
      <c r="AM95" s="418" t="s">
        <v>4557</v>
      </c>
      <c r="AN95" s="479"/>
      <c r="AO95" s="372" t="e">
        <f>VLOOKUP(C95,[2]LICITACIONES!$A$2:$A$51,1,0)</f>
        <v>#N/A</v>
      </c>
      <c r="AP95" s="469"/>
      <c r="AQ95" s="469"/>
      <c r="AR95" s="468"/>
      <c r="AS95" s="468"/>
      <c r="AT95" s="468"/>
      <c r="AU95" s="468" t="s">
        <v>6514</v>
      </c>
      <c r="AV95" s="468" t="e">
        <f>VLOOKUP(C95,[3]LICITACIONES!$A$2:$B$67,2,0)</f>
        <v>#N/A</v>
      </c>
      <c r="AW95" s="468" t="e">
        <f>VLOOKUP(C95,'[3]O.C. EN EJECUCIÓN'!$A$2:$B$25,2,0)</f>
        <v>#N/A</v>
      </c>
      <c r="AX95" s="100"/>
      <c r="AY95" s="100"/>
      <c r="AZ95" s="100"/>
      <c r="BA95" s="100"/>
      <c r="BB95" s="100"/>
      <c r="BC95" s="101" t="s">
        <v>364</v>
      </c>
      <c r="BD95" s="100"/>
      <c r="BE95" s="100"/>
    </row>
    <row r="96" spans="1:57" ht="45" customHeight="1" x14ac:dyDescent="0.25">
      <c r="A96" s="125">
        <v>96</v>
      </c>
      <c r="B96" s="126" t="s">
        <v>641</v>
      </c>
      <c r="C96" s="126" t="s">
        <v>641</v>
      </c>
      <c r="D96" s="127"/>
      <c r="E96" s="127"/>
      <c r="F96" s="127"/>
      <c r="G96" s="127"/>
      <c r="H96" s="127"/>
      <c r="I96" s="440">
        <v>42471</v>
      </c>
      <c r="J96" s="167" t="s">
        <v>210</v>
      </c>
      <c r="K96" s="430"/>
      <c r="L96" s="131">
        <v>52434</v>
      </c>
      <c r="M96" s="132" t="s">
        <v>642</v>
      </c>
      <c r="N96" s="151" t="s">
        <v>226</v>
      </c>
      <c r="O96" s="133"/>
      <c r="P96" s="147"/>
      <c r="Q96" s="147"/>
      <c r="R96" s="136" t="s">
        <v>1077</v>
      </c>
      <c r="S96" s="137" t="s">
        <v>11</v>
      </c>
      <c r="T96" s="147"/>
      <c r="U96" s="139" t="s">
        <v>3252</v>
      </c>
      <c r="V96" s="148"/>
      <c r="W96" s="148"/>
      <c r="X96" s="148"/>
      <c r="Y96" s="148"/>
      <c r="Z96" s="421" t="s">
        <v>220</v>
      </c>
      <c r="AA96" s="141">
        <v>42499</v>
      </c>
      <c r="AB96" s="144"/>
      <c r="AC96" s="143" t="s">
        <v>195</v>
      </c>
      <c r="AD96" s="144"/>
      <c r="AE96" s="144"/>
      <c r="AF96" s="144"/>
      <c r="AG96" s="144"/>
      <c r="AH96" s="144"/>
      <c r="AI96" s="144"/>
      <c r="AJ96" s="144"/>
      <c r="AK96" s="144"/>
      <c r="AL96" s="144"/>
      <c r="AM96" s="418" t="s">
        <v>4557</v>
      </c>
      <c r="AN96" s="479"/>
      <c r="AO96" s="372" t="e">
        <f>VLOOKUP(C96,[2]LICITACIONES!$A$2:$A$51,1,0)</f>
        <v>#N/A</v>
      </c>
      <c r="AP96" s="469"/>
      <c r="AQ96" s="469"/>
      <c r="AR96" s="468"/>
      <c r="AS96" s="468"/>
      <c r="AT96" s="468"/>
      <c r="AU96" s="468" t="s">
        <v>6514</v>
      </c>
      <c r="AV96" s="468" t="e">
        <f>VLOOKUP(C96,[3]LICITACIONES!$A$2:$B$67,2,0)</f>
        <v>#N/A</v>
      </c>
      <c r="AW96" s="468" t="e">
        <f>VLOOKUP(C96,'[3]O.C. EN EJECUCIÓN'!$A$2:$B$25,2,0)</f>
        <v>#N/A</v>
      </c>
      <c r="AX96" s="100"/>
      <c r="AY96" s="100"/>
      <c r="AZ96" s="100"/>
      <c r="BA96" s="100"/>
      <c r="BB96" s="100"/>
      <c r="BC96" s="101" t="s">
        <v>201</v>
      </c>
      <c r="BD96" s="100"/>
      <c r="BE96" s="100"/>
    </row>
    <row r="97" spans="1:57" ht="30" customHeight="1" x14ac:dyDescent="0.25">
      <c r="A97" s="125">
        <v>97</v>
      </c>
      <c r="B97" s="126" t="s">
        <v>645</v>
      </c>
      <c r="C97" s="126" t="s">
        <v>645</v>
      </c>
      <c r="D97" s="127"/>
      <c r="E97" s="127"/>
      <c r="F97" s="127"/>
      <c r="G97" s="127"/>
      <c r="H97" s="127"/>
      <c r="I97" s="440">
        <v>42471</v>
      </c>
      <c r="J97" s="167" t="s">
        <v>3254</v>
      </c>
      <c r="K97" s="430"/>
      <c r="L97" s="133"/>
      <c r="M97" s="132" t="s">
        <v>646</v>
      </c>
      <c r="N97" s="151" t="s">
        <v>226</v>
      </c>
      <c r="O97" s="133"/>
      <c r="P97" s="147"/>
      <c r="Q97" s="147"/>
      <c r="R97" s="136" t="s">
        <v>1077</v>
      </c>
      <c r="S97" s="137" t="s">
        <v>11</v>
      </c>
      <c r="T97" s="147"/>
      <c r="U97" s="139" t="s">
        <v>3252</v>
      </c>
      <c r="V97" s="148"/>
      <c r="W97" s="148"/>
      <c r="X97" s="148"/>
      <c r="Y97" s="148"/>
      <c r="Z97" s="421" t="s">
        <v>220</v>
      </c>
      <c r="AA97" s="141">
        <v>42499</v>
      </c>
      <c r="AB97" s="144"/>
      <c r="AC97" s="143" t="s">
        <v>195</v>
      </c>
      <c r="AD97" s="144"/>
      <c r="AE97" s="144"/>
      <c r="AF97" s="144"/>
      <c r="AG97" s="144"/>
      <c r="AH97" s="144"/>
      <c r="AI97" s="144"/>
      <c r="AJ97" s="144"/>
      <c r="AK97" s="144"/>
      <c r="AL97" s="144"/>
      <c r="AM97" s="418" t="s">
        <v>4557</v>
      </c>
      <c r="AN97" s="479"/>
      <c r="AO97" s="372" t="e">
        <f>VLOOKUP(C97,[2]LICITACIONES!$A$2:$A$51,1,0)</f>
        <v>#N/A</v>
      </c>
      <c r="AP97" s="469"/>
      <c r="AQ97" s="469"/>
      <c r="AR97" s="468"/>
      <c r="AS97" s="468"/>
      <c r="AT97" s="468"/>
      <c r="AU97" s="468" t="s">
        <v>6514</v>
      </c>
      <c r="AV97" s="468" t="e">
        <f>VLOOKUP(C97,[3]LICITACIONES!$A$2:$B$67,2,0)</f>
        <v>#N/A</v>
      </c>
      <c r="AW97" s="468" t="e">
        <f>VLOOKUP(C97,'[3]O.C. EN EJECUCIÓN'!$A$2:$B$25,2,0)</f>
        <v>#N/A</v>
      </c>
      <c r="AX97" s="100"/>
      <c r="AY97" s="100"/>
      <c r="AZ97" s="100"/>
      <c r="BA97" s="100"/>
      <c r="BB97" s="100"/>
      <c r="BC97" s="101" t="s">
        <v>644</v>
      </c>
      <c r="BD97" s="100"/>
      <c r="BE97" s="100"/>
    </row>
    <row r="98" spans="1:57" ht="30" customHeight="1" x14ac:dyDescent="0.25">
      <c r="A98" s="125">
        <v>98</v>
      </c>
      <c r="B98" s="126" t="s">
        <v>648</v>
      </c>
      <c r="C98" s="126" t="s">
        <v>648</v>
      </c>
      <c r="D98" s="127"/>
      <c r="E98" s="127"/>
      <c r="F98" s="127"/>
      <c r="G98" s="127"/>
      <c r="H98" s="127"/>
      <c r="I98" s="440">
        <v>42471</v>
      </c>
      <c r="J98" s="167" t="s">
        <v>2263</v>
      </c>
      <c r="K98" s="166" t="s">
        <v>621</v>
      </c>
      <c r="L98" s="166" t="s">
        <v>621</v>
      </c>
      <c r="M98" s="132" t="s">
        <v>649</v>
      </c>
      <c r="N98" s="151" t="s">
        <v>270</v>
      </c>
      <c r="O98" s="133"/>
      <c r="P98" s="147"/>
      <c r="Q98" s="147"/>
      <c r="R98" s="136" t="s">
        <v>1077</v>
      </c>
      <c r="S98" s="137" t="s">
        <v>11</v>
      </c>
      <c r="T98" s="147"/>
      <c r="U98" s="139" t="s">
        <v>650</v>
      </c>
      <c r="V98" s="148"/>
      <c r="W98" s="148"/>
      <c r="X98" s="148"/>
      <c r="Y98" s="148"/>
      <c r="Z98" s="421" t="s">
        <v>220</v>
      </c>
      <c r="AA98" s="141">
        <v>42499</v>
      </c>
      <c r="AB98" s="144"/>
      <c r="AC98" s="143" t="s">
        <v>195</v>
      </c>
      <c r="AD98" s="144"/>
      <c r="AE98" s="144"/>
      <c r="AF98" s="144"/>
      <c r="AG98" s="144"/>
      <c r="AH98" s="144"/>
      <c r="AI98" s="144"/>
      <c r="AJ98" s="144"/>
      <c r="AK98" s="144"/>
      <c r="AL98" s="144"/>
      <c r="AM98" s="418" t="s">
        <v>4557</v>
      </c>
      <c r="AN98" s="479"/>
      <c r="AO98" s="372" t="e">
        <f>VLOOKUP(C98,[2]LICITACIONES!$A$2:$A$51,1,0)</f>
        <v>#N/A</v>
      </c>
      <c r="AP98" s="469"/>
      <c r="AQ98" s="469"/>
      <c r="AR98" s="468"/>
      <c r="AS98" s="468"/>
      <c r="AT98" s="468"/>
      <c r="AU98" s="468" t="s">
        <v>6514</v>
      </c>
      <c r="AV98" s="468" t="e">
        <f>VLOOKUP(C98,[3]LICITACIONES!$A$2:$B$67,2,0)</f>
        <v>#N/A</v>
      </c>
      <c r="AW98" s="468" t="e">
        <f>VLOOKUP(C98,'[3]O.C. EN EJECUCIÓN'!$A$2:$B$25,2,0)</f>
        <v>#N/A</v>
      </c>
      <c r="AX98" s="100"/>
      <c r="AY98" s="100"/>
      <c r="AZ98" s="100"/>
      <c r="BA98" s="100"/>
      <c r="BB98" s="100"/>
      <c r="BC98" s="104" t="s">
        <v>571</v>
      </c>
      <c r="BD98" s="100"/>
      <c r="BE98" s="100"/>
    </row>
    <row r="99" spans="1:57" ht="45" customHeight="1" x14ac:dyDescent="0.25">
      <c r="A99" s="125">
        <v>99</v>
      </c>
      <c r="B99" s="126" t="s">
        <v>651</v>
      </c>
      <c r="C99" s="126" t="s">
        <v>651</v>
      </c>
      <c r="D99" s="127"/>
      <c r="E99" s="127"/>
      <c r="F99" s="127"/>
      <c r="G99" s="127"/>
      <c r="H99" s="127"/>
      <c r="I99" s="440">
        <v>42471</v>
      </c>
      <c r="J99" s="167" t="s">
        <v>318</v>
      </c>
      <c r="K99" s="430"/>
      <c r="L99" s="131">
        <v>288275</v>
      </c>
      <c r="M99" s="132" t="s">
        <v>3255</v>
      </c>
      <c r="N99" s="151" t="s">
        <v>226</v>
      </c>
      <c r="O99" s="133"/>
      <c r="P99" s="147"/>
      <c r="Q99" s="147"/>
      <c r="R99" s="136" t="s">
        <v>5940</v>
      </c>
      <c r="S99" s="137" t="s">
        <v>11</v>
      </c>
      <c r="T99" s="138">
        <v>42524</v>
      </c>
      <c r="U99" s="139" t="s">
        <v>5941</v>
      </c>
      <c r="V99" s="148"/>
      <c r="W99" s="148"/>
      <c r="X99" s="148"/>
      <c r="Y99" s="148"/>
      <c r="Z99" s="421" t="s">
        <v>220</v>
      </c>
      <c r="AA99" s="141">
        <v>42499</v>
      </c>
      <c r="AB99" s="142" t="s">
        <v>292</v>
      </c>
      <c r="AC99" s="143" t="s">
        <v>195</v>
      </c>
      <c r="AD99" s="144"/>
      <c r="AE99" s="144"/>
      <c r="AF99" s="144"/>
      <c r="AG99" s="144"/>
      <c r="AH99" s="144"/>
      <c r="AI99" s="144"/>
      <c r="AJ99" s="144"/>
      <c r="AK99" s="144"/>
      <c r="AL99" s="144"/>
      <c r="AM99" s="342"/>
      <c r="AN99" s="479"/>
      <c r="AO99" s="372" t="e">
        <f>VLOOKUP(C99,[2]LICITACIONES!$A$2:$A$51,1,0)</f>
        <v>#N/A</v>
      </c>
      <c r="AP99" s="469"/>
      <c r="AQ99" s="469"/>
      <c r="AR99" s="468"/>
      <c r="AS99" s="468"/>
      <c r="AT99" s="468"/>
      <c r="AU99" s="468" t="s">
        <v>6509</v>
      </c>
      <c r="AV99" s="468" t="e">
        <f>VLOOKUP(C99,[3]LICITACIONES!$A$2:$B$67,2,0)</f>
        <v>#N/A</v>
      </c>
      <c r="AW99" s="468" t="e">
        <f>VLOOKUP(C99,'[3]O.C. EN EJECUCIÓN'!$A$2:$B$25,2,0)</f>
        <v>#N/A</v>
      </c>
      <c r="AX99" s="100"/>
      <c r="AY99" s="100"/>
      <c r="AZ99" s="100"/>
      <c r="BA99" s="100"/>
      <c r="BB99" s="100"/>
      <c r="BC99" s="100"/>
      <c r="BD99" s="100"/>
      <c r="BE99" s="100"/>
    </row>
    <row r="100" spans="1:57" ht="60" customHeight="1" x14ac:dyDescent="0.25">
      <c r="A100" s="125">
        <v>100</v>
      </c>
      <c r="B100" s="126" t="s">
        <v>652</v>
      </c>
      <c r="C100" s="126" t="s">
        <v>652</v>
      </c>
      <c r="D100" s="127"/>
      <c r="E100" s="127"/>
      <c r="F100" s="127"/>
      <c r="G100" s="127"/>
      <c r="H100" s="127"/>
      <c r="I100" s="440">
        <v>42471</v>
      </c>
      <c r="J100" s="176" t="s">
        <v>323</v>
      </c>
      <c r="K100" s="166" t="s">
        <v>653</v>
      </c>
      <c r="L100" s="131">
        <v>627974.9</v>
      </c>
      <c r="M100" s="132" t="s">
        <v>654</v>
      </c>
      <c r="N100" s="130"/>
      <c r="O100" s="133"/>
      <c r="P100" s="147"/>
      <c r="Q100" s="147"/>
      <c r="R100" s="148"/>
      <c r="S100" s="137" t="s">
        <v>11</v>
      </c>
      <c r="T100" s="138">
        <v>42520</v>
      </c>
      <c r="U100" s="148"/>
      <c r="V100" s="139" t="s">
        <v>116</v>
      </c>
      <c r="W100" s="140">
        <v>42507</v>
      </c>
      <c r="X100" s="148"/>
      <c r="Y100" s="139" t="s">
        <v>655</v>
      </c>
      <c r="Z100" s="421" t="s">
        <v>220</v>
      </c>
      <c r="AA100" s="141">
        <v>42527</v>
      </c>
      <c r="AB100" s="150"/>
      <c r="AC100" s="143" t="s">
        <v>186</v>
      </c>
      <c r="AD100" s="143" t="s">
        <v>186</v>
      </c>
      <c r="AE100" s="144"/>
      <c r="AF100" s="144"/>
      <c r="AG100" s="144"/>
      <c r="AH100" s="143" t="s">
        <v>656</v>
      </c>
      <c r="AI100" s="144"/>
      <c r="AJ100" s="144"/>
      <c r="AK100" s="144"/>
      <c r="AL100" s="144"/>
      <c r="AM100" s="342"/>
      <c r="AN100" s="479"/>
      <c r="AO100" s="372" t="e">
        <f>VLOOKUP(C100,[2]LICITACIONES!$A$2:$A$51,1,0)</f>
        <v>#N/A</v>
      </c>
      <c r="AP100" s="469"/>
      <c r="AQ100" s="469"/>
      <c r="AR100" s="468"/>
      <c r="AS100" s="468"/>
      <c r="AT100" s="468"/>
      <c r="AU100" s="468"/>
      <c r="AV100" s="468" t="e">
        <f>VLOOKUP(C100,[3]LICITACIONES!$A$2:$B$67,2,0)</f>
        <v>#N/A</v>
      </c>
      <c r="AW100" s="468" t="e">
        <f>VLOOKUP(C100,'[3]O.C. EN EJECUCIÓN'!$A$2:$B$25,2,0)</f>
        <v>#N/A</v>
      </c>
      <c r="AX100" s="100"/>
      <c r="AY100" s="100"/>
      <c r="AZ100" s="100"/>
      <c r="BA100" s="100"/>
      <c r="BB100" s="100"/>
      <c r="BC100" s="100"/>
      <c r="BD100" s="100"/>
      <c r="BE100" s="100"/>
    </row>
    <row r="101" spans="1:57" ht="60" customHeight="1" x14ac:dyDescent="0.25">
      <c r="A101" s="156">
        <v>101</v>
      </c>
      <c r="B101" s="157" t="s">
        <v>657</v>
      </c>
      <c r="C101" s="157" t="s">
        <v>657</v>
      </c>
      <c r="D101" s="158"/>
      <c r="E101" s="158"/>
      <c r="F101" s="158"/>
      <c r="G101" s="158"/>
      <c r="H101" s="158"/>
      <c r="I101" s="441">
        <v>42471</v>
      </c>
      <c r="J101" s="157" t="s">
        <v>481</v>
      </c>
      <c r="K101" s="186" t="s">
        <v>658</v>
      </c>
      <c r="L101" s="162">
        <v>12250</v>
      </c>
      <c r="M101" s="163" t="s">
        <v>3256</v>
      </c>
      <c r="N101" s="158"/>
      <c r="O101" s="158"/>
      <c r="P101" s="158"/>
      <c r="Q101" s="158"/>
      <c r="R101" s="160" t="s">
        <v>1077</v>
      </c>
      <c r="S101" s="137" t="s">
        <v>11</v>
      </c>
      <c r="T101" s="158"/>
      <c r="U101" s="158"/>
      <c r="V101" s="158"/>
      <c r="W101" s="158"/>
      <c r="X101" s="158"/>
      <c r="Y101" s="158"/>
      <c r="Z101" s="421" t="s">
        <v>220</v>
      </c>
      <c r="AA101" s="159">
        <v>42499</v>
      </c>
      <c r="AB101" s="158"/>
      <c r="AC101" s="163" t="s">
        <v>186</v>
      </c>
      <c r="AD101" s="163" t="s">
        <v>186</v>
      </c>
      <c r="AE101" s="158"/>
      <c r="AF101" s="158"/>
      <c r="AG101" s="158"/>
      <c r="AH101" s="163" t="s">
        <v>660</v>
      </c>
      <c r="AI101" s="158"/>
      <c r="AJ101" s="158"/>
      <c r="AK101" s="158"/>
      <c r="AL101" s="158"/>
      <c r="AM101" s="418" t="s">
        <v>6548</v>
      </c>
      <c r="AN101" s="479"/>
      <c r="AO101" s="372" t="e">
        <f>VLOOKUP(C101,[2]LICITACIONES!$A$2:$A$51,1,0)</f>
        <v>#N/A</v>
      </c>
      <c r="AP101" s="469"/>
      <c r="AQ101" s="469"/>
      <c r="AR101" s="468"/>
      <c r="AS101" s="468"/>
      <c r="AT101" s="468"/>
      <c r="AU101" s="468" t="s">
        <v>6514</v>
      </c>
      <c r="AV101" s="468" t="e">
        <f>VLOOKUP(C101,[3]LICITACIONES!$A$2:$B$67,2,0)</f>
        <v>#N/A</v>
      </c>
      <c r="AW101" s="468" t="e">
        <f>VLOOKUP(C101,'[3]O.C. EN EJECUCIÓN'!$A$2:$B$25,2,0)</f>
        <v>#N/A</v>
      </c>
      <c r="AX101" s="100"/>
      <c r="AY101" s="100"/>
      <c r="AZ101" s="100"/>
      <c r="BA101" s="100"/>
      <c r="BB101" s="100"/>
      <c r="BC101" s="100"/>
      <c r="BD101" s="100"/>
      <c r="BE101" s="100"/>
    </row>
    <row r="102" spans="1:57" ht="45" customHeight="1" x14ac:dyDescent="0.25">
      <c r="A102" s="156">
        <v>102</v>
      </c>
      <c r="B102" s="157" t="s">
        <v>661</v>
      </c>
      <c r="C102" s="157" t="s">
        <v>661</v>
      </c>
      <c r="D102" s="158"/>
      <c r="E102" s="158"/>
      <c r="F102" s="158"/>
      <c r="G102" s="158"/>
      <c r="H102" s="158"/>
      <c r="I102" s="441">
        <v>42471</v>
      </c>
      <c r="J102" s="157" t="s">
        <v>242</v>
      </c>
      <c r="K102" s="186" t="s">
        <v>662</v>
      </c>
      <c r="L102" s="162">
        <v>146448.51</v>
      </c>
      <c r="M102" s="163" t="s">
        <v>663</v>
      </c>
      <c r="N102" s="158"/>
      <c r="O102" s="158"/>
      <c r="P102" s="158"/>
      <c r="Q102" s="158"/>
      <c r="R102" s="160" t="s">
        <v>5942</v>
      </c>
      <c r="S102" s="137" t="s">
        <v>11</v>
      </c>
      <c r="T102" s="158"/>
      <c r="U102" s="158"/>
      <c r="V102" s="158"/>
      <c r="W102" s="158"/>
      <c r="X102" s="158"/>
      <c r="Y102" s="158"/>
      <c r="Z102" s="421" t="s">
        <v>220</v>
      </c>
      <c r="AA102" s="159">
        <v>42499</v>
      </c>
      <c r="AB102" s="158"/>
      <c r="AC102" s="163" t="s">
        <v>186</v>
      </c>
      <c r="AD102" s="163" t="s">
        <v>186</v>
      </c>
      <c r="AE102" s="158"/>
      <c r="AF102" s="158"/>
      <c r="AG102" s="158"/>
      <c r="AH102" s="163" t="s">
        <v>664</v>
      </c>
      <c r="AI102" s="158"/>
      <c r="AJ102" s="158"/>
      <c r="AK102" s="158"/>
      <c r="AL102" s="158"/>
      <c r="AM102" s="418" t="s">
        <v>6548</v>
      </c>
      <c r="AN102" s="479"/>
      <c r="AO102" s="372" t="e">
        <f>VLOOKUP(C102,[2]LICITACIONES!$A$2:$A$51,1,0)</f>
        <v>#N/A</v>
      </c>
      <c r="AP102" s="469"/>
      <c r="AQ102" s="469"/>
      <c r="AR102" s="468"/>
      <c r="AS102" s="469"/>
      <c r="AT102" s="468"/>
      <c r="AU102" s="468" t="s">
        <v>6514</v>
      </c>
      <c r="AV102" s="468" t="e">
        <f>VLOOKUP(C102,[3]LICITACIONES!$A$2:$B$67,2,0)</f>
        <v>#N/A</v>
      </c>
      <c r="AW102" s="468" t="e">
        <f>VLOOKUP(C102,'[3]O.C. EN EJECUCIÓN'!$A$2:$B$25,2,0)</f>
        <v>#N/A</v>
      </c>
      <c r="AX102" s="102"/>
      <c r="AY102" s="102"/>
      <c r="AZ102" s="102"/>
      <c r="BA102" s="102"/>
      <c r="BB102" s="102"/>
      <c r="BC102" s="102"/>
      <c r="BD102" s="102"/>
      <c r="BE102" s="100"/>
    </row>
    <row r="103" spans="1:57" ht="45" customHeight="1" x14ac:dyDescent="0.25">
      <c r="A103" s="156">
        <v>103</v>
      </c>
      <c r="B103" s="157" t="s">
        <v>665</v>
      </c>
      <c r="C103" s="157" t="s">
        <v>665</v>
      </c>
      <c r="D103" s="158"/>
      <c r="E103" s="158"/>
      <c r="F103" s="158"/>
      <c r="G103" s="158"/>
      <c r="H103" s="158"/>
      <c r="I103" s="441">
        <v>42471</v>
      </c>
      <c r="J103" s="157" t="s">
        <v>284</v>
      </c>
      <c r="K103" s="186" t="s">
        <v>667</v>
      </c>
      <c r="L103" s="162">
        <v>246840</v>
      </c>
      <c r="M103" s="163" t="s">
        <v>3257</v>
      </c>
      <c r="N103" s="158"/>
      <c r="O103" s="158"/>
      <c r="P103" s="158"/>
      <c r="Q103" s="158"/>
      <c r="R103" s="160" t="s">
        <v>1077</v>
      </c>
      <c r="S103" s="137" t="s">
        <v>11</v>
      </c>
      <c r="T103" s="158"/>
      <c r="U103" s="158"/>
      <c r="V103" s="158"/>
      <c r="W103" s="158"/>
      <c r="X103" s="158"/>
      <c r="Y103" s="158"/>
      <c r="Z103" s="421" t="s">
        <v>220</v>
      </c>
      <c r="AA103" s="159">
        <v>42499</v>
      </c>
      <c r="AB103" s="158"/>
      <c r="AC103" s="163" t="s">
        <v>186</v>
      </c>
      <c r="AD103" s="163" t="s">
        <v>186</v>
      </c>
      <c r="AE103" s="158"/>
      <c r="AF103" s="158"/>
      <c r="AG103" s="158"/>
      <c r="AH103" s="163" t="s">
        <v>668</v>
      </c>
      <c r="AI103" s="158"/>
      <c r="AJ103" s="158"/>
      <c r="AK103" s="158"/>
      <c r="AL103" s="158"/>
      <c r="AM103" s="418" t="s">
        <v>6548</v>
      </c>
      <c r="AN103" s="479"/>
      <c r="AO103" s="372" t="e">
        <f>VLOOKUP(C103,[2]LICITACIONES!$A$2:$A$51,1,0)</f>
        <v>#N/A</v>
      </c>
      <c r="AP103" s="469"/>
      <c r="AQ103" s="469"/>
      <c r="AR103" s="468"/>
      <c r="AS103" s="469"/>
      <c r="AT103" s="468"/>
      <c r="AU103" s="468" t="s">
        <v>6514</v>
      </c>
      <c r="AV103" s="468" t="e">
        <f>VLOOKUP(C103,[3]LICITACIONES!$A$2:$B$67,2,0)</f>
        <v>#N/A</v>
      </c>
      <c r="AW103" s="468" t="e">
        <f>VLOOKUP(C103,'[3]O.C. EN EJECUCIÓN'!$A$2:$B$25,2,0)</f>
        <v>#N/A</v>
      </c>
      <c r="AX103" s="102"/>
      <c r="AY103" s="102"/>
      <c r="AZ103" s="102"/>
      <c r="BA103" s="102"/>
      <c r="BB103" s="102"/>
      <c r="BC103" s="102"/>
      <c r="BD103" s="102"/>
      <c r="BE103" s="100"/>
    </row>
    <row r="104" spans="1:57" ht="45" customHeight="1" x14ac:dyDescent="0.25">
      <c r="A104" s="156">
        <v>104</v>
      </c>
      <c r="B104" s="157" t="s">
        <v>669</v>
      </c>
      <c r="C104" s="157" t="s">
        <v>669</v>
      </c>
      <c r="D104" s="158"/>
      <c r="E104" s="158"/>
      <c r="F104" s="158"/>
      <c r="G104" s="158"/>
      <c r="H104" s="158"/>
      <c r="I104" s="441">
        <v>42471</v>
      </c>
      <c r="J104" s="157" t="s">
        <v>394</v>
      </c>
      <c r="K104" s="186" t="s">
        <v>670</v>
      </c>
      <c r="L104" s="162">
        <v>56800</v>
      </c>
      <c r="M104" s="163" t="s">
        <v>3258</v>
      </c>
      <c r="N104" s="158"/>
      <c r="O104" s="158"/>
      <c r="P104" s="158"/>
      <c r="Q104" s="158"/>
      <c r="R104" s="160" t="s">
        <v>5942</v>
      </c>
      <c r="S104" s="137" t="s">
        <v>11</v>
      </c>
      <c r="T104" s="158"/>
      <c r="U104" s="158"/>
      <c r="V104" s="158"/>
      <c r="W104" s="158"/>
      <c r="X104" s="158"/>
      <c r="Y104" s="158"/>
      <c r="Z104" s="421" t="s">
        <v>220</v>
      </c>
      <c r="AA104" s="159">
        <v>42499</v>
      </c>
      <c r="AB104" s="158"/>
      <c r="AC104" s="163" t="s">
        <v>186</v>
      </c>
      <c r="AD104" s="163" t="s">
        <v>186</v>
      </c>
      <c r="AE104" s="158"/>
      <c r="AF104" s="158"/>
      <c r="AG104" s="158"/>
      <c r="AH104" s="163" t="s">
        <v>671</v>
      </c>
      <c r="AI104" s="158"/>
      <c r="AJ104" s="158"/>
      <c r="AK104" s="158"/>
      <c r="AL104" s="158"/>
      <c r="AM104" s="418" t="s">
        <v>6548</v>
      </c>
      <c r="AN104" s="479"/>
      <c r="AO104" s="372" t="e">
        <f>VLOOKUP(C104,[2]LICITACIONES!$A$2:$A$51,1,0)</f>
        <v>#N/A</v>
      </c>
      <c r="AP104" s="469"/>
      <c r="AQ104" s="469"/>
      <c r="AR104" s="468"/>
      <c r="AS104" s="469"/>
      <c r="AT104" s="468"/>
      <c r="AU104" s="468" t="s">
        <v>6514</v>
      </c>
      <c r="AV104" s="468" t="e">
        <f>VLOOKUP(C104,[3]LICITACIONES!$A$2:$B$67,2,0)</f>
        <v>#N/A</v>
      </c>
      <c r="AW104" s="468" t="e">
        <f>VLOOKUP(C104,'[3]O.C. EN EJECUCIÓN'!$A$2:$B$25,2,0)</f>
        <v>#N/A</v>
      </c>
      <c r="AX104" s="102"/>
      <c r="AY104" s="102"/>
      <c r="AZ104" s="102"/>
      <c r="BA104" s="102"/>
      <c r="BB104" s="102"/>
      <c r="BC104" s="102"/>
      <c r="BD104" s="102"/>
      <c r="BE104" s="100"/>
    </row>
    <row r="105" spans="1:57" ht="30" customHeight="1" x14ac:dyDescent="0.25">
      <c r="A105" s="125">
        <v>105</v>
      </c>
      <c r="B105" s="126" t="s">
        <v>672</v>
      </c>
      <c r="C105" s="126" t="s">
        <v>672</v>
      </c>
      <c r="D105" s="127"/>
      <c r="E105" s="127"/>
      <c r="F105" s="127"/>
      <c r="G105" s="127"/>
      <c r="H105" s="146" t="s">
        <v>673</v>
      </c>
      <c r="I105" s="440">
        <v>42471</v>
      </c>
      <c r="J105" s="167" t="s">
        <v>199</v>
      </c>
      <c r="K105" s="166" t="s">
        <v>674</v>
      </c>
      <c r="L105" s="131">
        <v>20891.150000000001</v>
      </c>
      <c r="M105" s="132" t="s">
        <v>676</v>
      </c>
      <c r="N105" s="130"/>
      <c r="O105" s="133"/>
      <c r="P105" s="134" t="s">
        <v>206</v>
      </c>
      <c r="Q105" s="135">
        <v>42562</v>
      </c>
      <c r="R105" s="136" t="s">
        <v>150</v>
      </c>
      <c r="S105" s="137" t="s">
        <v>11</v>
      </c>
      <c r="T105" s="138">
        <v>42514</v>
      </c>
      <c r="U105" s="139" t="s">
        <v>5943</v>
      </c>
      <c r="V105" s="139" t="s">
        <v>204</v>
      </c>
      <c r="W105" s="140">
        <v>42605</v>
      </c>
      <c r="X105" s="139" t="s">
        <v>3727</v>
      </c>
      <c r="Y105" s="148"/>
      <c r="Z105" s="421"/>
      <c r="AA105" s="152"/>
      <c r="AB105" s="150"/>
      <c r="AC105" s="143" t="s">
        <v>186</v>
      </c>
      <c r="AD105" s="143" t="s">
        <v>186</v>
      </c>
      <c r="AE105" s="144"/>
      <c r="AF105" s="142" t="s">
        <v>678</v>
      </c>
      <c r="AG105" s="144"/>
      <c r="AH105" s="143" t="s">
        <v>679</v>
      </c>
      <c r="AI105" s="144"/>
      <c r="AJ105" s="144"/>
      <c r="AK105" s="144"/>
      <c r="AL105" s="143" t="s">
        <v>282</v>
      </c>
      <c r="AM105" s="342"/>
      <c r="AN105" s="479"/>
      <c r="AO105" s="372" t="e">
        <f>VLOOKUP(C105,[2]LICITACIONES!$A$2:$A$51,1,0)</f>
        <v>#N/A</v>
      </c>
      <c r="AP105" s="469"/>
      <c r="AQ105" s="469"/>
      <c r="AR105" s="468"/>
      <c r="AS105" s="469"/>
      <c r="AT105" s="468"/>
      <c r="AU105" s="468"/>
      <c r="AV105" s="468" t="e">
        <f>VLOOKUP(C105,[3]LICITACIONES!$A$2:$B$67,2,0)</f>
        <v>#N/A</v>
      </c>
      <c r="AW105" s="468" t="e">
        <f>VLOOKUP(C105,'[3]O.C. EN EJECUCIÓN'!$A$2:$B$25,2,0)</f>
        <v>#N/A</v>
      </c>
      <c r="AX105" s="102"/>
      <c r="AY105" s="102"/>
      <c r="AZ105" s="102"/>
      <c r="BA105" s="102"/>
      <c r="BB105" s="102"/>
      <c r="BC105" s="102"/>
      <c r="BD105" s="102"/>
      <c r="BE105" s="100"/>
    </row>
    <row r="106" spans="1:57" ht="45" customHeight="1" x14ac:dyDescent="0.25">
      <c r="A106" s="156">
        <v>106</v>
      </c>
      <c r="B106" s="157" t="s">
        <v>680</v>
      </c>
      <c r="C106" s="157" t="s">
        <v>680</v>
      </c>
      <c r="D106" s="158"/>
      <c r="E106" s="158"/>
      <c r="F106" s="158"/>
      <c r="G106" s="158"/>
      <c r="H106" s="158"/>
      <c r="I106" s="441">
        <v>42471</v>
      </c>
      <c r="J106" s="157" t="s">
        <v>242</v>
      </c>
      <c r="K106" s="186" t="s">
        <v>662</v>
      </c>
      <c r="L106" s="162">
        <v>649165</v>
      </c>
      <c r="M106" s="163" t="s">
        <v>681</v>
      </c>
      <c r="N106" s="158"/>
      <c r="O106" s="158"/>
      <c r="P106" s="158"/>
      <c r="Q106" s="158"/>
      <c r="R106" s="160" t="s">
        <v>1077</v>
      </c>
      <c r="S106" s="137" t="s">
        <v>11</v>
      </c>
      <c r="T106" s="158"/>
      <c r="U106" s="163" t="s">
        <v>634</v>
      </c>
      <c r="V106" s="158"/>
      <c r="W106" s="158"/>
      <c r="X106" s="158"/>
      <c r="Y106" s="158"/>
      <c r="Z106" s="421" t="s">
        <v>220</v>
      </c>
      <c r="AA106" s="159">
        <v>42499</v>
      </c>
      <c r="AB106" s="158"/>
      <c r="AC106" s="163" t="s">
        <v>186</v>
      </c>
      <c r="AD106" s="163" t="s">
        <v>186</v>
      </c>
      <c r="AE106" s="158"/>
      <c r="AF106" s="158"/>
      <c r="AG106" s="158"/>
      <c r="AH106" s="174">
        <v>1339346</v>
      </c>
      <c r="AI106" s="158"/>
      <c r="AJ106" s="158"/>
      <c r="AK106" s="158"/>
      <c r="AL106" s="158"/>
      <c r="AM106" s="418" t="s">
        <v>6548</v>
      </c>
      <c r="AN106" s="479"/>
      <c r="AO106" s="372" t="e">
        <f>VLOOKUP(C106,[2]LICITACIONES!$A$2:$A$51,1,0)</f>
        <v>#N/A</v>
      </c>
      <c r="AP106" s="469"/>
      <c r="AQ106" s="469"/>
      <c r="AR106" s="468"/>
      <c r="AS106" s="468"/>
      <c r="AT106" s="468"/>
      <c r="AU106" s="468" t="s">
        <v>6514</v>
      </c>
      <c r="AV106" s="468" t="e">
        <f>VLOOKUP(C106,[3]LICITACIONES!$A$2:$B$67,2,0)</f>
        <v>#N/A</v>
      </c>
      <c r="AW106" s="468" t="e">
        <f>VLOOKUP(C106,'[3]O.C. EN EJECUCIÓN'!$A$2:$B$25,2,0)</f>
        <v>#N/A</v>
      </c>
      <c r="AX106" s="100"/>
      <c r="AY106" s="100"/>
      <c r="AZ106" s="100"/>
      <c r="BA106" s="100"/>
      <c r="BB106" s="100"/>
      <c r="BC106" s="100"/>
      <c r="BD106" s="100"/>
      <c r="BE106" s="100"/>
    </row>
    <row r="107" spans="1:57" ht="30" customHeight="1" x14ac:dyDescent="0.25">
      <c r="A107" s="156">
        <v>107</v>
      </c>
      <c r="B107" s="157" t="s">
        <v>682</v>
      </c>
      <c r="C107" s="157" t="s">
        <v>682</v>
      </c>
      <c r="D107" s="158"/>
      <c r="E107" s="158"/>
      <c r="F107" s="158"/>
      <c r="G107" s="158"/>
      <c r="H107" s="158"/>
      <c r="I107" s="441">
        <v>42473</v>
      </c>
      <c r="J107" s="157" t="s">
        <v>3259</v>
      </c>
      <c r="K107" s="431" t="s">
        <v>683</v>
      </c>
      <c r="L107" s="162">
        <v>25127.49</v>
      </c>
      <c r="M107" s="163" t="s">
        <v>3260</v>
      </c>
      <c r="N107" s="160" t="s">
        <v>212</v>
      </c>
      <c r="O107" s="158"/>
      <c r="P107" s="158"/>
      <c r="Q107" s="158"/>
      <c r="R107" s="160" t="s">
        <v>1077</v>
      </c>
      <c r="S107" s="137" t="s">
        <v>11</v>
      </c>
      <c r="T107" s="158"/>
      <c r="U107" s="163" t="s">
        <v>684</v>
      </c>
      <c r="V107" s="158"/>
      <c r="W107" s="158"/>
      <c r="X107" s="158"/>
      <c r="Y107" s="158"/>
      <c r="Z107" s="421" t="s">
        <v>220</v>
      </c>
      <c r="AA107" s="159">
        <v>42499</v>
      </c>
      <c r="AB107" s="158"/>
      <c r="AC107" s="163" t="s">
        <v>186</v>
      </c>
      <c r="AD107" s="163" t="s">
        <v>186</v>
      </c>
      <c r="AE107" s="158"/>
      <c r="AF107" s="158"/>
      <c r="AG107" s="158"/>
      <c r="AH107" s="174">
        <v>2604212</v>
      </c>
      <c r="AI107" s="158"/>
      <c r="AJ107" s="158"/>
      <c r="AK107" s="158"/>
      <c r="AL107" s="158"/>
      <c r="AM107" s="418" t="s">
        <v>6548</v>
      </c>
      <c r="AN107" s="479"/>
      <c r="AO107" s="372" t="e">
        <f>VLOOKUP(C107,[2]LICITACIONES!$A$2:$A$51,1,0)</f>
        <v>#N/A</v>
      </c>
      <c r="AP107" s="469"/>
      <c r="AQ107" s="469"/>
      <c r="AR107" s="468"/>
      <c r="AS107" s="469"/>
      <c r="AT107" s="468"/>
      <c r="AU107" s="468" t="s">
        <v>6514</v>
      </c>
      <c r="AV107" s="468" t="e">
        <f>VLOOKUP(C107,[3]LICITACIONES!$A$2:$B$67,2,0)</f>
        <v>#N/A</v>
      </c>
      <c r="AW107" s="468" t="e">
        <f>VLOOKUP(C107,'[3]O.C. EN EJECUCIÓN'!$A$2:$B$25,2,0)</f>
        <v>#N/A</v>
      </c>
      <c r="AX107" s="102"/>
      <c r="AY107" s="102"/>
      <c r="AZ107" s="102"/>
      <c r="BA107" s="102"/>
      <c r="BB107" s="102"/>
      <c r="BC107" s="102"/>
      <c r="BD107" s="102"/>
      <c r="BE107" s="100"/>
    </row>
    <row r="108" spans="1:57" ht="45" customHeight="1" x14ac:dyDescent="0.25">
      <c r="A108" s="125">
        <v>108</v>
      </c>
      <c r="B108" s="127"/>
      <c r="C108" s="127" t="s">
        <v>4523</v>
      </c>
      <c r="D108" s="126" t="s">
        <v>4523</v>
      </c>
      <c r="E108" s="127"/>
      <c r="F108" s="127"/>
      <c r="G108" s="127"/>
      <c r="H108" s="127"/>
      <c r="I108" s="440">
        <v>42471</v>
      </c>
      <c r="J108" s="167" t="s">
        <v>364</v>
      </c>
      <c r="K108" s="166" t="s">
        <v>687</v>
      </c>
      <c r="L108" s="133"/>
      <c r="M108" s="132" t="s">
        <v>3261</v>
      </c>
      <c r="N108" s="130"/>
      <c r="O108" s="133"/>
      <c r="P108" s="147"/>
      <c r="Q108" s="147"/>
      <c r="R108" s="148"/>
      <c r="S108" s="137" t="s">
        <v>11</v>
      </c>
      <c r="T108" s="147"/>
      <c r="U108" s="148"/>
      <c r="V108" s="148"/>
      <c r="W108" s="148"/>
      <c r="X108" s="148"/>
      <c r="Y108" s="148"/>
      <c r="Z108" s="421" t="s">
        <v>688</v>
      </c>
      <c r="AA108" s="141">
        <v>42496</v>
      </c>
      <c r="AB108" s="150"/>
      <c r="AC108" s="143" t="s">
        <v>186</v>
      </c>
      <c r="AD108" s="143" t="s">
        <v>186</v>
      </c>
      <c r="AE108" s="144"/>
      <c r="AF108" s="144"/>
      <c r="AG108" s="144"/>
      <c r="AH108" s="143" t="s">
        <v>689</v>
      </c>
      <c r="AI108" s="144"/>
      <c r="AJ108" s="144"/>
      <c r="AK108" s="144"/>
      <c r="AL108" s="144"/>
      <c r="AM108" s="342"/>
      <c r="AN108" s="479"/>
      <c r="AO108" s="372" t="e">
        <f>VLOOKUP(C108,[2]LICITACIONES!$A$2:$A$51,1,0)</f>
        <v>#N/A</v>
      </c>
      <c r="AP108" s="469"/>
      <c r="AQ108" s="469"/>
      <c r="AR108" s="468"/>
      <c r="AS108" s="469"/>
      <c r="AT108" s="468"/>
      <c r="AU108" s="468"/>
      <c r="AV108" s="468" t="e">
        <f>VLOOKUP(C108,[3]LICITACIONES!$A$2:$B$67,2,0)</f>
        <v>#N/A</v>
      </c>
      <c r="AW108" s="468" t="e">
        <f>VLOOKUP(C108,'[3]O.C. EN EJECUCIÓN'!$A$2:$B$25,2,0)</f>
        <v>#N/A</v>
      </c>
      <c r="AX108" s="102"/>
      <c r="AY108" s="102"/>
      <c r="AZ108" s="102"/>
      <c r="BA108" s="102"/>
      <c r="BB108" s="102"/>
      <c r="BC108" s="102"/>
      <c r="BD108" s="102"/>
      <c r="BE108" s="100"/>
    </row>
    <row r="109" spans="1:57" ht="45" customHeight="1" x14ac:dyDescent="0.25">
      <c r="A109" s="156">
        <v>109</v>
      </c>
      <c r="B109" s="157" t="s">
        <v>690</v>
      </c>
      <c r="C109" s="157" t="s">
        <v>5520</v>
      </c>
      <c r="D109" s="157" t="s">
        <v>691</v>
      </c>
      <c r="E109" s="158"/>
      <c r="F109" s="158"/>
      <c r="G109" s="158"/>
      <c r="H109" s="175" t="s">
        <v>692</v>
      </c>
      <c r="I109" s="441">
        <v>42473</v>
      </c>
      <c r="J109" s="157" t="s">
        <v>201</v>
      </c>
      <c r="K109" s="186" t="s">
        <v>3262</v>
      </c>
      <c r="L109" s="162">
        <v>197121.12</v>
      </c>
      <c r="M109" s="163" t="s">
        <v>3263</v>
      </c>
      <c r="N109" s="160" t="s">
        <v>212</v>
      </c>
      <c r="O109" s="158"/>
      <c r="P109" s="158"/>
      <c r="Q109" s="158"/>
      <c r="R109" s="160" t="s">
        <v>354</v>
      </c>
      <c r="S109" s="137" t="s">
        <v>11</v>
      </c>
      <c r="T109" s="173">
        <v>42524</v>
      </c>
      <c r="U109" s="163" t="s">
        <v>634</v>
      </c>
      <c r="V109" s="163" t="s">
        <v>212</v>
      </c>
      <c r="W109" s="173">
        <v>42474</v>
      </c>
      <c r="X109" s="158"/>
      <c r="Y109" s="163" t="s">
        <v>693</v>
      </c>
      <c r="Z109" s="421" t="s">
        <v>694</v>
      </c>
      <c r="AA109" s="159">
        <v>42495</v>
      </c>
      <c r="AB109" s="158"/>
      <c r="AC109" s="163" t="s">
        <v>195</v>
      </c>
      <c r="AD109" s="163" t="s">
        <v>186</v>
      </c>
      <c r="AE109" s="161" t="s">
        <v>692</v>
      </c>
      <c r="AF109" s="158"/>
      <c r="AG109" s="158"/>
      <c r="AH109" s="158"/>
      <c r="AI109" s="158"/>
      <c r="AJ109" s="158"/>
      <c r="AK109" s="158"/>
      <c r="AL109" s="158"/>
      <c r="AM109" s="342"/>
      <c r="AN109" s="479"/>
      <c r="AO109" s="372" t="e">
        <f>VLOOKUP(C109,[2]LICITACIONES!$A$2:$A$51,1,0)</f>
        <v>#N/A</v>
      </c>
      <c r="AP109" s="469"/>
      <c r="AQ109" s="469"/>
      <c r="AR109" s="468"/>
      <c r="AS109" s="468"/>
      <c r="AT109" s="468"/>
      <c r="AU109" s="468" t="s">
        <v>6514</v>
      </c>
      <c r="AV109" s="468" t="e">
        <f>VLOOKUP(C109,[3]LICITACIONES!$A$2:$B$67,2,0)</f>
        <v>#N/A</v>
      </c>
      <c r="AW109" s="468" t="e">
        <f>VLOOKUP(C109,'[3]O.C. EN EJECUCIÓN'!$A$2:$B$25,2,0)</f>
        <v>#N/A</v>
      </c>
      <c r="AX109" s="100"/>
      <c r="AY109" s="100"/>
      <c r="AZ109" s="100"/>
      <c r="BA109" s="100"/>
      <c r="BB109" s="100"/>
      <c r="BC109" s="100"/>
      <c r="BD109" s="100"/>
      <c r="BE109" s="100"/>
    </row>
    <row r="110" spans="1:57" ht="45" customHeight="1" x14ac:dyDescent="0.25">
      <c r="A110" s="125">
        <v>110</v>
      </c>
      <c r="B110" s="126" t="s">
        <v>695</v>
      </c>
      <c r="C110" s="126" t="s">
        <v>5521</v>
      </c>
      <c r="D110" s="126" t="s">
        <v>696</v>
      </c>
      <c r="E110" s="127"/>
      <c r="F110" s="127"/>
      <c r="G110" s="127"/>
      <c r="H110" s="146" t="s">
        <v>697</v>
      </c>
      <c r="I110" s="440">
        <v>42473</v>
      </c>
      <c r="J110" s="167" t="s">
        <v>2267</v>
      </c>
      <c r="K110" s="166" t="s">
        <v>698</v>
      </c>
      <c r="L110" s="133"/>
      <c r="M110" s="132" t="s">
        <v>699</v>
      </c>
      <c r="N110" s="151" t="s">
        <v>226</v>
      </c>
      <c r="O110" s="133"/>
      <c r="P110" s="147"/>
      <c r="Q110" s="147"/>
      <c r="R110" s="148"/>
      <c r="S110" s="137" t="s">
        <v>11</v>
      </c>
      <c r="T110" s="147"/>
      <c r="U110" s="139" t="s">
        <v>700</v>
      </c>
      <c r="V110" s="139" t="s">
        <v>204</v>
      </c>
      <c r="W110" s="140">
        <v>42480</v>
      </c>
      <c r="X110" s="139" t="s">
        <v>701</v>
      </c>
      <c r="Y110" s="139" t="s">
        <v>3264</v>
      </c>
      <c r="Z110" s="421" t="s">
        <v>688</v>
      </c>
      <c r="AA110" s="141">
        <v>42492</v>
      </c>
      <c r="AB110" s="168" t="s">
        <v>185</v>
      </c>
      <c r="AC110" s="143" t="s">
        <v>186</v>
      </c>
      <c r="AD110" s="143" t="s">
        <v>186</v>
      </c>
      <c r="AE110" s="142" t="s">
        <v>702</v>
      </c>
      <c r="AF110" s="144"/>
      <c r="AG110" s="144"/>
      <c r="AH110" s="165">
        <v>1133015</v>
      </c>
      <c r="AI110" s="144"/>
      <c r="AJ110" s="144"/>
      <c r="AK110" s="144"/>
      <c r="AL110" s="144"/>
      <c r="AM110" s="342"/>
      <c r="AN110" s="479"/>
      <c r="AO110" s="372" t="e">
        <f>VLOOKUP(C110,[2]LICITACIONES!$A$2:$A$51,1,0)</f>
        <v>#N/A</v>
      </c>
      <c r="AP110" s="469"/>
      <c r="AQ110" s="469"/>
      <c r="AR110" s="468"/>
      <c r="AS110" s="469"/>
      <c r="AT110" s="468"/>
      <c r="AU110" s="468"/>
      <c r="AV110" s="468" t="e">
        <f>VLOOKUP(C110,[3]LICITACIONES!$A$2:$B$67,2,0)</f>
        <v>#N/A</v>
      </c>
      <c r="AW110" s="468" t="e">
        <f>VLOOKUP(C110,'[3]O.C. EN EJECUCIÓN'!$A$2:$B$25,2,0)</f>
        <v>#N/A</v>
      </c>
      <c r="AX110" s="102"/>
      <c r="AY110" s="102"/>
      <c r="AZ110" s="102"/>
      <c r="BA110" s="102"/>
      <c r="BB110" s="102"/>
      <c r="BC110" s="102"/>
      <c r="BD110" s="102"/>
      <c r="BE110" s="100"/>
    </row>
    <row r="111" spans="1:57" ht="45" customHeight="1" x14ac:dyDescent="0.25">
      <c r="A111" s="125">
        <v>111</v>
      </c>
      <c r="B111" s="127"/>
      <c r="C111" s="127" t="s">
        <v>5554</v>
      </c>
      <c r="D111" s="127"/>
      <c r="E111" s="127"/>
      <c r="F111" s="127"/>
      <c r="G111" s="127"/>
      <c r="H111" s="146" t="s">
        <v>703</v>
      </c>
      <c r="I111" s="440">
        <v>42473</v>
      </c>
      <c r="J111" s="167" t="s">
        <v>260</v>
      </c>
      <c r="K111" s="167" t="s">
        <v>211</v>
      </c>
      <c r="L111" s="131">
        <v>4559.63</v>
      </c>
      <c r="M111" s="132" t="s">
        <v>3265</v>
      </c>
      <c r="N111" s="129" t="s">
        <v>212</v>
      </c>
      <c r="O111" s="133"/>
      <c r="P111" s="147"/>
      <c r="Q111" s="147"/>
      <c r="R111" s="136" t="s">
        <v>354</v>
      </c>
      <c r="S111" s="137" t="s">
        <v>112</v>
      </c>
      <c r="T111" s="138">
        <v>42524</v>
      </c>
      <c r="U111" s="148"/>
      <c r="V111" s="139" t="s">
        <v>212</v>
      </c>
      <c r="W111" s="140">
        <v>42474</v>
      </c>
      <c r="X111" s="148"/>
      <c r="Y111" s="139" t="s">
        <v>693</v>
      </c>
      <c r="Z111" s="421" t="s">
        <v>704</v>
      </c>
      <c r="AA111" s="152"/>
      <c r="AB111" s="150"/>
      <c r="AC111" s="143" t="s">
        <v>186</v>
      </c>
      <c r="AD111" s="143" t="s">
        <v>186</v>
      </c>
      <c r="AE111" s="144"/>
      <c r="AF111" s="144"/>
      <c r="AG111" s="169">
        <v>203503</v>
      </c>
      <c r="AH111" s="144"/>
      <c r="AI111" s="144"/>
      <c r="AJ111" s="144"/>
      <c r="AK111" s="144"/>
      <c r="AL111" s="144"/>
      <c r="AM111" s="342"/>
      <c r="AN111" s="479"/>
      <c r="AO111" s="372" t="e">
        <f>VLOOKUP(C111,[2]LICITACIONES!$A$2:$A$51,1,0)</f>
        <v>#N/A</v>
      </c>
      <c r="AP111" s="469"/>
      <c r="AQ111" s="469"/>
      <c r="AR111" s="468"/>
      <c r="AS111" s="469"/>
      <c r="AT111" s="468"/>
      <c r="AU111" s="468"/>
      <c r="AV111" s="468" t="e">
        <f>VLOOKUP(C111,[3]LICITACIONES!$A$2:$B$67,2,0)</f>
        <v>#N/A</v>
      </c>
      <c r="AW111" s="468" t="e">
        <f>VLOOKUP(C111,'[3]O.C. EN EJECUCIÓN'!$A$2:$B$25,2,0)</f>
        <v>#N/A</v>
      </c>
      <c r="AX111" s="100"/>
      <c r="AY111" s="100"/>
      <c r="AZ111" s="100"/>
      <c r="BA111" s="100"/>
      <c r="BB111" s="100"/>
      <c r="BC111" s="100"/>
      <c r="BD111" s="100"/>
      <c r="BE111" s="100"/>
    </row>
    <row r="112" spans="1:57" ht="45" customHeight="1" x14ac:dyDescent="0.25">
      <c r="A112" s="125">
        <v>112</v>
      </c>
      <c r="B112" s="126" t="s">
        <v>705</v>
      </c>
      <c r="C112" s="126" t="s">
        <v>705</v>
      </c>
      <c r="D112" s="127"/>
      <c r="E112" s="127"/>
      <c r="F112" s="127"/>
      <c r="G112" s="127"/>
      <c r="H112" s="127"/>
      <c r="I112" s="440">
        <v>42473</v>
      </c>
      <c r="J112" s="167" t="s">
        <v>297</v>
      </c>
      <c r="K112" s="430"/>
      <c r="L112" s="131">
        <v>7231864.6500000004</v>
      </c>
      <c r="M112" s="132" t="s">
        <v>706</v>
      </c>
      <c r="N112" s="130"/>
      <c r="O112" s="133"/>
      <c r="P112" s="147"/>
      <c r="Q112" s="147"/>
      <c r="R112" s="148"/>
      <c r="S112" s="137" t="s">
        <v>11</v>
      </c>
      <c r="T112" s="147"/>
      <c r="U112" s="139" t="s">
        <v>708</v>
      </c>
      <c r="V112" s="139" t="s">
        <v>116</v>
      </c>
      <c r="W112" s="140">
        <v>42516</v>
      </c>
      <c r="X112" s="139" t="s">
        <v>3266</v>
      </c>
      <c r="Y112" s="139" t="s">
        <v>710</v>
      </c>
      <c r="Z112" s="421" t="s">
        <v>290</v>
      </c>
      <c r="AA112" s="141">
        <v>42516</v>
      </c>
      <c r="AB112" s="150"/>
      <c r="AC112" s="130"/>
      <c r="AD112" s="130"/>
      <c r="AE112" s="144"/>
      <c r="AF112" s="144"/>
      <c r="AG112" s="144"/>
      <c r="AH112" s="144"/>
      <c r="AI112" s="144"/>
      <c r="AJ112" s="144"/>
      <c r="AK112" s="144"/>
      <c r="AL112" s="144"/>
      <c r="AM112" s="342"/>
      <c r="AN112" s="479"/>
      <c r="AO112" s="372" t="e">
        <f>VLOOKUP(C112,[2]LICITACIONES!$A$2:$A$51,1,0)</f>
        <v>#N/A</v>
      </c>
      <c r="AP112" s="469"/>
      <c r="AQ112" s="469"/>
      <c r="AR112" s="468"/>
      <c r="AS112" s="468"/>
      <c r="AT112" s="468"/>
      <c r="AU112" s="468"/>
      <c r="AV112" s="468" t="e">
        <f>VLOOKUP(C112,[3]LICITACIONES!$A$2:$B$67,2,0)</f>
        <v>#N/A</v>
      </c>
      <c r="AW112" s="468" t="e">
        <f>VLOOKUP(C112,'[3]O.C. EN EJECUCIÓN'!$A$2:$B$25,2,0)</f>
        <v>#N/A</v>
      </c>
      <c r="AX112" s="100"/>
      <c r="AY112" s="100"/>
      <c r="AZ112" s="100"/>
      <c r="BA112" s="100"/>
      <c r="BB112" s="100"/>
      <c r="BC112" s="100"/>
      <c r="BD112" s="100"/>
      <c r="BE112" s="100"/>
    </row>
    <row r="113" spans="1:57" ht="60" customHeight="1" x14ac:dyDescent="0.25">
      <c r="A113" s="125">
        <v>113</v>
      </c>
      <c r="B113" s="126" t="s">
        <v>712</v>
      </c>
      <c r="C113" s="126" t="s">
        <v>712</v>
      </c>
      <c r="D113" s="127"/>
      <c r="E113" s="127"/>
      <c r="F113" s="127"/>
      <c r="G113" s="127"/>
      <c r="H113" s="127"/>
      <c r="I113" s="440">
        <v>42474</v>
      </c>
      <c r="J113" s="167" t="s">
        <v>394</v>
      </c>
      <c r="K113" s="166" t="s">
        <v>713</v>
      </c>
      <c r="L113" s="131">
        <v>15500</v>
      </c>
      <c r="M113" s="132" t="s">
        <v>715</v>
      </c>
      <c r="N113" s="151" t="s">
        <v>56</v>
      </c>
      <c r="O113" s="133"/>
      <c r="P113" s="154" t="s">
        <v>56</v>
      </c>
      <c r="Q113" s="147"/>
      <c r="R113" s="136" t="s">
        <v>219</v>
      </c>
      <c r="S113" s="137" t="s">
        <v>11</v>
      </c>
      <c r="T113" s="138">
        <v>42517</v>
      </c>
      <c r="U113" s="148"/>
      <c r="V113" s="139" t="s">
        <v>56</v>
      </c>
      <c r="W113" s="148"/>
      <c r="X113" s="148"/>
      <c r="Y113" s="139" t="s">
        <v>3267</v>
      </c>
      <c r="Z113" s="421" t="s">
        <v>220</v>
      </c>
      <c r="AA113" s="141">
        <v>42633</v>
      </c>
      <c r="AB113" s="150"/>
      <c r="AC113" s="143" t="s">
        <v>186</v>
      </c>
      <c r="AD113" s="143" t="s">
        <v>186</v>
      </c>
      <c r="AE113" s="144"/>
      <c r="AF113" s="144"/>
      <c r="AG113" s="144"/>
      <c r="AH113" s="165">
        <v>2824878</v>
      </c>
      <c r="AI113" s="144"/>
      <c r="AJ113" s="144"/>
      <c r="AK113" s="144"/>
      <c r="AL113" s="143" t="s">
        <v>282</v>
      </c>
      <c r="AM113" s="342" t="str">
        <f t="shared" ref="AM113:AM114" si="0">AL113</f>
        <v>PARA PAGO JGM</v>
      </c>
      <c r="AN113" s="479"/>
      <c r="AO113" s="372" t="e">
        <f>VLOOKUP(C113,[2]LICITACIONES!$A$2:$A$51,1,0)</f>
        <v>#N/A</v>
      </c>
      <c r="AP113" s="469"/>
      <c r="AQ113" s="469"/>
      <c r="AR113" s="468"/>
      <c r="AS113" s="468"/>
      <c r="AT113" s="468"/>
      <c r="AU113" s="468" t="s">
        <v>6509</v>
      </c>
      <c r="AV113" s="468" t="e">
        <f>VLOOKUP(C113,[3]LICITACIONES!$A$2:$B$67,2,0)</f>
        <v>#N/A</v>
      </c>
      <c r="AW113" s="468" t="e">
        <f>VLOOKUP(C113,'[3]O.C. EN EJECUCIÓN'!$A$2:$B$25,2,0)</f>
        <v>#N/A</v>
      </c>
      <c r="AX113" s="100"/>
      <c r="AY113" s="100"/>
      <c r="AZ113" s="100"/>
      <c r="BA113" s="100"/>
      <c r="BB113" s="100"/>
      <c r="BC113" s="100"/>
      <c r="BD113" s="100"/>
      <c r="BE113" s="100"/>
    </row>
    <row r="114" spans="1:57" ht="45" customHeight="1" x14ac:dyDescent="0.25">
      <c r="A114" s="125">
        <v>114</v>
      </c>
      <c r="B114" s="149" t="s">
        <v>716</v>
      </c>
      <c r="C114" s="149" t="s">
        <v>716</v>
      </c>
      <c r="D114" s="127"/>
      <c r="E114" s="127"/>
      <c r="F114" s="127"/>
      <c r="G114" s="127"/>
      <c r="H114" s="127"/>
      <c r="I114" s="440">
        <v>42474</v>
      </c>
      <c r="J114" s="167" t="s">
        <v>394</v>
      </c>
      <c r="K114" s="166" t="s">
        <v>713</v>
      </c>
      <c r="L114" s="131">
        <v>257668</v>
      </c>
      <c r="M114" s="132" t="s">
        <v>3268</v>
      </c>
      <c r="N114" s="151" t="s">
        <v>56</v>
      </c>
      <c r="O114" s="133"/>
      <c r="P114" s="154" t="s">
        <v>56</v>
      </c>
      <c r="Q114" s="147"/>
      <c r="R114" s="136" t="s">
        <v>219</v>
      </c>
      <c r="S114" s="137" t="s">
        <v>11</v>
      </c>
      <c r="T114" s="138">
        <v>42517</v>
      </c>
      <c r="U114" s="148"/>
      <c r="V114" s="139" t="s">
        <v>56</v>
      </c>
      <c r="W114" s="148"/>
      <c r="X114" s="148"/>
      <c r="Y114" s="139" t="s">
        <v>3267</v>
      </c>
      <c r="Z114" s="421" t="s">
        <v>220</v>
      </c>
      <c r="AA114" s="141">
        <v>42633</v>
      </c>
      <c r="AB114" s="150"/>
      <c r="AC114" s="143" t="s">
        <v>186</v>
      </c>
      <c r="AD114" s="143" t="s">
        <v>186</v>
      </c>
      <c r="AE114" s="144"/>
      <c r="AF114" s="144"/>
      <c r="AG114" s="144"/>
      <c r="AH114" s="165">
        <v>2824513</v>
      </c>
      <c r="AI114" s="144"/>
      <c r="AJ114" s="144"/>
      <c r="AK114" s="144"/>
      <c r="AL114" s="143" t="s">
        <v>282</v>
      </c>
      <c r="AM114" s="342" t="str">
        <f t="shared" si="0"/>
        <v>PARA PAGO JGM</v>
      </c>
      <c r="AN114" s="479"/>
      <c r="AO114" s="372" t="e">
        <f>VLOOKUP(C114,[2]LICITACIONES!$A$2:$A$51,1,0)</f>
        <v>#N/A</v>
      </c>
      <c r="AP114" s="469"/>
      <c r="AQ114" s="469"/>
      <c r="AR114" s="468"/>
      <c r="AS114" s="468"/>
      <c r="AT114" s="468"/>
      <c r="AU114" s="468" t="s">
        <v>6509</v>
      </c>
      <c r="AV114" s="468" t="e">
        <f>VLOOKUP(C114,[3]LICITACIONES!$A$2:$B$67,2,0)</f>
        <v>#N/A</v>
      </c>
      <c r="AW114" s="468" t="e">
        <f>VLOOKUP(C114,'[3]O.C. EN EJECUCIÓN'!$A$2:$B$25,2,0)</f>
        <v>#N/A</v>
      </c>
      <c r="AX114" s="100"/>
      <c r="AY114" s="100"/>
      <c r="AZ114" s="100"/>
      <c r="BA114" s="100"/>
      <c r="BB114" s="100"/>
      <c r="BC114" s="100"/>
      <c r="BD114" s="100"/>
      <c r="BE114" s="100"/>
    </row>
    <row r="115" spans="1:57" ht="45" customHeight="1" x14ac:dyDescent="0.25">
      <c r="A115" s="125">
        <v>115</v>
      </c>
      <c r="B115" s="176" t="s">
        <v>718</v>
      </c>
      <c r="C115" s="176" t="s">
        <v>5522</v>
      </c>
      <c r="D115" s="127"/>
      <c r="E115" s="127"/>
      <c r="F115" s="127"/>
      <c r="G115" s="127"/>
      <c r="H115" s="146" t="s">
        <v>721</v>
      </c>
      <c r="I115" s="133"/>
      <c r="J115" s="167" t="s">
        <v>3235</v>
      </c>
      <c r="K115" s="166" t="s">
        <v>3269</v>
      </c>
      <c r="L115" s="130"/>
      <c r="M115" s="132" t="s">
        <v>3270</v>
      </c>
      <c r="N115" s="151" t="s">
        <v>226</v>
      </c>
      <c r="O115" s="133"/>
      <c r="P115" s="147"/>
      <c r="Q115" s="147"/>
      <c r="R115" s="136" t="s">
        <v>268</v>
      </c>
      <c r="S115" s="137" t="s">
        <v>11</v>
      </c>
      <c r="T115" s="138">
        <v>42524</v>
      </c>
      <c r="U115" s="148"/>
      <c r="V115" s="148"/>
      <c r="W115" s="148"/>
      <c r="X115" s="148"/>
      <c r="Y115" s="148"/>
      <c r="Z115" s="422"/>
      <c r="AA115" s="152"/>
      <c r="AB115" s="150"/>
      <c r="AC115" s="143" t="s">
        <v>183</v>
      </c>
      <c r="AD115" s="143" t="s">
        <v>95</v>
      </c>
      <c r="AE115" s="144"/>
      <c r="AF115" s="144"/>
      <c r="AG115" s="144"/>
      <c r="AH115" s="144"/>
      <c r="AI115" s="144"/>
      <c r="AJ115" s="144"/>
      <c r="AK115" s="144"/>
      <c r="AL115" s="144"/>
      <c r="AM115" s="342"/>
      <c r="AN115" s="479"/>
      <c r="AO115" s="372" t="e">
        <f>VLOOKUP(C115,[2]LICITACIONES!$A$2:$A$51,1,0)</f>
        <v>#N/A</v>
      </c>
      <c r="AP115" s="469"/>
      <c r="AQ115" s="469"/>
      <c r="AR115" s="468"/>
      <c r="AS115" s="468"/>
      <c r="AT115" s="468"/>
      <c r="AU115" s="468"/>
      <c r="AV115" s="468" t="e">
        <f>VLOOKUP(C115,[3]LICITACIONES!$A$2:$B$67,2,0)</f>
        <v>#N/A</v>
      </c>
      <c r="AW115" s="468" t="e">
        <f>VLOOKUP(C115,'[3]O.C. EN EJECUCIÓN'!$A$2:$B$25,2,0)</f>
        <v>#N/A</v>
      </c>
      <c r="AX115" s="100"/>
      <c r="AY115" s="100"/>
      <c r="AZ115" s="100"/>
      <c r="BA115" s="100"/>
      <c r="BB115" s="100"/>
      <c r="BC115" s="100"/>
      <c r="BD115" s="100"/>
      <c r="BE115" s="100"/>
    </row>
    <row r="116" spans="1:57" ht="60" customHeight="1" x14ac:dyDescent="0.25">
      <c r="A116" s="125">
        <v>116</v>
      </c>
      <c r="B116" s="176" t="s">
        <v>723</v>
      </c>
      <c r="C116" s="176" t="s">
        <v>5523</v>
      </c>
      <c r="D116" s="127"/>
      <c r="E116" s="127"/>
      <c r="F116" s="127"/>
      <c r="G116" s="127"/>
      <c r="H116" s="146" t="s">
        <v>724</v>
      </c>
      <c r="I116" s="133"/>
      <c r="J116" s="167" t="s">
        <v>3235</v>
      </c>
      <c r="K116" s="166" t="s">
        <v>725</v>
      </c>
      <c r="L116" s="177">
        <v>12000</v>
      </c>
      <c r="M116" s="132" t="s">
        <v>731</v>
      </c>
      <c r="N116" s="151" t="s">
        <v>226</v>
      </c>
      <c r="O116" s="133"/>
      <c r="P116" s="147"/>
      <c r="Q116" s="147"/>
      <c r="R116" s="136" t="s">
        <v>268</v>
      </c>
      <c r="S116" s="137" t="s">
        <v>11</v>
      </c>
      <c r="T116" s="138">
        <v>42524</v>
      </c>
      <c r="U116" s="148"/>
      <c r="V116" s="148"/>
      <c r="W116" s="148"/>
      <c r="X116" s="148"/>
      <c r="Y116" s="148"/>
      <c r="Z116" s="422"/>
      <c r="AA116" s="152"/>
      <c r="AB116" s="150"/>
      <c r="AC116" s="143" t="s">
        <v>183</v>
      </c>
      <c r="AD116" s="143" t="s">
        <v>95</v>
      </c>
      <c r="AE116" s="144"/>
      <c r="AF116" s="144"/>
      <c r="AG116" s="144"/>
      <c r="AH116" s="144"/>
      <c r="AI116" s="144"/>
      <c r="AJ116" s="144"/>
      <c r="AK116" s="144"/>
      <c r="AL116" s="144"/>
      <c r="AM116" s="342"/>
      <c r="AN116" s="479"/>
      <c r="AO116" s="372" t="e">
        <f>VLOOKUP(C116,[2]LICITACIONES!$A$2:$A$51,1,0)</f>
        <v>#N/A</v>
      </c>
      <c r="AP116" s="469"/>
      <c r="AQ116" s="469"/>
      <c r="AR116" s="468"/>
      <c r="AS116" s="468"/>
      <c r="AT116" s="468"/>
      <c r="AU116" s="468" t="e">
        <f>VLOOKUP(C116,'[4]En curso'!$A$2:$C$58,3,0)</f>
        <v>#N/A</v>
      </c>
      <c r="AV116" s="468" t="e">
        <f>VLOOKUP(C116,[3]LICITACIONES!$A$2:$B$67,2,0)</f>
        <v>#N/A</v>
      </c>
      <c r="AW116" s="468" t="e">
        <f>VLOOKUP(C116,'[3]O.C. EN EJECUCIÓN'!$A$2:$B$25,2,0)</f>
        <v>#N/A</v>
      </c>
      <c r="AX116" s="100"/>
      <c r="AY116" s="100"/>
      <c r="AZ116" s="100"/>
      <c r="BA116" s="100"/>
      <c r="BB116" s="100"/>
      <c r="BC116" s="100"/>
      <c r="BD116" s="100"/>
      <c r="BE116" s="100"/>
    </row>
    <row r="117" spans="1:57" ht="90" customHeight="1" x14ac:dyDescent="0.25">
      <c r="A117" s="125">
        <v>117</v>
      </c>
      <c r="B117" s="127"/>
      <c r="C117" s="127" t="s">
        <v>5535</v>
      </c>
      <c r="D117" s="126" t="s">
        <v>4524</v>
      </c>
      <c r="E117" s="126" t="s">
        <v>3728</v>
      </c>
      <c r="F117" s="127"/>
      <c r="G117" s="127"/>
      <c r="H117" s="127"/>
      <c r="I117" s="440">
        <v>42467</v>
      </c>
      <c r="J117" s="167" t="s">
        <v>196</v>
      </c>
      <c r="K117" s="166" t="s">
        <v>454</v>
      </c>
      <c r="L117" s="133"/>
      <c r="M117" s="132" t="s">
        <v>732</v>
      </c>
      <c r="N117" s="132" t="s">
        <v>203</v>
      </c>
      <c r="O117" s="133"/>
      <c r="P117" s="134" t="s">
        <v>203</v>
      </c>
      <c r="Q117" s="147"/>
      <c r="R117" s="136" t="s">
        <v>219</v>
      </c>
      <c r="S117" s="137" t="s">
        <v>11</v>
      </c>
      <c r="T117" s="138">
        <v>42524</v>
      </c>
      <c r="U117" s="139" t="s">
        <v>733</v>
      </c>
      <c r="V117" s="139" t="s">
        <v>116</v>
      </c>
      <c r="W117" s="140">
        <v>42468</v>
      </c>
      <c r="X117" s="139" t="s">
        <v>3271</v>
      </c>
      <c r="Y117" s="148"/>
      <c r="Z117" s="421" t="s">
        <v>203</v>
      </c>
      <c r="AA117" s="141">
        <v>42486</v>
      </c>
      <c r="AB117" s="150"/>
      <c r="AC117" s="143" t="s">
        <v>227</v>
      </c>
      <c r="AD117" s="143" t="s">
        <v>227</v>
      </c>
      <c r="AE117" s="144"/>
      <c r="AF117" s="144"/>
      <c r="AG117" s="144"/>
      <c r="AH117" s="144"/>
      <c r="AI117" s="144"/>
      <c r="AJ117" s="144"/>
      <c r="AK117" s="144"/>
      <c r="AL117" s="144"/>
      <c r="AM117" s="342"/>
      <c r="AN117" s="479"/>
      <c r="AO117" s="372" t="e">
        <f>VLOOKUP(C117,[2]LICITACIONES!$A$2:$A$51,1,0)</f>
        <v>#N/A</v>
      </c>
      <c r="AP117" s="469"/>
      <c r="AQ117" s="469"/>
      <c r="AR117" s="468"/>
      <c r="AS117" s="468"/>
      <c r="AT117" s="468"/>
      <c r="AU117" s="468" t="s">
        <v>6514</v>
      </c>
      <c r="AV117" s="468" t="e">
        <f>VLOOKUP(C117,[3]LICITACIONES!$A$2:$B$67,2,0)</f>
        <v>#N/A</v>
      </c>
      <c r="AW117" s="468" t="e">
        <f>VLOOKUP(C117,'[3]O.C. EN EJECUCIÓN'!$A$2:$B$25,2,0)</f>
        <v>#N/A</v>
      </c>
      <c r="AX117" s="100"/>
      <c r="AY117" s="100"/>
      <c r="AZ117" s="100"/>
      <c r="BA117" s="100"/>
      <c r="BB117" s="100"/>
      <c r="BC117" s="100"/>
      <c r="BD117" s="100"/>
      <c r="BE117" s="100"/>
    </row>
    <row r="118" spans="1:57" ht="60" customHeight="1" x14ac:dyDescent="0.25">
      <c r="A118" s="125">
        <v>118</v>
      </c>
      <c r="B118" s="126" t="s">
        <v>734</v>
      </c>
      <c r="C118" s="126" t="s">
        <v>5524</v>
      </c>
      <c r="D118" s="127"/>
      <c r="E118" s="127"/>
      <c r="F118" s="127"/>
      <c r="G118" s="127"/>
      <c r="H118" s="127"/>
      <c r="I118" s="440">
        <v>42473</v>
      </c>
      <c r="J118" s="167" t="s">
        <v>565</v>
      </c>
      <c r="K118" s="430"/>
      <c r="L118" s="133"/>
      <c r="M118" s="132" t="s">
        <v>735</v>
      </c>
      <c r="N118" s="132" t="s">
        <v>212</v>
      </c>
      <c r="O118" s="133"/>
      <c r="P118" s="147"/>
      <c r="Q118" s="147"/>
      <c r="R118" s="136" t="s">
        <v>268</v>
      </c>
      <c r="S118" s="137" t="s">
        <v>11</v>
      </c>
      <c r="T118" s="138">
        <v>42524</v>
      </c>
      <c r="U118" s="148"/>
      <c r="V118" s="139" t="s">
        <v>212</v>
      </c>
      <c r="W118" s="140">
        <v>42474</v>
      </c>
      <c r="X118" s="148"/>
      <c r="Y118" s="139" t="s">
        <v>693</v>
      </c>
      <c r="Z118" s="421" t="s">
        <v>704</v>
      </c>
      <c r="AA118" s="141">
        <v>42474</v>
      </c>
      <c r="AB118" s="150"/>
      <c r="AC118" s="130"/>
      <c r="AD118" s="130"/>
      <c r="AE118" s="144"/>
      <c r="AF118" s="144"/>
      <c r="AG118" s="144"/>
      <c r="AH118" s="144"/>
      <c r="AI118" s="144"/>
      <c r="AJ118" s="144"/>
      <c r="AK118" s="144"/>
      <c r="AL118" s="144"/>
      <c r="AM118" s="342"/>
      <c r="AN118" s="479"/>
      <c r="AO118" s="372" t="e">
        <f>VLOOKUP(C118,[2]LICITACIONES!$A$2:$A$51,1,0)</f>
        <v>#N/A</v>
      </c>
      <c r="AP118" s="469"/>
      <c r="AQ118" s="469"/>
      <c r="AR118" s="468"/>
      <c r="AS118" s="468"/>
      <c r="AT118" s="468"/>
      <c r="AU118" s="468"/>
      <c r="AV118" s="468" t="e">
        <f>VLOOKUP(C118,[3]LICITACIONES!$A$2:$B$67,2,0)</f>
        <v>#N/A</v>
      </c>
      <c r="AW118" s="468" t="e">
        <f>VLOOKUP(C118,'[3]O.C. EN EJECUCIÓN'!$A$2:$B$25,2,0)</f>
        <v>#N/A</v>
      </c>
      <c r="AX118" s="100"/>
      <c r="AY118" s="100"/>
      <c r="AZ118" s="100"/>
      <c r="BA118" s="100"/>
      <c r="BB118" s="100"/>
      <c r="BC118" s="100"/>
      <c r="BD118" s="100"/>
      <c r="BE118" s="100"/>
    </row>
    <row r="119" spans="1:57" ht="45" customHeight="1" x14ac:dyDescent="0.25">
      <c r="A119" s="125">
        <v>119</v>
      </c>
      <c r="B119" s="127"/>
      <c r="C119" s="127" t="s">
        <v>5536</v>
      </c>
      <c r="D119" s="126" t="s">
        <v>4526</v>
      </c>
      <c r="E119" s="127"/>
      <c r="F119" s="127"/>
      <c r="G119" s="127"/>
      <c r="H119" s="146" t="s">
        <v>736</v>
      </c>
      <c r="I119" s="440">
        <v>42473</v>
      </c>
      <c r="J119" s="167" t="s">
        <v>260</v>
      </c>
      <c r="K119" s="167" t="s">
        <v>211</v>
      </c>
      <c r="L119" s="131">
        <v>66965.58</v>
      </c>
      <c r="M119" s="132" t="s">
        <v>737</v>
      </c>
      <c r="N119" s="132" t="s">
        <v>212</v>
      </c>
      <c r="O119" s="133"/>
      <c r="P119" s="147"/>
      <c r="Q119" s="147"/>
      <c r="R119" s="136" t="s">
        <v>354</v>
      </c>
      <c r="S119" s="137" t="s">
        <v>112</v>
      </c>
      <c r="T119" s="147"/>
      <c r="U119" s="148"/>
      <c r="V119" s="139" t="s">
        <v>212</v>
      </c>
      <c r="W119" s="140">
        <v>42474</v>
      </c>
      <c r="X119" s="139" t="s">
        <v>738</v>
      </c>
      <c r="Y119" s="139" t="s">
        <v>3272</v>
      </c>
      <c r="Z119" s="421" t="s">
        <v>215</v>
      </c>
      <c r="AA119" s="141">
        <v>42465</v>
      </c>
      <c r="AB119" s="150"/>
      <c r="AC119" s="143" t="s">
        <v>186</v>
      </c>
      <c r="AD119" s="143" t="s">
        <v>186</v>
      </c>
      <c r="AE119" s="142" t="s">
        <v>736</v>
      </c>
      <c r="AF119" s="144"/>
      <c r="AG119" s="169">
        <v>203503</v>
      </c>
      <c r="AH119" s="143" t="s">
        <v>737</v>
      </c>
      <c r="AI119" s="144"/>
      <c r="AJ119" s="144"/>
      <c r="AK119" s="144"/>
      <c r="AL119" s="144"/>
      <c r="AM119" s="342"/>
      <c r="AN119" s="479"/>
      <c r="AO119" s="372" t="e">
        <f>VLOOKUP(C119,[2]LICITACIONES!$A$2:$A$51,1,0)</f>
        <v>#N/A</v>
      </c>
      <c r="AP119" s="469"/>
      <c r="AQ119" s="469"/>
      <c r="AR119" s="468"/>
      <c r="AS119" s="468"/>
      <c r="AT119" s="468"/>
      <c r="AU119" s="468"/>
      <c r="AV119" s="468" t="e">
        <f>VLOOKUP(C119,[3]LICITACIONES!$A$2:$B$67,2,0)</f>
        <v>#N/A</v>
      </c>
      <c r="AW119" s="468" t="e">
        <f>VLOOKUP(C119,'[3]O.C. EN EJECUCIÓN'!$A$2:$B$25,2,0)</f>
        <v>#N/A</v>
      </c>
      <c r="AX119" s="100"/>
      <c r="AY119" s="100"/>
      <c r="AZ119" s="100"/>
      <c r="BA119" s="100"/>
      <c r="BB119" s="100"/>
      <c r="BC119" s="100"/>
      <c r="BD119" s="100"/>
      <c r="BE119" s="100"/>
    </row>
    <row r="120" spans="1:57" ht="45" customHeight="1" x14ac:dyDescent="0.25">
      <c r="A120" s="125">
        <v>120</v>
      </c>
      <c r="B120" s="126" t="s">
        <v>739</v>
      </c>
      <c r="C120" s="126" t="s">
        <v>5537</v>
      </c>
      <c r="D120" s="127"/>
      <c r="E120" s="127"/>
      <c r="F120" s="127"/>
      <c r="G120" s="127"/>
      <c r="H120" s="127"/>
      <c r="I120" s="133"/>
      <c r="J120" s="167" t="s">
        <v>509</v>
      </c>
      <c r="K120" s="430"/>
      <c r="L120" s="133"/>
      <c r="M120" s="132" t="s">
        <v>3273</v>
      </c>
      <c r="N120" s="151" t="s">
        <v>226</v>
      </c>
      <c r="O120" s="133"/>
      <c r="P120" s="147"/>
      <c r="Q120" s="147"/>
      <c r="R120" s="148"/>
      <c r="S120" s="137" t="s">
        <v>11</v>
      </c>
      <c r="T120" s="138">
        <v>42514</v>
      </c>
      <c r="U120" s="139" t="s">
        <v>740</v>
      </c>
      <c r="V120" s="148"/>
      <c r="W120" s="148"/>
      <c r="X120" s="148"/>
      <c r="Y120" s="148"/>
      <c r="Z120" s="421" t="s">
        <v>704</v>
      </c>
      <c r="AA120" s="141">
        <v>42465</v>
      </c>
      <c r="AB120" s="150"/>
      <c r="AC120" s="143" t="s">
        <v>183</v>
      </c>
      <c r="AD120" s="143" t="s">
        <v>183</v>
      </c>
      <c r="AE120" s="144"/>
      <c r="AF120" s="144"/>
      <c r="AG120" s="144"/>
      <c r="AH120" s="144"/>
      <c r="AI120" s="144"/>
      <c r="AJ120" s="144"/>
      <c r="AK120" s="144"/>
      <c r="AL120" s="144"/>
      <c r="AM120" s="342"/>
      <c r="AN120" s="479"/>
      <c r="AO120" s="372" t="e">
        <f>VLOOKUP(C120,[2]LICITACIONES!$A$2:$A$51,1,0)</f>
        <v>#N/A</v>
      </c>
      <c r="AP120" s="469"/>
      <c r="AQ120" s="469"/>
      <c r="AR120" s="468"/>
      <c r="AS120" s="468"/>
      <c r="AT120" s="468"/>
      <c r="AU120" s="468"/>
      <c r="AV120" s="468" t="e">
        <f>VLOOKUP(C120,[3]LICITACIONES!$A$2:$B$67,2,0)</f>
        <v>#N/A</v>
      </c>
      <c r="AW120" s="468" t="e">
        <f>VLOOKUP(C120,'[3]O.C. EN EJECUCIÓN'!$A$2:$B$25,2,0)</f>
        <v>#N/A</v>
      </c>
      <c r="AX120" s="100"/>
      <c r="AY120" s="100"/>
      <c r="AZ120" s="100"/>
      <c r="BA120" s="100"/>
      <c r="BB120" s="100"/>
      <c r="BC120" s="100"/>
      <c r="BD120" s="100"/>
      <c r="BE120" s="100"/>
    </row>
    <row r="121" spans="1:57" ht="60" customHeight="1" x14ac:dyDescent="0.25">
      <c r="A121" s="125">
        <v>121</v>
      </c>
      <c r="B121" s="126" t="s">
        <v>741</v>
      </c>
      <c r="C121" s="126" t="s">
        <v>741</v>
      </c>
      <c r="D121" s="127"/>
      <c r="E121" s="126" t="s">
        <v>742</v>
      </c>
      <c r="F121" s="127"/>
      <c r="G121" s="127"/>
      <c r="H121" s="127"/>
      <c r="I121" s="440">
        <v>42475</v>
      </c>
      <c r="J121" s="167" t="s">
        <v>271</v>
      </c>
      <c r="K121" s="167" t="s">
        <v>3274</v>
      </c>
      <c r="L121" s="131">
        <v>100000</v>
      </c>
      <c r="M121" s="132" t="s">
        <v>743</v>
      </c>
      <c r="N121" s="132" t="s">
        <v>203</v>
      </c>
      <c r="O121" s="133"/>
      <c r="P121" s="147" t="s">
        <v>203</v>
      </c>
      <c r="Q121" s="451">
        <v>42620</v>
      </c>
      <c r="R121" s="136" t="s">
        <v>286</v>
      </c>
      <c r="S121" s="137" t="s">
        <v>11</v>
      </c>
      <c r="T121" s="147"/>
      <c r="U121" s="139" t="s">
        <v>7007</v>
      </c>
      <c r="V121" s="139" t="s">
        <v>203</v>
      </c>
      <c r="W121" s="140">
        <v>42633</v>
      </c>
      <c r="X121" s="139" t="s">
        <v>745</v>
      </c>
      <c r="Y121" s="139" t="s">
        <v>6608</v>
      </c>
      <c r="Z121" s="421" t="s">
        <v>207</v>
      </c>
      <c r="AA121" s="141">
        <v>42620</v>
      </c>
      <c r="AB121" s="168" t="s">
        <v>185</v>
      </c>
      <c r="AC121" s="143" t="s">
        <v>183</v>
      </c>
      <c r="AD121" s="143" t="s">
        <v>321</v>
      </c>
      <c r="AE121" s="144"/>
      <c r="AF121" s="144"/>
      <c r="AG121" s="144"/>
      <c r="AH121" s="144"/>
      <c r="AI121" s="144"/>
      <c r="AJ121" s="144"/>
      <c r="AK121" s="144"/>
      <c r="AL121" s="144"/>
      <c r="AM121" s="418"/>
      <c r="AN121" s="479"/>
      <c r="AO121" s="372" t="e">
        <f>VLOOKUP(C121,[2]LICITACIONES!$A$2:$A$51,1,0)</f>
        <v>#N/A</v>
      </c>
      <c r="AP121" s="469"/>
      <c r="AQ121" s="469"/>
      <c r="AR121" s="468"/>
      <c r="AS121" s="468"/>
      <c r="AT121" s="468"/>
      <c r="AU121" s="468"/>
      <c r="AV121" s="468" t="e">
        <f>VLOOKUP(C121,[3]LICITACIONES!$A$2:$B$67,2,0)</f>
        <v>#N/A</v>
      </c>
      <c r="AW121" s="468" t="e">
        <f>VLOOKUP(C121,'[3]O.C. EN EJECUCIÓN'!$A$2:$B$25,2,0)</f>
        <v>#N/A</v>
      </c>
      <c r="AX121" s="100"/>
      <c r="AY121" s="100"/>
      <c r="AZ121" s="100"/>
      <c r="BA121" s="100"/>
      <c r="BB121" s="100"/>
      <c r="BC121" s="100"/>
      <c r="BD121" s="100"/>
      <c r="BE121" s="100"/>
    </row>
    <row r="122" spans="1:57" ht="60" customHeight="1" x14ac:dyDescent="0.25">
      <c r="A122" s="125">
        <v>122</v>
      </c>
      <c r="B122" s="176" t="s">
        <v>747</v>
      </c>
      <c r="C122" s="126" t="s">
        <v>5538</v>
      </c>
      <c r="D122" s="127"/>
      <c r="E122" s="127"/>
      <c r="F122" s="127"/>
      <c r="G122" s="127"/>
      <c r="H122" s="127"/>
      <c r="I122" s="133"/>
      <c r="J122" s="167" t="s">
        <v>3235</v>
      </c>
      <c r="K122" s="430"/>
      <c r="L122" s="130"/>
      <c r="M122" s="132" t="s">
        <v>748</v>
      </c>
      <c r="N122" s="151" t="s">
        <v>226</v>
      </c>
      <c r="O122" s="133"/>
      <c r="P122" s="147"/>
      <c r="Q122" s="147"/>
      <c r="R122" s="148"/>
      <c r="S122" s="137" t="s">
        <v>11</v>
      </c>
      <c r="T122" s="147"/>
      <c r="U122" s="139" t="s">
        <v>700</v>
      </c>
      <c r="V122" s="148"/>
      <c r="W122" s="148"/>
      <c r="X122" s="148"/>
      <c r="Y122" s="148"/>
      <c r="Z122" s="422"/>
      <c r="AA122" s="152"/>
      <c r="AB122" s="150"/>
      <c r="AC122" s="143" t="s">
        <v>183</v>
      </c>
      <c r="AD122" s="143" t="s">
        <v>95</v>
      </c>
      <c r="AE122" s="144"/>
      <c r="AF122" s="144"/>
      <c r="AG122" s="144"/>
      <c r="AH122" s="144"/>
      <c r="AI122" s="144"/>
      <c r="AJ122" s="144"/>
      <c r="AK122" s="144"/>
      <c r="AL122" s="144"/>
      <c r="AM122" s="342"/>
      <c r="AN122" s="479"/>
      <c r="AO122" s="372" t="e">
        <f>VLOOKUP(C122,[2]LICITACIONES!$A$2:$A$51,1,0)</f>
        <v>#N/A</v>
      </c>
      <c r="AP122" s="469"/>
      <c r="AQ122" s="469"/>
      <c r="AR122" s="468"/>
      <c r="AS122" s="468"/>
      <c r="AT122" s="468"/>
      <c r="AU122" s="468"/>
      <c r="AV122" s="468" t="e">
        <f>VLOOKUP(C122,[3]LICITACIONES!$A$2:$B$67,2,0)</f>
        <v>#N/A</v>
      </c>
      <c r="AW122" s="468" t="e">
        <f>VLOOKUP(C122,'[3]O.C. EN EJECUCIÓN'!$A$2:$B$25,2,0)</f>
        <v>#N/A</v>
      </c>
      <c r="AX122" s="100"/>
      <c r="AY122" s="100"/>
      <c r="AZ122" s="100"/>
      <c r="BA122" s="100"/>
      <c r="BB122" s="100"/>
      <c r="BC122" s="100"/>
      <c r="BD122" s="100"/>
      <c r="BE122" s="100"/>
    </row>
    <row r="123" spans="1:57" ht="60" customHeight="1" x14ac:dyDescent="0.25">
      <c r="A123" s="125">
        <v>123</v>
      </c>
      <c r="B123" s="126" t="s">
        <v>64</v>
      </c>
      <c r="C123" s="126" t="s">
        <v>64</v>
      </c>
      <c r="D123" s="127"/>
      <c r="E123" s="126" t="s">
        <v>749</v>
      </c>
      <c r="F123" s="127"/>
      <c r="G123" s="127"/>
      <c r="H123" s="127"/>
      <c r="I123" s="440">
        <v>42475</v>
      </c>
      <c r="J123" s="167" t="s">
        <v>271</v>
      </c>
      <c r="K123" s="166" t="s">
        <v>750</v>
      </c>
      <c r="L123" s="131">
        <v>90000</v>
      </c>
      <c r="M123" s="132" t="s">
        <v>751</v>
      </c>
      <c r="N123" s="132" t="s">
        <v>203</v>
      </c>
      <c r="O123" s="133"/>
      <c r="P123" s="134" t="s">
        <v>250</v>
      </c>
      <c r="Q123" s="135">
        <v>42544</v>
      </c>
      <c r="R123" s="136" t="s">
        <v>5398</v>
      </c>
      <c r="S123" s="137" t="s">
        <v>11</v>
      </c>
      <c r="T123" s="138">
        <v>42520</v>
      </c>
      <c r="U123" s="139" t="s">
        <v>3729</v>
      </c>
      <c r="V123" s="139" t="s">
        <v>116</v>
      </c>
      <c r="W123" s="140">
        <v>42591</v>
      </c>
      <c r="X123" s="139" t="s">
        <v>3672</v>
      </c>
      <c r="Y123" s="148"/>
      <c r="Z123" s="421" t="s">
        <v>207</v>
      </c>
      <c r="AA123" s="141">
        <v>42594</v>
      </c>
      <c r="AB123" s="150"/>
      <c r="AC123" s="143" t="s">
        <v>183</v>
      </c>
      <c r="AD123" s="143" t="s">
        <v>321</v>
      </c>
      <c r="AE123" s="144"/>
      <c r="AF123" s="144"/>
      <c r="AG123" s="144"/>
      <c r="AH123" s="144"/>
      <c r="AI123" s="144"/>
      <c r="AJ123" s="144"/>
      <c r="AK123" s="144"/>
      <c r="AL123" s="144"/>
      <c r="AM123" s="342"/>
      <c r="AN123" s="479" t="s">
        <v>6550</v>
      </c>
      <c r="AO123" s="372" t="e">
        <f>VLOOKUP(C123,[2]LICITACIONES!$A$2:$A$51,1,0)</f>
        <v>#N/A</v>
      </c>
      <c r="AP123" s="469"/>
      <c r="AQ123" s="469"/>
      <c r="AR123" s="468"/>
      <c r="AS123" s="468"/>
      <c r="AT123" s="468"/>
      <c r="AU123" s="468" t="s">
        <v>6509</v>
      </c>
      <c r="AV123" s="468" t="e">
        <f>VLOOKUP(C123,[3]LICITACIONES!$A$2:$B$67,2,0)</f>
        <v>#N/A</v>
      </c>
      <c r="AW123" s="468" t="str">
        <f>VLOOKUP(C123,'[3]O.C. EN EJECUCIÓN'!$A$2:$B$25,2,0)</f>
        <v>CCK - Contratación Artística</v>
      </c>
      <c r="AX123" s="100"/>
      <c r="AY123" s="100"/>
      <c r="AZ123" s="100"/>
      <c r="BA123" s="100"/>
      <c r="BB123" s="100"/>
      <c r="BC123" s="100"/>
      <c r="BD123" s="100"/>
      <c r="BE123" s="100"/>
    </row>
    <row r="124" spans="1:57" ht="60" customHeight="1" x14ac:dyDescent="0.25">
      <c r="A124" s="125">
        <v>124</v>
      </c>
      <c r="B124" s="126" t="s">
        <v>723</v>
      </c>
      <c r="C124" s="126" t="s">
        <v>5523</v>
      </c>
      <c r="D124" s="127"/>
      <c r="E124" s="127"/>
      <c r="F124" s="127"/>
      <c r="G124" s="127"/>
      <c r="H124" s="127"/>
      <c r="I124" s="133"/>
      <c r="J124" s="167" t="s">
        <v>251</v>
      </c>
      <c r="K124" s="430"/>
      <c r="L124" s="131">
        <v>278500</v>
      </c>
      <c r="M124" s="132" t="s">
        <v>3275</v>
      </c>
      <c r="N124" s="130"/>
      <c r="O124" s="133"/>
      <c r="P124" s="147"/>
      <c r="Q124" s="147"/>
      <c r="R124" s="148"/>
      <c r="S124" s="137" t="s">
        <v>11</v>
      </c>
      <c r="T124" s="147"/>
      <c r="U124" s="148"/>
      <c r="V124" s="148"/>
      <c r="W124" s="148"/>
      <c r="X124" s="148"/>
      <c r="Y124" s="148"/>
      <c r="Z124" s="422"/>
      <c r="AA124" s="152"/>
      <c r="AB124" s="150"/>
      <c r="AC124" s="130"/>
      <c r="AD124" s="130"/>
      <c r="AE124" s="144"/>
      <c r="AF124" s="144"/>
      <c r="AG124" s="144"/>
      <c r="AH124" s="144"/>
      <c r="AI124" s="144"/>
      <c r="AJ124" s="144"/>
      <c r="AK124" s="144"/>
      <c r="AL124" s="144"/>
      <c r="AM124" s="342"/>
      <c r="AN124" s="479"/>
      <c r="AO124" s="372" t="e">
        <f>VLOOKUP(C124,[2]LICITACIONES!$A$2:$A$51,1,0)</f>
        <v>#N/A</v>
      </c>
      <c r="AP124" s="469"/>
      <c r="AQ124" s="469"/>
      <c r="AR124" s="468"/>
      <c r="AS124" s="468"/>
      <c r="AT124" s="468"/>
      <c r="AU124" s="468" t="e">
        <f>VLOOKUP(C124,'[4]En curso'!$A$2:$C$58,3,0)</f>
        <v>#N/A</v>
      </c>
      <c r="AV124" s="468" t="e">
        <f>VLOOKUP(C124,[3]LICITACIONES!$A$2:$B$67,2,0)</f>
        <v>#N/A</v>
      </c>
      <c r="AW124" s="468" t="e">
        <f>VLOOKUP(C124,'[3]O.C. EN EJECUCIÓN'!$A$2:$B$25,2,0)</f>
        <v>#N/A</v>
      </c>
      <c r="AX124" s="100"/>
      <c r="AY124" s="100"/>
      <c r="AZ124" s="100"/>
      <c r="BA124" s="100"/>
      <c r="BB124" s="100"/>
      <c r="BC124" s="100"/>
      <c r="BD124" s="100"/>
      <c r="BE124" s="100"/>
    </row>
    <row r="125" spans="1:57" ht="30" customHeight="1" x14ac:dyDescent="0.25">
      <c r="A125" s="125">
        <v>125</v>
      </c>
      <c r="B125" s="126" t="s">
        <v>1206</v>
      </c>
      <c r="C125" s="126" t="s">
        <v>1206</v>
      </c>
      <c r="D125" s="127"/>
      <c r="E125" s="126" t="s">
        <v>752</v>
      </c>
      <c r="F125" s="127"/>
      <c r="G125" s="127"/>
      <c r="H125" s="127"/>
      <c r="I125" s="440">
        <v>42478</v>
      </c>
      <c r="J125" s="167" t="s">
        <v>271</v>
      </c>
      <c r="K125" s="166" t="s">
        <v>753</v>
      </c>
      <c r="L125" s="178">
        <v>13488.6</v>
      </c>
      <c r="M125" s="132" t="s">
        <v>754</v>
      </c>
      <c r="N125" s="132" t="s">
        <v>203</v>
      </c>
      <c r="O125" s="133"/>
      <c r="P125" s="147"/>
      <c r="Q125" s="147"/>
      <c r="R125" s="136" t="s">
        <v>286</v>
      </c>
      <c r="S125" s="137" t="s">
        <v>70</v>
      </c>
      <c r="T125" s="138">
        <v>42524</v>
      </c>
      <c r="U125" s="148" t="s">
        <v>3293</v>
      </c>
      <c r="V125" s="148" t="s">
        <v>204</v>
      </c>
      <c r="W125" s="452">
        <v>42615</v>
      </c>
      <c r="X125" s="148" t="s">
        <v>5944</v>
      </c>
      <c r="Y125" s="148" t="s">
        <v>5945</v>
      </c>
      <c r="Z125" s="421" t="s">
        <v>204</v>
      </c>
      <c r="AA125" s="141">
        <v>42615</v>
      </c>
      <c r="AB125" s="150"/>
      <c r="AC125" s="143" t="s">
        <v>183</v>
      </c>
      <c r="AD125" s="143" t="s">
        <v>321</v>
      </c>
      <c r="AE125" s="144"/>
      <c r="AF125" s="144"/>
      <c r="AG125" s="144"/>
      <c r="AH125" s="144"/>
      <c r="AI125" s="144"/>
      <c r="AJ125" s="144"/>
      <c r="AK125" s="144"/>
      <c r="AL125" s="144"/>
      <c r="AM125" s="342"/>
      <c r="AN125" s="479"/>
      <c r="AO125" s="372" t="e">
        <f>VLOOKUP(C125,[2]LICITACIONES!$A$2:$A$51,1,0)</f>
        <v>#N/A</v>
      </c>
      <c r="AP125" s="469"/>
      <c r="AQ125" s="469"/>
      <c r="AR125" s="468"/>
      <c r="AS125" s="468"/>
      <c r="AT125" s="468"/>
      <c r="AU125" s="468" t="s">
        <v>6514</v>
      </c>
      <c r="AV125" s="468" t="e">
        <f>VLOOKUP(C125,[3]LICITACIONES!$A$2:$B$67,2,0)</f>
        <v>#N/A</v>
      </c>
      <c r="AW125" s="468" t="e">
        <f>VLOOKUP(C125,'[3]O.C. EN EJECUCIÓN'!$A$2:$B$25,2,0)</f>
        <v>#N/A</v>
      </c>
      <c r="AX125" s="100"/>
      <c r="AY125" s="100"/>
      <c r="AZ125" s="100"/>
      <c r="BA125" s="100"/>
      <c r="BB125" s="100"/>
      <c r="BC125" s="100"/>
      <c r="BD125" s="100"/>
      <c r="BE125" s="100"/>
    </row>
    <row r="126" spans="1:57" ht="30" customHeight="1" x14ac:dyDescent="0.25">
      <c r="A126" s="125">
        <v>126</v>
      </c>
      <c r="B126" s="176" t="s">
        <v>747</v>
      </c>
      <c r="C126" s="126" t="s">
        <v>5538</v>
      </c>
      <c r="D126" s="127"/>
      <c r="E126" s="127"/>
      <c r="F126" s="127"/>
      <c r="G126" s="127"/>
      <c r="H126" s="127"/>
      <c r="I126" s="133"/>
      <c r="J126" s="167" t="s">
        <v>301</v>
      </c>
      <c r="K126" s="430"/>
      <c r="L126" s="133"/>
      <c r="M126" s="132" t="s">
        <v>755</v>
      </c>
      <c r="N126" s="130"/>
      <c r="O126" s="133"/>
      <c r="P126" s="147"/>
      <c r="Q126" s="147"/>
      <c r="R126" s="148"/>
      <c r="S126" s="137" t="s">
        <v>11</v>
      </c>
      <c r="T126" s="147"/>
      <c r="U126" s="148"/>
      <c r="V126" s="148"/>
      <c r="W126" s="148"/>
      <c r="X126" s="148"/>
      <c r="Y126" s="148"/>
      <c r="Z126" s="422"/>
      <c r="AA126" s="152"/>
      <c r="AB126" s="150"/>
      <c r="AC126" s="143" t="s">
        <v>183</v>
      </c>
      <c r="AD126" s="143" t="s">
        <v>183</v>
      </c>
      <c r="AE126" s="144"/>
      <c r="AF126" s="144"/>
      <c r="AG126" s="144"/>
      <c r="AH126" s="144"/>
      <c r="AI126" s="144"/>
      <c r="AJ126" s="144"/>
      <c r="AK126" s="144"/>
      <c r="AL126" s="144"/>
      <c r="AM126" s="342"/>
      <c r="AN126" s="479"/>
      <c r="AO126" s="372" t="e">
        <f>VLOOKUP(C126,[2]LICITACIONES!$A$2:$A$51,1,0)</f>
        <v>#N/A</v>
      </c>
      <c r="AP126" s="469"/>
      <c r="AQ126" s="469"/>
      <c r="AR126" s="468"/>
      <c r="AS126" s="468"/>
      <c r="AT126" s="468"/>
      <c r="AU126" s="468"/>
      <c r="AV126" s="468" t="e">
        <f>VLOOKUP(C126,[3]LICITACIONES!$A$2:$B$67,2,0)</f>
        <v>#N/A</v>
      </c>
      <c r="AW126" s="468" t="e">
        <f>VLOOKUP(C126,'[3]O.C. EN EJECUCIÓN'!$A$2:$B$25,2,0)</f>
        <v>#N/A</v>
      </c>
      <c r="AX126" s="100"/>
      <c r="AY126" s="100"/>
      <c r="AZ126" s="100"/>
      <c r="BA126" s="100"/>
      <c r="BB126" s="100"/>
      <c r="BC126" s="100"/>
      <c r="BD126" s="100"/>
      <c r="BE126" s="100"/>
    </row>
    <row r="127" spans="1:57" ht="45" customHeight="1" x14ac:dyDescent="0.25">
      <c r="A127" s="125">
        <v>127</v>
      </c>
      <c r="B127" s="126" t="s">
        <v>756</v>
      </c>
      <c r="C127" s="126" t="s">
        <v>756</v>
      </c>
      <c r="D127" s="127"/>
      <c r="E127" s="126" t="s">
        <v>3730</v>
      </c>
      <c r="F127" s="127"/>
      <c r="G127" s="127"/>
      <c r="H127" s="146" t="s">
        <v>757</v>
      </c>
      <c r="I127" s="440">
        <v>42478</v>
      </c>
      <c r="J127" s="167" t="s">
        <v>2267</v>
      </c>
      <c r="K127" s="166" t="s">
        <v>698</v>
      </c>
      <c r="L127" s="131">
        <v>13488.6</v>
      </c>
      <c r="M127" s="132" t="s">
        <v>758</v>
      </c>
      <c r="N127" s="151" t="s">
        <v>322</v>
      </c>
      <c r="O127" s="133"/>
      <c r="P127" s="134" t="s">
        <v>206</v>
      </c>
      <c r="Q127" s="135">
        <v>42562</v>
      </c>
      <c r="R127" s="136" t="s">
        <v>219</v>
      </c>
      <c r="S127" s="137" t="s">
        <v>112</v>
      </c>
      <c r="T127" s="147"/>
      <c r="U127" s="139" t="s">
        <v>759</v>
      </c>
      <c r="V127" s="139" t="s">
        <v>204</v>
      </c>
      <c r="W127" s="140">
        <v>42576</v>
      </c>
      <c r="X127" s="139" t="s">
        <v>760</v>
      </c>
      <c r="Y127" s="148"/>
      <c r="Z127" s="421" t="s">
        <v>761</v>
      </c>
      <c r="AA127" s="141">
        <v>42576</v>
      </c>
      <c r="AB127" s="150"/>
      <c r="AC127" s="143" t="s">
        <v>186</v>
      </c>
      <c r="AD127" s="143" t="s">
        <v>186</v>
      </c>
      <c r="AE127" s="144"/>
      <c r="AF127" s="142" t="s">
        <v>762</v>
      </c>
      <c r="AG127" s="169">
        <v>232179</v>
      </c>
      <c r="AH127" s="144"/>
      <c r="AI127" s="144"/>
      <c r="AJ127" s="144"/>
      <c r="AK127" s="144"/>
      <c r="AL127" s="142" t="s">
        <v>763</v>
      </c>
      <c r="AM127" s="342"/>
      <c r="AN127" s="479"/>
      <c r="AO127" s="372" t="e">
        <f>VLOOKUP(C127,[2]LICITACIONES!$A$2:$A$51,1,0)</f>
        <v>#N/A</v>
      </c>
      <c r="AP127" s="469"/>
      <c r="AQ127" s="469"/>
      <c r="AR127" s="468"/>
      <c r="AS127" s="468"/>
      <c r="AT127" s="468"/>
      <c r="AU127" s="468" t="s">
        <v>6514</v>
      </c>
      <c r="AV127" s="468" t="e">
        <f>VLOOKUP(C127,[3]LICITACIONES!$A$2:$B$67,2,0)</f>
        <v>#N/A</v>
      </c>
      <c r="AW127" s="468" t="e">
        <f>VLOOKUP(C127,'[3]O.C. EN EJECUCIÓN'!$A$2:$B$25,2,0)</f>
        <v>#N/A</v>
      </c>
      <c r="AX127" s="100"/>
      <c r="AY127" s="100"/>
      <c r="AZ127" s="100"/>
      <c r="BA127" s="100"/>
      <c r="BB127" s="100"/>
      <c r="BC127" s="100"/>
      <c r="BD127" s="100"/>
      <c r="BE127" s="100"/>
    </row>
    <row r="128" spans="1:57" ht="45" customHeight="1" x14ac:dyDescent="0.25">
      <c r="A128" s="125">
        <v>128</v>
      </c>
      <c r="B128" s="127"/>
      <c r="C128" s="127" t="s">
        <v>4532</v>
      </c>
      <c r="D128" s="127"/>
      <c r="E128" s="127"/>
      <c r="F128" s="127"/>
      <c r="G128" s="127"/>
      <c r="H128" s="127"/>
      <c r="I128" s="133"/>
      <c r="J128" s="167" t="s">
        <v>3235</v>
      </c>
      <c r="K128" s="430"/>
      <c r="L128" s="133"/>
      <c r="M128" s="132" t="s">
        <v>3276</v>
      </c>
      <c r="N128" s="151" t="s">
        <v>226</v>
      </c>
      <c r="O128" s="133"/>
      <c r="P128" s="147"/>
      <c r="Q128" s="147"/>
      <c r="R128" s="148"/>
      <c r="S128" s="137" t="s">
        <v>11</v>
      </c>
      <c r="T128" s="147"/>
      <c r="U128" s="139" t="s">
        <v>700</v>
      </c>
      <c r="V128" s="148"/>
      <c r="W128" s="148"/>
      <c r="X128" s="148"/>
      <c r="Y128" s="148"/>
      <c r="Z128" s="152"/>
      <c r="AA128" s="152"/>
      <c r="AB128" s="150"/>
      <c r="AC128" s="143" t="s">
        <v>183</v>
      </c>
      <c r="AD128" s="143" t="s">
        <v>182</v>
      </c>
      <c r="AE128" s="144"/>
      <c r="AF128" s="144"/>
      <c r="AG128" s="144"/>
      <c r="AH128" s="144"/>
      <c r="AI128" s="144"/>
      <c r="AJ128" s="144"/>
      <c r="AK128" s="144"/>
      <c r="AL128" s="144"/>
      <c r="AM128" s="342"/>
      <c r="AN128" s="479"/>
      <c r="AO128" s="372" t="e">
        <f>VLOOKUP(C128,[2]LICITACIONES!$A$2:$A$51,1,0)</f>
        <v>#N/A</v>
      </c>
      <c r="AP128" s="469"/>
      <c r="AQ128" s="469"/>
      <c r="AR128" s="468"/>
      <c r="AS128" s="468"/>
      <c r="AT128" s="468"/>
      <c r="AU128" s="468" t="e">
        <f>VLOOKUP(C128,'[4]En curso'!$A$2:$C$58,3,0)</f>
        <v>#N/A</v>
      </c>
      <c r="AV128" s="468" t="e">
        <f>VLOOKUP(C128,[3]LICITACIONES!$A$2:$B$67,2,0)</f>
        <v>#N/A</v>
      </c>
      <c r="AW128" s="468" t="e">
        <f>VLOOKUP(C128,'[3]O.C. EN EJECUCIÓN'!$A$2:$B$25,2,0)</f>
        <v>#N/A</v>
      </c>
      <c r="AX128" s="100"/>
      <c r="AY128" s="100"/>
      <c r="AZ128" s="100"/>
      <c r="BA128" s="100"/>
      <c r="BB128" s="100"/>
      <c r="BC128" s="100"/>
      <c r="BD128" s="100"/>
      <c r="BE128" s="100"/>
    </row>
    <row r="129" spans="1:57" ht="60" customHeight="1" x14ac:dyDescent="0.25">
      <c r="A129" s="125">
        <v>129</v>
      </c>
      <c r="B129" s="127"/>
      <c r="C129" s="127" t="s">
        <v>4532</v>
      </c>
      <c r="D129" s="127"/>
      <c r="E129" s="126" t="s">
        <v>764</v>
      </c>
      <c r="F129" s="127"/>
      <c r="G129" s="127"/>
      <c r="H129" s="127"/>
      <c r="I129" s="440">
        <v>42480</v>
      </c>
      <c r="J129" s="167" t="s">
        <v>49</v>
      </c>
      <c r="K129" s="430"/>
      <c r="L129" s="133"/>
      <c r="M129" s="132" t="s">
        <v>765</v>
      </c>
      <c r="N129" s="132" t="s">
        <v>241</v>
      </c>
      <c r="O129" s="133"/>
      <c r="P129" s="147"/>
      <c r="Q129" s="147"/>
      <c r="R129" s="136" t="s">
        <v>268</v>
      </c>
      <c r="S129" s="137" t="s">
        <v>11</v>
      </c>
      <c r="T129" s="138">
        <v>42524</v>
      </c>
      <c r="U129" s="148"/>
      <c r="V129" s="148"/>
      <c r="W129" s="148"/>
      <c r="X129" s="148"/>
      <c r="Y129" s="148"/>
      <c r="Z129" s="421" t="s">
        <v>247</v>
      </c>
      <c r="AA129" s="141">
        <v>42480</v>
      </c>
      <c r="AB129" s="150"/>
      <c r="AC129" s="143" t="s">
        <v>183</v>
      </c>
      <c r="AD129" s="143" t="s">
        <v>183</v>
      </c>
      <c r="AE129" s="144"/>
      <c r="AF129" s="144"/>
      <c r="AG129" s="144"/>
      <c r="AH129" s="144"/>
      <c r="AI129" s="144"/>
      <c r="AJ129" s="144"/>
      <c r="AK129" s="144"/>
      <c r="AL129" s="144"/>
      <c r="AM129" s="342"/>
      <c r="AN129" s="479"/>
      <c r="AO129" s="372" t="e">
        <f>VLOOKUP(C129,[2]LICITACIONES!$A$2:$A$51,1,0)</f>
        <v>#N/A</v>
      </c>
      <c r="AP129" s="469"/>
      <c r="AQ129" s="469"/>
      <c r="AR129" s="468"/>
      <c r="AS129" s="468"/>
      <c r="AT129" s="468"/>
      <c r="AU129" s="468" t="e">
        <f>VLOOKUP(C129,'[4]En curso'!$A$2:$C$58,3,0)</f>
        <v>#N/A</v>
      </c>
      <c r="AV129" s="468" t="e">
        <f>VLOOKUP(C129,[3]LICITACIONES!$A$2:$B$67,2,0)</f>
        <v>#N/A</v>
      </c>
      <c r="AW129" s="468" t="e">
        <f>VLOOKUP(C129,'[3]O.C. EN EJECUCIÓN'!$A$2:$B$25,2,0)</f>
        <v>#N/A</v>
      </c>
      <c r="AX129" s="100"/>
      <c r="AY129" s="100"/>
      <c r="AZ129" s="100"/>
      <c r="BA129" s="100"/>
      <c r="BB129" s="100"/>
      <c r="BC129" s="100"/>
      <c r="BD129" s="100"/>
      <c r="BE129" s="100"/>
    </row>
    <row r="130" spans="1:57" ht="60" customHeight="1" x14ac:dyDescent="0.25">
      <c r="A130" s="125">
        <v>130</v>
      </c>
      <c r="B130" s="126" t="s">
        <v>766</v>
      </c>
      <c r="C130" s="126" t="s">
        <v>766</v>
      </c>
      <c r="D130" s="127"/>
      <c r="E130" s="126" t="s">
        <v>3731</v>
      </c>
      <c r="F130" s="127"/>
      <c r="G130" s="127"/>
      <c r="H130" s="146" t="s">
        <v>767</v>
      </c>
      <c r="I130" s="440">
        <v>42481</v>
      </c>
      <c r="J130" s="167" t="s">
        <v>3277</v>
      </c>
      <c r="K130" s="166" t="s">
        <v>768</v>
      </c>
      <c r="L130" s="131">
        <v>602400</v>
      </c>
      <c r="M130" s="132" t="s">
        <v>769</v>
      </c>
      <c r="N130" s="132" t="s">
        <v>203</v>
      </c>
      <c r="O130" s="133"/>
      <c r="P130" s="134" t="s">
        <v>116</v>
      </c>
      <c r="Q130" s="135">
        <v>42499</v>
      </c>
      <c r="R130" s="136" t="s">
        <v>268</v>
      </c>
      <c r="S130" s="137" t="s">
        <v>6560</v>
      </c>
      <c r="T130" s="138">
        <v>42514</v>
      </c>
      <c r="U130" s="139" t="s">
        <v>7008</v>
      </c>
      <c r="V130" s="148"/>
      <c r="W130" s="148"/>
      <c r="X130" s="148"/>
      <c r="Y130" s="148"/>
      <c r="Z130" s="421" t="s">
        <v>872</v>
      </c>
      <c r="AA130" s="141">
        <v>42500</v>
      </c>
      <c r="AB130" s="168" t="s">
        <v>185</v>
      </c>
      <c r="AC130" s="143" t="s">
        <v>183</v>
      </c>
      <c r="AD130" s="143" t="s">
        <v>183</v>
      </c>
      <c r="AE130" s="144"/>
      <c r="AF130" s="144"/>
      <c r="AG130" s="144"/>
      <c r="AH130" s="144"/>
      <c r="AI130" s="144"/>
      <c r="AJ130" s="144"/>
      <c r="AK130" s="144"/>
      <c r="AL130" s="144"/>
      <c r="AM130" s="342"/>
      <c r="AN130" s="479"/>
      <c r="AO130" s="372" t="e">
        <f>VLOOKUP(C130,[2]LICITACIONES!$A$2:$A$51,1,0)</f>
        <v>#N/A</v>
      </c>
      <c r="AP130" s="469"/>
      <c r="AQ130" s="469"/>
      <c r="AR130" s="468"/>
      <c r="AS130" s="468"/>
      <c r="AT130" s="468"/>
      <c r="AU130" s="468" t="str">
        <f>VLOOKUP(C130,'[4]En curso'!$A$2:$C$58,3,0)</f>
        <v>Tecnopolis</v>
      </c>
      <c r="AV130" s="468" t="str">
        <f>VLOOKUP(C130,[3]LICITACIONES!$A$2:$B$67,2,0)</f>
        <v>Tecnopolis - Agua</v>
      </c>
      <c r="AW130" s="468" t="e">
        <f>VLOOKUP(C130,'[3]O.C. EN EJECUCIÓN'!$A$2:$B$25,2,0)</f>
        <v>#N/A</v>
      </c>
      <c r="AX130" s="100"/>
      <c r="AY130" s="100"/>
      <c r="AZ130" s="100"/>
      <c r="BA130" s="100"/>
      <c r="BB130" s="100"/>
      <c r="BC130" s="100"/>
      <c r="BD130" s="100"/>
      <c r="BE130" s="100"/>
    </row>
    <row r="131" spans="1:57" ht="75" customHeight="1" x14ac:dyDescent="0.25">
      <c r="A131" s="125">
        <v>131</v>
      </c>
      <c r="B131" s="127" t="s">
        <v>6467</v>
      </c>
      <c r="C131" s="127" t="s">
        <v>4534</v>
      </c>
      <c r="D131" s="127"/>
      <c r="E131" s="126" t="s">
        <v>3278</v>
      </c>
      <c r="F131" s="127"/>
      <c r="G131" s="127"/>
      <c r="H131" s="127"/>
      <c r="I131" s="440">
        <v>42466</v>
      </c>
      <c r="J131" s="126" t="s">
        <v>279</v>
      </c>
      <c r="K131" s="166" t="s">
        <v>772</v>
      </c>
      <c r="L131" s="131">
        <v>12000</v>
      </c>
      <c r="M131" s="132" t="s">
        <v>3279</v>
      </c>
      <c r="N131" s="132" t="s">
        <v>203</v>
      </c>
      <c r="O131" s="133"/>
      <c r="P131" s="147" t="s">
        <v>203</v>
      </c>
      <c r="Q131" s="451">
        <v>42615</v>
      </c>
      <c r="R131" s="136" t="s">
        <v>773</v>
      </c>
      <c r="S131" s="137" t="s">
        <v>11</v>
      </c>
      <c r="T131" s="138">
        <v>42586</v>
      </c>
      <c r="U131" s="139" t="s">
        <v>3293</v>
      </c>
      <c r="V131" s="139" t="s">
        <v>209</v>
      </c>
      <c r="W131" s="140">
        <v>42648</v>
      </c>
      <c r="X131" s="139" t="s">
        <v>3732</v>
      </c>
      <c r="Y131" s="139" t="s">
        <v>7009</v>
      </c>
      <c r="Z131" s="421" t="s">
        <v>7010</v>
      </c>
      <c r="AA131" s="425">
        <v>42648</v>
      </c>
      <c r="AB131" s="150"/>
      <c r="AC131" s="143" t="s">
        <v>548</v>
      </c>
      <c r="AD131" s="143" t="s">
        <v>548</v>
      </c>
      <c r="AE131" s="144"/>
      <c r="AF131" s="180">
        <v>20165810210</v>
      </c>
      <c r="AG131" s="144"/>
      <c r="AH131" s="169">
        <v>27</v>
      </c>
      <c r="AI131" s="144"/>
      <c r="AJ131" s="144"/>
      <c r="AK131" s="144"/>
      <c r="AL131" s="144"/>
      <c r="AM131" s="418" t="s">
        <v>4557</v>
      </c>
      <c r="AN131" s="479"/>
      <c r="AO131" s="372" t="e">
        <f>VLOOKUP(C131,[2]LICITACIONES!$A$2:$A$51,1,0)</f>
        <v>#N/A</v>
      </c>
      <c r="AP131" s="469"/>
      <c r="AQ131" s="469"/>
      <c r="AR131" s="468"/>
      <c r="AS131" s="468"/>
      <c r="AT131" s="468"/>
      <c r="AU131" s="468" t="s">
        <v>6514</v>
      </c>
      <c r="AV131" s="468" t="e">
        <f>VLOOKUP(C131,[3]LICITACIONES!$A$2:$B$67,2,0)</f>
        <v>#N/A</v>
      </c>
      <c r="AW131" s="468" t="e">
        <f>VLOOKUP(C131,'[3]O.C. EN EJECUCIÓN'!$A$2:$B$25,2,0)</f>
        <v>#N/A</v>
      </c>
      <c r="AX131" s="100"/>
      <c r="AY131" s="100"/>
      <c r="AZ131" s="100"/>
      <c r="BA131" s="100"/>
      <c r="BB131" s="100"/>
      <c r="BC131" s="100"/>
      <c r="BD131" s="100"/>
      <c r="BE131" s="100"/>
    </row>
    <row r="132" spans="1:57" ht="60" customHeight="1" x14ac:dyDescent="0.25">
      <c r="A132" s="125">
        <v>132</v>
      </c>
      <c r="B132" s="126" t="s">
        <v>774</v>
      </c>
      <c r="C132" s="126" t="s">
        <v>5539</v>
      </c>
      <c r="D132" s="127"/>
      <c r="E132" s="127"/>
      <c r="F132" s="127"/>
      <c r="G132" s="127"/>
      <c r="H132" s="127"/>
      <c r="I132" s="440">
        <v>42481</v>
      </c>
      <c r="J132" s="167" t="s">
        <v>418</v>
      </c>
      <c r="K132" s="430"/>
      <c r="L132" s="133"/>
      <c r="M132" s="132" t="s">
        <v>775</v>
      </c>
      <c r="N132" s="132" t="s">
        <v>241</v>
      </c>
      <c r="O132" s="133"/>
      <c r="P132" s="147"/>
      <c r="Q132" s="147"/>
      <c r="R132" s="136" t="s">
        <v>268</v>
      </c>
      <c r="S132" s="137" t="s">
        <v>112</v>
      </c>
      <c r="T132" s="138">
        <v>42524</v>
      </c>
      <c r="U132" s="148"/>
      <c r="V132" s="148"/>
      <c r="W132" s="148"/>
      <c r="X132" s="148"/>
      <c r="Y132" s="148"/>
      <c r="Z132" s="421" t="s">
        <v>206</v>
      </c>
      <c r="AA132" s="141">
        <v>42508</v>
      </c>
      <c r="AB132" s="150"/>
      <c r="AC132" s="130"/>
      <c r="AD132" s="130"/>
      <c r="AE132" s="144"/>
      <c r="AF132" s="144"/>
      <c r="AG132" s="144"/>
      <c r="AH132" s="144"/>
      <c r="AI132" s="144"/>
      <c r="AJ132" s="144"/>
      <c r="AK132" s="144"/>
      <c r="AL132" s="144"/>
      <c r="AM132" s="342"/>
      <c r="AN132" s="479"/>
      <c r="AO132" s="372" t="e">
        <f>VLOOKUP(C132,[2]LICITACIONES!$A$2:$A$51,1,0)</f>
        <v>#N/A</v>
      </c>
      <c r="AP132" s="469"/>
      <c r="AQ132" s="469"/>
      <c r="AR132" s="468"/>
      <c r="AS132" s="468"/>
      <c r="AT132" s="468"/>
      <c r="AU132" s="468"/>
      <c r="AV132" s="468" t="e">
        <f>VLOOKUP(C132,[3]LICITACIONES!$A$2:$B$67,2,0)</f>
        <v>#N/A</v>
      </c>
      <c r="AW132" s="468" t="e">
        <f>VLOOKUP(C132,'[3]O.C. EN EJECUCIÓN'!$A$2:$B$25,2,0)</f>
        <v>#N/A</v>
      </c>
      <c r="AX132" s="100"/>
      <c r="AY132" s="100"/>
      <c r="AZ132" s="100"/>
      <c r="BA132" s="100"/>
      <c r="BB132" s="100"/>
      <c r="BC132" s="100"/>
      <c r="BD132" s="100"/>
      <c r="BE132" s="100"/>
    </row>
    <row r="133" spans="1:57" ht="45" customHeight="1" x14ac:dyDescent="0.25">
      <c r="A133" s="125">
        <v>133</v>
      </c>
      <c r="B133" s="126" t="s">
        <v>117</v>
      </c>
      <c r="C133" s="126" t="s">
        <v>5540</v>
      </c>
      <c r="D133" s="127"/>
      <c r="E133" s="127"/>
      <c r="F133" s="127"/>
      <c r="G133" s="127"/>
      <c r="H133" s="127"/>
      <c r="I133" s="440">
        <v>42446</v>
      </c>
      <c r="J133" s="167" t="s">
        <v>235</v>
      </c>
      <c r="K133" s="430"/>
      <c r="L133" s="131">
        <v>22514880</v>
      </c>
      <c r="M133" s="132" t="s">
        <v>3280</v>
      </c>
      <c r="N133" s="132" t="s">
        <v>240</v>
      </c>
      <c r="O133" s="133"/>
      <c r="P133" s="134" t="s">
        <v>215</v>
      </c>
      <c r="Q133" s="135">
        <v>42530</v>
      </c>
      <c r="R133" s="148"/>
      <c r="S133" s="137" t="s">
        <v>6560</v>
      </c>
      <c r="T133" s="147"/>
      <c r="U133" s="139" t="s">
        <v>3733</v>
      </c>
      <c r="V133" s="139" t="s">
        <v>240</v>
      </c>
      <c r="W133" s="140">
        <v>42601</v>
      </c>
      <c r="X133" s="139" t="s">
        <v>3734</v>
      </c>
      <c r="Y133" s="139" t="s">
        <v>3735</v>
      </c>
      <c r="Z133" s="421" t="s">
        <v>3736</v>
      </c>
      <c r="AA133" s="141">
        <v>42601</v>
      </c>
      <c r="AB133" s="168" t="s">
        <v>185</v>
      </c>
      <c r="AC133" s="130"/>
      <c r="AD133" s="130"/>
      <c r="AE133" s="144"/>
      <c r="AF133" s="144"/>
      <c r="AG133" s="144"/>
      <c r="AH133" s="144"/>
      <c r="AI133" s="144"/>
      <c r="AJ133" s="144"/>
      <c r="AK133" s="144"/>
      <c r="AL133" s="144"/>
      <c r="AM133" s="342"/>
      <c r="AN133" s="479"/>
      <c r="AO133" s="372" t="e">
        <f>VLOOKUP(C133,[2]LICITACIONES!$A$2:$A$51,1,0)</f>
        <v>#N/A</v>
      </c>
      <c r="AP133" s="469"/>
      <c r="AQ133" s="469"/>
      <c r="AR133" s="468"/>
      <c r="AS133" s="468"/>
      <c r="AT133" s="468"/>
      <c r="AU133" s="468" t="e">
        <f>VLOOKUP(C133,'[4]En curso'!$A$2:$C$58,3,0)</f>
        <v>#N/A</v>
      </c>
      <c r="AV133" s="468" t="e">
        <f>VLOOKUP(C133,[3]LICITACIONES!$A$2:$B$67,2,0)</f>
        <v>#N/A</v>
      </c>
      <c r="AW133" s="468" t="e">
        <f>VLOOKUP(C133,'[3]O.C. EN EJECUCIÓN'!$A$2:$B$25,2,0)</f>
        <v>#N/A</v>
      </c>
      <c r="AX133" s="100"/>
      <c r="AY133" s="100"/>
      <c r="AZ133" s="100"/>
      <c r="BA133" s="100"/>
      <c r="BB133" s="100"/>
      <c r="BC133" s="100"/>
      <c r="BD133" s="100"/>
      <c r="BE133" s="100"/>
    </row>
    <row r="134" spans="1:57" ht="45" customHeight="1" x14ac:dyDescent="0.25">
      <c r="A134" s="125">
        <v>134</v>
      </c>
      <c r="B134" s="126" t="s">
        <v>3281</v>
      </c>
      <c r="C134" s="126" t="s">
        <v>5541</v>
      </c>
      <c r="D134" s="127"/>
      <c r="E134" s="127"/>
      <c r="F134" s="127"/>
      <c r="G134" s="127"/>
      <c r="H134" s="127"/>
      <c r="I134" s="440">
        <v>42471</v>
      </c>
      <c r="J134" s="167" t="s">
        <v>323</v>
      </c>
      <c r="K134" s="430"/>
      <c r="L134" s="177">
        <v>15000000</v>
      </c>
      <c r="M134" s="132" t="s">
        <v>776</v>
      </c>
      <c r="N134" s="132" t="s">
        <v>203</v>
      </c>
      <c r="O134" s="133"/>
      <c r="P134" s="147"/>
      <c r="Q134" s="147"/>
      <c r="R134" s="148"/>
      <c r="S134" s="137" t="s">
        <v>11</v>
      </c>
      <c r="T134" s="147"/>
      <c r="U134" s="148"/>
      <c r="V134" s="139" t="s">
        <v>203</v>
      </c>
      <c r="W134" s="140">
        <v>42472</v>
      </c>
      <c r="X134" s="148"/>
      <c r="Y134" s="139" t="s">
        <v>777</v>
      </c>
      <c r="Z134" s="421" t="s">
        <v>203</v>
      </c>
      <c r="AA134" s="425"/>
      <c r="AB134" s="150"/>
      <c r="AC134" s="130"/>
      <c r="AD134" s="130"/>
      <c r="AE134" s="144"/>
      <c r="AF134" s="144"/>
      <c r="AG134" s="144"/>
      <c r="AH134" s="144"/>
      <c r="AI134" s="144"/>
      <c r="AJ134" s="144"/>
      <c r="AK134" s="144"/>
      <c r="AL134" s="144"/>
      <c r="AM134" s="342"/>
      <c r="AN134" s="479"/>
      <c r="AO134" s="372" t="e">
        <f>VLOOKUP(C134,[2]LICITACIONES!$A$2:$A$51,1,0)</f>
        <v>#N/A</v>
      </c>
      <c r="AP134" s="469"/>
      <c r="AQ134" s="469"/>
      <c r="AR134" s="468"/>
      <c r="AS134" s="468"/>
      <c r="AT134" s="468"/>
      <c r="AU134" s="468"/>
      <c r="AV134" s="468" t="e">
        <f>VLOOKUP(C134,[3]LICITACIONES!$A$2:$B$67,2,0)</f>
        <v>#N/A</v>
      </c>
      <c r="AW134" s="468" t="e">
        <f>VLOOKUP(C134,'[3]O.C. EN EJECUCIÓN'!$A$2:$B$25,2,0)</f>
        <v>#N/A</v>
      </c>
      <c r="AX134" s="100"/>
      <c r="AY134" s="100"/>
      <c r="AZ134" s="100"/>
      <c r="BA134" s="100"/>
      <c r="BB134" s="100"/>
      <c r="BC134" s="100"/>
      <c r="BD134" s="100"/>
      <c r="BE134" s="100"/>
    </row>
    <row r="135" spans="1:57" ht="60" customHeight="1" x14ac:dyDescent="0.25">
      <c r="A135" s="125">
        <v>135</v>
      </c>
      <c r="B135" s="126" t="s">
        <v>52</v>
      </c>
      <c r="C135" s="126" t="s">
        <v>52</v>
      </c>
      <c r="D135" s="126" t="s">
        <v>778</v>
      </c>
      <c r="E135" s="126" t="s">
        <v>3737</v>
      </c>
      <c r="F135" s="127"/>
      <c r="G135" s="127"/>
      <c r="H135" s="126" t="s">
        <v>779</v>
      </c>
      <c r="I135" s="440">
        <v>42458</v>
      </c>
      <c r="J135" s="167" t="s">
        <v>430</v>
      </c>
      <c r="K135" s="430"/>
      <c r="L135" s="131">
        <v>1859805</v>
      </c>
      <c r="M135" s="132" t="s">
        <v>780</v>
      </c>
      <c r="N135" s="132" t="s">
        <v>204</v>
      </c>
      <c r="O135" s="133"/>
      <c r="P135" s="147" t="s">
        <v>116</v>
      </c>
      <c r="Q135" s="451">
        <v>42619</v>
      </c>
      <c r="R135" s="136" t="s">
        <v>666</v>
      </c>
      <c r="S135" s="137" t="s">
        <v>6560</v>
      </c>
      <c r="T135" s="147"/>
      <c r="U135" s="139" t="s">
        <v>7011</v>
      </c>
      <c r="V135" s="139"/>
      <c r="W135" s="140"/>
      <c r="X135" s="139"/>
      <c r="Y135" s="139"/>
      <c r="Z135" s="421" t="s">
        <v>872</v>
      </c>
      <c r="AA135" s="141">
        <v>42621</v>
      </c>
      <c r="AB135" s="168" t="s">
        <v>185</v>
      </c>
      <c r="AC135" s="130"/>
      <c r="AD135" s="130"/>
      <c r="AE135" s="144"/>
      <c r="AF135" s="144"/>
      <c r="AG135" s="144"/>
      <c r="AH135" s="144"/>
      <c r="AI135" s="144"/>
      <c r="AJ135" s="144"/>
      <c r="AK135" s="144"/>
      <c r="AL135" s="144"/>
      <c r="AM135" s="342"/>
      <c r="AN135" s="479" t="s">
        <v>6551</v>
      </c>
      <c r="AO135" s="372" t="str">
        <f>VLOOKUP(C135,[2]LICITACIONES!$A$2:$A$51,1,0)</f>
        <v>313218/2016</v>
      </c>
      <c r="AP135" s="469"/>
      <c r="AQ135" s="469"/>
      <c r="AR135" s="468"/>
      <c r="AS135" s="468"/>
      <c r="AT135" s="468"/>
      <c r="AU135" s="468" t="s">
        <v>6509</v>
      </c>
      <c r="AV135" s="468" t="str">
        <f>VLOOKUP(C135,[3]LICITACIONES!$A$2:$B$67,2,0)</f>
        <v>SFM - Librería</v>
      </c>
      <c r="AW135" s="468" t="str">
        <f>VLOOKUP(C135,'[3]O.C. EN EJECUCIÓN'!$A$2:$B$25,2,0)</f>
        <v>CCK - Útiles Oficina</v>
      </c>
      <c r="AX135" s="100"/>
      <c r="AY135" s="100"/>
      <c r="AZ135" s="100"/>
      <c r="BA135" s="100"/>
      <c r="BB135" s="100"/>
      <c r="BC135" s="100"/>
      <c r="BD135" s="100"/>
      <c r="BE135" s="100"/>
    </row>
    <row r="136" spans="1:57" ht="30" customHeight="1" x14ac:dyDescent="0.25">
      <c r="A136" s="125">
        <v>136</v>
      </c>
      <c r="B136" s="127"/>
      <c r="C136" s="127" t="s">
        <v>4541</v>
      </c>
      <c r="D136" s="127"/>
      <c r="E136" s="126" t="s">
        <v>781</v>
      </c>
      <c r="F136" s="127"/>
      <c r="G136" s="127"/>
      <c r="H136" s="127"/>
      <c r="I136" s="440">
        <v>42473</v>
      </c>
      <c r="J136" s="167" t="s">
        <v>217</v>
      </c>
      <c r="K136" s="166" t="s">
        <v>218</v>
      </c>
      <c r="L136" s="131">
        <v>15000000</v>
      </c>
      <c r="M136" s="132" t="s">
        <v>782</v>
      </c>
      <c r="N136" s="181" t="s">
        <v>247</v>
      </c>
      <c r="O136" s="133"/>
      <c r="P136" s="147"/>
      <c r="Q136" s="147"/>
      <c r="R136" s="148"/>
      <c r="S136" s="137" t="s">
        <v>11</v>
      </c>
      <c r="T136" s="147"/>
      <c r="U136" s="148"/>
      <c r="V136" s="139" t="s">
        <v>116</v>
      </c>
      <c r="W136" s="140">
        <v>42475</v>
      </c>
      <c r="X136" s="148"/>
      <c r="Y136" s="139" t="s">
        <v>783</v>
      </c>
      <c r="Z136" s="421" t="s">
        <v>771</v>
      </c>
      <c r="AA136" s="141">
        <v>42516</v>
      </c>
      <c r="AB136" s="150"/>
      <c r="AC136" s="143" t="s">
        <v>186</v>
      </c>
      <c r="AD136" s="143" t="s">
        <v>186</v>
      </c>
      <c r="AE136" s="144"/>
      <c r="AF136" s="144"/>
      <c r="AG136" s="144"/>
      <c r="AH136" s="143" t="s">
        <v>784</v>
      </c>
      <c r="AI136" s="144"/>
      <c r="AJ136" s="144"/>
      <c r="AK136" s="144"/>
      <c r="AL136" s="144"/>
      <c r="AM136" s="342"/>
      <c r="AN136" s="479"/>
      <c r="AO136" s="372" t="e">
        <f>VLOOKUP(C136,[2]LICITACIONES!$A$2:$A$51,1,0)</f>
        <v>#N/A</v>
      </c>
      <c r="AP136" s="469"/>
      <c r="AQ136" s="469"/>
      <c r="AR136" s="468"/>
      <c r="AS136" s="468"/>
      <c r="AT136" s="468"/>
      <c r="AU136" s="468"/>
      <c r="AV136" s="468" t="e">
        <f>VLOOKUP(C136,[3]LICITACIONES!$A$2:$B$67,2,0)</f>
        <v>#N/A</v>
      </c>
      <c r="AW136" s="468" t="e">
        <f>VLOOKUP(C136,'[3]O.C. EN EJECUCIÓN'!$A$2:$B$25,2,0)</f>
        <v>#N/A</v>
      </c>
      <c r="AX136" s="100"/>
      <c r="AY136" s="100"/>
      <c r="AZ136" s="100"/>
      <c r="BA136" s="100"/>
      <c r="BB136" s="100"/>
      <c r="BC136" s="100"/>
      <c r="BD136" s="100"/>
      <c r="BE136" s="100"/>
    </row>
    <row r="137" spans="1:57" ht="90" customHeight="1" x14ac:dyDescent="0.25">
      <c r="A137" s="125">
        <v>137</v>
      </c>
      <c r="B137" s="126" t="s">
        <v>785</v>
      </c>
      <c r="C137" s="126" t="s">
        <v>5542</v>
      </c>
      <c r="D137" s="127"/>
      <c r="E137" s="126" t="s">
        <v>3738</v>
      </c>
      <c r="F137" s="127"/>
      <c r="G137" s="127"/>
      <c r="H137" s="127"/>
      <c r="I137" s="440">
        <v>42460</v>
      </c>
      <c r="J137" s="167" t="s">
        <v>267</v>
      </c>
      <c r="K137" s="166" t="s">
        <v>621</v>
      </c>
      <c r="L137" s="131">
        <v>225000</v>
      </c>
      <c r="M137" s="132" t="s">
        <v>786</v>
      </c>
      <c r="N137" s="132" t="s">
        <v>203</v>
      </c>
      <c r="O137" s="133"/>
      <c r="P137" s="134" t="s">
        <v>56</v>
      </c>
      <c r="Q137" s="451">
        <v>42608</v>
      </c>
      <c r="R137" s="148"/>
      <c r="S137" s="137" t="s">
        <v>6560</v>
      </c>
      <c r="T137" s="138">
        <v>42615</v>
      </c>
      <c r="U137" s="139" t="s">
        <v>7012</v>
      </c>
      <c r="V137" s="139"/>
      <c r="W137" s="140"/>
      <c r="X137" s="139"/>
      <c r="Y137" s="139"/>
      <c r="Z137" s="421" t="s">
        <v>220</v>
      </c>
      <c r="AA137" s="141">
        <v>42614</v>
      </c>
      <c r="AB137" s="150"/>
      <c r="AC137" s="143" t="s">
        <v>183</v>
      </c>
      <c r="AD137" s="143" t="s">
        <v>183</v>
      </c>
      <c r="AE137" s="144"/>
      <c r="AF137" s="144"/>
      <c r="AG137" s="144"/>
      <c r="AH137" s="144"/>
      <c r="AI137" s="144"/>
      <c r="AJ137" s="144"/>
      <c r="AK137" s="144"/>
      <c r="AL137" s="144"/>
      <c r="AM137" s="342"/>
      <c r="AN137" s="479"/>
      <c r="AO137" s="372" t="e">
        <f>VLOOKUP(C137,[2]LICITACIONES!$A$2:$A$51,1,0)</f>
        <v>#N/A</v>
      </c>
      <c r="AP137" s="469"/>
      <c r="AQ137" s="469"/>
      <c r="AR137" s="468"/>
      <c r="AS137" s="468"/>
      <c r="AT137" s="468"/>
      <c r="AU137" s="468" t="e">
        <f>VLOOKUP(C137,'[4]En curso'!$A$2:$C$58,3,0)</f>
        <v>#N/A</v>
      </c>
      <c r="AV137" s="468" t="e">
        <f>VLOOKUP(C137,[3]LICITACIONES!$A$2:$B$67,2,0)</f>
        <v>#N/A</v>
      </c>
      <c r="AW137" s="468" t="e">
        <f>VLOOKUP(C137,'[3]O.C. EN EJECUCIÓN'!$A$2:$B$25,2,0)</f>
        <v>#N/A</v>
      </c>
      <c r="AX137" s="100"/>
      <c r="AY137" s="100"/>
      <c r="AZ137" s="100"/>
      <c r="BA137" s="100"/>
      <c r="BB137" s="100"/>
      <c r="BC137" s="100"/>
      <c r="BD137" s="100"/>
      <c r="BE137" s="100"/>
    </row>
    <row r="138" spans="1:57" ht="60" customHeight="1" x14ac:dyDescent="0.25">
      <c r="A138" s="125">
        <v>138</v>
      </c>
      <c r="B138" s="126" t="s">
        <v>787</v>
      </c>
      <c r="C138" s="126" t="s">
        <v>5543</v>
      </c>
      <c r="D138" s="127"/>
      <c r="E138" s="126" t="s">
        <v>3740</v>
      </c>
      <c r="F138" s="127"/>
      <c r="G138" s="127"/>
      <c r="H138" s="127"/>
      <c r="I138" s="440">
        <v>42399</v>
      </c>
      <c r="J138" s="167" t="s">
        <v>415</v>
      </c>
      <c r="K138" s="166" t="s">
        <v>788</v>
      </c>
      <c r="L138" s="131">
        <v>358500</v>
      </c>
      <c r="M138" s="132" t="s">
        <v>3283</v>
      </c>
      <c r="N138" s="132" t="s">
        <v>203</v>
      </c>
      <c r="O138" s="133"/>
      <c r="P138" s="134" t="s">
        <v>56</v>
      </c>
      <c r="Q138" s="135">
        <v>42607</v>
      </c>
      <c r="R138" s="148"/>
      <c r="S138" s="137" t="s">
        <v>6560</v>
      </c>
      <c r="T138" s="138">
        <v>42615</v>
      </c>
      <c r="U138" s="139" t="s">
        <v>7013</v>
      </c>
      <c r="V138" s="139"/>
      <c r="W138" s="140"/>
      <c r="X138" s="139"/>
      <c r="Y138" s="139"/>
      <c r="Z138" s="421" t="s">
        <v>220</v>
      </c>
      <c r="AA138" s="141">
        <v>42614</v>
      </c>
      <c r="AB138" s="150"/>
      <c r="AC138" s="143" t="s">
        <v>183</v>
      </c>
      <c r="AD138" s="143" t="s">
        <v>183</v>
      </c>
      <c r="AE138" s="144"/>
      <c r="AF138" s="144"/>
      <c r="AG138" s="144"/>
      <c r="AH138" s="144"/>
      <c r="AI138" s="144"/>
      <c r="AJ138" s="144"/>
      <c r="AK138" s="144"/>
      <c r="AL138" s="144"/>
      <c r="AM138" s="342"/>
      <c r="AN138" s="479"/>
      <c r="AO138" s="372" t="e">
        <f>VLOOKUP(C138,[2]LICITACIONES!$A$2:$A$51,1,0)</f>
        <v>#N/A</v>
      </c>
      <c r="AP138" s="469"/>
      <c r="AQ138" s="469"/>
      <c r="AR138" s="468"/>
      <c r="AS138" s="468"/>
      <c r="AT138" s="468"/>
      <c r="AU138" s="468" t="e">
        <f>VLOOKUP(C138,'[4]En curso'!$A$2:$C$58,3,0)</f>
        <v>#N/A</v>
      </c>
      <c r="AV138" s="468" t="e">
        <f>VLOOKUP(C138,[3]LICITACIONES!$A$2:$B$67,2,0)</f>
        <v>#N/A</v>
      </c>
      <c r="AW138" s="468" t="e">
        <f>VLOOKUP(C138,'[3]O.C. EN EJECUCIÓN'!$A$2:$B$25,2,0)</f>
        <v>#N/A</v>
      </c>
      <c r="AX138" s="100"/>
      <c r="AY138" s="100"/>
      <c r="AZ138" s="100"/>
      <c r="BA138" s="100"/>
      <c r="BB138" s="100"/>
      <c r="BC138" s="100"/>
      <c r="BD138" s="100"/>
      <c r="BE138" s="100"/>
    </row>
    <row r="139" spans="1:57" ht="75" customHeight="1" x14ac:dyDescent="0.25">
      <c r="A139" s="125">
        <v>139</v>
      </c>
      <c r="B139" s="126" t="s">
        <v>97</v>
      </c>
      <c r="C139" s="126" t="s">
        <v>97</v>
      </c>
      <c r="D139" s="127"/>
      <c r="E139" s="126" t="s">
        <v>789</v>
      </c>
      <c r="F139" s="127"/>
      <c r="G139" s="127"/>
      <c r="H139" s="127"/>
      <c r="I139" s="440">
        <v>42399</v>
      </c>
      <c r="J139" s="167" t="s">
        <v>415</v>
      </c>
      <c r="K139" s="184" t="s">
        <v>621</v>
      </c>
      <c r="L139" s="131">
        <v>1800000</v>
      </c>
      <c r="M139" s="132" t="s">
        <v>790</v>
      </c>
      <c r="N139" s="132" t="s">
        <v>203</v>
      </c>
      <c r="O139" s="133"/>
      <c r="P139" s="134" t="s">
        <v>203</v>
      </c>
      <c r="Q139" s="135">
        <v>42565</v>
      </c>
      <c r="R139" s="148"/>
      <c r="S139" s="137" t="s">
        <v>6560</v>
      </c>
      <c r="T139" s="138">
        <v>42555</v>
      </c>
      <c r="U139" s="139" t="s">
        <v>7014</v>
      </c>
      <c r="V139" s="139" t="s">
        <v>730</v>
      </c>
      <c r="W139" s="140">
        <v>42635</v>
      </c>
      <c r="X139" s="148"/>
      <c r="Y139" s="139" t="s">
        <v>6609</v>
      </c>
      <c r="Z139" s="421" t="s">
        <v>730</v>
      </c>
      <c r="AA139" s="141">
        <v>42635</v>
      </c>
      <c r="AB139" s="150"/>
      <c r="AC139" s="143" t="s">
        <v>183</v>
      </c>
      <c r="AD139" s="143" t="s">
        <v>99</v>
      </c>
      <c r="AE139" s="144"/>
      <c r="AF139" s="144"/>
      <c r="AG139" s="144"/>
      <c r="AH139" s="144"/>
      <c r="AI139" s="144"/>
      <c r="AJ139" s="144"/>
      <c r="AK139" s="144"/>
      <c r="AL139" s="144"/>
      <c r="AM139" s="342"/>
      <c r="AN139" s="479"/>
      <c r="AO139" s="372" t="str">
        <f>VLOOKUP(C139,[2]LICITACIONES!$A$2:$A$51,1,0)</f>
        <v>101566/2016</v>
      </c>
      <c r="AP139" s="469"/>
      <c r="AQ139" s="469"/>
      <c r="AR139" s="468"/>
      <c r="AS139" s="468"/>
      <c r="AT139" s="468"/>
      <c r="AU139" s="468" t="str">
        <f>VLOOKUP(C139,'[4]En curso'!$A$2:$C$58,3,0)</f>
        <v>CCK</v>
      </c>
      <c r="AV139" s="468" t="str">
        <f>VLOOKUP(C139,[3]LICITACIONES!$A$2:$B$67,2,0)</f>
        <v>CCK - Handies</v>
      </c>
      <c r="AW139" s="468" t="e">
        <f>VLOOKUP(C139,'[3]O.C. EN EJECUCIÓN'!$A$2:$B$25,2,0)</f>
        <v>#N/A</v>
      </c>
      <c r="AX139" s="100"/>
      <c r="AY139" s="100"/>
      <c r="AZ139" s="100"/>
      <c r="BA139" s="100"/>
      <c r="BB139" s="100"/>
      <c r="BC139" s="100"/>
      <c r="BD139" s="100"/>
      <c r="BE139" s="100"/>
    </row>
    <row r="140" spans="1:57" ht="60" customHeight="1" x14ac:dyDescent="0.25">
      <c r="A140" s="125">
        <v>140</v>
      </c>
      <c r="B140" s="126" t="s">
        <v>793</v>
      </c>
      <c r="C140" s="126" t="s">
        <v>793</v>
      </c>
      <c r="D140" s="127"/>
      <c r="E140" s="127"/>
      <c r="F140" s="127"/>
      <c r="G140" s="127"/>
      <c r="H140" s="127"/>
      <c r="I140" s="440">
        <v>42458</v>
      </c>
      <c r="J140" s="167" t="s">
        <v>264</v>
      </c>
      <c r="K140" s="166" t="s">
        <v>794</v>
      </c>
      <c r="L140" s="131">
        <v>190548</v>
      </c>
      <c r="M140" s="132" t="s">
        <v>3285</v>
      </c>
      <c r="N140" s="132" t="s">
        <v>250</v>
      </c>
      <c r="O140" s="133"/>
      <c r="P140" s="147"/>
      <c r="Q140" s="147"/>
      <c r="R140" s="148"/>
      <c r="S140" s="137" t="s">
        <v>11</v>
      </c>
      <c r="T140" s="147"/>
      <c r="U140" s="139" t="s">
        <v>3741</v>
      </c>
      <c r="V140" s="139" t="s">
        <v>204</v>
      </c>
      <c r="W140" s="140">
        <v>42464</v>
      </c>
      <c r="X140" s="139" t="s">
        <v>795</v>
      </c>
      <c r="Y140" s="139" t="s">
        <v>315</v>
      </c>
      <c r="Z140" s="421" t="s">
        <v>220</v>
      </c>
      <c r="AA140" s="141">
        <v>42499</v>
      </c>
      <c r="AB140" s="168" t="s">
        <v>185</v>
      </c>
      <c r="AC140" s="143" t="s">
        <v>186</v>
      </c>
      <c r="AD140" s="143" t="s">
        <v>186</v>
      </c>
      <c r="AE140" s="144"/>
      <c r="AF140" s="144"/>
      <c r="AG140" s="144"/>
      <c r="AH140" s="143" t="s">
        <v>796</v>
      </c>
      <c r="AI140" s="144"/>
      <c r="AJ140" s="144"/>
      <c r="AK140" s="144"/>
      <c r="AL140" s="144"/>
      <c r="AM140" s="342"/>
      <c r="AN140" s="479"/>
      <c r="AO140" s="372" t="e">
        <f>VLOOKUP(C140,[2]LICITACIONES!$A$2:$A$51,1,0)</f>
        <v>#N/A</v>
      </c>
      <c r="AP140" s="469"/>
      <c r="AQ140" s="469"/>
      <c r="AR140" s="468"/>
      <c r="AS140" s="468"/>
      <c r="AT140" s="468"/>
      <c r="AU140" s="468" t="s">
        <v>6509</v>
      </c>
      <c r="AV140" s="468" t="e">
        <f>VLOOKUP(C140,[3]LICITACIONES!$A$2:$B$67,2,0)</f>
        <v>#N/A</v>
      </c>
      <c r="AW140" s="468" t="e">
        <f>VLOOKUP(C140,'[3]O.C. EN EJECUCIÓN'!$A$2:$B$25,2,0)</f>
        <v>#N/A</v>
      </c>
      <c r="AX140" s="100"/>
      <c r="AY140" s="100"/>
      <c r="AZ140" s="100"/>
      <c r="BA140" s="100"/>
      <c r="BB140" s="100"/>
      <c r="BC140" s="100"/>
      <c r="BD140" s="100"/>
      <c r="BE140" s="100"/>
    </row>
    <row r="141" spans="1:57" ht="45" customHeight="1" x14ac:dyDescent="0.25">
      <c r="A141" s="125">
        <v>141</v>
      </c>
      <c r="B141" s="126" t="s">
        <v>797</v>
      </c>
      <c r="C141" s="126" t="s">
        <v>797</v>
      </c>
      <c r="D141" s="127"/>
      <c r="E141" s="126" t="s">
        <v>798</v>
      </c>
      <c r="F141" s="127"/>
      <c r="G141" s="127"/>
      <c r="H141" s="127"/>
      <c r="I141" s="440">
        <v>42475</v>
      </c>
      <c r="J141" s="167" t="s">
        <v>271</v>
      </c>
      <c r="K141" s="167" t="s">
        <v>3286</v>
      </c>
      <c r="L141" s="131">
        <v>60000</v>
      </c>
      <c r="M141" s="132" t="s">
        <v>799</v>
      </c>
      <c r="N141" s="132" t="s">
        <v>203</v>
      </c>
      <c r="O141" s="133"/>
      <c r="P141" s="134" t="s">
        <v>203</v>
      </c>
      <c r="Q141" s="135">
        <v>42555</v>
      </c>
      <c r="R141" s="136" t="s">
        <v>286</v>
      </c>
      <c r="S141" s="137" t="s">
        <v>70</v>
      </c>
      <c r="T141" s="147"/>
      <c r="U141" s="139" t="s">
        <v>800</v>
      </c>
      <c r="V141" s="139" t="s">
        <v>203</v>
      </c>
      <c r="W141" s="140">
        <v>42558</v>
      </c>
      <c r="X141" s="139" t="s">
        <v>801</v>
      </c>
      <c r="Y141" s="139" t="s">
        <v>802</v>
      </c>
      <c r="Z141" s="421" t="s">
        <v>203</v>
      </c>
      <c r="AA141" s="141">
        <v>42562</v>
      </c>
      <c r="AB141" s="150"/>
      <c r="AC141" s="143" t="s">
        <v>375</v>
      </c>
      <c r="AD141" s="143" t="s">
        <v>375</v>
      </c>
      <c r="AE141" s="144"/>
      <c r="AF141" s="180">
        <v>20160712199</v>
      </c>
      <c r="AG141" s="144"/>
      <c r="AH141" s="144"/>
      <c r="AI141" s="144"/>
      <c r="AJ141" s="144"/>
      <c r="AK141" s="144"/>
      <c r="AL141" s="144"/>
      <c r="AM141" s="342"/>
      <c r="AN141" s="479"/>
      <c r="AO141" s="372" t="e">
        <f>VLOOKUP(C141,[2]LICITACIONES!$A$2:$A$51,1,0)</f>
        <v>#N/A</v>
      </c>
      <c r="AP141" s="469"/>
      <c r="AQ141" s="469"/>
      <c r="AR141" s="468"/>
      <c r="AS141" s="468"/>
      <c r="AT141" s="468"/>
      <c r="AU141" s="468"/>
      <c r="AV141" s="468" t="e">
        <f>VLOOKUP(C141,[3]LICITACIONES!$A$2:$B$67,2,0)</f>
        <v>#N/A</v>
      </c>
      <c r="AW141" s="468" t="e">
        <f>VLOOKUP(C141,'[3]O.C. EN EJECUCIÓN'!$A$2:$B$25,2,0)</f>
        <v>#N/A</v>
      </c>
      <c r="AX141" s="100"/>
      <c r="AY141" s="100"/>
      <c r="AZ141" s="100"/>
      <c r="BA141" s="100"/>
      <c r="BB141" s="100"/>
      <c r="BC141" s="100"/>
      <c r="BD141" s="100"/>
      <c r="BE141" s="100"/>
    </row>
    <row r="142" spans="1:57" ht="75" customHeight="1" x14ac:dyDescent="0.25">
      <c r="A142" s="125">
        <v>142</v>
      </c>
      <c r="B142" s="127" t="str">
        <f>C142</f>
        <v>022703/2016</v>
      </c>
      <c r="C142" s="127" t="s">
        <v>5544</v>
      </c>
      <c r="D142" s="126" t="s">
        <v>3715</v>
      </c>
      <c r="E142" s="127"/>
      <c r="F142" s="127"/>
      <c r="G142" s="127"/>
      <c r="H142" s="127"/>
      <c r="I142" s="133"/>
      <c r="J142" s="167" t="s">
        <v>187</v>
      </c>
      <c r="K142" s="166" t="s">
        <v>579</v>
      </c>
      <c r="L142" s="166" t="s">
        <v>804</v>
      </c>
      <c r="M142" s="132" t="s">
        <v>3287</v>
      </c>
      <c r="N142" s="151" t="s">
        <v>226</v>
      </c>
      <c r="O142" s="133"/>
      <c r="P142" s="147"/>
      <c r="Q142" s="147"/>
      <c r="R142" s="136" t="s">
        <v>219</v>
      </c>
      <c r="S142" s="137" t="s">
        <v>11</v>
      </c>
      <c r="T142" s="138">
        <v>42576</v>
      </c>
      <c r="U142" s="148"/>
      <c r="V142" s="148"/>
      <c r="W142" s="148"/>
      <c r="X142" s="148"/>
      <c r="Y142" s="148"/>
      <c r="Z142" s="421" t="s">
        <v>220</v>
      </c>
      <c r="AA142" s="141">
        <v>42499</v>
      </c>
      <c r="AB142" s="168" t="s">
        <v>185</v>
      </c>
      <c r="AC142" s="143" t="s">
        <v>186</v>
      </c>
      <c r="AD142" s="143" t="s">
        <v>186</v>
      </c>
      <c r="AE142" s="144"/>
      <c r="AF142" s="144"/>
      <c r="AG142" s="144"/>
      <c r="AH142" s="143" t="s">
        <v>3633</v>
      </c>
      <c r="AI142" s="144"/>
      <c r="AJ142" s="144"/>
      <c r="AK142" s="144"/>
      <c r="AL142" s="144"/>
      <c r="AM142" s="342"/>
      <c r="AN142" s="479"/>
      <c r="AO142" s="372" t="e">
        <f>VLOOKUP(C142,[2]LICITACIONES!$A$2:$A$51,1,0)</f>
        <v>#N/A</v>
      </c>
      <c r="AP142" s="469"/>
      <c r="AQ142" s="469"/>
      <c r="AR142" s="468"/>
      <c r="AS142" s="468"/>
      <c r="AT142" s="468"/>
      <c r="AU142" s="468" t="s">
        <v>6509</v>
      </c>
      <c r="AV142" s="468" t="e">
        <f>VLOOKUP(C142,[3]LICITACIONES!$A$2:$B$67,2,0)</f>
        <v>#N/A</v>
      </c>
      <c r="AW142" s="468" t="e">
        <f>VLOOKUP(C142,'[3]O.C. EN EJECUCIÓN'!$A$2:$B$25,2,0)</f>
        <v>#N/A</v>
      </c>
      <c r="AX142" s="100"/>
      <c r="AY142" s="100"/>
      <c r="AZ142" s="100"/>
      <c r="BA142" s="100"/>
      <c r="BB142" s="100"/>
      <c r="BC142" s="100"/>
      <c r="BD142" s="100"/>
      <c r="BE142" s="100"/>
    </row>
    <row r="143" spans="1:57" ht="30" customHeight="1" x14ac:dyDescent="0.25">
      <c r="A143" s="125">
        <v>143</v>
      </c>
      <c r="B143" s="126" t="s">
        <v>805</v>
      </c>
      <c r="C143" s="126" t="s">
        <v>805</v>
      </c>
      <c r="D143" s="127"/>
      <c r="E143" s="127"/>
      <c r="F143" s="127"/>
      <c r="G143" s="127"/>
      <c r="H143" s="127"/>
      <c r="I143" s="440">
        <v>42474</v>
      </c>
      <c r="J143" s="167" t="s">
        <v>213</v>
      </c>
      <c r="K143" s="430"/>
      <c r="L143" s="133"/>
      <c r="M143" s="132" t="s">
        <v>807</v>
      </c>
      <c r="N143" s="151" t="s">
        <v>226</v>
      </c>
      <c r="O143" s="133"/>
      <c r="P143" s="147"/>
      <c r="Q143" s="147"/>
      <c r="R143" s="136" t="s">
        <v>268</v>
      </c>
      <c r="S143" s="137" t="s">
        <v>11</v>
      </c>
      <c r="T143" s="138">
        <v>42524</v>
      </c>
      <c r="U143" s="148"/>
      <c r="V143" s="139" t="s">
        <v>204</v>
      </c>
      <c r="W143" s="140">
        <v>42475</v>
      </c>
      <c r="X143" s="148"/>
      <c r="Y143" s="139" t="s">
        <v>808</v>
      </c>
      <c r="Z143" s="421" t="s">
        <v>204</v>
      </c>
      <c r="AA143" s="152"/>
      <c r="AB143" s="168" t="s">
        <v>185</v>
      </c>
      <c r="AC143" s="130"/>
      <c r="AD143" s="130"/>
      <c r="AE143" s="144"/>
      <c r="AF143" s="144"/>
      <c r="AG143" s="144"/>
      <c r="AH143" s="144"/>
      <c r="AI143" s="144"/>
      <c r="AJ143" s="144"/>
      <c r="AK143" s="144"/>
      <c r="AL143" s="144"/>
      <c r="AM143" s="342"/>
      <c r="AN143" s="479"/>
      <c r="AO143" s="372" t="e">
        <f>VLOOKUP(C143,[2]LICITACIONES!$A$2:$A$51,1,0)</f>
        <v>#N/A</v>
      </c>
      <c r="AP143" s="469"/>
      <c r="AQ143" s="469"/>
      <c r="AR143" s="468"/>
      <c r="AS143" s="468"/>
      <c r="AT143" s="468"/>
      <c r="AU143" s="468"/>
      <c r="AV143" s="468" t="e">
        <f>VLOOKUP(C143,[3]LICITACIONES!$A$2:$B$67,2,0)</f>
        <v>#N/A</v>
      </c>
      <c r="AW143" s="468" t="e">
        <f>VLOOKUP(C143,'[3]O.C. EN EJECUCIÓN'!$A$2:$B$25,2,0)</f>
        <v>#N/A</v>
      </c>
      <c r="AX143" s="100"/>
      <c r="AY143" s="100"/>
      <c r="AZ143" s="100"/>
      <c r="BA143" s="100"/>
      <c r="BB143" s="100"/>
      <c r="BC143" s="100"/>
      <c r="BD143" s="100"/>
      <c r="BE143" s="100"/>
    </row>
    <row r="144" spans="1:57" ht="30" customHeight="1" x14ac:dyDescent="0.25">
      <c r="A144" s="125">
        <v>144</v>
      </c>
      <c r="B144" s="126" t="s">
        <v>810</v>
      </c>
      <c r="C144" s="126" t="s">
        <v>810</v>
      </c>
      <c r="D144" s="127"/>
      <c r="E144" s="127"/>
      <c r="F144" s="127"/>
      <c r="G144" s="127"/>
      <c r="H144" s="127"/>
      <c r="I144" s="440">
        <v>42472</v>
      </c>
      <c r="J144" s="167" t="s">
        <v>279</v>
      </c>
      <c r="K144" s="166" t="s">
        <v>811</v>
      </c>
      <c r="L144" s="131">
        <v>88855</v>
      </c>
      <c r="M144" s="132" t="s">
        <v>812</v>
      </c>
      <c r="N144" s="132" t="s">
        <v>203</v>
      </c>
      <c r="O144" s="128">
        <v>42708</v>
      </c>
      <c r="P144" s="134" t="s">
        <v>116</v>
      </c>
      <c r="Q144" s="135">
        <v>42571</v>
      </c>
      <c r="R144" s="136" t="s">
        <v>432</v>
      </c>
      <c r="S144" s="137" t="s">
        <v>11</v>
      </c>
      <c r="T144" s="138">
        <v>42530</v>
      </c>
      <c r="U144" s="139" t="s">
        <v>813</v>
      </c>
      <c r="V144" s="139" t="s">
        <v>206</v>
      </c>
      <c r="W144" s="140">
        <v>42565</v>
      </c>
      <c r="X144" s="139" t="s">
        <v>814</v>
      </c>
      <c r="Y144" s="139" t="s">
        <v>815</v>
      </c>
      <c r="Z144" s="421" t="s">
        <v>816</v>
      </c>
      <c r="AA144" s="141">
        <v>42571</v>
      </c>
      <c r="AB144" s="183">
        <v>42534</v>
      </c>
      <c r="AC144" s="143" t="s">
        <v>375</v>
      </c>
      <c r="AD144" s="143" t="s">
        <v>375</v>
      </c>
      <c r="AE144" s="144"/>
      <c r="AF144" s="180">
        <v>30714478199</v>
      </c>
      <c r="AG144" s="144"/>
      <c r="AH144" s="143" t="s">
        <v>819</v>
      </c>
      <c r="AI144" s="144"/>
      <c r="AJ144" s="169">
        <v>85377.600000000006</v>
      </c>
      <c r="AK144" s="144"/>
      <c r="AL144" s="143" t="s">
        <v>282</v>
      </c>
      <c r="AM144" s="342"/>
      <c r="AN144" s="479"/>
      <c r="AO144" s="372" t="e">
        <f>VLOOKUP(C144,[2]LICITACIONES!$A$2:$A$51,1,0)</f>
        <v>#N/A</v>
      </c>
      <c r="AP144" s="469"/>
      <c r="AQ144" s="469"/>
      <c r="AR144" s="468"/>
      <c r="AS144" s="468"/>
      <c r="AT144" s="468"/>
      <c r="AU144" s="468"/>
      <c r="AV144" s="468" t="e">
        <f>VLOOKUP(C144,[3]LICITACIONES!$A$2:$B$67,2,0)</f>
        <v>#N/A</v>
      </c>
      <c r="AW144" s="468" t="e">
        <f>VLOOKUP(C144,'[3]O.C. EN EJECUCIÓN'!$A$2:$B$25,2,0)</f>
        <v>#N/A</v>
      </c>
      <c r="AX144" s="100"/>
      <c r="AY144" s="100"/>
      <c r="AZ144" s="100"/>
      <c r="BA144" s="100"/>
      <c r="BB144" s="100"/>
      <c r="BC144" s="100"/>
      <c r="BD144" s="100"/>
      <c r="BE144" s="100"/>
    </row>
    <row r="145" spans="1:57" ht="32.25" customHeight="1" x14ac:dyDescent="0.25">
      <c r="A145" s="125">
        <v>145</v>
      </c>
      <c r="B145" s="127"/>
      <c r="C145" s="127" t="s">
        <v>5555</v>
      </c>
      <c r="D145" s="127"/>
      <c r="E145" s="127"/>
      <c r="F145" s="127"/>
      <c r="G145" s="127"/>
      <c r="H145" s="126" t="s">
        <v>820</v>
      </c>
      <c r="I145" s="133"/>
      <c r="J145" s="167" t="s">
        <v>439</v>
      </c>
      <c r="K145" s="430"/>
      <c r="L145" s="133"/>
      <c r="M145" s="132" t="s">
        <v>3288</v>
      </c>
      <c r="N145" s="130"/>
      <c r="O145" s="133"/>
      <c r="P145" s="147"/>
      <c r="Q145" s="147"/>
      <c r="R145" s="148"/>
      <c r="S145" s="137" t="s">
        <v>11</v>
      </c>
      <c r="T145" s="147"/>
      <c r="U145" s="148"/>
      <c r="V145" s="148"/>
      <c r="W145" s="148"/>
      <c r="X145" s="148"/>
      <c r="Y145" s="148"/>
      <c r="Z145" s="152"/>
      <c r="AA145" s="152"/>
      <c r="AB145" s="150"/>
      <c r="AC145" s="143" t="s">
        <v>195</v>
      </c>
      <c r="AD145" s="143" t="s">
        <v>186</v>
      </c>
      <c r="AE145" s="142" t="s">
        <v>822</v>
      </c>
      <c r="AF145" s="144"/>
      <c r="AG145" s="144"/>
      <c r="AH145" s="144"/>
      <c r="AI145" s="144"/>
      <c r="AJ145" s="144"/>
      <c r="AK145" s="144"/>
      <c r="AL145" s="144"/>
      <c r="AM145" s="342"/>
      <c r="AN145" s="479"/>
      <c r="AO145" s="372" t="e">
        <f>VLOOKUP(C145,[2]LICITACIONES!$A$2:$A$51,1,0)</f>
        <v>#N/A</v>
      </c>
      <c r="AP145" s="469"/>
      <c r="AQ145" s="469"/>
      <c r="AR145" s="468"/>
      <c r="AS145" s="468"/>
      <c r="AT145" s="468"/>
      <c r="AU145" s="468"/>
      <c r="AV145" s="468" t="e">
        <f>VLOOKUP(C145,[3]LICITACIONES!$A$2:$B$67,2,0)</f>
        <v>#N/A</v>
      </c>
      <c r="AW145" s="468" t="e">
        <f>VLOOKUP(C145,'[3]O.C. EN EJECUCIÓN'!$A$2:$B$25,2,0)</f>
        <v>#N/A</v>
      </c>
      <c r="AX145" s="100"/>
      <c r="AY145" s="100"/>
      <c r="AZ145" s="100"/>
      <c r="BA145" s="100"/>
      <c r="BB145" s="100"/>
      <c r="BC145" s="100"/>
      <c r="BD145" s="100"/>
      <c r="BE145" s="100"/>
    </row>
    <row r="146" spans="1:57" ht="45" customHeight="1" x14ac:dyDescent="0.25">
      <c r="A146" s="125">
        <v>146</v>
      </c>
      <c r="B146" s="126" t="s">
        <v>823</v>
      </c>
      <c r="C146" s="126" t="s">
        <v>823</v>
      </c>
      <c r="D146" s="127"/>
      <c r="E146" s="127"/>
      <c r="F146" s="127"/>
      <c r="G146" s="127"/>
      <c r="H146" s="127"/>
      <c r="I146" s="440">
        <v>42479</v>
      </c>
      <c r="J146" s="167" t="s">
        <v>237</v>
      </c>
      <c r="K146" s="194" t="s">
        <v>825</v>
      </c>
      <c r="L146" s="131">
        <v>16193.43</v>
      </c>
      <c r="M146" s="132" t="s">
        <v>826</v>
      </c>
      <c r="N146" s="132" t="s">
        <v>203</v>
      </c>
      <c r="O146" s="133"/>
      <c r="P146" s="147"/>
      <c r="Q146" s="147"/>
      <c r="R146" s="136" t="s">
        <v>219</v>
      </c>
      <c r="S146" s="137" t="s">
        <v>70</v>
      </c>
      <c r="T146" s="138">
        <v>42576</v>
      </c>
      <c r="U146" s="139" t="s">
        <v>3293</v>
      </c>
      <c r="V146" s="139" t="s">
        <v>204</v>
      </c>
      <c r="W146" s="140">
        <v>42611</v>
      </c>
      <c r="X146" s="139" t="s">
        <v>5946</v>
      </c>
      <c r="Y146" s="139" t="s">
        <v>5452</v>
      </c>
      <c r="Z146" s="422"/>
      <c r="AA146" s="152"/>
      <c r="AB146" s="150"/>
      <c r="AC146" s="164" t="s">
        <v>375</v>
      </c>
      <c r="AD146" s="164" t="s">
        <v>375</v>
      </c>
      <c r="AE146" s="144"/>
      <c r="AF146" s="180">
        <v>30710345534</v>
      </c>
      <c r="AG146" s="144"/>
      <c r="AH146" s="143" t="s">
        <v>5453</v>
      </c>
      <c r="AI146" s="144"/>
      <c r="AJ146" s="144"/>
      <c r="AK146" s="144"/>
      <c r="AL146" s="144"/>
      <c r="AM146" s="342"/>
      <c r="AN146" s="479"/>
      <c r="AO146" s="372" t="e">
        <f>VLOOKUP(C146,[2]LICITACIONES!$A$2:$A$51,1,0)</f>
        <v>#N/A</v>
      </c>
      <c r="AP146" s="469"/>
      <c r="AQ146" s="469"/>
      <c r="AR146" s="468"/>
      <c r="AS146" s="468"/>
      <c r="AT146" s="468"/>
      <c r="AU146" s="468" t="s">
        <v>6514</v>
      </c>
      <c r="AV146" s="468" t="e">
        <f>VLOOKUP(C146,[3]LICITACIONES!$A$2:$B$67,2,0)</f>
        <v>#N/A</v>
      </c>
      <c r="AW146" s="468" t="e">
        <f>VLOOKUP(C146,'[3]O.C. EN EJECUCIÓN'!$A$2:$B$25,2,0)</f>
        <v>#N/A</v>
      </c>
      <c r="AX146" s="100"/>
      <c r="AY146" s="100"/>
      <c r="AZ146" s="100"/>
      <c r="BA146" s="100"/>
      <c r="BB146" s="100"/>
      <c r="BC146" s="100"/>
      <c r="BD146" s="100"/>
      <c r="BE146" s="100"/>
    </row>
    <row r="147" spans="1:57" ht="30" customHeight="1" x14ac:dyDescent="0.25">
      <c r="A147" s="125">
        <v>147</v>
      </c>
      <c r="B147" s="126" t="s">
        <v>828</v>
      </c>
      <c r="C147" s="126" t="s">
        <v>828</v>
      </c>
      <c r="D147" s="127"/>
      <c r="E147" s="127"/>
      <c r="F147" s="127"/>
      <c r="G147" s="127"/>
      <c r="H147" s="127"/>
      <c r="I147" s="440">
        <v>42480</v>
      </c>
      <c r="J147" s="167" t="s">
        <v>199</v>
      </c>
      <c r="K147" s="166" t="s">
        <v>3166</v>
      </c>
      <c r="L147" s="131">
        <v>99748.9</v>
      </c>
      <c r="M147" s="132" t="s">
        <v>3289</v>
      </c>
      <c r="N147" s="149" t="s">
        <v>204</v>
      </c>
      <c r="O147" s="133"/>
      <c r="P147" s="134" t="s">
        <v>116</v>
      </c>
      <c r="Q147" s="135">
        <v>42562</v>
      </c>
      <c r="R147" s="136" t="s">
        <v>219</v>
      </c>
      <c r="S147" s="137" t="s">
        <v>11</v>
      </c>
      <c r="T147" s="147"/>
      <c r="U147" s="139" t="s">
        <v>829</v>
      </c>
      <c r="V147" s="139" t="s">
        <v>116</v>
      </c>
      <c r="W147" s="140">
        <v>42587</v>
      </c>
      <c r="X147" s="139" t="s">
        <v>3290</v>
      </c>
      <c r="Y147" s="148"/>
      <c r="Z147" s="421"/>
      <c r="AA147" s="152"/>
      <c r="AB147" s="150"/>
      <c r="AC147" s="143" t="s">
        <v>186</v>
      </c>
      <c r="AD147" s="143" t="s">
        <v>186</v>
      </c>
      <c r="AE147" s="144"/>
      <c r="AF147" s="144"/>
      <c r="AG147" s="144"/>
      <c r="AH147" s="144"/>
      <c r="AI147" s="144"/>
      <c r="AJ147" s="144"/>
      <c r="AK147" s="144"/>
      <c r="AL147" s="144"/>
      <c r="AM147" s="342"/>
      <c r="AN147" s="479" t="s">
        <v>6551</v>
      </c>
      <c r="AO147" s="372" t="e">
        <f>VLOOKUP(C147,[2]LICITACIONES!$A$2:$A$51,1,0)</f>
        <v>#N/A</v>
      </c>
      <c r="AP147" s="469"/>
      <c r="AQ147" s="469"/>
      <c r="AR147" s="468"/>
      <c r="AS147" s="468"/>
      <c r="AT147" s="468"/>
      <c r="AU147" s="468" t="s">
        <v>6509</v>
      </c>
      <c r="AV147" s="468" t="e">
        <f>VLOOKUP(C147,[3]LICITACIONES!$A$2:$B$67,2,0)</f>
        <v>#N/A</v>
      </c>
      <c r="AW147" s="468" t="str">
        <f>VLOOKUP(C147,'[3]O.C. EN EJECUCIÓN'!$A$2:$B$25,2,0)</f>
        <v>CCK - Servicio de Dispenser de Agua</v>
      </c>
      <c r="AX147" s="100"/>
      <c r="AY147" s="100"/>
      <c r="AZ147" s="100"/>
      <c r="BA147" s="100"/>
      <c r="BB147" s="100"/>
      <c r="BC147" s="100"/>
      <c r="BD147" s="100"/>
      <c r="BE147" s="100"/>
    </row>
    <row r="148" spans="1:57" ht="45" customHeight="1" x14ac:dyDescent="0.25">
      <c r="A148" s="125">
        <v>148</v>
      </c>
      <c r="B148" s="126" t="s">
        <v>831</v>
      </c>
      <c r="C148" s="126" t="s">
        <v>831</v>
      </c>
      <c r="D148" s="127"/>
      <c r="E148" s="127"/>
      <c r="F148" s="127"/>
      <c r="G148" s="127"/>
      <c r="H148" s="127"/>
      <c r="I148" s="440">
        <v>42480</v>
      </c>
      <c r="J148" s="167" t="s">
        <v>228</v>
      </c>
      <c r="K148" s="430"/>
      <c r="L148" s="184" t="s">
        <v>832</v>
      </c>
      <c r="M148" s="132" t="s">
        <v>833</v>
      </c>
      <c r="N148" s="149" t="s">
        <v>240</v>
      </c>
      <c r="O148" s="133"/>
      <c r="P148" s="147"/>
      <c r="Q148" s="147"/>
      <c r="R148" s="136" t="s">
        <v>268</v>
      </c>
      <c r="S148" s="137" t="s">
        <v>11</v>
      </c>
      <c r="T148" s="147"/>
      <c r="U148" s="139" t="s">
        <v>834</v>
      </c>
      <c r="V148" s="148"/>
      <c r="W148" s="148"/>
      <c r="X148" s="148"/>
      <c r="Y148" s="148"/>
      <c r="Z148" s="421" t="s">
        <v>220</v>
      </c>
      <c r="AA148" s="141">
        <v>42499</v>
      </c>
      <c r="AB148" s="168" t="s">
        <v>185</v>
      </c>
      <c r="AC148" s="143" t="s">
        <v>183</v>
      </c>
      <c r="AD148" s="143" t="s">
        <v>182</v>
      </c>
      <c r="AE148" s="144"/>
      <c r="AF148" s="144"/>
      <c r="AG148" s="144"/>
      <c r="AH148" s="144"/>
      <c r="AI148" s="144"/>
      <c r="AJ148" s="144"/>
      <c r="AK148" s="144"/>
      <c r="AL148" s="144"/>
      <c r="AM148" s="418" t="s">
        <v>4557</v>
      </c>
      <c r="AN148" s="479"/>
      <c r="AO148" s="372" t="e">
        <f>VLOOKUP(C148,[2]LICITACIONES!$A$2:$A$51,1,0)</f>
        <v>#N/A</v>
      </c>
      <c r="AP148" s="469"/>
      <c r="AQ148" s="469"/>
      <c r="AR148" s="468"/>
      <c r="AS148" s="468"/>
      <c r="AT148" s="468"/>
      <c r="AU148" s="468" t="s">
        <v>6509</v>
      </c>
      <c r="AV148" s="468" t="str">
        <f>VLOOKUP(C148,[3]LICITACIONES!$A$2:$B$67,2,0)</f>
        <v>Alquiler de Fotocopiadora</v>
      </c>
      <c r="AW148" s="468" t="e">
        <f>VLOOKUP(C148,'[3]O.C. EN EJECUCIÓN'!$A$2:$B$25,2,0)</f>
        <v>#N/A</v>
      </c>
      <c r="AX148" s="100"/>
      <c r="AY148" s="100"/>
      <c r="AZ148" s="100"/>
      <c r="BA148" s="100"/>
      <c r="BB148" s="100"/>
      <c r="BC148" s="100"/>
      <c r="BD148" s="100"/>
      <c r="BE148" s="100"/>
    </row>
    <row r="149" spans="1:57" ht="30" customHeight="1" x14ac:dyDescent="0.25">
      <c r="A149" s="125">
        <v>149</v>
      </c>
      <c r="B149" s="126" t="s">
        <v>835</v>
      </c>
      <c r="C149" s="126" t="s">
        <v>835</v>
      </c>
      <c r="D149" s="127"/>
      <c r="E149" s="127"/>
      <c r="F149" s="127"/>
      <c r="G149" s="127"/>
      <c r="H149" s="127"/>
      <c r="I149" s="440">
        <v>42485</v>
      </c>
      <c r="J149" s="167" t="s">
        <v>412</v>
      </c>
      <c r="K149" s="430"/>
      <c r="L149" s="133"/>
      <c r="M149" s="132" t="s">
        <v>836</v>
      </c>
      <c r="N149" s="129" t="s">
        <v>203</v>
      </c>
      <c r="O149" s="133"/>
      <c r="P149" s="134" t="s">
        <v>203</v>
      </c>
      <c r="Q149" s="135">
        <v>42569</v>
      </c>
      <c r="R149" s="136" t="s">
        <v>432</v>
      </c>
      <c r="S149" s="137" t="s">
        <v>70</v>
      </c>
      <c r="T149" s="138">
        <v>42572</v>
      </c>
      <c r="U149" s="139" t="s">
        <v>5399</v>
      </c>
      <c r="V149" s="139" t="s">
        <v>203</v>
      </c>
      <c r="W149" s="140">
        <v>42607</v>
      </c>
      <c r="X149" s="139" t="s">
        <v>5400</v>
      </c>
      <c r="Y149" s="139" t="s">
        <v>5401</v>
      </c>
      <c r="Z149" s="421" t="s">
        <v>1888</v>
      </c>
      <c r="AA149" s="141">
        <v>42607</v>
      </c>
      <c r="AB149" s="150"/>
      <c r="AC149" s="143" t="s">
        <v>375</v>
      </c>
      <c r="AD149" s="143" t="s">
        <v>375</v>
      </c>
      <c r="AE149" s="144"/>
      <c r="AF149" s="144"/>
      <c r="AG149" s="144"/>
      <c r="AH149" s="144"/>
      <c r="AI149" s="144"/>
      <c r="AJ149" s="144"/>
      <c r="AK149" s="144"/>
      <c r="AL149" s="144"/>
      <c r="AM149" s="342"/>
      <c r="AN149" s="479"/>
      <c r="AO149" s="372" t="e">
        <f>VLOOKUP(C149,[2]LICITACIONES!$A$2:$A$51,1,0)</f>
        <v>#N/A</v>
      </c>
      <c r="AP149" s="469"/>
      <c r="AQ149" s="469"/>
      <c r="AR149" s="468"/>
      <c r="AS149" s="468"/>
      <c r="AT149" s="468"/>
      <c r="AU149" s="468"/>
      <c r="AV149" s="468" t="e">
        <f>VLOOKUP(C149,[3]LICITACIONES!$A$2:$B$67,2,0)</f>
        <v>#N/A</v>
      </c>
      <c r="AW149" s="468" t="e">
        <f>VLOOKUP(C149,'[3]O.C. EN EJECUCIÓN'!$A$2:$B$25,2,0)</f>
        <v>#N/A</v>
      </c>
      <c r="AX149" s="100"/>
      <c r="AY149" s="100"/>
      <c r="AZ149" s="100"/>
      <c r="BA149" s="100"/>
      <c r="BB149" s="100"/>
      <c r="BC149" s="100"/>
      <c r="BD149" s="100"/>
      <c r="BE149" s="100"/>
    </row>
    <row r="150" spans="1:57" ht="60" customHeight="1" x14ac:dyDescent="0.25">
      <c r="A150" s="125">
        <v>150</v>
      </c>
      <c r="B150" s="126" t="s">
        <v>695</v>
      </c>
      <c r="C150" s="126" t="s">
        <v>5521</v>
      </c>
      <c r="D150" s="126" t="s">
        <v>5525</v>
      </c>
      <c r="E150" s="127"/>
      <c r="F150" s="127"/>
      <c r="G150" s="127"/>
      <c r="H150" s="146" t="s">
        <v>697</v>
      </c>
      <c r="I150" s="440">
        <v>42459</v>
      </c>
      <c r="J150" s="167" t="s">
        <v>2267</v>
      </c>
      <c r="K150" s="166" t="s">
        <v>698</v>
      </c>
      <c r="L150" s="131">
        <v>13488.5</v>
      </c>
      <c r="M150" s="132" t="s">
        <v>840</v>
      </c>
      <c r="N150" s="151" t="s">
        <v>226</v>
      </c>
      <c r="O150" s="133"/>
      <c r="P150" s="147"/>
      <c r="Q150" s="147"/>
      <c r="R150" s="148"/>
      <c r="S150" s="137" t="s">
        <v>11</v>
      </c>
      <c r="T150" s="147"/>
      <c r="U150" s="139" t="s">
        <v>276</v>
      </c>
      <c r="V150" s="139" t="s">
        <v>204</v>
      </c>
      <c r="W150" s="140">
        <v>42480</v>
      </c>
      <c r="X150" s="139" t="s">
        <v>701</v>
      </c>
      <c r="Y150" s="139" t="s">
        <v>3264</v>
      </c>
      <c r="Z150" s="421" t="s">
        <v>688</v>
      </c>
      <c r="AA150" s="141">
        <v>42492</v>
      </c>
      <c r="AB150" s="168" t="s">
        <v>185</v>
      </c>
      <c r="AC150" s="143" t="s">
        <v>186</v>
      </c>
      <c r="AD150" s="143" t="s">
        <v>186</v>
      </c>
      <c r="AE150" s="142" t="s">
        <v>702</v>
      </c>
      <c r="AF150" s="144"/>
      <c r="AG150" s="144"/>
      <c r="AH150" s="165">
        <v>1856561</v>
      </c>
      <c r="AI150" s="144"/>
      <c r="AJ150" s="144"/>
      <c r="AK150" s="144"/>
      <c r="AL150" s="144"/>
      <c r="AM150" s="342"/>
      <c r="AN150" s="479"/>
      <c r="AO150" s="372" t="e">
        <f>VLOOKUP(C150,[2]LICITACIONES!$A$2:$A$51,1,0)</f>
        <v>#N/A</v>
      </c>
      <c r="AP150" s="469"/>
      <c r="AQ150" s="469"/>
      <c r="AR150" s="468"/>
      <c r="AS150" s="468"/>
      <c r="AT150" s="468"/>
      <c r="AU150" s="468"/>
      <c r="AV150" s="468" t="e">
        <f>VLOOKUP(C150,[3]LICITACIONES!$A$2:$B$67,2,0)</f>
        <v>#N/A</v>
      </c>
      <c r="AW150" s="468" t="e">
        <f>VLOOKUP(C150,'[3]O.C. EN EJECUCIÓN'!$A$2:$B$25,2,0)</f>
        <v>#N/A</v>
      </c>
      <c r="AX150" s="100"/>
      <c r="AY150" s="100"/>
      <c r="AZ150" s="100"/>
      <c r="BA150" s="100"/>
      <c r="BB150" s="100"/>
      <c r="BC150" s="100"/>
      <c r="BD150" s="100"/>
      <c r="BE150" s="100"/>
    </row>
    <row r="151" spans="1:57" ht="75" customHeight="1" x14ac:dyDescent="0.25">
      <c r="A151" s="125">
        <v>151</v>
      </c>
      <c r="B151" s="126" t="s">
        <v>841</v>
      </c>
      <c r="C151" s="126" t="s">
        <v>841</v>
      </c>
      <c r="D151" s="127"/>
      <c r="E151" s="126" t="s">
        <v>3742</v>
      </c>
      <c r="F151" s="127"/>
      <c r="G151" s="127"/>
      <c r="H151" s="127"/>
      <c r="I151" s="440">
        <v>42480</v>
      </c>
      <c r="J151" s="167" t="s">
        <v>228</v>
      </c>
      <c r="K151" s="430"/>
      <c r="L151" s="131">
        <v>432000</v>
      </c>
      <c r="M151" s="132" t="s">
        <v>842</v>
      </c>
      <c r="N151" s="129" t="s">
        <v>241</v>
      </c>
      <c r="O151" s="133"/>
      <c r="P151" s="147" t="s">
        <v>240</v>
      </c>
      <c r="Q151" s="451">
        <v>42619</v>
      </c>
      <c r="R151" s="136" t="s">
        <v>268</v>
      </c>
      <c r="S151" s="137" t="s">
        <v>11</v>
      </c>
      <c r="T151" s="138">
        <v>42514</v>
      </c>
      <c r="U151" s="139" t="s">
        <v>5947</v>
      </c>
      <c r="V151" s="139" t="s">
        <v>240</v>
      </c>
      <c r="W151" s="140">
        <v>42481</v>
      </c>
      <c r="X151" s="139" t="s">
        <v>3291</v>
      </c>
      <c r="Y151" s="139" t="s">
        <v>3292</v>
      </c>
      <c r="Z151" s="421" t="s">
        <v>356</v>
      </c>
      <c r="AA151" s="141">
        <v>42619</v>
      </c>
      <c r="AB151" s="168" t="s">
        <v>185</v>
      </c>
      <c r="AC151" s="143" t="s">
        <v>183</v>
      </c>
      <c r="AD151" s="143" t="s">
        <v>183</v>
      </c>
      <c r="AE151" s="144"/>
      <c r="AF151" s="144"/>
      <c r="AG151" s="144"/>
      <c r="AH151" s="144"/>
      <c r="AI151" s="144"/>
      <c r="AJ151" s="144"/>
      <c r="AK151" s="144"/>
      <c r="AL151" s="144"/>
      <c r="AM151" s="418" t="s">
        <v>4557</v>
      </c>
      <c r="AN151" s="479"/>
      <c r="AO151" s="372" t="e">
        <f>VLOOKUP(C151,[2]LICITACIONES!$A$2:$A$51,1,0)</f>
        <v>#N/A</v>
      </c>
      <c r="AP151" s="469"/>
      <c r="AQ151" s="469"/>
      <c r="AR151" s="468"/>
      <c r="AS151" s="468"/>
      <c r="AT151" s="468"/>
      <c r="AU151" s="468" t="s">
        <v>6509</v>
      </c>
      <c r="AV151" s="468" t="e">
        <f>VLOOKUP(C151,[3]LICITACIONES!$A$2:$B$67,2,0)</f>
        <v>#N/A</v>
      </c>
      <c r="AW151" s="468" t="e">
        <f>VLOOKUP(C151,'[3]O.C. EN EJECUCIÓN'!$A$2:$B$25,2,0)</f>
        <v>#N/A</v>
      </c>
      <c r="AX151" s="100"/>
      <c r="AY151" s="100"/>
      <c r="AZ151" s="100"/>
      <c r="BA151" s="100"/>
      <c r="BB151" s="100"/>
      <c r="BC151" s="100"/>
      <c r="BD151" s="100"/>
      <c r="BE151" s="100"/>
    </row>
    <row r="152" spans="1:57" ht="45" customHeight="1" x14ac:dyDescent="0.25">
      <c r="A152" s="125">
        <v>152</v>
      </c>
      <c r="B152" s="126" t="s">
        <v>844</v>
      </c>
      <c r="C152" s="126" t="s">
        <v>844</v>
      </c>
      <c r="D152" s="127"/>
      <c r="E152" s="127"/>
      <c r="F152" s="127"/>
      <c r="G152" s="127"/>
      <c r="H152" s="127"/>
      <c r="I152" s="440">
        <v>42492</v>
      </c>
      <c r="J152" s="167" t="s">
        <v>271</v>
      </c>
      <c r="K152" s="166" t="s">
        <v>845</v>
      </c>
      <c r="L152" s="131">
        <v>1032000</v>
      </c>
      <c r="M152" s="132" t="s">
        <v>847</v>
      </c>
      <c r="N152" s="151" t="s">
        <v>116</v>
      </c>
      <c r="O152" s="133"/>
      <c r="P152" s="154" t="s">
        <v>204</v>
      </c>
      <c r="Q152" s="185">
        <v>42536</v>
      </c>
      <c r="R152" s="136" t="s">
        <v>286</v>
      </c>
      <c r="S152" s="137" t="s">
        <v>70</v>
      </c>
      <c r="T152" s="138">
        <v>42536</v>
      </c>
      <c r="U152" s="139" t="s">
        <v>3293</v>
      </c>
      <c r="V152" s="139" t="s">
        <v>204</v>
      </c>
      <c r="W152" s="140">
        <v>42562</v>
      </c>
      <c r="X152" s="139" t="s">
        <v>3294</v>
      </c>
      <c r="Y152" s="148"/>
      <c r="Z152" s="421" t="s">
        <v>204</v>
      </c>
      <c r="AA152" s="141">
        <v>42562</v>
      </c>
      <c r="AB152" s="168" t="s">
        <v>185</v>
      </c>
      <c r="AC152" s="143" t="s">
        <v>375</v>
      </c>
      <c r="AD152" s="143" t="s">
        <v>375</v>
      </c>
      <c r="AE152" s="144"/>
      <c r="AF152" s="144"/>
      <c r="AG152" s="144"/>
      <c r="AH152" s="144"/>
      <c r="AI152" s="144"/>
      <c r="AJ152" s="144"/>
      <c r="AK152" s="144"/>
      <c r="AL152" s="143" t="s">
        <v>282</v>
      </c>
      <c r="AM152" s="342"/>
      <c r="AN152" s="479"/>
      <c r="AO152" s="372" t="e">
        <f>VLOOKUP(C152,[2]LICITACIONES!$A$2:$A$51,1,0)</f>
        <v>#N/A</v>
      </c>
      <c r="AP152" s="469"/>
      <c r="AQ152" s="469"/>
      <c r="AR152" s="468"/>
      <c r="AS152" s="468"/>
      <c r="AT152" s="468"/>
      <c r="AU152" s="468" t="s">
        <v>6514</v>
      </c>
      <c r="AV152" s="468" t="e">
        <f>VLOOKUP(C152,[3]LICITACIONES!$A$2:$B$67,2,0)</f>
        <v>#N/A</v>
      </c>
      <c r="AW152" s="468" t="e">
        <f>VLOOKUP(C152,'[3]O.C. EN EJECUCIÓN'!$A$2:$B$25,2,0)</f>
        <v>#N/A</v>
      </c>
      <c r="AX152" s="100"/>
      <c r="AY152" s="100"/>
      <c r="AZ152" s="100"/>
      <c r="BA152" s="100"/>
      <c r="BB152" s="100"/>
      <c r="BC152" s="100"/>
      <c r="BD152" s="100"/>
      <c r="BE152" s="100"/>
    </row>
    <row r="153" spans="1:57" ht="60" customHeight="1" x14ac:dyDescent="0.25">
      <c r="A153" s="125">
        <v>153</v>
      </c>
      <c r="B153" s="126" t="s">
        <v>850</v>
      </c>
      <c r="C153" s="126" t="s">
        <v>850</v>
      </c>
      <c r="D153" s="127"/>
      <c r="E153" s="127"/>
      <c r="F153" s="127"/>
      <c r="G153" s="127"/>
      <c r="H153" s="127"/>
      <c r="I153" s="440">
        <v>42492</v>
      </c>
      <c r="J153" s="167" t="s">
        <v>497</v>
      </c>
      <c r="K153" s="167" t="s">
        <v>851</v>
      </c>
      <c r="L153" s="131">
        <v>64686.6</v>
      </c>
      <c r="M153" s="132" t="s">
        <v>852</v>
      </c>
      <c r="N153" s="151" t="s">
        <v>116</v>
      </c>
      <c r="O153" s="133"/>
      <c r="P153" s="134" t="s">
        <v>116</v>
      </c>
      <c r="Q153" s="135">
        <v>42556</v>
      </c>
      <c r="R153" s="136" t="s">
        <v>286</v>
      </c>
      <c r="S153" s="137" t="s">
        <v>70</v>
      </c>
      <c r="T153" s="147"/>
      <c r="U153" s="139" t="s">
        <v>3293</v>
      </c>
      <c r="V153" s="139" t="s">
        <v>204</v>
      </c>
      <c r="W153" s="140">
        <v>42579</v>
      </c>
      <c r="X153" s="139" t="s">
        <v>853</v>
      </c>
      <c r="Y153" s="139" t="s">
        <v>854</v>
      </c>
      <c r="Z153" s="421"/>
      <c r="AA153" s="141"/>
      <c r="AB153" s="150"/>
      <c r="AC153" s="143" t="s">
        <v>375</v>
      </c>
      <c r="AD153" s="143" t="s">
        <v>375</v>
      </c>
      <c r="AE153" s="144"/>
      <c r="AF153" s="142" t="s">
        <v>855</v>
      </c>
      <c r="AG153" s="144"/>
      <c r="AH153" s="144"/>
      <c r="AI153" s="144"/>
      <c r="AJ153" s="144"/>
      <c r="AK153" s="144"/>
      <c r="AL153" s="143" t="s">
        <v>282</v>
      </c>
      <c r="AM153" s="342"/>
      <c r="AN153" s="479"/>
      <c r="AO153" s="372" t="e">
        <f>VLOOKUP(C153,[2]LICITACIONES!$A$2:$A$51,1,0)</f>
        <v>#N/A</v>
      </c>
      <c r="AP153" s="469"/>
      <c r="AQ153" s="469"/>
      <c r="AR153" s="468"/>
      <c r="AS153" s="468"/>
      <c r="AT153" s="468"/>
      <c r="AU153" s="468" t="s">
        <v>6514</v>
      </c>
      <c r="AV153" s="468" t="e">
        <f>VLOOKUP(C153,[3]LICITACIONES!$A$2:$B$67,2,0)</f>
        <v>#N/A</v>
      </c>
      <c r="AW153" s="468" t="e">
        <f>VLOOKUP(C153,'[3]O.C. EN EJECUCIÓN'!$A$2:$B$25,2,0)</f>
        <v>#N/A</v>
      </c>
      <c r="AX153" s="100"/>
      <c r="AY153" s="100"/>
      <c r="AZ153" s="100"/>
      <c r="BA153" s="100"/>
      <c r="BB153" s="100"/>
      <c r="BC153" s="100"/>
      <c r="BD153" s="100"/>
      <c r="BE153" s="100"/>
    </row>
    <row r="154" spans="1:57" ht="45" customHeight="1" x14ac:dyDescent="0.25">
      <c r="A154" s="125">
        <v>154</v>
      </c>
      <c r="B154" s="126" t="s">
        <v>3295</v>
      </c>
      <c r="C154" s="126" t="s">
        <v>3295</v>
      </c>
      <c r="D154" s="127"/>
      <c r="E154" s="126" t="s">
        <v>856</v>
      </c>
      <c r="F154" s="127"/>
      <c r="G154" s="127"/>
      <c r="H154" s="127"/>
      <c r="I154" s="440">
        <v>42383</v>
      </c>
      <c r="J154" s="167" t="s">
        <v>279</v>
      </c>
      <c r="K154" s="430"/>
      <c r="L154" s="131">
        <v>8702170</v>
      </c>
      <c r="M154" s="132" t="s">
        <v>3296</v>
      </c>
      <c r="N154" s="130"/>
      <c r="O154" s="133"/>
      <c r="P154" s="147"/>
      <c r="Q154" s="147"/>
      <c r="R154" s="136" t="s">
        <v>1077</v>
      </c>
      <c r="S154" s="137" t="s">
        <v>11</v>
      </c>
      <c r="T154" s="147"/>
      <c r="U154" s="148"/>
      <c r="V154" s="139" t="s">
        <v>116</v>
      </c>
      <c r="W154" s="140">
        <v>42627</v>
      </c>
      <c r="X154" s="139" t="s">
        <v>6477</v>
      </c>
      <c r="Y154" s="139" t="s">
        <v>3298</v>
      </c>
      <c r="Z154" s="421"/>
      <c r="AA154" s="425"/>
      <c r="AB154" s="144"/>
      <c r="AC154" s="143" t="s">
        <v>195</v>
      </c>
      <c r="AD154" s="144"/>
      <c r="AE154" s="144"/>
      <c r="AF154" s="144"/>
      <c r="AG154" s="144"/>
      <c r="AH154" s="144"/>
      <c r="AI154" s="144"/>
      <c r="AJ154" s="144"/>
      <c r="AK154" s="144"/>
      <c r="AL154" s="144"/>
      <c r="AM154" s="342"/>
      <c r="AN154" s="479"/>
      <c r="AO154" s="372" t="e">
        <f>VLOOKUP(C154,[2]LICITACIONES!$A$2:$A$51,1,0)</f>
        <v>#N/A</v>
      </c>
      <c r="AP154" s="469"/>
      <c r="AQ154" s="469"/>
      <c r="AR154" s="468"/>
      <c r="AS154" s="468"/>
      <c r="AT154" s="468"/>
      <c r="AU154" s="468" t="s">
        <v>6514</v>
      </c>
      <c r="AV154" s="468" t="e">
        <f>VLOOKUP(C154,[3]LICITACIONES!$A$2:$B$67,2,0)</f>
        <v>#N/A</v>
      </c>
      <c r="AW154" s="468" t="e">
        <f>VLOOKUP(C154,'[3]O.C. EN EJECUCIÓN'!$A$2:$B$25,2,0)</f>
        <v>#N/A</v>
      </c>
      <c r="AX154" s="100"/>
      <c r="AY154" s="100"/>
      <c r="AZ154" s="100"/>
      <c r="BA154" s="100"/>
      <c r="BB154" s="100"/>
      <c r="BC154" s="100"/>
      <c r="BD154" s="100"/>
      <c r="BE154" s="100"/>
    </row>
    <row r="155" spans="1:57" ht="60" customHeight="1" x14ac:dyDescent="0.25">
      <c r="A155" s="156">
        <v>155</v>
      </c>
      <c r="B155" s="127"/>
      <c r="C155" s="127" t="s">
        <v>5545</v>
      </c>
      <c r="D155" s="157" t="s">
        <v>4549</v>
      </c>
      <c r="E155" s="158"/>
      <c r="F155" s="158"/>
      <c r="G155" s="158"/>
      <c r="H155" s="175" t="s">
        <v>278</v>
      </c>
      <c r="I155" s="441">
        <v>42471</v>
      </c>
      <c r="J155" s="157" t="s">
        <v>3299</v>
      </c>
      <c r="K155" s="186" t="s">
        <v>266</v>
      </c>
      <c r="L155" s="162">
        <v>101966.2</v>
      </c>
      <c r="M155" s="163" t="s">
        <v>3300</v>
      </c>
      <c r="N155" s="163" t="s">
        <v>226</v>
      </c>
      <c r="O155" s="158"/>
      <c r="P155" s="158"/>
      <c r="Q155" s="158"/>
      <c r="R155" s="160" t="s">
        <v>354</v>
      </c>
      <c r="S155" s="137" t="s">
        <v>11</v>
      </c>
      <c r="T155" s="158"/>
      <c r="U155" s="163" t="s">
        <v>3301</v>
      </c>
      <c r="V155" s="158"/>
      <c r="W155" s="158"/>
      <c r="X155" s="158"/>
      <c r="Y155" s="158"/>
      <c r="Z155" s="421" t="s">
        <v>688</v>
      </c>
      <c r="AA155" s="159">
        <v>42495</v>
      </c>
      <c r="AB155" s="158"/>
      <c r="AC155" s="158"/>
      <c r="AD155" s="158"/>
      <c r="AE155" s="161" t="s">
        <v>278</v>
      </c>
      <c r="AF155" s="158"/>
      <c r="AG155" s="158"/>
      <c r="AH155" s="163" t="s">
        <v>3634</v>
      </c>
      <c r="AI155" s="158"/>
      <c r="AJ155" s="158"/>
      <c r="AK155" s="158"/>
      <c r="AL155" s="158"/>
      <c r="AM155" s="342"/>
      <c r="AN155" s="479"/>
      <c r="AO155" s="372" t="e">
        <f>VLOOKUP(C155,[2]LICITACIONES!$A$2:$A$51,1,0)</f>
        <v>#N/A</v>
      </c>
      <c r="AP155" s="469"/>
      <c r="AQ155" s="469"/>
      <c r="AR155" s="468"/>
      <c r="AS155" s="468"/>
      <c r="AT155" s="468"/>
      <c r="AU155" s="468"/>
      <c r="AV155" s="468" t="e">
        <f>VLOOKUP(C155,[3]LICITACIONES!$A$2:$B$67,2,0)</f>
        <v>#N/A</v>
      </c>
      <c r="AW155" s="468" t="e">
        <f>VLOOKUP(C155,'[3]O.C. EN EJECUCIÓN'!$A$2:$B$25,2,0)</f>
        <v>#N/A</v>
      </c>
      <c r="AX155" s="100"/>
      <c r="AY155" s="100"/>
      <c r="AZ155" s="100"/>
      <c r="BA155" s="100"/>
      <c r="BB155" s="100"/>
      <c r="BC155" s="100"/>
      <c r="BD155" s="100"/>
      <c r="BE155" s="100"/>
    </row>
    <row r="156" spans="1:57" ht="129.75" customHeight="1" x14ac:dyDescent="0.25">
      <c r="A156" s="125">
        <v>156</v>
      </c>
      <c r="B156" s="126" t="s">
        <v>857</v>
      </c>
      <c r="C156" s="126" t="s">
        <v>5593</v>
      </c>
      <c r="D156" s="127"/>
      <c r="E156" s="127"/>
      <c r="F156" s="127"/>
      <c r="G156" s="126" t="s">
        <v>858</v>
      </c>
      <c r="H156" s="126" t="s">
        <v>3302</v>
      </c>
      <c r="I156" s="440">
        <v>42383</v>
      </c>
      <c r="J156" s="167" t="s">
        <v>235</v>
      </c>
      <c r="K156" s="166" t="s">
        <v>3151</v>
      </c>
      <c r="L156" s="131">
        <v>225000000</v>
      </c>
      <c r="M156" s="132" t="s">
        <v>859</v>
      </c>
      <c r="N156" s="149" t="s">
        <v>204</v>
      </c>
      <c r="O156" s="133"/>
      <c r="P156" s="147"/>
      <c r="Q156" s="147"/>
      <c r="R156" s="136" t="s">
        <v>150</v>
      </c>
      <c r="S156" s="137" t="s">
        <v>11</v>
      </c>
      <c r="T156" s="138">
        <v>42531</v>
      </c>
      <c r="U156" s="148" t="s">
        <v>7015</v>
      </c>
      <c r="V156" s="139" t="s">
        <v>203</v>
      </c>
      <c r="W156" s="140">
        <v>42647</v>
      </c>
      <c r="X156" s="139" t="s">
        <v>3303</v>
      </c>
      <c r="Y156" s="139" t="s">
        <v>6989</v>
      </c>
      <c r="Z156" s="421" t="s">
        <v>1888</v>
      </c>
      <c r="AA156" s="141">
        <v>42499</v>
      </c>
      <c r="AB156" s="142" t="s">
        <v>182</v>
      </c>
      <c r="AC156" s="143" t="s">
        <v>195</v>
      </c>
      <c r="AD156" s="143" t="s">
        <v>182</v>
      </c>
      <c r="AE156" s="144"/>
      <c r="AF156" s="144"/>
      <c r="AG156" s="144"/>
      <c r="AH156" s="144"/>
      <c r="AI156" s="144"/>
      <c r="AJ156" s="144"/>
      <c r="AK156" s="144"/>
      <c r="AL156" s="144"/>
      <c r="AM156" s="342"/>
      <c r="AN156" s="479"/>
      <c r="AO156" s="372" t="e">
        <f>VLOOKUP(C156,[2]LICITACIONES!$A$2:$A$51,1,0)</f>
        <v>#N/A</v>
      </c>
      <c r="AP156" s="469"/>
      <c r="AQ156" s="469"/>
      <c r="AR156" s="468"/>
      <c r="AS156" s="468"/>
      <c r="AT156" s="468"/>
      <c r="AU156" s="468" t="s">
        <v>6509</v>
      </c>
      <c r="AV156" s="468" t="e">
        <f>VLOOKUP(C156,[3]LICITACIONES!$A$2:$B$67,2,0)</f>
        <v>#N/A</v>
      </c>
      <c r="AW156" s="468" t="e">
        <f>VLOOKUP(C156,'[3]O.C. EN EJECUCIÓN'!$A$2:$B$25,2,0)</f>
        <v>#N/A</v>
      </c>
      <c r="AX156" s="102"/>
      <c r="AY156" s="102"/>
      <c r="AZ156" s="102"/>
      <c r="BA156" s="102"/>
      <c r="BB156" s="102"/>
      <c r="BC156" s="102"/>
      <c r="BD156" s="102"/>
      <c r="BE156" s="100"/>
    </row>
    <row r="157" spans="1:57" ht="75" customHeight="1" x14ac:dyDescent="0.25">
      <c r="A157" s="125">
        <v>157</v>
      </c>
      <c r="B157" s="126" t="s">
        <v>104</v>
      </c>
      <c r="C157" s="126" t="s">
        <v>104</v>
      </c>
      <c r="D157" s="127"/>
      <c r="E157" s="127"/>
      <c r="F157" s="127"/>
      <c r="G157" s="127"/>
      <c r="H157" s="127"/>
      <c r="I157" s="440">
        <v>42489</v>
      </c>
      <c r="J157" s="167" t="s">
        <v>49</v>
      </c>
      <c r="K157" s="184" t="s">
        <v>860</v>
      </c>
      <c r="L157" s="187">
        <v>3543553</v>
      </c>
      <c r="M157" s="132"/>
      <c r="N157" s="151" t="s">
        <v>226</v>
      </c>
      <c r="O157" s="133"/>
      <c r="P157" s="134" t="s">
        <v>116</v>
      </c>
      <c r="Q157" s="135">
        <v>42510</v>
      </c>
      <c r="R157" s="136" t="s">
        <v>150</v>
      </c>
      <c r="S157" s="137" t="s">
        <v>6560</v>
      </c>
      <c r="T157" s="138">
        <v>42507</v>
      </c>
      <c r="U157" s="148" t="s">
        <v>7016</v>
      </c>
      <c r="V157" s="139" t="s">
        <v>226</v>
      </c>
      <c r="W157" s="140">
        <v>42577</v>
      </c>
      <c r="X157" s="139" t="s">
        <v>861</v>
      </c>
      <c r="Y157" s="139" t="s">
        <v>3305</v>
      </c>
      <c r="Z157" s="421" t="s">
        <v>226</v>
      </c>
      <c r="AA157" s="425">
        <v>42579</v>
      </c>
      <c r="AB157" s="168" t="s">
        <v>185</v>
      </c>
      <c r="AC157" s="143" t="s">
        <v>183</v>
      </c>
      <c r="AD157" s="143" t="s">
        <v>183</v>
      </c>
      <c r="AE157" s="144"/>
      <c r="AF157" s="144"/>
      <c r="AG157" s="144"/>
      <c r="AH157" s="144"/>
      <c r="AI157" s="144"/>
      <c r="AJ157" s="144"/>
      <c r="AK157" s="144"/>
      <c r="AL157" s="144"/>
      <c r="AM157" s="342"/>
      <c r="AN157" s="479"/>
      <c r="AO157" s="372" t="str">
        <f>VLOOKUP(C157,[2]LICITACIONES!$A$2:$A$51,1,0)</f>
        <v>165975/2016</v>
      </c>
      <c r="AP157" s="469"/>
      <c r="AQ157" s="469"/>
      <c r="AR157" s="468"/>
      <c r="AS157" s="468"/>
      <c r="AT157" s="468"/>
      <c r="AU157" s="468" t="str">
        <f>VLOOKUP(C157,'[4]En curso'!$A$2:$C$58,3,0)</f>
        <v>Tecnopolis</v>
      </c>
      <c r="AV157" s="468" t="str">
        <f>VLOOKUP(C157,[3]LICITACIONES!$A$2:$B$67,2,0)</f>
        <v>Tecnopolis - Limpieza</v>
      </c>
      <c r="AW157" s="468" t="e">
        <f>VLOOKUP(C157,'[3]O.C. EN EJECUCIÓN'!$A$2:$B$25,2,0)</f>
        <v>#N/A</v>
      </c>
      <c r="AX157" s="100"/>
      <c r="AY157" s="100"/>
      <c r="AZ157" s="100"/>
      <c r="BA157" s="100"/>
      <c r="BB157" s="100"/>
      <c r="BC157" s="100"/>
      <c r="BD157" s="100"/>
      <c r="BE157" s="100"/>
    </row>
    <row r="158" spans="1:57" ht="75" customHeight="1" x14ac:dyDescent="0.25">
      <c r="A158" s="125">
        <v>158</v>
      </c>
      <c r="B158" s="126" t="s">
        <v>91</v>
      </c>
      <c r="C158" s="126" t="s">
        <v>91</v>
      </c>
      <c r="D158" s="127"/>
      <c r="E158" s="126" t="s">
        <v>862</v>
      </c>
      <c r="F158" s="127"/>
      <c r="G158" s="127"/>
      <c r="H158" s="126" t="s">
        <v>863</v>
      </c>
      <c r="I158" s="440">
        <v>42485</v>
      </c>
      <c r="J158" s="167" t="s">
        <v>864</v>
      </c>
      <c r="K158" s="430"/>
      <c r="L158" s="131">
        <v>307580</v>
      </c>
      <c r="M158" s="132" t="s">
        <v>3306</v>
      </c>
      <c r="N158" s="151" t="s">
        <v>226</v>
      </c>
      <c r="O158" s="133"/>
      <c r="P158" s="134" t="s">
        <v>116</v>
      </c>
      <c r="Q158" s="135">
        <v>42510</v>
      </c>
      <c r="R158" s="148"/>
      <c r="S158" s="137" t="s">
        <v>6560</v>
      </c>
      <c r="T158" s="138">
        <v>42601</v>
      </c>
      <c r="U158" s="139" t="s">
        <v>6918</v>
      </c>
      <c r="V158" s="139" t="s">
        <v>226</v>
      </c>
      <c r="W158" s="140">
        <v>42510</v>
      </c>
      <c r="X158" s="139" t="s">
        <v>865</v>
      </c>
      <c r="Y158" s="139" t="s">
        <v>6715</v>
      </c>
      <c r="Z158" s="421" t="s">
        <v>226</v>
      </c>
      <c r="AA158" s="141">
        <v>42605</v>
      </c>
      <c r="AB158" s="150"/>
      <c r="AC158" s="143" t="s">
        <v>183</v>
      </c>
      <c r="AD158" s="143" t="s">
        <v>183</v>
      </c>
      <c r="AE158" s="144"/>
      <c r="AF158" s="144"/>
      <c r="AG158" s="144"/>
      <c r="AH158" s="144"/>
      <c r="AI158" s="144"/>
      <c r="AJ158" s="144"/>
      <c r="AK158" s="144"/>
      <c r="AL158" s="144"/>
      <c r="AM158" s="342"/>
      <c r="AN158" s="479"/>
      <c r="AO158" s="372" t="str">
        <f>VLOOKUP(C158,[2]LICITACIONES!$A$2:$A$51,1,0)</f>
        <v>164692/2016</v>
      </c>
      <c r="AP158" s="469"/>
      <c r="AQ158" s="469"/>
      <c r="AR158" s="468"/>
      <c r="AS158" s="468"/>
      <c r="AT158" s="468"/>
      <c r="AU158" s="468" t="str">
        <f>VLOOKUP(C158,'[4]En curso'!$A$2:$C$58,3,0)</f>
        <v>Tecnopolis</v>
      </c>
      <c r="AV158" s="468" t="str">
        <f>VLOOKUP(C158,[3]LICITACIONES!$A$2:$B$67,2,0)</f>
        <v>Tecnopolis - Adqusisción insumos para la construccion</v>
      </c>
      <c r="AW158" s="468" t="e">
        <f>VLOOKUP(C158,'[3]O.C. EN EJECUCIÓN'!$A$2:$B$25,2,0)</f>
        <v>#N/A</v>
      </c>
      <c r="AX158" s="100"/>
      <c r="AY158" s="100"/>
      <c r="AZ158" s="100"/>
      <c r="BA158" s="100"/>
      <c r="BB158" s="100"/>
      <c r="BC158" s="100"/>
      <c r="BD158" s="100"/>
      <c r="BE158" s="100"/>
    </row>
    <row r="159" spans="1:57" ht="75" customHeight="1" x14ac:dyDescent="0.25">
      <c r="A159" s="125">
        <v>159</v>
      </c>
      <c r="B159" s="126" t="s">
        <v>867</v>
      </c>
      <c r="C159" s="126" t="s">
        <v>867</v>
      </c>
      <c r="D159" s="127"/>
      <c r="E159" s="127"/>
      <c r="F159" s="127"/>
      <c r="G159" s="127"/>
      <c r="H159" s="146" t="s">
        <v>868</v>
      </c>
      <c r="I159" s="440">
        <v>42501</v>
      </c>
      <c r="J159" s="167" t="s">
        <v>196</v>
      </c>
      <c r="K159" s="166" t="s">
        <v>198</v>
      </c>
      <c r="L159" s="131">
        <v>2408.16</v>
      </c>
      <c r="M159" s="132" t="s">
        <v>869</v>
      </c>
      <c r="N159" s="132" t="s">
        <v>203</v>
      </c>
      <c r="O159" s="133"/>
      <c r="P159" s="134" t="s">
        <v>203</v>
      </c>
      <c r="Q159" s="135">
        <v>42513</v>
      </c>
      <c r="R159" s="148"/>
      <c r="S159" s="137" t="s">
        <v>11</v>
      </c>
      <c r="T159" s="147"/>
      <c r="U159" s="139" t="s">
        <v>870</v>
      </c>
      <c r="V159" s="139" t="s">
        <v>116</v>
      </c>
      <c r="W159" s="140">
        <v>42513</v>
      </c>
      <c r="X159" s="148"/>
      <c r="Y159" s="139" t="s">
        <v>871</v>
      </c>
      <c r="Z159" s="421" t="s">
        <v>422</v>
      </c>
      <c r="AA159" s="141">
        <v>42517</v>
      </c>
      <c r="AB159" s="168" t="s">
        <v>185</v>
      </c>
      <c r="AC159" s="143" t="s">
        <v>183</v>
      </c>
      <c r="AD159" s="143" t="s">
        <v>183</v>
      </c>
      <c r="AE159" s="144"/>
      <c r="AF159" s="144"/>
      <c r="AG159" s="169">
        <v>129885</v>
      </c>
      <c r="AH159" s="144"/>
      <c r="AI159" s="144"/>
      <c r="AJ159" s="144"/>
      <c r="AK159" s="144"/>
      <c r="AL159" s="144"/>
      <c r="AM159" s="342"/>
      <c r="AN159" s="479"/>
      <c r="AO159" s="372" t="e">
        <f>VLOOKUP(C159,[2]LICITACIONES!$A$2:$A$51,1,0)</f>
        <v>#N/A</v>
      </c>
      <c r="AP159" s="469"/>
      <c r="AQ159" s="469"/>
      <c r="AR159" s="468"/>
      <c r="AS159" s="468"/>
      <c r="AT159" s="468"/>
      <c r="AU159" s="468"/>
      <c r="AV159" s="468" t="e">
        <f>VLOOKUP(C159,[3]LICITACIONES!$A$2:$B$67,2,0)</f>
        <v>#N/A</v>
      </c>
      <c r="AW159" s="468" t="e">
        <f>VLOOKUP(C159,'[3]O.C. EN EJECUCIÓN'!$A$2:$B$25,2,0)</f>
        <v>#N/A</v>
      </c>
      <c r="AX159" s="100"/>
      <c r="AY159" s="100"/>
      <c r="AZ159" s="100"/>
      <c r="BA159" s="100"/>
      <c r="BB159" s="100"/>
      <c r="BC159" s="100"/>
      <c r="BD159" s="100"/>
      <c r="BE159" s="100"/>
    </row>
    <row r="160" spans="1:57" ht="60" customHeight="1" x14ac:dyDescent="0.25">
      <c r="A160" s="125">
        <v>160</v>
      </c>
      <c r="B160" s="126" t="s">
        <v>83</v>
      </c>
      <c r="C160" s="126" t="s">
        <v>83</v>
      </c>
      <c r="D160" s="127"/>
      <c r="E160" s="127"/>
      <c r="F160" s="127"/>
      <c r="G160" s="127"/>
      <c r="H160" s="127"/>
      <c r="I160" s="440">
        <v>42489</v>
      </c>
      <c r="J160" s="167" t="s">
        <v>3744</v>
      </c>
      <c r="K160" s="430"/>
      <c r="L160" s="131">
        <v>1904040</v>
      </c>
      <c r="M160" s="133"/>
      <c r="N160" s="151" t="s">
        <v>226</v>
      </c>
      <c r="O160" s="133"/>
      <c r="P160" s="134" t="s">
        <v>116</v>
      </c>
      <c r="Q160" s="135">
        <v>42524</v>
      </c>
      <c r="R160" s="148"/>
      <c r="S160" s="137" t="s">
        <v>6560</v>
      </c>
      <c r="T160" s="147"/>
      <c r="U160" s="139" t="s">
        <v>6911</v>
      </c>
      <c r="V160" s="139" t="s">
        <v>226</v>
      </c>
      <c r="W160" s="140">
        <v>42598</v>
      </c>
      <c r="X160" s="139" t="s">
        <v>3745</v>
      </c>
      <c r="Y160" s="148" t="s">
        <v>6715</v>
      </c>
      <c r="Z160" s="421" t="s">
        <v>226</v>
      </c>
      <c r="AA160" s="425">
        <v>42598</v>
      </c>
      <c r="AB160" s="150"/>
      <c r="AC160" s="143" t="s">
        <v>183</v>
      </c>
      <c r="AD160" s="143" t="s">
        <v>183</v>
      </c>
      <c r="AE160" s="144"/>
      <c r="AF160" s="144"/>
      <c r="AG160" s="144"/>
      <c r="AH160" s="144"/>
      <c r="AI160" s="144"/>
      <c r="AJ160" s="144"/>
      <c r="AK160" s="144"/>
      <c r="AL160" s="144"/>
      <c r="AM160" s="342"/>
      <c r="AN160" s="479"/>
      <c r="AO160" s="372" t="str">
        <f>VLOOKUP(C160,[2]LICITACIONES!$A$2:$A$51,1,0)</f>
        <v>164405/2016</v>
      </c>
      <c r="AP160" s="469"/>
      <c r="AQ160" s="469"/>
      <c r="AR160" s="468"/>
      <c r="AS160" s="468"/>
      <c r="AT160" s="468"/>
      <c r="AU160" s="468" t="str">
        <f>VLOOKUP(C160,'[4]En curso'!$A$2:$C$58,3,0)</f>
        <v>Tecnopolis</v>
      </c>
      <c r="AV160" s="468" t="str">
        <f>VLOOKUP(C160,[3]LICITACIONES!$A$2:$B$67,2,0)</f>
        <v>Tecnopolis - Insumos de Carpintería</v>
      </c>
      <c r="AW160" s="468" t="e">
        <f>VLOOKUP(C160,'[3]O.C. EN EJECUCIÓN'!$A$2:$B$25,2,0)</f>
        <v>#N/A</v>
      </c>
      <c r="AX160" s="100"/>
      <c r="AY160" s="100"/>
      <c r="AZ160" s="100"/>
      <c r="BA160" s="100"/>
      <c r="BB160" s="100"/>
      <c r="BC160" s="100"/>
      <c r="BD160" s="100"/>
      <c r="BE160" s="100"/>
    </row>
    <row r="161" spans="1:57" ht="75" customHeight="1" x14ac:dyDescent="0.25">
      <c r="A161" s="125">
        <v>161</v>
      </c>
      <c r="B161" s="126" t="s">
        <v>77</v>
      </c>
      <c r="C161" s="126" t="s">
        <v>77</v>
      </c>
      <c r="D161" s="127"/>
      <c r="E161" s="126" t="s">
        <v>873</v>
      </c>
      <c r="F161" s="127"/>
      <c r="G161" s="127"/>
      <c r="H161" s="126" t="s">
        <v>874</v>
      </c>
      <c r="I161" s="440">
        <v>42481</v>
      </c>
      <c r="J161" s="167" t="s">
        <v>343</v>
      </c>
      <c r="K161" s="430"/>
      <c r="L161" s="131">
        <v>1918160</v>
      </c>
      <c r="M161" s="132" t="s">
        <v>3307</v>
      </c>
      <c r="N161" s="151" t="s">
        <v>226</v>
      </c>
      <c r="O161" s="133"/>
      <c r="P161" s="134" t="s">
        <v>116</v>
      </c>
      <c r="Q161" s="135">
        <v>42510</v>
      </c>
      <c r="R161" s="148"/>
      <c r="S161" s="137" t="s">
        <v>6560</v>
      </c>
      <c r="T161" s="138">
        <v>42507</v>
      </c>
      <c r="U161" s="139" t="s">
        <v>6906</v>
      </c>
      <c r="V161" s="139" t="s">
        <v>226</v>
      </c>
      <c r="W161" s="140">
        <v>42591</v>
      </c>
      <c r="X161" s="139" t="s">
        <v>3673</v>
      </c>
      <c r="Y161" s="148" t="s">
        <v>6715</v>
      </c>
      <c r="Z161" s="421" t="s">
        <v>226</v>
      </c>
      <c r="AA161" s="141">
        <v>42591</v>
      </c>
      <c r="AB161" s="150"/>
      <c r="AC161" s="143" t="s">
        <v>183</v>
      </c>
      <c r="AD161" s="143" t="s">
        <v>183</v>
      </c>
      <c r="AE161" s="144"/>
      <c r="AF161" s="144"/>
      <c r="AG161" s="144"/>
      <c r="AH161" s="144"/>
      <c r="AI161" s="144"/>
      <c r="AJ161" s="144"/>
      <c r="AK161" s="144"/>
      <c r="AL161" s="144"/>
      <c r="AM161" s="342"/>
      <c r="AN161" s="479"/>
      <c r="AO161" s="372" t="str">
        <f>VLOOKUP(C161,[2]LICITACIONES!$A$2:$A$51,1,0)</f>
        <v>163788/2016</v>
      </c>
      <c r="AP161" s="469"/>
      <c r="AQ161" s="469"/>
      <c r="AR161" s="468"/>
      <c r="AS161" s="468"/>
      <c r="AT161" s="468"/>
      <c r="AU161" s="468" t="str">
        <f>VLOOKUP(C161,'[4]En curso'!$A$2:$C$58,3,0)</f>
        <v>Tecnopolis</v>
      </c>
      <c r="AV161" s="468" t="str">
        <f>VLOOKUP(C161,[3]LICITACIONES!$A$2:$B$67,2,0)</f>
        <v>Tecnopolis - Revestimiento</v>
      </c>
      <c r="AW161" s="468" t="e">
        <f>VLOOKUP(C161,'[3]O.C. EN EJECUCIÓN'!$A$2:$B$25,2,0)</f>
        <v>#N/A</v>
      </c>
      <c r="AX161" s="100"/>
      <c r="AY161" s="100"/>
      <c r="AZ161" s="100"/>
      <c r="BA161" s="100"/>
      <c r="BB161" s="100"/>
      <c r="BC161" s="100"/>
      <c r="BD161" s="100"/>
      <c r="BE161" s="100"/>
    </row>
    <row r="162" spans="1:57" ht="75" customHeight="1" x14ac:dyDescent="0.25">
      <c r="A162" s="125">
        <v>162</v>
      </c>
      <c r="B162" s="126" t="s">
        <v>875</v>
      </c>
      <c r="C162" s="126" t="s">
        <v>875</v>
      </c>
      <c r="D162" s="127"/>
      <c r="E162" s="127"/>
      <c r="F162" s="127"/>
      <c r="G162" s="127"/>
      <c r="H162" s="127"/>
      <c r="I162" s="440">
        <v>42473</v>
      </c>
      <c r="J162" s="167" t="s">
        <v>301</v>
      </c>
      <c r="K162" s="430"/>
      <c r="L162" s="131">
        <v>132411.20000000001</v>
      </c>
      <c r="M162" s="132" t="s">
        <v>876</v>
      </c>
      <c r="N162" s="132" t="s">
        <v>203</v>
      </c>
      <c r="O162" s="133"/>
      <c r="P162" s="147"/>
      <c r="Q162" s="147"/>
      <c r="R162" s="148"/>
      <c r="S162" s="137" t="s">
        <v>6560</v>
      </c>
      <c r="T162" s="147"/>
      <c r="U162" s="148" t="s">
        <v>7017</v>
      </c>
      <c r="V162" s="139" t="s">
        <v>226</v>
      </c>
      <c r="W162" s="140">
        <v>42475</v>
      </c>
      <c r="X162" s="148"/>
      <c r="Y162" s="139" t="s">
        <v>6716</v>
      </c>
      <c r="Z162" s="421" t="s">
        <v>226</v>
      </c>
      <c r="AA162" s="141">
        <v>42490</v>
      </c>
      <c r="AB162" s="150"/>
      <c r="AC162" s="143" t="s">
        <v>183</v>
      </c>
      <c r="AD162" s="143" t="s">
        <v>183</v>
      </c>
      <c r="AE162" s="144"/>
      <c r="AF162" s="144"/>
      <c r="AG162" s="144"/>
      <c r="AH162" s="144"/>
      <c r="AI162" s="144"/>
      <c r="AJ162" s="144"/>
      <c r="AK162" s="144"/>
      <c r="AL162" s="144"/>
      <c r="AM162" s="342"/>
      <c r="AN162" s="479"/>
      <c r="AO162" s="372" t="str">
        <f>VLOOKUP(C162,[2]LICITACIONES!$A$2:$A$51,1,0)</f>
        <v>131503/2016</v>
      </c>
      <c r="AP162" s="469"/>
      <c r="AQ162" s="469"/>
      <c r="AR162" s="468"/>
      <c r="AS162" s="468"/>
      <c r="AT162" s="468"/>
      <c r="AU162" s="468" t="str">
        <f>VLOOKUP(C162,'[4]En curso'!$A$2:$C$58,3,0)</f>
        <v>Tecnopolis</v>
      </c>
      <c r="AV162" s="468" t="str">
        <f>VLOOKUP(C162,[3]LICITACIONES!$A$2:$B$67,2,0)</f>
        <v>Tecnopolis - Vehículo eléctrico</v>
      </c>
      <c r="AW162" s="468" t="e">
        <f>VLOOKUP(C162,'[3]O.C. EN EJECUCIÓN'!$A$2:$B$25,2,0)</f>
        <v>#N/A</v>
      </c>
      <c r="AX162" s="100"/>
      <c r="AY162" s="100"/>
      <c r="AZ162" s="100"/>
      <c r="BA162" s="100"/>
      <c r="BB162" s="100"/>
      <c r="BC162" s="100"/>
      <c r="BD162" s="100"/>
      <c r="BE162" s="100"/>
    </row>
    <row r="163" spans="1:57" ht="60" customHeight="1" x14ac:dyDescent="0.25">
      <c r="A163" s="125">
        <v>163</v>
      </c>
      <c r="B163" s="126" t="s">
        <v>106</v>
      </c>
      <c r="C163" s="126" t="s">
        <v>106</v>
      </c>
      <c r="D163" s="127"/>
      <c r="E163" s="127"/>
      <c r="F163" s="127"/>
      <c r="G163" s="127"/>
      <c r="H163" s="127"/>
      <c r="I163" s="440">
        <v>42489</v>
      </c>
      <c r="J163" s="167" t="s">
        <v>300</v>
      </c>
      <c r="K163" s="194" t="s">
        <v>877</v>
      </c>
      <c r="L163" s="187">
        <v>695645</v>
      </c>
      <c r="M163" s="167" t="s">
        <v>878</v>
      </c>
      <c r="N163" s="151" t="s">
        <v>226</v>
      </c>
      <c r="O163" s="133"/>
      <c r="P163" s="134" t="s">
        <v>116</v>
      </c>
      <c r="Q163" s="135">
        <v>42520</v>
      </c>
      <c r="R163" s="148"/>
      <c r="S163" s="137" t="s">
        <v>6560</v>
      </c>
      <c r="T163" s="138">
        <v>42520</v>
      </c>
      <c r="U163" s="139" t="s">
        <v>7018</v>
      </c>
      <c r="V163" s="139" t="s">
        <v>226</v>
      </c>
      <c r="W163" s="140">
        <v>42577</v>
      </c>
      <c r="X163" s="139" t="s">
        <v>879</v>
      </c>
      <c r="Y163" s="139" t="s">
        <v>6478</v>
      </c>
      <c r="Z163" s="422" t="s">
        <v>226</v>
      </c>
      <c r="AA163" s="425">
        <v>42577</v>
      </c>
      <c r="AB163" s="150"/>
      <c r="AC163" s="143" t="s">
        <v>183</v>
      </c>
      <c r="AD163" s="143" t="s">
        <v>183</v>
      </c>
      <c r="AE163" s="144"/>
      <c r="AF163" s="144"/>
      <c r="AG163" s="144"/>
      <c r="AH163" s="144"/>
      <c r="AI163" s="144"/>
      <c r="AJ163" s="144"/>
      <c r="AK163" s="144"/>
      <c r="AL163" s="144"/>
      <c r="AM163" s="342"/>
      <c r="AN163" s="479"/>
      <c r="AO163" s="372" t="str">
        <f>VLOOKUP(C163,[2]LICITACIONES!$A$2:$A$51,1,0)</f>
        <v>164016/2016</v>
      </c>
      <c r="AP163" s="469"/>
      <c r="AQ163" s="469"/>
      <c r="AR163" s="468"/>
      <c r="AS163" s="468"/>
      <c r="AT163" s="468"/>
      <c r="AU163" s="468" t="str">
        <f>VLOOKUP(C163,'[4]En curso'!$A$2:$C$58,3,0)</f>
        <v>Tecnopolis</v>
      </c>
      <c r="AV163" s="468" t="str">
        <f>VLOOKUP(C163,[3]LICITACIONES!$A$2:$B$67,2,0)</f>
        <v>Tecnopolis - Mantenimiento</v>
      </c>
      <c r="AW163" s="468" t="e">
        <f>VLOOKUP(C163,'[3]O.C. EN EJECUCIÓN'!$A$2:$B$25,2,0)</f>
        <v>#N/A</v>
      </c>
      <c r="AX163" s="100"/>
      <c r="AY163" s="100"/>
      <c r="AZ163" s="100"/>
      <c r="BA163" s="100"/>
      <c r="BB163" s="100"/>
      <c r="BC163" s="100"/>
      <c r="BD163" s="100"/>
      <c r="BE163" s="100"/>
    </row>
    <row r="164" spans="1:57" ht="75" customHeight="1" x14ac:dyDescent="0.25">
      <c r="A164" s="125">
        <v>164</v>
      </c>
      <c r="B164" s="126" t="s">
        <v>58</v>
      </c>
      <c r="C164" s="126" t="s">
        <v>58</v>
      </c>
      <c r="D164" s="127"/>
      <c r="E164" s="126" t="s">
        <v>3746</v>
      </c>
      <c r="F164" s="127"/>
      <c r="G164" s="127"/>
      <c r="H164" s="127"/>
      <c r="I164" s="440">
        <v>42492</v>
      </c>
      <c r="J164" s="167" t="s">
        <v>271</v>
      </c>
      <c r="K164" s="194" t="s">
        <v>880</v>
      </c>
      <c r="L164" s="131">
        <v>90000</v>
      </c>
      <c r="M164" s="133"/>
      <c r="N164" s="149" t="s">
        <v>204</v>
      </c>
      <c r="O164" s="133"/>
      <c r="P164" s="134" t="s">
        <v>250</v>
      </c>
      <c r="Q164" s="135">
        <v>42544</v>
      </c>
      <c r="R164" s="136" t="s">
        <v>5398</v>
      </c>
      <c r="S164" s="137" t="s">
        <v>11</v>
      </c>
      <c r="T164" s="138">
        <v>42520</v>
      </c>
      <c r="U164" s="139" t="s">
        <v>3747</v>
      </c>
      <c r="V164" s="139" t="s">
        <v>203</v>
      </c>
      <c r="W164" s="140">
        <v>42591</v>
      </c>
      <c r="X164" s="139" t="s">
        <v>3674</v>
      </c>
      <c r="Y164" s="148"/>
      <c r="Z164" s="421" t="s">
        <v>207</v>
      </c>
      <c r="AA164" s="141">
        <v>42594</v>
      </c>
      <c r="AB164" s="150"/>
      <c r="AC164" s="143" t="s">
        <v>183</v>
      </c>
      <c r="AD164" s="143" t="s">
        <v>321</v>
      </c>
      <c r="AE164" s="144"/>
      <c r="AF164" s="144"/>
      <c r="AG164" s="144"/>
      <c r="AH164" s="144"/>
      <c r="AI164" s="144"/>
      <c r="AJ164" s="144"/>
      <c r="AK164" s="144"/>
      <c r="AL164" s="144"/>
      <c r="AM164" s="342"/>
      <c r="AN164" s="479" t="s">
        <v>6550</v>
      </c>
      <c r="AO164" s="372" t="e">
        <f>VLOOKUP(C164,[2]LICITACIONES!$A$2:$A$51,1,0)</f>
        <v>#N/A</v>
      </c>
      <c r="AP164" s="469"/>
      <c r="AQ164" s="469"/>
      <c r="AR164" s="468"/>
      <c r="AS164" s="468"/>
      <c r="AT164" s="468"/>
      <c r="AU164" s="468" t="s">
        <v>6509</v>
      </c>
      <c r="AV164" s="468" t="e">
        <f>VLOOKUP(C164,[3]LICITACIONES!$A$2:$B$67,2,0)</f>
        <v>#N/A</v>
      </c>
      <c r="AW164" s="468" t="str">
        <f>VLOOKUP(C164,'[3]O.C. EN EJECUCIÓN'!$A$2:$B$25,2,0)</f>
        <v>CCK - Contratación Artística</v>
      </c>
      <c r="AX164" s="100"/>
      <c r="AY164" s="100"/>
      <c r="AZ164" s="100"/>
      <c r="BA164" s="100"/>
      <c r="BB164" s="100"/>
      <c r="BC164" s="100"/>
      <c r="BD164" s="100"/>
      <c r="BE164" s="100"/>
    </row>
    <row r="165" spans="1:57" ht="60" customHeight="1" x14ac:dyDescent="0.25">
      <c r="A165" s="125">
        <v>165</v>
      </c>
      <c r="B165" s="126" t="s">
        <v>881</v>
      </c>
      <c r="C165" s="126" t="s">
        <v>5546</v>
      </c>
      <c r="D165" s="127"/>
      <c r="E165" s="127"/>
      <c r="F165" s="127"/>
      <c r="G165" s="127"/>
      <c r="H165" s="127"/>
      <c r="I165" s="440">
        <v>42475</v>
      </c>
      <c r="J165" s="167" t="s">
        <v>47</v>
      </c>
      <c r="K165" s="430"/>
      <c r="L165" s="133"/>
      <c r="M165" s="132" t="s">
        <v>882</v>
      </c>
      <c r="N165" s="151" t="s">
        <v>226</v>
      </c>
      <c r="O165" s="133"/>
      <c r="P165" s="147"/>
      <c r="Q165" s="147"/>
      <c r="R165" s="148"/>
      <c r="S165" s="137" t="s">
        <v>11</v>
      </c>
      <c r="T165" s="138">
        <v>42524</v>
      </c>
      <c r="U165" s="148"/>
      <c r="V165" s="148"/>
      <c r="W165" s="148"/>
      <c r="X165" s="148"/>
      <c r="Y165" s="148"/>
      <c r="Z165" s="421"/>
      <c r="AA165" s="141"/>
      <c r="AB165" s="168" t="s">
        <v>185</v>
      </c>
      <c r="AC165" s="143" t="s">
        <v>183</v>
      </c>
      <c r="AD165" s="143" t="s">
        <v>184</v>
      </c>
      <c r="AE165" s="144"/>
      <c r="AF165" s="144"/>
      <c r="AG165" s="144"/>
      <c r="AH165" s="144"/>
      <c r="AI165" s="144"/>
      <c r="AJ165" s="144"/>
      <c r="AK165" s="144"/>
      <c r="AL165" s="144"/>
      <c r="AM165" s="342"/>
      <c r="AN165" s="479"/>
      <c r="AO165" s="372" t="e">
        <f>VLOOKUP(C165,[2]LICITACIONES!$A$2:$A$51,1,0)</f>
        <v>#N/A</v>
      </c>
      <c r="AP165" s="469"/>
      <c r="AQ165" s="469"/>
      <c r="AR165" s="468"/>
      <c r="AS165" s="468"/>
      <c r="AT165" s="468"/>
      <c r="AU165" s="468" t="s">
        <v>6514</v>
      </c>
      <c r="AV165" s="468" t="e">
        <f>VLOOKUP(C165,[3]LICITACIONES!$A$2:$B$67,2,0)</f>
        <v>#N/A</v>
      </c>
      <c r="AW165" s="468" t="e">
        <f>VLOOKUP(C165,'[3]O.C. EN EJECUCIÓN'!$A$2:$B$25,2,0)</f>
        <v>#N/A</v>
      </c>
      <c r="AX165" s="100"/>
      <c r="AY165" s="100"/>
      <c r="AZ165" s="100"/>
      <c r="BA165" s="100"/>
      <c r="BB165" s="100"/>
      <c r="BC165" s="100"/>
      <c r="BD165" s="100"/>
      <c r="BE165" s="100"/>
    </row>
    <row r="166" spans="1:57" ht="45" customHeight="1" x14ac:dyDescent="0.25">
      <c r="A166" s="125">
        <v>166</v>
      </c>
      <c r="B166" s="127" t="str">
        <f>C166</f>
        <v>010793/2016</v>
      </c>
      <c r="C166" s="127" t="s">
        <v>4534</v>
      </c>
      <c r="D166" s="127"/>
      <c r="E166" s="126" t="s">
        <v>5530</v>
      </c>
      <c r="F166" s="127"/>
      <c r="G166" s="127"/>
      <c r="H166" s="127"/>
      <c r="I166" s="440">
        <v>42466</v>
      </c>
      <c r="J166" s="430"/>
      <c r="K166" s="430"/>
      <c r="L166" s="131">
        <v>12000</v>
      </c>
      <c r="M166" s="133"/>
      <c r="N166" s="188" t="s">
        <v>203</v>
      </c>
      <c r="O166" s="133"/>
      <c r="P166" s="147"/>
      <c r="Q166" s="147"/>
      <c r="R166" s="136" t="s">
        <v>150</v>
      </c>
      <c r="S166" s="137" t="s">
        <v>11</v>
      </c>
      <c r="T166" s="138">
        <v>42524</v>
      </c>
      <c r="U166" s="139" t="s">
        <v>3309</v>
      </c>
      <c r="V166" s="148"/>
      <c r="W166" s="148"/>
      <c r="X166" s="148"/>
      <c r="Y166" s="148"/>
      <c r="Z166" s="421" t="s">
        <v>220</v>
      </c>
      <c r="AA166" s="141">
        <v>42499</v>
      </c>
      <c r="AB166" s="150"/>
      <c r="AC166" s="130"/>
      <c r="AD166" s="130"/>
      <c r="AE166" s="144"/>
      <c r="AF166" s="144"/>
      <c r="AG166" s="144"/>
      <c r="AH166" s="144"/>
      <c r="AI166" s="144"/>
      <c r="AJ166" s="144"/>
      <c r="AK166" s="144"/>
      <c r="AL166" s="144"/>
      <c r="AM166" s="342"/>
      <c r="AN166" s="479"/>
      <c r="AO166" s="372" t="e">
        <f>VLOOKUP(C166,[2]LICITACIONES!$A$2:$A$51,1,0)</f>
        <v>#N/A</v>
      </c>
      <c r="AP166" s="469"/>
      <c r="AQ166" s="469"/>
      <c r="AR166" s="468"/>
      <c r="AS166" s="468"/>
      <c r="AT166" s="468"/>
      <c r="AU166" s="468"/>
      <c r="AV166" s="468" t="e">
        <f>VLOOKUP(C166,[3]LICITACIONES!$A$2:$B$67,2,0)</f>
        <v>#N/A</v>
      </c>
      <c r="AW166" s="468" t="e">
        <f>VLOOKUP(C166,'[3]O.C. EN EJECUCIÓN'!$A$2:$B$25,2,0)</f>
        <v>#N/A</v>
      </c>
      <c r="AX166" s="100"/>
      <c r="AY166" s="100"/>
      <c r="AZ166" s="100"/>
      <c r="BA166" s="100"/>
      <c r="BB166" s="100"/>
      <c r="BC166" s="100"/>
      <c r="BD166" s="100"/>
      <c r="BE166" s="100"/>
    </row>
    <row r="167" spans="1:57" ht="30" customHeight="1" x14ac:dyDescent="0.25">
      <c r="A167" s="125">
        <v>167</v>
      </c>
      <c r="B167" s="126" t="s">
        <v>883</v>
      </c>
      <c r="C167" s="126" t="s">
        <v>883</v>
      </c>
      <c r="D167" s="127"/>
      <c r="E167" s="127"/>
      <c r="F167" s="127"/>
      <c r="G167" s="127"/>
      <c r="H167" s="127"/>
      <c r="I167" s="440">
        <v>42479</v>
      </c>
      <c r="J167" s="167" t="s">
        <v>217</v>
      </c>
      <c r="K167" s="166" t="s">
        <v>454</v>
      </c>
      <c r="L167" s="133"/>
      <c r="M167" s="132" t="s">
        <v>884</v>
      </c>
      <c r="N167" s="149" t="s">
        <v>204</v>
      </c>
      <c r="O167" s="133"/>
      <c r="P167" s="147"/>
      <c r="Q167" s="147"/>
      <c r="R167" s="148"/>
      <c r="S167" s="137" t="s">
        <v>11</v>
      </c>
      <c r="T167" s="147"/>
      <c r="U167" s="148"/>
      <c r="V167" s="139" t="s">
        <v>116</v>
      </c>
      <c r="W167" s="140">
        <v>42480</v>
      </c>
      <c r="X167" s="139" t="s">
        <v>885</v>
      </c>
      <c r="Y167" s="139" t="s">
        <v>3310</v>
      </c>
      <c r="Z167" s="421" t="s">
        <v>771</v>
      </c>
      <c r="AA167" s="425"/>
      <c r="AB167" s="150"/>
      <c r="AC167" s="143" t="s">
        <v>227</v>
      </c>
      <c r="AD167" s="143" t="s">
        <v>227</v>
      </c>
      <c r="AE167" s="144"/>
      <c r="AF167" s="144"/>
      <c r="AG167" s="144"/>
      <c r="AH167" s="144"/>
      <c r="AI167" s="144"/>
      <c r="AJ167" s="144"/>
      <c r="AK167" s="144"/>
      <c r="AL167" s="144"/>
      <c r="AM167" s="342"/>
      <c r="AN167" s="479"/>
      <c r="AO167" s="372" t="e">
        <f>VLOOKUP(C167,[2]LICITACIONES!$A$2:$A$51,1,0)</f>
        <v>#N/A</v>
      </c>
      <c r="AP167" s="469"/>
      <c r="AQ167" s="469"/>
      <c r="AR167" s="468"/>
      <c r="AS167" s="468"/>
      <c r="AT167" s="468"/>
      <c r="AU167" s="468"/>
      <c r="AV167" s="468" t="e">
        <f>VLOOKUP(C167,[3]LICITACIONES!$A$2:$B$67,2,0)</f>
        <v>#N/A</v>
      </c>
      <c r="AW167" s="468" t="e">
        <f>VLOOKUP(C167,'[3]O.C. EN EJECUCIÓN'!$A$2:$B$25,2,0)</f>
        <v>#N/A</v>
      </c>
      <c r="AX167" s="100"/>
      <c r="AY167" s="100"/>
      <c r="AZ167" s="100"/>
      <c r="BA167" s="100"/>
      <c r="BB167" s="100"/>
      <c r="BC167" s="100"/>
      <c r="BD167" s="100"/>
      <c r="BE167" s="100"/>
    </row>
    <row r="168" spans="1:57" ht="60" customHeight="1" x14ac:dyDescent="0.25">
      <c r="A168" s="125">
        <v>168</v>
      </c>
      <c r="B168" s="127"/>
      <c r="C168" s="127" t="s">
        <v>4556</v>
      </c>
      <c r="D168" s="127"/>
      <c r="E168" s="126" t="s">
        <v>5531</v>
      </c>
      <c r="F168" s="127"/>
      <c r="G168" s="127"/>
      <c r="H168" s="126" t="s">
        <v>3311</v>
      </c>
      <c r="I168" s="133"/>
      <c r="J168" s="167" t="s">
        <v>3744</v>
      </c>
      <c r="K168" s="430"/>
      <c r="L168" s="133"/>
      <c r="M168" s="132" t="s">
        <v>3312</v>
      </c>
      <c r="N168" s="151" t="s">
        <v>226</v>
      </c>
      <c r="O168" s="133"/>
      <c r="P168" s="147"/>
      <c r="Q168" s="147"/>
      <c r="R168" s="136" t="s">
        <v>219</v>
      </c>
      <c r="S168" s="137" t="s">
        <v>11</v>
      </c>
      <c r="T168" s="138">
        <v>42524</v>
      </c>
      <c r="U168" s="139" t="s">
        <v>886</v>
      </c>
      <c r="V168" s="148"/>
      <c r="W168" s="148"/>
      <c r="X168" s="148"/>
      <c r="Y168" s="148"/>
      <c r="Z168" s="422"/>
      <c r="AA168" s="425"/>
      <c r="AB168" s="150"/>
      <c r="AC168" s="130"/>
      <c r="AD168" s="130"/>
      <c r="AE168" s="142" t="s">
        <v>887</v>
      </c>
      <c r="AF168" s="144"/>
      <c r="AG168" s="144"/>
      <c r="AH168" s="144"/>
      <c r="AI168" s="144"/>
      <c r="AJ168" s="144"/>
      <c r="AK168" s="144"/>
      <c r="AL168" s="144"/>
      <c r="AM168" s="342"/>
      <c r="AN168" s="479"/>
      <c r="AO168" s="372" t="e">
        <f>VLOOKUP(C168,[2]LICITACIONES!$A$2:$A$51,1,0)</f>
        <v>#N/A</v>
      </c>
      <c r="AP168" s="469"/>
      <c r="AQ168" s="469"/>
      <c r="AR168" s="468"/>
      <c r="AS168" s="468"/>
      <c r="AT168" s="468"/>
      <c r="AU168" s="468"/>
      <c r="AV168" s="468" t="e">
        <f>VLOOKUP(C168,[3]LICITACIONES!$A$2:$B$67,2,0)</f>
        <v>#N/A</v>
      </c>
      <c r="AW168" s="468" t="e">
        <f>VLOOKUP(C168,'[3]O.C. EN EJECUCIÓN'!$A$2:$B$25,2,0)</f>
        <v>#N/A</v>
      </c>
      <c r="AX168" s="100"/>
      <c r="AY168" s="100"/>
      <c r="AZ168" s="100"/>
      <c r="BA168" s="100"/>
      <c r="BB168" s="100"/>
      <c r="BC168" s="100"/>
      <c r="BD168" s="100"/>
      <c r="BE168" s="100"/>
    </row>
    <row r="169" spans="1:57" ht="30" customHeight="1" x14ac:dyDescent="0.25">
      <c r="A169" s="125">
        <v>169</v>
      </c>
      <c r="B169" s="126" t="s">
        <v>583</v>
      </c>
      <c r="C169" s="126" t="s">
        <v>583</v>
      </c>
      <c r="D169" s="127"/>
      <c r="E169" s="127"/>
      <c r="F169" s="127"/>
      <c r="G169" s="127"/>
      <c r="H169" s="127"/>
      <c r="I169" s="133"/>
      <c r="J169" s="167" t="s">
        <v>300</v>
      </c>
      <c r="K169" s="430"/>
      <c r="L169" s="131">
        <v>12000</v>
      </c>
      <c r="M169" s="132" t="s">
        <v>888</v>
      </c>
      <c r="N169" s="188" t="s">
        <v>270</v>
      </c>
      <c r="O169" s="133"/>
      <c r="P169" s="147"/>
      <c r="Q169" s="147"/>
      <c r="R169" s="136" t="s">
        <v>268</v>
      </c>
      <c r="S169" s="137" t="s">
        <v>112</v>
      </c>
      <c r="T169" s="138">
        <v>42524</v>
      </c>
      <c r="U169" s="148"/>
      <c r="V169" s="148"/>
      <c r="W169" s="148"/>
      <c r="X169" s="148"/>
      <c r="Y169" s="148"/>
      <c r="Z169" s="421" t="s">
        <v>220</v>
      </c>
      <c r="AA169" s="141">
        <v>42499</v>
      </c>
      <c r="AB169" s="144"/>
      <c r="AC169" s="143" t="s">
        <v>195</v>
      </c>
      <c r="AD169" s="144"/>
      <c r="AE169" s="144"/>
      <c r="AF169" s="144"/>
      <c r="AG169" s="144"/>
      <c r="AH169" s="144"/>
      <c r="AI169" s="144"/>
      <c r="AJ169" s="144"/>
      <c r="AK169" s="144"/>
      <c r="AL169" s="144"/>
      <c r="AM169" s="342"/>
      <c r="AN169" s="479"/>
      <c r="AO169" s="372" t="e">
        <f>VLOOKUP(C169,[2]LICITACIONES!$A$2:$A$51,1,0)</f>
        <v>#N/A</v>
      </c>
      <c r="AP169" s="469"/>
      <c r="AQ169" s="469"/>
      <c r="AR169" s="468"/>
      <c r="AS169" s="468"/>
      <c r="AT169" s="468"/>
      <c r="AU169" s="468"/>
      <c r="AV169" s="468" t="e">
        <f>VLOOKUP(C169,[3]LICITACIONES!$A$2:$B$67,2,0)</f>
        <v>#N/A</v>
      </c>
      <c r="AW169" s="468" t="e">
        <f>VLOOKUP(C169,'[3]O.C. EN EJECUCIÓN'!$A$2:$B$25,2,0)</f>
        <v>#N/A</v>
      </c>
      <c r="AX169" s="100"/>
      <c r="AY169" s="100"/>
      <c r="AZ169" s="100"/>
      <c r="BA169" s="100"/>
      <c r="BB169" s="100"/>
      <c r="BC169" s="100"/>
      <c r="BD169" s="100"/>
      <c r="BE169" s="100"/>
    </row>
    <row r="170" spans="1:57" ht="75" customHeight="1" x14ac:dyDescent="0.25">
      <c r="A170" s="125">
        <v>170</v>
      </c>
      <c r="B170" s="126" t="s">
        <v>889</v>
      </c>
      <c r="C170" s="126" t="s">
        <v>651</v>
      </c>
      <c r="D170" s="127"/>
      <c r="E170" s="127"/>
      <c r="F170" s="127"/>
      <c r="G170" s="127"/>
      <c r="H170" s="127"/>
      <c r="I170" s="133"/>
      <c r="J170" s="167" t="s">
        <v>364</v>
      </c>
      <c r="K170" s="430"/>
      <c r="L170" s="133"/>
      <c r="M170" s="132" t="s">
        <v>3313</v>
      </c>
      <c r="N170" s="188" t="s">
        <v>270</v>
      </c>
      <c r="O170" s="133"/>
      <c r="P170" s="147"/>
      <c r="Q170" s="147"/>
      <c r="R170" s="136" t="s">
        <v>5402</v>
      </c>
      <c r="S170" s="137" t="s">
        <v>11</v>
      </c>
      <c r="T170" s="138">
        <v>42544</v>
      </c>
      <c r="U170" s="148"/>
      <c r="V170" s="148"/>
      <c r="W170" s="148"/>
      <c r="X170" s="148"/>
      <c r="Y170" s="148"/>
      <c r="Z170" s="421" t="s">
        <v>220</v>
      </c>
      <c r="AA170" s="141">
        <v>42499</v>
      </c>
      <c r="AB170" s="142" t="s">
        <v>292</v>
      </c>
      <c r="AC170" s="143" t="s">
        <v>195</v>
      </c>
      <c r="AD170" s="144"/>
      <c r="AE170" s="144"/>
      <c r="AF170" s="144"/>
      <c r="AG170" s="144"/>
      <c r="AH170" s="144"/>
      <c r="AI170" s="144"/>
      <c r="AJ170" s="144"/>
      <c r="AK170" s="144"/>
      <c r="AL170" s="144"/>
      <c r="AM170" s="342"/>
      <c r="AN170" s="479"/>
      <c r="AO170" s="372" t="e">
        <f>VLOOKUP(C170,[2]LICITACIONES!$A$2:$A$51,1,0)</f>
        <v>#N/A</v>
      </c>
      <c r="AP170" s="469"/>
      <c r="AQ170" s="469"/>
      <c r="AR170" s="468"/>
      <c r="AS170" s="468"/>
      <c r="AT170" s="468"/>
      <c r="AU170" s="468" t="s">
        <v>6509</v>
      </c>
      <c r="AV170" s="468" t="e">
        <f>VLOOKUP(C170,[3]LICITACIONES!$A$2:$B$67,2,0)</f>
        <v>#N/A</v>
      </c>
      <c r="AW170" s="468" t="e">
        <f>VLOOKUP(C170,'[3]O.C. EN EJECUCIÓN'!$A$2:$B$25,2,0)</f>
        <v>#N/A</v>
      </c>
      <c r="AX170" s="100"/>
      <c r="AY170" s="100"/>
      <c r="AZ170" s="100"/>
      <c r="BA170" s="100"/>
      <c r="BB170" s="100"/>
      <c r="BC170" s="100"/>
      <c r="BD170" s="100"/>
      <c r="BE170" s="100"/>
    </row>
    <row r="171" spans="1:57" ht="45" customHeight="1" x14ac:dyDescent="0.25">
      <c r="A171" s="125">
        <v>171</v>
      </c>
      <c r="B171" s="126" t="s">
        <v>605</v>
      </c>
      <c r="C171" s="126" t="s">
        <v>605</v>
      </c>
      <c r="D171" s="127"/>
      <c r="E171" s="127"/>
      <c r="F171" s="127"/>
      <c r="G171" s="127"/>
      <c r="H171" s="126" t="s">
        <v>3314</v>
      </c>
      <c r="I171" s="133"/>
      <c r="J171" s="167" t="s">
        <v>571</v>
      </c>
      <c r="K171" s="166" t="s">
        <v>811</v>
      </c>
      <c r="L171" s="131">
        <v>19947</v>
      </c>
      <c r="M171" s="132" t="s">
        <v>890</v>
      </c>
      <c r="N171" s="188" t="s">
        <v>270</v>
      </c>
      <c r="O171" s="133"/>
      <c r="P171" s="147"/>
      <c r="Q171" s="147"/>
      <c r="R171" s="136" t="s">
        <v>1077</v>
      </c>
      <c r="S171" s="137" t="s">
        <v>11</v>
      </c>
      <c r="T171" s="147"/>
      <c r="U171" s="148"/>
      <c r="V171" s="148"/>
      <c r="W171" s="148"/>
      <c r="X171" s="148"/>
      <c r="Y171" s="148"/>
      <c r="Z171" s="421" t="s">
        <v>220</v>
      </c>
      <c r="AA171" s="141">
        <v>42499</v>
      </c>
      <c r="AB171" s="150"/>
      <c r="AC171" s="143" t="s">
        <v>186</v>
      </c>
      <c r="AD171" s="143" t="s">
        <v>186</v>
      </c>
      <c r="AE171" s="144"/>
      <c r="AF171" s="144"/>
      <c r="AG171" s="144"/>
      <c r="AH171" s="143" t="s">
        <v>891</v>
      </c>
      <c r="AI171" s="144"/>
      <c r="AJ171" s="144"/>
      <c r="AK171" s="144"/>
      <c r="AL171" s="144"/>
      <c r="AM171" s="418" t="s">
        <v>6548</v>
      </c>
      <c r="AN171" s="479"/>
      <c r="AO171" s="372" t="e">
        <f>VLOOKUP(C171,[2]LICITACIONES!$A$2:$A$51,1,0)</f>
        <v>#N/A</v>
      </c>
      <c r="AP171" s="469"/>
      <c r="AQ171" s="469"/>
      <c r="AR171" s="468"/>
      <c r="AS171" s="468"/>
      <c r="AT171" s="468"/>
      <c r="AU171" s="468" t="s">
        <v>6514</v>
      </c>
      <c r="AV171" s="468" t="e">
        <f>VLOOKUP(C171,[3]LICITACIONES!$A$2:$B$67,2,0)</f>
        <v>#N/A</v>
      </c>
      <c r="AW171" s="468" t="e">
        <f>VLOOKUP(C171,'[3]O.C. EN EJECUCIÓN'!$A$2:$B$25,2,0)</f>
        <v>#N/A</v>
      </c>
      <c r="AX171" s="100"/>
      <c r="AY171" s="100"/>
      <c r="AZ171" s="100"/>
      <c r="BA171" s="100"/>
      <c r="BB171" s="100"/>
      <c r="BC171" s="100"/>
      <c r="BD171" s="100"/>
      <c r="BE171" s="100"/>
    </row>
    <row r="172" spans="1:57" ht="30" customHeight="1" x14ac:dyDescent="0.25">
      <c r="A172" s="125">
        <v>172</v>
      </c>
      <c r="B172" s="126" t="s">
        <v>892</v>
      </c>
      <c r="C172" s="126" t="s">
        <v>892</v>
      </c>
      <c r="D172" s="127"/>
      <c r="E172" s="127"/>
      <c r="F172" s="127"/>
      <c r="G172" s="127"/>
      <c r="H172" s="127"/>
      <c r="I172" s="440">
        <v>42471</v>
      </c>
      <c r="J172" s="167" t="s">
        <v>497</v>
      </c>
      <c r="K172" s="430"/>
      <c r="L172" s="133"/>
      <c r="M172" s="132" t="s">
        <v>893</v>
      </c>
      <c r="N172" s="188" t="s">
        <v>270</v>
      </c>
      <c r="O172" s="133"/>
      <c r="P172" s="147"/>
      <c r="Q172" s="147"/>
      <c r="R172" s="136" t="s">
        <v>268</v>
      </c>
      <c r="S172" s="137" t="s">
        <v>11</v>
      </c>
      <c r="T172" s="138">
        <v>42524</v>
      </c>
      <c r="U172" s="139" t="s">
        <v>472</v>
      </c>
      <c r="V172" s="148"/>
      <c r="W172" s="148"/>
      <c r="X172" s="148"/>
      <c r="Y172" s="148"/>
      <c r="Z172" s="422"/>
      <c r="AA172" s="152"/>
      <c r="AB172" s="150"/>
      <c r="AC172" s="130"/>
      <c r="AD172" s="130"/>
      <c r="AE172" s="144"/>
      <c r="AF172" s="144"/>
      <c r="AG172" s="144"/>
      <c r="AH172" s="144"/>
      <c r="AI172" s="144"/>
      <c r="AJ172" s="144"/>
      <c r="AK172" s="144"/>
      <c r="AL172" s="144"/>
      <c r="AM172" s="342"/>
      <c r="AN172" s="479"/>
      <c r="AO172" s="372" t="e">
        <f>VLOOKUP(C172,[2]LICITACIONES!$A$2:$A$51,1,0)</f>
        <v>#N/A</v>
      </c>
      <c r="AP172" s="469"/>
      <c r="AQ172" s="469"/>
      <c r="AR172" s="468"/>
      <c r="AS172" s="468"/>
      <c r="AT172" s="468"/>
      <c r="AU172" s="468" t="s">
        <v>6514</v>
      </c>
      <c r="AV172" s="468" t="e">
        <f>VLOOKUP(C172,[3]LICITACIONES!$A$2:$B$67,2,0)</f>
        <v>#N/A</v>
      </c>
      <c r="AW172" s="468" t="e">
        <f>VLOOKUP(C172,'[3]O.C. EN EJECUCIÓN'!$A$2:$B$25,2,0)</f>
        <v>#N/A</v>
      </c>
      <c r="AX172" s="100"/>
      <c r="AY172" s="100"/>
      <c r="AZ172" s="100"/>
      <c r="BA172" s="100"/>
      <c r="BB172" s="100"/>
      <c r="BC172" s="100"/>
      <c r="BD172" s="100"/>
      <c r="BE172" s="100"/>
    </row>
    <row r="173" spans="1:57" ht="45" customHeight="1" x14ac:dyDescent="0.25">
      <c r="A173" s="125">
        <v>173</v>
      </c>
      <c r="B173" s="126" t="s">
        <v>894</v>
      </c>
      <c r="C173" s="126" t="s">
        <v>894</v>
      </c>
      <c r="D173" s="127"/>
      <c r="E173" s="127"/>
      <c r="F173" s="127"/>
      <c r="G173" s="127"/>
      <c r="H173" s="127"/>
      <c r="I173" s="133"/>
      <c r="J173" s="167" t="s">
        <v>232</v>
      </c>
      <c r="K173" s="430"/>
      <c r="L173" s="133"/>
      <c r="M173" s="132" t="s">
        <v>895</v>
      </c>
      <c r="N173" s="130"/>
      <c r="O173" s="133"/>
      <c r="P173" s="147"/>
      <c r="Q173" s="147"/>
      <c r="R173" s="136" t="s">
        <v>268</v>
      </c>
      <c r="S173" s="137" t="s">
        <v>11</v>
      </c>
      <c r="T173" s="138">
        <v>42524</v>
      </c>
      <c r="U173" s="139" t="s">
        <v>472</v>
      </c>
      <c r="V173" s="148"/>
      <c r="W173" s="148"/>
      <c r="X173" s="148"/>
      <c r="Y173" s="148"/>
      <c r="Z173" s="422"/>
      <c r="AA173" s="152"/>
      <c r="AB173" s="150"/>
      <c r="AC173" s="130"/>
      <c r="AD173" s="130"/>
      <c r="AE173" s="144"/>
      <c r="AF173" s="144"/>
      <c r="AG173" s="144"/>
      <c r="AH173" s="144"/>
      <c r="AI173" s="144"/>
      <c r="AJ173" s="144"/>
      <c r="AK173" s="144"/>
      <c r="AL173" s="144"/>
      <c r="AM173" s="342"/>
      <c r="AN173" s="479"/>
      <c r="AO173" s="372" t="e">
        <f>VLOOKUP(C173,[2]LICITACIONES!$A$2:$A$51,1,0)</f>
        <v>#N/A</v>
      </c>
      <c r="AP173" s="469"/>
      <c r="AQ173" s="469"/>
      <c r="AR173" s="468"/>
      <c r="AS173" s="468"/>
      <c r="AT173" s="468"/>
      <c r="AU173" s="468" t="s">
        <v>6514</v>
      </c>
      <c r="AV173" s="468" t="e">
        <f>VLOOKUP(C173,[3]LICITACIONES!$A$2:$B$67,2,0)</f>
        <v>#N/A</v>
      </c>
      <c r="AW173" s="468" t="e">
        <f>VLOOKUP(C173,'[3]O.C. EN EJECUCIÓN'!$A$2:$B$25,2,0)</f>
        <v>#N/A</v>
      </c>
      <c r="AX173" s="100"/>
      <c r="AY173" s="100"/>
      <c r="AZ173" s="100"/>
      <c r="BA173" s="100"/>
      <c r="BB173" s="100"/>
      <c r="BC173" s="100"/>
      <c r="BD173" s="100"/>
      <c r="BE173" s="100"/>
    </row>
    <row r="174" spans="1:57" ht="45" customHeight="1" x14ac:dyDescent="0.25">
      <c r="A174" s="125">
        <v>174</v>
      </c>
      <c r="B174" s="126" t="s">
        <v>464</v>
      </c>
      <c r="C174" s="126" t="s">
        <v>5527</v>
      </c>
      <c r="D174" s="126" t="s">
        <v>897</v>
      </c>
      <c r="E174" s="127"/>
      <c r="F174" s="127"/>
      <c r="G174" s="127"/>
      <c r="H174" s="146" t="s">
        <v>6197</v>
      </c>
      <c r="I174" s="440">
        <v>42471</v>
      </c>
      <c r="J174" s="167" t="s">
        <v>467</v>
      </c>
      <c r="K174" s="166" t="s">
        <v>899</v>
      </c>
      <c r="L174" s="131">
        <v>2493544</v>
      </c>
      <c r="M174" s="132" t="s">
        <v>3315</v>
      </c>
      <c r="N174" s="151" t="s">
        <v>226</v>
      </c>
      <c r="O174" s="133"/>
      <c r="P174" s="147" t="s">
        <v>116</v>
      </c>
      <c r="Q174" s="451">
        <v>42612</v>
      </c>
      <c r="R174" s="148"/>
      <c r="S174" s="137" t="s">
        <v>11</v>
      </c>
      <c r="T174" s="138">
        <v>42579</v>
      </c>
      <c r="U174" s="139" t="s">
        <v>900</v>
      </c>
      <c r="V174" s="139" t="s">
        <v>204</v>
      </c>
      <c r="W174" s="140">
        <v>42481</v>
      </c>
      <c r="X174" s="139" t="s">
        <v>3316</v>
      </c>
      <c r="Y174" s="139" t="s">
        <v>901</v>
      </c>
      <c r="Z174" s="421" t="s">
        <v>872</v>
      </c>
      <c r="AA174" s="141">
        <v>42612</v>
      </c>
      <c r="AB174" s="168" t="s">
        <v>185</v>
      </c>
      <c r="AC174" s="143" t="s">
        <v>186</v>
      </c>
      <c r="AD174" s="143" t="s">
        <v>186</v>
      </c>
      <c r="AE174" s="142" t="s">
        <v>902</v>
      </c>
      <c r="AF174" s="144"/>
      <c r="AG174" s="169">
        <v>291665</v>
      </c>
      <c r="AH174" s="143" t="s">
        <v>903</v>
      </c>
      <c r="AI174" s="143" t="s">
        <v>192</v>
      </c>
      <c r="AJ174" s="189">
        <v>2493544</v>
      </c>
      <c r="AK174" s="144"/>
      <c r="AL174" s="143" t="s">
        <v>904</v>
      </c>
      <c r="AM174" s="418" t="s">
        <v>4557</v>
      </c>
      <c r="AN174" s="479" t="s">
        <v>6551</v>
      </c>
      <c r="AO174" s="372" t="e">
        <f>VLOOKUP(C174,[2]LICITACIONES!$A$2:$A$51,1,0)</f>
        <v>#N/A</v>
      </c>
      <c r="AP174" s="469"/>
      <c r="AQ174" s="469"/>
      <c r="AR174" s="468"/>
      <c r="AS174" s="468"/>
      <c r="AT174" s="468"/>
      <c r="AU174" s="468" t="s">
        <v>6509</v>
      </c>
      <c r="AV174" s="468" t="e">
        <f>VLOOKUP(C174,[3]LICITACIONES!$A$2:$B$67,2,0)</f>
        <v>#N/A</v>
      </c>
      <c r="AW174" s="468" t="e">
        <f>VLOOKUP(C174,'[3]O.C. EN EJECUCIÓN'!$A$2:$B$25,2,0)</f>
        <v>#N/A</v>
      </c>
      <c r="AX174" s="100"/>
      <c r="AY174" s="100"/>
      <c r="AZ174" s="100"/>
      <c r="BA174" s="100"/>
      <c r="BB174" s="100"/>
      <c r="BC174" s="100"/>
      <c r="BD174" s="100"/>
      <c r="BE174" s="100"/>
    </row>
    <row r="175" spans="1:57" ht="75" customHeight="1" x14ac:dyDescent="0.25">
      <c r="A175" s="125">
        <v>176</v>
      </c>
      <c r="B175" s="126" t="s">
        <v>905</v>
      </c>
      <c r="C175" s="126" t="s">
        <v>527</v>
      </c>
      <c r="D175" s="127"/>
      <c r="E175" s="127"/>
      <c r="F175" s="127"/>
      <c r="G175" s="126" t="s">
        <v>906</v>
      </c>
      <c r="H175" s="127"/>
      <c r="I175" s="440">
        <v>42482</v>
      </c>
      <c r="J175" s="167" t="s">
        <v>47</v>
      </c>
      <c r="K175" s="166" t="s">
        <v>528</v>
      </c>
      <c r="L175" s="131">
        <v>5647750.0099999998</v>
      </c>
      <c r="M175" s="132" t="s">
        <v>3231</v>
      </c>
      <c r="N175" s="151" t="s">
        <v>56</v>
      </c>
      <c r="O175" s="133"/>
      <c r="P175" s="134" t="s">
        <v>116</v>
      </c>
      <c r="Q175" s="135">
        <v>42558</v>
      </c>
      <c r="R175" s="136" t="s">
        <v>286</v>
      </c>
      <c r="S175" s="137" t="s">
        <v>70</v>
      </c>
      <c r="T175" s="138">
        <v>42558</v>
      </c>
      <c r="U175" s="139" t="s">
        <v>3293</v>
      </c>
      <c r="V175" s="139" t="s">
        <v>206</v>
      </c>
      <c r="W175" s="148"/>
      <c r="X175" s="139" t="s">
        <v>3308</v>
      </c>
      <c r="Y175" s="139" t="s">
        <v>907</v>
      </c>
      <c r="Z175" s="421" t="s">
        <v>181</v>
      </c>
      <c r="AA175" s="141">
        <v>42565</v>
      </c>
      <c r="AB175" s="168" t="s">
        <v>185</v>
      </c>
      <c r="AC175" s="143" t="s">
        <v>548</v>
      </c>
      <c r="AD175" s="143" t="s">
        <v>548</v>
      </c>
      <c r="AE175" s="144"/>
      <c r="AF175" s="144"/>
      <c r="AG175" s="144"/>
      <c r="AH175" s="165">
        <v>1065900</v>
      </c>
      <c r="AI175" s="144"/>
      <c r="AJ175" s="144"/>
      <c r="AK175" s="144"/>
      <c r="AL175" s="143" t="s">
        <v>282</v>
      </c>
      <c r="AM175" s="342"/>
      <c r="AN175" s="479"/>
      <c r="AO175" s="372" t="e">
        <f>VLOOKUP(C175,[2]LICITACIONES!$A$2:$A$51,1,0)</f>
        <v>#N/A</v>
      </c>
      <c r="AP175" s="469"/>
      <c r="AQ175" s="469"/>
      <c r="AR175" s="468"/>
      <c r="AS175" s="468"/>
      <c r="AT175" s="468"/>
      <c r="AU175" s="468" t="s">
        <v>6514</v>
      </c>
      <c r="AV175" s="468" t="e">
        <f>VLOOKUP(C175,[3]LICITACIONES!$A$2:$B$67,2,0)</f>
        <v>#N/A</v>
      </c>
      <c r="AW175" s="468" t="e">
        <f>VLOOKUP(C175,'[3]O.C. EN EJECUCIÓN'!$A$2:$B$25,2,0)</f>
        <v>#N/A</v>
      </c>
      <c r="AX175" s="100"/>
      <c r="AY175" s="100"/>
      <c r="AZ175" s="100"/>
      <c r="BA175" s="100"/>
      <c r="BB175" s="100"/>
      <c r="BC175" s="100"/>
      <c r="BD175" s="100"/>
      <c r="BE175" s="100"/>
    </row>
    <row r="176" spans="1:57" ht="60" customHeight="1" x14ac:dyDescent="0.25">
      <c r="A176" s="125">
        <v>177</v>
      </c>
      <c r="B176" s="126" t="s">
        <v>5403</v>
      </c>
      <c r="C176" s="126" t="s">
        <v>5403</v>
      </c>
      <c r="D176" s="126" t="s">
        <v>3748</v>
      </c>
      <c r="E176" s="126" t="s">
        <v>3022</v>
      </c>
      <c r="F176" s="127"/>
      <c r="G176" s="127"/>
      <c r="H176" s="146" t="s">
        <v>908</v>
      </c>
      <c r="I176" s="440">
        <v>42481</v>
      </c>
      <c r="J176" s="167" t="s">
        <v>519</v>
      </c>
      <c r="K176" s="166" t="s">
        <v>909</v>
      </c>
      <c r="L176" s="131">
        <v>42822.7</v>
      </c>
      <c r="M176" s="132" t="s">
        <v>3317</v>
      </c>
      <c r="N176" s="151" t="s">
        <v>226</v>
      </c>
      <c r="O176" s="133"/>
      <c r="P176" s="134" t="s">
        <v>116</v>
      </c>
      <c r="Q176" s="135">
        <v>42557</v>
      </c>
      <c r="R176" s="136" t="s">
        <v>219</v>
      </c>
      <c r="S176" s="137" t="s">
        <v>11</v>
      </c>
      <c r="T176" s="138">
        <v>42507</v>
      </c>
      <c r="U176" s="139" t="s">
        <v>3318</v>
      </c>
      <c r="V176" s="139" t="s">
        <v>116</v>
      </c>
      <c r="W176" s="140">
        <v>42514</v>
      </c>
      <c r="X176" s="139" t="s">
        <v>910</v>
      </c>
      <c r="Y176" s="139" t="s">
        <v>911</v>
      </c>
      <c r="Z176" s="421" t="s">
        <v>207</v>
      </c>
      <c r="AA176" s="141">
        <v>42558</v>
      </c>
      <c r="AB176" s="150"/>
      <c r="AC176" s="143" t="s">
        <v>186</v>
      </c>
      <c r="AD176" s="143" t="s">
        <v>186</v>
      </c>
      <c r="AE176" s="142" t="s">
        <v>912</v>
      </c>
      <c r="AF176" s="144"/>
      <c r="AG176" s="144"/>
      <c r="AH176" s="143" t="s">
        <v>913</v>
      </c>
      <c r="AI176" s="144"/>
      <c r="AJ176" s="144"/>
      <c r="AK176" s="144"/>
      <c r="AL176" s="143" t="s">
        <v>282</v>
      </c>
      <c r="AM176" s="342" t="str">
        <f>AL176</f>
        <v>PARA PAGO JGM</v>
      </c>
      <c r="AN176" s="479"/>
      <c r="AO176" s="372" t="e">
        <f>VLOOKUP(C176,[2]LICITACIONES!$A$2:$A$51,1,0)</f>
        <v>#N/A</v>
      </c>
      <c r="AP176" s="469"/>
      <c r="AQ176" s="469"/>
      <c r="AR176" s="468"/>
      <c r="AS176" s="468"/>
      <c r="AT176" s="468"/>
      <c r="AU176" s="468" t="s">
        <v>6514</v>
      </c>
      <c r="AV176" s="468" t="e">
        <f>VLOOKUP(C176,[3]LICITACIONES!$A$2:$B$67,2,0)</f>
        <v>#N/A</v>
      </c>
      <c r="AW176" s="468" t="e">
        <f>VLOOKUP(C176,'[3]O.C. EN EJECUCIÓN'!$A$2:$B$25,2,0)</f>
        <v>#N/A</v>
      </c>
      <c r="AX176" s="100"/>
      <c r="AY176" s="100"/>
      <c r="AZ176" s="100"/>
      <c r="BA176" s="100"/>
      <c r="BB176" s="100"/>
      <c r="BC176" s="100"/>
      <c r="BD176" s="100"/>
      <c r="BE176" s="100"/>
    </row>
    <row r="177" spans="1:57" ht="38.25" customHeight="1" x14ac:dyDescent="0.25">
      <c r="A177" s="125">
        <v>178</v>
      </c>
      <c r="B177" s="126" t="s">
        <v>914</v>
      </c>
      <c r="C177" s="126" t="s">
        <v>914</v>
      </c>
      <c r="D177" s="127"/>
      <c r="E177" s="126" t="s">
        <v>3749</v>
      </c>
      <c r="F177" s="127"/>
      <c r="G177" s="127"/>
      <c r="H177" s="146" t="s">
        <v>915</v>
      </c>
      <c r="I177" s="440">
        <v>42493</v>
      </c>
      <c r="J177" s="167" t="s">
        <v>271</v>
      </c>
      <c r="K177" s="166" t="s">
        <v>916</v>
      </c>
      <c r="L177" s="131">
        <v>2830</v>
      </c>
      <c r="M177" s="132" t="s">
        <v>917</v>
      </c>
      <c r="N177" s="151" t="s">
        <v>226</v>
      </c>
      <c r="O177" s="133"/>
      <c r="P177" s="134" t="s">
        <v>116</v>
      </c>
      <c r="Q177" s="135">
        <v>42529</v>
      </c>
      <c r="R177" s="136" t="s">
        <v>286</v>
      </c>
      <c r="S177" s="137" t="s">
        <v>70</v>
      </c>
      <c r="T177" s="147"/>
      <c r="U177" s="139" t="s">
        <v>918</v>
      </c>
      <c r="V177" s="139" t="s">
        <v>203</v>
      </c>
      <c r="W177" s="140">
        <v>42565</v>
      </c>
      <c r="X177" s="139" t="s">
        <v>919</v>
      </c>
      <c r="Y177" s="139" t="s">
        <v>920</v>
      </c>
      <c r="Z177" s="421" t="s">
        <v>422</v>
      </c>
      <c r="AA177" s="141">
        <v>42566</v>
      </c>
      <c r="AB177" s="150"/>
      <c r="AC177" s="143" t="s">
        <v>375</v>
      </c>
      <c r="AD177" s="143" t="s">
        <v>375</v>
      </c>
      <c r="AE177" s="144"/>
      <c r="AF177" s="144"/>
      <c r="AG177" s="144"/>
      <c r="AH177" s="144"/>
      <c r="AI177" s="144"/>
      <c r="AJ177" s="144"/>
      <c r="AK177" s="144"/>
      <c r="AL177" s="143" t="s">
        <v>282</v>
      </c>
      <c r="AM177" s="342"/>
      <c r="AN177" s="479"/>
      <c r="AO177" s="372" t="e">
        <f>VLOOKUP(C177,[2]LICITACIONES!$A$2:$A$51,1,0)</f>
        <v>#N/A</v>
      </c>
      <c r="AP177" s="469"/>
      <c r="AQ177" s="469"/>
      <c r="AR177" s="468"/>
      <c r="AS177" s="468"/>
      <c r="AT177" s="468"/>
      <c r="AU177" s="468" t="s">
        <v>6514</v>
      </c>
      <c r="AV177" s="468" t="e">
        <f>VLOOKUP(C177,[3]LICITACIONES!$A$2:$B$67,2,0)</f>
        <v>#N/A</v>
      </c>
      <c r="AW177" s="468" t="e">
        <f>VLOOKUP(C177,'[3]O.C. EN EJECUCIÓN'!$A$2:$B$25,2,0)</f>
        <v>#N/A</v>
      </c>
      <c r="AX177" s="100"/>
      <c r="AY177" s="100"/>
      <c r="AZ177" s="100"/>
      <c r="BA177" s="100"/>
      <c r="BB177" s="100"/>
      <c r="BC177" s="100"/>
      <c r="BD177" s="100"/>
      <c r="BE177" s="100"/>
    </row>
    <row r="178" spans="1:57" ht="75" customHeight="1" x14ac:dyDescent="0.25">
      <c r="A178" s="125">
        <v>179</v>
      </c>
      <c r="B178" s="126" t="s">
        <v>921</v>
      </c>
      <c r="C178" s="126" t="s">
        <v>921</v>
      </c>
      <c r="D178" s="127"/>
      <c r="E178" s="126" t="s">
        <v>3750</v>
      </c>
      <c r="F178" s="127"/>
      <c r="G178" s="127"/>
      <c r="H178" s="146" t="s">
        <v>922</v>
      </c>
      <c r="I178" s="440">
        <v>42493</v>
      </c>
      <c r="J178" s="167" t="s">
        <v>271</v>
      </c>
      <c r="K178" s="166" t="s">
        <v>923</v>
      </c>
      <c r="L178" s="131">
        <v>10000</v>
      </c>
      <c r="M178" s="132" t="s">
        <v>924</v>
      </c>
      <c r="N178" s="151" t="s">
        <v>226</v>
      </c>
      <c r="O178" s="133"/>
      <c r="P178" s="134" t="s">
        <v>203</v>
      </c>
      <c r="Q178" s="135">
        <v>42615</v>
      </c>
      <c r="R178" s="136" t="s">
        <v>286</v>
      </c>
      <c r="S178" s="137" t="s">
        <v>11</v>
      </c>
      <c r="T178" s="147"/>
      <c r="U178" s="139" t="s">
        <v>3293</v>
      </c>
      <c r="V178" s="139" t="s">
        <v>203</v>
      </c>
      <c r="W178" s="140">
        <v>42565</v>
      </c>
      <c r="X178" s="139" t="s">
        <v>925</v>
      </c>
      <c r="Y178" s="139" t="s">
        <v>6717</v>
      </c>
      <c r="Z178" s="421" t="s">
        <v>872</v>
      </c>
      <c r="AA178" s="141">
        <v>42615</v>
      </c>
      <c r="AB178" s="168" t="s">
        <v>185</v>
      </c>
      <c r="AC178" s="143" t="s">
        <v>375</v>
      </c>
      <c r="AD178" s="143" t="s">
        <v>375</v>
      </c>
      <c r="AE178" s="144"/>
      <c r="AF178" s="180">
        <v>20134804085</v>
      </c>
      <c r="AG178" s="144"/>
      <c r="AH178" s="144"/>
      <c r="AI178" s="144"/>
      <c r="AJ178" s="144"/>
      <c r="AK178" s="144"/>
      <c r="AL178" s="143" t="s">
        <v>282</v>
      </c>
      <c r="AM178" s="342" t="str">
        <f t="shared" ref="AM178:AM179" si="1">AL178</f>
        <v>PARA PAGO JGM</v>
      </c>
      <c r="AN178" s="479"/>
      <c r="AO178" s="372" t="e">
        <f>VLOOKUP(C178,[2]LICITACIONES!$A$2:$A$51,1,0)</f>
        <v>#N/A</v>
      </c>
      <c r="AP178" s="469"/>
      <c r="AQ178" s="469"/>
      <c r="AR178" s="468"/>
      <c r="AS178" s="468"/>
      <c r="AT178" s="468"/>
      <c r="AU178" s="468" t="s">
        <v>6514</v>
      </c>
      <c r="AV178" s="468" t="e">
        <f>VLOOKUP(C178,[3]LICITACIONES!$A$2:$B$67,2,0)</f>
        <v>#N/A</v>
      </c>
      <c r="AW178" s="468" t="e">
        <f>VLOOKUP(C178,'[3]O.C. EN EJECUCIÓN'!$A$2:$B$25,2,0)</f>
        <v>#N/A</v>
      </c>
      <c r="AX178" s="100"/>
      <c r="AY178" s="100"/>
      <c r="AZ178" s="100"/>
      <c r="BA178" s="100"/>
      <c r="BB178" s="100"/>
      <c r="BC178" s="100"/>
      <c r="BD178" s="100"/>
      <c r="BE178" s="100"/>
    </row>
    <row r="179" spans="1:57" ht="75" customHeight="1" x14ac:dyDescent="0.25">
      <c r="A179" s="125">
        <v>180</v>
      </c>
      <c r="B179" s="126" t="s">
        <v>926</v>
      </c>
      <c r="C179" s="126" t="s">
        <v>926</v>
      </c>
      <c r="D179" s="127"/>
      <c r="E179" s="126" t="s">
        <v>3751</v>
      </c>
      <c r="F179" s="127"/>
      <c r="G179" s="127"/>
      <c r="H179" s="146" t="s">
        <v>927</v>
      </c>
      <c r="I179" s="440">
        <v>42493</v>
      </c>
      <c r="J179" s="167" t="s">
        <v>271</v>
      </c>
      <c r="K179" s="166" t="s">
        <v>928</v>
      </c>
      <c r="L179" s="131">
        <v>42000</v>
      </c>
      <c r="M179" s="132" t="s">
        <v>929</v>
      </c>
      <c r="N179" s="151" t="s">
        <v>226</v>
      </c>
      <c r="O179" s="133"/>
      <c r="P179" s="134" t="s">
        <v>203</v>
      </c>
      <c r="Q179" s="135">
        <v>42509</v>
      </c>
      <c r="R179" s="136" t="s">
        <v>286</v>
      </c>
      <c r="S179" s="137" t="s">
        <v>70</v>
      </c>
      <c r="T179" s="147"/>
      <c r="U179" s="139" t="s">
        <v>7019</v>
      </c>
      <c r="V179" s="139" t="s">
        <v>203</v>
      </c>
      <c r="W179" s="140">
        <v>42647</v>
      </c>
      <c r="X179" s="139" t="s">
        <v>931</v>
      </c>
      <c r="Y179" s="139" t="s">
        <v>6990</v>
      </c>
      <c r="Z179" s="421" t="s">
        <v>1888</v>
      </c>
      <c r="AA179" s="141">
        <v>42647</v>
      </c>
      <c r="AB179" s="150"/>
      <c r="AC179" s="143" t="s">
        <v>375</v>
      </c>
      <c r="AD179" s="143" t="s">
        <v>375</v>
      </c>
      <c r="AE179" s="144"/>
      <c r="AF179" s="144"/>
      <c r="AG179" s="144"/>
      <c r="AH179" s="144"/>
      <c r="AI179" s="144"/>
      <c r="AJ179" s="144"/>
      <c r="AK179" s="144"/>
      <c r="AL179" s="143" t="s">
        <v>282</v>
      </c>
      <c r="AM179" s="342" t="str">
        <f t="shared" si="1"/>
        <v>PARA PAGO JGM</v>
      </c>
      <c r="AN179" s="479"/>
      <c r="AO179" s="372" t="e">
        <f>VLOOKUP(C179,[2]LICITACIONES!$A$2:$A$51,1,0)</f>
        <v>#N/A</v>
      </c>
      <c r="AP179" s="469"/>
      <c r="AQ179" s="469"/>
      <c r="AR179" s="468"/>
      <c r="AS179" s="468"/>
      <c r="AT179" s="468"/>
      <c r="AU179" s="468"/>
      <c r="AV179" s="468" t="e">
        <f>VLOOKUP(C179,[3]LICITACIONES!$A$2:$B$67,2,0)</f>
        <v>#N/A</v>
      </c>
      <c r="AW179" s="468" t="e">
        <f>VLOOKUP(C179,'[3]O.C. EN EJECUCIÓN'!$A$2:$B$25,2,0)</f>
        <v>#N/A</v>
      </c>
      <c r="AX179" s="100"/>
      <c r="AY179" s="100"/>
      <c r="AZ179" s="100"/>
      <c r="BA179" s="100"/>
      <c r="BB179" s="100"/>
      <c r="BC179" s="100"/>
      <c r="BD179" s="100"/>
      <c r="BE179" s="100"/>
    </row>
    <row r="180" spans="1:57" ht="60" customHeight="1" x14ac:dyDescent="0.25">
      <c r="A180" s="125">
        <v>181</v>
      </c>
      <c r="B180" s="126" t="s">
        <v>933</v>
      </c>
      <c r="C180" s="126" t="s">
        <v>933</v>
      </c>
      <c r="D180" s="127"/>
      <c r="E180" s="126" t="s">
        <v>3752</v>
      </c>
      <c r="F180" s="127"/>
      <c r="G180" s="127"/>
      <c r="H180" s="146" t="s">
        <v>934</v>
      </c>
      <c r="I180" s="440">
        <v>42493</v>
      </c>
      <c r="J180" s="167" t="s">
        <v>271</v>
      </c>
      <c r="K180" s="166" t="s">
        <v>935</v>
      </c>
      <c r="L180" s="131">
        <v>7500</v>
      </c>
      <c r="M180" s="132" t="s">
        <v>936</v>
      </c>
      <c r="N180" s="151" t="s">
        <v>226</v>
      </c>
      <c r="O180" s="133"/>
      <c r="P180" s="134" t="s">
        <v>116</v>
      </c>
      <c r="Q180" s="135">
        <v>42589</v>
      </c>
      <c r="R180" s="136" t="s">
        <v>286</v>
      </c>
      <c r="S180" s="137" t="s">
        <v>70</v>
      </c>
      <c r="T180" s="147"/>
      <c r="U180" s="139" t="s">
        <v>3293</v>
      </c>
      <c r="V180" s="139" t="s">
        <v>204</v>
      </c>
      <c r="W180" s="140">
        <v>42618</v>
      </c>
      <c r="X180" s="139" t="s">
        <v>5948</v>
      </c>
      <c r="Y180" s="139" t="s">
        <v>5949</v>
      </c>
      <c r="Z180" s="421"/>
      <c r="AA180" s="141"/>
      <c r="AB180" s="150"/>
      <c r="AC180" s="143" t="s">
        <v>375</v>
      </c>
      <c r="AD180" s="143" t="s">
        <v>375</v>
      </c>
      <c r="AE180" s="144"/>
      <c r="AF180" s="144">
        <v>27146263785</v>
      </c>
      <c r="AG180" s="144"/>
      <c r="AH180" s="143" t="s">
        <v>938</v>
      </c>
      <c r="AI180" s="144"/>
      <c r="AJ180" s="169">
        <v>7500</v>
      </c>
      <c r="AK180" s="144"/>
      <c r="AL180" s="143" t="s">
        <v>282</v>
      </c>
      <c r="AM180" s="342"/>
      <c r="AN180" s="479"/>
      <c r="AO180" s="372" t="e">
        <f>VLOOKUP(C180,[2]LICITACIONES!$A$2:$A$51,1,0)</f>
        <v>#N/A</v>
      </c>
      <c r="AP180" s="469"/>
      <c r="AQ180" s="469"/>
      <c r="AR180" s="468"/>
      <c r="AS180" s="468"/>
      <c r="AT180" s="468"/>
      <c r="AU180" s="468" t="s">
        <v>6514</v>
      </c>
      <c r="AV180" s="468" t="e">
        <f>VLOOKUP(C180,[3]LICITACIONES!$A$2:$B$67,2,0)</f>
        <v>#N/A</v>
      </c>
      <c r="AW180" s="468" t="e">
        <f>VLOOKUP(C180,'[3]O.C. EN EJECUCIÓN'!$A$2:$B$25,2,0)</f>
        <v>#N/A</v>
      </c>
      <c r="AX180" s="100"/>
      <c r="AY180" s="100"/>
      <c r="AZ180" s="100"/>
      <c r="BA180" s="100"/>
      <c r="BB180" s="100"/>
      <c r="BC180" s="100"/>
      <c r="BD180" s="100"/>
      <c r="BE180" s="100"/>
    </row>
    <row r="181" spans="1:57" ht="75" customHeight="1" x14ac:dyDescent="0.25">
      <c r="A181" s="125">
        <v>182</v>
      </c>
      <c r="B181" s="126" t="s">
        <v>939</v>
      </c>
      <c r="C181" s="126" t="s">
        <v>939</v>
      </c>
      <c r="D181" s="127"/>
      <c r="E181" s="126" t="s">
        <v>3753</v>
      </c>
      <c r="F181" s="127"/>
      <c r="G181" s="127"/>
      <c r="H181" s="146" t="s">
        <v>3319</v>
      </c>
      <c r="I181" s="440">
        <v>42493</v>
      </c>
      <c r="J181" s="167" t="s">
        <v>271</v>
      </c>
      <c r="K181" s="166" t="s">
        <v>940</v>
      </c>
      <c r="L181" s="131">
        <v>2830</v>
      </c>
      <c r="M181" s="132" t="s">
        <v>941</v>
      </c>
      <c r="N181" s="151" t="s">
        <v>226</v>
      </c>
      <c r="O181" s="133"/>
      <c r="P181" s="134" t="s">
        <v>116</v>
      </c>
      <c r="Q181" s="135">
        <v>42537</v>
      </c>
      <c r="R181" s="136" t="s">
        <v>286</v>
      </c>
      <c r="S181" s="137" t="s">
        <v>70</v>
      </c>
      <c r="T181" s="147"/>
      <c r="U181" s="139" t="s">
        <v>918</v>
      </c>
      <c r="V181" s="139" t="s">
        <v>203</v>
      </c>
      <c r="W181" s="140">
        <v>42565</v>
      </c>
      <c r="X181" s="139" t="s">
        <v>919</v>
      </c>
      <c r="Y181" s="139" t="s">
        <v>920</v>
      </c>
      <c r="Z181" s="421" t="s">
        <v>422</v>
      </c>
      <c r="AA181" s="141">
        <v>42565</v>
      </c>
      <c r="AB181" s="150"/>
      <c r="AC181" s="143" t="s">
        <v>375</v>
      </c>
      <c r="AD181" s="143" t="s">
        <v>375</v>
      </c>
      <c r="AE181" s="144"/>
      <c r="AF181" s="144"/>
      <c r="AG181" s="144"/>
      <c r="AH181" s="144"/>
      <c r="AI181" s="144"/>
      <c r="AJ181" s="144"/>
      <c r="AK181" s="144"/>
      <c r="AL181" s="144"/>
      <c r="AM181" s="342"/>
      <c r="AN181" s="479"/>
      <c r="AO181" s="372" t="e">
        <f>VLOOKUP(C181,[2]LICITACIONES!$A$2:$A$51,1,0)</f>
        <v>#N/A</v>
      </c>
      <c r="AP181" s="469"/>
      <c r="AQ181" s="469"/>
      <c r="AR181" s="468"/>
      <c r="AS181" s="468"/>
      <c r="AT181" s="468"/>
      <c r="AU181" s="468" t="s">
        <v>6514</v>
      </c>
      <c r="AV181" s="468" t="e">
        <f>VLOOKUP(C181,[3]LICITACIONES!$A$2:$B$67,2,0)</f>
        <v>#N/A</v>
      </c>
      <c r="AW181" s="468" t="e">
        <f>VLOOKUP(C181,'[3]O.C. EN EJECUCIÓN'!$A$2:$B$25,2,0)</f>
        <v>#N/A</v>
      </c>
      <c r="AX181" s="100"/>
      <c r="AY181" s="100"/>
      <c r="AZ181" s="100"/>
      <c r="BA181" s="100"/>
      <c r="BB181" s="100"/>
      <c r="BC181" s="100"/>
      <c r="BD181" s="100"/>
      <c r="BE181" s="100"/>
    </row>
    <row r="182" spans="1:57" ht="75" customHeight="1" x14ac:dyDescent="0.25">
      <c r="A182" s="125">
        <v>183</v>
      </c>
      <c r="B182" s="126" t="s">
        <v>942</v>
      </c>
      <c r="C182" s="126" t="s">
        <v>942</v>
      </c>
      <c r="D182" s="127"/>
      <c r="E182" s="126" t="s">
        <v>3754</v>
      </c>
      <c r="F182" s="127"/>
      <c r="G182" s="127"/>
      <c r="H182" s="146" t="s">
        <v>943</v>
      </c>
      <c r="I182" s="440">
        <v>42493</v>
      </c>
      <c r="J182" s="167" t="s">
        <v>271</v>
      </c>
      <c r="K182" s="166" t="s">
        <v>944</v>
      </c>
      <c r="L182" s="131">
        <v>7500</v>
      </c>
      <c r="M182" s="132" t="s">
        <v>945</v>
      </c>
      <c r="N182" s="151" t="s">
        <v>226</v>
      </c>
      <c r="O182" s="133"/>
      <c r="P182" s="134" t="s">
        <v>116</v>
      </c>
      <c r="Q182" s="191" t="s">
        <v>3755</v>
      </c>
      <c r="R182" s="136" t="s">
        <v>286</v>
      </c>
      <c r="S182" s="137" t="s">
        <v>70</v>
      </c>
      <c r="T182" s="147"/>
      <c r="U182" s="139" t="s">
        <v>3293</v>
      </c>
      <c r="V182" s="139" t="s">
        <v>204</v>
      </c>
      <c r="W182" s="140">
        <v>42615</v>
      </c>
      <c r="X182" s="139" t="s">
        <v>1138</v>
      </c>
      <c r="Y182" s="139" t="s">
        <v>5949</v>
      </c>
      <c r="Z182" s="421"/>
      <c r="AA182" s="141"/>
      <c r="AB182" s="150"/>
      <c r="AC182" s="143" t="s">
        <v>375</v>
      </c>
      <c r="AD182" s="143" t="s">
        <v>375</v>
      </c>
      <c r="AE182" s="144"/>
      <c r="AF182" s="144">
        <v>27280556403</v>
      </c>
      <c r="AG182" s="144"/>
      <c r="AH182" s="144" t="s">
        <v>6198</v>
      </c>
      <c r="AI182" s="144"/>
      <c r="AJ182" s="144"/>
      <c r="AK182" s="144"/>
      <c r="AL182" s="143" t="s">
        <v>282</v>
      </c>
      <c r="AM182" s="342"/>
      <c r="AN182" s="479"/>
      <c r="AO182" s="372" t="e">
        <f>VLOOKUP(C182,[2]LICITACIONES!$A$2:$A$51,1,0)</f>
        <v>#N/A</v>
      </c>
      <c r="AP182" s="469"/>
      <c r="AQ182" s="469"/>
      <c r="AR182" s="468"/>
      <c r="AS182" s="468"/>
      <c r="AT182" s="468"/>
      <c r="AU182" s="468" t="s">
        <v>6514</v>
      </c>
      <c r="AV182" s="468" t="e">
        <f>VLOOKUP(C182,[3]LICITACIONES!$A$2:$B$67,2,0)</f>
        <v>#N/A</v>
      </c>
      <c r="AW182" s="468" t="e">
        <f>VLOOKUP(C182,'[3]O.C. EN EJECUCIÓN'!$A$2:$B$25,2,0)</f>
        <v>#N/A</v>
      </c>
      <c r="AX182" s="100"/>
      <c r="AY182" s="100"/>
      <c r="AZ182" s="100"/>
      <c r="BA182" s="100"/>
      <c r="BB182" s="100"/>
      <c r="BC182" s="100"/>
      <c r="BD182" s="100"/>
      <c r="BE182" s="100"/>
    </row>
    <row r="183" spans="1:57" ht="75" customHeight="1" x14ac:dyDescent="0.25">
      <c r="A183" s="125">
        <v>184</v>
      </c>
      <c r="B183" s="126" t="s">
        <v>947</v>
      </c>
      <c r="C183" s="126" t="s">
        <v>947</v>
      </c>
      <c r="D183" s="127"/>
      <c r="E183" s="126" t="s">
        <v>3756</v>
      </c>
      <c r="F183" s="127"/>
      <c r="G183" s="127"/>
      <c r="H183" s="146" t="s">
        <v>3320</v>
      </c>
      <c r="I183" s="440">
        <v>42493</v>
      </c>
      <c r="J183" s="167" t="s">
        <v>271</v>
      </c>
      <c r="K183" s="194" t="s">
        <v>948</v>
      </c>
      <c r="L183" s="131">
        <v>3500</v>
      </c>
      <c r="M183" s="151" t="s">
        <v>949</v>
      </c>
      <c r="N183" s="151" t="s">
        <v>226</v>
      </c>
      <c r="O183" s="133"/>
      <c r="P183" s="134" t="s">
        <v>116</v>
      </c>
      <c r="Q183" s="135">
        <v>42529</v>
      </c>
      <c r="R183" s="136" t="s">
        <v>286</v>
      </c>
      <c r="S183" s="137" t="s">
        <v>70</v>
      </c>
      <c r="T183" s="147"/>
      <c r="U183" s="139" t="s">
        <v>918</v>
      </c>
      <c r="V183" s="139" t="s">
        <v>203</v>
      </c>
      <c r="W183" s="140">
        <v>42565</v>
      </c>
      <c r="X183" s="139" t="s">
        <v>919</v>
      </c>
      <c r="Y183" s="139" t="s">
        <v>920</v>
      </c>
      <c r="Z183" s="421" t="s">
        <v>422</v>
      </c>
      <c r="AA183" s="141">
        <v>42566</v>
      </c>
      <c r="AB183" s="150"/>
      <c r="AC183" s="143" t="s">
        <v>375</v>
      </c>
      <c r="AD183" s="143" t="s">
        <v>375</v>
      </c>
      <c r="AE183" s="144"/>
      <c r="AF183" s="144"/>
      <c r="AG183" s="144"/>
      <c r="AH183" s="144"/>
      <c r="AI183" s="144"/>
      <c r="AJ183" s="144"/>
      <c r="AK183" s="144"/>
      <c r="AL183" s="143" t="s">
        <v>282</v>
      </c>
      <c r="AM183" s="342"/>
      <c r="AN183" s="479"/>
      <c r="AO183" s="372" t="e">
        <f>VLOOKUP(C183,[2]LICITACIONES!$A$2:$A$51,1,0)</f>
        <v>#N/A</v>
      </c>
      <c r="AP183" s="469"/>
      <c r="AQ183" s="469"/>
      <c r="AR183" s="468"/>
      <c r="AS183" s="468"/>
      <c r="AT183" s="468"/>
      <c r="AU183" s="468" t="s">
        <v>6514</v>
      </c>
      <c r="AV183" s="468" t="e">
        <f>VLOOKUP(C183,[3]LICITACIONES!$A$2:$B$67,2,0)</f>
        <v>#N/A</v>
      </c>
      <c r="AW183" s="468" t="e">
        <f>VLOOKUP(C183,'[3]O.C. EN EJECUCIÓN'!$A$2:$B$25,2,0)</f>
        <v>#N/A</v>
      </c>
      <c r="AX183" s="100"/>
      <c r="AY183" s="100"/>
      <c r="AZ183" s="100"/>
      <c r="BA183" s="100"/>
      <c r="BB183" s="100"/>
      <c r="BC183" s="100"/>
      <c r="BD183" s="100"/>
      <c r="BE183" s="100"/>
    </row>
    <row r="184" spans="1:57" ht="75" customHeight="1" x14ac:dyDescent="0.25">
      <c r="A184" s="125">
        <v>185</v>
      </c>
      <c r="B184" s="126" t="s">
        <v>950</v>
      </c>
      <c r="C184" s="126" t="s">
        <v>950</v>
      </c>
      <c r="D184" s="127"/>
      <c r="E184" s="127"/>
      <c r="F184" s="127"/>
      <c r="G184" s="127"/>
      <c r="H184" s="127"/>
      <c r="I184" s="440">
        <v>42489</v>
      </c>
      <c r="J184" s="167" t="s">
        <v>271</v>
      </c>
      <c r="K184" s="166" t="s">
        <v>845</v>
      </c>
      <c r="L184" s="131">
        <v>998652</v>
      </c>
      <c r="M184" s="132" t="s">
        <v>951</v>
      </c>
      <c r="N184" s="151" t="s">
        <v>116</v>
      </c>
      <c r="O184" s="133"/>
      <c r="P184" s="134" t="s">
        <v>116</v>
      </c>
      <c r="Q184" s="135">
        <v>42499</v>
      </c>
      <c r="R184" s="148"/>
      <c r="S184" s="137" t="s">
        <v>11</v>
      </c>
      <c r="T184" s="147"/>
      <c r="U184" s="148"/>
      <c r="V184" s="139" t="s">
        <v>247</v>
      </c>
      <c r="W184" s="140">
        <v>42502</v>
      </c>
      <c r="X184" s="139" t="s">
        <v>952</v>
      </c>
      <c r="Y184" s="139" t="s">
        <v>953</v>
      </c>
      <c r="Z184" s="421" t="s">
        <v>954</v>
      </c>
      <c r="AA184" s="141">
        <v>42503</v>
      </c>
      <c r="AB184" s="150"/>
      <c r="AC184" s="143" t="s">
        <v>375</v>
      </c>
      <c r="AD184" s="143" t="s">
        <v>375</v>
      </c>
      <c r="AE184" s="144"/>
      <c r="AF184" s="144"/>
      <c r="AG184" s="144"/>
      <c r="AH184" s="144"/>
      <c r="AI184" s="144"/>
      <c r="AJ184" s="144"/>
      <c r="AK184" s="144"/>
      <c r="AL184" s="144"/>
      <c r="AM184" s="342"/>
      <c r="AN184" s="479"/>
      <c r="AO184" s="372" t="e">
        <f>VLOOKUP(C184,[2]LICITACIONES!$A$2:$A$51,1,0)</f>
        <v>#N/A</v>
      </c>
      <c r="AP184" s="469"/>
      <c r="AQ184" s="469"/>
      <c r="AR184" s="468"/>
      <c r="AS184" s="468"/>
      <c r="AT184" s="468"/>
      <c r="AU184" s="468"/>
      <c r="AV184" s="468" t="e">
        <f>VLOOKUP(C184,[3]LICITACIONES!$A$2:$B$67,2,0)</f>
        <v>#N/A</v>
      </c>
      <c r="AW184" s="468" t="e">
        <f>VLOOKUP(C184,'[3]O.C. EN EJECUCIÓN'!$A$2:$B$25,2,0)</f>
        <v>#N/A</v>
      </c>
      <c r="AX184" s="100"/>
      <c r="AY184" s="100"/>
      <c r="AZ184" s="100"/>
      <c r="BA184" s="100"/>
      <c r="BB184" s="100"/>
      <c r="BC184" s="100"/>
      <c r="BD184" s="100"/>
      <c r="BE184" s="100"/>
    </row>
    <row r="185" spans="1:57" ht="75" customHeight="1" x14ac:dyDescent="0.25">
      <c r="A185" s="125">
        <v>186</v>
      </c>
      <c r="B185" s="126" t="s">
        <v>178</v>
      </c>
      <c r="C185" s="126" t="s">
        <v>178</v>
      </c>
      <c r="D185" s="127"/>
      <c r="E185" s="126" t="s">
        <v>955</v>
      </c>
      <c r="F185" s="127"/>
      <c r="G185" s="127"/>
      <c r="H185" s="146" t="s">
        <v>3321</v>
      </c>
      <c r="I185" s="440">
        <v>42481</v>
      </c>
      <c r="J185" s="167" t="s">
        <v>318</v>
      </c>
      <c r="K185" s="430"/>
      <c r="L185" s="131">
        <v>123280</v>
      </c>
      <c r="M185" s="132" t="s">
        <v>956</v>
      </c>
      <c r="N185" s="151" t="s">
        <v>226</v>
      </c>
      <c r="O185" s="133"/>
      <c r="P185" s="134" t="s">
        <v>116</v>
      </c>
      <c r="Q185" s="135">
        <v>42524</v>
      </c>
      <c r="R185" s="148"/>
      <c r="S185" s="137" t="s">
        <v>6560</v>
      </c>
      <c r="T185" s="138">
        <v>42514</v>
      </c>
      <c r="U185" s="139" t="s">
        <v>3743</v>
      </c>
      <c r="V185" s="139" t="s">
        <v>226</v>
      </c>
      <c r="W185" s="140">
        <v>42599</v>
      </c>
      <c r="X185" s="139" t="s">
        <v>3757</v>
      </c>
      <c r="Y185" s="148" t="s">
        <v>6715</v>
      </c>
      <c r="Z185" s="422" t="s">
        <v>226</v>
      </c>
      <c r="AA185" s="425">
        <v>42599</v>
      </c>
      <c r="AB185" s="150"/>
      <c r="AC185" s="143" t="s">
        <v>183</v>
      </c>
      <c r="AD185" s="143" t="s">
        <v>183</v>
      </c>
      <c r="AE185" s="144"/>
      <c r="AF185" s="144"/>
      <c r="AG185" s="144"/>
      <c r="AH185" s="144"/>
      <c r="AI185" s="144"/>
      <c r="AJ185" s="144"/>
      <c r="AK185" s="144"/>
      <c r="AL185" s="144"/>
      <c r="AM185" s="342"/>
      <c r="AN185" s="479"/>
      <c r="AO185" s="372" t="str">
        <f>VLOOKUP(C185,[2]LICITACIONES!$A$2:$A$51,1,0)</f>
        <v>164530/2016</v>
      </c>
      <c r="AP185" s="469"/>
      <c r="AQ185" s="469"/>
      <c r="AR185" s="468"/>
      <c r="AS185" s="468"/>
      <c r="AT185" s="468"/>
      <c r="AU185" s="468" t="str">
        <f>VLOOKUP(C185,'[4]En curso'!$A$2:$C$58,3,0)</f>
        <v>Tecnopolis</v>
      </c>
      <c r="AV185" s="468" t="str">
        <f>VLOOKUP(C185,[3]LICITACIONES!$A$2:$B$67,2,0)</f>
        <v>Tecnopolis - Vajilla</v>
      </c>
      <c r="AW185" s="468" t="e">
        <f>VLOOKUP(C185,'[3]O.C. EN EJECUCIÓN'!$A$2:$B$25,2,0)</f>
        <v>#N/A</v>
      </c>
      <c r="AX185" s="100"/>
      <c r="AY185" s="100"/>
      <c r="AZ185" s="100"/>
      <c r="BA185" s="100"/>
      <c r="BB185" s="100"/>
      <c r="BC185" s="100"/>
      <c r="BD185" s="100"/>
      <c r="BE185" s="100"/>
    </row>
    <row r="186" spans="1:57" ht="75" customHeight="1" x14ac:dyDescent="0.25">
      <c r="A186" s="125">
        <v>187</v>
      </c>
      <c r="B186" s="126" t="s">
        <v>132</v>
      </c>
      <c r="C186" s="126" t="s">
        <v>132</v>
      </c>
      <c r="D186" s="127"/>
      <c r="E186" s="126" t="s">
        <v>3758</v>
      </c>
      <c r="F186" s="127"/>
      <c r="G186" s="127"/>
      <c r="H186" s="127"/>
      <c r="I186" s="440">
        <v>42486</v>
      </c>
      <c r="J186" s="167" t="s">
        <v>401</v>
      </c>
      <c r="K186" s="430"/>
      <c r="L186" s="131">
        <v>1556244</v>
      </c>
      <c r="M186" s="132" t="s">
        <v>957</v>
      </c>
      <c r="N186" s="181" t="s">
        <v>247</v>
      </c>
      <c r="O186" s="133"/>
      <c r="P186" s="134" t="s">
        <v>116</v>
      </c>
      <c r="Q186" s="135">
        <v>42510</v>
      </c>
      <c r="R186" s="148"/>
      <c r="S186" s="137" t="s">
        <v>6560</v>
      </c>
      <c r="T186" s="138">
        <v>42507</v>
      </c>
      <c r="U186" s="139" t="s">
        <v>6902</v>
      </c>
      <c r="V186" s="139" t="s">
        <v>226</v>
      </c>
      <c r="W186" s="140">
        <v>42592</v>
      </c>
      <c r="X186" s="139" t="s">
        <v>3759</v>
      </c>
      <c r="Y186" s="148" t="s">
        <v>6715</v>
      </c>
      <c r="Z186" s="422" t="s">
        <v>226</v>
      </c>
      <c r="AA186" s="425">
        <v>42593</v>
      </c>
      <c r="AB186" s="150"/>
      <c r="AC186" s="130"/>
      <c r="AD186" s="130"/>
      <c r="AE186" s="144"/>
      <c r="AF186" s="144"/>
      <c r="AG186" s="144"/>
      <c r="AH186" s="144"/>
      <c r="AI186" s="144"/>
      <c r="AJ186" s="144"/>
      <c r="AK186" s="144"/>
      <c r="AL186" s="144"/>
      <c r="AM186" s="342"/>
      <c r="AN186" s="479"/>
      <c r="AO186" s="372" t="str">
        <f>VLOOKUP(C186,[2]LICITACIONES!$A$2:$A$51,1,0)</f>
        <v>163785/2016</v>
      </c>
      <c r="AP186" s="469"/>
      <c r="AQ186" s="469"/>
      <c r="AR186" s="468"/>
      <c r="AS186" s="468"/>
      <c r="AT186" s="468"/>
      <c r="AU186" s="468" t="str">
        <f>VLOOKUP(C186,'[4]En curso'!$A$2:$C$58,3,0)</f>
        <v>Tecnopolis</v>
      </c>
      <c r="AV186" s="468" t="str">
        <f>VLOOKUP(C186,[3]LICITACIONES!$A$2:$B$67,2,0)</f>
        <v>Tecnopolis - Insumos de Herreria</v>
      </c>
      <c r="AW186" s="468" t="e">
        <f>VLOOKUP(C186,'[3]O.C. EN EJECUCIÓN'!$A$2:$B$25,2,0)</f>
        <v>#N/A</v>
      </c>
      <c r="AX186" s="100"/>
      <c r="AY186" s="100"/>
      <c r="AZ186" s="100"/>
      <c r="BA186" s="100"/>
      <c r="BB186" s="100"/>
      <c r="BC186" s="100"/>
      <c r="BD186" s="100"/>
      <c r="BE186" s="100"/>
    </row>
    <row r="187" spans="1:57" ht="75" customHeight="1" x14ac:dyDescent="0.25">
      <c r="A187" s="125">
        <v>188</v>
      </c>
      <c r="B187" s="126" t="s">
        <v>170</v>
      </c>
      <c r="C187" s="126" t="s">
        <v>170</v>
      </c>
      <c r="D187" s="127"/>
      <c r="E187" s="127"/>
      <c r="F187" s="127"/>
      <c r="G187" s="127"/>
      <c r="H187" s="127"/>
      <c r="I187" s="440">
        <v>42494</v>
      </c>
      <c r="J187" s="167" t="s">
        <v>493</v>
      </c>
      <c r="K187" s="430"/>
      <c r="L187" s="130"/>
      <c r="M187" s="132" t="s">
        <v>958</v>
      </c>
      <c r="N187" s="181" t="s">
        <v>247</v>
      </c>
      <c r="O187" s="133"/>
      <c r="P187" s="134" t="s">
        <v>116</v>
      </c>
      <c r="Q187" s="135">
        <v>42510</v>
      </c>
      <c r="R187" s="148"/>
      <c r="S187" s="137" t="s">
        <v>6560</v>
      </c>
      <c r="T187" s="138">
        <v>42601</v>
      </c>
      <c r="U187" s="139" t="s">
        <v>3743</v>
      </c>
      <c r="V187" s="139" t="s">
        <v>226</v>
      </c>
      <c r="W187" s="140">
        <v>42510</v>
      </c>
      <c r="X187" s="139" t="s">
        <v>959</v>
      </c>
      <c r="Y187" s="148" t="s">
        <v>6715</v>
      </c>
      <c r="Z187" s="421" t="s">
        <v>226</v>
      </c>
      <c r="AA187" s="141">
        <v>42605</v>
      </c>
      <c r="AB187" s="150"/>
      <c r="AC187" s="143" t="s">
        <v>183</v>
      </c>
      <c r="AD187" s="143" t="s">
        <v>183</v>
      </c>
      <c r="AE187" s="144"/>
      <c r="AF187" s="144"/>
      <c r="AG187" s="144"/>
      <c r="AH187" s="144"/>
      <c r="AI187" s="144"/>
      <c r="AJ187" s="144"/>
      <c r="AK187" s="144"/>
      <c r="AL187" s="144"/>
      <c r="AM187" s="342"/>
      <c r="AN187" s="479"/>
      <c r="AO187" s="372" t="str">
        <f>VLOOKUP(C187,[2]LICITACIONES!$A$2:$A$51,1,0)</f>
        <v>174298/2016</v>
      </c>
      <c r="AP187" s="469"/>
      <c r="AQ187" s="469"/>
      <c r="AR187" s="468"/>
      <c r="AS187" s="468"/>
      <c r="AT187" s="468"/>
      <c r="AU187" s="468" t="str">
        <f>VLOOKUP(C187,'[4]En curso'!$A$2:$C$58,3,0)</f>
        <v>Tecnopolis</v>
      </c>
      <c r="AV187" s="468" t="str">
        <f>VLOOKUP(C187,[3]LICITACIONES!$A$2:$B$67,2,0)</f>
        <v>Tecnopolis - Servicio de Montaje</v>
      </c>
      <c r="AW187" s="468" t="e">
        <f>VLOOKUP(C187,'[3]O.C. EN EJECUCIÓN'!$A$2:$B$25,2,0)</f>
        <v>#N/A</v>
      </c>
      <c r="AX187" s="100"/>
      <c r="AY187" s="100"/>
      <c r="AZ187" s="100"/>
      <c r="BA187" s="100"/>
      <c r="BB187" s="100"/>
      <c r="BC187" s="100"/>
      <c r="BD187" s="100"/>
      <c r="BE187" s="100"/>
    </row>
    <row r="188" spans="1:57" ht="75" customHeight="1" x14ac:dyDescent="0.25">
      <c r="A188" s="125">
        <v>189</v>
      </c>
      <c r="B188" s="126" t="s">
        <v>960</v>
      </c>
      <c r="C188" s="126" t="s">
        <v>960</v>
      </c>
      <c r="D188" s="127"/>
      <c r="E188" s="126" t="s">
        <v>856</v>
      </c>
      <c r="F188" s="127"/>
      <c r="G188" s="127"/>
      <c r="H188" s="127"/>
      <c r="I188" s="440">
        <v>42383</v>
      </c>
      <c r="J188" s="167" t="s">
        <v>448</v>
      </c>
      <c r="K188" s="430"/>
      <c r="L188" s="131">
        <v>9212535.75</v>
      </c>
      <c r="M188" s="132" t="s">
        <v>3322</v>
      </c>
      <c r="N188" s="130"/>
      <c r="O188" s="133"/>
      <c r="P188" s="147"/>
      <c r="Q188" s="147"/>
      <c r="R188" s="148"/>
      <c r="S188" s="137" t="s">
        <v>11</v>
      </c>
      <c r="T188" s="147"/>
      <c r="U188" s="148"/>
      <c r="V188" s="139" t="s">
        <v>203</v>
      </c>
      <c r="W188" s="140">
        <v>42440</v>
      </c>
      <c r="X188" s="148"/>
      <c r="Y188" s="139" t="s">
        <v>961</v>
      </c>
      <c r="Z188" s="421" t="s">
        <v>203</v>
      </c>
      <c r="AA188" s="152"/>
      <c r="AB188" s="142" t="s">
        <v>182</v>
      </c>
      <c r="AC188" s="143" t="s">
        <v>195</v>
      </c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342"/>
      <c r="AN188" s="479"/>
      <c r="AO188" s="372" t="e">
        <f>VLOOKUP(C188,[2]LICITACIONES!$A$2:$A$51,1,0)</f>
        <v>#N/A</v>
      </c>
      <c r="AP188" s="469"/>
      <c r="AQ188" s="469"/>
      <c r="AR188" s="468"/>
      <c r="AS188" s="468"/>
      <c r="AT188" s="468"/>
      <c r="AU188" s="468"/>
      <c r="AV188" s="468" t="e">
        <f>VLOOKUP(C188,[3]LICITACIONES!$A$2:$B$67,2,0)</f>
        <v>#N/A</v>
      </c>
      <c r="AW188" s="468" t="e">
        <f>VLOOKUP(C188,'[3]O.C. EN EJECUCIÓN'!$A$2:$B$25,2,0)</f>
        <v>#N/A</v>
      </c>
      <c r="AX188" s="100"/>
      <c r="AY188" s="100"/>
      <c r="AZ188" s="100"/>
      <c r="BA188" s="100"/>
      <c r="BB188" s="100"/>
      <c r="BC188" s="100"/>
      <c r="BD188" s="100"/>
      <c r="BE188" s="100"/>
    </row>
    <row r="189" spans="1:57" ht="60" customHeight="1" x14ac:dyDescent="0.25">
      <c r="A189" s="156">
        <v>190</v>
      </c>
      <c r="B189" s="157" t="s">
        <v>962</v>
      </c>
      <c r="C189" s="157" t="s">
        <v>962</v>
      </c>
      <c r="D189" s="158"/>
      <c r="E189" s="158"/>
      <c r="F189" s="158"/>
      <c r="G189" s="158"/>
      <c r="H189" s="175" t="s">
        <v>963</v>
      </c>
      <c r="I189" s="441">
        <v>42495</v>
      </c>
      <c r="J189" s="157" t="s">
        <v>348</v>
      </c>
      <c r="K189" s="186" t="s">
        <v>349</v>
      </c>
      <c r="L189" s="162">
        <v>11000</v>
      </c>
      <c r="M189" s="163" t="s">
        <v>964</v>
      </c>
      <c r="N189" s="163" t="s">
        <v>116</v>
      </c>
      <c r="O189" s="158"/>
      <c r="P189" s="163" t="s">
        <v>226</v>
      </c>
      <c r="Q189" s="159">
        <v>42530</v>
      </c>
      <c r="R189" s="160" t="s">
        <v>354</v>
      </c>
      <c r="S189" s="137" t="s">
        <v>11</v>
      </c>
      <c r="T189" s="173">
        <v>42530</v>
      </c>
      <c r="U189" s="163" t="s">
        <v>965</v>
      </c>
      <c r="V189" s="163" t="s">
        <v>250</v>
      </c>
      <c r="W189" s="173">
        <v>42564</v>
      </c>
      <c r="X189" s="163" t="s">
        <v>966</v>
      </c>
      <c r="Y189" s="158"/>
      <c r="Z189" s="421" t="s">
        <v>215</v>
      </c>
      <c r="AA189" s="159">
        <v>42545</v>
      </c>
      <c r="AB189" s="158"/>
      <c r="AC189" s="163" t="s">
        <v>186</v>
      </c>
      <c r="AD189" s="163" t="s">
        <v>186</v>
      </c>
      <c r="AE189" s="161" t="s">
        <v>967</v>
      </c>
      <c r="AF189" s="161" t="s">
        <v>968</v>
      </c>
      <c r="AG189" s="158"/>
      <c r="AH189" s="158"/>
      <c r="AI189" s="158"/>
      <c r="AJ189" s="192">
        <v>44000</v>
      </c>
      <c r="AK189" s="193" t="s">
        <v>531</v>
      </c>
      <c r="AL189" s="193" t="s">
        <v>969</v>
      </c>
      <c r="AM189" s="342" t="str">
        <f>AK189</f>
        <v>Devengado</v>
      </c>
      <c r="AN189" s="479"/>
      <c r="AO189" s="372" t="e">
        <f>VLOOKUP(C189,[2]LICITACIONES!$A$2:$A$51,1,0)</f>
        <v>#N/A</v>
      </c>
      <c r="AP189" s="469"/>
      <c r="AQ189" s="469"/>
      <c r="AR189" s="468"/>
      <c r="AS189" s="468"/>
      <c r="AT189" s="468"/>
      <c r="AU189" s="468"/>
      <c r="AV189" s="468" t="e">
        <f>VLOOKUP(C189,[3]LICITACIONES!$A$2:$B$67,2,0)</f>
        <v>#N/A</v>
      </c>
      <c r="AW189" s="468" t="e">
        <f>VLOOKUP(C189,'[3]O.C. EN EJECUCIÓN'!$A$2:$B$25,2,0)</f>
        <v>#N/A</v>
      </c>
      <c r="AX189" s="100"/>
      <c r="AY189" s="100"/>
      <c r="AZ189" s="100"/>
      <c r="BA189" s="100"/>
      <c r="BB189" s="100"/>
      <c r="BC189" s="100"/>
      <c r="BD189" s="100"/>
      <c r="BE189" s="100"/>
    </row>
    <row r="190" spans="1:57" ht="60" customHeight="1" x14ac:dyDescent="0.25">
      <c r="A190" s="125">
        <v>191</v>
      </c>
      <c r="B190" s="126" t="s">
        <v>970</v>
      </c>
      <c r="C190" s="126" t="s">
        <v>970</v>
      </c>
      <c r="D190" s="127"/>
      <c r="E190" s="126" t="s">
        <v>856</v>
      </c>
      <c r="F190" s="127"/>
      <c r="G190" s="127"/>
      <c r="H190" s="127"/>
      <c r="I190" s="440">
        <v>42383</v>
      </c>
      <c r="J190" s="167" t="s">
        <v>279</v>
      </c>
      <c r="K190" s="166" t="s">
        <v>971</v>
      </c>
      <c r="L190" s="131">
        <v>71660</v>
      </c>
      <c r="M190" s="132" t="s">
        <v>3323</v>
      </c>
      <c r="N190" s="130"/>
      <c r="O190" s="133"/>
      <c r="P190" s="147"/>
      <c r="Q190" s="147"/>
      <c r="R190" s="136" t="s">
        <v>666</v>
      </c>
      <c r="S190" s="137" t="s">
        <v>11</v>
      </c>
      <c r="T190" s="147"/>
      <c r="U190" s="139" t="s">
        <v>3760</v>
      </c>
      <c r="V190" s="139" t="s">
        <v>203</v>
      </c>
      <c r="W190" s="140">
        <v>42436</v>
      </c>
      <c r="X190" s="139" t="s">
        <v>3324</v>
      </c>
      <c r="Y190" s="139" t="s">
        <v>2031</v>
      </c>
      <c r="Z190" s="152" t="s">
        <v>203</v>
      </c>
      <c r="AA190" s="152"/>
      <c r="AB190" s="150"/>
      <c r="AC190" s="143" t="s">
        <v>183</v>
      </c>
      <c r="AD190" s="143" t="s">
        <v>95</v>
      </c>
      <c r="AE190" s="144"/>
      <c r="AF190" s="144"/>
      <c r="AG190" s="144"/>
      <c r="AH190" s="144"/>
      <c r="AI190" s="144"/>
      <c r="AJ190" s="144"/>
      <c r="AK190" s="144"/>
      <c r="AL190" s="144"/>
      <c r="AM190" s="342"/>
      <c r="AN190" s="479"/>
      <c r="AO190" s="372" t="e">
        <f>VLOOKUP(C190,[2]LICITACIONES!$A$2:$A$51,1,0)</f>
        <v>#N/A</v>
      </c>
      <c r="AP190" s="469"/>
      <c r="AQ190" s="469"/>
      <c r="AR190" s="468"/>
      <c r="AS190" s="469"/>
      <c r="AT190" s="468"/>
      <c r="AU190" s="468" t="s">
        <v>6514</v>
      </c>
      <c r="AV190" s="468" t="e">
        <f>VLOOKUP(C190,[3]LICITACIONES!$A$2:$B$67,2,0)</f>
        <v>#N/A</v>
      </c>
      <c r="AW190" s="468" t="e">
        <f>VLOOKUP(C190,'[3]O.C. EN EJECUCIÓN'!$A$2:$B$25,2,0)</f>
        <v>#N/A</v>
      </c>
      <c r="AX190" s="102"/>
      <c r="AY190" s="102"/>
      <c r="AZ190" s="102"/>
      <c r="BA190" s="102"/>
      <c r="BB190" s="102"/>
      <c r="BC190" s="102"/>
      <c r="BD190" s="102"/>
      <c r="BE190" s="100"/>
    </row>
    <row r="191" spans="1:57" ht="60" customHeight="1" x14ac:dyDescent="0.25">
      <c r="A191" s="125">
        <v>192</v>
      </c>
      <c r="B191" s="126" t="s">
        <v>972</v>
      </c>
      <c r="C191" s="126" t="s">
        <v>972</v>
      </c>
      <c r="D191" s="126" t="s">
        <v>973</v>
      </c>
      <c r="E191" s="126" t="s">
        <v>974</v>
      </c>
      <c r="F191" s="127"/>
      <c r="G191" s="127"/>
      <c r="H191" s="127"/>
      <c r="I191" s="440">
        <v>42495</v>
      </c>
      <c r="J191" s="167" t="s">
        <v>519</v>
      </c>
      <c r="K191" s="167" t="s">
        <v>975</v>
      </c>
      <c r="L191" s="131">
        <v>17901</v>
      </c>
      <c r="M191" s="132" t="s">
        <v>3325</v>
      </c>
      <c r="N191" s="151" t="s">
        <v>116</v>
      </c>
      <c r="O191" s="133"/>
      <c r="P191" s="134" t="s">
        <v>116</v>
      </c>
      <c r="Q191" s="135">
        <v>42558</v>
      </c>
      <c r="R191" s="136" t="s">
        <v>308</v>
      </c>
      <c r="S191" s="137" t="s">
        <v>11</v>
      </c>
      <c r="T191" s="138">
        <v>42549</v>
      </c>
      <c r="U191" s="139" t="s">
        <v>976</v>
      </c>
      <c r="V191" s="139" t="s">
        <v>204</v>
      </c>
      <c r="W191" s="140">
        <v>42558</v>
      </c>
      <c r="X191" s="139" t="s">
        <v>455</v>
      </c>
      <c r="Y191" s="139" t="s">
        <v>976</v>
      </c>
      <c r="Z191" s="421" t="s">
        <v>204</v>
      </c>
      <c r="AA191" s="141">
        <v>42558</v>
      </c>
      <c r="AB191" s="150"/>
      <c r="AC191" s="143" t="s">
        <v>186</v>
      </c>
      <c r="AD191" s="143" t="s">
        <v>186</v>
      </c>
      <c r="AE191" s="142" t="s">
        <v>977</v>
      </c>
      <c r="AF191" s="142" t="s">
        <v>978</v>
      </c>
      <c r="AG191" s="144"/>
      <c r="AH191" s="143" t="s">
        <v>979</v>
      </c>
      <c r="AI191" s="144"/>
      <c r="AJ191" s="169">
        <v>17901</v>
      </c>
      <c r="AK191" s="144"/>
      <c r="AL191" s="142" t="s">
        <v>717</v>
      </c>
      <c r="AM191" s="342"/>
      <c r="AN191" s="479"/>
      <c r="AO191" s="372" t="e">
        <f>VLOOKUP(C191,[2]LICITACIONES!$A$2:$A$51,1,0)</f>
        <v>#N/A</v>
      </c>
      <c r="AP191" s="469"/>
      <c r="AQ191" s="469"/>
      <c r="AR191" s="468"/>
      <c r="AS191" s="468"/>
      <c r="AT191" s="468"/>
      <c r="AU191" s="468" t="s">
        <v>6514</v>
      </c>
      <c r="AV191" s="468" t="e">
        <f>VLOOKUP(C191,[3]LICITACIONES!$A$2:$B$67,2,0)</f>
        <v>#N/A</v>
      </c>
      <c r="AW191" s="468" t="e">
        <f>VLOOKUP(C191,'[3]O.C. EN EJECUCIÓN'!$A$2:$B$25,2,0)</f>
        <v>#N/A</v>
      </c>
      <c r="AX191" s="100"/>
      <c r="AY191" s="100"/>
      <c r="AZ191" s="100"/>
      <c r="BA191" s="100"/>
      <c r="BB191" s="100"/>
      <c r="BC191" s="100"/>
      <c r="BD191" s="100"/>
      <c r="BE191" s="100"/>
    </row>
    <row r="192" spans="1:57" ht="60" customHeight="1" x14ac:dyDescent="0.25">
      <c r="A192" s="125">
        <v>193</v>
      </c>
      <c r="B192" s="127"/>
      <c r="C192" s="127" t="s">
        <v>4575</v>
      </c>
      <c r="D192" s="126" t="s">
        <v>4575</v>
      </c>
      <c r="E192" s="126" t="s">
        <v>856</v>
      </c>
      <c r="F192" s="127"/>
      <c r="G192" s="127"/>
      <c r="H192" s="127"/>
      <c r="I192" s="440">
        <v>42383</v>
      </c>
      <c r="J192" s="167" t="s">
        <v>343</v>
      </c>
      <c r="K192" s="430"/>
      <c r="L192" s="133"/>
      <c r="M192" s="132" t="s">
        <v>980</v>
      </c>
      <c r="N192" s="130"/>
      <c r="O192" s="133"/>
      <c r="P192" s="147"/>
      <c r="Q192" s="147"/>
      <c r="R192" s="148"/>
      <c r="S192" s="137" t="s">
        <v>11</v>
      </c>
      <c r="T192" s="147"/>
      <c r="U192" s="148"/>
      <c r="V192" s="139" t="s">
        <v>203</v>
      </c>
      <c r="W192" s="140">
        <v>42438</v>
      </c>
      <c r="X192" s="139" t="s">
        <v>981</v>
      </c>
      <c r="Y192" s="139" t="s">
        <v>961</v>
      </c>
      <c r="Z192" s="421" t="s">
        <v>203</v>
      </c>
      <c r="AA192" s="152"/>
      <c r="AB192" s="144"/>
      <c r="AC192" s="143" t="s">
        <v>195</v>
      </c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342"/>
      <c r="AN192" s="479"/>
      <c r="AO192" s="372" t="e">
        <f>VLOOKUP(C192,[2]LICITACIONES!$A$2:$A$51,1,0)</f>
        <v>#N/A</v>
      </c>
      <c r="AP192" s="469"/>
      <c r="AQ192" s="469"/>
      <c r="AR192" s="468"/>
      <c r="AS192" s="468"/>
      <c r="AT192" s="468"/>
      <c r="AU192" s="468"/>
      <c r="AV192" s="468" t="e">
        <f>VLOOKUP(C192,[3]LICITACIONES!$A$2:$B$67,2,0)</f>
        <v>#N/A</v>
      </c>
      <c r="AW192" s="468" t="e">
        <f>VLOOKUP(C192,'[3]O.C. EN EJECUCIÓN'!$A$2:$B$25,2,0)</f>
        <v>#N/A</v>
      </c>
      <c r="AX192" s="100"/>
      <c r="AY192" s="100"/>
      <c r="AZ192" s="100"/>
      <c r="BA192" s="100"/>
      <c r="BB192" s="100"/>
      <c r="BC192" s="100"/>
      <c r="BD192" s="100"/>
      <c r="BE192" s="100"/>
    </row>
    <row r="193" spans="1:57" ht="60" customHeight="1" x14ac:dyDescent="0.25">
      <c r="A193" s="125">
        <v>194</v>
      </c>
      <c r="B193" s="127"/>
      <c r="C193" s="127" t="s">
        <v>4576</v>
      </c>
      <c r="D193" s="126" t="s">
        <v>4576</v>
      </c>
      <c r="E193" s="126" t="s">
        <v>856</v>
      </c>
      <c r="F193" s="127"/>
      <c r="G193" s="127"/>
      <c r="H193" s="127"/>
      <c r="I193" s="440">
        <v>42383</v>
      </c>
      <c r="J193" s="167" t="s">
        <v>343</v>
      </c>
      <c r="K193" s="430"/>
      <c r="L193" s="131">
        <v>350817.89</v>
      </c>
      <c r="M193" s="132" t="s">
        <v>982</v>
      </c>
      <c r="N193" s="130"/>
      <c r="O193" s="133"/>
      <c r="P193" s="147"/>
      <c r="Q193" s="147"/>
      <c r="R193" s="148"/>
      <c r="S193" s="137" t="s">
        <v>11</v>
      </c>
      <c r="T193" s="147"/>
      <c r="U193" s="148"/>
      <c r="V193" s="139" t="s">
        <v>203</v>
      </c>
      <c r="W193" s="140">
        <v>42438</v>
      </c>
      <c r="X193" s="139" t="s">
        <v>3326</v>
      </c>
      <c r="Y193" s="139" t="s">
        <v>961</v>
      </c>
      <c r="Z193" s="421" t="s">
        <v>203</v>
      </c>
      <c r="AA193" s="152"/>
      <c r="AB193" s="144"/>
      <c r="AC193" s="143" t="s">
        <v>195</v>
      </c>
      <c r="AD193" s="144"/>
      <c r="AE193" s="144"/>
      <c r="AF193" s="144"/>
      <c r="AG193" s="144"/>
      <c r="AH193" s="144"/>
      <c r="AI193" s="144"/>
      <c r="AJ193" s="144"/>
      <c r="AK193" s="144"/>
      <c r="AL193" s="144"/>
      <c r="AM193" s="342"/>
      <c r="AN193" s="479"/>
      <c r="AO193" s="372" t="e">
        <f>VLOOKUP(C193,[2]LICITACIONES!$A$2:$A$51,1,0)</f>
        <v>#N/A</v>
      </c>
      <c r="AP193" s="469"/>
      <c r="AQ193" s="469"/>
      <c r="AR193" s="468"/>
      <c r="AS193" s="468"/>
      <c r="AT193" s="468"/>
      <c r="AU193" s="468"/>
      <c r="AV193" s="468" t="e">
        <f>VLOOKUP(C193,[3]LICITACIONES!$A$2:$B$67,2,0)</f>
        <v>#N/A</v>
      </c>
      <c r="AW193" s="468" t="e">
        <f>VLOOKUP(C193,'[3]O.C. EN EJECUCIÓN'!$A$2:$B$25,2,0)</f>
        <v>#N/A</v>
      </c>
      <c r="AX193" s="100"/>
      <c r="AY193" s="100"/>
      <c r="AZ193" s="100"/>
      <c r="BA193" s="100"/>
      <c r="BB193" s="100"/>
      <c r="BC193" s="100"/>
      <c r="BD193" s="100"/>
      <c r="BE193" s="100"/>
    </row>
    <row r="194" spans="1:57" ht="60" customHeight="1" x14ac:dyDescent="0.25">
      <c r="A194" s="125">
        <v>195</v>
      </c>
      <c r="B194" s="126" t="s">
        <v>983</v>
      </c>
      <c r="C194" s="126" t="s">
        <v>983</v>
      </c>
      <c r="D194" s="127"/>
      <c r="E194" s="127"/>
      <c r="F194" s="127"/>
      <c r="G194" s="127"/>
      <c r="H194" s="126" t="s">
        <v>984</v>
      </c>
      <c r="I194" s="440">
        <v>42487</v>
      </c>
      <c r="J194" s="167" t="s">
        <v>483</v>
      </c>
      <c r="K194" s="166" t="s">
        <v>985</v>
      </c>
      <c r="L194" s="131">
        <v>216000</v>
      </c>
      <c r="M194" s="132" t="s">
        <v>986</v>
      </c>
      <c r="N194" s="151" t="s">
        <v>226</v>
      </c>
      <c r="O194" s="133"/>
      <c r="P194" s="134" t="s">
        <v>116</v>
      </c>
      <c r="Q194" s="135">
        <v>42537</v>
      </c>
      <c r="R194" s="148"/>
      <c r="S194" s="137" t="s">
        <v>6560</v>
      </c>
      <c r="T194" s="138">
        <v>42514</v>
      </c>
      <c r="U194" s="139" t="s">
        <v>7020</v>
      </c>
      <c r="V194" s="139"/>
      <c r="W194" s="140"/>
      <c r="X194" s="139"/>
      <c r="Y194" s="148"/>
      <c r="Z194" s="421" t="s">
        <v>872</v>
      </c>
      <c r="AA194" s="425">
        <v>42625</v>
      </c>
      <c r="AB194" s="150"/>
      <c r="AC194" s="143" t="s">
        <v>183</v>
      </c>
      <c r="AD194" s="143" t="s">
        <v>183</v>
      </c>
      <c r="AE194" s="144"/>
      <c r="AF194" s="144"/>
      <c r="AG194" s="144"/>
      <c r="AH194" s="144"/>
      <c r="AI194" s="144"/>
      <c r="AJ194" s="144"/>
      <c r="AK194" s="144"/>
      <c r="AL194" s="144"/>
      <c r="AM194" s="342"/>
      <c r="AN194" s="479"/>
      <c r="AO194" s="372" t="str">
        <f>VLOOKUP(C194,[2]LICITACIONES!$A$2:$A$51,1,0)</f>
        <v>176788/2016</v>
      </c>
      <c r="AP194" s="469"/>
      <c r="AQ194" s="469"/>
      <c r="AR194" s="468"/>
      <c r="AS194" s="468"/>
      <c r="AT194" s="468"/>
      <c r="AU194" s="468" t="str">
        <f>VLOOKUP(C194,'[4]En curso'!$A$2:$C$58,3,0)</f>
        <v>Tecnopolis</v>
      </c>
      <c r="AV194" s="468" t="str">
        <f>VLOOKUP(C194,[3]LICITACIONES!$A$2:$B$67,2,0)</f>
        <v>Tecnopolis - Servicio de Gruas</v>
      </c>
      <c r="AW194" s="468" t="e">
        <f>VLOOKUP(C194,'[3]O.C. EN EJECUCIÓN'!$A$2:$B$25,2,0)</f>
        <v>#N/A</v>
      </c>
      <c r="AX194" s="100"/>
      <c r="AY194" s="100"/>
      <c r="AZ194" s="100"/>
      <c r="BA194" s="100"/>
      <c r="BB194" s="100"/>
      <c r="BC194" s="100"/>
      <c r="BD194" s="100"/>
      <c r="BE194" s="100"/>
    </row>
    <row r="195" spans="1:57" ht="75" customHeight="1" x14ac:dyDescent="0.25">
      <c r="A195" s="125">
        <v>196</v>
      </c>
      <c r="B195" s="127"/>
      <c r="C195" s="127" t="s">
        <v>4579</v>
      </c>
      <c r="D195" s="126" t="s">
        <v>4579</v>
      </c>
      <c r="E195" s="126" t="s">
        <v>856</v>
      </c>
      <c r="F195" s="127"/>
      <c r="G195" s="127"/>
      <c r="H195" s="127"/>
      <c r="I195" s="440">
        <v>42383</v>
      </c>
      <c r="J195" s="167" t="s">
        <v>343</v>
      </c>
      <c r="K195" s="430"/>
      <c r="L195" s="131">
        <v>217992</v>
      </c>
      <c r="M195" s="132" t="s">
        <v>987</v>
      </c>
      <c r="N195" s="130"/>
      <c r="O195" s="133"/>
      <c r="P195" s="147"/>
      <c r="Q195" s="147"/>
      <c r="R195" s="148"/>
      <c r="S195" s="137" t="s">
        <v>11</v>
      </c>
      <c r="T195" s="147"/>
      <c r="U195" s="148"/>
      <c r="V195" s="139" t="s">
        <v>203</v>
      </c>
      <c r="W195" s="140">
        <v>42438</v>
      </c>
      <c r="X195" s="139" t="s">
        <v>3327</v>
      </c>
      <c r="Y195" s="139" t="s">
        <v>961</v>
      </c>
      <c r="Z195" s="421" t="s">
        <v>203</v>
      </c>
      <c r="AA195" s="152"/>
      <c r="AB195" s="142" t="s">
        <v>292</v>
      </c>
      <c r="AC195" s="143" t="s">
        <v>195</v>
      </c>
      <c r="AD195" s="144"/>
      <c r="AE195" s="144"/>
      <c r="AF195" s="144"/>
      <c r="AG195" s="144"/>
      <c r="AH195" s="144"/>
      <c r="AI195" s="144"/>
      <c r="AJ195" s="144"/>
      <c r="AK195" s="144"/>
      <c r="AL195" s="144"/>
      <c r="AM195" s="342"/>
      <c r="AN195" s="479"/>
      <c r="AO195" s="372" t="e">
        <f>VLOOKUP(C195,[2]LICITACIONES!$A$2:$A$51,1,0)</f>
        <v>#N/A</v>
      </c>
      <c r="AP195" s="469"/>
      <c r="AQ195" s="469"/>
      <c r="AR195" s="468"/>
      <c r="AS195" s="468"/>
      <c r="AT195" s="468"/>
      <c r="AU195" s="468"/>
      <c r="AV195" s="468" t="e">
        <f>VLOOKUP(C195,[3]LICITACIONES!$A$2:$B$67,2,0)</f>
        <v>#N/A</v>
      </c>
      <c r="AW195" s="468" t="e">
        <f>VLOOKUP(C195,'[3]O.C. EN EJECUCIÓN'!$A$2:$B$25,2,0)</f>
        <v>#N/A</v>
      </c>
      <c r="AX195" s="100"/>
      <c r="AY195" s="100"/>
      <c r="AZ195" s="100"/>
      <c r="BA195" s="100"/>
      <c r="BB195" s="100"/>
      <c r="BC195" s="100"/>
      <c r="BD195" s="100"/>
      <c r="BE195" s="100"/>
    </row>
    <row r="196" spans="1:57" ht="60" customHeight="1" x14ac:dyDescent="0.25">
      <c r="A196" s="125">
        <v>197</v>
      </c>
      <c r="B196" s="126" t="s">
        <v>108</v>
      </c>
      <c r="C196" s="126" t="s">
        <v>108</v>
      </c>
      <c r="D196" s="127"/>
      <c r="E196" s="126" t="s">
        <v>3762</v>
      </c>
      <c r="F196" s="127"/>
      <c r="G196" s="127"/>
      <c r="H196" s="126" t="s">
        <v>988</v>
      </c>
      <c r="I196" s="440">
        <v>42481</v>
      </c>
      <c r="J196" s="167" t="s">
        <v>444</v>
      </c>
      <c r="K196" s="126" t="s">
        <v>989</v>
      </c>
      <c r="L196" s="131">
        <v>552155.75</v>
      </c>
      <c r="M196" s="132" t="s">
        <v>775</v>
      </c>
      <c r="N196" s="129" t="s">
        <v>241</v>
      </c>
      <c r="O196" s="133"/>
      <c r="P196" s="134" t="s">
        <v>116</v>
      </c>
      <c r="Q196" s="135">
        <v>42510</v>
      </c>
      <c r="R196" s="136" t="s">
        <v>791</v>
      </c>
      <c r="S196" s="137" t="s">
        <v>6560</v>
      </c>
      <c r="T196" s="138">
        <v>42513</v>
      </c>
      <c r="U196" s="139" t="s">
        <v>7021</v>
      </c>
      <c r="V196" s="139" t="s">
        <v>226</v>
      </c>
      <c r="W196" s="140">
        <v>42577</v>
      </c>
      <c r="X196" s="139" t="s">
        <v>991</v>
      </c>
      <c r="Y196" s="139" t="s">
        <v>2171</v>
      </c>
      <c r="Z196" s="422" t="s">
        <v>226</v>
      </c>
      <c r="AA196" s="425">
        <v>42579</v>
      </c>
      <c r="AB196" s="150"/>
      <c r="AC196" s="143" t="s">
        <v>183</v>
      </c>
      <c r="AD196" s="143" t="s">
        <v>183</v>
      </c>
      <c r="AE196" s="144"/>
      <c r="AF196" s="144"/>
      <c r="AG196" s="144"/>
      <c r="AH196" s="144"/>
      <c r="AI196" s="144"/>
      <c r="AJ196" s="144"/>
      <c r="AK196" s="144"/>
      <c r="AL196" s="144"/>
      <c r="AM196" s="342"/>
      <c r="AN196" s="479"/>
      <c r="AO196" s="372" t="str">
        <f>VLOOKUP(C196,[2]LICITACIONES!$A$2:$A$51,1,0)</f>
        <v>177153/2016</v>
      </c>
      <c r="AP196" s="469"/>
      <c r="AQ196" s="469"/>
      <c r="AR196" s="468"/>
      <c r="AS196" s="468"/>
      <c r="AT196" s="468"/>
      <c r="AU196" s="468" t="str">
        <f>VLOOKUP(C196,'[4]En curso'!$A$2:$C$58,3,0)</f>
        <v>Tecnopolis</v>
      </c>
      <c r="AV196" s="468" t="str">
        <f>VLOOKUP(C196,[3]LICITACIONES!$A$2:$B$67,2,0)</f>
        <v>Tecnopolis - Materiales descartables</v>
      </c>
      <c r="AW196" s="468" t="e">
        <f>VLOOKUP(C196,'[3]O.C. EN EJECUCIÓN'!$A$2:$B$25,2,0)</f>
        <v>#N/A</v>
      </c>
      <c r="AX196" s="100"/>
      <c r="AY196" s="100"/>
      <c r="AZ196" s="100"/>
      <c r="BA196" s="100"/>
      <c r="BB196" s="100"/>
      <c r="BC196" s="100"/>
      <c r="BD196" s="100"/>
      <c r="BE196" s="100"/>
    </row>
    <row r="197" spans="1:57" ht="75" customHeight="1" x14ac:dyDescent="0.25">
      <c r="A197" s="125">
        <v>198</v>
      </c>
      <c r="B197" s="127"/>
      <c r="C197" s="127" t="s">
        <v>4581</v>
      </c>
      <c r="D197" s="126" t="s">
        <v>4581</v>
      </c>
      <c r="E197" s="126" t="s">
        <v>856</v>
      </c>
      <c r="F197" s="127"/>
      <c r="G197" s="127"/>
      <c r="H197" s="127"/>
      <c r="I197" s="440">
        <v>42383</v>
      </c>
      <c r="J197" s="167" t="s">
        <v>343</v>
      </c>
      <c r="K197" s="430"/>
      <c r="L197" s="131">
        <v>2415344</v>
      </c>
      <c r="M197" s="132" t="s">
        <v>993</v>
      </c>
      <c r="N197" s="130"/>
      <c r="O197" s="133"/>
      <c r="P197" s="147"/>
      <c r="Q197" s="147"/>
      <c r="R197" s="148"/>
      <c r="S197" s="137" t="s">
        <v>11</v>
      </c>
      <c r="T197" s="147"/>
      <c r="U197" s="148"/>
      <c r="V197" s="139" t="s">
        <v>203</v>
      </c>
      <c r="W197" s="140">
        <v>42438</v>
      </c>
      <c r="X197" s="139" t="s">
        <v>994</v>
      </c>
      <c r="Y197" s="139" t="s">
        <v>961</v>
      </c>
      <c r="Z197" s="421" t="s">
        <v>203</v>
      </c>
      <c r="AA197" s="152"/>
      <c r="AB197" s="144"/>
      <c r="AC197" s="143" t="s">
        <v>195</v>
      </c>
      <c r="AD197" s="144"/>
      <c r="AE197" s="144"/>
      <c r="AF197" s="144"/>
      <c r="AG197" s="144"/>
      <c r="AH197" s="144"/>
      <c r="AI197" s="144"/>
      <c r="AJ197" s="144"/>
      <c r="AK197" s="144"/>
      <c r="AL197" s="144"/>
      <c r="AM197" s="342"/>
      <c r="AN197" s="479"/>
      <c r="AO197" s="372" t="e">
        <f>VLOOKUP(C197,[2]LICITACIONES!$A$2:$A$51,1,0)</f>
        <v>#N/A</v>
      </c>
      <c r="AP197" s="469"/>
      <c r="AQ197" s="469"/>
      <c r="AR197" s="468"/>
      <c r="AS197" s="468"/>
      <c r="AT197" s="468"/>
      <c r="AU197" s="468"/>
      <c r="AV197" s="468" t="e">
        <f>VLOOKUP(C197,[3]LICITACIONES!$A$2:$B$67,2,0)</f>
        <v>#N/A</v>
      </c>
      <c r="AW197" s="468" t="e">
        <f>VLOOKUP(C197,'[3]O.C. EN EJECUCIÓN'!$A$2:$B$25,2,0)</f>
        <v>#N/A</v>
      </c>
      <c r="AX197" s="100"/>
      <c r="AY197" s="100"/>
      <c r="AZ197" s="100"/>
      <c r="BA197" s="100"/>
      <c r="BB197" s="100"/>
      <c r="BC197" s="100"/>
      <c r="BD197" s="100"/>
      <c r="BE197" s="100"/>
    </row>
    <row r="198" spans="1:57" ht="60" customHeight="1" x14ac:dyDescent="0.25">
      <c r="A198" s="125">
        <v>199</v>
      </c>
      <c r="B198" s="126" t="s">
        <v>995</v>
      </c>
      <c r="C198" s="126" t="s">
        <v>995</v>
      </c>
      <c r="D198" s="127"/>
      <c r="E198" s="126" t="s">
        <v>3763</v>
      </c>
      <c r="F198" s="127"/>
      <c r="G198" s="127"/>
      <c r="H198" s="127"/>
      <c r="I198" s="440">
        <v>42480</v>
      </c>
      <c r="J198" s="167" t="s">
        <v>49</v>
      </c>
      <c r="K198" s="166" t="s">
        <v>996</v>
      </c>
      <c r="L198" s="131">
        <v>643500</v>
      </c>
      <c r="M198" s="132" t="s">
        <v>765</v>
      </c>
      <c r="N198" s="129" t="s">
        <v>241</v>
      </c>
      <c r="O198" s="133"/>
      <c r="P198" s="134" t="s">
        <v>204</v>
      </c>
      <c r="Q198" s="135">
        <v>42521</v>
      </c>
      <c r="R198" s="148"/>
      <c r="S198" s="137" t="s">
        <v>6560</v>
      </c>
      <c r="T198" s="138">
        <v>42521</v>
      </c>
      <c r="U198" s="139" t="s">
        <v>7022</v>
      </c>
      <c r="V198" s="139" t="s">
        <v>226</v>
      </c>
      <c r="W198" s="140">
        <v>42598</v>
      </c>
      <c r="X198" s="139" t="s">
        <v>3764</v>
      </c>
      <c r="Y198" s="148" t="s">
        <v>6718</v>
      </c>
      <c r="Z198" s="422" t="s">
        <v>226</v>
      </c>
      <c r="AA198" s="425">
        <v>42599</v>
      </c>
      <c r="AB198" s="150"/>
      <c r="AC198" s="143" t="s">
        <v>183</v>
      </c>
      <c r="AD198" s="143" t="s">
        <v>183</v>
      </c>
      <c r="AE198" s="144"/>
      <c r="AF198" s="144"/>
      <c r="AG198" s="144"/>
      <c r="AH198" s="144"/>
      <c r="AI198" s="144"/>
      <c r="AJ198" s="144"/>
      <c r="AK198" s="144"/>
      <c r="AL198" s="144"/>
      <c r="AM198" s="342"/>
      <c r="AN198" s="479"/>
      <c r="AO198" s="372" t="str">
        <f>VLOOKUP(C198,[2]LICITACIONES!$A$2:$A$51,1,0)</f>
        <v>177088/2016</v>
      </c>
      <c r="AP198" s="469"/>
      <c r="AQ198" s="469"/>
      <c r="AR198" s="468"/>
      <c r="AS198" s="468"/>
      <c r="AT198" s="468"/>
      <c r="AU198" s="468" t="str">
        <f>VLOOKUP(C198,'[4]En curso'!$A$2:$C$58,3,0)</f>
        <v>Tecnopolis</v>
      </c>
      <c r="AV198" s="468" t="str">
        <f>VLOOKUP(C198,[3]LICITACIONES!$A$2:$B$67,2,0)</f>
        <v>Tecnopolis - Cañerías y Cloacas</v>
      </c>
      <c r="AW198" s="468" t="e">
        <f>VLOOKUP(C198,'[3]O.C. EN EJECUCIÓN'!$A$2:$B$25,2,0)</f>
        <v>#N/A</v>
      </c>
      <c r="AX198" s="100"/>
      <c r="AY198" s="100"/>
      <c r="AZ198" s="100"/>
      <c r="BA198" s="100"/>
      <c r="BB198" s="100"/>
      <c r="BC198" s="100"/>
      <c r="BD198" s="100"/>
      <c r="BE198" s="100"/>
    </row>
    <row r="199" spans="1:57" ht="60" customHeight="1" x14ac:dyDescent="0.25">
      <c r="A199" s="125">
        <v>200</v>
      </c>
      <c r="B199" s="127"/>
      <c r="C199" s="127" t="s">
        <v>4585</v>
      </c>
      <c r="D199" s="126" t="s">
        <v>4585</v>
      </c>
      <c r="E199" s="126" t="s">
        <v>856</v>
      </c>
      <c r="F199" s="127"/>
      <c r="G199" s="127"/>
      <c r="H199" s="127"/>
      <c r="I199" s="440">
        <v>42383</v>
      </c>
      <c r="J199" s="167" t="s">
        <v>235</v>
      </c>
      <c r="K199" s="430"/>
      <c r="L199" s="131">
        <v>1591226.33</v>
      </c>
      <c r="M199" s="132" t="s">
        <v>997</v>
      </c>
      <c r="N199" s="130"/>
      <c r="O199" s="133"/>
      <c r="P199" s="147"/>
      <c r="Q199" s="147"/>
      <c r="R199" s="148"/>
      <c r="S199" s="137" t="s">
        <v>11</v>
      </c>
      <c r="T199" s="147"/>
      <c r="U199" s="148"/>
      <c r="V199" s="139" t="s">
        <v>203</v>
      </c>
      <c r="W199" s="140">
        <v>42438</v>
      </c>
      <c r="X199" s="139" t="s">
        <v>998</v>
      </c>
      <c r="Y199" s="139" t="s">
        <v>961</v>
      </c>
      <c r="Z199" s="421" t="s">
        <v>203</v>
      </c>
      <c r="AA199" s="141">
        <v>42486</v>
      </c>
      <c r="AB199" s="144"/>
      <c r="AC199" s="143" t="s">
        <v>195</v>
      </c>
      <c r="AD199" s="144"/>
      <c r="AE199" s="144"/>
      <c r="AF199" s="144"/>
      <c r="AG199" s="144"/>
      <c r="AH199" s="144"/>
      <c r="AI199" s="144"/>
      <c r="AJ199" s="144"/>
      <c r="AK199" s="144"/>
      <c r="AL199" s="144"/>
      <c r="AM199" s="342"/>
      <c r="AN199" s="479"/>
      <c r="AO199" s="372" t="e">
        <f>VLOOKUP(C199,[2]LICITACIONES!$A$2:$A$51,1,0)</f>
        <v>#N/A</v>
      </c>
      <c r="AP199" s="469"/>
      <c r="AQ199" s="469"/>
      <c r="AR199" s="468"/>
      <c r="AS199" s="468"/>
      <c r="AT199" s="468"/>
      <c r="AU199" s="468"/>
      <c r="AV199" s="468" t="e">
        <f>VLOOKUP(C199,[3]LICITACIONES!$A$2:$B$67,2,0)</f>
        <v>#N/A</v>
      </c>
      <c r="AW199" s="468" t="e">
        <f>VLOOKUP(C199,'[3]O.C. EN EJECUCIÓN'!$A$2:$B$25,2,0)</f>
        <v>#N/A</v>
      </c>
      <c r="AX199" s="100"/>
      <c r="AY199" s="100"/>
      <c r="AZ199" s="100"/>
      <c r="BA199" s="100"/>
      <c r="BB199" s="100"/>
      <c r="BC199" s="100"/>
      <c r="BD199" s="100"/>
      <c r="BE199" s="100"/>
    </row>
    <row r="200" spans="1:57" ht="60" customHeight="1" x14ac:dyDescent="0.25">
      <c r="A200" s="125">
        <v>201</v>
      </c>
      <c r="B200" s="127" t="str">
        <f>C200</f>
        <v>001943/2014</v>
      </c>
      <c r="C200" s="127" t="s">
        <v>5532</v>
      </c>
      <c r="D200" s="127"/>
      <c r="E200" s="127"/>
      <c r="F200" s="126" t="s">
        <v>999</v>
      </c>
      <c r="G200" s="127"/>
      <c r="H200" s="127"/>
      <c r="I200" s="440">
        <v>42387</v>
      </c>
      <c r="J200" s="430"/>
      <c r="K200" s="430"/>
      <c r="L200" s="133"/>
      <c r="M200" s="133"/>
      <c r="N200" s="130"/>
      <c r="O200" s="133"/>
      <c r="P200" s="147"/>
      <c r="Q200" s="147"/>
      <c r="R200" s="136" t="s">
        <v>219</v>
      </c>
      <c r="S200" s="137" t="s">
        <v>11</v>
      </c>
      <c r="T200" s="147"/>
      <c r="U200" s="148"/>
      <c r="V200" s="148"/>
      <c r="W200" s="148"/>
      <c r="X200" s="148"/>
      <c r="Y200" s="148"/>
      <c r="Z200" s="421" t="s">
        <v>220</v>
      </c>
      <c r="AA200" s="141">
        <v>42499</v>
      </c>
      <c r="AB200" s="150"/>
      <c r="AC200" s="130"/>
      <c r="AD200" s="130"/>
      <c r="AE200" s="144"/>
      <c r="AF200" s="144"/>
      <c r="AG200" s="144"/>
      <c r="AH200" s="144"/>
      <c r="AI200" s="144"/>
      <c r="AJ200" s="144"/>
      <c r="AK200" s="144"/>
      <c r="AL200" s="144"/>
      <c r="AM200" s="342"/>
      <c r="AN200" s="479"/>
      <c r="AO200" s="372" t="e">
        <f>VLOOKUP(C200,[2]LICITACIONES!$A$2:$A$51,1,0)</f>
        <v>#N/A</v>
      </c>
      <c r="AP200" s="469"/>
      <c r="AQ200" s="469"/>
      <c r="AR200" s="468"/>
      <c r="AS200" s="468"/>
      <c r="AT200" s="468"/>
      <c r="AU200" s="468" t="s">
        <v>6514</v>
      </c>
      <c r="AV200" s="468" t="e">
        <f>VLOOKUP(C200,[3]LICITACIONES!$A$2:$B$67,2,0)</f>
        <v>#N/A</v>
      </c>
      <c r="AW200" s="468" t="e">
        <f>VLOOKUP(C200,'[3]O.C. EN EJECUCIÓN'!$A$2:$B$25,2,0)</f>
        <v>#N/A</v>
      </c>
      <c r="AX200" s="100"/>
      <c r="AY200" s="100"/>
      <c r="AZ200" s="100"/>
      <c r="BA200" s="100"/>
      <c r="BB200" s="100"/>
      <c r="BC200" s="100"/>
      <c r="BD200" s="100"/>
      <c r="BE200" s="100"/>
    </row>
    <row r="201" spans="1:57" ht="45" customHeight="1" x14ac:dyDescent="0.25">
      <c r="A201" s="125">
        <v>202</v>
      </c>
      <c r="B201" s="127"/>
      <c r="C201" s="127" t="s">
        <v>4586</v>
      </c>
      <c r="D201" s="127"/>
      <c r="E201" s="126" t="s">
        <v>5529</v>
      </c>
      <c r="F201" s="127"/>
      <c r="G201" s="127"/>
      <c r="H201" s="126" t="s">
        <v>1000</v>
      </c>
      <c r="I201" s="440">
        <v>42480</v>
      </c>
      <c r="J201" s="167" t="s">
        <v>348</v>
      </c>
      <c r="K201" s="430"/>
      <c r="L201" s="130"/>
      <c r="M201" s="132" t="s">
        <v>3328</v>
      </c>
      <c r="N201" s="132" t="s">
        <v>241</v>
      </c>
      <c r="O201" s="133"/>
      <c r="P201" s="147"/>
      <c r="Q201" s="147"/>
      <c r="R201" s="148"/>
      <c r="S201" s="137" t="s">
        <v>11</v>
      </c>
      <c r="T201" s="147"/>
      <c r="U201" s="139" t="s">
        <v>1001</v>
      </c>
      <c r="V201" s="139" t="s">
        <v>204</v>
      </c>
      <c r="W201" s="148"/>
      <c r="X201" s="139" t="s">
        <v>2057</v>
      </c>
      <c r="Y201" s="139" t="s">
        <v>1002</v>
      </c>
      <c r="Z201" s="421" t="s">
        <v>954</v>
      </c>
      <c r="AA201" s="141">
        <v>42480</v>
      </c>
      <c r="AB201" s="150"/>
      <c r="AC201" s="143" t="s">
        <v>183</v>
      </c>
      <c r="AD201" s="143" t="s">
        <v>183</v>
      </c>
      <c r="AE201" s="144"/>
      <c r="AF201" s="144"/>
      <c r="AG201" s="144"/>
      <c r="AH201" s="144"/>
      <c r="AI201" s="144"/>
      <c r="AJ201" s="144"/>
      <c r="AK201" s="144"/>
      <c r="AL201" s="144"/>
      <c r="AM201" s="342"/>
      <c r="AN201" s="479"/>
      <c r="AO201" s="372" t="e">
        <f>VLOOKUP(C201,[2]LICITACIONES!$A$2:$A$51,1,0)</f>
        <v>#N/A</v>
      </c>
      <c r="AP201" s="469"/>
      <c r="AQ201" s="469"/>
      <c r="AR201" s="468"/>
      <c r="AS201" s="468"/>
      <c r="AT201" s="468"/>
      <c r="AU201" s="468"/>
      <c r="AV201" s="468" t="e">
        <f>VLOOKUP(C201,[3]LICITACIONES!$A$2:$B$67,2,0)</f>
        <v>#N/A</v>
      </c>
      <c r="AW201" s="468" t="e">
        <f>VLOOKUP(C201,'[3]O.C. EN EJECUCIÓN'!$A$2:$B$25,2,0)</f>
        <v>#N/A</v>
      </c>
      <c r="AX201" s="100"/>
      <c r="AY201" s="100"/>
      <c r="AZ201" s="100"/>
      <c r="BA201" s="100"/>
      <c r="BB201" s="100"/>
      <c r="BC201" s="100"/>
      <c r="BD201" s="100"/>
      <c r="BE201" s="100"/>
    </row>
    <row r="202" spans="1:57" ht="45" customHeight="1" x14ac:dyDescent="0.25">
      <c r="A202" s="125">
        <v>203</v>
      </c>
      <c r="B202" s="126" t="s">
        <v>1003</v>
      </c>
      <c r="C202" s="126" t="s">
        <v>1003</v>
      </c>
      <c r="D202" s="127"/>
      <c r="E202" s="127"/>
      <c r="F202" s="127"/>
      <c r="G202" s="127"/>
      <c r="H202" s="127"/>
      <c r="I202" s="440">
        <v>42499</v>
      </c>
      <c r="J202" s="167" t="s">
        <v>49</v>
      </c>
      <c r="K202" s="166" t="s">
        <v>50</v>
      </c>
      <c r="L202" s="131">
        <v>29880560.940000001</v>
      </c>
      <c r="M202" s="129" t="s">
        <v>1004</v>
      </c>
      <c r="N202" s="151" t="s">
        <v>56</v>
      </c>
      <c r="O202" s="133"/>
      <c r="P202" s="134" t="s">
        <v>204</v>
      </c>
      <c r="Q202" s="135">
        <v>42549</v>
      </c>
      <c r="R202" s="136" t="s">
        <v>286</v>
      </c>
      <c r="S202" s="137">
        <f>AN202</f>
        <v>0</v>
      </c>
      <c r="T202" s="138">
        <v>42542</v>
      </c>
      <c r="U202" s="139" t="s">
        <v>3329</v>
      </c>
      <c r="V202" s="139" t="s">
        <v>116</v>
      </c>
      <c r="W202" s="140">
        <v>42587</v>
      </c>
      <c r="X202" s="139" t="s">
        <v>3330</v>
      </c>
      <c r="Y202" s="148"/>
      <c r="Z202" s="421"/>
      <c r="AA202" s="152"/>
      <c r="AB202" s="150"/>
      <c r="AC202" s="143" t="s">
        <v>186</v>
      </c>
      <c r="AD202" s="143" t="s">
        <v>186</v>
      </c>
      <c r="AE202" s="142" t="s">
        <v>1005</v>
      </c>
      <c r="AF202" s="144"/>
      <c r="AG202" s="144"/>
      <c r="AH202" s="143" t="s">
        <v>1006</v>
      </c>
      <c r="AI202" s="144"/>
      <c r="AJ202" s="144"/>
      <c r="AK202" s="144"/>
      <c r="AL202" s="144"/>
      <c r="AM202" s="342"/>
      <c r="AN202" s="479"/>
      <c r="AO202" s="372" t="e">
        <f>VLOOKUP(C202,[2]LICITACIONES!$A$2:$A$51,1,0)</f>
        <v>#N/A</v>
      </c>
      <c r="AP202" s="469"/>
      <c r="AQ202" s="469"/>
      <c r="AR202" s="468"/>
      <c r="AS202" s="468"/>
      <c r="AT202" s="468"/>
      <c r="AU202" s="468" t="s">
        <v>6509</v>
      </c>
      <c r="AV202" s="468" t="e">
        <f>VLOOKUP(C202,[3]LICITACIONES!$A$2:$B$67,2,0)</f>
        <v>#N/A</v>
      </c>
      <c r="AW202" s="468" t="str">
        <f>VLOOKUP(C202,'[3]O.C. EN EJECUCIÓN'!$A$2:$B$25,2,0)</f>
        <v>CCK - Servicio de Limpieza</v>
      </c>
      <c r="AX202" s="100"/>
      <c r="AY202" s="100"/>
      <c r="AZ202" s="100"/>
      <c r="BA202" s="100"/>
      <c r="BB202" s="100"/>
      <c r="BC202" s="100"/>
      <c r="BD202" s="100"/>
      <c r="BE202" s="100"/>
    </row>
    <row r="203" spans="1:57" ht="30" customHeight="1" x14ac:dyDescent="0.25">
      <c r="A203" s="125">
        <v>204</v>
      </c>
      <c r="B203" s="126" t="s">
        <v>1007</v>
      </c>
      <c r="C203" s="126" t="s">
        <v>1007</v>
      </c>
      <c r="D203" s="127"/>
      <c r="E203" s="127"/>
      <c r="F203" s="127"/>
      <c r="G203" s="127"/>
      <c r="H203" s="127"/>
      <c r="I203" s="440">
        <v>42499</v>
      </c>
      <c r="J203" s="167" t="s">
        <v>49</v>
      </c>
      <c r="K203" s="166" t="s">
        <v>50</v>
      </c>
      <c r="L203" s="131">
        <v>29880560.940000001</v>
      </c>
      <c r="M203" s="129" t="s">
        <v>3331</v>
      </c>
      <c r="N203" s="151" t="s">
        <v>56</v>
      </c>
      <c r="O203" s="133"/>
      <c r="P203" s="134" t="s">
        <v>204</v>
      </c>
      <c r="Q203" s="135">
        <v>42549</v>
      </c>
      <c r="R203" s="136" t="s">
        <v>286</v>
      </c>
      <c r="S203" s="137" t="s">
        <v>11</v>
      </c>
      <c r="T203" s="138">
        <v>42542</v>
      </c>
      <c r="U203" s="139" t="s">
        <v>1008</v>
      </c>
      <c r="V203" s="139" t="s">
        <v>116</v>
      </c>
      <c r="W203" s="140">
        <v>42586</v>
      </c>
      <c r="X203" s="139" t="s">
        <v>3332</v>
      </c>
      <c r="Y203" s="139" t="s">
        <v>3333</v>
      </c>
      <c r="Z203" s="421" t="s">
        <v>771</v>
      </c>
      <c r="AA203" s="141">
        <v>42586</v>
      </c>
      <c r="AB203" s="168" t="s">
        <v>185</v>
      </c>
      <c r="AC203" s="143" t="s">
        <v>186</v>
      </c>
      <c r="AD203" s="143" t="s">
        <v>186</v>
      </c>
      <c r="AE203" s="142" t="s">
        <v>1009</v>
      </c>
      <c r="AF203" s="144"/>
      <c r="AG203" s="144"/>
      <c r="AH203" s="143" t="s">
        <v>1010</v>
      </c>
      <c r="AI203" s="144"/>
      <c r="AJ203" s="144"/>
      <c r="AK203" s="144"/>
      <c r="AL203" s="143" t="s">
        <v>282</v>
      </c>
      <c r="AM203" s="342"/>
      <c r="AN203" s="479"/>
      <c r="AO203" s="372" t="e">
        <f>VLOOKUP(C203,[2]LICITACIONES!$A$2:$A$51,1,0)</f>
        <v>#N/A</v>
      </c>
      <c r="AP203" s="469"/>
      <c r="AQ203" s="469"/>
      <c r="AR203" s="468"/>
      <c r="AS203" s="468"/>
      <c r="AT203" s="468"/>
      <c r="AU203" s="468" t="s">
        <v>6514</v>
      </c>
      <c r="AV203" s="468" t="e">
        <f>VLOOKUP(C203,[3]LICITACIONES!$A$2:$B$67,2,0)</f>
        <v>#N/A</v>
      </c>
      <c r="AW203" s="468" t="e">
        <f>VLOOKUP(C203,'[3]O.C. EN EJECUCIÓN'!$A$2:$B$25,2,0)</f>
        <v>#N/A</v>
      </c>
      <c r="AX203" s="100"/>
      <c r="AY203" s="100"/>
      <c r="AZ203" s="100"/>
      <c r="BA203" s="100"/>
      <c r="BB203" s="100"/>
      <c r="BC203" s="100"/>
      <c r="BD203" s="100"/>
      <c r="BE203" s="100"/>
    </row>
    <row r="204" spans="1:57" ht="30" customHeight="1" x14ac:dyDescent="0.25">
      <c r="A204" s="125">
        <v>205</v>
      </c>
      <c r="B204" s="127" t="s">
        <v>5547</v>
      </c>
      <c r="C204" s="127" t="s">
        <v>5547</v>
      </c>
      <c r="D204" s="126" t="s">
        <v>1011</v>
      </c>
      <c r="E204" s="127"/>
      <c r="F204" s="127"/>
      <c r="G204" s="127"/>
      <c r="H204" s="194" t="s">
        <v>1012</v>
      </c>
      <c r="I204" s="440">
        <v>42486</v>
      </c>
      <c r="J204" s="166" t="s">
        <v>300</v>
      </c>
      <c r="K204" s="166" t="s">
        <v>302</v>
      </c>
      <c r="L204" s="131">
        <v>649064.57999999996</v>
      </c>
      <c r="M204" s="132" t="s">
        <v>1013</v>
      </c>
      <c r="N204" s="151" t="s">
        <v>226</v>
      </c>
      <c r="O204" s="133"/>
      <c r="P204" s="147"/>
      <c r="Q204" s="147"/>
      <c r="R204" s="136" t="s">
        <v>354</v>
      </c>
      <c r="S204" s="137" t="s">
        <v>112</v>
      </c>
      <c r="T204" s="138">
        <v>42529</v>
      </c>
      <c r="U204" s="139" t="s">
        <v>276</v>
      </c>
      <c r="V204" s="148"/>
      <c r="W204" s="148"/>
      <c r="X204" s="148"/>
      <c r="Y204" s="148"/>
      <c r="Z204" s="421" t="s">
        <v>215</v>
      </c>
      <c r="AA204" s="141">
        <v>42489</v>
      </c>
      <c r="AB204" s="168" t="s">
        <v>185</v>
      </c>
      <c r="AC204" s="143" t="s">
        <v>186</v>
      </c>
      <c r="AD204" s="143" t="s">
        <v>186</v>
      </c>
      <c r="AE204" s="144"/>
      <c r="AF204" s="144"/>
      <c r="AG204" s="144"/>
      <c r="AH204" s="144"/>
      <c r="AI204" s="144"/>
      <c r="AJ204" s="144"/>
      <c r="AK204" s="144"/>
      <c r="AL204" s="144"/>
      <c r="AM204" s="342"/>
      <c r="AN204" s="479"/>
      <c r="AO204" s="372" t="e">
        <f>VLOOKUP(C204,[2]LICITACIONES!$A$2:$A$51,1,0)</f>
        <v>#N/A</v>
      </c>
      <c r="AP204" s="469"/>
      <c r="AQ204" s="469"/>
      <c r="AR204" s="468"/>
      <c r="AS204" s="468"/>
      <c r="AT204" s="468"/>
      <c r="AU204" s="468"/>
      <c r="AV204" s="468" t="e">
        <f>VLOOKUP(C204,[3]LICITACIONES!$A$2:$B$67,2,0)</f>
        <v>#N/A</v>
      </c>
      <c r="AW204" s="468" t="e">
        <f>VLOOKUP(C204,'[3]O.C. EN EJECUCIÓN'!$A$2:$B$25,2,0)</f>
        <v>#N/A</v>
      </c>
      <c r="AX204" s="100"/>
      <c r="AY204" s="100"/>
      <c r="AZ204" s="100"/>
      <c r="BA204" s="100"/>
      <c r="BB204" s="100"/>
      <c r="BC204" s="100"/>
      <c r="BD204" s="100"/>
      <c r="BE204" s="100"/>
    </row>
    <row r="205" spans="1:57" ht="30" customHeight="1" x14ac:dyDescent="0.25">
      <c r="A205" s="125">
        <v>206</v>
      </c>
      <c r="B205" s="126" t="s">
        <v>1014</v>
      </c>
      <c r="C205" s="126" t="s">
        <v>1014</v>
      </c>
      <c r="D205" s="127"/>
      <c r="E205" s="126" t="s">
        <v>3765</v>
      </c>
      <c r="F205" s="127"/>
      <c r="G205" s="127"/>
      <c r="H205" s="126" t="s">
        <v>1015</v>
      </c>
      <c r="I205" s="440">
        <v>42496</v>
      </c>
      <c r="J205" s="167" t="s">
        <v>271</v>
      </c>
      <c r="K205" s="167" t="s">
        <v>1016</v>
      </c>
      <c r="L205" s="131">
        <v>15000</v>
      </c>
      <c r="M205" s="129" t="s">
        <v>1017</v>
      </c>
      <c r="N205" s="129" t="s">
        <v>203</v>
      </c>
      <c r="O205" s="133"/>
      <c r="P205" s="134" t="s">
        <v>203</v>
      </c>
      <c r="Q205" s="135">
        <v>42576</v>
      </c>
      <c r="R205" s="136" t="s">
        <v>286</v>
      </c>
      <c r="S205" s="137" t="s">
        <v>70</v>
      </c>
      <c r="T205" s="147"/>
      <c r="U205" s="139" t="s">
        <v>5404</v>
      </c>
      <c r="V205" s="139" t="s">
        <v>204</v>
      </c>
      <c r="W205" s="140">
        <v>42604</v>
      </c>
      <c r="X205" s="139" t="s">
        <v>3766</v>
      </c>
      <c r="Y205" s="148"/>
      <c r="Z205" s="422"/>
      <c r="AA205" s="425"/>
      <c r="AB205" s="168" t="s">
        <v>1020</v>
      </c>
      <c r="AC205" s="143" t="s">
        <v>375</v>
      </c>
      <c r="AD205" s="143" t="s">
        <v>375</v>
      </c>
      <c r="AE205" s="144"/>
      <c r="AF205" s="144"/>
      <c r="AG205" s="144"/>
      <c r="AH205" s="144"/>
      <c r="AI205" s="144"/>
      <c r="AJ205" s="144"/>
      <c r="AK205" s="144"/>
      <c r="AL205" s="143" t="s">
        <v>282</v>
      </c>
      <c r="AM205" s="342"/>
      <c r="AN205" s="479"/>
      <c r="AO205" s="372" t="e">
        <f>VLOOKUP(C205,[2]LICITACIONES!$A$2:$A$51,1,0)</f>
        <v>#N/A</v>
      </c>
      <c r="AP205" s="469"/>
      <c r="AQ205" s="469"/>
      <c r="AR205" s="468"/>
      <c r="AS205" s="468"/>
      <c r="AT205" s="468"/>
      <c r="AU205" s="468"/>
      <c r="AV205" s="468" t="e">
        <f>VLOOKUP(C205,[3]LICITACIONES!$A$2:$B$67,2,0)</f>
        <v>#N/A</v>
      </c>
      <c r="AW205" s="468" t="e">
        <f>VLOOKUP(C205,'[3]O.C. EN EJECUCIÓN'!$A$2:$B$25,2,0)</f>
        <v>#N/A</v>
      </c>
      <c r="AX205" s="100"/>
      <c r="AY205" s="100"/>
      <c r="AZ205" s="100"/>
      <c r="BA205" s="100"/>
      <c r="BB205" s="100"/>
      <c r="BC205" s="100"/>
      <c r="BD205" s="100"/>
      <c r="BE205" s="100"/>
    </row>
    <row r="206" spans="1:57" ht="75" customHeight="1" x14ac:dyDescent="0.25">
      <c r="A206" s="125">
        <v>207</v>
      </c>
      <c r="B206" s="126" t="s">
        <v>128</v>
      </c>
      <c r="C206" s="126" t="s">
        <v>128</v>
      </c>
      <c r="D206" s="127"/>
      <c r="E206" s="127"/>
      <c r="F206" s="127"/>
      <c r="G206" s="127"/>
      <c r="H206" s="127"/>
      <c r="I206" s="440">
        <v>42481</v>
      </c>
      <c r="J206" s="167" t="s">
        <v>477</v>
      </c>
      <c r="K206" s="166" t="s">
        <v>1021</v>
      </c>
      <c r="L206" s="131">
        <v>384000</v>
      </c>
      <c r="M206" s="132" t="s">
        <v>3334</v>
      </c>
      <c r="N206" s="132" t="s">
        <v>241</v>
      </c>
      <c r="O206" s="133"/>
      <c r="P206" s="134" t="s">
        <v>1022</v>
      </c>
      <c r="Q206" s="135">
        <v>42520</v>
      </c>
      <c r="R206" s="148"/>
      <c r="S206" s="137" t="s">
        <v>6560</v>
      </c>
      <c r="T206" s="138">
        <v>42583</v>
      </c>
      <c r="U206" s="139" t="s">
        <v>7023</v>
      </c>
      <c r="V206" s="139" t="s">
        <v>226</v>
      </c>
      <c r="W206" s="140">
        <v>42598</v>
      </c>
      <c r="X206" s="139" t="s">
        <v>3767</v>
      </c>
      <c r="Y206" s="148"/>
      <c r="Z206" s="422" t="s">
        <v>226</v>
      </c>
      <c r="AA206" s="425">
        <v>42599</v>
      </c>
      <c r="AB206" s="150"/>
      <c r="AC206" s="143" t="s">
        <v>183</v>
      </c>
      <c r="AD206" s="143" t="s">
        <v>183</v>
      </c>
      <c r="AE206" s="144"/>
      <c r="AF206" s="144"/>
      <c r="AG206" s="144"/>
      <c r="AH206" s="144"/>
      <c r="AI206" s="144"/>
      <c r="AJ206" s="144"/>
      <c r="AK206" s="144"/>
      <c r="AL206" s="144"/>
      <c r="AM206" s="342"/>
      <c r="AN206" s="479"/>
      <c r="AO206" s="372" t="str">
        <f>VLOOKUP(C206,[2]LICITACIONES!$A$2:$A$51,1,0)</f>
        <v>177217/2016</v>
      </c>
      <c r="AP206" s="469"/>
      <c r="AQ206" s="469"/>
      <c r="AR206" s="468"/>
      <c r="AS206" s="468"/>
      <c r="AT206" s="468"/>
      <c r="AU206" s="468" t="str">
        <f>VLOOKUP(C206,'[4]En curso'!$A$2:$C$58,3,0)</f>
        <v>Tecnopolis</v>
      </c>
      <c r="AV206" s="468" t="str">
        <f>VLOOKUP(C206,[3]LICITACIONES!$A$2:$B$67,2,0)</f>
        <v>Tecnopolis - Servicio de Desinfección</v>
      </c>
      <c r="AW206" s="468" t="e">
        <f>VLOOKUP(C206,'[3]O.C. EN EJECUCIÓN'!$A$2:$B$25,2,0)</f>
        <v>#N/A</v>
      </c>
      <c r="AX206" s="100"/>
      <c r="AY206" s="100"/>
      <c r="AZ206" s="100"/>
      <c r="BA206" s="100"/>
      <c r="BB206" s="100"/>
      <c r="BC206" s="100"/>
      <c r="BD206" s="100"/>
      <c r="BE206" s="100"/>
    </row>
    <row r="207" spans="1:57" ht="60" customHeight="1" x14ac:dyDescent="0.25">
      <c r="A207" s="125">
        <v>208</v>
      </c>
      <c r="B207" s="126" t="s">
        <v>1023</v>
      </c>
      <c r="C207" s="126" t="s">
        <v>1023</v>
      </c>
      <c r="D207" s="127"/>
      <c r="E207" s="126" t="s">
        <v>3768</v>
      </c>
      <c r="F207" s="127"/>
      <c r="G207" s="127"/>
      <c r="H207" s="127"/>
      <c r="I207" s="133"/>
      <c r="J207" s="167" t="s">
        <v>571</v>
      </c>
      <c r="K207" s="166" t="s">
        <v>1024</v>
      </c>
      <c r="L207" s="177">
        <v>94761.1</v>
      </c>
      <c r="M207" s="132" t="s">
        <v>1025</v>
      </c>
      <c r="N207" s="132" t="s">
        <v>203</v>
      </c>
      <c r="O207" s="133"/>
      <c r="P207" s="134" t="s">
        <v>203</v>
      </c>
      <c r="Q207" s="147"/>
      <c r="R207" s="136" t="s">
        <v>456</v>
      </c>
      <c r="S207" s="137" t="s">
        <v>11</v>
      </c>
      <c r="T207" s="147"/>
      <c r="U207" s="139" t="s">
        <v>1026</v>
      </c>
      <c r="V207" s="139" t="s">
        <v>215</v>
      </c>
      <c r="W207" s="140">
        <v>42521</v>
      </c>
      <c r="X207" s="148"/>
      <c r="Y207" s="139" t="s">
        <v>1027</v>
      </c>
      <c r="Z207" s="421" t="s">
        <v>215</v>
      </c>
      <c r="AA207" s="141">
        <v>42521</v>
      </c>
      <c r="AB207" s="168" t="s">
        <v>686</v>
      </c>
      <c r="AC207" s="143" t="s">
        <v>375</v>
      </c>
      <c r="AD207" s="143" t="s">
        <v>375</v>
      </c>
      <c r="AE207" s="142" t="s">
        <v>686</v>
      </c>
      <c r="AF207" s="144"/>
      <c r="AG207" s="144"/>
      <c r="AH207" s="144"/>
      <c r="AI207" s="144"/>
      <c r="AJ207" s="144"/>
      <c r="AK207" s="144"/>
      <c r="AL207" s="143" t="s">
        <v>282</v>
      </c>
      <c r="AM207" s="342"/>
      <c r="AN207" s="479"/>
      <c r="AO207" s="372" t="e">
        <f>VLOOKUP(C207,[2]LICITACIONES!$A$2:$A$51,1,0)</f>
        <v>#N/A</v>
      </c>
      <c r="AP207" s="469"/>
      <c r="AQ207" s="469"/>
      <c r="AR207" s="468"/>
      <c r="AS207" s="468"/>
      <c r="AT207" s="468"/>
      <c r="AU207" s="468" t="s">
        <v>6514</v>
      </c>
      <c r="AV207" s="468" t="e">
        <f>VLOOKUP(C207,[3]LICITACIONES!$A$2:$B$67,2,0)</f>
        <v>#N/A</v>
      </c>
      <c r="AW207" s="468" t="e">
        <f>VLOOKUP(C207,'[3]O.C. EN EJECUCIÓN'!$A$2:$B$25,2,0)</f>
        <v>#N/A</v>
      </c>
      <c r="AX207" s="100"/>
      <c r="AY207" s="100"/>
      <c r="AZ207" s="100"/>
      <c r="BA207" s="100"/>
      <c r="BB207" s="100"/>
      <c r="BC207" s="100"/>
      <c r="BD207" s="100"/>
      <c r="BE207" s="100"/>
    </row>
    <row r="208" spans="1:57" ht="60" customHeight="1" x14ac:dyDescent="0.25">
      <c r="A208" s="125">
        <v>209</v>
      </c>
      <c r="B208" s="126" t="s">
        <v>1028</v>
      </c>
      <c r="C208" s="126" t="s">
        <v>1028</v>
      </c>
      <c r="D208" s="127"/>
      <c r="E208" s="127"/>
      <c r="F208" s="127"/>
      <c r="G208" s="127"/>
      <c r="H208" s="126" t="s">
        <v>1029</v>
      </c>
      <c r="I208" s="440">
        <v>42499</v>
      </c>
      <c r="J208" s="167" t="s">
        <v>339</v>
      </c>
      <c r="K208" s="167" t="s">
        <v>3335</v>
      </c>
      <c r="L208" s="131">
        <v>2000000</v>
      </c>
      <c r="M208" s="129" t="s">
        <v>1030</v>
      </c>
      <c r="N208" s="151" t="s">
        <v>322</v>
      </c>
      <c r="O208" s="133"/>
      <c r="P208" s="134" t="s">
        <v>116</v>
      </c>
      <c r="Q208" s="147"/>
      <c r="R208" s="136" t="s">
        <v>150</v>
      </c>
      <c r="S208" s="137" t="s">
        <v>11</v>
      </c>
      <c r="T208" s="147"/>
      <c r="U208" s="148"/>
      <c r="V208" s="139" t="s">
        <v>206</v>
      </c>
      <c r="W208" s="140">
        <v>42510</v>
      </c>
      <c r="X208" s="148"/>
      <c r="Y208" s="139" t="s">
        <v>1031</v>
      </c>
      <c r="Z208" s="421" t="s">
        <v>215</v>
      </c>
      <c r="AA208" s="141">
        <v>42516</v>
      </c>
      <c r="AB208" s="168" t="s">
        <v>686</v>
      </c>
      <c r="AC208" s="143" t="s">
        <v>375</v>
      </c>
      <c r="AD208" s="143" t="s">
        <v>375</v>
      </c>
      <c r="AE208" s="144"/>
      <c r="AF208" s="142" t="s">
        <v>1032</v>
      </c>
      <c r="AG208" s="169">
        <v>360794</v>
      </c>
      <c r="AH208" s="144"/>
      <c r="AI208" s="143" t="s">
        <v>1033</v>
      </c>
      <c r="AJ208" s="169">
        <v>1000000</v>
      </c>
      <c r="AK208" s="142" t="s">
        <v>1034</v>
      </c>
      <c r="AL208" s="142" t="s">
        <v>1035</v>
      </c>
      <c r="AM208" s="342" t="str">
        <f t="shared" ref="AM208:AM209" si="2">AK208</f>
        <v>PAGO PARCIAL</v>
      </c>
      <c r="AN208" s="479"/>
      <c r="AO208" s="372" t="e">
        <f>VLOOKUP(C208,[2]LICITACIONES!$A$2:$A$51,1,0)</f>
        <v>#N/A</v>
      </c>
      <c r="AP208" s="469"/>
      <c r="AQ208" s="469"/>
      <c r="AR208" s="468"/>
      <c r="AS208" s="468"/>
      <c r="AT208" s="468"/>
      <c r="AU208" s="468"/>
      <c r="AV208" s="468" t="e">
        <f>VLOOKUP(C208,[3]LICITACIONES!$A$2:$B$67,2,0)</f>
        <v>#N/A</v>
      </c>
      <c r="AW208" s="468" t="e">
        <f>VLOOKUP(C208,'[3]O.C. EN EJECUCIÓN'!$A$2:$B$25,2,0)</f>
        <v>#N/A</v>
      </c>
      <c r="AX208" s="100"/>
      <c r="AY208" s="100"/>
      <c r="AZ208" s="100"/>
      <c r="BA208" s="100"/>
      <c r="BB208" s="100"/>
      <c r="BC208" s="100"/>
      <c r="BD208" s="100"/>
      <c r="BE208" s="100"/>
    </row>
    <row r="209" spans="1:57" ht="75" customHeight="1" x14ac:dyDescent="0.25">
      <c r="A209" s="156">
        <v>210</v>
      </c>
      <c r="B209" s="157" t="s">
        <v>1036</v>
      </c>
      <c r="C209" s="157" t="s">
        <v>1036</v>
      </c>
      <c r="D209" s="158"/>
      <c r="E209" s="157" t="s">
        <v>1037</v>
      </c>
      <c r="F209" s="158"/>
      <c r="G209" s="158"/>
      <c r="H209" s="157" t="s">
        <v>1038</v>
      </c>
      <c r="I209" s="158"/>
      <c r="J209" s="157" t="s">
        <v>348</v>
      </c>
      <c r="K209" s="186" t="s">
        <v>1039</v>
      </c>
      <c r="L209" s="162">
        <v>11000</v>
      </c>
      <c r="M209" s="157" t="s">
        <v>1040</v>
      </c>
      <c r="N209" s="163" t="s">
        <v>226</v>
      </c>
      <c r="O209" s="158"/>
      <c r="P209" s="163" t="s">
        <v>204</v>
      </c>
      <c r="Q209" s="159">
        <v>42521</v>
      </c>
      <c r="R209" s="160" t="s">
        <v>354</v>
      </c>
      <c r="S209" s="137" t="s">
        <v>11</v>
      </c>
      <c r="T209" s="160"/>
      <c r="U209" s="163" t="s">
        <v>1041</v>
      </c>
      <c r="V209" s="163" t="s">
        <v>116</v>
      </c>
      <c r="W209" s="173">
        <v>42542</v>
      </c>
      <c r="X209" s="163" t="s">
        <v>1042</v>
      </c>
      <c r="Y209" s="158"/>
      <c r="Z209" s="421" t="s">
        <v>215</v>
      </c>
      <c r="AA209" s="159">
        <v>42543</v>
      </c>
      <c r="AB209" s="158"/>
      <c r="AC209" s="163" t="s">
        <v>186</v>
      </c>
      <c r="AD209" s="163" t="s">
        <v>186</v>
      </c>
      <c r="AE209" s="161" t="s">
        <v>967</v>
      </c>
      <c r="AF209" s="161" t="s">
        <v>968</v>
      </c>
      <c r="AG209" s="158"/>
      <c r="AH209" s="163" t="s">
        <v>1043</v>
      </c>
      <c r="AI209" s="158"/>
      <c r="AJ209" s="192">
        <v>11000</v>
      </c>
      <c r="AK209" s="193" t="s">
        <v>531</v>
      </c>
      <c r="AL209" s="193" t="s">
        <v>969</v>
      </c>
      <c r="AM209" s="342" t="str">
        <f t="shared" si="2"/>
        <v>Devengado</v>
      </c>
      <c r="AN209" s="479"/>
      <c r="AO209" s="372" t="e">
        <f>VLOOKUP(C209,[2]LICITACIONES!$A$2:$A$51,1,0)</f>
        <v>#N/A</v>
      </c>
      <c r="AP209" s="469"/>
      <c r="AQ209" s="469"/>
      <c r="AR209" s="468"/>
      <c r="AS209" s="468"/>
      <c r="AT209" s="468"/>
      <c r="AU209" s="468" t="s">
        <v>6514</v>
      </c>
      <c r="AV209" s="468" t="e">
        <f>VLOOKUP(C209,[3]LICITACIONES!$A$2:$B$67,2,0)</f>
        <v>#N/A</v>
      </c>
      <c r="AW209" s="468" t="e">
        <f>VLOOKUP(C209,'[3]O.C. EN EJECUCIÓN'!$A$2:$B$25,2,0)</f>
        <v>#N/A</v>
      </c>
      <c r="AX209" s="100"/>
      <c r="AY209" s="100"/>
      <c r="AZ209" s="100"/>
      <c r="BA209" s="100"/>
      <c r="BB209" s="100"/>
      <c r="BC209" s="100"/>
      <c r="BD209" s="100"/>
      <c r="BE209" s="100"/>
    </row>
    <row r="210" spans="1:57" ht="60" customHeight="1" x14ac:dyDescent="0.25">
      <c r="A210" s="125">
        <v>211</v>
      </c>
      <c r="B210" s="126" t="s">
        <v>1044</v>
      </c>
      <c r="C210" s="126" t="s">
        <v>1044</v>
      </c>
      <c r="D210" s="127"/>
      <c r="E210" s="126" t="s">
        <v>1045</v>
      </c>
      <c r="F210" s="127"/>
      <c r="G210" s="127"/>
      <c r="H210" s="126" t="s">
        <v>1046</v>
      </c>
      <c r="I210" s="440">
        <v>42492</v>
      </c>
      <c r="J210" s="167" t="s">
        <v>519</v>
      </c>
      <c r="K210" s="167" t="s">
        <v>975</v>
      </c>
      <c r="L210" s="131">
        <v>45747</v>
      </c>
      <c r="M210" s="129" t="s">
        <v>3336</v>
      </c>
      <c r="N210" s="132" t="s">
        <v>203</v>
      </c>
      <c r="O210" s="133"/>
      <c r="P210" s="134" t="s">
        <v>116</v>
      </c>
      <c r="Q210" s="135">
        <v>42499</v>
      </c>
      <c r="R210" s="136" t="s">
        <v>219</v>
      </c>
      <c r="S210" s="137" t="s">
        <v>112</v>
      </c>
      <c r="T210" s="147"/>
      <c r="U210" s="139" t="s">
        <v>1047</v>
      </c>
      <c r="V210" s="148"/>
      <c r="W210" s="148"/>
      <c r="X210" s="148"/>
      <c r="Y210" s="148"/>
      <c r="Z210" s="421" t="s">
        <v>204</v>
      </c>
      <c r="AA210" s="141">
        <v>42558</v>
      </c>
      <c r="AB210" s="150"/>
      <c r="AC210" s="143" t="s">
        <v>186</v>
      </c>
      <c r="AD210" s="143" t="s">
        <v>186</v>
      </c>
      <c r="AE210" s="144"/>
      <c r="AF210" s="142" t="s">
        <v>978</v>
      </c>
      <c r="AG210" s="169">
        <v>1651</v>
      </c>
      <c r="AH210" s="143" t="s">
        <v>1048</v>
      </c>
      <c r="AI210" s="144"/>
      <c r="AJ210" s="144"/>
      <c r="AK210" s="144"/>
      <c r="AL210" s="142" t="s">
        <v>717</v>
      </c>
      <c r="AM210" s="342"/>
      <c r="AN210" s="479"/>
      <c r="AO210" s="372" t="e">
        <f>VLOOKUP(C210,[2]LICITACIONES!$A$2:$A$51,1,0)</f>
        <v>#N/A</v>
      </c>
      <c r="AP210" s="469"/>
      <c r="AQ210" s="469"/>
      <c r="AR210" s="468"/>
      <c r="AS210" s="469"/>
      <c r="AT210" s="468"/>
      <c r="AU210" s="468" t="s">
        <v>6514</v>
      </c>
      <c r="AV210" s="468" t="e">
        <f>VLOOKUP(C210,[3]LICITACIONES!$A$2:$B$67,2,0)</f>
        <v>#N/A</v>
      </c>
      <c r="AW210" s="468" t="e">
        <f>VLOOKUP(C210,'[3]O.C. EN EJECUCIÓN'!$A$2:$B$25,2,0)</f>
        <v>#N/A</v>
      </c>
      <c r="AX210" s="102"/>
      <c r="AY210" s="102"/>
      <c r="AZ210" s="102"/>
      <c r="BA210" s="102"/>
      <c r="BB210" s="102"/>
      <c r="BC210" s="102"/>
      <c r="BD210" s="102"/>
      <c r="BE210" s="100"/>
    </row>
    <row r="211" spans="1:57" ht="75" customHeight="1" x14ac:dyDescent="0.25">
      <c r="A211" s="125">
        <v>212</v>
      </c>
      <c r="B211" s="126" t="s">
        <v>1049</v>
      </c>
      <c r="C211" s="126" t="s">
        <v>1049</v>
      </c>
      <c r="D211" s="127"/>
      <c r="E211" s="126" t="s">
        <v>1050</v>
      </c>
      <c r="F211" s="127"/>
      <c r="G211" s="127"/>
      <c r="H211" s="126" t="s">
        <v>1051</v>
      </c>
      <c r="I211" s="440">
        <v>42488</v>
      </c>
      <c r="J211" s="167" t="s">
        <v>3277</v>
      </c>
      <c r="K211" s="166" t="s">
        <v>1052</v>
      </c>
      <c r="L211" s="131">
        <v>14906.6</v>
      </c>
      <c r="M211" s="129" t="s">
        <v>1053</v>
      </c>
      <c r="N211" s="151" t="s">
        <v>226</v>
      </c>
      <c r="O211" s="133"/>
      <c r="P211" s="134" t="s">
        <v>204</v>
      </c>
      <c r="Q211" s="135">
        <v>42528</v>
      </c>
      <c r="R211" s="136" t="s">
        <v>773</v>
      </c>
      <c r="S211" s="137" t="s">
        <v>11</v>
      </c>
      <c r="T211" s="138">
        <v>42514</v>
      </c>
      <c r="U211" s="139" t="s">
        <v>1054</v>
      </c>
      <c r="V211" s="139" t="s">
        <v>204</v>
      </c>
      <c r="W211" s="140">
        <v>42536</v>
      </c>
      <c r="X211" s="139" t="s">
        <v>1055</v>
      </c>
      <c r="Y211" s="139" t="s">
        <v>1056</v>
      </c>
      <c r="Z211" s="421" t="s">
        <v>206</v>
      </c>
      <c r="AA211" s="141">
        <v>42549</v>
      </c>
      <c r="AB211" s="150"/>
      <c r="AC211" s="143" t="s">
        <v>186</v>
      </c>
      <c r="AD211" s="143" t="s">
        <v>186</v>
      </c>
      <c r="AE211" s="144"/>
      <c r="AF211" s="142" t="s">
        <v>678</v>
      </c>
      <c r="AG211" s="144"/>
      <c r="AH211" s="143" t="s">
        <v>1057</v>
      </c>
      <c r="AI211" s="144"/>
      <c r="AJ211" s="144"/>
      <c r="AK211" s="144"/>
      <c r="AL211" s="142" t="s">
        <v>1058</v>
      </c>
      <c r="AM211" s="342"/>
      <c r="AN211" s="479"/>
      <c r="AO211" s="372" t="e">
        <f>VLOOKUP(C211,[2]LICITACIONES!$A$2:$A$51,1,0)</f>
        <v>#N/A</v>
      </c>
      <c r="AP211" s="469"/>
      <c r="AQ211" s="469"/>
      <c r="AR211" s="468"/>
      <c r="AS211" s="468"/>
      <c r="AT211" s="468"/>
      <c r="AU211" s="468" t="s">
        <v>6514</v>
      </c>
      <c r="AV211" s="468" t="e">
        <f>VLOOKUP(C211,[3]LICITACIONES!$A$2:$B$67,2,0)</f>
        <v>#N/A</v>
      </c>
      <c r="AW211" s="468" t="e">
        <f>VLOOKUP(C211,'[3]O.C. EN EJECUCIÓN'!$A$2:$B$25,2,0)</f>
        <v>#N/A</v>
      </c>
      <c r="AX211" s="100"/>
      <c r="AY211" s="100"/>
      <c r="AZ211" s="100"/>
      <c r="BA211" s="100"/>
      <c r="BB211" s="100"/>
      <c r="BC211" s="100"/>
      <c r="BD211" s="100"/>
      <c r="BE211" s="100"/>
    </row>
    <row r="212" spans="1:57" ht="30" customHeight="1" x14ac:dyDescent="0.25">
      <c r="A212" s="125">
        <v>213</v>
      </c>
      <c r="B212" s="126" t="s">
        <v>1059</v>
      </c>
      <c r="C212" s="126" t="s">
        <v>1059</v>
      </c>
      <c r="D212" s="127"/>
      <c r="E212" s="127"/>
      <c r="F212" s="127"/>
      <c r="G212" s="127"/>
      <c r="H212" s="126" t="s">
        <v>1060</v>
      </c>
      <c r="I212" s="440">
        <v>42471</v>
      </c>
      <c r="J212" s="167" t="s">
        <v>271</v>
      </c>
      <c r="K212" s="167" t="s">
        <v>1061</v>
      </c>
      <c r="L212" s="131">
        <v>28000</v>
      </c>
      <c r="M212" s="129" t="s">
        <v>1062</v>
      </c>
      <c r="N212" s="132" t="s">
        <v>203</v>
      </c>
      <c r="O212" s="133"/>
      <c r="P212" s="134" t="s">
        <v>203</v>
      </c>
      <c r="Q212" s="135">
        <v>42620</v>
      </c>
      <c r="R212" s="136" t="s">
        <v>268</v>
      </c>
      <c r="S212" s="137" t="s">
        <v>70</v>
      </c>
      <c r="T212" s="138">
        <v>42579</v>
      </c>
      <c r="U212" s="139" t="s">
        <v>7024</v>
      </c>
      <c r="V212" s="139" t="s">
        <v>203</v>
      </c>
      <c r="W212" s="140">
        <v>42633</v>
      </c>
      <c r="X212" s="139" t="s">
        <v>1064</v>
      </c>
      <c r="Y212" s="139" t="s">
        <v>6610</v>
      </c>
      <c r="Z212" s="421" t="s">
        <v>220</v>
      </c>
      <c r="AA212" s="141">
        <v>42642</v>
      </c>
      <c r="AB212" s="150"/>
      <c r="AC212" s="143" t="s">
        <v>375</v>
      </c>
      <c r="AD212" s="143" t="s">
        <v>375</v>
      </c>
      <c r="AE212" s="144"/>
      <c r="AF212" s="144"/>
      <c r="AG212" s="144"/>
      <c r="AH212" s="144"/>
      <c r="AI212" s="144"/>
      <c r="AJ212" s="144"/>
      <c r="AK212" s="144"/>
      <c r="AL212" s="144"/>
      <c r="AM212" s="342"/>
      <c r="AN212" s="479"/>
      <c r="AO212" s="372" t="e">
        <f>VLOOKUP(C212,[2]LICITACIONES!$A$2:$A$51,1,0)</f>
        <v>#N/A</v>
      </c>
      <c r="AP212" s="469"/>
      <c r="AQ212" s="469"/>
      <c r="AR212" s="468"/>
      <c r="AS212" s="468"/>
      <c r="AT212" s="468"/>
      <c r="AU212" s="468"/>
      <c r="AV212" s="468" t="e">
        <f>VLOOKUP(C212,[3]LICITACIONES!$A$2:$B$67,2,0)</f>
        <v>#N/A</v>
      </c>
      <c r="AW212" s="468" t="e">
        <f>VLOOKUP(C212,'[3]O.C. EN EJECUCIÓN'!$A$2:$B$25,2,0)</f>
        <v>#N/A</v>
      </c>
      <c r="AX212" s="100"/>
      <c r="AY212" s="100"/>
      <c r="AZ212" s="100"/>
      <c r="BA212" s="100"/>
      <c r="BB212" s="100"/>
      <c r="BC212" s="100"/>
      <c r="BD212" s="100"/>
      <c r="BE212" s="100"/>
    </row>
    <row r="213" spans="1:57" ht="75" customHeight="1" x14ac:dyDescent="0.25">
      <c r="A213" s="125">
        <v>214</v>
      </c>
      <c r="B213" s="126" t="s">
        <v>1066</v>
      </c>
      <c r="C213" s="126" t="s">
        <v>1066</v>
      </c>
      <c r="D213" s="127"/>
      <c r="E213" s="127"/>
      <c r="F213" s="127"/>
      <c r="G213" s="127"/>
      <c r="H213" s="126" t="s">
        <v>1067</v>
      </c>
      <c r="I213" s="440">
        <v>42471</v>
      </c>
      <c r="J213" s="167" t="s">
        <v>271</v>
      </c>
      <c r="K213" s="167" t="s">
        <v>1068</v>
      </c>
      <c r="L213" s="131">
        <v>3500</v>
      </c>
      <c r="M213" s="129" t="s">
        <v>1069</v>
      </c>
      <c r="N213" s="132" t="s">
        <v>203</v>
      </c>
      <c r="O213" s="133"/>
      <c r="P213" s="134" t="s">
        <v>203</v>
      </c>
      <c r="Q213" s="135">
        <v>42576</v>
      </c>
      <c r="R213" s="136" t="s">
        <v>268</v>
      </c>
      <c r="S213" s="137" t="s">
        <v>70</v>
      </c>
      <c r="T213" s="138">
        <v>42579</v>
      </c>
      <c r="U213" s="139" t="s">
        <v>1063</v>
      </c>
      <c r="V213" s="139" t="s">
        <v>204</v>
      </c>
      <c r="W213" s="140">
        <v>42604</v>
      </c>
      <c r="X213" s="139" t="s">
        <v>3769</v>
      </c>
      <c r="Y213" s="148"/>
      <c r="Z213" s="421"/>
      <c r="AA213" s="425"/>
      <c r="AB213" s="150"/>
      <c r="AC213" s="143" t="s">
        <v>375</v>
      </c>
      <c r="AD213" s="143" t="s">
        <v>375</v>
      </c>
      <c r="AE213" s="144"/>
      <c r="AF213" s="144"/>
      <c r="AG213" s="144"/>
      <c r="AH213" s="144"/>
      <c r="AI213" s="144"/>
      <c r="AJ213" s="144"/>
      <c r="AK213" s="144"/>
      <c r="AL213" s="144"/>
      <c r="AM213" s="342"/>
      <c r="AN213" s="479"/>
      <c r="AO213" s="372" t="e">
        <f>VLOOKUP(C213,[2]LICITACIONES!$A$2:$A$51,1,0)</f>
        <v>#N/A</v>
      </c>
      <c r="AP213" s="469"/>
      <c r="AQ213" s="469"/>
      <c r="AR213" s="468"/>
      <c r="AS213" s="468"/>
      <c r="AT213" s="468"/>
      <c r="AU213" s="468"/>
      <c r="AV213" s="468" t="e">
        <f>VLOOKUP(C213,[3]LICITACIONES!$A$2:$B$67,2,0)</f>
        <v>#N/A</v>
      </c>
      <c r="AW213" s="468" t="e">
        <f>VLOOKUP(C213,'[3]O.C. EN EJECUCIÓN'!$A$2:$B$25,2,0)</f>
        <v>#N/A</v>
      </c>
      <c r="AX213" s="100"/>
      <c r="AY213" s="100"/>
      <c r="AZ213" s="100"/>
      <c r="BA213" s="100"/>
      <c r="BB213" s="100"/>
      <c r="BC213" s="100"/>
      <c r="BD213" s="100"/>
      <c r="BE213" s="100"/>
    </row>
    <row r="214" spans="1:57" ht="75" customHeight="1" x14ac:dyDescent="0.25">
      <c r="A214" s="125">
        <v>215</v>
      </c>
      <c r="B214" s="126" t="s">
        <v>797</v>
      </c>
      <c r="C214" s="126" t="s">
        <v>797</v>
      </c>
      <c r="D214" s="127"/>
      <c r="E214" s="126" t="s">
        <v>3770</v>
      </c>
      <c r="F214" s="127"/>
      <c r="G214" s="127"/>
      <c r="H214" s="127"/>
      <c r="I214" s="440">
        <v>42492</v>
      </c>
      <c r="J214" s="167" t="s">
        <v>271</v>
      </c>
      <c r="K214" s="194" t="s">
        <v>1070</v>
      </c>
      <c r="L214" s="131">
        <v>60000</v>
      </c>
      <c r="M214" s="133"/>
      <c r="N214" s="149" t="s">
        <v>203</v>
      </c>
      <c r="O214" s="133"/>
      <c r="P214" s="190" t="s">
        <v>204</v>
      </c>
      <c r="Q214" s="147"/>
      <c r="R214" s="148"/>
      <c r="S214" s="137" t="s">
        <v>11</v>
      </c>
      <c r="T214" s="147"/>
      <c r="U214" s="148"/>
      <c r="V214" s="139" t="s">
        <v>203</v>
      </c>
      <c r="W214" s="140">
        <v>42500</v>
      </c>
      <c r="X214" s="139" t="s">
        <v>3337</v>
      </c>
      <c r="Y214" s="139" t="s">
        <v>3338</v>
      </c>
      <c r="Z214" s="421" t="s">
        <v>422</v>
      </c>
      <c r="AA214" s="141">
        <v>42520</v>
      </c>
      <c r="AB214" s="150"/>
      <c r="AC214" s="143" t="s">
        <v>375</v>
      </c>
      <c r="AD214" s="143" t="s">
        <v>375</v>
      </c>
      <c r="AE214" s="144"/>
      <c r="AF214" s="144"/>
      <c r="AG214" s="144"/>
      <c r="AH214" s="144"/>
      <c r="AI214" s="144"/>
      <c r="AJ214" s="144"/>
      <c r="AK214" s="144"/>
      <c r="AL214" s="144"/>
      <c r="AM214" s="342"/>
      <c r="AN214" s="479"/>
      <c r="AO214" s="372" t="e">
        <f>VLOOKUP(C214,[2]LICITACIONES!$A$2:$A$51,1,0)</f>
        <v>#N/A</v>
      </c>
      <c r="AP214" s="469"/>
      <c r="AQ214" s="469"/>
      <c r="AR214" s="468"/>
      <c r="AS214" s="468"/>
      <c r="AT214" s="468"/>
      <c r="AU214" s="468"/>
      <c r="AV214" s="468" t="e">
        <f>VLOOKUP(C214,[3]LICITACIONES!$A$2:$B$67,2,0)</f>
        <v>#N/A</v>
      </c>
      <c r="AW214" s="468" t="e">
        <f>VLOOKUP(C214,'[3]O.C. EN EJECUCIÓN'!$A$2:$B$25,2,0)</f>
        <v>#N/A</v>
      </c>
      <c r="AX214" s="100"/>
      <c r="AY214" s="100"/>
      <c r="AZ214" s="100"/>
      <c r="BA214" s="100"/>
      <c r="BB214" s="100"/>
      <c r="BC214" s="100"/>
      <c r="BD214" s="100"/>
      <c r="BE214" s="100"/>
    </row>
    <row r="215" spans="1:57" ht="60" customHeight="1" x14ac:dyDescent="0.25">
      <c r="A215" s="125">
        <v>216</v>
      </c>
      <c r="B215" s="126" t="s">
        <v>1071</v>
      </c>
      <c r="C215" s="126" t="s">
        <v>1071</v>
      </c>
      <c r="D215" s="127"/>
      <c r="E215" s="127"/>
      <c r="F215" s="127"/>
      <c r="G215" s="127"/>
      <c r="H215" s="126" t="s">
        <v>1072</v>
      </c>
      <c r="I215" s="440">
        <v>42471</v>
      </c>
      <c r="J215" s="167" t="s">
        <v>271</v>
      </c>
      <c r="K215" s="167" t="s">
        <v>1073</v>
      </c>
      <c r="L215" s="131">
        <v>12000</v>
      </c>
      <c r="M215" s="129" t="s">
        <v>1074</v>
      </c>
      <c r="N215" s="132" t="s">
        <v>203</v>
      </c>
      <c r="O215" s="133"/>
      <c r="P215" s="134" t="s">
        <v>203</v>
      </c>
      <c r="Q215" s="135">
        <v>42620</v>
      </c>
      <c r="R215" s="136" t="s">
        <v>268</v>
      </c>
      <c r="S215" s="137" t="s">
        <v>145</v>
      </c>
      <c r="T215" s="147"/>
      <c r="U215" s="139" t="s">
        <v>3293</v>
      </c>
      <c r="V215" s="139" t="s">
        <v>204</v>
      </c>
      <c r="W215" s="140">
        <v>42639</v>
      </c>
      <c r="X215" s="139" t="s">
        <v>6719</v>
      </c>
      <c r="Y215" s="139" t="s">
        <v>6611</v>
      </c>
      <c r="Z215" s="421" t="s">
        <v>761</v>
      </c>
      <c r="AA215" s="141">
        <v>42639</v>
      </c>
      <c r="AB215" s="150"/>
      <c r="AC215" s="143" t="s">
        <v>375</v>
      </c>
      <c r="AD215" s="143" t="s">
        <v>375</v>
      </c>
      <c r="AE215" s="144"/>
      <c r="AF215" s="144"/>
      <c r="AG215" s="144"/>
      <c r="AH215" s="144"/>
      <c r="AI215" s="144"/>
      <c r="AJ215" s="144"/>
      <c r="AK215" s="144"/>
      <c r="AL215" s="144"/>
      <c r="AM215" s="342"/>
      <c r="AN215" s="479"/>
      <c r="AO215" s="372" t="e">
        <f>VLOOKUP(C215,[2]LICITACIONES!$A$2:$A$51,1,0)</f>
        <v>#N/A</v>
      </c>
      <c r="AP215" s="469"/>
      <c r="AQ215" s="469"/>
      <c r="AR215" s="468"/>
      <c r="AS215" s="468"/>
      <c r="AT215" s="468"/>
      <c r="AU215" s="468"/>
      <c r="AV215" s="468" t="e">
        <f>VLOOKUP(C215,[3]LICITACIONES!$A$2:$B$67,2,0)</f>
        <v>#N/A</v>
      </c>
      <c r="AW215" s="468" t="e">
        <f>VLOOKUP(C215,'[3]O.C. EN EJECUCIÓN'!$A$2:$B$25,2,0)</f>
        <v>#N/A</v>
      </c>
      <c r="AX215" s="100"/>
      <c r="AY215" s="100"/>
      <c r="AZ215" s="100"/>
      <c r="BA215" s="100"/>
      <c r="BB215" s="100"/>
      <c r="BC215" s="100"/>
      <c r="BD215" s="100"/>
      <c r="BE215" s="100"/>
    </row>
    <row r="216" spans="1:57" ht="75" customHeight="1" x14ac:dyDescent="0.25">
      <c r="A216" s="125">
        <v>217</v>
      </c>
      <c r="B216" s="127"/>
      <c r="C216" s="127" t="s">
        <v>5534</v>
      </c>
      <c r="D216" s="127"/>
      <c r="E216" s="126" t="s">
        <v>5534</v>
      </c>
      <c r="F216" s="127"/>
      <c r="G216" s="127"/>
      <c r="H216" s="127"/>
      <c r="I216" s="440">
        <v>42411</v>
      </c>
      <c r="J216" s="167" t="s">
        <v>3232</v>
      </c>
      <c r="K216" s="166" t="s">
        <v>535</v>
      </c>
      <c r="L216" s="131">
        <v>5659920</v>
      </c>
      <c r="M216" s="132" t="s">
        <v>3339</v>
      </c>
      <c r="N216" s="132" t="s">
        <v>1076</v>
      </c>
      <c r="O216" s="133"/>
      <c r="P216" s="147"/>
      <c r="Q216" s="147"/>
      <c r="R216" s="136" t="s">
        <v>1077</v>
      </c>
      <c r="S216" s="137" t="s">
        <v>11</v>
      </c>
      <c r="T216" s="147"/>
      <c r="U216" s="148"/>
      <c r="V216" s="148"/>
      <c r="W216" s="148"/>
      <c r="X216" s="148"/>
      <c r="Y216" s="148"/>
      <c r="Z216" s="421" t="s">
        <v>220</v>
      </c>
      <c r="AA216" s="141">
        <v>42499</v>
      </c>
      <c r="AB216" s="150"/>
      <c r="AC216" s="143" t="s">
        <v>186</v>
      </c>
      <c r="AD216" s="143" t="s">
        <v>227</v>
      </c>
      <c r="AE216" s="144"/>
      <c r="AF216" s="144"/>
      <c r="AG216" s="144"/>
      <c r="AH216" s="144"/>
      <c r="AI216" s="144"/>
      <c r="AJ216" s="144"/>
      <c r="AK216" s="144"/>
      <c r="AL216" s="144"/>
      <c r="AM216" s="418" t="s">
        <v>4557</v>
      </c>
      <c r="AN216" s="479"/>
      <c r="AO216" s="372" t="e">
        <f>VLOOKUP(C216,[2]LICITACIONES!$A$2:$A$51,1,0)</f>
        <v>#N/A</v>
      </c>
      <c r="AP216" s="469"/>
      <c r="AQ216" s="469"/>
      <c r="AR216" s="468"/>
      <c r="AS216" s="468"/>
      <c r="AT216" s="468"/>
      <c r="AU216" s="468" t="s">
        <v>6514</v>
      </c>
      <c r="AV216" s="468" t="e">
        <f>VLOOKUP(C216,[3]LICITACIONES!$A$2:$B$67,2,0)</f>
        <v>#N/A</v>
      </c>
      <c r="AW216" s="468" t="e">
        <f>VLOOKUP(C216,'[3]O.C. EN EJECUCIÓN'!$A$2:$B$25,2,0)</f>
        <v>#N/A</v>
      </c>
      <c r="AX216" s="100"/>
      <c r="AY216" s="100"/>
      <c r="AZ216" s="100"/>
      <c r="BA216" s="100"/>
      <c r="BB216" s="100"/>
      <c r="BC216" s="100"/>
      <c r="BD216" s="100"/>
      <c r="BE216" s="100"/>
    </row>
    <row r="217" spans="1:57" ht="60" customHeight="1" x14ac:dyDescent="0.25">
      <c r="A217" s="125">
        <v>218</v>
      </c>
      <c r="B217" s="126" t="s">
        <v>881</v>
      </c>
      <c r="C217" s="126" t="s">
        <v>5546</v>
      </c>
      <c r="D217" s="127"/>
      <c r="E217" s="127"/>
      <c r="F217" s="127"/>
      <c r="G217" s="127"/>
      <c r="H217" s="127"/>
      <c r="I217" s="440">
        <v>42474</v>
      </c>
      <c r="J217" s="126" t="s">
        <v>47</v>
      </c>
      <c r="K217" s="430"/>
      <c r="L217" s="131">
        <v>7836344.4000000004</v>
      </c>
      <c r="M217" s="132" t="s">
        <v>1078</v>
      </c>
      <c r="N217" s="151" t="s">
        <v>322</v>
      </c>
      <c r="O217" s="133"/>
      <c r="P217" s="147"/>
      <c r="Q217" s="147"/>
      <c r="R217" s="148"/>
      <c r="S217" s="137" t="s">
        <v>11</v>
      </c>
      <c r="T217" s="147"/>
      <c r="U217" s="148"/>
      <c r="V217" s="148"/>
      <c r="W217" s="148"/>
      <c r="X217" s="148"/>
      <c r="Y217" s="148"/>
      <c r="Z217" s="421" t="s">
        <v>220</v>
      </c>
      <c r="AA217" s="141">
        <v>42499</v>
      </c>
      <c r="AB217" s="150"/>
      <c r="AC217" s="143" t="s">
        <v>183</v>
      </c>
      <c r="AD217" s="143" t="s">
        <v>183</v>
      </c>
      <c r="AE217" s="144"/>
      <c r="AF217" s="144"/>
      <c r="AG217" s="144"/>
      <c r="AH217" s="144"/>
      <c r="AI217" s="144"/>
      <c r="AJ217" s="144"/>
      <c r="AK217" s="144"/>
      <c r="AL217" s="144"/>
      <c r="AM217" s="418" t="s">
        <v>4557</v>
      </c>
      <c r="AN217" s="479"/>
      <c r="AO217" s="372" t="e">
        <f>VLOOKUP(C217,[2]LICITACIONES!$A$2:$A$51,1,0)</f>
        <v>#N/A</v>
      </c>
      <c r="AP217" s="469"/>
      <c r="AQ217" s="469"/>
      <c r="AR217" s="468"/>
      <c r="AS217" s="468"/>
      <c r="AT217" s="468"/>
      <c r="AU217" s="468" t="s">
        <v>6514</v>
      </c>
      <c r="AV217" s="468" t="e">
        <f>VLOOKUP(C217,[3]LICITACIONES!$A$2:$B$67,2,0)</f>
        <v>#N/A</v>
      </c>
      <c r="AW217" s="468" t="e">
        <f>VLOOKUP(C217,'[3]O.C. EN EJECUCIÓN'!$A$2:$B$25,2,0)</f>
        <v>#N/A</v>
      </c>
      <c r="AX217" s="100"/>
      <c r="AY217" s="100"/>
      <c r="AZ217" s="100"/>
      <c r="BA217" s="100"/>
      <c r="BB217" s="100"/>
      <c r="BC217" s="100"/>
      <c r="BD217" s="100"/>
      <c r="BE217" s="100"/>
    </row>
    <row r="218" spans="1:57" ht="45" customHeight="1" x14ac:dyDescent="0.25">
      <c r="A218" s="125">
        <v>219</v>
      </c>
      <c r="B218" s="126" t="s">
        <v>1079</v>
      </c>
      <c r="C218" s="126" t="s">
        <v>1079</v>
      </c>
      <c r="D218" s="127"/>
      <c r="E218" s="126" t="s">
        <v>1080</v>
      </c>
      <c r="F218" s="127"/>
      <c r="G218" s="127"/>
      <c r="H218" s="126" t="s">
        <v>1081</v>
      </c>
      <c r="I218" s="440">
        <v>42502</v>
      </c>
      <c r="J218" s="167" t="s">
        <v>271</v>
      </c>
      <c r="K218" s="167" t="s">
        <v>1082</v>
      </c>
      <c r="L218" s="133"/>
      <c r="M218" s="129" t="s">
        <v>1083</v>
      </c>
      <c r="N218" s="132" t="s">
        <v>203</v>
      </c>
      <c r="O218" s="133"/>
      <c r="P218" s="134" t="s">
        <v>203</v>
      </c>
      <c r="Q218" s="135">
        <v>42529</v>
      </c>
      <c r="R218" s="136" t="s">
        <v>286</v>
      </c>
      <c r="S218" s="137" t="s">
        <v>70</v>
      </c>
      <c r="T218" s="138">
        <v>42524</v>
      </c>
      <c r="U218" s="139"/>
      <c r="V218" s="139" t="s">
        <v>203</v>
      </c>
      <c r="W218" s="140">
        <v>42542</v>
      </c>
      <c r="X218" s="139" t="s">
        <v>1085</v>
      </c>
      <c r="Y218" s="139" t="s">
        <v>6720</v>
      </c>
      <c r="Z218" s="421" t="s">
        <v>872</v>
      </c>
      <c r="AA218" s="141">
        <v>42626</v>
      </c>
      <c r="AB218" s="150"/>
      <c r="AC218" s="143" t="s">
        <v>375</v>
      </c>
      <c r="AD218" s="143" t="s">
        <v>375</v>
      </c>
      <c r="AE218" s="144"/>
      <c r="AF218" s="144"/>
      <c r="AG218" s="144"/>
      <c r="AH218" s="144"/>
      <c r="AI218" s="144"/>
      <c r="AJ218" s="144"/>
      <c r="AK218" s="144"/>
      <c r="AL218" s="144"/>
      <c r="AM218" s="342"/>
      <c r="AN218" s="479"/>
      <c r="AO218" s="372" t="e">
        <f>VLOOKUP(C218,[2]LICITACIONES!$A$2:$A$51,1,0)</f>
        <v>#N/A</v>
      </c>
      <c r="AP218" s="469"/>
      <c r="AQ218" s="469"/>
      <c r="AR218" s="468"/>
      <c r="AS218" s="468"/>
      <c r="AT218" s="468"/>
      <c r="AU218" s="468"/>
      <c r="AV218" s="468" t="e">
        <f>VLOOKUP(C218,[3]LICITACIONES!$A$2:$B$67,2,0)</f>
        <v>#N/A</v>
      </c>
      <c r="AW218" s="468" t="e">
        <f>VLOOKUP(C218,'[3]O.C. EN EJECUCIÓN'!$A$2:$B$25,2,0)</f>
        <v>#N/A</v>
      </c>
      <c r="AX218" s="100"/>
      <c r="AY218" s="100"/>
      <c r="AZ218" s="100"/>
      <c r="BA218" s="100"/>
      <c r="BB218" s="100"/>
      <c r="BC218" s="100"/>
      <c r="BD218" s="100"/>
      <c r="BE218" s="100"/>
    </row>
    <row r="219" spans="1:57" ht="60" customHeight="1" x14ac:dyDescent="0.25">
      <c r="A219" s="125">
        <v>220</v>
      </c>
      <c r="B219" s="126" t="s">
        <v>1087</v>
      </c>
      <c r="C219" s="126" t="s">
        <v>1087</v>
      </c>
      <c r="D219" s="127"/>
      <c r="E219" s="126" t="s">
        <v>1088</v>
      </c>
      <c r="F219" s="127"/>
      <c r="G219" s="127"/>
      <c r="H219" s="126" t="s">
        <v>1089</v>
      </c>
      <c r="I219" s="440">
        <v>42502</v>
      </c>
      <c r="J219" s="167" t="s">
        <v>271</v>
      </c>
      <c r="K219" s="167" t="s">
        <v>1090</v>
      </c>
      <c r="L219" s="131">
        <v>35000</v>
      </c>
      <c r="M219" s="129" t="s">
        <v>1091</v>
      </c>
      <c r="N219" s="132" t="s">
        <v>203</v>
      </c>
      <c r="O219" s="133"/>
      <c r="P219" s="134" t="s">
        <v>203</v>
      </c>
      <c r="Q219" s="135">
        <v>42587</v>
      </c>
      <c r="R219" s="136" t="s">
        <v>286</v>
      </c>
      <c r="S219" s="137" t="s">
        <v>70</v>
      </c>
      <c r="T219" s="138">
        <v>42507</v>
      </c>
      <c r="U219" s="139" t="s">
        <v>1092</v>
      </c>
      <c r="V219" s="139" t="s">
        <v>204</v>
      </c>
      <c r="W219" s="140">
        <v>42604</v>
      </c>
      <c r="X219" s="139" t="s">
        <v>3771</v>
      </c>
      <c r="Y219" s="139" t="s">
        <v>1093</v>
      </c>
      <c r="Z219" s="422"/>
      <c r="AA219" s="425"/>
      <c r="AB219" s="150"/>
      <c r="AC219" s="143" t="s">
        <v>375</v>
      </c>
      <c r="AD219" s="143" t="s">
        <v>375</v>
      </c>
      <c r="AE219" s="144"/>
      <c r="AF219" s="142" t="s">
        <v>1094</v>
      </c>
      <c r="AG219" s="144"/>
      <c r="AH219" s="144"/>
      <c r="AI219" s="144"/>
      <c r="AJ219" s="144"/>
      <c r="AK219" s="144"/>
      <c r="AL219" s="143" t="s">
        <v>282</v>
      </c>
      <c r="AM219" s="342"/>
      <c r="AN219" s="479"/>
      <c r="AO219" s="372" t="e">
        <f>VLOOKUP(C219,[2]LICITACIONES!$A$2:$A$51,1,0)</f>
        <v>#N/A</v>
      </c>
      <c r="AP219" s="469"/>
      <c r="AQ219" s="469"/>
      <c r="AR219" s="468"/>
      <c r="AS219" s="468"/>
      <c r="AT219" s="468"/>
      <c r="AU219" s="468"/>
      <c r="AV219" s="468" t="e">
        <f>VLOOKUP(C219,[3]LICITACIONES!$A$2:$B$67,2,0)</f>
        <v>#N/A</v>
      </c>
      <c r="AW219" s="468" t="e">
        <f>VLOOKUP(C219,'[3]O.C. EN EJECUCIÓN'!$A$2:$B$25,2,0)</f>
        <v>#N/A</v>
      </c>
      <c r="AX219" s="100"/>
      <c r="AY219" s="100"/>
      <c r="AZ219" s="100"/>
      <c r="BA219" s="100"/>
      <c r="BB219" s="100"/>
      <c r="BC219" s="100"/>
      <c r="BD219" s="100"/>
      <c r="BE219" s="100"/>
    </row>
    <row r="220" spans="1:57" ht="60" customHeight="1" x14ac:dyDescent="0.25">
      <c r="A220" s="125">
        <v>221</v>
      </c>
      <c r="B220" s="126" t="s">
        <v>3772</v>
      </c>
      <c r="C220" s="126" t="s">
        <v>3772</v>
      </c>
      <c r="D220" s="127"/>
      <c r="E220" s="126" t="s">
        <v>1095</v>
      </c>
      <c r="F220" s="127"/>
      <c r="G220" s="127"/>
      <c r="H220" s="126" t="s">
        <v>1096</v>
      </c>
      <c r="I220" s="440">
        <v>42506</v>
      </c>
      <c r="J220" s="167" t="s">
        <v>398</v>
      </c>
      <c r="K220" s="432" t="s">
        <v>1097</v>
      </c>
      <c r="L220" s="126" t="s">
        <v>3340</v>
      </c>
      <c r="M220" s="129" t="s">
        <v>1098</v>
      </c>
      <c r="N220" s="151" t="s">
        <v>226</v>
      </c>
      <c r="O220" s="133"/>
      <c r="P220" s="132" t="s">
        <v>1099</v>
      </c>
      <c r="Q220" s="135">
        <v>42506</v>
      </c>
      <c r="R220" s="136" t="s">
        <v>150</v>
      </c>
      <c r="S220" s="137" t="s">
        <v>11</v>
      </c>
      <c r="T220" s="138">
        <v>42509</v>
      </c>
      <c r="U220" s="139" t="s">
        <v>3773</v>
      </c>
      <c r="V220" s="148" t="s">
        <v>204</v>
      </c>
      <c r="W220" s="452">
        <v>42618</v>
      </c>
      <c r="X220" s="148" t="s">
        <v>5950</v>
      </c>
      <c r="Y220" s="148"/>
      <c r="Z220" s="421"/>
      <c r="AA220" s="141"/>
      <c r="AB220" s="150"/>
      <c r="AC220" s="143" t="s">
        <v>1100</v>
      </c>
      <c r="AD220" s="143" t="s">
        <v>1100</v>
      </c>
      <c r="AE220" s="143" t="s">
        <v>1101</v>
      </c>
      <c r="AF220" s="144"/>
      <c r="AG220" s="144"/>
      <c r="AH220" s="144"/>
      <c r="AI220" s="144"/>
      <c r="AJ220" s="144"/>
      <c r="AK220" s="144"/>
      <c r="AL220" s="144"/>
      <c r="AM220" s="342"/>
      <c r="AN220" s="479" t="s">
        <v>6550</v>
      </c>
      <c r="AO220" s="372" t="e">
        <f>VLOOKUP(C220,[2]LICITACIONES!$A$2:$A$51,1,0)</f>
        <v>#N/A</v>
      </c>
      <c r="AP220" s="469"/>
      <c r="AQ220" s="469"/>
      <c r="AR220" s="468"/>
      <c r="AS220" s="468"/>
      <c r="AT220" s="468"/>
      <c r="AU220" s="468" t="s">
        <v>6509</v>
      </c>
      <c r="AV220" s="468" t="e">
        <f>VLOOKUP(C220,[3]LICITACIONES!$A$2:$B$67,2,0)</f>
        <v>#N/A</v>
      </c>
      <c r="AW220" s="468" t="str">
        <f>VLOOKUP(C220,'[3]O.C. EN EJECUCIÓN'!$A$2:$B$25,2,0)</f>
        <v>Teconopolis - Insumos para Paisajismo</v>
      </c>
      <c r="AX220" s="100"/>
      <c r="AY220" s="100"/>
      <c r="AZ220" s="100"/>
      <c r="BA220" s="100"/>
      <c r="BB220" s="100"/>
      <c r="BC220" s="100"/>
      <c r="BD220" s="100"/>
      <c r="BE220" s="100"/>
    </row>
    <row r="221" spans="1:57" ht="60" customHeight="1" x14ac:dyDescent="0.25">
      <c r="A221" s="125">
        <v>222</v>
      </c>
      <c r="B221" s="126" t="s">
        <v>1102</v>
      </c>
      <c r="C221" s="126" t="s">
        <v>1102</v>
      </c>
      <c r="D221" s="127"/>
      <c r="E221" s="127"/>
      <c r="F221" s="127"/>
      <c r="G221" s="127"/>
      <c r="H221" s="127"/>
      <c r="I221" s="440">
        <v>42494</v>
      </c>
      <c r="J221" s="167" t="s">
        <v>473</v>
      </c>
      <c r="K221" s="167" t="s">
        <v>557</v>
      </c>
      <c r="L221" s="131">
        <v>182000</v>
      </c>
      <c r="M221" s="129" t="s">
        <v>1103</v>
      </c>
      <c r="N221" s="151" t="s">
        <v>197</v>
      </c>
      <c r="O221" s="128">
        <v>42465</v>
      </c>
      <c r="P221" s="134" t="s">
        <v>203</v>
      </c>
      <c r="Q221" s="135">
        <v>42615</v>
      </c>
      <c r="R221" s="136" t="s">
        <v>286</v>
      </c>
      <c r="S221" s="137" t="s">
        <v>70</v>
      </c>
      <c r="T221" s="138">
        <v>42578</v>
      </c>
      <c r="U221" s="139" t="s">
        <v>3293</v>
      </c>
      <c r="V221" s="139" t="s">
        <v>204</v>
      </c>
      <c r="W221" s="140">
        <v>42636</v>
      </c>
      <c r="X221" s="139" t="s">
        <v>6721</v>
      </c>
      <c r="Y221" s="139" t="s">
        <v>6722</v>
      </c>
      <c r="Z221" s="421" t="s">
        <v>204</v>
      </c>
      <c r="AA221" s="141">
        <v>42636</v>
      </c>
      <c r="AB221" s="150"/>
      <c r="AC221" s="143" t="s">
        <v>186</v>
      </c>
      <c r="AD221" s="143" t="s">
        <v>186</v>
      </c>
      <c r="AE221" s="144"/>
      <c r="AF221" s="144"/>
      <c r="AG221" s="144"/>
      <c r="AH221" s="144"/>
      <c r="AI221" s="144"/>
      <c r="AJ221" s="144"/>
      <c r="AK221" s="144"/>
      <c r="AL221" s="143" t="s">
        <v>282</v>
      </c>
      <c r="AM221" s="342" t="str">
        <f>AL221</f>
        <v>PARA PAGO JGM</v>
      </c>
      <c r="AN221" s="479"/>
      <c r="AO221" s="372" t="e">
        <f>VLOOKUP(C221,[2]LICITACIONES!$A$2:$A$51,1,0)</f>
        <v>#N/A</v>
      </c>
      <c r="AP221" s="469"/>
      <c r="AQ221" s="469"/>
      <c r="AR221" s="468"/>
      <c r="AS221" s="468"/>
      <c r="AT221" s="468"/>
      <c r="AU221" s="468"/>
      <c r="AV221" s="468" t="e">
        <f>VLOOKUP(C221,[3]LICITACIONES!$A$2:$B$67,2,0)</f>
        <v>#N/A</v>
      </c>
      <c r="AW221" s="468" t="e">
        <f>VLOOKUP(C221,'[3]O.C. EN EJECUCIÓN'!$A$2:$B$25,2,0)</f>
        <v>#N/A</v>
      </c>
      <c r="AX221" s="100"/>
      <c r="AY221" s="100"/>
      <c r="AZ221" s="100"/>
      <c r="BA221" s="100"/>
      <c r="BB221" s="100"/>
      <c r="BC221" s="100"/>
      <c r="BD221" s="100"/>
      <c r="BE221" s="100"/>
    </row>
    <row r="222" spans="1:57" ht="30" customHeight="1" x14ac:dyDescent="0.25">
      <c r="A222" s="125">
        <v>223</v>
      </c>
      <c r="B222" s="126" t="s">
        <v>1104</v>
      </c>
      <c r="C222" s="126" t="s">
        <v>1104</v>
      </c>
      <c r="D222" s="127"/>
      <c r="E222" s="127"/>
      <c r="F222" s="127"/>
      <c r="G222" s="127"/>
      <c r="H222" s="126" t="s">
        <v>1105</v>
      </c>
      <c r="I222" s="133"/>
      <c r="J222" s="167" t="s">
        <v>398</v>
      </c>
      <c r="K222" s="430"/>
      <c r="L222" s="131">
        <v>684000</v>
      </c>
      <c r="M222" s="132" t="s">
        <v>1106</v>
      </c>
      <c r="N222" s="188" t="s">
        <v>270</v>
      </c>
      <c r="O222" s="133"/>
      <c r="P222" s="147"/>
      <c r="Q222" s="147"/>
      <c r="R222" s="136" t="s">
        <v>1077</v>
      </c>
      <c r="S222" s="137" t="s">
        <v>11</v>
      </c>
      <c r="T222" s="147"/>
      <c r="U222" s="148"/>
      <c r="V222" s="148"/>
      <c r="W222" s="148"/>
      <c r="X222" s="148"/>
      <c r="Y222" s="148"/>
      <c r="Z222" s="421" t="s">
        <v>220</v>
      </c>
      <c r="AA222" s="141">
        <v>42499</v>
      </c>
      <c r="AB222" s="144"/>
      <c r="AC222" s="143" t="s">
        <v>195</v>
      </c>
      <c r="AD222" s="143" t="s">
        <v>184</v>
      </c>
      <c r="AE222" s="142" t="s">
        <v>1107</v>
      </c>
      <c r="AF222" s="144"/>
      <c r="AG222" s="144"/>
      <c r="AH222" s="144"/>
      <c r="AI222" s="144"/>
      <c r="AJ222" s="144"/>
      <c r="AK222" s="144"/>
      <c r="AL222" s="144"/>
      <c r="AM222" s="418" t="s">
        <v>4557</v>
      </c>
      <c r="AN222" s="479"/>
      <c r="AO222" s="372" t="e">
        <f>VLOOKUP(C222,[2]LICITACIONES!$A$2:$A$51,1,0)</f>
        <v>#N/A</v>
      </c>
      <c r="AP222" s="469"/>
      <c r="AQ222" s="469"/>
      <c r="AR222" s="468"/>
      <c r="AS222" s="468"/>
      <c r="AT222" s="468"/>
      <c r="AU222" s="468" t="s">
        <v>6514</v>
      </c>
      <c r="AV222" s="468" t="e">
        <f>VLOOKUP(C222,[3]LICITACIONES!$A$2:$B$67,2,0)</f>
        <v>#N/A</v>
      </c>
      <c r="AW222" s="468" t="e">
        <f>VLOOKUP(C222,'[3]O.C. EN EJECUCIÓN'!$A$2:$B$25,2,0)</f>
        <v>#N/A</v>
      </c>
      <c r="AX222" s="100"/>
      <c r="AY222" s="100"/>
      <c r="AZ222" s="100"/>
      <c r="BA222" s="100"/>
      <c r="BB222" s="100"/>
      <c r="BC222" s="100"/>
      <c r="BD222" s="100"/>
      <c r="BE222" s="100"/>
    </row>
    <row r="223" spans="1:57" ht="60" customHeight="1" x14ac:dyDescent="0.25">
      <c r="A223" s="125">
        <v>224</v>
      </c>
      <c r="B223" s="155" t="s">
        <v>130</v>
      </c>
      <c r="C223" s="155" t="s">
        <v>130</v>
      </c>
      <c r="D223" s="127"/>
      <c r="E223" s="127"/>
      <c r="F223" s="127"/>
      <c r="G223" s="127"/>
      <c r="H223" s="126" t="s">
        <v>1108</v>
      </c>
      <c r="I223" s="440">
        <v>42494</v>
      </c>
      <c r="J223" s="167" t="s">
        <v>300</v>
      </c>
      <c r="K223" s="166" t="s">
        <v>1109</v>
      </c>
      <c r="L223" s="131">
        <v>1575420</v>
      </c>
      <c r="M223" s="129" t="s">
        <v>1110</v>
      </c>
      <c r="N223" s="151" t="s">
        <v>226</v>
      </c>
      <c r="O223" s="128">
        <v>42465</v>
      </c>
      <c r="P223" s="147"/>
      <c r="Q223" s="147"/>
      <c r="R223" s="148"/>
      <c r="S223" s="137" t="s">
        <v>6560</v>
      </c>
      <c r="T223" s="138">
        <v>42601</v>
      </c>
      <c r="U223" s="139" t="s">
        <v>3774</v>
      </c>
      <c r="V223" s="139" t="s">
        <v>226</v>
      </c>
      <c r="W223" s="452">
        <v>42601</v>
      </c>
      <c r="X223" s="148"/>
      <c r="Y223" s="148" t="s">
        <v>6723</v>
      </c>
      <c r="Z223" s="421" t="s">
        <v>226</v>
      </c>
      <c r="AA223" s="425">
        <v>42605</v>
      </c>
      <c r="AB223" s="150"/>
      <c r="AC223" s="143" t="s">
        <v>183</v>
      </c>
      <c r="AD223" s="143" t="s">
        <v>99</v>
      </c>
      <c r="AE223" s="144"/>
      <c r="AF223" s="144"/>
      <c r="AG223" s="144"/>
      <c r="AH223" s="144"/>
      <c r="AI223" s="144"/>
      <c r="AJ223" s="144"/>
      <c r="AK223" s="144"/>
      <c r="AL223" s="144"/>
      <c r="AM223" s="342"/>
      <c r="AN223" s="479"/>
      <c r="AO223" s="372" t="str">
        <f>VLOOKUP(C223,[2]LICITACIONES!$A$2:$A$51,1,0)</f>
        <v>196038/2016</v>
      </c>
      <c r="AP223" s="469"/>
      <c r="AQ223" s="469"/>
      <c r="AR223" s="468"/>
      <c r="AS223" s="468"/>
      <c r="AT223" s="468"/>
      <c r="AU223" s="468" t="str">
        <f>VLOOKUP(C223,'[4]En curso'!$A$2:$C$58,3,0)</f>
        <v>Tecnopolis</v>
      </c>
      <c r="AV223" s="468" t="str">
        <f>VLOOKUP(C223,[3]LICITACIONES!$A$2:$B$67,2,0)</f>
        <v>Tecnopolis - Mantenimiento</v>
      </c>
      <c r="AW223" s="468" t="e">
        <f>VLOOKUP(C223,'[3]O.C. EN EJECUCIÓN'!$A$2:$B$25,2,0)</f>
        <v>#N/A</v>
      </c>
      <c r="AX223" s="100"/>
      <c r="AY223" s="100"/>
      <c r="AZ223" s="100"/>
      <c r="BA223" s="100"/>
      <c r="BB223" s="100"/>
      <c r="BC223" s="100"/>
      <c r="BD223" s="100"/>
      <c r="BE223" s="100"/>
    </row>
    <row r="224" spans="1:57" ht="45" customHeight="1" x14ac:dyDescent="0.25">
      <c r="A224" s="125">
        <v>225</v>
      </c>
      <c r="B224" s="127"/>
      <c r="C224" s="127" t="s">
        <v>1112</v>
      </c>
      <c r="D224" s="127"/>
      <c r="E224" s="126" t="s">
        <v>1112</v>
      </c>
      <c r="F224" s="127"/>
      <c r="G224" s="127"/>
      <c r="H224" s="126" t="s">
        <v>1113</v>
      </c>
      <c r="I224" s="440">
        <v>42507</v>
      </c>
      <c r="J224" s="126" t="s">
        <v>213</v>
      </c>
      <c r="K224" s="430"/>
      <c r="L224" s="133"/>
      <c r="M224" s="132" t="s">
        <v>3341</v>
      </c>
      <c r="N224" s="151" t="s">
        <v>226</v>
      </c>
      <c r="O224" s="195" t="s">
        <v>3342</v>
      </c>
      <c r="P224" s="147"/>
      <c r="Q224" s="147"/>
      <c r="R224" s="136" t="s">
        <v>268</v>
      </c>
      <c r="S224" s="137" t="s">
        <v>11</v>
      </c>
      <c r="T224" s="138">
        <v>42509</v>
      </c>
      <c r="U224" s="148"/>
      <c r="V224" s="139" t="s">
        <v>226</v>
      </c>
      <c r="W224" s="140">
        <v>42534</v>
      </c>
      <c r="X224" s="148"/>
      <c r="Y224" s="139" t="s">
        <v>1114</v>
      </c>
      <c r="Z224" s="421" t="s">
        <v>220</v>
      </c>
      <c r="AA224" s="141">
        <v>42508</v>
      </c>
      <c r="AB224" s="150"/>
      <c r="AC224" s="130"/>
      <c r="AD224" s="130"/>
      <c r="AE224" s="144"/>
      <c r="AF224" s="144"/>
      <c r="AG224" s="144"/>
      <c r="AH224" s="144"/>
      <c r="AI224" s="144"/>
      <c r="AJ224" s="144"/>
      <c r="AK224" s="144"/>
      <c r="AL224" s="144"/>
      <c r="AM224" s="418" t="s">
        <v>4557</v>
      </c>
      <c r="AN224" s="479"/>
      <c r="AO224" s="372" t="e">
        <f>VLOOKUP(C224,[2]LICITACIONES!$A$2:$A$51,1,0)</f>
        <v>#N/A</v>
      </c>
      <c r="AP224" s="469"/>
      <c r="AQ224" s="469"/>
      <c r="AR224" s="468"/>
      <c r="AS224" s="468"/>
      <c r="AT224" s="468"/>
      <c r="AU224" s="468" t="s">
        <v>6514</v>
      </c>
      <c r="AV224" s="468" t="e">
        <f>VLOOKUP(C224,[3]LICITACIONES!$A$2:$B$67,2,0)</f>
        <v>#N/A</v>
      </c>
      <c r="AW224" s="468" t="e">
        <f>VLOOKUP(C224,'[3]O.C. EN EJECUCIÓN'!$A$2:$B$25,2,0)</f>
        <v>#N/A</v>
      </c>
      <c r="AX224" s="100"/>
      <c r="AY224" s="100"/>
      <c r="AZ224" s="100"/>
      <c r="BA224" s="100"/>
      <c r="BB224" s="100"/>
      <c r="BC224" s="100"/>
      <c r="BD224" s="100"/>
      <c r="BE224" s="100"/>
    </row>
    <row r="225" spans="1:57" ht="60" customHeight="1" x14ac:dyDescent="0.25">
      <c r="A225" s="125">
        <v>226</v>
      </c>
      <c r="B225" s="126" t="s">
        <v>926</v>
      </c>
      <c r="C225" s="126" t="s">
        <v>926</v>
      </c>
      <c r="D225" s="127"/>
      <c r="E225" s="127"/>
      <c r="F225" s="127"/>
      <c r="G225" s="127"/>
      <c r="H225" s="126" t="s">
        <v>1115</v>
      </c>
      <c r="I225" s="440">
        <v>42493</v>
      </c>
      <c r="J225" s="167" t="s">
        <v>271</v>
      </c>
      <c r="K225" s="167" t="s">
        <v>928</v>
      </c>
      <c r="L225" s="133"/>
      <c r="M225" s="129" t="s">
        <v>1116</v>
      </c>
      <c r="N225" s="132" t="s">
        <v>203</v>
      </c>
      <c r="O225" s="128">
        <v>42434</v>
      </c>
      <c r="P225" s="134" t="s">
        <v>116</v>
      </c>
      <c r="Q225" s="135">
        <v>42529</v>
      </c>
      <c r="R225" s="136" t="s">
        <v>286</v>
      </c>
      <c r="S225" s="137" t="s">
        <v>70</v>
      </c>
      <c r="T225" s="138">
        <v>42509</v>
      </c>
      <c r="U225" s="139" t="s">
        <v>1117</v>
      </c>
      <c r="V225" s="139" t="s">
        <v>203</v>
      </c>
      <c r="W225" s="140">
        <v>42542</v>
      </c>
      <c r="X225" s="139" t="s">
        <v>3308</v>
      </c>
      <c r="Y225" s="139" t="s">
        <v>1086</v>
      </c>
      <c r="Z225" s="421" t="s">
        <v>203</v>
      </c>
      <c r="AA225" s="141">
        <v>42542</v>
      </c>
      <c r="AB225" s="150"/>
      <c r="AC225" s="143" t="s">
        <v>375</v>
      </c>
      <c r="AD225" s="143" t="s">
        <v>375</v>
      </c>
      <c r="AE225" s="144"/>
      <c r="AF225" s="144"/>
      <c r="AG225" s="144"/>
      <c r="AH225" s="144"/>
      <c r="AI225" s="144"/>
      <c r="AJ225" s="144"/>
      <c r="AK225" s="144"/>
      <c r="AL225" s="144"/>
      <c r="AM225" s="342"/>
      <c r="AN225" s="479"/>
      <c r="AO225" s="372" t="e">
        <f>VLOOKUP(C225,[2]LICITACIONES!$A$2:$A$51,1,0)</f>
        <v>#N/A</v>
      </c>
      <c r="AP225" s="469"/>
      <c r="AQ225" s="469"/>
      <c r="AR225" s="468"/>
      <c r="AS225" s="468"/>
      <c r="AT225" s="468"/>
      <c r="AU225" s="468"/>
      <c r="AV225" s="468" t="e">
        <f>VLOOKUP(C225,[3]LICITACIONES!$A$2:$B$67,2,0)</f>
        <v>#N/A</v>
      </c>
      <c r="AW225" s="468" t="e">
        <f>VLOOKUP(C225,'[3]O.C. EN EJECUCIÓN'!$A$2:$B$25,2,0)</f>
        <v>#N/A</v>
      </c>
      <c r="AX225" s="100"/>
      <c r="AY225" s="100"/>
      <c r="AZ225" s="100"/>
      <c r="BA225" s="100"/>
      <c r="BB225" s="100"/>
      <c r="BC225" s="100"/>
      <c r="BD225" s="100"/>
      <c r="BE225" s="100"/>
    </row>
    <row r="226" spans="1:57" ht="75" customHeight="1" x14ac:dyDescent="0.25">
      <c r="A226" s="125">
        <v>227</v>
      </c>
      <c r="B226" s="126" t="s">
        <v>1118</v>
      </c>
      <c r="C226" s="126" t="s">
        <v>1118</v>
      </c>
      <c r="D226" s="127"/>
      <c r="E226" s="127"/>
      <c r="F226" s="127"/>
      <c r="G226" s="127"/>
      <c r="H226" s="126" t="s">
        <v>1119</v>
      </c>
      <c r="I226" s="440">
        <v>42493</v>
      </c>
      <c r="J226" s="167" t="s">
        <v>542</v>
      </c>
      <c r="K226" s="430"/>
      <c r="L226" s="130"/>
      <c r="M226" s="129" t="s">
        <v>1120</v>
      </c>
      <c r="N226" s="151" t="s">
        <v>226</v>
      </c>
      <c r="O226" s="128">
        <v>42434</v>
      </c>
      <c r="P226" s="134" t="s">
        <v>204</v>
      </c>
      <c r="Q226" s="135">
        <v>42517</v>
      </c>
      <c r="R226" s="148"/>
      <c r="S226" s="137" t="s">
        <v>6560</v>
      </c>
      <c r="T226" s="138">
        <v>42517</v>
      </c>
      <c r="U226" s="139" t="s">
        <v>7025</v>
      </c>
      <c r="V226" s="139" t="s">
        <v>226</v>
      </c>
      <c r="W226" s="140">
        <v>42598</v>
      </c>
      <c r="X226" s="139" t="s">
        <v>3775</v>
      </c>
      <c r="Y226" s="148" t="s">
        <v>6723</v>
      </c>
      <c r="Z226" s="422" t="s">
        <v>226</v>
      </c>
      <c r="AA226" s="425">
        <v>42599</v>
      </c>
      <c r="AB226" s="150"/>
      <c r="AC226" s="143" t="s">
        <v>183</v>
      </c>
      <c r="AD226" s="143" t="s">
        <v>183</v>
      </c>
      <c r="AE226" s="144"/>
      <c r="AF226" s="144"/>
      <c r="AG226" s="144"/>
      <c r="AH226" s="144"/>
      <c r="AI226" s="144"/>
      <c r="AJ226" s="144"/>
      <c r="AK226" s="144"/>
      <c r="AL226" s="144"/>
      <c r="AM226" s="342"/>
      <c r="AN226" s="479"/>
      <c r="AO226" s="372" t="str">
        <f>VLOOKUP(C226,[2]LICITACIONES!$A$2:$A$51,1,0)</f>
        <v>196037/2016</v>
      </c>
      <c r="AP226" s="469"/>
      <c r="AQ226" s="469"/>
      <c r="AR226" s="468"/>
      <c r="AS226" s="468"/>
      <c r="AT226" s="468"/>
      <c r="AU226" s="468" t="str">
        <f>VLOOKUP(C226,'[4]En curso'!$A$2:$C$58,3,0)</f>
        <v>Tecnopolis</v>
      </c>
      <c r="AV226" s="468" t="str">
        <f>VLOOKUP(C226,[3]LICITACIONES!$A$2:$B$67,2,0)</f>
        <v>Tecnopolis - Adqusicion paneles de rejas semi-elaboradas de hierro</v>
      </c>
      <c r="AW226" s="468" t="e">
        <f>VLOOKUP(C226,'[3]O.C. EN EJECUCIÓN'!$A$2:$B$25,2,0)</f>
        <v>#N/A</v>
      </c>
      <c r="AX226" s="100"/>
      <c r="AY226" s="100"/>
      <c r="AZ226" s="100"/>
      <c r="BA226" s="100"/>
      <c r="BB226" s="100"/>
      <c r="BC226" s="100"/>
      <c r="BD226" s="100"/>
      <c r="BE226" s="100"/>
    </row>
    <row r="227" spans="1:57" ht="30" customHeight="1" x14ac:dyDescent="0.25">
      <c r="A227" s="125">
        <v>228</v>
      </c>
      <c r="B227" s="126" t="s">
        <v>1121</v>
      </c>
      <c r="C227" s="126" t="s">
        <v>1121</v>
      </c>
      <c r="D227" s="127"/>
      <c r="E227" s="127"/>
      <c r="F227" s="127"/>
      <c r="G227" s="127"/>
      <c r="H227" s="126" t="s">
        <v>1122</v>
      </c>
      <c r="I227" s="440">
        <v>42509</v>
      </c>
      <c r="J227" s="167" t="s">
        <v>221</v>
      </c>
      <c r="K227" s="167" t="s">
        <v>1123</v>
      </c>
      <c r="L227" s="131">
        <v>1350</v>
      </c>
      <c r="M227" s="129" t="s">
        <v>3343</v>
      </c>
      <c r="N227" s="151" t="s">
        <v>203</v>
      </c>
      <c r="O227" s="128">
        <v>42556</v>
      </c>
      <c r="P227" s="134" t="s">
        <v>204</v>
      </c>
      <c r="Q227" s="135">
        <v>42524</v>
      </c>
      <c r="R227" s="136" t="s">
        <v>432</v>
      </c>
      <c r="S227" s="137" t="s">
        <v>11</v>
      </c>
      <c r="T227" s="138">
        <v>42513</v>
      </c>
      <c r="U227" s="139" t="s">
        <v>1124</v>
      </c>
      <c r="V227" s="139" t="s">
        <v>250</v>
      </c>
      <c r="W227" s="140">
        <v>42555</v>
      </c>
      <c r="X227" s="148"/>
      <c r="Y227" s="148"/>
      <c r="Z227" s="421" t="s">
        <v>215</v>
      </c>
      <c r="AA227" s="141">
        <v>42549</v>
      </c>
      <c r="AB227" s="150"/>
      <c r="AC227" s="143" t="s">
        <v>186</v>
      </c>
      <c r="AD227" s="143" t="s">
        <v>186</v>
      </c>
      <c r="AE227" s="144"/>
      <c r="AF227" s="144"/>
      <c r="AG227" s="144"/>
      <c r="AH227" s="144"/>
      <c r="AI227" s="144"/>
      <c r="AJ227" s="144"/>
      <c r="AK227" s="144"/>
      <c r="AL227" s="143" t="s">
        <v>282</v>
      </c>
      <c r="AM227" s="342"/>
      <c r="AN227" s="479"/>
      <c r="AO227" s="372" t="e">
        <f>VLOOKUP(C227,[2]LICITACIONES!$A$2:$A$51,1,0)</f>
        <v>#N/A</v>
      </c>
      <c r="AP227" s="469"/>
      <c r="AQ227" s="469"/>
      <c r="AR227" s="468"/>
      <c r="AS227" s="468"/>
      <c r="AT227" s="468"/>
      <c r="AU227" s="468"/>
      <c r="AV227" s="468" t="e">
        <f>VLOOKUP(C227,[3]LICITACIONES!$A$2:$B$67,2,0)</f>
        <v>#N/A</v>
      </c>
      <c r="AW227" s="468" t="e">
        <f>VLOOKUP(C227,'[3]O.C. EN EJECUCIÓN'!$A$2:$B$25,2,0)</f>
        <v>#N/A</v>
      </c>
      <c r="AX227" s="100"/>
      <c r="AY227" s="100"/>
      <c r="AZ227" s="100"/>
      <c r="BA227" s="100"/>
      <c r="BB227" s="100"/>
      <c r="BC227" s="100"/>
      <c r="BD227" s="100"/>
      <c r="BE227" s="100"/>
    </row>
    <row r="228" spans="1:57" ht="30" customHeight="1" x14ac:dyDescent="0.25">
      <c r="A228" s="125">
        <v>229</v>
      </c>
      <c r="B228" s="127"/>
      <c r="C228" s="127" t="s">
        <v>5527</v>
      </c>
      <c r="D228" s="126" t="s">
        <v>5526</v>
      </c>
      <c r="E228" s="127"/>
      <c r="F228" s="127"/>
      <c r="G228" s="127"/>
      <c r="H228" s="127"/>
      <c r="I228" s="440">
        <v>42471</v>
      </c>
      <c r="J228" s="167" t="s">
        <v>547</v>
      </c>
      <c r="K228" s="430"/>
      <c r="L228" s="133"/>
      <c r="M228" s="132" t="s">
        <v>3344</v>
      </c>
      <c r="N228" s="188" t="s">
        <v>270</v>
      </c>
      <c r="O228" s="133"/>
      <c r="P228" s="147"/>
      <c r="Q228" s="147"/>
      <c r="R228" s="148"/>
      <c r="S228" s="137" t="s">
        <v>11</v>
      </c>
      <c r="T228" s="147"/>
      <c r="U228" s="148"/>
      <c r="V228" s="148"/>
      <c r="W228" s="148"/>
      <c r="X228" s="148"/>
      <c r="Y228" s="148"/>
      <c r="Z228" s="422"/>
      <c r="AA228" s="152"/>
      <c r="AB228" s="150"/>
      <c r="AC228" s="130"/>
      <c r="AD228" s="130"/>
      <c r="AE228" s="144"/>
      <c r="AF228" s="144"/>
      <c r="AG228" s="144"/>
      <c r="AH228" s="144"/>
      <c r="AI228" s="144"/>
      <c r="AJ228" s="144"/>
      <c r="AK228" s="144"/>
      <c r="AL228" s="144"/>
      <c r="AM228" s="342"/>
      <c r="AN228" s="479"/>
      <c r="AO228" s="372" t="e">
        <f>VLOOKUP(C228,[2]LICITACIONES!$A$2:$A$51,1,0)</f>
        <v>#N/A</v>
      </c>
      <c r="AP228" s="469"/>
      <c r="AQ228" s="469"/>
      <c r="AR228" s="468"/>
      <c r="AS228" s="468"/>
      <c r="AT228" s="468"/>
      <c r="AU228" s="468" t="s">
        <v>6514</v>
      </c>
      <c r="AV228" s="468" t="e">
        <f>VLOOKUP(C228,[3]LICITACIONES!$A$2:$B$67,2,0)</f>
        <v>#N/A</v>
      </c>
      <c r="AW228" s="468" t="e">
        <f>VLOOKUP(C228,'[3]O.C. EN EJECUCIÓN'!$A$2:$B$25,2,0)</f>
        <v>#N/A</v>
      </c>
      <c r="AX228" s="100"/>
      <c r="AY228" s="100"/>
      <c r="AZ228" s="100"/>
      <c r="BA228" s="100"/>
      <c r="BB228" s="100"/>
      <c r="BC228" s="100"/>
      <c r="BD228" s="100"/>
      <c r="BE228" s="100"/>
    </row>
    <row r="229" spans="1:57" ht="45" customHeight="1" x14ac:dyDescent="0.25">
      <c r="A229" s="125">
        <v>230</v>
      </c>
      <c r="B229" s="126" t="s">
        <v>1125</v>
      </c>
      <c r="C229" s="126" t="s">
        <v>1125</v>
      </c>
      <c r="D229" s="127"/>
      <c r="E229" s="126" t="s">
        <v>1126</v>
      </c>
      <c r="F229" s="127"/>
      <c r="G229" s="127"/>
      <c r="H229" s="126" t="s">
        <v>1127</v>
      </c>
      <c r="I229" s="440">
        <v>42506</v>
      </c>
      <c r="J229" s="167" t="s">
        <v>519</v>
      </c>
      <c r="K229" s="167" t="s">
        <v>975</v>
      </c>
      <c r="L229" s="131">
        <v>319140.02</v>
      </c>
      <c r="M229" s="129" t="s">
        <v>6199</v>
      </c>
      <c r="N229" s="151" t="s">
        <v>116</v>
      </c>
      <c r="O229" s="195" t="s">
        <v>3346</v>
      </c>
      <c r="P229" s="134" t="s">
        <v>206</v>
      </c>
      <c r="Q229" s="135">
        <v>42562</v>
      </c>
      <c r="R229" s="136" t="s">
        <v>308</v>
      </c>
      <c r="S229" s="137" t="s">
        <v>112</v>
      </c>
      <c r="T229" s="138">
        <v>42549</v>
      </c>
      <c r="U229" s="139" t="s">
        <v>1128</v>
      </c>
      <c r="V229" s="139" t="s">
        <v>206</v>
      </c>
      <c r="W229" s="140">
        <v>42549</v>
      </c>
      <c r="X229" s="139" t="s">
        <v>1129</v>
      </c>
      <c r="Y229" s="139" t="s">
        <v>1130</v>
      </c>
      <c r="Z229" s="421" t="s">
        <v>872</v>
      </c>
      <c r="AA229" s="141">
        <v>42562</v>
      </c>
      <c r="AB229" s="150"/>
      <c r="AC229" s="143" t="s">
        <v>186</v>
      </c>
      <c r="AD229" s="143" t="s">
        <v>186</v>
      </c>
      <c r="AE229" s="144"/>
      <c r="AF229" s="142" t="s">
        <v>978</v>
      </c>
      <c r="AG229" s="169">
        <v>1651</v>
      </c>
      <c r="AH229" s="143" t="s">
        <v>1131</v>
      </c>
      <c r="AI229" s="144"/>
      <c r="AJ229" s="144"/>
      <c r="AK229" s="144"/>
      <c r="AL229" s="142" t="s">
        <v>1132</v>
      </c>
      <c r="AM229" s="342"/>
      <c r="AN229" s="479"/>
      <c r="AO229" s="372" t="e">
        <f>VLOOKUP(C229,[2]LICITACIONES!$A$2:$A$51,1,0)</f>
        <v>#N/A</v>
      </c>
      <c r="AP229" s="469"/>
      <c r="AQ229" s="469"/>
      <c r="AR229" s="468"/>
      <c r="AS229" s="468"/>
      <c r="AT229" s="468"/>
      <c r="AU229" s="468"/>
      <c r="AV229" s="468" t="e">
        <f>VLOOKUP(C229,[3]LICITACIONES!$A$2:$B$67,2,0)</f>
        <v>#N/A</v>
      </c>
      <c r="AW229" s="468" t="e">
        <f>VLOOKUP(C229,'[3]O.C. EN EJECUCIÓN'!$A$2:$B$25,2,0)</f>
        <v>#N/A</v>
      </c>
      <c r="AX229" s="100"/>
      <c r="AY229" s="100"/>
      <c r="AZ229" s="100"/>
      <c r="BA229" s="100"/>
      <c r="BB229" s="100"/>
      <c r="BC229" s="100"/>
      <c r="BD229" s="100"/>
      <c r="BE229" s="100"/>
    </row>
    <row r="230" spans="1:57" ht="45" customHeight="1" x14ac:dyDescent="0.25">
      <c r="A230" s="125">
        <v>231</v>
      </c>
      <c r="B230" s="126" t="s">
        <v>1133</v>
      </c>
      <c r="C230" s="126" t="s">
        <v>1133</v>
      </c>
      <c r="D230" s="127"/>
      <c r="E230" s="126" t="s">
        <v>1134</v>
      </c>
      <c r="F230" s="127"/>
      <c r="G230" s="127"/>
      <c r="H230" s="126" t="s">
        <v>1135</v>
      </c>
      <c r="I230" s="440">
        <v>42509</v>
      </c>
      <c r="J230" s="167" t="s">
        <v>271</v>
      </c>
      <c r="K230" s="167" t="s">
        <v>1136</v>
      </c>
      <c r="L230" s="131">
        <v>3000</v>
      </c>
      <c r="M230" s="129" t="s">
        <v>1137</v>
      </c>
      <c r="N230" s="132" t="s">
        <v>203</v>
      </c>
      <c r="O230" s="128">
        <v>42406</v>
      </c>
      <c r="P230" s="134" t="s">
        <v>203</v>
      </c>
      <c r="Q230" s="135">
        <v>42576</v>
      </c>
      <c r="R230" s="136" t="s">
        <v>286</v>
      </c>
      <c r="S230" s="137" t="s">
        <v>70</v>
      </c>
      <c r="T230" s="138">
        <v>42513</v>
      </c>
      <c r="U230" s="139" t="s">
        <v>3293</v>
      </c>
      <c r="V230" s="139" t="s">
        <v>204</v>
      </c>
      <c r="W230" s="140">
        <v>42584</v>
      </c>
      <c r="X230" s="139" t="s">
        <v>1138</v>
      </c>
      <c r="Y230" s="139" t="s">
        <v>1139</v>
      </c>
      <c r="Z230" s="421" t="s">
        <v>1437</v>
      </c>
      <c r="AA230" s="141">
        <v>42584</v>
      </c>
      <c r="AB230" s="150"/>
      <c r="AC230" s="143" t="s">
        <v>375</v>
      </c>
      <c r="AD230" s="143" t="s">
        <v>375</v>
      </c>
      <c r="AE230" s="144"/>
      <c r="AF230" s="142" t="s">
        <v>1140</v>
      </c>
      <c r="AG230" s="144"/>
      <c r="AH230" s="144"/>
      <c r="AI230" s="144"/>
      <c r="AJ230" s="144"/>
      <c r="AK230" s="144"/>
      <c r="AL230" s="143" t="s">
        <v>282</v>
      </c>
      <c r="AM230" s="342"/>
      <c r="AN230" s="479"/>
      <c r="AO230" s="372" t="e">
        <f>VLOOKUP(C230,[2]LICITACIONES!$A$2:$A$51,1,0)</f>
        <v>#N/A</v>
      </c>
      <c r="AP230" s="469"/>
      <c r="AQ230" s="469"/>
      <c r="AR230" s="468"/>
      <c r="AS230" s="468"/>
      <c r="AT230" s="468"/>
      <c r="AU230" s="468" t="s">
        <v>6514</v>
      </c>
      <c r="AV230" s="468" t="e">
        <f>VLOOKUP(C230,[3]LICITACIONES!$A$2:$B$67,2,0)</f>
        <v>#N/A</v>
      </c>
      <c r="AW230" s="468" t="e">
        <f>VLOOKUP(C230,'[3]O.C. EN EJECUCIÓN'!$A$2:$B$25,2,0)</f>
        <v>#N/A</v>
      </c>
      <c r="AX230" s="100"/>
      <c r="AY230" s="100"/>
      <c r="AZ230" s="100"/>
      <c r="BA230" s="100"/>
      <c r="BB230" s="100"/>
      <c r="BC230" s="100"/>
      <c r="BD230" s="100"/>
      <c r="BE230" s="100"/>
    </row>
    <row r="231" spans="1:57" ht="30" customHeight="1" x14ac:dyDescent="0.25">
      <c r="A231" s="125">
        <v>232</v>
      </c>
      <c r="B231" s="127"/>
      <c r="C231" s="127" t="s">
        <v>4534</v>
      </c>
      <c r="D231" s="127"/>
      <c r="E231" s="126" t="s">
        <v>5530</v>
      </c>
      <c r="F231" s="127"/>
      <c r="G231" s="127"/>
      <c r="H231" s="126" t="s">
        <v>1141</v>
      </c>
      <c r="I231" s="133"/>
      <c r="J231" s="167" t="s">
        <v>279</v>
      </c>
      <c r="K231" s="430"/>
      <c r="L231" s="133"/>
      <c r="M231" s="132" t="s">
        <v>1142</v>
      </c>
      <c r="N231" s="188" t="s">
        <v>203</v>
      </c>
      <c r="O231" s="133"/>
      <c r="P231" s="147"/>
      <c r="Q231" s="147"/>
      <c r="R231" s="148"/>
      <c r="S231" s="137" t="s">
        <v>11</v>
      </c>
      <c r="T231" s="147"/>
      <c r="U231" s="148"/>
      <c r="V231" s="148"/>
      <c r="W231" s="148"/>
      <c r="X231" s="148"/>
      <c r="Y231" s="148"/>
      <c r="Z231" s="421" t="s">
        <v>422</v>
      </c>
      <c r="AA231" s="141">
        <v>42466</v>
      </c>
      <c r="AB231" s="150"/>
      <c r="AC231" s="143" t="s">
        <v>186</v>
      </c>
      <c r="AD231" s="143" t="s">
        <v>186</v>
      </c>
      <c r="AE231" s="144"/>
      <c r="AF231" s="144"/>
      <c r="AG231" s="144"/>
      <c r="AH231" s="144"/>
      <c r="AI231" s="144"/>
      <c r="AJ231" s="144"/>
      <c r="AK231" s="144"/>
      <c r="AL231" s="144"/>
      <c r="AM231" s="342"/>
      <c r="AN231" s="479"/>
      <c r="AO231" s="372" t="e">
        <f>VLOOKUP(C231,[2]LICITACIONES!$A$2:$A$51,1,0)</f>
        <v>#N/A</v>
      </c>
      <c r="AP231" s="469"/>
      <c r="AQ231" s="469"/>
      <c r="AR231" s="468"/>
      <c r="AS231" s="468"/>
      <c r="AT231" s="468"/>
      <c r="AU231" s="468"/>
      <c r="AV231" s="468" t="e">
        <f>VLOOKUP(C231,[3]LICITACIONES!$A$2:$B$67,2,0)</f>
        <v>#N/A</v>
      </c>
      <c r="AW231" s="468" t="e">
        <f>VLOOKUP(C231,'[3]O.C. EN EJECUCIÓN'!$A$2:$B$25,2,0)</f>
        <v>#N/A</v>
      </c>
      <c r="AX231" s="100"/>
      <c r="AY231" s="100"/>
      <c r="AZ231" s="100"/>
      <c r="BA231" s="100"/>
      <c r="BB231" s="100"/>
      <c r="BC231" s="100"/>
      <c r="BD231" s="100"/>
      <c r="BE231" s="100"/>
    </row>
    <row r="232" spans="1:57" ht="45" customHeight="1" x14ac:dyDescent="0.25">
      <c r="A232" s="125">
        <v>233</v>
      </c>
      <c r="B232" s="126" t="s">
        <v>1143</v>
      </c>
      <c r="C232" s="126" t="s">
        <v>1143</v>
      </c>
      <c r="D232" s="127"/>
      <c r="E232" s="126" t="s">
        <v>1144</v>
      </c>
      <c r="F232" s="127"/>
      <c r="G232" s="127"/>
      <c r="H232" s="126" t="s">
        <v>1145</v>
      </c>
      <c r="I232" s="440">
        <v>42509</v>
      </c>
      <c r="J232" s="167" t="s">
        <v>271</v>
      </c>
      <c r="K232" s="167" t="s">
        <v>1146</v>
      </c>
      <c r="L232" s="131">
        <v>5200</v>
      </c>
      <c r="M232" s="129" t="s">
        <v>1147</v>
      </c>
      <c r="N232" s="132" t="s">
        <v>203</v>
      </c>
      <c r="O232" s="195" t="s">
        <v>3347</v>
      </c>
      <c r="P232" s="134" t="s">
        <v>204</v>
      </c>
      <c r="Q232" s="135">
        <v>42534</v>
      </c>
      <c r="R232" s="136" t="s">
        <v>286</v>
      </c>
      <c r="S232" s="137" t="s">
        <v>70</v>
      </c>
      <c r="T232" s="138">
        <v>42513</v>
      </c>
      <c r="U232" s="139" t="s">
        <v>7026</v>
      </c>
      <c r="V232" s="139" t="s">
        <v>203</v>
      </c>
      <c r="W232" s="140">
        <v>42647</v>
      </c>
      <c r="X232" s="139" t="s">
        <v>1148</v>
      </c>
      <c r="Y232" s="139" t="s">
        <v>6991</v>
      </c>
      <c r="Z232" s="421" t="s">
        <v>1888</v>
      </c>
      <c r="AA232" s="141">
        <v>42647</v>
      </c>
      <c r="AB232" s="150"/>
      <c r="AC232" s="143" t="s">
        <v>375</v>
      </c>
      <c r="AD232" s="143" t="s">
        <v>375</v>
      </c>
      <c r="AE232" s="144"/>
      <c r="AF232" s="144"/>
      <c r="AG232" s="144"/>
      <c r="AH232" s="144"/>
      <c r="AI232" s="144"/>
      <c r="AJ232" s="144"/>
      <c r="AK232" s="144"/>
      <c r="AL232" s="143" t="s">
        <v>282</v>
      </c>
      <c r="AM232" s="342" t="str">
        <f>AL232</f>
        <v>PARA PAGO JGM</v>
      </c>
      <c r="AN232" s="479"/>
      <c r="AO232" s="372" t="e">
        <f>VLOOKUP(C232,[2]LICITACIONES!$A$2:$A$51,1,0)</f>
        <v>#N/A</v>
      </c>
      <c r="AP232" s="469"/>
      <c r="AQ232" s="469"/>
      <c r="AR232" s="468"/>
      <c r="AS232" s="468"/>
      <c r="AT232" s="468"/>
      <c r="AU232" s="468"/>
      <c r="AV232" s="468" t="e">
        <f>VLOOKUP(C232,[3]LICITACIONES!$A$2:$B$67,2,0)</f>
        <v>#N/A</v>
      </c>
      <c r="AW232" s="468" t="e">
        <f>VLOOKUP(C232,'[3]O.C. EN EJECUCIÓN'!$A$2:$B$25,2,0)</f>
        <v>#N/A</v>
      </c>
      <c r="AX232" s="100"/>
      <c r="AY232" s="100"/>
      <c r="AZ232" s="100"/>
      <c r="BA232" s="100"/>
      <c r="BB232" s="100"/>
      <c r="BC232" s="100"/>
      <c r="BD232" s="100"/>
      <c r="BE232" s="100"/>
    </row>
    <row r="233" spans="1:57" ht="60" customHeight="1" x14ac:dyDescent="0.25">
      <c r="A233" s="125">
        <v>234</v>
      </c>
      <c r="B233" s="126" t="s">
        <v>1149</v>
      </c>
      <c r="C233" s="126" t="s">
        <v>1149</v>
      </c>
      <c r="D233" s="127"/>
      <c r="E233" s="126" t="s">
        <v>1150</v>
      </c>
      <c r="F233" s="127"/>
      <c r="G233" s="127"/>
      <c r="H233" s="126" t="s">
        <v>1151</v>
      </c>
      <c r="I233" s="440">
        <v>42509</v>
      </c>
      <c r="J233" s="167" t="s">
        <v>271</v>
      </c>
      <c r="K233" s="167" t="s">
        <v>1152</v>
      </c>
      <c r="L233" s="131">
        <v>17000</v>
      </c>
      <c r="M233" s="129" t="s">
        <v>1153</v>
      </c>
      <c r="N233" s="132" t="s">
        <v>203</v>
      </c>
      <c r="O233" s="128">
        <v>42406</v>
      </c>
      <c r="P233" s="134" t="s">
        <v>203</v>
      </c>
      <c r="Q233" s="135">
        <v>42576</v>
      </c>
      <c r="R233" s="136" t="s">
        <v>286</v>
      </c>
      <c r="S233" s="137" t="s">
        <v>70</v>
      </c>
      <c r="T233" s="138">
        <v>42549</v>
      </c>
      <c r="U233" s="196" t="s">
        <v>3293</v>
      </c>
      <c r="V233" s="196" t="s">
        <v>204</v>
      </c>
      <c r="W233" s="197">
        <v>42584</v>
      </c>
      <c r="X233" s="196" t="s">
        <v>1154</v>
      </c>
      <c r="Y233" s="198" t="s">
        <v>1139</v>
      </c>
      <c r="Z233" s="421" t="s">
        <v>204</v>
      </c>
      <c r="AA233" s="141">
        <v>42584</v>
      </c>
      <c r="AB233" s="150"/>
      <c r="AC233" s="143" t="s">
        <v>375</v>
      </c>
      <c r="AD233" s="143" t="s">
        <v>375</v>
      </c>
      <c r="AE233" s="144"/>
      <c r="AF233" s="142" t="s">
        <v>1155</v>
      </c>
      <c r="AG233" s="144"/>
      <c r="AH233" s="144"/>
      <c r="AI233" s="144"/>
      <c r="AJ233" s="144"/>
      <c r="AK233" s="144"/>
      <c r="AL233" s="144"/>
      <c r="AM233" s="342"/>
      <c r="AN233" s="479"/>
      <c r="AO233" s="372" t="e">
        <f>VLOOKUP(C233,[2]LICITACIONES!$A$2:$A$51,1,0)</f>
        <v>#N/A</v>
      </c>
      <c r="AP233" s="469"/>
      <c r="AQ233" s="469"/>
      <c r="AR233" s="468"/>
      <c r="AS233" s="468"/>
      <c r="AT233" s="468"/>
      <c r="AU233" s="468" t="s">
        <v>6514</v>
      </c>
      <c r="AV233" s="468" t="e">
        <f>VLOOKUP(C233,[3]LICITACIONES!$A$2:$B$67,2,0)</f>
        <v>#N/A</v>
      </c>
      <c r="AW233" s="468" t="e">
        <f>VLOOKUP(C233,'[3]O.C. EN EJECUCIÓN'!$A$2:$B$25,2,0)</f>
        <v>#N/A</v>
      </c>
      <c r="AX233" s="100"/>
      <c r="AY233" s="100"/>
      <c r="AZ233" s="100"/>
      <c r="BA233" s="100"/>
      <c r="BB233" s="100"/>
      <c r="BC233" s="100"/>
      <c r="BD233" s="100"/>
      <c r="BE233" s="100"/>
    </row>
    <row r="234" spans="1:57" ht="30" customHeight="1" x14ac:dyDescent="0.25">
      <c r="A234" s="125">
        <v>235</v>
      </c>
      <c r="B234" s="126" t="s">
        <v>1156</v>
      </c>
      <c r="C234" s="126" t="s">
        <v>1156</v>
      </c>
      <c r="D234" s="127"/>
      <c r="E234" s="127"/>
      <c r="F234" s="127"/>
      <c r="G234" s="127"/>
      <c r="H234" s="127"/>
      <c r="I234" s="440">
        <v>42509</v>
      </c>
      <c r="J234" s="167" t="s">
        <v>323</v>
      </c>
      <c r="K234" s="126" t="s">
        <v>5405</v>
      </c>
      <c r="L234" s="131">
        <v>275002.75</v>
      </c>
      <c r="M234" s="129" t="s">
        <v>1157</v>
      </c>
      <c r="N234" s="151" t="s">
        <v>56</v>
      </c>
      <c r="O234" s="195" t="s">
        <v>3347</v>
      </c>
      <c r="P234" s="134" t="s">
        <v>203</v>
      </c>
      <c r="Q234" s="135">
        <v>42598</v>
      </c>
      <c r="R234" s="136" t="s">
        <v>150</v>
      </c>
      <c r="S234" s="137" t="s">
        <v>70</v>
      </c>
      <c r="T234" s="138">
        <v>42566</v>
      </c>
      <c r="U234" s="139" t="s">
        <v>3293</v>
      </c>
      <c r="V234" s="139" t="s">
        <v>204</v>
      </c>
      <c r="W234" s="140">
        <v>42614</v>
      </c>
      <c r="X234" s="139" t="s">
        <v>5951</v>
      </c>
      <c r="Y234" s="148" t="s">
        <v>5952</v>
      </c>
      <c r="Z234" s="421"/>
      <c r="AA234" s="141"/>
      <c r="AB234" s="150"/>
      <c r="AC234" s="130"/>
      <c r="AD234" s="130"/>
      <c r="AE234" s="144"/>
      <c r="AF234" s="144"/>
      <c r="AG234" s="144"/>
      <c r="AH234" s="144"/>
      <c r="AI234" s="144"/>
      <c r="AJ234" s="144"/>
      <c r="AK234" s="144"/>
      <c r="AL234" s="144"/>
      <c r="AM234" s="342"/>
      <c r="AN234" s="479"/>
      <c r="AO234" s="372" t="e">
        <f>VLOOKUP(C234,[2]LICITACIONES!$A$2:$A$51,1,0)</f>
        <v>#N/A</v>
      </c>
      <c r="AP234" s="469"/>
      <c r="AQ234" s="469"/>
      <c r="AR234" s="468"/>
      <c r="AS234" s="468"/>
      <c r="AT234" s="468"/>
      <c r="AU234" s="468" t="s">
        <v>6514</v>
      </c>
      <c r="AV234" s="468" t="e">
        <f>VLOOKUP(C234,[3]LICITACIONES!$A$2:$B$67,2,0)</f>
        <v>#N/A</v>
      </c>
      <c r="AW234" s="468" t="e">
        <f>VLOOKUP(C234,'[3]O.C. EN EJECUCIÓN'!$A$2:$B$25,2,0)</f>
        <v>#N/A</v>
      </c>
      <c r="AX234" s="100"/>
      <c r="AY234" s="100"/>
      <c r="AZ234" s="100"/>
      <c r="BA234" s="100"/>
      <c r="BB234" s="100"/>
      <c r="BC234" s="100"/>
      <c r="BD234" s="100"/>
      <c r="BE234" s="100"/>
    </row>
    <row r="235" spans="1:57" ht="105" customHeight="1" x14ac:dyDescent="0.25">
      <c r="A235" s="125">
        <v>236</v>
      </c>
      <c r="B235" s="126" t="s">
        <v>1160</v>
      </c>
      <c r="C235" s="126" t="s">
        <v>5548</v>
      </c>
      <c r="D235" s="127"/>
      <c r="E235" s="127"/>
      <c r="F235" s="127"/>
      <c r="G235" s="127"/>
      <c r="H235" s="127"/>
      <c r="I235" s="440">
        <v>42488</v>
      </c>
      <c r="J235" s="167" t="s">
        <v>300</v>
      </c>
      <c r="K235" s="166" t="s">
        <v>353</v>
      </c>
      <c r="L235" s="131">
        <v>308080.75</v>
      </c>
      <c r="M235" s="132" t="s">
        <v>1161</v>
      </c>
      <c r="N235" s="151" t="s">
        <v>226</v>
      </c>
      <c r="O235" s="133"/>
      <c r="P235" s="147"/>
      <c r="Q235" s="147"/>
      <c r="R235" s="148"/>
      <c r="S235" s="137" t="s">
        <v>112</v>
      </c>
      <c r="T235" s="147"/>
      <c r="U235" s="148"/>
      <c r="V235" s="148"/>
      <c r="W235" s="148"/>
      <c r="X235" s="148"/>
      <c r="Y235" s="148"/>
      <c r="Z235" s="421" t="s">
        <v>220</v>
      </c>
      <c r="AA235" s="141">
        <v>42499</v>
      </c>
      <c r="AB235" s="150"/>
      <c r="AC235" s="143" t="s">
        <v>183</v>
      </c>
      <c r="AD235" s="143" t="s">
        <v>183</v>
      </c>
      <c r="AE235" s="144"/>
      <c r="AF235" s="144"/>
      <c r="AG235" s="144"/>
      <c r="AH235" s="144"/>
      <c r="AI235" s="144"/>
      <c r="AJ235" s="144"/>
      <c r="AK235" s="144"/>
      <c r="AL235" s="143" t="s">
        <v>282</v>
      </c>
      <c r="AM235" s="342" t="str">
        <f>AL235</f>
        <v>PARA PAGO JGM</v>
      </c>
      <c r="AN235" s="479"/>
      <c r="AO235" s="372" t="e">
        <f>VLOOKUP(C235,[2]LICITACIONES!$A$2:$A$51,1,0)</f>
        <v>#N/A</v>
      </c>
      <c r="AP235" s="469"/>
      <c r="AQ235" s="469"/>
      <c r="AR235" s="468"/>
      <c r="AS235" s="468"/>
      <c r="AT235" s="468"/>
      <c r="AU235" s="468" t="s">
        <v>6509</v>
      </c>
      <c r="AV235" s="468" t="e">
        <f>VLOOKUP(C235,[3]LICITACIONES!$A$2:$B$67,2,0)</f>
        <v>#N/A</v>
      </c>
      <c r="AW235" s="468" t="e">
        <f>VLOOKUP(C235,'[3]O.C. EN EJECUCIÓN'!$A$2:$B$25,2,0)</f>
        <v>#N/A</v>
      </c>
      <c r="AX235" s="100"/>
      <c r="AY235" s="100"/>
      <c r="AZ235" s="100"/>
      <c r="BA235" s="100"/>
      <c r="BB235" s="100"/>
      <c r="BC235" s="100"/>
      <c r="BD235" s="100"/>
      <c r="BE235" s="100"/>
    </row>
    <row r="236" spans="1:57" ht="75" customHeight="1" x14ac:dyDescent="0.25">
      <c r="A236" s="156">
        <v>237</v>
      </c>
      <c r="B236" s="157" t="s">
        <v>1162</v>
      </c>
      <c r="C236" s="157" t="s">
        <v>1162</v>
      </c>
      <c r="D236" s="158"/>
      <c r="E236" s="158"/>
      <c r="F236" s="158"/>
      <c r="G236" s="158"/>
      <c r="H236" s="158"/>
      <c r="I236" s="158"/>
      <c r="J236" s="157" t="s">
        <v>2263</v>
      </c>
      <c r="K236" s="157" t="s">
        <v>1163</v>
      </c>
      <c r="L236" s="162">
        <v>2117500</v>
      </c>
      <c r="M236" s="163" t="s">
        <v>1164</v>
      </c>
      <c r="N236" s="163" t="s">
        <v>226</v>
      </c>
      <c r="O236" s="158"/>
      <c r="P236" s="163" t="s">
        <v>116</v>
      </c>
      <c r="Q236" s="159">
        <v>42557</v>
      </c>
      <c r="R236" s="160" t="s">
        <v>354</v>
      </c>
      <c r="S236" s="137" t="s">
        <v>11</v>
      </c>
      <c r="T236" s="173">
        <v>42514</v>
      </c>
      <c r="U236" s="163" t="s">
        <v>1165</v>
      </c>
      <c r="V236" s="163" t="s">
        <v>204</v>
      </c>
      <c r="W236" s="173">
        <v>42563</v>
      </c>
      <c r="X236" s="158"/>
      <c r="Y236" s="163" t="s">
        <v>567</v>
      </c>
      <c r="Z236" s="421" t="s">
        <v>204</v>
      </c>
      <c r="AA236" s="159">
        <v>42563</v>
      </c>
      <c r="AB236" s="158"/>
      <c r="AC236" s="163" t="s">
        <v>375</v>
      </c>
      <c r="AD236" s="163" t="s">
        <v>375</v>
      </c>
      <c r="AE236" s="158"/>
      <c r="AF236" s="158"/>
      <c r="AG236" s="158"/>
      <c r="AH236" s="158"/>
      <c r="AI236" s="158"/>
      <c r="AJ236" s="158"/>
      <c r="AK236" s="158"/>
      <c r="AL236" s="161" t="s">
        <v>1166</v>
      </c>
      <c r="AM236" s="342"/>
      <c r="AN236" s="479"/>
      <c r="AO236" s="372" t="e">
        <f>VLOOKUP(C236,[2]LICITACIONES!$A$2:$A$51,1,0)</f>
        <v>#N/A</v>
      </c>
      <c r="AP236" s="469"/>
      <c r="AQ236" s="469"/>
      <c r="AR236" s="468"/>
      <c r="AS236" s="468"/>
      <c r="AT236" s="468"/>
      <c r="AU236" s="468" t="s">
        <v>6514</v>
      </c>
      <c r="AV236" s="468" t="e">
        <f>VLOOKUP(C236,[3]LICITACIONES!$A$2:$B$67,2,0)</f>
        <v>#N/A</v>
      </c>
      <c r="AW236" s="468" t="e">
        <f>VLOOKUP(C236,'[3]O.C. EN EJECUCIÓN'!$A$2:$B$25,2,0)</f>
        <v>#N/A</v>
      </c>
      <c r="AX236" s="100"/>
      <c r="AY236" s="100"/>
      <c r="AZ236" s="100"/>
      <c r="BA236" s="100"/>
      <c r="BB236" s="100"/>
      <c r="BC236" s="100"/>
      <c r="BD236" s="100"/>
      <c r="BE236" s="100"/>
    </row>
    <row r="237" spans="1:57" ht="45" customHeight="1" x14ac:dyDescent="0.25">
      <c r="A237" s="125">
        <v>238</v>
      </c>
      <c r="B237" s="127"/>
      <c r="C237" s="127" t="s">
        <v>4612</v>
      </c>
      <c r="D237" s="127"/>
      <c r="E237" s="126" t="s">
        <v>4612</v>
      </c>
      <c r="F237" s="127"/>
      <c r="G237" s="127"/>
      <c r="H237" s="146" t="s">
        <v>1167</v>
      </c>
      <c r="I237" s="440">
        <v>42493</v>
      </c>
      <c r="J237" s="167" t="s">
        <v>571</v>
      </c>
      <c r="K237" s="166" t="s">
        <v>811</v>
      </c>
      <c r="L237" s="133"/>
      <c r="M237" s="132" t="s">
        <v>1168</v>
      </c>
      <c r="N237" s="151" t="s">
        <v>226</v>
      </c>
      <c r="O237" s="133"/>
      <c r="P237" s="147"/>
      <c r="Q237" s="147"/>
      <c r="R237" s="148"/>
      <c r="S237" s="137" t="s">
        <v>11</v>
      </c>
      <c r="T237" s="147"/>
      <c r="U237" s="139" t="s">
        <v>1169</v>
      </c>
      <c r="V237" s="139" t="s">
        <v>203</v>
      </c>
      <c r="W237" s="140">
        <v>42517</v>
      </c>
      <c r="X237" s="139" t="s">
        <v>1170</v>
      </c>
      <c r="Y237" s="139" t="s">
        <v>1171</v>
      </c>
      <c r="Z237" s="421" t="s">
        <v>422</v>
      </c>
      <c r="AA237" s="141">
        <v>42516</v>
      </c>
      <c r="AB237" s="150"/>
      <c r="AC237" s="143" t="s">
        <v>548</v>
      </c>
      <c r="AD237" s="143" t="s">
        <v>548</v>
      </c>
      <c r="AE237" s="144"/>
      <c r="AF237" s="144"/>
      <c r="AG237" s="144"/>
      <c r="AH237" s="144"/>
      <c r="AI237" s="144"/>
      <c r="AJ237" s="144"/>
      <c r="AK237" s="144"/>
      <c r="AL237" s="144"/>
      <c r="AM237" s="342"/>
      <c r="AN237" s="479"/>
      <c r="AO237" s="372" t="e">
        <f>VLOOKUP(C237,[2]LICITACIONES!$A$2:$A$51,1,0)</f>
        <v>#N/A</v>
      </c>
      <c r="AP237" s="469"/>
      <c r="AQ237" s="469"/>
      <c r="AR237" s="468"/>
      <c r="AS237" s="469"/>
      <c r="AT237" s="468"/>
      <c r="AU237" s="468"/>
      <c r="AV237" s="468" t="e">
        <f>VLOOKUP(C237,[3]LICITACIONES!$A$2:$B$67,2,0)</f>
        <v>#N/A</v>
      </c>
      <c r="AW237" s="468" t="e">
        <f>VLOOKUP(C237,'[3]O.C. EN EJECUCIÓN'!$A$2:$B$25,2,0)</f>
        <v>#N/A</v>
      </c>
      <c r="AX237" s="102"/>
      <c r="AY237" s="102"/>
      <c r="AZ237" s="102"/>
      <c r="BA237" s="102"/>
      <c r="BB237" s="102"/>
      <c r="BC237" s="102"/>
      <c r="BD237" s="102"/>
      <c r="BE237" s="100"/>
    </row>
    <row r="238" spans="1:57" ht="60" customHeight="1" x14ac:dyDescent="0.25">
      <c r="A238" s="125">
        <v>239</v>
      </c>
      <c r="B238" s="127"/>
      <c r="C238" s="127" t="s">
        <v>4613</v>
      </c>
      <c r="D238" s="127"/>
      <c r="E238" s="126" t="s">
        <v>4613</v>
      </c>
      <c r="F238" s="127"/>
      <c r="G238" s="127"/>
      <c r="H238" s="146" t="s">
        <v>1172</v>
      </c>
      <c r="I238" s="440">
        <v>42493</v>
      </c>
      <c r="J238" s="167" t="s">
        <v>369</v>
      </c>
      <c r="K238" s="430"/>
      <c r="L238" s="133"/>
      <c r="M238" s="132" t="s">
        <v>1173</v>
      </c>
      <c r="N238" s="151" t="s">
        <v>226</v>
      </c>
      <c r="O238" s="133"/>
      <c r="P238" s="147"/>
      <c r="Q238" s="147"/>
      <c r="R238" s="148"/>
      <c r="S238" s="137" t="s">
        <v>11</v>
      </c>
      <c r="T238" s="147"/>
      <c r="U238" s="139" t="s">
        <v>1169</v>
      </c>
      <c r="V238" s="139" t="s">
        <v>203</v>
      </c>
      <c r="W238" s="140">
        <v>42517</v>
      </c>
      <c r="X238" s="139" t="s">
        <v>1170</v>
      </c>
      <c r="Y238" s="139" t="s">
        <v>1171</v>
      </c>
      <c r="Z238" s="421" t="s">
        <v>422</v>
      </c>
      <c r="AA238" s="141">
        <v>42516</v>
      </c>
      <c r="AB238" s="150"/>
      <c r="AC238" s="143" t="s">
        <v>548</v>
      </c>
      <c r="AD238" s="143" t="s">
        <v>548</v>
      </c>
      <c r="AE238" s="144"/>
      <c r="AF238" s="144"/>
      <c r="AG238" s="144"/>
      <c r="AH238" s="144"/>
      <c r="AI238" s="144"/>
      <c r="AJ238" s="144"/>
      <c r="AK238" s="144"/>
      <c r="AL238" s="144"/>
      <c r="AM238" s="342"/>
      <c r="AN238" s="479"/>
      <c r="AO238" s="372" t="e">
        <f>VLOOKUP(C238,[2]LICITACIONES!$A$2:$A$51,1,0)</f>
        <v>#N/A</v>
      </c>
      <c r="AP238" s="469"/>
      <c r="AQ238" s="469"/>
      <c r="AR238" s="468"/>
      <c r="AS238" s="468"/>
      <c r="AT238" s="468"/>
      <c r="AU238" s="468"/>
      <c r="AV238" s="468" t="e">
        <f>VLOOKUP(C238,[3]LICITACIONES!$A$2:$B$67,2,0)</f>
        <v>#N/A</v>
      </c>
      <c r="AW238" s="468" t="e">
        <f>VLOOKUP(C238,'[3]O.C. EN EJECUCIÓN'!$A$2:$B$25,2,0)</f>
        <v>#N/A</v>
      </c>
      <c r="AX238" s="100"/>
      <c r="AY238" s="100"/>
      <c r="AZ238" s="100"/>
      <c r="BA238" s="100"/>
      <c r="BB238" s="100"/>
      <c r="BC238" s="100"/>
      <c r="BD238" s="100"/>
      <c r="BE238" s="100"/>
    </row>
    <row r="239" spans="1:57" ht="60" customHeight="1" x14ac:dyDescent="0.25">
      <c r="A239" s="125">
        <v>240</v>
      </c>
      <c r="B239" s="126" t="s">
        <v>1174</v>
      </c>
      <c r="C239" s="126" t="s">
        <v>1174</v>
      </c>
      <c r="D239" s="127"/>
      <c r="E239" s="127"/>
      <c r="F239" s="127"/>
      <c r="G239" s="127"/>
      <c r="H239" s="127"/>
      <c r="I239" s="133"/>
      <c r="J239" s="167" t="s">
        <v>318</v>
      </c>
      <c r="K239" s="430"/>
      <c r="L239" s="131">
        <v>855000</v>
      </c>
      <c r="M239" s="132" t="s">
        <v>1175</v>
      </c>
      <c r="N239" s="151" t="s">
        <v>226</v>
      </c>
      <c r="O239" s="133"/>
      <c r="P239" s="134" t="s">
        <v>226</v>
      </c>
      <c r="Q239" s="135">
        <v>42514</v>
      </c>
      <c r="R239" s="136" t="s">
        <v>354</v>
      </c>
      <c r="S239" s="137" t="s">
        <v>11</v>
      </c>
      <c r="T239" s="138">
        <v>42514</v>
      </c>
      <c r="U239" s="139" t="s">
        <v>1176</v>
      </c>
      <c r="V239" s="148"/>
      <c r="W239" s="148"/>
      <c r="X239" s="148"/>
      <c r="Y239" s="148"/>
      <c r="Z239" s="421" t="s">
        <v>220</v>
      </c>
      <c r="AA239" s="141">
        <v>42514</v>
      </c>
      <c r="AB239" s="150"/>
      <c r="AC239" s="143" t="s">
        <v>375</v>
      </c>
      <c r="AD239" s="143" t="s">
        <v>375</v>
      </c>
      <c r="AE239" s="144"/>
      <c r="AF239" s="144"/>
      <c r="AG239" s="144"/>
      <c r="AH239" s="144"/>
      <c r="AI239" s="144"/>
      <c r="AJ239" s="144"/>
      <c r="AK239" s="144"/>
      <c r="AL239" s="143" t="s">
        <v>282</v>
      </c>
      <c r="AM239" s="342" t="str">
        <f>AL239</f>
        <v>PARA PAGO JGM</v>
      </c>
      <c r="AN239" s="479"/>
      <c r="AO239" s="372" t="e">
        <f>VLOOKUP(C239,[2]LICITACIONES!$A$2:$A$51,1,0)</f>
        <v>#N/A</v>
      </c>
      <c r="AP239" s="469"/>
      <c r="AQ239" s="469"/>
      <c r="AR239" s="468"/>
      <c r="AS239" s="468"/>
      <c r="AT239" s="468"/>
      <c r="AU239" s="468"/>
      <c r="AV239" s="468" t="e">
        <f>VLOOKUP(C239,[3]LICITACIONES!$A$2:$B$67,2,0)</f>
        <v>#N/A</v>
      </c>
      <c r="AW239" s="468" t="e">
        <f>VLOOKUP(C239,'[3]O.C. EN EJECUCIÓN'!$A$2:$B$25,2,0)</f>
        <v>#N/A</v>
      </c>
      <c r="AX239" s="100"/>
      <c r="AY239" s="100"/>
      <c r="AZ239" s="100"/>
      <c r="BA239" s="100"/>
      <c r="BB239" s="100"/>
      <c r="BC239" s="100"/>
      <c r="BD239" s="100"/>
      <c r="BE239" s="100"/>
    </row>
    <row r="240" spans="1:57" ht="60" customHeight="1" x14ac:dyDescent="0.25">
      <c r="A240" s="125">
        <v>241</v>
      </c>
      <c r="B240" s="127"/>
      <c r="C240" s="127" t="s">
        <v>4614</v>
      </c>
      <c r="D240" s="127"/>
      <c r="E240" s="126" t="s">
        <v>4614</v>
      </c>
      <c r="F240" s="127"/>
      <c r="G240" s="127"/>
      <c r="H240" s="146" t="s">
        <v>1177</v>
      </c>
      <c r="I240" s="440">
        <v>42493</v>
      </c>
      <c r="J240" s="167" t="s">
        <v>571</v>
      </c>
      <c r="K240" s="166" t="s">
        <v>811</v>
      </c>
      <c r="L240" s="133"/>
      <c r="M240" s="132" t="s">
        <v>1178</v>
      </c>
      <c r="N240" s="151" t="s">
        <v>226</v>
      </c>
      <c r="O240" s="133"/>
      <c r="P240" s="147"/>
      <c r="Q240" s="147"/>
      <c r="R240" s="148"/>
      <c r="S240" s="137" t="s">
        <v>11</v>
      </c>
      <c r="T240" s="147"/>
      <c r="U240" s="139" t="s">
        <v>1169</v>
      </c>
      <c r="V240" s="139" t="s">
        <v>203</v>
      </c>
      <c r="W240" s="140">
        <v>42517</v>
      </c>
      <c r="X240" s="139" t="s">
        <v>1170</v>
      </c>
      <c r="Y240" s="139" t="s">
        <v>1171</v>
      </c>
      <c r="Z240" s="421" t="s">
        <v>422</v>
      </c>
      <c r="AA240" s="141">
        <v>42516</v>
      </c>
      <c r="AB240" s="168" t="s">
        <v>185</v>
      </c>
      <c r="AC240" s="143" t="s">
        <v>548</v>
      </c>
      <c r="AD240" s="143" t="s">
        <v>548</v>
      </c>
      <c r="AE240" s="144"/>
      <c r="AF240" s="144"/>
      <c r="AG240" s="144"/>
      <c r="AH240" s="144"/>
      <c r="AI240" s="144"/>
      <c r="AJ240" s="144"/>
      <c r="AK240" s="144"/>
      <c r="AL240" s="144"/>
      <c r="AM240" s="342"/>
      <c r="AN240" s="479"/>
      <c r="AO240" s="372" t="e">
        <f>VLOOKUP(C240,[2]LICITACIONES!$A$2:$A$51,1,0)</f>
        <v>#N/A</v>
      </c>
      <c r="AP240" s="469"/>
      <c r="AQ240" s="469"/>
      <c r="AR240" s="468"/>
      <c r="AS240" s="468"/>
      <c r="AT240" s="468"/>
      <c r="AU240" s="468"/>
      <c r="AV240" s="468" t="e">
        <f>VLOOKUP(C240,[3]LICITACIONES!$A$2:$B$67,2,0)</f>
        <v>#N/A</v>
      </c>
      <c r="AW240" s="468" t="e">
        <f>VLOOKUP(C240,'[3]O.C. EN EJECUCIÓN'!$A$2:$B$25,2,0)</f>
        <v>#N/A</v>
      </c>
      <c r="AX240" s="100"/>
      <c r="AY240" s="100"/>
      <c r="AZ240" s="100"/>
      <c r="BA240" s="100"/>
      <c r="BB240" s="100"/>
      <c r="BC240" s="100"/>
      <c r="BD240" s="100"/>
      <c r="BE240" s="100"/>
    </row>
    <row r="241" spans="1:57" ht="60" customHeight="1" x14ac:dyDescent="0.25">
      <c r="A241" s="156">
        <v>242</v>
      </c>
      <c r="B241" s="157" t="s">
        <v>1179</v>
      </c>
      <c r="C241" s="157" t="s">
        <v>1179</v>
      </c>
      <c r="D241" s="158"/>
      <c r="E241" s="158"/>
      <c r="F241" s="158"/>
      <c r="G241" s="158"/>
      <c r="H241" s="158"/>
      <c r="I241" s="158"/>
      <c r="J241" s="157" t="s">
        <v>318</v>
      </c>
      <c r="K241" s="186" t="s">
        <v>1180</v>
      </c>
      <c r="L241" s="162">
        <v>822800</v>
      </c>
      <c r="M241" s="163" t="s">
        <v>1181</v>
      </c>
      <c r="N241" s="163" t="s">
        <v>226</v>
      </c>
      <c r="O241" s="158"/>
      <c r="P241" s="163" t="s">
        <v>226</v>
      </c>
      <c r="Q241" s="159">
        <v>42514</v>
      </c>
      <c r="R241" s="160" t="s">
        <v>354</v>
      </c>
      <c r="S241" s="137" t="s">
        <v>11</v>
      </c>
      <c r="T241" s="158"/>
      <c r="U241" s="163" t="s">
        <v>1182</v>
      </c>
      <c r="V241" s="158"/>
      <c r="W241" s="158"/>
      <c r="X241" s="163" t="s">
        <v>1183</v>
      </c>
      <c r="Y241" s="158"/>
      <c r="Z241" s="421" t="s">
        <v>215</v>
      </c>
      <c r="AA241" s="159">
        <v>42524</v>
      </c>
      <c r="AB241" s="158"/>
      <c r="AC241" s="163" t="s">
        <v>375</v>
      </c>
      <c r="AD241" s="163" t="s">
        <v>375</v>
      </c>
      <c r="AE241" s="158"/>
      <c r="AF241" s="161" t="s">
        <v>1184</v>
      </c>
      <c r="AG241" s="158"/>
      <c r="AH241" s="158"/>
      <c r="AI241" s="158"/>
      <c r="AJ241" s="192">
        <v>363000</v>
      </c>
      <c r="AK241" s="193" t="s">
        <v>531</v>
      </c>
      <c r="AL241" s="193" t="s">
        <v>969</v>
      </c>
      <c r="AM241" s="342" t="str">
        <f t="shared" ref="AM241:AM242" si="3">AK241</f>
        <v>Devengado</v>
      </c>
      <c r="AN241" s="479"/>
      <c r="AO241" s="372" t="e">
        <f>VLOOKUP(C241,[2]LICITACIONES!$A$2:$A$51,1,0)</f>
        <v>#N/A</v>
      </c>
      <c r="AP241" s="469"/>
      <c r="AQ241" s="469"/>
      <c r="AR241" s="468"/>
      <c r="AS241" s="468"/>
      <c r="AT241" s="468"/>
      <c r="AU241" s="468"/>
      <c r="AV241" s="468" t="e">
        <f>VLOOKUP(C241,[3]LICITACIONES!$A$2:$B$67,2,0)</f>
        <v>#N/A</v>
      </c>
      <c r="AW241" s="468" t="e">
        <f>VLOOKUP(C241,'[3]O.C. EN EJECUCIÓN'!$A$2:$B$25,2,0)</f>
        <v>#N/A</v>
      </c>
      <c r="AX241" s="100"/>
      <c r="AY241" s="100"/>
      <c r="AZ241" s="100"/>
      <c r="BA241" s="100"/>
      <c r="BB241" s="100"/>
      <c r="BC241" s="100"/>
      <c r="BD241" s="100"/>
      <c r="BE241" s="100"/>
    </row>
    <row r="242" spans="1:57" ht="60" customHeight="1" x14ac:dyDescent="0.25">
      <c r="A242" s="156">
        <v>243</v>
      </c>
      <c r="B242" s="157" t="s">
        <v>1185</v>
      </c>
      <c r="C242" s="157" t="s">
        <v>1185</v>
      </c>
      <c r="D242" s="158"/>
      <c r="E242" s="158"/>
      <c r="F242" s="158"/>
      <c r="G242" s="158"/>
      <c r="H242" s="158"/>
      <c r="I242" s="158"/>
      <c r="J242" s="157" t="s">
        <v>3254</v>
      </c>
      <c r="K242" s="157" t="s">
        <v>1186</v>
      </c>
      <c r="L242" s="162">
        <v>220000</v>
      </c>
      <c r="M242" s="163" t="s">
        <v>1187</v>
      </c>
      <c r="N242" s="163" t="s">
        <v>226</v>
      </c>
      <c r="O242" s="158"/>
      <c r="P242" s="163" t="s">
        <v>226</v>
      </c>
      <c r="Q242" s="159">
        <v>42514</v>
      </c>
      <c r="R242" s="160" t="s">
        <v>354</v>
      </c>
      <c r="S242" s="137" t="s">
        <v>11</v>
      </c>
      <c r="T242" s="158"/>
      <c r="U242" s="163" t="s">
        <v>1182</v>
      </c>
      <c r="V242" s="158"/>
      <c r="W242" s="173">
        <v>42528</v>
      </c>
      <c r="X242" s="163" t="s">
        <v>1188</v>
      </c>
      <c r="Y242" s="158"/>
      <c r="Z242" s="421" t="s">
        <v>215</v>
      </c>
      <c r="AA242" s="159">
        <v>42545</v>
      </c>
      <c r="AB242" s="158"/>
      <c r="AC242" s="163" t="s">
        <v>375</v>
      </c>
      <c r="AD242" s="163" t="s">
        <v>375</v>
      </c>
      <c r="AE242" s="158"/>
      <c r="AF242" s="158"/>
      <c r="AG242" s="158"/>
      <c r="AH242" s="158"/>
      <c r="AI242" s="158"/>
      <c r="AJ242" s="192">
        <v>290000</v>
      </c>
      <c r="AK242" s="193" t="s">
        <v>531</v>
      </c>
      <c r="AL242" s="193" t="s">
        <v>969</v>
      </c>
      <c r="AM242" s="342" t="str">
        <f t="shared" si="3"/>
        <v>Devengado</v>
      </c>
      <c r="AN242" s="479"/>
      <c r="AO242" s="372" t="e">
        <f>VLOOKUP(C242,[2]LICITACIONES!$A$2:$A$51,1,0)</f>
        <v>#N/A</v>
      </c>
      <c r="AP242" s="469"/>
      <c r="AQ242" s="469"/>
      <c r="AR242" s="468"/>
      <c r="AS242" s="469"/>
      <c r="AT242" s="468"/>
      <c r="AU242" s="468"/>
      <c r="AV242" s="468" t="e">
        <f>VLOOKUP(C242,[3]LICITACIONES!$A$2:$B$67,2,0)</f>
        <v>#N/A</v>
      </c>
      <c r="AW242" s="468" t="e">
        <f>VLOOKUP(C242,'[3]O.C. EN EJECUCIÓN'!$A$2:$B$25,2,0)</f>
        <v>#N/A</v>
      </c>
      <c r="AX242" s="102"/>
      <c r="AY242" s="102"/>
      <c r="AZ242" s="102"/>
      <c r="BA242" s="102"/>
      <c r="BB242" s="102"/>
      <c r="BC242" s="102"/>
      <c r="BD242" s="102"/>
      <c r="BE242" s="100"/>
    </row>
    <row r="243" spans="1:57" ht="60" customHeight="1" x14ac:dyDescent="0.25">
      <c r="A243" s="125">
        <v>244</v>
      </c>
      <c r="B243" s="126" t="s">
        <v>1189</v>
      </c>
      <c r="C243" s="126" t="s">
        <v>1189</v>
      </c>
      <c r="D243" s="127"/>
      <c r="E243" s="126" t="s">
        <v>3776</v>
      </c>
      <c r="F243" s="127"/>
      <c r="G243" s="127"/>
      <c r="H243" s="146" t="s">
        <v>1190</v>
      </c>
      <c r="I243" s="440">
        <v>42493</v>
      </c>
      <c r="J243" s="167" t="s">
        <v>271</v>
      </c>
      <c r="K243" s="166" t="s">
        <v>1191</v>
      </c>
      <c r="L243" s="131">
        <v>15000</v>
      </c>
      <c r="M243" s="132" t="s">
        <v>1192</v>
      </c>
      <c r="N243" s="151" t="s">
        <v>226</v>
      </c>
      <c r="O243" s="133"/>
      <c r="P243" s="134" t="s">
        <v>116</v>
      </c>
      <c r="Q243" s="135">
        <v>42557</v>
      </c>
      <c r="R243" s="148"/>
      <c r="S243" s="137" t="s">
        <v>70</v>
      </c>
      <c r="T243" s="138">
        <v>42522</v>
      </c>
      <c r="U243" s="139" t="s">
        <v>3293</v>
      </c>
      <c r="V243" s="139" t="s">
        <v>204</v>
      </c>
      <c r="W243" s="140">
        <v>42611</v>
      </c>
      <c r="X243" s="139" t="s">
        <v>5953</v>
      </c>
      <c r="Y243" s="139" t="s">
        <v>5454</v>
      </c>
      <c r="Z243" s="422"/>
      <c r="AA243" s="141"/>
      <c r="AB243" s="150"/>
      <c r="AC243" s="143" t="s">
        <v>375</v>
      </c>
      <c r="AD243" s="143" t="s">
        <v>375</v>
      </c>
      <c r="AE243" s="144"/>
      <c r="AF243" s="144"/>
      <c r="AG243" s="144"/>
      <c r="AH243" s="144"/>
      <c r="AI243" s="144"/>
      <c r="AJ243" s="144"/>
      <c r="AK243" s="144"/>
      <c r="AL243" s="143" t="s">
        <v>1195</v>
      </c>
      <c r="AM243" s="342"/>
      <c r="AN243" s="479"/>
      <c r="AO243" s="372" t="e">
        <f>VLOOKUP(C243,[2]LICITACIONES!$A$2:$A$51,1,0)</f>
        <v>#N/A</v>
      </c>
      <c r="AP243" s="469"/>
      <c r="AQ243" s="469"/>
      <c r="AR243" s="468"/>
      <c r="AS243" s="469"/>
      <c r="AT243" s="468"/>
      <c r="AU243" s="468" t="s">
        <v>6514</v>
      </c>
      <c r="AV243" s="468" t="e">
        <f>VLOOKUP(C243,[3]LICITACIONES!$A$2:$B$67,2,0)</f>
        <v>#N/A</v>
      </c>
      <c r="AW243" s="468" t="e">
        <f>VLOOKUP(C243,'[3]O.C. EN EJECUCIÓN'!$A$2:$B$25,2,0)</f>
        <v>#N/A</v>
      </c>
      <c r="AX243" s="102"/>
      <c r="AY243" s="102"/>
      <c r="AZ243" s="102"/>
      <c r="BA243" s="102"/>
      <c r="BB243" s="102"/>
      <c r="BC243" s="102"/>
      <c r="BD243" s="102"/>
      <c r="BE243" s="100"/>
    </row>
    <row r="244" spans="1:57" ht="75" customHeight="1" x14ac:dyDescent="0.25">
      <c r="A244" s="125">
        <v>245</v>
      </c>
      <c r="B244" s="126" t="s">
        <v>1196</v>
      </c>
      <c r="C244" s="126" t="s">
        <v>1196</v>
      </c>
      <c r="D244" s="127"/>
      <c r="E244" s="127"/>
      <c r="F244" s="127"/>
      <c r="G244" s="127"/>
      <c r="H244" s="179" t="s">
        <v>1197</v>
      </c>
      <c r="I244" s="440">
        <v>42517</v>
      </c>
      <c r="J244" s="167" t="s">
        <v>318</v>
      </c>
      <c r="K244" s="430"/>
      <c r="L244" s="131">
        <v>422290</v>
      </c>
      <c r="M244" s="132" t="s">
        <v>1198</v>
      </c>
      <c r="N244" s="151" t="s">
        <v>226</v>
      </c>
      <c r="O244" s="133"/>
      <c r="P244" s="134" t="s">
        <v>116</v>
      </c>
      <c r="Q244" s="135">
        <v>42543</v>
      </c>
      <c r="R244" s="136" t="s">
        <v>354</v>
      </c>
      <c r="S244" s="137" t="s">
        <v>11</v>
      </c>
      <c r="T244" s="138">
        <v>42514</v>
      </c>
      <c r="U244" s="139" t="s">
        <v>1199</v>
      </c>
      <c r="V244" s="148"/>
      <c r="W244" s="148"/>
      <c r="X244" s="148"/>
      <c r="Y244" s="148"/>
      <c r="Z244" s="421" t="s">
        <v>872</v>
      </c>
      <c r="AA244" s="141">
        <v>42545</v>
      </c>
      <c r="AB244" s="150"/>
      <c r="AC244" s="143" t="s">
        <v>375</v>
      </c>
      <c r="AD244" s="143" t="s">
        <v>375</v>
      </c>
      <c r="AE244" s="144"/>
      <c r="AF244" s="144"/>
      <c r="AG244" s="144"/>
      <c r="AH244" s="144"/>
      <c r="AI244" s="144"/>
      <c r="AJ244" s="144"/>
      <c r="AK244" s="144"/>
      <c r="AL244" s="143" t="s">
        <v>282</v>
      </c>
      <c r="AM244" s="342" t="str">
        <f>AL244</f>
        <v>PARA PAGO JGM</v>
      </c>
      <c r="AN244" s="479"/>
      <c r="AO244" s="372" t="e">
        <f>VLOOKUP(C244,[2]LICITACIONES!$A$2:$A$51,1,0)</f>
        <v>#N/A</v>
      </c>
      <c r="AP244" s="469"/>
      <c r="AQ244" s="469"/>
      <c r="AR244" s="468"/>
      <c r="AS244" s="468"/>
      <c r="AT244" s="468"/>
      <c r="AU244" s="468" t="s">
        <v>6514</v>
      </c>
      <c r="AV244" s="468" t="e">
        <f>VLOOKUP(C244,[3]LICITACIONES!$A$2:$B$67,2,0)</f>
        <v>#N/A</v>
      </c>
      <c r="AW244" s="468" t="e">
        <f>VLOOKUP(C244,'[3]O.C. EN EJECUCIÓN'!$A$2:$B$25,2,0)</f>
        <v>#N/A</v>
      </c>
      <c r="AX244" s="100"/>
      <c r="AY244" s="100"/>
      <c r="AZ244" s="100"/>
      <c r="BA244" s="100"/>
      <c r="BB244" s="100"/>
      <c r="BC244" s="100"/>
      <c r="BD244" s="100"/>
      <c r="BE244" s="100"/>
    </row>
    <row r="245" spans="1:57" ht="75" customHeight="1" x14ac:dyDescent="0.25">
      <c r="A245" s="125">
        <v>246</v>
      </c>
      <c r="B245" s="126" t="s">
        <v>1200</v>
      </c>
      <c r="C245" s="126" t="s">
        <v>1200</v>
      </c>
      <c r="D245" s="127"/>
      <c r="E245" s="126" t="s">
        <v>3777</v>
      </c>
      <c r="F245" s="127"/>
      <c r="G245" s="127"/>
      <c r="H245" s="146" t="s">
        <v>1201</v>
      </c>
      <c r="I245" s="440">
        <v>42493</v>
      </c>
      <c r="J245" s="167" t="s">
        <v>271</v>
      </c>
      <c r="K245" s="166" t="s">
        <v>1202</v>
      </c>
      <c r="L245" s="131">
        <v>10000</v>
      </c>
      <c r="M245" s="132" t="s">
        <v>1203</v>
      </c>
      <c r="N245" s="151" t="s">
        <v>226</v>
      </c>
      <c r="O245" s="133"/>
      <c r="P245" s="134" t="s">
        <v>204</v>
      </c>
      <c r="Q245" s="135">
        <v>42507</v>
      </c>
      <c r="R245" s="148"/>
      <c r="S245" s="137" t="s">
        <v>11</v>
      </c>
      <c r="T245" s="147"/>
      <c r="U245" s="148"/>
      <c r="V245" s="139" t="s">
        <v>204</v>
      </c>
      <c r="W245" s="140">
        <v>42500</v>
      </c>
      <c r="X245" s="139" t="s">
        <v>1204</v>
      </c>
      <c r="Y245" s="139" t="s">
        <v>1205</v>
      </c>
      <c r="Z245" s="421" t="s">
        <v>177</v>
      </c>
      <c r="AA245" s="141">
        <v>42513</v>
      </c>
      <c r="AB245" s="150"/>
      <c r="AC245" s="143" t="s">
        <v>375</v>
      </c>
      <c r="AD245" s="143" t="s">
        <v>375</v>
      </c>
      <c r="AE245" s="144"/>
      <c r="AF245" s="144"/>
      <c r="AG245" s="144"/>
      <c r="AH245" s="144"/>
      <c r="AI245" s="144"/>
      <c r="AJ245" s="144"/>
      <c r="AK245" s="144"/>
      <c r="AL245" s="144"/>
      <c r="AM245" s="342"/>
      <c r="AN245" s="479"/>
      <c r="AO245" s="372" t="e">
        <f>VLOOKUP(C245,[2]LICITACIONES!$A$2:$A$51,1,0)</f>
        <v>#N/A</v>
      </c>
      <c r="AP245" s="469"/>
      <c r="AQ245" s="469"/>
      <c r="AR245" s="468"/>
      <c r="AS245" s="468"/>
      <c r="AT245" s="468"/>
      <c r="AU245" s="468"/>
      <c r="AV245" s="468" t="e">
        <f>VLOOKUP(C245,[3]LICITACIONES!$A$2:$B$67,2,0)</f>
        <v>#N/A</v>
      </c>
      <c r="AW245" s="468" t="e">
        <f>VLOOKUP(C245,'[3]O.C. EN EJECUCIÓN'!$A$2:$B$25,2,0)</f>
        <v>#N/A</v>
      </c>
      <c r="AX245" s="100"/>
      <c r="AY245" s="100"/>
      <c r="AZ245" s="100"/>
      <c r="BA245" s="100"/>
      <c r="BB245" s="100"/>
      <c r="BC245" s="100"/>
      <c r="BD245" s="100"/>
      <c r="BE245" s="100"/>
    </row>
    <row r="246" spans="1:57" ht="30" customHeight="1" x14ac:dyDescent="0.25">
      <c r="A246" s="125">
        <v>247</v>
      </c>
      <c r="B246" s="126" t="s">
        <v>1206</v>
      </c>
      <c r="C246" s="126" t="s">
        <v>1206</v>
      </c>
      <c r="D246" s="127"/>
      <c r="E246" s="127"/>
      <c r="F246" s="127"/>
      <c r="G246" s="127"/>
      <c r="H246" s="127"/>
      <c r="I246" s="133"/>
      <c r="J246" s="167" t="s">
        <v>279</v>
      </c>
      <c r="K246" s="167" t="s">
        <v>1207</v>
      </c>
      <c r="L246" s="131">
        <v>12100</v>
      </c>
      <c r="M246" s="129" t="s">
        <v>1208</v>
      </c>
      <c r="N246" s="151" t="s">
        <v>203</v>
      </c>
      <c r="O246" s="195" t="s">
        <v>3348</v>
      </c>
      <c r="P246" s="134" t="s">
        <v>116</v>
      </c>
      <c r="Q246" s="135">
        <v>42558</v>
      </c>
      <c r="R246" s="136" t="s">
        <v>432</v>
      </c>
      <c r="S246" s="137" t="s">
        <v>11</v>
      </c>
      <c r="T246" s="138">
        <v>42514</v>
      </c>
      <c r="U246" s="139" t="s">
        <v>1209</v>
      </c>
      <c r="V246" s="139" t="s">
        <v>204</v>
      </c>
      <c r="W246" s="140">
        <v>42535</v>
      </c>
      <c r="X246" s="139" t="s">
        <v>3349</v>
      </c>
      <c r="Y246" s="139" t="s">
        <v>1210</v>
      </c>
      <c r="Z246" s="421" t="s">
        <v>204</v>
      </c>
      <c r="AA246" s="141">
        <v>42562</v>
      </c>
      <c r="AB246" s="150"/>
      <c r="AC246" s="143" t="s">
        <v>186</v>
      </c>
      <c r="AD246" s="143" t="s">
        <v>186</v>
      </c>
      <c r="AE246" s="144"/>
      <c r="AF246" s="144"/>
      <c r="AG246" s="144"/>
      <c r="AH246" s="143" t="s">
        <v>1211</v>
      </c>
      <c r="AI246" s="144"/>
      <c r="AJ246" s="144"/>
      <c r="AK246" s="144"/>
      <c r="AL246" s="143" t="s">
        <v>1195</v>
      </c>
      <c r="AM246" s="342"/>
      <c r="AN246" s="479"/>
      <c r="AO246" s="372" t="e">
        <f>VLOOKUP(C246,[2]LICITACIONES!$A$2:$A$51,1,0)</f>
        <v>#N/A</v>
      </c>
      <c r="AP246" s="469"/>
      <c r="AQ246" s="469"/>
      <c r="AR246" s="468"/>
      <c r="AS246" s="468"/>
      <c r="AT246" s="468"/>
      <c r="AU246" s="468"/>
      <c r="AV246" s="468" t="e">
        <f>VLOOKUP(C246,[3]LICITACIONES!$A$2:$B$67,2,0)</f>
        <v>#N/A</v>
      </c>
      <c r="AW246" s="468" t="e">
        <f>VLOOKUP(C246,'[3]O.C. EN EJECUCIÓN'!$A$2:$B$25,2,0)</f>
        <v>#N/A</v>
      </c>
      <c r="AX246" s="100"/>
      <c r="AY246" s="100"/>
      <c r="AZ246" s="100"/>
      <c r="BA246" s="100"/>
      <c r="BB246" s="100"/>
      <c r="BC246" s="100"/>
      <c r="BD246" s="100"/>
      <c r="BE246" s="100"/>
    </row>
    <row r="247" spans="1:57" ht="45" customHeight="1" x14ac:dyDescent="0.25">
      <c r="A247" s="125">
        <v>248</v>
      </c>
      <c r="B247" s="126" t="s">
        <v>1212</v>
      </c>
      <c r="C247" s="126" t="s">
        <v>1212</v>
      </c>
      <c r="D247" s="127"/>
      <c r="E247" s="126" t="s">
        <v>3778</v>
      </c>
      <c r="F247" s="127"/>
      <c r="G247" s="127"/>
      <c r="H247" s="146" t="s">
        <v>1213</v>
      </c>
      <c r="I247" s="440">
        <v>42493</v>
      </c>
      <c r="J247" s="167" t="s">
        <v>271</v>
      </c>
      <c r="K247" s="166" t="s">
        <v>1214</v>
      </c>
      <c r="L247" s="131">
        <v>15000</v>
      </c>
      <c r="M247" s="132" t="s">
        <v>1215</v>
      </c>
      <c r="N247" s="151" t="s">
        <v>226</v>
      </c>
      <c r="O247" s="133"/>
      <c r="P247" s="134" t="s">
        <v>116</v>
      </c>
      <c r="Q247" s="135">
        <v>42531</v>
      </c>
      <c r="R247" s="136" t="s">
        <v>286</v>
      </c>
      <c r="S247" s="137" t="s">
        <v>70</v>
      </c>
      <c r="T247" s="147"/>
      <c r="U247" s="139" t="s">
        <v>3293</v>
      </c>
      <c r="V247" s="139" t="s">
        <v>204</v>
      </c>
      <c r="W247" s="140">
        <v>42608</v>
      </c>
      <c r="X247" s="139" t="s">
        <v>1138</v>
      </c>
      <c r="Y247" s="139" t="s">
        <v>5455</v>
      </c>
      <c r="Z247" s="422"/>
      <c r="AA247" s="141"/>
      <c r="AB247" s="150"/>
      <c r="AC247" s="143" t="s">
        <v>375</v>
      </c>
      <c r="AD247" s="143" t="s">
        <v>375</v>
      </c>
      <c r="AE247" s="144"/>
      <c r="AF247" s="144"/>
      <c r="AG247" s="144"/>
      <c r="AH247" s="144"/>
      <c r="AI247" s="144"/>
      <c r="AJ247" s="144"/>
      <c r="AK247" s="144"/>
      <c r="AL247" s="143" t="s">
        <v>282</v>
      </c>
      <c r="AM247" s="342"/>
      <c r="AN247" s="479"/>
      <c r="AO247" s="372" t="e">
        <f>VLOOKUP(C247,[2]LICITACIONES!$A$2:$A$51,1,0)</f>
        <v>#N/A</v>
      </c>
      <c r="AP247" s="469"/>
      <c r="AQ247" s="469"/>
      <c r="AR247" s="468"/>
      <c r="AS247" s="468"/>
      <c r="AT247" s="468"/>
      <c r="AU247" s="468" t="s">
        <v>6514</v>
      </c>
      <c r="AV247" s="468" t="e">
        <f>VLOOKUP(C247,[3]LICITACIONES!$A$2:$B$67,2,0)</f>
        <v>#N/A</v>
      </c>
      <c r="AW247" s="468" t="e">
        <f>VLOOKUP(C247,'[3]O.C. EN EJECUCIÓN'!$A$2:$B$25,2,0)</f>
        <v>#N/A</v>
      </c>
      <c r="AX247" s="100"/>
      <c r="AY247" s="100"/>
      <c r="AZ247" s="100"/>
      <c r="BA247" s="100"/>
      <c r="BB247" s="100"/>
      <c r="BC247" s="100"/>
      <c r="BD247" s="100"/>
      <c r="BE247" s="100"/>
    </row>
    <row r="248" spans="1:57" ht="75" customHeight="1" x14ac:dyDescent="0.25">
      <c r="A248" s="125">
        <v>249</v>
      </c>
      <c r="B248" s="126" t="s">
        <v>1218</v>
      </c>
      <c r="C248" s="126" t="s">
        <v>1218</v>
      </c>
      <c r="D248" s="127"/>
      <c r="E248" s="126" t="s">
        <v>1219</v>
      </c>
      <c r="F248" s="127"/>
      <c r="G248" s="127"/>
      <c r="H248" s="127"/>
      <c r="I248" s="133"/>
      <c r="J248" s="167" t="s">
        <v>318</v>
      </c>
      <c r="K248" s="430"/>
      <c r="L248" s="133"/>
      <c r="M248" s="129" t="s">
        <v>3350</v>
      </c>
      <c r="N248" s="151" t="s">
        <v>226</v>
      </c>
      <c r="O248" s="195" t="s">
        <v>3351</v>
      </c>
      <c r="P248" s="134" t="s">
        <v>206</v>
      </c>
      <c r="Q248" s="135">
        <v>42562</v>
      </c>
      <c r="R248" s="136" t="s">
        <v>268</v>
      </c>
      <c r="S248" s="137" t="s">
        <v>11</v>
      </c>
      <c r="T248" s="138">
        <v>42517</v>
      </c>
      <c r="U248" s="139" t="s">
        <v>3779</v>
      </c>
      <c r="V248" s="148"/>
      <c r="W248" s="148"/>
      <c r="X248" s="148"/>
      <c r="Y248" s="148"/>
      <c r="Z248" s="421" t="s">
        <v>220</v>
      </c>
      <c r="AA248" s="141">
        <v>42562</v>
      </c>
      <c r="AB248" s="150"/>
      <c r="AC248" s="130"/>
      <c r="AD248" s="130"/>
      <c r="AE248" s="144"/>
      <c r="AF248" s="144"/>
      <c r="AG248" s="144"/>
      <c r="AH248" s="144"/>
      <c r="AI248" s="144"/>
      <c r="AJ248" s="144"/>
      <c r="AK248" s="144"/>
      <c r="AL248" s="144"/>
      <c r="AM248" s="418" t="s">
        <v>4557</v>
      </c>
      <c r="AN248" s="479"/>
      <c r="AO248" s="372" t="e">
        <f>VLOOKUP(C248,[2]LICITACIONES!$A$2:$A$51,1,0)</f>
        <v>#N/A</v>
      </c>
      <c r="AP248" s="469"/>
      <c r="AQ248" s="469"/>
      <c r="AR248" s="468"/>
      <c r="AS248" s="468"/>
      <c r="AT248" s="468"/>
      <c r="AU248" s="468" t="s">
        <v>6514</v>
      </c>
      <c r="AV248" s="468" t="e">
        <f>VLOOKUP(C248,[3]LICITACIONES!$A$2:$B$67,2,0)</f>
        <v>#N/A</v>
      </c>
      <c r="AW248" s="468" t="e">
        <f>VLOOKUP(C248,'[3]O.C. EN EJECUCIÓN'!$A$2:$B$25,2,0)</f>
        <v>#N/A</v>
      </c>
      <c r="AX248" s="100"/>
      <c r="AY248" s="100"/>
      <c r="AZ248" s="100"/>
      <c r="BA248" s="100"/>
      <c r="BB248" s="100"/>
      <c r="BC248" s="100"/>
      <c r="BD248" s="100"/>
      <c r="BE248" s="100"/>
    </row>
    <row r="249" spans="1:57" ht="60" customHeight="1" x14ac:dyDescent="0.25">
      <c r="A249" s="125">
        <v>250</v>
      </c>
      <c r="B249" s="126" t="s">
        <v>1220</v>
      </c>
      <c r="C249" s="126" t="s">
        <v>1220</v>
      </c>
      <c r="D249" s="127"/>
      <c r="E249" s="127"/>
      <c r="F249" s="127"/>
      <c r="G249" s="127"/>
      <c r="H249" s="127"/>
      <c r="I249" s="440">
        <v>42500</v>
      </c>
      <c r="J249" s="167" t="s">
        <v>217</v>
      </c>
      <c r="K249" s="176" t="s">
        <v>1221</v>
      </c>
      <c r="L249" s="131">
        <v>3087226</v>
      </c>
      <c r="M249" s="129" t="s">
        <v>3352</v>
      </c>
      <c r="N249" s="151" t="s">
        <v>116</v>
      </c>
      <c r="O249" s="133"/>
      <c r="P249" s="147"/>
      <c r="Q249" s="147"/>
      <c r="R249" s="136" t="s">
        <v>219</v>
      </c>
      <c r="S249" s="137" t="s">
        <v>11</v>
      </c>
      <c r="T249" s="138">
        <v>42520</v>
      </c>
      <c r="U249" s="148"/>
      <c r="V249" s="148"/>
      <c r="W249" s="148"/>
      <c r="X249" s="148"/>
      <c r="Y249" s="148"/>
      <c r="Z249" s="421" t="s">
        <v>220</v>
      </c>
      <c r="AA249" s="141">
        <v>42527</v>
      </c>
      <c r="AB249" s="150"/>
      <c r="AC249" s="143" t="s">
        <v>186</v>
      </c>
      <c r="AD249" s="143" t="s">
        <v>186</v>
      </c>
      <c r="AE249" s="144"/>
      <c r="AF249" s="144"/>
      <c r="AG249" s="144"/>
      <c r="AH249" s="144"/>
      <c r="AI249" s="144"/>
      <c r="AJ249" s="144"/>
      <c r="AK249" s="144"/>
      <c r="AL249" s="144"/>
      <c r="AM249" s="418" t="s">
        <v>6548</v>
      </c>
      <c r="AN249" s="479"/>
      <c r="AO249" s="372" t="e">
        <f>VLOOKUP(C249,[2]LICITACIONES!$A$2:$A$51,1,0)</f>
        <v>#N/A</v>
      </c>
      <c r="AP249" s="469"/>
      <c r="AQ249" s="469"/>
      <c r="AR249" s="468"/>
      <c r="AS249" s="468"/>
      <c r="AT249" s="468"/>
      <c r="AU249" s="468" t="s">
        <v>6514</v>
      </c>
      <c r="AV249" s="468" t="e">
        <f>VLOOKUP(C249,[3]LICITACIONES!$A$2:$B$67,2,0)</f>
        <v>#N/A</v>
      </c>
      <c r="AW249" s="468" t="e">
        <f>VLOOKUP(C249,'[3]O.C. EN EJECUCIÓN'!$A$2:$B$25,2,0)</f>
        <v>#N/A</v>
      </c>
      <c r="AX249" s="100"/>
      <c r="AY249" s="100"/>
      <c r="AZ249" s="100"/>
      <c r="BA249" s="100"/>
      <c r="BB249" s="100"/>
      <c r="BC249" s="100"/>
      <c r="BD249" s="100"/>
      <c r="BE249" s="100"/>
    </row>
    <row r="250" spans="1:57" ht="45" customHeight="1" x14ac:dyDescent="0.25">
      <c r="A250" s="125">
        <v>251</v>
      </c>
      <c r="B250" s="126" t="s">
        <v>1222</v>
      </c>
      <c r="C250" s="126" t="s">
        <v>1222</v>
      </c>
      <c r="D250" s="127"/>
      <c r="E250" s="127"/>
      <c r="F250" s="127"/>
      <c r="G250" s="127"/>
      <c r="H250" s="127"/>
      <c r="I250" s="440">
        <v>42310</v>
      </c>
      <c r="J250" s="167" t="s">
        <v>217</v>
      </c>
      <c r="K250" s="167" t="s">
        <v>1221</v>
      </c>
      <c r="L250" s="131">
        <v>5696796</v>
      </c>
      <c r="M250" s="129" t="s">
        <v>3353</v>
      </c>
      <c r="N250" s="151" t="s">
        <v>116</v>
      </c>
      <c r="O250" s="133"/>
      <c r="P250" s="147"/>
      <c r="Q250" s="147"/>
      <c r="R250" s="136" t="s">
        <v>219</v>
      </c>
      <c r="S250" s="137" t="s">
        <v>11</v>
      </c>
      <c r="T250" s="138">
        <v>42520</v>
      </c>
      <c r="U250" s="139" t="s">
        <v>1223</v>
      </c>
      <c r="V250" s="148"/>
      <c r="W250" s="148"/>
      <c r="X250" s="148"/>
      <c r="Y250" s="148"/>
      <c r="Z250" s="421" t="s">
        <v>220</v>
      </c>
      <c r="AA250" s="141">
        <v>42523</v>
      </c>
      <c r="AB250" s="150"/>
      <c r="AC250" s="143" t="s">
        <v>227</v>
      </c>
      <c r="AD250" s="143" t="s">
        <v>227</v>
      </c>
      <c r="AE250" s="144"/>
      <c r="AF250" s="144"/>
      <c r="AG250" s="144"/>
      <c r="AH250" s="144"/>
      <c r="AI250" s="144"/>
      <c r="AJ250" s="144"/>
      <c r="AK250" s="144"/>
      <c r="AL250" s="144"/>
      <c r="AM250" s="342"/>
      <c r="AN250" s="479"/>
      <c r="AO250" s="372" t="e">
        <f>VLOOKUP(C250,[2]LICITACIONES!$A$2:$A$51,1,0)</f>
        <v>#N/A</v>
      </c>
      <c r="AP250" s="469"/>
      <c r="AQ250" s="469"/>
      <c r="AR250" s="468"/>
      <c r="AS250" s="468"/>
      <c r="AT250" s="468"/>
      <c r="AU250" s="468" t="s">
        <v>6514</v>
      </c>
      <c r="AV250" s="468" t="e">
        <f>VLOOKUP(C250,[3]LICITACIONES!$A$2:$B$67,2,0)</f>
        <v>#N/A</v>
      </c>
      <c r="AW250" s="468" t="e">
        <f>VLOOKUP(C250,'[3]O.C. EN EJECUCIÓN'!$A$2:$B$25,2,0)</f>
        <v>#N/A</v>
      </c>
      <c r="AX250" s="100"/>
      <c r="AY250" s="100"/>
      <c r="AZ250" s="100"/>
      <c r="BA250" s="100"/>
      <c r="BB250" s="100"/>
      <c r="BC250" s="100"/>
      <c r="BD250" s="100"/>
      <c r="BE250" s="100"/>
    </row>
    <row r="251" spans="1:57" ht="75" customHeight="1" x14ac:dyDescent="0.25">
      <c r="A251" s="125">
        <v>252</v>
      </c>
      <c r="B251" s="126" t="s">
        <v>1224</v>
      </c>
      <c r="C251" s="126" t="s">
        <v>1224</v>
      </c>
      <c r="D251" s="127"/>
      <c r="E251" s="126" t="s">
        <v>3780</v>
      </c>
      <c r="F251" s="127"/>
      <c r="G251" s="127"/>
      <c r="H251" s="146" t="s">
        <v>1225</v>
      </c>
      <c r="I251" s="440">
        <v>42493</v>
      </c>
      <c r="J251" s="167" t="s">
        <v>271</v>
      </c>
      <c r="K251" s="166" t="s">
        <v>3354</v>
      </c>
      <c r="L251" s="131">
        <v>2830</v>
      </c>
      <c r="M251" s="132" t="s">
        <v>1226</v>
      </c>
      <c r="N251" s="151" t="s">
        <v>226</v>
      </c>
      <c r="O251" s="133"/>
      <c r="P251" s="134" t="s">
        <v>116</v>
      </c>
      <c r="Q251" s="135">
        <v>42531</v>
      </c>
      <c r="R251" s="136" t="s">
        <v>286</v>
      </c>
      <c r="S251" s="137" t="s">
        <v>70</v>
      </c>
      <c r="T251" s="138">
        <v>42534</v>
      </c>
      <c r="U251" s="139" t="s">
        <v>918</v>
      </c>
      <c r="V251" s="139" t="s">
        <v>203</v>
      </c>
      <c r="W251" s="140">
        <v>42565</v>
      </c>
      <c r="X251" s="139" t="s">
        <v>919</v>
      </c>
      <c r="Y251" s="139" t="s">
        <v>1227</v>
      </c>
      <c r="Z251" s="421" t="s">
        <v>422</v>
      </c>
      <c r="AA251" s="141">
        <v>42566</v>
      </c>
      <c r="AB251" s="168" t="s">
        <v>185</v>
      </c>
      <c r="AC251" s="143" t="s">
        <v>375</v>
      </c>
      <c r="AD251" s="143" t="s">
        <v>375</v>
      </c>
      <c r="AE251" s="144"/>
      <c r="AF251" s="144"/>
      <c r="AG251" s="144"/>
      <c r="AH251" s="144"/>
      <c r="AI251" s="144"/>
      <c r="AJ251" s="144"/>
      <c r="AK251" s="144"/>
      <c r="AL251" s="144"/>
      <c r="AM251" s="342"/>
      <c r="AN251" s="479"/>
      <c r="AO251" s="372" t="e">
        <f>VLOOKUP(C251,[2]LICITACIONES!$A$2:$A$51,1,0)</f>
        <v>#N/A</v>
      </c>
      <c r="AP251" s="469"/>
      <c r="AQ251" s="469"/>
      <c r="AR251" s="468"/>
      <c r="AS251" s="468"/>
      <c r="AT251" s="468"/>
      <c r="AU251" s="468" t="s">
        <v>6514</v>
      </c>
      <c r="AV251" s="468" t="e">
        <f>VLOOKUP(C251,[3]LICITACIONES!$A$2:$B$67,2,0)</f>
        <v>#N/A</v>
      </c>
      <c r="AW251" s="468" t="e">
        <f>VLOOKUP(C251,'[3]O.C. EN EJECUCIÓN'!$A$2:$B$25,2,0)</f>
        <v>#N/A</v>
      </c>
      <c r="AX251" s="100"/>
      <c r="AY251" s="100"/>
      <c r="AZ251" s="100"/>
      <c r="BA251" s="100"/>
      <c r="BB251" s="100"/>
      <c r="BC251" s="100"/>
      <c r="BD251" s="100"/>
      <c r="BE251" s="100"/>
    </row>
    <row r="252" spans="1:57" ht="75" customHeight="1" x14ac:dyDescent="0.25">
      <c r="A252" s="125">
        <v>253</v>
      </c>
      <c r="B252" s="126" t="s">
        <v>1228</v>
      </c>
      <c r="C252" s="126" t="s">
        <v>1228</v>
      </c>
      <c r="D252" s="127"/>
      <c r="E252" s="126" t="s">
        <v>1229</v>
      </c>
      <c r="F252" s="127"/>
      <c r="G252" s="127"/>
      <c r="H252" s="179" t="s">
        <v>1230</v>
      </c>
      <c r="I252" s="440">
        <v>42517</v>
      </c>
      <c r="J252" s="167" t="s">
        <v>271</v>
      </c>
      <c r="K252" s="167" t="s">
        <v>1231</v>
      </c>
      <c r="L252" s="133"/>
      <c r="M252" s="129" t="s">
        <v>1232</v>
      </c>
      <c r="N252" s="151" t="s">
        <v>203</v>
      </c>
      <c r="O252" s="133"/>
      <c r="P252" s="134" t="s">
        <v>203</v>
      </c>
      <c r="Q252" s="135">
        <v>42578</v>
      </c>
      <c r="R252" s="136" t="s">
        <v>286</v>
      </c>
      <c r="S252" s="137" t="s">
        <v>70</v>
      </c>
      <c r="T252" s="138">
        <v>42520</v>
      </c>
      <c r="U252" s="139" t="s">
        <v>3293</v>
      </c>
      <c r="V252" s="139" t="s">
        <v>204</v>
      </c>
      <c r="W252" s="140">
        <v>42607</v>
      </c>
      <c r="X252" s="139" t="s">
        <v>5406</v>
      </c>
      <c r="Y252" s="139" t="s">
        <v>5407</v>
      </c>
      <c r="Z252" s="422"/>
      <c r="AA252" s="425"/>
      <c r="AB252" s="150"/>
      <c r="AC252" s="143" t="s">
        <v>375</v>
      </c>
      <c r="AD252" s="143" t="s">
        <v>375</v>
      </c>
      <c r="AE252" s="144"/>
      <c r="AF252" s="144"/>
      <c r="AG252" s="144"/>
      <c r="AH252" s="144"/>
      <c r="AI252" s="144"/>
      <c r="AJ252" s="144"/>
      <c r="AK252" s="144"/>
      <c r="AL252" s="143" t="s">
        <v>282</v>
      </c>
      <c r="AM252" s="342"/>
      <c r="AN252" s="479"/>
      <c r="AO252" s="372" t="e">
        <f>VLOOKUP(C252,[2]LICITACIONES!$A$2:$A$51,1,0)</f>
        <v>#N/A</v>
      </c>
      <c r="AP252" s="469"/>
      <c r="AQ252" s="469"/>
      <c r="AR252" s="468"/>
      <c r="AS252" s="468"/>
      <c r="AT252" s="468"/>
      <c r="AU252" s="468" t="s">
        <v>6514</v>
      </c>
      <c r="AV252" s="468" t="e">
        <f>VLOOKUP(C252,[3]LICITACIONES!$A$2:$B$67,2,0)</f>
        <v>#N/A</v>
      </c>
      <c r="AW252" s="468" t="e">
        <f>VLOOKUP(C252,'[3]O.C. EN EJECUCIÓN'!$A$2:$B$25,2,0)</f>
        <v>#N/A</v>
      </c>
      <c r="AX252" s="100"/>
      <c r="AY252" s="100"/>
      <c r="AZ252" s="100"/>
      <c r="BA252" s="100"/>
      <c r="BB252" s="100"/>
      <c r="BC252" s="100"/>
      <c r="BD252" s="100"/>
      <c r="BE252" s="100"/>
    </row>
    <row r="253" spans="1:57" ht="75" customHeight="1" x14ac:dyDescent="0.25">
      <c r="A253" s="125">
        <v>254</v>
      </c>
      <c r="B253" s="126" t="s">
        <v>1235</v>
      </c>
      <c r="C253" s="126" t="s">
        <v>1235</v>
      </c>
      <c r="D253" s="127"/>
      <c r="E253" s="126" t="s">
        <v>3781</v>
      </c>
      <c r="F253" s="127"/>
      <c r="G253" s="127"/>
      <c r="H253" s="146" t="s">
        <v>3356</v>
      </c>
      <c r="I253" s="440">
        <v>42493</v>
      </c>
      <c r="J253" s="167" t="s">
        <v>271</v>
      </c>
      <c r="K253" s="166" t="s">
        <v>1236</v>
      </c>
      <c r="L253" s="131">
        <v>21351</v>
      </c>
      <c r="M253" s="132" t="s">
        <v>1237</v>
      </c>
      <c r="N253" s="151" t="s">
        <v>203</v>
      </c>
      <c r="O253" s="133"/>
      <c r="P253" s="134" t="s">
        <v>203</v>
      </c>
      <c r="Q253" s="135">
        <v>42593</v>
      </c>
      <c r="R253" s="148"/>
      <c r="S253" s="137" t="s">
        <v>70</v>
      </c>
      <c r="T253" s="147"/>
      <c r="U253" s="199" t="s">
        <v>3293</v>
      </c>
      <c r="V253" s="139" t="s">
        <v>204</v>
      </c>
      <c r="W253" s="140">
        <v>42621</v>
      </c>
      <c r="X253" s="139" t="s">
        <v>5954</v>
      </c>
      <c r="Y253" s="139" t="s">
        <v>5407</v>
      </c>
      <c r="Z253" s="421"/>
      <c r="AA253" s="141"/>
      <c r="AB253" s="168" t="s">
        <v>185</v>
      </c>
      <c r="AC253" s="143" t="s">
        <v>375</v>
      </c>
      <c r="AD253" s="143" t="s">
        <v>375</v>
      </c>
      <c r="AE253" s="144"/>
      <c r="AF253" s="144"/>
      <c r="AG253" s="144"/>
      <c r="AH253" s="144"/>
      <c r="AI253" s="144"/>
      <c r="AJ253" s="144"/>
      <c r="AK253" s="144"/>
      <c r="AL253" s="144"/>
      <c r="AM253" s="342"/>
      <c r="AN253" s="479"/>
      <c r="AO253" s="372" t="e">
        <f>VLOOKUP(C253,[2]LICITACIONES!$A$2:$A$51,1,0)</f>
        <v>#N/A</v>
      </c>
      <c r="AP253" s="469"/>
      <c r="AQ253" s="469"/>
      <c r="AR253" s="468"/>
      <c r="AS253" s="468"/>
      <c r="AT253" s="468"/>
      <c r="AU253" s="468" t="s">
        <v>6514</v>
      </c>
      <c r="AV253" s="468" t="e">
        <f>VLOOKUP(C253,[3]LICITACIONES!$A$2:$B$67,2,0)</f>
        <v>#N/A</v>
      </c>
      <c r="AW253" s="468" t="e">
        <f>VLOOKUP(C253,'[3]O.C. EN EJECUCIÓN'!$A$2:$B$25,2,0)</f>
        <v>#N/A</v>
      </c>
      <c r="AX253" s="100"/>
      <c r="AY253" s="100"/>
      <c r="AZ253" s="100"/>
      <c r="BA253" s="100"/>
      <c r="BB253" s="100"/>
      <c r="BC253" s="100"/>
      <c r="BD253" s="100"/>
      <c r="BE253" s="100"/>
    </row>
    <row r="254" spans="1:57" ht="30" customHeight="1" x14ac:dyDescent="0.25">
      <c r="A254" s="125">
        <v>255</v>
      </c>
      <c r="B254" s="126" t="s">
        <v>1238</v>
      </c>
      <c r="C254" s="126" t="s">
        <v>1238</v>
      </c>
      <c r="D254" s="127"/>
      <c r="E254" s="126" t="s">
        <v>1239</v>
      </c>
      <c r="F254" s="127"/>
      <c r="G254" s="127"/>
      <c r="H254" s="179" t="s">
        <v>1240</v>
      </c>
      <c r="I254" s="440">
        <v>42517</v>
      </c>
      <c r="J254" s="167" t="s">
        <v>271</v>
      </c>
      <c r="K254" s="167" t="s">
        <v>1241</v>
      </c>
      <c r="L254" s="453">
        <v>90000</v>
      </c>
      <c r="M254" s="129" t="s">
        <v>1242</v>
      </c>
      <c r="N254" s="151" t="s">
        <v>203</v>
      </c>
      <c r="O254" s="133"/>
      <c r="P254" s="134" t="s">
        <v>203</v>
      </c>
      <c r="Q254" s="135">
        <v>42570</v>
      </c>
      <c r="R254" s="136" t="s">
        <v>286</v>
      </c>
      <c r="S254" s="137" t="s">
        <v>70</v>
      </c>
      <c r="T254" s="138">
        <v>42520</v>
      </c>
      <c r="U254" s="139" t="s">
        <v>3293</v>
      </c>
      <c r="V254" s="139" t="s">
        <v>204</v>
      </c>
      <c r="W254" s="140">
        <v>42615</v>
      </c>
      <c r="X254" s="139" t="s">
        <v>5955</v>
      </c>
      <c r="Y254" s="139" t="s">
        <v>2689</v>
      </c>
      <c r="Z254" s="421"/>
      <c r="AA254" s="141"/>
      <c r="AB254" s="150"/>
      <c r="AC254" s="143" t="s">
        <v>375</v>
      </c>
      <c r="AD254" s="143" t="s">
        <v>375</v>
      </c>
      <c r="AE254" s="144"/>
      <c r="AF254" s="144"/>
      <c r="AG254" s="144"/>
      <c r="AH254" s="144"/>
      <c r="AI254" s="144"/>
      <c r="AJ254" s="144"/>
      <c r="AK254" s="144"/>
      <c r="AL254" s="143" t="s">
        <v>282</v>
      </c>
      <c r="AM254" s="342"/>
      <c r="AN254" s="479"/>
      <c r="AO254" s="372" t="e">
        <f>VLOOKUP(C254,[2]LICITACIONES!$A$2:$A$51,1,0)</f>
        <v>#N/A</v>
      </c>
      <c r="AP254" s="469"/>
      <c r="AQ254" s="469"/>
      <c r="AR254" s="468"/>
      <c r="AS254" s="468"/>
      <c r="AT254" s="468"/>
      <c r="AU254" s="468" t="s">
        <v>6514</v>
      </c>
      <c r="AV254" s="468" t="e">
        <f>VLOOKUP(C254,[3]LICITACIONES!$A$2:$B$67,2,0)</f>
        <v>#N/A</v>
      </c>
      <c r="AW254" s="468" t="e">
        <f>VLOOKUP(C254,'[3]O.C. EN EJECUCIÓN'!$A$2:$B$25,2,0)</f>
        <v>#N/A</v>
      </c>
      <c r="AX254" s="100"/>
      <c r="AY254" s="100"/>
      <c r="AZ254" s="100"/>
      <c r="BA254" s="100"/>
      <c r="BB254" s="100"/>
      <c r="BC254" s="100"/>
      <c r="BD254" s="100"/>
      <c r="BE254" s="100"/>
    </row>
    <row r="255" spans="1:57" ht="75" customHeight="1" x14ac:dyDescent="0.25">
      <c r="A255" s="125">
        <v>256</v>
      </c>
      <c r="B255" s="126" t="s">
        <v>1245</v>
      </c>
      <c r="C255" s="126" t="s">
        <v>1245</v>
      </c>
      <c r="D255" s="127"/>
      <c r="E255" s="126" t="s">
        <v>1246</v>
      </c>
      <c r="F255" s="127"/>
      <c r="G255" s="127"/>
      <c r="H255" s="179" t="s">
        <v>1247</v>
      </c>
      <c r="I255" s="440">
        <v>42518</v>
      </c>
      <c r="J255" s="167" t="s">
        <v>271</v>
      </c>
      <c r="K255" s="167" t="s">
        <v>1241</v>
      </c>
      <c r="L255" s="131">
        <v>13000</v>
      </c>
      <c r="M255" s="129" t="s">
        <v>1242</v>
      </c>
      <c r="N255" s="151" t="s">
        <v>203</v>
      </c>
      <c r="O255" s="133"/>
      <c r="P255" s="134" t="s">
        <v>116</v>
      </c>
      <c r="Q255" s="135">
        <v>42531</v>
      </c>
      <c r="R255" s="136" t="s">
        <v>286</v>
      </c>
      <c r="S255" s="137" t="s">
        <v>70</v>
      </c>
      <c r="T255" s="138">
        <v>42520</v>
      </c>
      <c r="U255" s="139" t="s">
        <v>1248</v>
      </c>
      <c r="V255" s="139" t="s">
        <v>203</v>
      </c>
      <c r="W255" s="140">
        <v>42536</v>
      </c>
      <c r="X255" s="139" t="s">
        <v>1249</v>
      </c>
      <c r="Y255" s="139" t="s">
        <v>1250</v>
      </c>
      <c r="Z255" s="421" t="s">
        <v>203</v>
      </c>
      <c r="AA255" s="141">
        <v>42537</v>
      </c>
      <c r="AB255" s="150"/>
      <c r="AC255" s="143" t="s">
        <v>375</v>
      </c>
      <c r="AD255" s="143" t="s">
        <v>375</v>
      </c>
      <c r="AE255" s="144"/>
      <c r="AF255" s="144"/>
      <c r="AG255" s="144"/>
      <c r="AH255" s="144"/>
      <c r="AI255" s="144"/>
      <c r="AJ255" s="144"/>
      <c r="AK255" s="144"/>
      <c r="AL255" s="143" t="s">
        <v>282</v>
      </c>
      <c r="AM255" s="342"/>
      <c r="AN255" s="479"/>
      <c r="AO255" s="372" t="e">
        <f>VLOOKUP(C255,[2]LICITACIONES!$A$2:$A$51,1,0)</f>
        <v>#N/A</v>
      </c>
      <c r="AP255" s="469"/>
      <c r="AQ255" s="469"/>
      <c r="AR255" s="468"/>
      <c r="AS255" s="468"/>
      <c r="AT255" s="468"/>
      <c r="AU255" s="468"/>
      <c r="AV255" s="468" t="e">
        <f>VLOOKUP(C255,[3]LICITACIONES!$A$2:$B$67,2,0)</f>
        <v>#N/A</v>
      </c>
      <c r="AW255" s="468" t="e">
        <f>VLOOKUP(C255,'[3]O.C. EN EJECUCIÓN'!$A$2:$B$25,2,0)</f>
        <v>#N/A</v>
      </c>
      <c r="AX255" s="100"/>
      <c r="AY255" s="100"/>
      <c r="AZ255" s="100"/>
      <c r="BA255" s="100"/>
      <c r="BB255" s="100"/>
      <c r="BC255" s="100"/>
      <c r="BD255" s="100"/>
      <c r="BE255" s="100"/>
    </row>
    <row r="256" spans="1:57" ht="75" customHeight="1" x14ac:dyDescent="0.25">
      <c r="A256" s="125">
        <v>257</v>
      </c>
      <c r="B256" s="127"/>
      <c r="C256" s="127" t="s">
        <v>4627</v>
      </c>
      <c r="D256" s="127"/>
      <c r="E256" s="126" t="s">
        <v>5408</v>
      </c>
      <c r="F256" s="127"/>
      <c r="G256" s="127"/>
      <c r="H256" s="179" t="s">
        <v>1251</v>
      </c>
      <c r="I256" s="440">
        <v>42517</v>
      </c>
      <c r="J256" s="167" t="s">
        <v>271</v>
      </c>
      <c r="K256" s="166" t="s">
        <v>1252</v>
      </c>
      <c r="L256" s="133"/>
      <c r="M256" s="129" t="s">
        <v>1253</v>
      </c>
      <c r="N256" s="151" t="s">
        <v>203</v>
      </c>
      <c r="O256" s="133"/>
      <c r="P256" s="134" t="s">
        <v>203</v>
      </c>
      <c r="Q256" s="135">
        <v>42520</v>
      </c>
      <c r="R256" s="136" t="s">
        <v>286</v>
      </c>
      <c r="S256" s="137" t="s">
        <v>70</v>
      </c>
      <c r="T256" s="138">
        <v>42520</v>
      </c>
      <c r="U256" s="139" t="s">
        <v>1254</v>
      </c>
      <c r="V256" s="139" t="s">
        <v>203</v>
      </c>
      <c r="W256" s="140">
        <v>42527</v>
      </c>
      <c r="X256" s="139" t="s">
        <v>1255</v>
      </c>
      <c r="Y256" s="139" t="s">
        <v>1256</v>
      </c>
      <c r="Z256" s="421" t="s">
        <v>422</v>
      </c>
      <c r="AA256" s="141">
        <v>42527</v>
      </c>
      <c r="AB256" s="150"/>
      <c r="AC256" s="143" t="s">
        <v>375</v>
      </c>
      <c r="AD256" s="143" t="s">
        <v>375</v>
      </c>
      <c r="AE256" s="144"/>
      <c r="AF256" s="144"/>
      <c r="AG256" s="144"/>
      <c r="AH256" s="144"/>
      <c r="AI256" s="144"/>
      <c r="AJ256" s="144"/>
      <c r="AK256" s="144"/>
      <c r="AL256" s="144"/>
      <c r="AM256" s="342"/>
      <c r="AN256" s="479"/>
      <c r="AO256" s="372" t="e">
        <f>VLOOKUP(C256,[2]LICITACIONES!$A$2:$A$51,1,0)</f>
        <v>#N/A</v>
      </c>
      <c r="AP256" s="469"/>
      <c r="AQ256" s="469"/>
      <c r="AR256" s="468"/>
      <c r="AS256" s="468"/>
      <c r="AT256" s="468"/>
      <c r="AU256" s="468"/>
      <c r="AV256" s="468" t="e">
        <f>VLOOKUP(C256,[3]LICITACIONES!$A$2:$B$67,2,0)</f>
        <v>#N/A</v>
      </c>
      <c r="AW256" s="468" t="e">
        <f>VLOOKUP(C256,'[3]O.C. EN EJECUCIÓN'!$A$2:$B$25,2,0)</f>
        <v>#N/A</v>
      </c>
      <c r="AX256" s="100"/>
      <c r="AY256" s="100"/>
      <c r="AZ256" s="100"/>
      <c r="BA256" s="100"/>
      <c r="BB256" s="100"/>
      <c r="BC256" s="100"/>
      <c r="BD256" s="100"/>
      <c r="BE256" s="100"/>
    </row>
    <row r="257" spans="1:57" ht="60" customHeight="1" x14ac:dyDescent="0.25">
      <c r="A257" s="156">
        <v>258</v>
      </c>
      <c r="B257" s="157" t="s">
        <v>1257</v>
      </c>
      <c r="C257" s="157" t="s">
        <v>1257</v>
      </c>
      <c r="D257" s="158"/>
      <c r="E257" s="158"/>
      <c r="F257" s="158"/>
      <c r="G257" s="158"/>
      <c r="H257" s="158"/>
      <c r="I257" s="441">
        <v>41683</v>
      </c>
      <c r="J257" s="157" t="s">
        <v>373</v>
      </c>
      <c r="K257" s="186" t="s">
        <v>1258</v>
      </c>
      <c r="L257" s="158"/>
      <c r="M257" s="163" t="s">
        <v>3357</v>
      </c>
      <c r="N257" s="163" t="s">
        <v>116</v>
      </c>
      <c r="O257" s="158"/>
      <c r="P257" s="158"/>
      <c r="Q257" s="158"/>
      <c r="R257" s="160" t="s">
        <v>354</v>
      </c>
      <c r="S257" s="137" t="s">
        <v>11</v>
      </c>
      <c r="T257" s="173">
        <v>42522</v>
      </c>
      <c r="U257" s="163" t="s">
        <v>1259</v>
      </c>
      <c r="V257" s="158"/>
      <c r="W257" s="158"/>
      <c r="X257" s="158"/>
      <c r="Y257" s="158"/>
      <c r="Z257" s="421" t="s">
        <v>220</v>
      </c>
      <c r="AA257" s="159">
        <v>42527</v>
      </c>
      <c r="AB257" s="158"/>
      <c r="AC257" s="163" t="s">
        <v>186</v>
      </c>
      <c r="AD257" s="163" t="s">
        <v>186</v>
      </c>
      <c r="AE257" s="158"/>
      <c r="AF257" s="158"/>
      <c r="AG257" s="158"/>
      <c r="AH257" s="163" t="s">
        <v>1260</v>
      </c>
      <c r="AI257" s="158"/>
      <c r="AJ257" s="158"/>
      <c r="AK257" s="158"/>
      <c r="AL257" s="158"/>
      <c r="AM257" s="418" t="s">
        <v>6548</v>
      </c>
      <c r="AN257" s="479"/>
      <c r="AO257" s="372" t="e">
        <f>VLOOKUP(C257,[2]LICITACIONES!$A$2:$A$51,1,0)</f>
        <v>#N/A</v>
      </c>
      <c r="AP257" s="469"/>
      <c r="AQ257" s="469"/>
      <c r="AR257" s="468"/>
      <c r="AS257" s="468"/>
      <c r="AT257" s="468"/>
      <c r="AU257" s="468" t="s">
        <v>6514</v>
      </c>
      <c r="AV257" s="468" t="e">
        <f>VLOOKUP(C257,[3]LICITACIONES!$A$2:$B$67,2,0)</f>
        <v>#N/A</v>
      </c>
      <c r="AW257" s="468" t="e">
        <f>VLOOKUP(C257,'[3]O.C. EN EJECUCIÓN'!$A$2:$B$25,2,0)</f>
        <v>#N/A</v>
      </c>
      <c r="AX257" s="100"/>
      <c r="AY257" s="100"/>
      <c r="AZ257" s="100"/>
      <c r="BA257" s="100"/>
      <c r="BB257" s="100"/>
      <c r="BC257" s="100"/>
      <c r="BD257" s="100"/>
      <c r="BE257" s="100"/>
    </row>
    <row r="258" spans="1:57" ht="45" customHeight="1" x14ac:dyDescent="0.25">
      <c r="A258" s="125">
        <v>259</v>
      </c>
      <c r="B258" s="126" t="s">
        <v>1261</v>
      </c>
      <c r="C258" s="126" t="s">
        <v>5549</v>
      </c>
      <c r="D258" s="127"/>
      <c r="E258" s="127"/>
      <c r="F258" s="127"/>
      <c r="G258" s="127"/>
      <c r="H258" s="149" t="s">
        <v>1262</v>
      </c>
      <c r="I258" s="440">
        <v>42494</v>
      </c>
      <c r="J258" s="167" t="s">
        <v>284</v>
      </c>
      <c r="K258" s="166" t="s">
        <v>285</v>
      </c>
      <c r="L258" s="131">
        <v>14135722.720000001</v>
      </c>
      <c r="M258" s="132" t="s">
        <v>3358</v>
      </c>
      <c r="N258" s="151" t="s">
        <v>56</v>
      </c>
      <c r="O258" s="133"/>
      <c r="P258" s="134" t="s">
        <v>204</v>
      </c>
      <c r="Q258" s="135">
        <v>42544</v>
      </c>
      <c r="R258" s="136" t="s">
        <v>286</v>
      </c>
      <c r="S258" s="137" t="s">
        <v>11</v>
      </c>
      <c r="T258" s="138">
        <v>42545</v>
      </c>
      <c r="U258" s="139" t="s">
        <v>1263</v>
      </c>
      <c r="V258" s="139" t="s">
        <v>116</v>
      </c>
      <c r="W258" s="140">
        <v>42587</v>
      </c>
      <c r="X258" s="139" t="s">
        <v>3359</v>
      </c>
      <c r="Y258" s="148"/>
      <c r="Z258" s="421"/>
      <c r="AA258" s="152"/>
      <c r="AB258" s="150"/>
      <c r="AC258" s="143" t="s">
        <v>186</v>
      </c>
      <c r="AD258" s="143" t="s">
        <v>186</v>
      </c>
      <c r="AE258" s="144"/>
      <c r="AF258" s="144"/>
      <c r="AG258" s="144"/>
      <c r="AH258" s="144"/>
      <c r="AI258" s="144"/>
      <c r="AJ258" s="144"/>
      <c r="AK258" s="144"/>
      <c r="AL258" s="143" t="s">
        <v>282</v>
      </c>
      <c r="AM258" s="342"/>
      <c r="AN258" s="479" t="s">
        <v>6551</v>
      </c>
      <c r="AO258" s="372" t="e">
        <f>VLOOKUP(C258,[2]LICITACIONES!$A$2:$A$51,1,0)</f>
        <v>#N/A</v>
      </c>
      <c r="AP258" s="469"/>
      <c r="AQ258" s="469"/>
      <c r="AR258" s="468"/>
      <c r="AS258" s="469"/>
      <c r="AT258" s="468"/>
      <c r="AU258" s="468" t="s">
        <v>6509</v>
      </c>
      <c r="AV258" s="468" t="e">
        <f>VLOOKUP(C258,[3]LICITACIONES!$A$2:$B$67,2,0)</f>
        <v>#N/A</v>
      </c>
      <c r="AW258" s="468" t="e">
        <f>VLOOKUP(C258,'[3]O.C. EN EJECUCIÓN'!$A$2:$B$25,2,0)</f>
        <v>#N/A</v>
      </c>
      <c r="AX258" s="102"/>
      <c r="AY258" s="102"/>
      <c r="AZ258" s="102"/>
      <c r="BA258" s="102"/>
      <c r="BB258" s="102"/>
      <c r="BC258" s="102"/>
      <c r="BD258" s="102"/>
      <c r="BE258" s="100"/>
    </row>
    <row r="259" spans="1:57" ht="18" customHeight="1" x14ac:dyDescent="0.25">
      <c r="A259" s="125">
        <v>260</v>
      </c>
      <c r="B259" s="127"/>
      <c r="C259" s="127" t="s">
        <v>5550</v>
      </c>
      <c r="D259" s="126" t="s">
        <v>1264</v>
      </c>
      <c r="E259" s="127"/>
      <c r="F259" s="127"/>
      <c r="G259" s="127"/>
      <c r="H259" s="127"/>
      <c r="I259" s="440">
        <v>42516</v>
      </c>
      <c r="J259" s="167" t="s">
        <v>333</v>
      </c>
      <c r="K259" s="166" t="s">
        <v>1265</v>
      </c>
      <c r="L259" s="131">
        <v>61695.8</v>
      </c>
      <c r="M259" s="132" t="s">
        <v>1266</v>
      </c>
      <c r="N259" s="151" t="s">
        <v>226</v>
      </c>
      <c r="O259" s="195" t="s">
        <v>3360</v>
      </c>
      <c r="P259" s="134" t="s">
        <v>116</v>
      </c>
      <c r="Q259" s="135">
        <v>42522</v>
      </c>
      <c r="R259" s="136" t="s">
        <v>219</v>
      </c>
      <c r="S259" s="137" t="s">
        <v>11</v>
      </c>
      <c r="T259" s="138">
        <v>42522</v>
      </c>
      <c r="U259" s="148"/>
      <c r="V259" s="148"/>
      <c r="W259" s="148"/>
      <c r="X259" s="148"/>
      <c r="Y259" s="148"/>
      <c r="Z259" s="421" t="s">
        <v>207</v>
      </c>
      <c r="AA259" s="141"/>
      <c r="AB259" s="150"/>
      <c r="AC259" s="143" t="s">
        <v>186</v>
      </c>
      <c r="AD259" s="143" t="s">
        <v>186</v>
      </c>
      <c r="AE259" s="144"/>
      <c r="AF259" s="144"/>
      <c r="AG259" s="144"/>
      <c r="AH259" s="144"/>
      <c r="AI259" s="144"/>
      <c r="AJ259" s="144"/>
      <c r="AK259" s="144"/>
      <c r="AL259" s="144"/>
      <c r="AM259" s="418" t="s">
        <v>6548</v>
      </c>
      <c r="AN259" s="479"/>
      <c r="AO259" s="372" t="e">
        <f>VLOOKUP(C259,[2]LICITACIONES!$A$2:$A$51,1,0)</f>
        <v>#N/A</v>
      </c>
      <c r="AP259" s="469"/>
      <c r="AQ259" s="469"/>
      <c r="AR259" s="468"/>
      <c r="AS259" s="468"/>
      <c r="AT259" s="468"/>
      <c r="AU259" s="468" t="s">
        <v>6514</v>
      </c>
      <c r="AV259" s="468" t="e">
        <f>VLOOKUP(C259,[3]LICITACIONES!$A$2:$B$67,2,0)</f>
        <v>#N/A</v>
      </c>
      <c r="AW259" s="468" t="e">
        <f>VLOOKUP(C259,'[3]O.C. EN EJECUCIÓN'!$A$2:$B$25,2,0)</f>
        <v>#N/A</v>
      </c>
      <c r="AX259" s="100"/>
      <c r="AY259" s="100"/>
      <c r="AZ259" s="100"/>
      <c r="BA259" s="100"/>
      <c r="BB259" s="100"/>
      <c r="BC259" s="100"/>
      <c r="BD259" s="100"/>
      <c r="BE259" s="100"/>
    </row>
    <row r="260" spans="1:57" ht="75" customHeight="1" x14ac:dyDescent="0.25">
      <c r="A260" s="125">
        <v>261</v>
      </c>
      <c r="B260" s="126" t="s">
        <v>1267</v>
      </c>
      <c r="C260" s="126" t="s">
        <v>1267</v>
      </c>
      <c r="D260" s="127"/>
      <c r="E260" s="126" t="s">
        <v>1268</v>
      </c>
      <c r="F260" s="127"/>
      <c r="G260" s="127"/>
      <c r="H260" s="127"/>
      <c r="I260" s="440">
        <v>42520</v>
      </c>
      <c r="J260" s="126" t="s">
        <v>430</v>
      </c>
      <c r="K260" s="194" t="s">
        <v>1269</v>
      </c>
      <c r="L260" s="131">
        <v>188520.5</v>
      </c>
      <c r="M260" s="132" t="s">
        <v>1270</v>
      </c>
      <c r="N260" s="151" t="s">
        <v>203</v>
      </c>
      <c r="O260" s="195" t="s">
        <v>3361</v>
      </c>
      <c r="P260" s="134" t="s">
        <v>203</v>
      </c>
      <c r="Q260" s="135">
        <v>42618</v>
      </c>
      <c r="R260" s="136" t="s">
        <v>268</v>
      </c>
      <c r="S260" s="137" t="s">
        <v>70</v>
      </c>
      <c r="T260" s="138">
        <v>42522</v>
      </c>
      <c r="U260" s="139" t="s">
        <v>3293</v>
      </c>
      <c r="V260" s="139" t="s">
        <v>206</v>
      </c>
      <c r="W260" s="140">
        <v>42635</v>
      </c>
      <c r="X260" s="139" t="s">
        <v>1271</v>
      </c>
      <c r="Y260" s="139" t="s">
        <v>1272</v>
      </c>
      <c r="Z260" s="421" t="s">
        <v>206</v>
      </c>
      <c r="AA260" s="141">
        <v>42635</v>
      </c>
      <c r="AB260" s="150"/>
      <c r="AC260" s="143" t="s">
        <v>375</v>
      </c>
      <c r="AD260" s="143" t="s">
        <v>375</v>
      </c>
      <c r="AE260" s="144"/>
      <c r="AF260" s="180">
        <v>30650546357</v>
      </c>
      <c r="AG260" s="144"/>
      <c r="AH260" s="143" t="s">
        <v>1274</v>
      </c>
      <c r="AI260" s="144"/>
      <c r="AJ260" s="144"/>
      <c r="AK260" s="144"/>
      <c r="AL260" s="144"/>
      <c r="AM260" s="418" t="s">
        <v>4557</v>
      </c>
      <c r="AN260" s="479"/>
      <c r="AO260" s="372" t="e">
        <f>VLOOKUP(C260,[2]LICITACIONES!$A$2:$A$51,1,0)</f>
        <v>#N/A</v>
      </c>
      <c r="AP260" s="469"/>
      <c r="AQ260" s="469"/>
      <c r="AR260" s="468"/>
      <c r="AS260" s="468"/>
      <c r="AT260" s="468"/>
      <c r="AU260" s="468" t="s">
        <v>6514</v>
      </c>
      <c r="AV260" s="468" t="e">
        <f>VLOOKUP(C260,[3]LICITACIONES!$A$2:$B$67,2,0)</f>
        <v>#N/A</v>
      </c>
      <c r="AW260" s="468" t="e">
        <f>VLOOKUP(C260,'[3]O.C. EN EJECUCIÓN'!$A$2:$B$25,2,0)</f>
        <v>#N/A</v>
      </c>
      <c r="AX260" s="100"/>
      <c r="AY260" s="100"/>
      <c r="AZ260" s="100"/>
      <c r="BA260" s="100"/>
      <c r="BB260" s="100"/>
      <c r="BC260" s="100"/>
      <c r="BD260" s="100"/>
      <c r="BE260" s="100"/>
    </row>
    <row r="261" spans="1:57" ht="60" customHeight="1" x14ac:dyDescent="0.25">
      <c r="A261" s="125">
        <v>262</v>
      </c>
      <c r="B261" s="126" t="s">
        <v>1275</v>
      </c>
      <c r="C261" s="126" t="s">
        <v>1275</v>
      </c>
      <c r="D261" s="127"/>
      <c r="E261" s="127"/>
      <c r="F261" s="127"/>
      <c r="G261" s="127"/>
      <c r="H261" s="127"/>
      <c r="I261" s="440">
        <v>42509</v>
      </c>
      <c r="J261" s="167" t="s">
        <v>221</v>
      </c>
      <c r="K261" s="166" t="s">
        <v>1276</v>
      </c>
      <c r="L261" s="131">
        <v>81865.5</v>
      </c>
      <c r="M261" s="132" t="s">
        <v>1277</v>
      </c>
      <c r="N261" s="151" t="s">
        <v>203</v>
      </c>
      <c r="O261" s="195" t="s">
        <v>3347</v>
      </c>
      <c r="P261" s="134" t="s">
        <v>204</v>
      </c>
      <c r="Q261" s="135">
        <v>42544</v>
      </c>
      <c r="R261" s="136" t="s">
        <v>286</v>
      </c>
      <c r="S261" s="137" t="s">
        <v>70</v>
      </c>
      <c r="T261" s="138">
        <v>42522</v>
      </c>
      <c r="U261" s="139" t="s">
        <v>3293</v>
      </c>
      <c r="V261" s="139" t="s">
        <v>204</v>
      </c>
      <c r="W261" s="140">
        <v>42572</v>
      </c>
      <c r="X261" s="139" t="s">
        <v>1278</v>
      </c>
      <c r="Y261" s="139" t="s">
        <v>1279</v>
      </c>
      <c r="Z261" s="421"/>
      <c r="AA261" s="152"/>
      <c r="AB261" s="150"/>
      <c r="AC261" s="143" t="s">
        <v>186</v>
      </c>
      <c r="AD261" s="143" t="s">
        <v>186</v>
      </c>
      <c r="AE261" s="144"/>
      <c r="AF261" s="144"/>
      <c r="AG261" s="144"/>
      <c r="AH261" s="144"/>
      <c r="AI261" s="144"/>
      <c r="AJ261" s="144"/>
      <c r="AK261" s="144"/>
      <c r="AL261" s="143" t="s">
        <v>282</v>
      </c>
      <c r="AM261" s="342"/>
      <c r="AN261" s="479"/>
      <c r="AO261" s="372" t="e">
        <f>VLOOKUP(C261,[2]LICITACIONES!$A$2:$A$51,1,0)</f>
        <v>#N/A</v>
      </c>
      <c r="AP261" s="469"/>
      <c r="AQ261" s="469"/>
      <c r="AR261" s="468"/>
      <c r="AS261" s="468"/>
      <c r="AT261" s="468"/>
      <c r="AU261" s="468" t="s">
        <v>6514</v>
      </c>
      <c r="AV261" s="468" t="e">
        <f>VLOOKUP(C261,[3]LICITACIONES!$A$2:$B$67,2,0)</f>
        <v>#N/A</v>
      </c>
      <c r="AW261" s="468" t="e">
        <f>VLOOKUP(C261,'[3]O.C. EN EJECUCIÓN'!$A$2:$B$25,2,0)</f>
        <v>#N/A</v>
      </c>
      <c r="AX261" s="100"/>
      <c r="AY261" s="100"/>
      <c r="AZ261" s="100"/>
      <c r="BA261" s="100"/>
      <c r="BB261" s="100"/>
      <c r="BC261" s="100"/>
      <c r="BD261" s="100"/>
      <c r="BE261" s="100"/>
    </row>
    <row r="262" spans="1:57" ht="30" customHeight="1" x14ac:dyDescent="0.25">
      <c r="A262" s="125">
        <v>263</v>
      </c>
      <c r="B262" s="126" t="s">
        <v>1280</v>
      </c>
      <c r="C262" s="126" t="s">
        <v>1280</v>
      </c>
      <c r="D262" s="127"/>
      <c r="E262" s="126" t="s">
        <v>1281</v>
      </c>
      <c r="F262" s="127"/>
      <c r="G262" s="127"/>
      <c r="H262" s="151" t="s">
        <v>1282</v>
      </c>
      <c r="I262" s="440">
        <v>42523</v>
      </c>
      <c r="J262" s="167" t="s">
        <v>271</v>
      </c>
      <c r="K262" s="167" t="s">
        <v>1283</v>
      </c>
      <c r="L262" s="131">
        <v>2300</v>
      </c>
      <c r="M262" s="132" t="s">
        <v>1284</v>
      </c>
      <c r="N262" s="151" t="s">
        <v>203</v>
      </c>
      <c r="O262" s="128">
        <v>42406</v>
      </c>
      <c r="P262" s="134" t="s">
        <v>203</v>
      </c>
      <c r="Q262" s="135">
        <v>42576</v>
      </c>
      <c r="R262" s="136" t="s">
        <v>286</v>
      </c>
      <c r="S262" s="137" t="s">
        <v>70</v>
      </c>
      <c r="T262" s="138">
        <v>42551</v>
      </c>
      <c r="U262" s="139" t="s">
        <v>1285</v>
      </c>
      <c r="V262" s="139" t="s">
        <v>204</v>
      </c>
      <c r="W262" s="140">
        <v>42605</v>
      </c>
      <c r="X262" s="139" t="s">
        <v>3782</v>
      </c>
      <c r="Y262" s="148"/>
      <c r="Z262" s="152"/>
      <c r="AA262" s="425"/>
      <c r="AB262" s="150"/>
      <c r="AC262" s="143" t="s">
        <v>375</v>
      </c>
      <c r="AD262" s="143" t="s">
        <v>375</v>
      </c>
      <c r="AE262" s="144"/>
      <c r="AF262" s="142" t="s">
        <v>1286</v>
      </c>
      <c r="AG262" s="144"/>
      <c r="AH262" s="169">
        <v>54</v>
      </c>
      <c r="AI262" s="144"/>
      <c r="AJ262" s="144"/>
      <c r="AK262" s="144"/>
      <c r="AL262" s="143" t="s">
        <v>282</v>
      </c>
      <c r="AM262" s="342"/>
      <c r="AN262" s="479"/>
      <c r="AO262" s="372" t="e">
        <f>VLOOKUP(C262,[2]LICITACIONES!$A$2:$A$51,1,0)</f>
        <v>#N/A</v>
      </c>
      <c r="AP262" s="469"/>
      <c r="AQ262" s="469"/>
      <c r="AR262" s="468"/>
      <c r="AS262" s="468"/>
      <c r="AT262" s="468"/>
      <c r="AU262" s="468"/>
      <c r="AV262" s="468" t="e">
        <f>VLOOKUP(C262,[3]LICITACIONES!$A$2:$B$67,2,0)</f>
        <v>#N/A</v>
      </c>
      <c r="AW262" s="468" t="e">
        <f>VLOOKUP(C262,'[3]O.C. EN EJECUCIÓN'!$A$2:$B$25,2,0)</f>
        <v>#N/A</v>
      </c>
      <c r="AX262" s="100"/>
      <c r="AY262" s="100"/>
      <c r="AZ262" s="100"/>
      <c r="BA262" s="100"/>
      <c r="BB262" s="100"/>
      <c r="BC262" s="100"/>
      <c r="BD262" s="100"/>
      <c r="BE262" s="100"/>
    </row>
    <row r="263" spans="1:57" ht="30" customHeight="1" x14ac:dyDescent="0.25">
      <c r="A263" s="125">
        <v>264</v>
      </c>
      <c r="B263" s="126" t="s">
        <v>1287</v>
      </c>
      <c r="C263" s="126" t="s">
        <v>1287</v>
      </c>
      <c r="D263" s="127"/>
      <c r="E263" s="126" t="s">
        <v>1288</v>
      </c>
      <c r="F263" s="127"/>
      <c r="G263" s="127"/>
      <c r="H263" s="151" t="s">
        <v>1289</v>
      </c>
      <c r="I263" s="440">
        <v>42523</v>
      </c>
      <c r="J263" s="167" t="s">
        <v>271</v>
      </c>
      <c r="K263" s="166" t="s">
        <v>1290</v>
      </c>
      <c r="L263" s="131">
        <v>2300</v>
      </c>
      <c r="M263" s="132" t="s">
        <v>1291</v>
      </c>
      <c r="N263" s="151" t="s">
        <v>203</v>
      </c>
      <c r="O263" s="128">
        <v>42406</v>
      </c>
      <c r="P263" s="134" t="s">
        <v>203</v>
      </c>
      <c r="Q263" s="185">
        <v>42618</v>
      </c>
      <c r="R263" s="136" t="s">
        <v>286</v>
      </c>
      <c r="S263" s="137" t="s">
        <v>70</v>
      </c>
      <c r="T263" s="138">
        <v>42536</v>
      </c>
      <c r="U263" s="139"/>
      <c r="V263" s="139" t="s">
        <v>204</v>
      </c>
      <c r="W263" s="140">
        <v>42642</v>
      </c>
      <c r="X263" s="139" t="s">
        <v>6724</v>
      </c>
      <c r="Y263" s="139" t="s">
        <v>1329</v>
      </c>
      <c r="Z263" s="421"/>
      <c r="AA263" s="141"/>
      <c r="AB263" s="150"/>
      <c r="AC263" s="143" t="s">
        <v>375</v>
      </c>
      <c r="AD263" s="143" t="s">
        <v>375</v>
      </c>
      <c r="AE263" s="144"/>
      <c r="AF263" s="142" t="s">
        <v>1294</v>
      </c>
      <c r="AG263" s="144"/>
      <c r="AH263" s="144"/>
      <c r="AI263" s="144"/>
      <c r="AJ263" s="144"/>
      <c r="AK263" s="144"/>
      <c r="AL263" s="143" t="s">
        <v>282</v>
      </c>
      <c r="AM263" s="342"/>
      <c r="AN263" s="479"/>
      <c r="AO263" s="372" t="e">
        <f>VLOOKUP(C263,[2]LICITACIONES!$A$2:$A$51,1,0)</f>
        <v>#N/A</v>
      </c>
      <c r="AP263" s="469"/>
      <c r="AQ263" s="469"/>
      <c r="AR263" s="468"/>
      <c r="AS263" s="468"/>
      <c r="AT263" s="468"/>
      <c r="AU263" s="468"/>
      <c r="AV263" s="468" t="e">
        <f>VLOOKUP(C263,[3]LICITACIONES!$A$2:$B$67,2,0)</f>
        <v>#N/A</v>
      </c>
      <c r="AW263" s="468" t="e">
        <f>VLOOKUP(C263,'[3]O.C. EN EJECUCIÓN'!$A$2:$B$25,2,0)</f>
        <v>#N/A</v>
      </c>
      <c r="AX263" s="100"/>
      <c r="AY263" s="100"/>
      <c r="AZ263" s="100"/>
      <c r="BA263" s="100"/>
      <c r="BB263" s="100"/>
      <c r="BC263" s="100"/>
      <c r="BD263" s="100"/>
      <c r="BE263" s="100"/>
    </row>
    <row r="264" spans="1:57" ht="30" customHeight="1" x14ac:dyDescent="0.25">
      <c r="A264" s="125">
        <v>265</v>
      </c>
      <c r="B264" s="126" t="s">
        <v>1295</v>
      </c>
      <c r="C264" s="126" t="s">
        <v>1295</v>
      </c>
      <c r="D264" s="127"/>
      <c r="E264" s="126" t="s">
        <v>1296</v>
      </c>
      <c r="F264" s="127"/>
      <c r="G264" s="127"/>
      <c r="H264" s="151" t="s">
        <v>1297</v>
      </c>
      <c r="I264" s="440">
        <v>42523</v>
      </c>
      <c r="J264" s="167" t="s">
        <v>271</v>
      </c>
      <c r="K264" s="166" t="s">
        <v>1298</v>
      </c>
      <c r="L264" s="131">
        <v>2300</v>
      </c>
      <c r="M264" s="132" t="s">
        <v>1299</v>
      </c>
      <c r="N264" s="151" t="s">
        <v>203</v>
      </c>
      <c r="O264" s="128">
        <v>42406</v>
      </c>
      <c r="P264" s="134" t="s">
        <v>203</v>
      </c>
      <c r="Q264" s="135">
        <v>42599</v>
      </c>
      <c r="R264" s="136" t="s">
        <v>286</v>
      </c>
      <c r="S264" s="137" t="s">
        <v>70</v>
      </c>
      <c r="T264" s="138">
        <v>42523</v>
      </c>
      <c r="U264" s="139" t="s">
        <v>3293</v>
      </c>
      <c r="V264" s="139" t="s">
        <v>204</v>
      </c>
      <c r="W264" s="140">
        <v>42628</v>
      </c>
      <c r="X264" s="139" t="s">
        <v>6479</v>
      </c>
      <c r="Y264" s="139" t="s">
        <v>5956</v>
      </c>
      <c r="Z264" s="421"/>
      <c r="AA264" s="141"/>
      <c r="AB264" s="150"/>
      <c r="AC264" s="143" t="s">
        <v>375</v>
      </c>
      <c r="AD264" s="143" t="s">
        <v>375</v>
      </c>
      <c r="AE264" s="144"/>
      <c r="AF264" s="180">
        <v>27175400570</v>
      </c>
      <c r="AG264" s="144"/>
      <c r="AH264" s="144" t="s">
        <v>6200</v>
      </c>
      <c r="AI264" s="144"/>
      <c r="AJ264" s="144"/>
      <c r="AK264" s="144"/>
      <c r="AL264" s="143" t="s">
        <v>282</v>
      </c>
      <c r="AM264" s="342"/>
      <c r="AN264" s="479"/>
      <c r="AO264" s="372" t="e">
        <f>VLOOKUP(C264,[2]LICITACIONES!$A$2:$A$51,1,0)</f>
        <v>#N/A</v>
      </c>
      <c r="AP264" s="469"/>
      <c r="AQ264" s="469"/>
      <c r="AR264" s="468"/>
      <c r="AS264" s="468"/>
      <c r="AT264" s="468"/>
      <c r="AU264" s="468" t="s">
        <v>6514</v>
      </c>
      <c r="AV264" s="468" t="e">
        <f>VLOOKUP(C264,[3]LICITACIONES!$A$2:$B$67,2,0)</f>
        <v>#N/A</v>
      </c>
      <c r="AW264" s="468" t="e">
        <f>VLOOKUP(C264,'[3]O.C. EN EJECUCIÓN'!$A$2:$B$25,2,0)</f>
        <v>#N/A</v>
      </c>
      <c r="AX264" s="100"/>
      <c r="AY264" s="100"/>
      <c r="AZ264" s="100"/>
      <c r="BA264" s="100"/>
      <c r="BB264" s="100"/>
      <c r="BC264" s="100"/>
      <c r="BD264" s="100"/>
      <c r="BE264" s="100"/>
    </row>
    <row r="265" spans="1:57" ht="60" customHeight="1" x14ac:dyDescent="0.25">
      <c r="A265" s="125">
        <v>266</v>
      </c>
      <c r="B265" s="126" t="s">
        <v>1303</v>
      </c>
      <c r="C265" s="126" t="s">
        <v>1303</v>
      </c>
      <c r="D265" s="127"/>
      <c r="E265" s="126" t="s">
        <v>1304</v>
      </c>
      <c r="F265" s="127"/>
      <c r="G265" s="127"/>
      <c r="H265" s="151" t="s">
        <v>1305</v>
      </c>
      <c r="I265" s="440">
        <v>42523</v>
      </c>
      <c r="J265" s="167" t="s">
        <v>271</v>
      </c>
      <c r="K265" s="166" t="s">
        <v>1306</v>
      </c>
      <c r="L265" s="131">
        <v>2300</v>
      </c>
      <c r="M265" s="132" t="s">
        <v>1307</v>
      </c>
      <c r="N265" s="151" t="s">
        <v>203</v>
      </c>
      <c r="O265" s="128">
        <v>42406</v>
      </c>
      <c r="P265" s="134" t="s">
        <v>203</v>
      </c>
      <c r="Q265" s="135">
        <v>42576</v>
      </c>
      <c r="R265" s="136" t="s">
        <v>286</v>
      </c>
      <c r="S265" s="137" t="s">
        <v>70</v>
      </c>
      <c r="T265" s="138">
        <v>42523</v>
      </c>
      <c r="U265" s="139" t="s">
        <v>3293</v>
      </c>
      <c r="V265" s="139" t="s">
        <v>204</v>
      </c>
      <c r="W265" s="140">
        <v>42585</v>
      </c>
      <c r="X265" s="139" t="s">
        <v>3362</v>
      </c>
      <c r="Y265" s="148"/>
      <c r="Z265" s="421" t="s">
        <v>761</v>
      </c>
      <c r="AA265" s="141">
        <v>42585</v>
      </c>
      <c r="AB265" s="150"/>
      <c r="AC265" s="143" t="s">
        <v>375</v>
      </c>
      <c r="AD265" s="143" t="s">
        <v>375</v>
      </c>
      <c r="AE265" s="144"/>
      <c r="AF265" s="180">
        <v>20142230195</v>
      </c>
      <c r="AG265" s="144"/>
      <c r="AH265" s="144"/>
      <c r="AI265" s="144"/>
      <c r="AJ265" s="144"/>
      <c r="AK265" s="144"/>
      <c r="AL265" s="143" t="s">
        <v>282</v>
      </c>
      <c r="AM265" s="342"/>
      <c r="AN265" s="479"/>
      <c r="AO265" s="372" t="e">
        <f>VLOOKUP(C265,[2]LICITACIONES!$A$2:$A$51,1,0)</f>
        <v>#N/A</v>
      </c>
      <c r="AP265" s="469"/>
      <c r="AQ265" s="469"/>
      <c r="AR265" s="468"/>
      <c r="AS265" s="468"/>
      <c r="AT265" s="468"/>
      <c r="AU265" s="468" t="s">
        <v>6514</v>
      </c>
      <c r="AV265" s="468" t="e">
        <f>VLOOKUP(C265,[3]LICITACIONES!$A$2:$B$67,2,0)</f>
        <v>#N/A</v>
      </c>
      <c r="AW265" s="468" t="e">
        <f>VLOOKUP(C265,'[3]O.C. EN EJECUCIÓN'!$A$2:$B$25,2,0)</f>
        <v>#N/A</v>
      </c>
      <c r="AX265" s="100"/>
      <c r="AY265" s="100"/>
      <c r="AZ265" s="100"/>
      <c r="BA265" s="100"/>
      <c r="BB265" s="100"/>
      <c r="BC265" s="100"/>
      <c r="BD265" s="100"/>
      <c r="BE265" s="100"/>
    </row>
    <row r="266" spans="1:57" ht="60" customHeight="1" x14ac:dyDescent="0.25">
      <c r="A266" s="125">
        <v>267</v>
      </c>
      <c r="B266" s="412" t="s">
        <v>6468</v>
      </c>
      <c r="C266" s="412" t="s">
        <v>527</v>
      </c>
      <c r="D266" s="127"/>
      <c r="E266" s="127"/>
      <c r="F266" s="127"/>
      <c r="G266" s="126" t="s">
        <v>1308</v>
      </c>
      <c r="H266" s="127"/>
      <c r="I266" s="440">
        <v>42482</v>
      </c>
      <c r="J266" s="126" t="s">
        <v>47</v>
      </c>
      <c r="K266" s="166" t="s">
        <v>528</v>
      </c>
      <c r="L266" s="133"/>
      <c r="M266" s="132" t="s">
        <v>1309</v>
      </c>
      <c r="N266" s="151" t="s">
        <v>56</v>
      </c>
      <c r="O266" s="133"/>
      <c r="P266" s="147"/>
      <c r="Q266" s="147"/>
      <c r="R266" s="148"/>
      <c r="S266" s="137" t="s">
        <v>11</v>
      </c>
      <c r="T266" s="147"/>
      <c r="U266" s="139" t="s">
        <v>1310</v>
      </c>
      <c r="V266" s="148"/>
      <c r="W266" s="148"/>
      <c r="X266" s="148"/>
      <c r="Y266" s="148"/>
      <c r="Z266" s="421" t="s">
        <v>290</v>
      </c>
      <c r="AA266" s="141">
        <v>42537</v>
      </c>
      <c r="AB266" s="168" t="s">
        <v>185</v>
      </c>
      <c r="AC266" s="143" t="s">
        <v>186</v>
      </c>
      <c r="AD266" s="143" t="s">
        <v>186</v>
      </c>
      <c r="AE266" s="144"/>
      <c r="AF266" s="144"/>
      <c r="AG266" s="144"/>
      <c r="AH266" s="144"/>
      <c r="AI266" s="144"/>
      <c r="AJ266" s="144"/>
      <c r="AK266" s="144"/>
      <c r="AL266" s="144"/>
      <c r="AM266" s="342"/>
      <c r="AN266" s="479"/>
      <c r="AO266" s="372" t="e">
        <f>VLOOKUP(C266,[2]LICITACIONES!$A$2:$A$51,1,0)</f>
        <v>#N/A</v>
      </c>
      <c r="AP266" s="469"/>
      <c r="AQ266" s="469"/>
      <c r="AR266" s="468"/>
      <c r="AS266" s="468"/>
      <c r="AT266" s="468"/>
      <c r="AU266" s="468" t="s">
        <v>6514</v>
      </c>
      <c r="AV266" s="468" t="e">
        <f>VLOOKUP(C266,[3]LICITACIONES!$A$2:$B$67,2,0)</f>
        <v>#N/A</v>
      </c>
      <c r="AW266" s="468" t="e">
        <f>VLOOKUP(C266,'[3]O.C. EN EJECUCIÓN'!$A$2:$B$25,2,0)</f>
        <v>#N/A</v>
      </c>
      <c r="AX266" s="100"/>
      <c r="AY266" s="100"/>
      <c r="AZ266" s="100"/>
      <c r="BA266" s="100"/>
      <c r="BB266" s="100"/>
      <c r="BC266" s="100"/>
      <c r="BD266" s="100"/>
      <c r="BE266" s="100"/>
    </row>
    <row r="267" spans="1:57" ht="60" customHeight="1" x14ac:dyDescent="0.25">
      <c r="A267" s="125">
        <v>268</v>
      </c>
      <c r="B267" s="126" t="s">
        <v>1311</v>
      </c>
      <c r="C267" s="126" t="s">
        <v>1311</v>
      </c>
      <c r="D267" s="127"/>
      <c r="E267" s="126" t="s">
        <v>1312</v>
      </c>
      <c r="F267" s="127"/>
      <c r="G267" s="127"/>
      <c r="H267" s="151" t="s">
        <v>1313</v>
      </c>
      <c r="I267" s="440">
        <v>42523</v>
      </c>
      <c r="J267" s="167" t="s">
        <v>271</v>
      </c>
      <c r="K267" s="166" t="s">
        <v>1314</v>
      </c>
      <c r="L267" s="131">
        <v>4600</v>
      </c>
      <c r="M267" s="132" t="s">
        <v>1315</v>
      </c>
      <c r="N267" s="151" t="s">
        <v>203</v>
      </c>
      <c r="O267" s="128">
        <v>42406</v>
      </c>
      <c r="P267" s="134" t="s">
        <v>203</v>
      </c>
      <c r="Q267" s="185">
        <v>42576</v>
      </c>
      <c r="R267" s="136" t="s">
        <v>286</v>
      </c>
      <c r="S267" s="137" t="s">
        <v>70</v>
      </c>
      <c r="T267" s="138">
        <v>42536</v>
      </c>
      <c r="U267" s="139" t="s">
        <v>3293</v>
      </c>
      <c r="V267" s="139" t="s">
        <v>204</v>
      </c>
      <c r="W267" s="140">
        <v>42585</v>
      </c>
      <c r="X267" s="139" t="s">
        <v>3363</v>
      </c>
      <c r="Y267" s="148"/>
      <c r="Z267" s="421" t="s">
        <v>761</v>
      </c>
      <c r="AA267" s="141">
        <v>42585</v>
      </c>
      <c r="AB267" s="150"/>
      <c r="AC267" s="143" t="s">
        <v>375</v>
      </c>
      <c r="AD267" s="143" t="s">
        <v>375</v>
      </c>
      <c r="AE267" s="144"/>
      <c r="AF267" s="142" t="s">
        <v>1316</v>
      </c>
      <c r="AG267" s="144"/>
      <c r="AH267" s="144"/>
      <c r="AI267" s="144"/>
      <c r="AJ267" s="144"/>
      <c r="AK267" s="144"/>
      <c r="AL267" s="143" t="s">
        <v>282</v>
      </c>
      <c r="AM267" s="342"/>
      <c r="AN267" s="479"/>
      <c r="AO267" s="372" t="e">
        <f>VLOOKUP(C267,[2]LICITACIONES!$A$2:$A$51,1,0)</f>
        <v>#N/A</v>
      </c>
      <c r="AP267" s="469"/>
      <c r="AQ267" s="469"/>
      <c r="AR267" s="468"/>
      <c r="AS267" s="468"/>
      <c r="AT267" s="468"/>
      <c r="AU267" s="468" t="s">
        <v>6514</v>
      </c>
      <c r="AV267" s="468" t="e">
        <f>VLOOKUP(C267,[3]LICITACIONES!$A$2:$B$67,2,0)</f>
        <v>#N/A</v>
      </c>
      <c r="AW267" s="468" t="e">
        <f>VLOOKUP(C267,'[3]O.C. EN EJECUCIÓN'!$A$2:$B$25,2,0)</f>
        <v>#N/A</v>
      </c>
      <c r="AX267" s="100"/>
      <c r="AY267" s="100"/>
      <c r="AZ267" s="100"/>
      <c r="BA267" s="100"/>
      <c r="BB267" s="100"/>
      <c r="BC267" s="100"/>
      <c r="BD267" s="100"/>
      <c r="BE267" s="100"/>
    </row>
    <row r="268" spans="1:57" ht="30" customHeight="1" x14ac:dyDescent="0.25">
      <c r="A268" s="125">
        <v>269</v>
      </c>
      <c r="B268" s="126" t="s">
        <v>1317</v>
      </c>
      <c r="C268" s="126" t="s">
        <v>1317</v>
      </c>
      <c r="D268" s="127"/>
      <c r="E268" s="126" t="s">
        <v>1318</v>
      </c>
      <c r="F268" s="127"/>
      <c r="G268" s="127"/>
      <c r="H268" s="151" t="s">
        <v>1319</v>
      </c>
      <c r="I268" s="440">
        <v>42523</v>
      </c>
      <c r="J268" s="167" t="s">
        <v>271</v>
      </c>
      <c r="K268" s="166" t="s">
        <v>1320</v>
      </c>
      <c r="L268" s="131">
        <v>2300</v>
      </c>
      <c r="M268" s="132" t="s">
        <v>1321</v>
      </c>
      <c r="N268" s="151" t="s">
        <v>203</v>
      </c>
      <c r="O268" s="128">
        <v>42406</v>
      </c>
      <c r="P268" s="134" t="s">
        <v>203</v>
      </c>
      <c r="Q268" s="135">
        <v>42599</v>
      </c>
      <c r="R268" s="136" t="s">
        <v>286</v>
      </c>
      <c r="S268" s="137" t="s">
        <v>70</v>
      </c>
      <c r="T268" s="138">
        <v>42523</v>
      </c>
      <c r="U268" s="139" t="s">
        <v>3293</v>
      </c>
      <c r="V268" s="139" t="s">
        <v>204</v>
      </c>
      <c r="W268" s="140">
        <v>42628</v>
      </c>
      <c r="X268" s="139" t="s">
        <v>6480</v>
      </c>
      <c r="Y268" s="139" t="s">
        <v>5956</v>
      </c>
      <c r="Z268" s="421"/>
      <c r="AA268" s="141"/>
      <c r="AB268" s="150"/>
      <c r="AC268" s="143" t="s">
        <v>375</v>
      </c>
      <c r="AD268" s="143" t="s">
        <v>375</v>
      </c>
      <c r="AE268" s="144"/>
      <c r="AF268" s="144">
        <v>27139983586</v>
      </c>
      <c r="AG268" s="144"/>
      <c r="AH268" s="454">
        <v>42615</v>
      </c>
      <c r="AI268" s="144"/>
      <c r="AJ268" s="144"/>
      <c r="AK268" s="144"/>
      <c r="AL268" s="143" t="s">
        <v>282</v>
      </c>
      <c r="AM268" s="342"/>
      <c r="AN268" s="479"/>
      <c r="AO268" s="372" t="e">
        <f>VLOOKUP(C268,[2]LICITACIONES!$A$2:$A$51,1,0)</f>
        <v>#N/A</v>
      </c>
      <c r="AP268" s="469"/>
      <c r="AQ268" s="469"/>
      <c r="AR268" s="468"/>
      <c r="AS268" s="468"/>
      <c r="AT268" s="468"/>
      <c r="AU268" s="468" t="s">
        <v>6514</v>
      </c>
      <c r="AV268" s="468" t="e">
        <f>VLOOKUP(C268,[3]LICITACIONES!$A$2:$B$67,2,0)</f>
        <v>#N/A</v>
      </c>
      <c r="AW268" s="468" t="e">
        <f>VLOOKUP(C268,'[3]O.C. EN EJECUCIÓN'!$A$2:$B$25,2,0)</f>
        <v>#N/A</v>
      </c>
      <c r="AX268" s="100"/>
      <c r="AY268" s="100"/>
      <c r="AZ268" s="100"/>
      <c r="BA268" s="100"/>
      <c r="BB268" s="100"/>
      <c r="BC268" s="100"/>
      <c r="BD268" s="100"/>
      <c r="BE268" s="100"/>
    </row>
    <row r="269" spans="1:57" ht="60" customHeight="1" x14ac:dyDescent="0.25">
      <c r="A269" s="125">
        <v>270</v>
      </c>
      <c r="B269" s="126" t="s">
        <v>1324</v>
      </c>
      <c r="C269" s="126" t="s">
        <v>1324</v>
      </c>
      <c r="D269" s="127"/>
      <c r="E269" s="126" t="s">
        <v>1325</v>
      </c>
      <c r="F269" s="127"/>
      <c r="G269" s="127"/>
      <c r="H269" s="151" t="s">
        <v>1326</v>
      </c>
      <c r="I269" s="440">
        <v>42523</v>
      </c>
      <c r="J269" s="167" t="s">
        <v>271</v>
      </c>
      <c r="K269" s="166" t="s">
        <v>1327</v>
      </c>
      <c r="L269" s="131">
        <v>2300</v>
      </c>
      <c r="M269" s="132" t="s">
        <v>1328</v>
      </c>
      <c r="N269" s="151" t="s">
        <v>203</v>
      </c>
      <c r="O269" s="128">
        <v>42406</v>
      </c>
      <c r="P269" s="134" t="s">
        <v>203</v>
      </c>
      <c r="Q269" s="135">
        <v>42576</v>
      </c>
      <c r="R269" s="136" t="s">
        <v>286</v>
      </c>
      <c r="S269" s="137" t="s">
        <v>70</v>
      </c>
      <c r="T269" s="138">
        <v>42523</v>
      </c>
      <c r="U269" s="139" t="s">
        <v>3293</v>
      </c>
      <c r="V269" s="139" t="s">
        <v>204</v>
      </c>
      <c r="W269" s="140">
        <v>42585</v>
      </c>
      <c r="X269" s="139" t="s">
        <v>3364</v>
      </c>
      <c r="Y269" s="139" t="s">
        <v>1329</v>
      </c>
      <c r="Z269" s="421" t="s">
        <v>761</v>
      </c>
      <c r="AA269" s="141">
        <v>42585</v>
      </c>
      <c r="AB269" s="150"/>
      <c r="AC269" s="143" t="s">
        <v>375</v>
      </c>
      <c r="AD269" s="143" t="s">
        <v>375</v>
      </c>
      <c r="AE269" s="144"/>
      <c r="AF269" s="144"/>
      <c r="AG269" s="144"/>
      <c r="AH269" s="144"/>
      <c r="AI269" s="144"/>
      <c r="AJ269" s="144"/>
      <c r="AK269" s="144"/>
      <c r="AL269" s="143" t="s">
        <v>282</v>
      </c>
      <c r="AM269" s="342"/>
      <c r="AN269" s="479"/>
      <c r="AO269" s="372" t="e">
        <f>VLOOKUP(C269,[2]LICITACIONES!$A$2:$A$51,1,0)</f>
        <v>#N/A</v>
      </c>
      <c r="AP269" s="469"/>
      <c r="AQ269" s="469"/>
      <c r="AR269" s="468"/>
      <c r="AS269" s="468"/>
      <c r="AT269" s="468"/>
      <c r="AU269" s="468" t="s">
        <v>6514</v>
      </c>
      <c r="AV269" s="468" t="e">
        <f>VLOOKUP(C269,[3]LICITACIONES!$A$2:$B$67,2,0)</f>
        <v>#N/A</v>
      </c>
      <c r="AW269" s="468" t="e">
        <f>VLOOKUP(C269,'[3]O.C. EN EJECUCIÓN'!$A$2:$B$25,2,0)</f>
        <v>#N/A</v>
      </c>
      <c r="AX269" s="100"/>
      <c r="AY269" s="100"/>
      <c r="AZ269" s="100"/>
      <c r="BA269" s="100"/>
      <c r="BB269" s="100"/>
      <c r="BC269" s="100"/>
      <c r="BD269" s="100"/>
      <c r="BE269" s="100"/>
    </row>
    <row r="270" spans="1:57" ht="60" customHeight="1" x14ac:dyDescent="0.25">
      <c r="A270" s="125">
        <v>271</v>
      </c>
      <c r="B270" s="126" t="s">
        <v>1330</v>
      </c>
      <c r="C270" s="126" t="s">
        <v>1330</v>
      </c>
      <c r="D270" s="127"/>
      <c r="E270" s="126" t="s">
        <v>1331</v>
      </c>
      <c r="F270" s="127"/>
      <c r="G270" s="127"/>
      <c r="H270" s="151" t="s">
        <v>1332</v>
      </c>
      <c r="I270" s="440">
        <v>42523</v>
      </c>
      <c r="J270" s="167" t="s">
        <v>271</v>
      </c>
      <c r="K270" s="166" t="s">
        <v>1333</v>
      </c>
      <c r="L270" s="131">
        <v>2300</v>
      </c>
      <c r="M270" s="132" t="s">
        <v>1334</v>
      </c>
      <c r="N270" s="151" t="s">
        <v>203</v>
      </c>
      <c r="O270" s="128">
        <v>42406</v>
      </c>
      <c r="P270" s="134" t="s">
        <v>203</v>
      </c>
      <c r="Q270" s="135">
        <v>42599</v>
      </c>
      <c r="R270" s="136" t="s">
        <v>286</v>
      </c>
      <c r="S270" s="137" t="s">
        <v>70</v>
      </c>
      <c r="T270" s="138">
        <v>42523</v>
      </c>
      <c r="U270" s="139" t="s">
        <v>3293</v>
      </c>
      <c r="V270" s="139" t="s">
        <v>204</v>
      </c>
      <c r="W270" s="140">
        <v>42619</v>
      </c>
      <c r="X270" s="139" t="s">
        <v>5957</v>
      </c>
      <c r="Y270" s="139" t="s">
        <v>5958</v>
      </c>
      <c r="Z270" s="421"/>
      <c r="AA270" s="141"/>
      <c r="AB270" s="150"/>
      <c r="AC270" s="143" t="s">
        <v>375</v>
      </c>
      <c r="AD270" s="143" t="s">
        <v>375</v>
      </c>
      <c r="AE270" s="144"/>
      <c r="AF270" s="180">
        <v>20327651294</v>
      </c>
      <c r="AG270" s="144"/>
      <c r="AH270" s="144"/>
      <c r="AI270" s="144"/>
      <c r="AJ270" s="144"/>
      <c r="AK270" s="144"/>
      <c r="AL270" s="143" t="s">
        <v>282</v>
      </c>
      <c r="AM270" s="342"/>
      <c r="AN270" s="479"/>
      <c r="AO270" s="372" t="e">
        <f>VLOOKUP(C270,[2]LICITACIONES!$A$2:$A$51,1,0)</f>
        <v>#N/A</v>
      </c>
      <c r="AP270" s="469"/>
      <c r="AQ270" s="469"/>
      <c r="AR270" s="468"/>
      <c r="AS270" s="468"/>
      <c r="AT270" s="468"/>
      <c r="AU270" s="468" t="s">
        <v>6514</v>
      </c>
      <c r="AV270" s="468" t="e">
        <f>VLOOKUP(C270,[3]LICITACIONES!$A$2:$B$67,2,0)</f>
        <v>#N/A</v>
      </c>
      <c r="AW270" s="468" t="e">
        <f>VLOOKUP(C270,'[3]O.C. EN EJECUCIÓN'!$A$2:$B$25,2,0)</f>
        <v>#N/A</v>
      </c>
      <c r="AX270" s="100"/>
      <c r="AY270" s="100"/>
      <c r="AZ270" s="100"/>
      <c r="BA270" s="100"/>
      <c r="BB270" s="100"/>
      <c r="BC270" s="100"/>
      <c r="BD270" s="100"/>
      <c r="BE270" s="100"/>
    </row>
    <row r="271" spans="1:57" ht="60" customHeight="1" x14ac:dyDescent="0.25">
      <c r="A271" s="125">
        <v>272</v>
      </c>
      <c r="B271" s="126" t="s">
        <v>1338</v>
      </c>
      <c r="C271" s="126" t="s">
        <v>1338</v>
      </c>
      <c r="D271" s="127"/>
      <c r="E271" s="126" t="s">
        <v>1339</v>
      </c>
      <c r="F271" s="127"/>
      <c r="G271" s="127"/>
      <c r="H271" s="179" t="s">
        <v>1340</v>
      </c>
      <c r="I271" s="440">
        <v>42523</v>
      </c>
      <c r="J271" s="167" t="s">
        <v>271</v>
      </c>
      <c r="K271" s="166" t="s">
        <v>1341</v>
      </c>
      <c r="L271" s="131">
        <v>2300</v>
      </c>
      <c r="M271" s="129" t="s">
        <v>1342</v>
      </c>
      <c r="N271" s="179" t="s">
        <v>203</v>
      </c>
      <c r="O271" s="200">
        <v>42406</v>
      </c>
      <c r="P271" s="134" t="s">
        <v>203</v>
      </c>
      <c r="Q271" s="185">
        <v>42576</v>
      </c>
      <c r="R271" s="136" t="s">
        <v>286</v>
      </c>
      <c r="S271" s="137" t="s">
        <v>70</v>
      </c>
      <c r="T271" s="138">
        <v>42536</v>
      </c>
      <c r="U271" s="139" t="s">
        <v>3293</v>
      </c>
      <c r="V271" s="139" t="s">
        <v>204</v>
      </c>
      <c r="W271" s="140">
        <v>42604</v>
      </c>
      <c r="X271" s="139" t="s">
        <v>3783</v>
      </c>
      <c r="Y271" s="139" t="s">
        <v>5404</v>
      </c>
      <c r="Z271" s="422"/>
      <c r="AA271" s="425"/>
      <c r="AB271" s="150"/>
      <c r="AC271" s="143" t="s">
        <v>375</v>
      </c>
      <c r="AD271" s="143" t="s">
        <v>375</v>
      </c>
      <c r="AE271" s="144"/>
      <c r="AF271" s="144"/>
      <c r="AG271" s="144"/>
      <c r="AH271" s="144"/>
      <c r="AI271" s="144"/>
      <c r="AJ271" s="144"/>
      <c r="AK271" s="144"/>
      <c r="AL271" s="143" t="s">
        <v>282</v>
      </c>
      <c r="AM271" s="342"/>
      <c r="AN271" s="479"/>
      <c r="AO271" s="372" t="e">
        <f>VLOOKUP(C271,[2]LICITACIONES!$A$2:$A$51,1,0)</f>
        <v>#N/A</v>
      </c>
      <c r="AP271" s="469"/>
      <c r="AQ271" s="469"/>
      <c r="AR271" s="468"/>
      <c r="AS271" s="468"/>
      <c r="AT271" s="468"/>
      <c r="AU271" s="468" t="s">
        <v>6514</v>
      </c>
      <c r="AV271" s="468" t="e">
        <f>VLOOKUP(C271,[3]LICITACIONES!$A$2:$B$67,2,0)</f>
        <v>#N/A</v>
      </c>
      <c r="AW271" s="468" t="e">
        <f>VLOOKUP(C271,'[3]O.C. EN EJECUCIÓN'!$A$2:$B$25,2,0)</f>
        <v>#N/A</v>
      </c>
      <c r="AX271" s="100"/>
      <c r="AY271" s="100"/>
      <c r="AZ271" s="100"/>
      <c r="BA271" s="100"/>
      <c r="BB271" s="100"/>
      <c r="BC271" s="100"/>
      <c r="BD271" s="100"/>
      <c r="BE271" s="100"/>
    </row>
    <row r="272" spans="1:57" ht="30" customHeight="1" x14ac:dyDescent="0.25">
      <c r="A272" s="125">
        <v>273</v>
      </c>
      <c r="B272" s="126" t="s">
        <v>1343</v>
      </c>
      <c r="C272" s="126" t="s">
        <v>1343</v>
      </c>
      <c r="D272" s="127"/>
      <c r="E272" s="126" t="s">
        <v>1344</v>
      </c>
      <c r="F272" s="127"/>
      <c r="G272" s="127"/>
      <c r="H272" s="151" t="s">
        <v>1345</v>
      </c>
      <c r="I272" s="440">
        <v>42523</v>
      </c>
      <c r="J272" s="167" t="s">
        <v>271</v>
      </c>
      <c r="K272" s="166" t="s">
        <v>1346</v>
      </c>
      <c r="L272" s="131">
        <v>2300</v>
      </c>
      <c r="M272" s="132" t="s">
        <v>1347</v>
      </c>
      <c r="N272" s="151" t="s">
        <v>203</v>
      </c>
      <c r="O272" s="128">
        <v>42406</v>
      </c>
      <c r="P272" s="134" t="s">
        <v>203</v>
      </c>
      <c r="Q272" s="135">
        <v>42607</v>
      </c>
      <c r="R272" s="136" t="s">
        <v>286</v>
      </c>
      <c r="S272" s="137" t="s">
        <v>70</v>
      </c>
      <c r="T272" s="138">
        <v>42549</v>
      </c>
      <c r="U272" s="139" t="s">
        <v>1348</v>
      </c>
      <c r="V272" s="139" t="s">
        <v>204</v>
      </c>
      <c r="W272" s="140">
        <v>42625</v>
      </c>
      <c r="X272" s="139" t="s">
        <v>6432</v>
      </c>
      <c r="Y272" s="139"/>
      <c r="Z272" s="421"/>
      <c r="AA272" s="141"/>
      <c r="AB272" s="150"/>
      <c r="AC272" s="143" t="s">
        <v>375</v>
      </c>
      <c r="AD272" s="143" t="s">
        <v>375</v>
      </c>
      <c r="AE272" s="144"/>
      <c r="AF272" s="142" t="s">
        <v>1350</v>
      </c>
      <c r="AG272" s="144"/>
      <c r="AH272" s="144"/>
      <c r="AI272" s="144"/>
      <c r="AJ272" s="144"/>
      <c r="AK272" s="144"/>
      <c r="AL272" s="143" t="s">
        <v>282</v>
      </c>
      <c r="AM272" s="342"/>
      <c r="AN272" s="479"/>
      <c r="AO272" s="372" t="e">
        <f>VLOOKUP(C272,[2]LICITACIONES!$A$2:$A$51,1,0)</f>
        <v>#N/A</v>
      </c>
      <c r="AP272" s="469"/>
      <c r="AQ272" s="469"/>
      <c r="AR272" s="468"/>
      <c r="AS272" s="468"/>
      <c r="AT272" s="468"/>
      <c r="AU272" s="468"/>
      <c r="AV272" s="468" t="e">
        <f>VLOOKUP(C272,[3]LICITACIONES!$A$2:$B$67,2,0)</f>
        <v>#N/A</v>
      </c>
      <c r="AW272" s="468" t="e">
        <f>VLOOKUP(C272,'[3]O.C. EN EJECUCIÓN'!$A$2:$B$25,2,0)</f>
        <v>#N/A</v>
      </c>
      <c r="AX272" s="100"/>
      <c r="AY272" s="100"/>
      <c r="AZ272" s="100"/>
      <c r="BA272" s="100"/>
      <c r="BB272" s="100"/>
      <c r="BC272" s="100"/>
      <c r="BD272" s="100"/>
      <c r="BE272" s="100"/>
    </row>
    <row r="273" spans="1:57" ht="30" customHeight="1" x14ac:dyDescent="0.25">
      <c r="A273" s="125">
        <v>274</v>
      </c>
      <c r="B273" s="126" t="s">
        <v>1351</v>
      </c>
      <c r="C273" s="126" t="s">
        <v>1351</v>
      </c>
      <c r="D273" s="127"/>
      <c r="E273" s="126" t="s">
        <v>1352</v>
      </c>
      <c r="F273" s="127"/>
      <c r="G273" s="127"/>
      <c r="H273" s="151" t="s">
        <v>1353</v>
      </c>
      <c r="I273" s="440">
        <v>42523</v>
      </c>
      <c r="J273" s="167" t="s">
        <v>271</v>
      </c>
      <c r="K273" s="166" t="s">
        <v>1354</v>
      </c>
      <c r="L273" s="131">
        <v>2300</v>
      </c>
      <c r="M273" s="132" t="s">
        <v>1355</v>
      </c>
      <c r="N273" s="151" t="s">
        <v>203</v>
      </c>
      <c r="O273" s="128">
        <v>42406</v>
      </c>
      <c r="P273" s="134" t="s">
        <v>203</v>
      </c>
      <c r="Q273" s="135">
        <v>42607</v>
      </c>
      <c r="R273" s="136" t="s">
        <v>286</v>
      </c>
      <c r="S273" s="137" t="s">
        <v>70</v>
      </c>
      <c r="T273" s="138">
        <v>42523</v>
      </c>
      <c r="U273" s="139" t="s">
        <v>3293</v>
      </c>
      <c r="V273" s="139" t="s">
        <v>204</v>
      </c>
      <c r="W273" s="140">
        <v>42626</v>
      </c>
      <c r="X273" s="139" t="s">
        <v>6433</v>
      </c>
      <c r="Y273" s="139" t="s">
        <v>6725</v>
      </c>
      <c r="Z273" s="421" t="s">
        <v>204</v>
      </c>
      <c r="AA273" s="141">
        <v>42626</v>
      </c>
      <c r="AB273" s="150"/>
      <c r="AC273" s="143" t="s">
        <v>375</v>
      </c>
      <c r="AD273" s="143" t="s">
        <v>375</v>
      </c>
      <c r="AE273" s="144"/>
      <c r="AF273" s="144"/>
      <c r="AG273" s="144"/>
      <c r="AH273" s="144"/>
      <c r="AI273" s="144"/>
      <c r="AJ273" s="144"/>
      <c r="AK273" s="144"/>
      <c r="AL273" s="143" t="s">
        <v>282</v>
      </c>
      <c r="AM273" s="342"/>
      <c r="AN273" s="479"/>
      <c r="AO273" s="372" t="e">
        <f>VLOOKUP(C273,[2]LICITACIONES!$A$2:$A$51,1,0)</f>
        <v>#N/A</v>
      </c>
      <c r="AP273" s="469"/>
      <c r="AQ273" s="469"/>
      <c r="AR273" s="468"/>
      <c r="AS273" s="468"/>
      <c r="AT273" s="468"/>
      <c r="AU273" s="468"/>
      <c r="AV273" s="468" t="e">
        <f>VLOOKUP(C273,[3]LICITACIONES!$A$2:$B$67,2,0)</f>
        <v>#N/A</v>
      </c>
      <c r="AW273" s="468" t="e">
        <f>VLOOKUP(C273,'[3]O.C. EN EJECUCIÓN'!$A$2:$B$25,2,0)</f>
        <v>#N/A</v>
      </c>
      <c r="AX273" s="100"/>
      <c r="AY273" s="100"/>
      <c r="AZ273" s="100"/>
      <c r="BA273" s="100"/>
      <c r="BB273" s="100"/>
      <c r="BC273" s="100"/>
      <c r="BD273" s="100"/>
      <c r="BE273" s="100"/>
    </row>
    <row r="274" spans="1:57" ht="60" customHeight="1" x14ac:dyDescent="0.25">
      <c r="A274" s="125">
        <v>275</v>
      </c>
      <c r="B274" s="126" t="s">
        <v>1357</v>
      </c>
      <c r="C274" s="126" t="s">
        <v>1357</v>
      </c>
      <c r="D274" s="127"/>
      <c r="E274" s="126" t="s">
        <v>1358</v>
      </c>
      <c r="F274" s="127"/>
      <c r="G274" s="127"/>
      <c r="H274" s="151" t="s">
        <v>1359</v>
      </c>
      <c r="I274" s="440">
        <v>42523</v>
      </c>
      <c r="J274" s="167" t="s">
        <v>271</v>
      </c>
      <c r="K274" s="166" t="s">
        <v>1360</v>
      </c>
      <c r="L274" s="131">
        <v>2300</v>
      </c>
      <c r="M274" s="132" t="s">
        <v>1361</v>
      </c>
      <c r="N274" s="151" t="s">
        <v>203</v>
      </c>
      <c r="O274" s="128">
        <v>42406</v>
      </c>
      <c r="P274" s="134" t="s">
        <v>203</v>
      </c>
      <c r="Q274" s="135">
        <v>42555</v>
      </c>
      <c r="R274" s="136" t="s">
        <v>286</v>
      </c>
      <c r="S274" s="137" t="s">
        <v>70</v>
      </c>
      <c r="T274" s="138">
        <v>42523</v>
      </c>
      <c r="U274" s="139" t="s">
        <v>1362</v>
      </c>
      <c r="V274" s="139" t="s">
        <v>203</v>
      </c>
      <c r="W274" s="140">
        <v>42556</v>
      </c>
      <c r="X274" s="139" t="s">
        <v>1363</v>
      </c>
      <c r="Y274" s="139" t="s">
        <v>1364</v>
      </c>
      <c r="Z274" s="421" t="s">
        <v>422</v>
      </c>
      <c r="AA274" s="141">
        <v>42557</v>
      </c>
      <c r="AB274" s="150"/>
      <c r="AC274" s="143" t="s">
        <v>375</v>
      </c>
      <c r="AD274" s="143" t="s">
        <v>375</v>
      </c>
      <c r="AE274" s="144"/>
      <c r="AF274" s="180">
        <v>20210038532</v>
      </c>
      <c r="AG274" s="144"/>
      <c r="AH274" s="201">
        <v>42553</v>
      </c>
      <c r="AI274" s="144"/>
      <c r="AJ274" s="144"/>
      <c r="AK274" s="144"/>
      <c r="AL274" s="143" t="s">
        <v>282</v>
      </c>
      <c r="AM274" s="342"/>
      <c r="AN274" s="479"/>
      <c r="AO274" s="372" t="e">
        <f>VLOOKUP(C274,[2]LICITACIONES!$A$2:$A$51,1,0)</f>
        <v>#N/A</v>
      </c>
      <c r="AP274" s="469"/>
      <c r="AQ274" s="469"/>
      <c r="AR274" s="468"/>
      <c r="AS274" s="468"/>
      <c r="AT274" s="468"/>
      <c r="AU274" s="468"/>
      <c r="AV274" s="468" t="e">
        <f>VLOOKUP(C274,[3]LICITACIONES!$A$2:$B$67,2,0)</f>
        <v>#N/A</v>
      </c>
      <c r="AW274" s="468" t="e">
        <f>VLOOKUP(C274,'[3]O.C. EN EJECUCIÓN'!$A$2:$B$25,2,0)</f>
        <v>#N/A</v>
      </c>
      <c r="AX274" s="100"/>
      <c r="AY274" s="100"/>
      <c r="AZ274" s="100"/>
      <c r="BA274" s="100"/>
      <c r="BB274" s="100"/>
      <c r="BC274" s="100"/>
      <c r="BD274" s="100"/>
      <c r="BE274" s="100"/>
    </row>
    <row r="275" spans="1:57" ht="60" customHeight="1" x14ac:dyDescent="0.25">
      <c r="A275" s="125">
        <v>276</v>
      </c>
      <c r="B275" s="126" t="s">
        <v>1365</v>
      </c>
      <c r="C275" s="126" t="s">
        <v>1365</v>
      </c>
      <c r="D275" s="127"/>
      <c r="E275" s="127"/>
      <c r="F275" s="127"/>
      <c r="G275" s="127"/>
      <c r="H275" s="151" t="s">
        <v>1366</v>
      </c>
      <c r="I275" s="440">
        <v>42425</v>
      </c>
      <c r="J275" s="167" t="s">
        <v>284</v>
      </c>
      <c r="K275" s="166" t="s">
        <v>403</v>
      </c>
      <c r="L275" s="133"/>
      <c r="M275" s="132" t="s">
        <v>1367</v>
      </c>
      <c r="N275" s="151" t="s">
        <v>203</v>
      </c>
      <c r="O275" s="133"/>
      <c r="P275" s="134" t="s">
        <v>56</v>
      </c>
      <c r="Q275" s="135">
        <v>42524</v>
      </c>
      <c r="R275" s="136" t="s">
        <v>456</v>
      </c>
      <c r="S275" s="137" t="s">
        <v>11</v>
      </c>
      <c r="T275" s="138">
        <v>42523</v>
      </c>
      <c r="U275" s="139" t="s">
        <v>1368</v>
      </c>
      <c r="V275" s="139" t="s">
        <v>116</v>
      </c>
      <c r="W275" s="140">
        <v>42606</v>
      </c>
      <c r="X275" s="139" t="s">
        <v>5409</v>
      </c>
      <c r="Y275" s="148"/>
      <c r="Z275" s="421" t="s">
        <v>3683</v>
      </c>
      <c r="AA275" s="141">
        <v>42606</v>
      </c>
      <c r="AB275" s="150"/>
      <c r="AC275" s="143" t="s">
        <v>227</v>
      </c>
      <c r="AD275" s="143" t="s">
        <v>227</v>
      </c>
      <c r="AE275" s="144"/>
      <c r="AF275" s="144"/>
      <c r="AG275" s="144"/>
      <c r="AH275" s="144"/>
      <c r="AI275" s="144"/>
      <c r="AJ275" s="144"/>
      <c r="AK275" s="144"/>
      <c r="AL275" s="144"/>
      <c r="AM275" s="342"/>
      <c r="AN275" s="479"/>
      <c r="AO275" s="372" t="e">
        <f>VLOOKUP(C275,[2]LICITACIONES!$A$2:$A$51,1,0)</f>
        <v>#N/A</v>
      </c>
      <c r="AP275" s="469"/>
      <c r="AQ275" s="469"/>
      <c r="AR275" s="468"/>
      <c r="AS275" s="468"/>
      <c r="AT275" s="468"/>
      <c r="AU275" s="468"/>
      <c r="AV275" s="468" t="e">
        <f>VLOOKUP(C275,[3]LICITACIONES!$A$2:$B$67,2,0)</f>
        <v>#N/A</v>
      </c>
      <c r="AW275" s="468" t="e">
        <f>VLOOKUP(C275,'[3]O.C. EN EJECUCIÓN'!$A$2:$B$25,2,0)</f>
        <v>#N/A</v>
      </c>
      <c r="AX275" s="100"/>
      <c r="AY275" s="100"/>
      <c r="AZ275" s="100"/>
      <c r="BA275" s="100"/>
      <c r="BB275" s="100"/>
      <c r="BC275" s="100"/>
      <c r="BD275" s="100"/>
      <c r="BE275" s="100"/>
    </row>
    <row r="276" spans="1:57" ht="60" customHeight="1" x14ac:dyDescent="0.25">
      <c r="A276" s="125">
        <v>277</v>
      </c>
      <c r="B276" s="126" t="s">
        <v>1371</v>
      </c>
      <c r="C276" s="126" t="s">
        <v>1371</v>
      </c>
      <c r="D276" s="127"/>
      <c r="E276" s="126" t="s">
        <v>3784</v>
      </c>
      <c r="F276" s="127"/>
      <c r="G276" s="127"/>
      <c r="H276" s="126" t="s">
        <v>1372</v>
      </c>
      <c r="I276" s="440">
        <v>42496</v>
      </c>
      <c r="J276" s="167" t="s">
        <v>271</v>
      </c>
      <c r="K276" s="167" t="s">
        <v>1373</v>
      </c>
      <c r="L276" s="131">
        <v>4000</v>
      </c>
      <c r="M276" s="129" t="s">
        <v>1374</v>
      </c>
      <c r="N276" s="129" t="s">
        <v>203</v>
      </c>
      <c r="O276" s="133"/>
      <c r="P276" s="134" t="s">
        <v>204</v>
      </c>
      <c r="Q276" s="135">
        <v>42507</v>
      </c>
      <c r="R276" s="148"/>
      <c r="S276" s="137" t="s">
        <v>11</v>
      </c>
      <c r="T276" s="147"/>
      <c r="U276" s="148"/>
      <c r="V276" s="139" t="s">
        <v>177</v>
      </c>
      <c r="W276" s="140">
        <v>42500</v>
      </c>
      <c r="X276" s="139" t="s">
        <v>1375</v>
      </c>
      <c r="Y276" s="139" t="s">
        <v>1205</v>
      </c>
      <c r="Z276" s="421" t="s">
        <v>177</v>
      </c>
      <c r="AA276" s="141">
        <v>42513</v>
      </c>
      <c r="AB276" s="168" t="s">
        <v>1020</v>
      </c>
      <c r="AC276" s="143" t="s">
        <v>375</v>
      </c>
      <c r="AD276" s="143" t="s">
        <v>375</v>
      </c>
      <c r="AE276" s="144"/>
      <c r="AF276" s="144"/>
      <c r="AG276" s="144"/>
      <c r="AH276" s="144"/>
      <c r="AI276" s="144"/>
      <c r="AJ276" s="144"/>
      <c r="AK276" s="144"/>
      <c r="AL276" s="144"/>
      <c r="AM276" s="342"/>
      <c r="AN276" s="479"/>
      <c r="AO276" s="372" t="e">
        <f>VLOOKUP(C276,[2]LICITACIONES!$A$2:$A$51,1,0)</f>
        <v>#N/A</v>
      </c>
      <c r="AP276" s="469"/>
      <c r="AQ276" s="469"/>
      <c r="AR276" s="468"/>
      <c r="AS276" s="468"/>
      <c r="AT276" s="468"/>
      <c r="AU276" s="468"/>
      <c r="AV276" s="468" t="e">
        <f>VLOOKUP(C276,[3]LICITACIONES!$A$2:$B$67,2,0)</f>
        <v>#N/A</v>
      </c>
      <c r="AW276" s="468" t="e">
        <f>VLOOKUP(C276,'[3]O.C. EN EJECUCIÓN'!$A$2:$B$25,2,0)</f>
        <v>#N/A</v>
      </c>
      <c r="AX276" s="100"/>
      <c r="AY276" s="100"/>
      <c r="AZ276" s="100"/>
      <c r="BA276" s="100"/>
      <c r="BB276" s="100"/>
      <c r="BC276" s="100"/>
      <c r="BD276" s="100"/>
      <c r="BE276" s="100"/>
    </row>
    <row r="277" spans="1:57" ht="30" customHeight="1" x14ac:dyDescent="0.25">
      <c r="A277" s="125">
        <v>278</v>
      </c>
      <c r="B277" s="126" t="s">
        <v>1376</v>
      </c>
      <c r="C277" s="126" t="s">
        <v>1376</v>
      </c>
      <c r="D277" s="127"/>
      <c r="E277" s="126" t="s">
        <v>1377</v>
      </c>
      <c r="F277" s="127"/>
      <c r="G277" s="127"/>
      <c r="H277" s="151" t="s">
        <v>1378</v>
      </c>
      <c r="I277" s="440">
        <v>42520</v>
      </c>
      <c r="J277" s="167" t="s">
        <v>228</v>
      </c>
      <c r="K277" s="166" t="s">
        <v>1379</v>
      </c>
      <c r="L277" s="133"/>
      <c r="M277" s="132" t="s">
        <v>1380</v>
      </c>
      <c r="N277" s="151" t="s">
        <v>197</v>
      </c>
      <c r="O277" s="133"/>
      <c r="P277" s="134" t="s">
        <v>116</v>
      </c>
      <c r="Q277" s="135">
        <v>42566</v>
      </c>
      <c r="R277" s="136" t="s">
        <v>268</v>
      </c>
      <c r="S277" s="137" t="s">
        <v>11</v>
      </c>
      <c r="T277" s="138">
        <v>42551</v>
      </c>
      <c r="U277" s="148"/>
      <c r="V277" s="148"/>
      <c r="W277" s="148"/>
      <c r="X277" s="148"/>
      <c r="Y277" s="139" t="s">
        <v>2097</v>
      </c>
      <c r="Z277" s="421" t="s">
        <v>872</v>
      </c>
      <c r="AA277" s="141">
        <v>42643</v>
      </c>
      <c r="AB277" s="150"/>
      <c r="AC277" s="143" t="s">
        <v>183</v>
      </c>
      <c r="AD277" s="143" t="s">
        <v>183</v>
      </c>
      <c r="AE277" s="144"/>
      <c r="AF277" s="144"/>
      <c r="AG277" s="144"/>
      <c r="AH277" s="144"/>
      <c r="AI277" s="144"/>
      <c r="AJ277" s="144"/>
      <c r="AK277" s="144"/>
      <c r="AL277" s="144"/>
      <c r="AM277" s="342"/>
      <c r="AN277" s="479"/>
      <c r="AO277" s="372" t="e">
        <f>VLOOKUP(C277,[2]LICITACIONES!$A$2:$A$51,1,0)</f>
        <v>#N/A</v>
      </c>
      <c r="AP277" s="469"/>
      <c r="AQ277" s="469"/>
      <c r="AR277" s="468"/>
      <c r="AS277" s="468"/>
      <c r="AT277" s="468"/>
      <c r="AU277" s="468" t="str">
        <f>VLOOKUP(C277,'[4]En curso'!$A$2:$C$58,3,0)</f>
        <v>CCK</v>
      </c>
      <c r="AV277" s="468" t="str">
        <f>VLOOKUP(C277,[3]LICITACIONES!$A$2:$B$67,2,0)</f>
        <v>Alquiler de Fotocopiadora</v>
      </c>
      <c r="AW277" s="468" t="e">
        <f>VLOOKUP(C277,'[3]O.C. EN EJECUCIÓN'!$A$2:$B$25,2,0)</f>
        <v>#N/A</v>
      </c>
      <c r="AX277" s="100"/>
      <c r="AY277" s="100"/>
      <c r="AZ277" s="100"/>
      <c r="BA277" s="100"/>
      <c r="BB277" s="100"/>
      <c r="BC277" s="100"/>
      <c r="BD277" s="100"/>
      <c r="BE277" s="100"/>
    </row>
    <row r="278" spans="1:57" ht="60" customHeight="1" x14ac:dyDescent="0.25">
      <c r="A278" s="125">
        <v>279</v>
      </c>
      <c r="B278" s="126" t="s">
        <v>3785</v>
      </c>
      <c r="C278" s="126" t="s">
        <v>3785</v>
      </c>
      <c r="D278" s="127"/>
      <c r="E278" s="126" t="s">
        <v>1381</v>
      </c>
      <c r="F278" s="127"/>
      <c r="G278" s="127"/>
      <c r="H278" s="151" t="s">
        <v>1382</v>
      </c>
      <c r="I278" s="440">
        <v>42523</v>
      </c>
      <c r="J278" s="167" t="s">
        <v>260</v>
      </c>
      <c r="K278" s="430"/>
      <c r="L278" s="131">
        <v>5904000</v>
      </c>
      <c r="M278" s="132" t="s">
        <v>1383</v>
      </c>
      <c r="N278" s="151" t="s">
        <v>203</v>
      </c>
      <c r="O278" s="133"/>
      <c r="P278" s="134" t="s">
        <v>203</v>
      </c>
      <c r="Q278" s="135">
        <v>42524</v>
      </c>
      <c r="R278" s="136" t="s">
        <v>150</v>
      </c>
      <c r="S278" s="137" t="s">
        <v>11</v>
      </c>
      <c r="T278" s="138">
        <v>42524</v>
      </c>
      <c r="U278" s="139" t="s">
        <v>3365</v>
      </c>
      <c r="V278" s="139" t="s">
        <v>203</v>
      </c>
      <c r="W278" s="140">
        <v>42551</v>
      </c>
      <c r="X278" s="139" t="s">
        <v>1384</v>
      </c>
      <c r="Y278" s="139" t="s">
        <v>1385</v>
      </c>
      <c r="Z278" s="421" t="s">
        <v>872</v>
      </c>
      <c r="AA278" s="141"/>
      <c r="AB278" s="150"/>
      <c r="AC278" s="130"/>
      <c r="AD278" s="130"/>
      <c r="AE278" s="144"/>
      <c r="AF278" s="144"/>
      <c r="AG278" s="144"/>
      <c r="AH278" s="144"/>
      <c r="AI278" s="144"/>
      <c r="AJ278" s="144"/>
      <c r="AK278" s="144"/>
      <c r="AL278" s="144"/>
      <c r="AM278" s="342"/>
      <c r="AN278" s="479"/>
      <c r="AO278" s="372" t="e">
        <f>VLOOKUP(C278,[2]LICITACIONES!$A$2:$A$51,1,0)</f>
        <v>#N/A</v>
      </c>
      <c r="AP278" s="469"/>
      <c r="AQ278" s="469"/>
      <c r="AR278" s="468"/>
      <c r="AS278" s="468"/>
      <c r="AT278" s="468"/>
      <c r="AU278" s="468" t="s">
        <v>6514</v>
      </c>
      <c r="AV278" s="468" t="e">
        <f>VLOOKUP(C278,[3]LICITACIONES!$A$2:$B$67,2,0)</f>
        <v>#N/A</v>
      </c>
      <c r="AW278" s="468" t="e">
        <f>VLOOKUP(C278,'[3]O.C. EN EJECUCIÓN'!$A$2:$B$25,2,0)</f>
        <v>#N/A</v>
      </c>
      <c r="AX278" s="100"/>
      <c r="AY278" s="100"/>
      <c r="AZ278" s="100"/>
      <c r="BA278" s="100"/>
      <c r="BB278" s="100"/>
      <c r="BC278" s="100"/>
      <c r="BD278" s="100"/>
      <c r="BE278" s="100"/>
    </row>
    <row r="279" spans="1:57" ht="60" customHeight="1" x14ac:dyDescent="0.25">
      <c r="A279" s="125">
        <v>280</v>
      </c>
      <c r="B279" s="126" t="s">
        <v>1386</v>
      </c>
      <c r="C279" s="126" t="s">
        <v>1386</v>
      </c>
      <c r="D279" s="127"/>
      <c r="E279" s="126" t="s">
        <v>1387</v>
      </c>
      <c r="F279" s="127"/>
      <c r="G279" s="127"/>
      <c r="H279" s="126" t="s">
        <v>1388</v>
      </c>
      <c r="I279" s="440">
        <v>42496</v>
      </c>
      <c r="J279" s="167" t="s">
        <v>271</v>
      </c>
      <c r="K279" s="167" t="s">
        <v>1389</v>
      </c>
      <c r="L279" s="131">
        <v>4000</v>
      </c>
      <c r="M279" s="129" t="s">
        <v>1390</v>
      </c>
      <c r="N279" s="129" t="s">
        <v>203</v>
      </c>
      <c r="O279" s="133"/>
      <c r="P279" s="134" t="s">
        <v>1391</v>
      </c>
      <c r="Q279" s="135">
        <v>42507</v>
      </c>
      <c r="R279" s="148"/>
      <c r="S279" s="137" t="s">
        <v>11</v>
      </c>
      <c r="T279" s="147"/>
      <c r="U279" s="148"/>
      <c r="V279" s="139" t="s">
        <v>177</v>
      </c>
      <c r="W279" s="140">
        <v>42500</v>
      </c>
      <c r="X279" s="139" t="s">
        <v>1392</v>
      </c>
      <c r="Y279" s="139" t="s">
        <v>1205</v>
      </c>
      <c r="Z279" s="421" t="s">
        <v>177</v>
      </c>
      <c r="AA279" s="141">
        <v>42513</v>
      </c>
      <c r="AB279" s="168" t="s">
        <v>1020</v>
      </c>
      <c r="AC279" s="143" t="s">
        <v>375</v>
      </c>
      <c r="AD279" s="143" t="s">
        <v>375</v>
      </c>
      <c r="AE279" s="144"/>
      <c r="AF279" s="144"/>
      <c r="AG279" s="144"/>
      <c r="AH279" s="144"/>
      <c r="AI279" s="144"/>
      <c r="AJ279" s="144"/>
      <c r="AK279" s="144"/>
      <c r="AL279" s="144"/>
      <c r="AM279" s="342"/>
      <c r="AN279" s="479"/>
      <c r="AO279" s="372" t="e">
        <f>VLOOKUP(C279,[2]LICITACIONES!$A$2:$A$51,1,0)</f>
        <v>#N/A</v>
      </c>
      <c r="AP279" s="469"/>
      <c r="AQ279" s="469"/>
      <c r="AR279" s="468"/>
      <c r="AS279" s="468"/>
      <c r="AT279" s="468"/>
      <c r="AU279" s="468"/>
      <c r="AV279" s="468" t="e">
        <f>VLOOKUP(C279,[3]LICITACIONES!$A$2:$B$67,2,0)</f>
        <v>#N/A</v>
      </c>
      <c r="AW279" s="468" t="e">
        <f>VLOOKUP(C279,'[3]O.C. EN EJECUCIÓN'!$A$2:$B$25,2,0)</f>
        <v>#N/A</v>
      </c>
      <c r="AX279" s="100"/>
      <c r="AY279" s="100"/>
      <c r="AZ279" s="100"/>
      <c r="BA279" s="100"/>
      <c r="BB279" s="100"/>
      <c r="BC279" s="100"/>
      <c r="BD279" s="100"/>
      <c r="BE279" s="100"/>
    </row>
    <row r="280" spans="1:57" ht="30" customHeight="1" x14ac:dyDescent="0.25">
      <c r="A280" s="125">
        <v>281</v>
      </c>
      <c r="B280" s="126" t="s">
        <v>1393</v>
      </c>
      <c r="C280" s="126" t="s">
        <v>1393</v>
      </c>
      <c r="D280" s="127"/>
      <c r="E280" s="126" t="s">
        <v>1394</v>
      </c>
      <c r="F280" s="127"/>
      <c r="G280" s="127"/>
      <c r="H280" s="151" t="s">
        <v>1395</v>
      </c>
      <c r="I280" s="440">
        <v>42522</v>
      </c>
      <c r="J280" s="167" t="s">
        <v>323</v>
      </c>
      <c r="K280" s="166" t="s">
        <v>1396</v>
      </c>
      <c r="L280" s="133"/>
      <c r="M280" s="132" t="s">
        <v>1397</v>
      </c>
      <c r="N280" s="151" t="s">
        <v>116</v>
      </c>
      <c r="O280" s="133"/>
      <c r="P280" s="134" t="s">
        <v>204</v>
      </c>
      <c r="Q280" s="135">
        <v>42544</v>
      </c>
      <c r="R280" s="196" t="s">
        <v>1398</v>
      </c>
      <c r="S280" s="137" t="s">
        <v>11</v>
      </c>
      <c r="T280" s="138">
        <v>42527</v>
      </c>
      <c r="U280" s="139" t="s">
        <v>1400</v>
      </c>
      <c r="V280" s="139" t="s">
        <v>204</v>
      </c>
      <c r="W280" s="140">
        <v>42542</v>
      </c>
      <c r="X280" s="139" t="s">
        <v>1401</v>
      </c>
      <c r="Y280" s="139" t="s">
        <v>1402</v>
      </c>
      <c r="Z280" s="421" t="s">
        <v>207</v>
      </c>
      <c r="AA280" s="141">
        <v>42544</v>
      </c>
      <c r="AB280" s="150"/>
      <c r="AC280" s="130"/>
      <c r="AD280" s="130"/>
      <c r="AE280" s="144"/>
      <c r="AF280" s="144"/>
      <c r="AG280" s="144"/>
      <c r="AH280" s="144"/>
      <c r="AI280" s="144"/>
      <c r="AJ280" s="144"/>
      <c r="AK280" s="144"/>
      <c r="AL280" s="144"/>
      <c r="AM280" s="342"/>
      <c r="AN280" s="479"/>
      <c r="AO280" s="372" t="e">
        <f>VLOOKUP(C280,[2]LICITACIONES!$A$2:$A$51,1,0)</f>
        <v>#N/A</v>
      </c>
      <c r="AP280" s="469"/>
      <c r="AQ280" s="469"/>
      <c r="AR280" s="468"/>
      <c r="AS280" s="468"/>
      <c r="AT280" s="468"/>
      <c r="AU280" s="468" t="s">
        <v>6514</v>
      </c>
      <c r="AV280" s="468" t="e">
        <f>VLOOKUP(C280,[3]LICITACIONES!$A$2:$B$67,2,0)</f>
        <v>#N/A</v>
      </c>
      <c r="AW280" s="468" t="e">
        <f>VLOOKUP(C280,'[3]O.C. EN EJECUCIÓN'!$A$2:$B$25,2,0)</f>
        <v>#N/A</v>
      </c>
      <c r="AX280" s="100"/>
      <c r="AY280" s="100"/>
      <c r="AZ280" s="100"/>
      <c r="BA280" s="100"/>
      <c r="BB280" s="100"/>
      <c r="BC280" s="100"/>
      <c r="BD280" s="100"/>
      <c r="BE280" s="100"/>
    </row>
    <row r="281" spans="1:57" ht="45" customHeight="1" x14ac:dyDescent="0.25">
      <c r="A281" s="125">
        <v>282</v>
      </c>
      <c r="B281" s="126" t="s">
        <v>1403</v>
      </c>
      <c r="C281" s="126" t="s">
        <v>1403</v>
      </c>
      <c r="D281" s="127"/>
      <c r="E281" s="126" t="s">
        <v>1404</v>
      </c>
      <c r="F281" s="127"/>
      <c r="G281" s="127"/>
      <c r="H281" s="126" t="s">
        <v>1405</v>
      </c>
      <c r="I281" s="440">
        <v>42496</v>
      </c>
      <c r="J281" s="167" t="s">
        <v>271</v>
      </c>
      <c r="K281" s="126" t="s">
        <v>1406</v>
      </c>
      <c r="L281" s="131">
        <v>10000</v>
      </c>
      <c r="M281" s="129" t="s">
        <v>1407</v>
      </c>
      <c r="N281" s="129" t="s">
        <v>203</v>
      </c>
      <c r="O281" s="133"/>
      <c r="P281" s="134" t="s">
        <v>1391</v>
      </c>
      <c r="Q281" s="135">
        <v>42507</v>
      </c>
      <c r="R281" s="148"/>
      <c r="S281" s="137" t="s">
        <v>11</v>
      </c>
      <c r="T281" s="147"/>
      <c r="U281" s="148"/>
      <c r="V281" s="139" t="s">
        <v>177</v>
      </c>
      <c r="W281" s="140">
        <v>42500</v>
      </c>
      <c r="X281" s="139" t="s">
        <v>1408</v>
      </c>
      <c r="Y281" s="139" t="s">
        <v>1205</v>
      </c>
      <c r="Z281" s="421" t="s">
        <v>177</v>
      </c>
      <c r="AA281" s="141">
        <v>42513</v>
      </c>
      <c r="AB281" s="168" t="s">
        <v>1020</v>
      </c>
      <c r="AC281" s="143" t="s">
        <v>375</v>
      </c>
      <c r="AD281" s="143" t="s">
        <v>375</v>
      </c>
      <c r="AE281" s="144"/>
      <c r="AF281" s="144"/>
      <c r="AG281" s="144"/>
      <c r="AH281" s="144"/>
      <c r="AI281" s="144"/>
      <c r="AJ281" s="144"/>
      <c r="AK281" s="144"/>
      <c r="AL281" s="144"/>
      <c r="AM281" s="342"/>
      <c r="AN281" s="479"/>
      <c r="AO281" s="372" t="e">
        <f>VLOOKUP(C281,[2]LICITACIONES!$A$2:$A$51,1,0)</f>
        <v>#N/A</v>
      </c>
      <c r="AP281" s="469"/>
      <c r="AQ281" s="469"/>
      <c r="AR281" s="468"/>
      <c r="AS281" s="468"/>
      <c r="AT281" s="468"/>
      <c r="AU281" s="468"/>
      <c r="AV281" s="468" t="e">
        <f>VLOOKUP(C281,[3]LICITACIONES!$A$2:$B$67,2,0)</f>
        <v>#N/A</v>
      </c>
      <c r="AW281" s="468" t="e">
        <f>VLOOKUP(C281,'[3]O.C. EN EJECUCIÓN'!$A$2:$B$25,2,0)</f>
        <v>#N/A</v>
      </c>
      <c r="AX281" s="100"/>
      <c r="AY281" s="100"/>
      <c r="AZ281" s="100"/>
      <c r="BA281" s="100"/>
      <c r="BB281" s="100"/>
      <c r="BC281" s="100"/>
      <c r="BD281" s="100"/>
      <c r="BE281" s="100"/>
    </row>
    <row r="282" spans="1:57" ht="30" customHeight="1" x14ac:dyDescent="0.25">
      <c r="A282" s="125">
        <v>283</v>
      </c>
      <c r="B282" s="126" t="s">
        <v>1409</v>
      </c>
      <c r="C282" s="126" t="s">
        <v>1409</v>
      </c>
      <c r="D282" s="127"/>
      <c r="E282" s="126" t="s">
        <v>1410</v>
      </c>
      <c r="F282" s="127"/>
      <c r="G282" s="127"/>
      <c r="H282" s="151" t="s">
        <v>1411</v>
      </c>
      <c r="I282" s="440">
        <v>42496</v>
      </c>
      <c r="J282" s="167" t="s">
        <v>497</v>
      </c>
      <c r="K282" s="167" t="s">
        <v>851</v>
      </c>
      <c r="L282" s="131">
        <v>29511.9</v>
      </c>
      <c r="M282" s="132" t="s">
        <v>1412</v>
      </c>
      <c r="N282" s="151" t="s">
        <v>247</v>
      </c>
      <c r="O282" s="133"/>
      <c r="P282" s="134" t="s">
        <v>204</v>
      </c>
      <c r="Q282" s="135">
        <v>42555</v>
      </c>
      <c r="R282" s="196" t="s">
        <v>1413</v>
      </c>
      <c r="S282" s="137" t="s">
        <v>11</v>
      </c>
      <c r="T282" s="138">
        <v>42555</v>
      </c>
      <c r="U282" s="139" t="s">
        <v>1414</v>
      </c>
      <c r="V282" s="139" t="s">
        <v>206</v>
      </c>
      <c r="W282" s="140">
        <v>42569</v>
      </c>
      <c r="X282" s="139" t="s">
        <v>1415</v>
      </c>
      <c r="Y282" s="139" t="s">
        <v>1416</v>
      </c>
      <c r="Z282" s="421" t="s">
        <v>204</v>
      </c>
      <c r="AA282" s="141">
        <v>42573</v>
      </c>
      <c r="AB282" s="150"/>
      <c r="AC282" s="143" t="s">
        <v>186</v>
      </c>
      <c r="AD282" s="143" t="s">
        <v>186</v>
      </c>
      <c r="AE282" s="144"/>
      <c r="AF282" s="142" t="s">
        <v>855</v>
      </c>
      <c r="AG282" s="144"/>
      <c r="AH282" s="144"/>
      <c r="AI282" s="144"/>
      <c r="AJ282" s="144"/>
      <c r="AK282" s="144"/>
      <c r="AL282" s="144"/>
      <c r="AM282" s="342"/>
      <c r="AN282" s="479"/>
      <c r="AO282" s="372" t="e">
        <f>VLOOKUP(C282,[2]LICITACIONES!$A$2:$A$51,1,0)</f>
        <v>#N/A</v>
      </c>
      <c r="AP282" s="469"/>
      <c r="AQ282" s="469"/>
      <c r="AR282" s="468"/>
      <c r="AS282" s="468"/>
      <c r="AT282" s="468"/>
      <c r="AU282" s="468"/>
      <c r="AV282" s="468" t="e">
        <f>VLOOKUP(C282,[3]LICITACIONES!$A$2:$B$67,2,0)</f>
        <v>#N/A</v>
      </c>
      <c r="AW282" s="468" t="e">
        <f>VLOOKUP(C282,'[3]O.C. EN EJECUCIÓN'!$A$2:$B$25,2,0)</f>
        <v>#N/A</v>
      </c>
      <c r="AX282" s="100"/>
      <c r="AY282" s="100"/>
      <c r="AZ282" s="100"/>
      <c r="BA282" s="100"/>
      <c r="BB282" s="100"/>
      <c r="BC282" s="100"/>
      <c r="BD282" s="100"/>
      <c r="BE282" s="100"/>
    </row>
    <row r="283" spans="1:57" ht="75" customHeight="1" x14ac:dyDescent="0.25">
      <c r="A283" s="125">
        <v>284</v>
      </c>
      <c r="B283" s="126" t="s">
        <v>1417</v>
      </c>
      <c r="C283" s="126" t="s">
        <v>1417</v>
      </c>
      <c r="D283" s="127"/>
      <c r="E283" s="126" t="s">
        <v>1418</v>
      </c>
      <c r="F283" s="127"/>
      <c r="G283" s="127"/>
      <c r="H283" s="151" t="s">
        <v>1419</v>
      </c>
      <c r="I283" s="440">
        <v>42524</v>
      </c>
      <c r="J283" s="167" t="s">
        <v>271</v>
      </c>
      <c r="K283" s="166" t="s">
        <v>1420</v>
      </c>
      <c r="L283" s="131">
        <v>39250</v>
      </c>
      <c r="M283" s="132" t="s">
        <v>1421</v>
      </c>
      <c r="N283" s="151" t="s">
        <v>203</v>
      </c>
      <c r="O283" s="128">
        <v>42435</v>
      </c>
      <c r="P283" s="134" t="s">
        <v>204</v>
      </c>
      <c r="Q283" s="135">
        <v>42535</v>
      </c>
      <c r="R283" s="136" t="s">
        <v>286</v>
      </c>
      <c r="S283" s="137" t="s">
        <v>70</v>
      </c>
      <c r="T283" s="138">
        <v>42535</v>
      </c>
      <c r="U283" s="139" t="s">
        <v>3293</v>
      </c>
      <c r="V283" s="139" t="s">
        <v>204</v>
      </c>
      <c r="W283" s="140">
        <v>42566</v>
      </c>
      <c r="X283" s="139" t="s">
        <v>3366</v>
      </c>
      <c r="Y283" s="139" t="s">
        <v>685</v>
      </c>
      <c r="Z283" s="421" t="s">
        <v>204</v>
      </c>
      <c r="AA283" s="141">
        <v>42566</v>
      </c>
      <c r="AB283" s="168" t="s">
        <v>686</v>
      </c>
      <c r="AC283" s="143" t="s">
        <v>375</v>
      </c>
      <c r="AD283" s="143" t="s">
        <v>375</v>
      </c>
      <c r="AE283" s="144"/>
      <c r="AF283" s="144"/>
      <c r="AG283" s="144"/>
      <c r="AH283" s="144"/>
      <c r="AI283" s="144"/>
      <c r="AJ283" s="144"/>
      <c r="AK283" s="144"/>
      <c r="AL283" s="143" t="s">
        <v>282</v>
      </c>
      <c r="AM283" s="342"/>
      <c r="AN283" s="479"/>
      <c r="AO283" s="372" t="e">
        <f>VLOOKUP(C283,[2]LICITACIONES!$A$2:$A$51,1,0)</f>
        <v>#N/A</v>
      </c>
      <c r="AP283" s="469"/>
      <c r="AQ283" s="469"/>
      <c r="AR283" s="468"/>
      <c r="AS283" s="468"/>
      <c r="AT283" s="468"/>
      <c r="AU283" s="468" t="s">
        <v>6514</v>
      </c>
      <c r="AV283" s="468" t="e">
        <f>VLOOKUP(C283,[3]LICITACIONES!$A$2:$B$67,2,0)</f>
        <v>#N/A</v>
      </c>
      <c r="AW283" s="468" t="e">
        <f>VLOOKUP(C283,'[3]O.C. EN EJECUCIÓN'!$A$2:$B$25,2,0)</f>
        <v>#N/A</v>
      </c>
      <c r="AX283" s="100"/>
      <c r="AY283" s="100"/>
      <c r="AZ283" s="100"/>
      <c r="BA283" s="100"/>
      <c r="BB283" s="100"/>
      <c r="BC283" s="100"/>
      <c r="BD283" s="100"/>
      <c r="BE283" s="100"/>
    </row>
    <row r="284" spans="1:57" ht="30" customHeight="1" x14ac:dyDescent="0.25">
      <c r="A284" s="125">
        <v>285</v>
      </c>
      <c r="B284" s="126" t="s">
        <v>1422</v>
      </c>
      <c r="C284" s="126" t="s">
        <v>1422</v>
      </c>
      <c r="D284" s="127"/>
      <c r="E284" s="126" t="s">
        <v>1423</v>
      </c>
      <c r="F284" s="127"/>
      <c r="G284" s="127"/>
      <c r="H284" s="126" t="s">
        <v>1424</v>
      </c>
      <c r="I284" s="440">
        <v>42493</v>
      </c>
      <c r="J284" s="167" t="s">
        <v>571</v>
      </c>
      <c r="K284" s="166" t="s">
        <v>811</v>
      </c>
      <c r="L284" s="131">
        <v>4000</v>
      </c>
      <c r="M284" s="129" t="s">
        <v>1425</v>
      </c>
      <c r="N284" s="132" t="s">
        <v>203</v>
      </c>
      <c r="O284" s="133"/>
      <c r="P284" s="134" t="s">
        <v>203</v>
      </c>
      <c r="Q284" s="185">
        <v>42509</v>
      </c>
      <c r="R284" s="148"/>
      <c r="S284" s="137" t="s">
        <v>11</v>
      </c>
      <c r="T284" s="138">
        <v>42509</v>
      </c>
      <c r="U284" s="148"/>
      <c r="V284" s="139" t="s">
        <v>209</v>
      </c>
      <c r="W284" s="140">
        <v>42509</v>
      </c>
      <c r="X284" s="139" t="s">
        <v>1426</v>
      </c>
      <c r="Y284" s="139" t="s">
        <v>1427</v>
      </c>
      <c r="Z284" s="421" t="s">
        <v>203</v>
      </c>
      <c r="AA284" s="141">
        <v>42555</v>
      </c>
      <c r="AB284" s="150"/>
      <c r="AC284" s="143" t="s">
        <v>375</v>
      </c>
      <c r="AD284" s="143" t="s">
        <v>375</v>
      </c>
      <c r="AE284" s="144"/>
      <c r="AF284" s="144"/>
      <c r="AG284" s="144"/>
      <c r="AH284" s="144"/>
      <c r="AI284" s="144"/>
      <c r="AJ284" s="144"/>
      <c r="AK284" s="144"/>
      <c r="AL284" s="144"/>
      <c r="AM284" s="342"/>
      <c r="AN284" s="479"/>
      <c r="AO284" s="372" t="e">
        <f>VLOOKUP(C284,[2]LICITACIONES!$A$2:$A$51,1,0)</f>
        <v>#N/A</v>
      </c>
      <c r="AP284" s="469"/>
      <c r="AQ284" s="469"/>
      <c r="AR284" s="468"/>
      <c r="AS284" s="468"/>
      <c r="AT284" s="468"/>
      <c r="AU284" s="468"/>
      <c r="AV284" s="468" t="e">
        <f>VLOOKUP(C284,[3]LICITACIONES!$A$2:$B$67,2,0)</f>
        <v>#N/A</v>
      </c>
      <c r="AW284" s="468" t="e">
        <f>VLOOKUP(C284,'[3]O.C. EN EJECUCIÓN'!$A$2:$B$25,2,0)</f>
        <v>#N/A</v>
      </c>
      <c r="AX284" s="100"/>
      <c r="AY284" s="100"/>
      <c r="AZ284" s="100"/>
      <c r="BA284" s="100"/>
      <c r="BB284" s="100"/>
      <c r="BC284" s="100"/>
      <c r="BD284" s="100"/>
      <c r="BE284" s="100"/>
    </row>
    <row r="285" spans="1:57" ht="60" customHeight="1" x14ac:dyDescent="0.25">
      <c r="A285" s="125">
        <v>286</v>
      </c>
      <c r="B285" s="126" t="s">
        <v>651</v>
      </c>
      <c r="C285" s="126" t="s">
        <v>651</v>
      </c>
      <c r="D285" s="127"/>
      <c r="E285" s="126" t="s">
        <v>1428</v>
      </c>
      <c r="F285" s="127"/>
      <c r="G285" s="127"/>
      <c r="H285" s="151" t="s">
        <v>1429</v>
      </c>
      <c r="I285" s="440">
        <v>42521</v>
      </c>
      <c r="J285" s="126" t="s">
        <v>547</v>
      </c>
      <c r="K285" s="430"/>
      <c r="L285" s="133"/>
      <c r="M285" s="132" t="s">
        <v>1430</v>
      </c>
      <c r="N285" s="151" t="s">
        <v>226</v>
      </c>
      <c r="O285" s="195" t="s">
        <v>3367</v>
      </c>
      <c r="P285" s="134" t="s">
        <v>226</v>
      </c>
      <c r="Q285" s="135">
        <v>42521</v>
      </c>
      <c r="R285" s="136" t="s">
        <v>268</v>
      </c>
      <c r="S285" s="137" t="s">
        <v>112</v>
      </c>
      <c r="T285" s="138">
        <v>42529</v>
      </c>
      <c r="U285" s="148"/>
      <c r="V285" s="148"/>
      <c r="W285" s="148"/>
      <c r="X285" s="148"/>
      <c r="Y285" s="148"/>
      <c r="Z285" s="421" t="s">
        <v>220</v>
      </c>
      <c r="AA285" s="141">
        <v>42543</v>
      </c>
      <c r="AB285" s="150"/>
      <c r="AC285" s="143" t="s">
        <v>183</v>
      </c>
      <c r="AD285" s="143" t="s">
        <v>1431</v>
      </c>
      <c r="AE285" s="144"/>
      <c r="AF285" s="144"/>
      <c r="AG285" s="144"/>
      <c r="AH285" s="144"/>
      <c r="AI285" s="144"/>
      <c r="AJ285" s="144"/>
      <c r="AK285" s="144"/>
      <c r="AL285" s="144"/>
      <c r="AM285" s="342"/>
      <c r="AN285" s="479"/>
      <c r="AO285" s="372" t="e">
        <f>VLOOKUP(C285,[2]LICITACIONES!$A$2:$A$51,1,0)</f>
        <v>#N/A</v>
      </c>
      <c r="AP285" s="469"/>
      <c r="AQ285" s="469"/>
      <c r="AR285" s="468"/>
      <c r="AS285" s="468"/>
      <c r="AT285" s="468"/>
      <c r="AU285" s="468"/>
      <c r="AV285" s="468" t="e">
        <f>VLOOKUP(C285,[3]LICITACIONES!$A$2:$B$67,2,0)</f>
        <v>#N/A</v>
      </c>
      <c r="AW285" s="468" t="e">
        <f>VLOOKUP(C285,'[3]O.C. EN EJECUCIÓN'!$A$2:$B$25,2,0)</f>
        <v>#N/A</v>
      </c>
      <c r="AX285" s="100"/>
      <c r="AY285" s="100"/>
      <c r="AZ285" s="100"/>
      <c r="BA285" s="100"/>
      <c r="BB285" s="100"/>
      <c r="BC285" s="100"/>
      <c r="BD285" s="100"/>
      <c r="BE285" s="100"/>
    </row>
    <row r="286" spans="1:57" ht="60" customHeight="1" x14ac:dyDescent="0.25">
      <c r="A286" s="125">
        <v>287</v>
      </c>
      <c r="B286" s="126" t="s">
        <v>1432</v>
      </c>
      <c r="C286" s="126" t="s">
        <v>1432</v>
      </c>
      <c r="D286" s="127"/>
      <c r="E286" s="126" t="s">
        <v>1433</v>
      </c>
      <c r="F286" s="127"/>
      <c r="G286" s="127"/>
      <c r="H286" s="202" t="s">
        <v>1434</v>
      </c>
      <c r="I286" s="440">
        <v>42523</v>
      </c>
      <c r="J286" s="126" t="s">
        <v>271</v>
      </c>
      <c r="K286" s="166" t="s">
        <v>811</v>
      </c>
      <c r="L286" s="131">
        <v>10018.799999999999</v>
      </c>
      <c r="M286" s="132" t="s">
        <v>1435</v>
      </c>
      <c r="N286" s="151" t="s">
        <v>247</v>
      </c>
      <c r="O286" s="128">
        <v>42406</v>
      </c>
      <c r="P286" s="134" t="s">
        <v>116</v>
      </c>
      <c r="Q286" s="135">
        <v>42558</v>
      </c>
      <c r="R286" s="136" t="s">
        <v>286</v>
      </c>
      <c r="S286" s="137" t="s">
        <v>70</v>
      </c>
      <c r="T286" s="138">
        <v>42527</v>
      </c>
      <c r="U286" s="139" t="s">
        <v>3293</v>
      </c>
      <c r="V286" s="139" t="s">
        <v>204</v>
      </c>
      <c r="W286" s="140">
        <v>42563</v>
      </c>
      <c r="X286" s="148"/>
      <c r="Y286" s="139" t="s">
        <v>1436</v>
      </c>
      <c r="Z286" s="421" t="s">
        <v>1437</v>
      </c>
      <c r="AA286" s="141">
        <v>42563</v>
      </c>
      <c r="AB286" s="150"/>
      <c r="AC286" s="143" t="s">
        <v>375</v>
      </c>
      <c r="AD286" s="143" t="s">
        <v>375</v>
      </c>
      <c r="AE286" s="144"/>
      <c r="AF286" s="180">
        <v>30714478199</v>
      </c>
      <c r="AG286" s="144"/>
      <c r="AH286" s="143" t="s">
        <v>1438</v>
      </c>
      <c r="AI286" s="169">
        <v>148668</v>
      </c>
      <c r="AJ286" s="169">
        <v>10018.799999999999</v>
      </c>
      <c r="AK286" s="143" t="s">
        <v>531</v>
      </c>
      <c r="AL286" s="143" t="s">
        <v>282</v>
      </c>
      <c r="AM286" s="342" t="str">
        <f>AK286</f>
        <v>Devengado</v>
      </c>
      <c r="AN286" s="479"/>
      <c r="AO286" s="372" t="e">
        <f>VLOOKUP(C286,[2]LICITACIONES!$A$2:$A$51,1,0)</f>
        <v>#N/A</v>
      </c>
      <c r="AP286" s="469"/>
      <c r="AQ286" s="469"/>
      <c r="AR286" s="468"/>
      <c r="AS286" s="468"/>
      <c r="AT286" s="468"/>
      <c r="AU286" s="468" t="s">
        <v>6514</v>
      </c>
      <c r="AV286" s="468" t="e">
        <f>VLOOKUP(C286,[3]LICITACIONES!$A$2:$B$67,2,0)</f>
        <v>#N/A</v>
      </c>
      <c r="AW286" s="468" t="e">
        <f>VLOOKUP(C286,'[3]O.C. EN EJECUCIÓN'!$A$2:$B$25,2,0)</f>
        <v>#N/A</v>
      </c>
      <c r="AX286" s="100"/>
      <c r="AY286" s="100"/>
      <c r="AZ286" s="100"/>
      <c r="BA286" s="100"/>
      <c r="BB286" s="100"/>
      <c r="BC286" s="100"/>
      <c r="BD286" s="100"/>
      <c r="BE286" s="100"/>
    </row>
    <row r="287" spans="1:57" ht="60" customHeight="1" x14ac:dyDescent="0.25">
      <c r="A287" s="125">
        <v>288</v>
      </c>
      <c r="B287" s="126" t="s">
        <v>1439</v>
      </c>
      <c r="C287" s="126" t="s">
        <v>1439</v>
      </c>
      <c r="D287" s="127"/>
      <c r="E287" s="127"/>
      <c r="F287" s="127"/>
      <c r="G287" s="127"/>
      <c r="H287" s="151" t="s">
        <v>1440</v>
      </c>
      <c r="I287" s="440">
        <v>42503</v>
      </c>
      <c r="J287" s="126" t="s">
        <v>3368</v>
      </c>
      <c r="K287" s="166" t="s">
        <v>1024</v>
      </c>
      <c r="L287" s="133"/>
      <c r="M287" s="132" t="s">
        <v>1441</v>
      </c>
      <c r="N287" s="151" t="s">
        <v>204</v>
      </c>
      <c r="O287" s="195" t="s">
        <v>3369</v>
      </c>
      <c r="P287" s="134" t="s">
        <v>206</v>
      </c>
      <c r="Q287" s="135">
        <v>42507</v>
      </c>
      <c r="R287" s="136" t="s">
        <v>150</v>
      </c>
      <c r="S287" s="137" t="s">
        <v>11</v>
      </c>
      <c r="T287" s="138">
        <v>42527</v>
      </c>
      <c r="U287" s="139" t="s">
        <v>3370</v>
      </c>
      <c r="V287" s="139" t="s">
        <v>116</v>
      </c>
      <c r="W287" s="140">
        <v>42545</v>
      </c>
      <c r="X287" s="139" t="s">
        <v>1442</v>
      </c>
      <c r="Y287" s="148"/>
      <c r="Z287" s="421" t="s">
        <v>771</v>
      </c>
      <c r="AA287" s="141">
        <v>42549</v>
      </c>
      <c r="AB287" s="150"/>
      <c r="AC287" s="143" t="s">
        <v>227</v>
      </c>
      <c r="AD287" s="143" t="s">
        <v>227</v>
      </c>
      <c r="AE287" s="144"/>
      <c r="AF287" s="144"/>
      <c r="AG287" s="144"/>
      <c r="AH287" s="144"/>
      <c r="AI287" s="144"/>
      <c r="AJ287" s="144"/>
      <c r="AK287" s="144"/>
      <c r="AL287" s="144"/>
      <c r="AM287" s="342"/>
      <c r="AN287" s="479"/>
      <c r="AO287" s="372" t="e">
        <f>VLOOKUP(C287,[2]LICITACIONES!$A$2:$A$51,1,0)</f>
        <v>#N/A</v>
      </c>
      <c r="AP287" s="469"/>
      <c r="AQ287" s="469"/>
      <c r="AR287" s="468"/>
      <c r="AS287" s="468"/>
      <c r="AT287" s="468"/>
      <c r="AU287" s="468"/>
      <c r="AV287" s="468" t="e">
        <f>VLOOKUP(C287,[3]LICITACIONES!$A$2:$B$67,2,0)</f>
        <v>#N/A</v>
      </c>
      <c r="AW287" s="468" t="e">
        <f>VLOOKUP(C287,'[3]O.C. EN EJECUCIÓN'!$A$2:$B$25,2,0)</f>
        <v>#N/A</v>
      </c>
      <c r="AX287" s="100"/>
      <c r="AY287" s="100"/>
      <c r="AZ287" s="100"/>
      <c r="BA287" s="100"/>
      <c r="BB287" s="100"/>
      <c r="BC287" s="100"/>
      <c r="BD287" s="100"/>
      <c r="BE287" s="100"/>
    </row>
    <row r="288" spans="1:57" ht="60" customHeight="1" x14ac:dyDescent="0.25">
      <c r="A288" s="125">
        <v>289</v>
      </c>
      <c r="B288" s="126" t="s">
        <v>1443</v>
      </c>
      <c r="C288" s="126" t="s">
        <v>1443</v>
      </c>
      <c r="D288" s="127"/>
      <c r="E288" s="126" t="s">
        <v>1444</v>
      </c>
      <c r="F288" s="127"/>
      <c r="G288" s="127"/>
      <c r="H288" s="151" t="s">
        <v>1445</v>
      </c>
      <c r="I288" s="440">
        <v>42523</v>
      </c>
      <c r="J288" s="126" t="s">
        <v>271</v>
      </c>
      <c r="K288" s="433" t="s">
        <v>1446</v>
      </c>
      <c r="L288" s="133"/>
      <c r="M288" s="132" t="s">
        <v>1447</v>
      </c>
      <c r="N288" s="151" t="s">
        <v>247</v>
      </c>
      <c r="O288" s="128">
        <v>42406</v>
      </c>
      <c r="P288" s="134" t="s">
        <v>116</v>
      </c>
      <c r="Q288" s="135">
        <v>42524</v>
      </c>
      <c r="R288" s="136" t="s">
        <v>286</v>
      </c>
      <c r="S288" s="137" t="s">
        <v>70</v>
      </c>
      <c r="T288" s="138">
        <v>42527</v>
      </c>
      <c r="U288" s="139" t="s">
        <v>1448</v>
      </c>
      <c r="V288" s="139" t="s">
        <v>247</v>
      </c>
      <c r="W288" s="140">
        <v>42529</v>
      </c>
      <c r="X288" s="139" t="s">
        <v>1449</v>
      </c>
      <c r="Y288" s="139" t="s">
        <v>1450</v>
      </c>
      <c r="Z288" s="421" t="s">
        <v>954</v>
      </c>
      <c r="AA288" s="141">
        <v>42537</v>
      </c>
      <c r="AB288" s="150"/>
      <c r="AC288" s="143" t="s">
        <v>375</v>
      </c>
      <c r="AD288" s="143" t="s">
        <v>375</v>
      </c>
      <c r="AE288" s="144"/>
      <c r="AF288" s="144"/>
      <c r="AG288" s="144"/>
      <c r="AH288" s="144"/>
      <c r="AI288" s="144"/>
      <c r="AJ288" s="144"/>
      <c r="AK288" s="144"/>
      <c r="AL288" s="143" t="s">
        <v>282</v>
      </c>
      <c r="AM288" s="342"/>
      <c r="AN288" s="479"/>
      <c r="AO288" s="372" t="e">
        <f>VLOOKUP(C288,[2]LICITACIONES!$A$2:$A$51,1,0)</f>
        <v>#N/A</v>
      </c>
      <c r="AP288" s="469"/>
      <c r="AQ288" s="469"/>
      <c r="AR288" s="468"/>
      <c r="AS288" s="468"/>
      <c r="AT288" s="468"/>
      <c r="AU288" s="468"/>
      <c r="AV288" s="468" t="e">
        <f>VLOOKUP(C288,[3]LICITACIONES!$A$2:$B$67,2,0)</f>
        <v>#N/A</v>
      </c>
      <c r="AW288" s="468" t="e">
        <f>VLOOKUP(C288,'[3]O.C. EN EJECUCIÓN'!$A$2:$B$25,2,0)</f>
        <v>#N/A</v>
      </c>
      <c r="AX288" s="100"/>
      <c r="AY288" s="100"/>
      <c r="AZ288" s="100"/>
      <c r="BA288" s="100"/>
      <c r="BB288" s="100"/>
      <c r="BC288" s="100"/>
      <c r="BD288" s="100"/>
      <c r="BE288" s="100"/>
    </row>
    <row r="289" spans="1:57" ht="75" customHeight="1" x14ac:dyDescent="0.25">
      <c r="A289" s="125">
        <v>290</v>
      </c>
      <c r="B289" s="126" t="s">
        <v>1451</v>
      </c>
      <c r="C289" s="126" t="s">
        <v>1451</v>
      </c>
      <c r="D289" s="127"/>
      <c r="E289" s="126" t="s">
        <v>1452</v>
      </c>
      <c r="F289" s="127"/>
      <c r="G289" s="127"/>
      <c r="H289" s="151" t="s">
        <v>1453</v>
      </c>
      <c r="I289" s="440">
        <v>42523</v>
      </c>
      <c r="J289" s="167" t="s">
        <v>435</v>
      </c>
      <c r="K289" s="166" t="s">
        <v>811</v>
      </c>
      <c r="L289" s="133"/>
      <c r="M289" s="132" t="s">
        <v>1454</v>
      </c>
      <c r="N289" s="151" t="s">
        <v>247</v>
      </c>
      <c r="O289" s="128">
        <v>42406</v>
      </c>
      <c r="P289" s="134" t="s">
        <v>116</v>
      </c>
      <c r="Q289" s="135">
        <v>42573</v>
      </c>
      <c r="R289" s="136" t="s">
        <v>286</v>
      </c>
      <c r="S289" s="137" t="s">
        <v>70</v>
      </c>
      <c r="T289" s="138">
        <v>42527</v>
      </c>
      <c r="U289" s="139" t="s">
        <v>3293</v>
      </c>
      <c r="V289" s="139" t="s">
        <v>204</v>
      </c>
      <c r="W289" s="140">
        <v>42585</v>
      </c>
      <c r="X289" s="139" t="s">
        <v>3371</v>
      </c>
      <c r="Y289" s="148"/>
      <c r="Z289" s="421" t="s">
        <v>204</v>
      </c>
      <c r="AA289" s="141">
        <v>42585</v>
      </c>
      <c r="AB289" s="150"/>
      <c r="AC289" s="143" t="s">
        <v>548</v>
      </c>
      <c r="AD289" s="143" t="s">
        <v>548</v>
      </c>
      <c r="AE289" s="144"/>
      <c r="AF289" s="144"/>
      <c r="AG289" s="144"/>
      <c r="AH289" s="144"/>
      <c r="AI289" s="144"/>
      <c r="AJ289" s="144"/>
      <c r="AK289" s="144"/>
      <c r="AL289" s="143" t="s">
        <v>282</v>
      </c>
      <c r="AM289" s="342"/>
      <c r="AN289" s="479"/>
      <c r="AO289" s="372" t="e">
        <f>VLOOKUP(C289,[2]LICITACIONES!$A$2:$A$51,1,0)</f>
        <v>#N/A</v>
      </c>
      <c r="AP289" s="469"/>
      <c r="AQ289" s="469"/>
      <c r="AR289" s="468"/>
      <c r="AS289" s="468"/>
      <c r="AT289" s="468"/>
      <c r="AU289" s="468" t="s">
        <v>6514</v>
      </c>
      <c r="AV289" s="468" t="e">
        <f>VLOOKUP(C289,[3]LICITACIONES!$A$2:$B$67,2,0)</f>
        <v>#N/A</v>
      </c>
      <c r="AW289" s="468" t="e">
        <f>VLOOKUP(C289,'[3]O.C. EN EJECUCIÓN'!$A$2:$B$25,2,0)</f>
        <v>#N/A</v>
      </c>
      <c r="AX289" s="100"/>
      <c r="AY289" s="100"/>
      <c r="AZ289" s="100"/>
      <c r="BA289" s="100"/>
      <c r="BB289" s="100"/>
      <c r="BC289" s="100"/>
      <c r="BD289" s="100"/>
      <c r="BE289" s="100"/>
    </row>
    <row r="290" spans="1:57" ht="75" customHeight="1" x14ac:dyDescent="0.25">
      <c r="A290" s="125">
        <v>291</v>
      </c>
      <c r="B290" s="126" t="s">
        <v>1456</v>
      </c>
      <c r="C290" s="126" t="s">
        <v>1456</v>
      </c>
      <c r="D290" s="127"/>
      <c r="E290" s="126" t="s">
        <v>1457</v>
      </c>
      <c r="F290" s="127"/>
      <c r="G290" s="127"/>
      <c r="H290" s="151" t="s">
        <v>1458</v>
      </c>
      <c r="I290" s="440">
        <v>42523</v>
      </c>
      <c r="J290" s="167" t="s">
        <v>271</v>
      </c>
      <c r="K290" s="166" t="s">
        <v>1459</v>
      </c>
      <c r="L290" s="131">
        <v>10320</v>
      </c>
      <c r="M290" s="132" t="s">
        <v>1460</v>
      </c>
      <c r="N290" s="151" t="s">
        <v>247</v>
      </c>
      <c r="O290" s="128">
        <v>42406</v>
      </c>
      <c r="P290" s="154" t="s">
        <v>116</v>
      </c>
      <c r="Q290" s="138">
        <v>42558</v>
      </c>
      <c r="R290" s="136" t="s">
        <v>286</v>
      </c>
      <c r="S290" s="137" t="s">
        <v>11</v>
      </c>
      <c r="T290" s="138">
        <v>42536</v>
      </c>
      <c r="U290" s="139" t="s">
        <v>3293</v>
      </c>
      <c r="V290" s="139" t="s">
        <v>204</v>
      </c>
      <c r="W290" s="140">
        <v>42562</v>
      </c>
      <c r="X290" s="139" t="s">
        <v>3294</v>
      </c>
      <c r="Y290" s="148"/>
      <c r="Z290" s="421" t="s">
        <v>220</v>
      </c>
      <c r="AA290" s="141">
        <v>42558</v>
      </c>
      <c r="AB290" s="150"/>
      <c r="AC290" s="143" t="s">
        <v>375</v>
      </c>
      <c r="AD290" s="143" t="s">
        <v>375</v>
      </c>
      <c r="AE290" s="144"/>
      <c r="AF290" s="144"/>
      <c r="AG290" s="144"/>
      <c r="AH290" s="144"/>
      <c r="AI290" s="144"/>
      <c r="AJ290" s="144"/>
      <c r="AK290" s="144"/>
      <c r="AL290" s="143" t="s">
        <v>282</v>
      </c>
      <c r="AM290" s="342" t="str">
        <f>AL290</f>
        <v>PARA PAGO JGM</v>
      </c>
      <c r="AN290" s="479"/>
      <c r="AO290" s="372" t="e">
        <f>VLOOKUP(C290,[2]LICITACIONES!$A$2:$A$51,1,0)</f>
        <v>#N/A</v>
      </c>
      <c r="AP290" s="469"/>
      <c r="AQ290" s="469"/>
      <c r="AR290" s="468"/>
      <c r="AS290" s="468"/>
      <c r="AT290" s="468"/>
      <c r="AU290" s="468" t="s">
        <v>6514</v>
      </c>
      <c r="AV290" s="468" t="e">
        <f>VLOOKUP(C290,[3]LICITACIONES!$A$2:$B$67,2,0)</f>
        <v>#N/A</v>
      </c>
      <c r="AW290" s="468" t="e">
        <f>VLOOKUP(C290,'[3]O.C. EN EJECUCIÓN'!$A$2:$B$25,2,0)</f>
        <v>#N/A</v>
      </c>
      <c r="AX290" s="100"/>
      <c r="AY290" s="100"/>
      <c r="AZ290" s="100"/>
      <c r="BA290" s="100"/>
      <c r="BB290" s="100"/>
      <c r="BC290" s="100"/>
      <c r="BD290" s="100"/>
      <c r="BE290" s="100"/>
    </row>
    <row r="291" spans="1:57" ht="60" customHeight="1" x14ac:dyDescent="0.25">
      <c r="A291" s="125">
        <v>292</v>
      </c>
      <c r="B291" s="126" t="s">
        <v>1461</v>
      </c>
      <c r="C291" s="126" t="s">
        <v>1461</v>
      </c>
      <c r="D291" s="127"/>
      <c r="E291" s="126" t="s">
        <v>1462</v>
      </c>
      <c r="F291" s="127"/>
      <c r="G291" s="127"/>
      <c r="H291" s="127"/>
      <c r="I291" s="440">
        <v>42520</v>
      </c>
      <c r="J291" s="167" t="s">
        <v>300</v>
      </c>
      <c r="K291" s="166" t="s">
        <v>302</v>
      </c>
      <c r="L291" s="131">
        <v>649034.57999999996</v>
      </c>
      <c r="M291" s="132" t="s">
        <v>3372</v>
      </c>
      <c r="N291" s="151" t="s">
        <v>226</v>
      </c>
      <c r="O291" s="195" t="s">
        <v>3361</v>
      </c>
      <c r="P291" s="134" t="s">
        <v>116</v>
      </c>
      <c r="Q291" s="135">
        <v>42556</v>
      </c>
      <c r="R291" s="136" t="s">
        <v>354</v>
      </c>
      <c r="S291" s="137" t="s">
        <v>112</v>
      </c>
      <c r="T291" s="138">
        <v>42529</v>
      </c>
      <c r="U291" s="148"/>
      <c r="V291" s="139" t="s">
        <v>116</v>
      </c>
      <c r="W291" s="140">
        <v>42646</v>
      </c>
      <c r="X291" s="139" t="s">
        <v>6992</v>
      </c>
      <c r="Y291" s="148"/>
      <c r="Z291" s="421"/>
      <c r="AA291" s="425"/>
      <c r="AB291" s="150"/>
      <c r="AC291" s="143" t="s">
        <v>186</v>
      </c>
      <c r="AD291" s="143" t="s">
        <v>186</v>
      </c>
      <c r="AE291" s="144"/>
      <c r="AF291" s="144"/>
      <c r="AG291" s="144"/>
      <c r="AH291" s="144"/>
      <c r="AI291" s="144"/>
      <c r="AJ291" s="144"/>
      <c r="AK291" s="144"/>
      <c r="AL291" s="143" t="s">
        <v>282</v>
      </c>
      <c r="AM291" s="342"/>
      <c r="AN291" s="479"/>
      <c r="AO291" s="372" t="e">
        <f>VLOOKUP(C291,[2]LICITACIONES!$A$2:$A$51,1,0)</f>
        <v>#N/A</v>
      </c>
      <c r="AP291" s="469"/>
      <c r="AQ291" s="469"/>
      <c r="AR291" s="468"/>
      <c r="AS291" s="468"/>
      <c r="AT291" s="468"/>
      <c r="AU291" s="468"/>
      <c r="AV291" s="468" t="e">
        <f>VLOOKUP(C291,[3]LICITACIONES!$A$2:$B$67,2,0)</f>
        <v>#N/A</v>
      </c>
      <c r="AW291" s="468" t="e">
        <f>VLOOKUP(C291,'[3]O.C. EN EJECUCIÓN'!$A$2:$B$25,2,0)</f>
        <v>#N/A</v>
      </c>
      <c r="AX291" s="100"/>
      <c r="AY291" s="100"/>
      <c r="AZ291" s="100"/>
      <c r="BA291" s="100"/>
      <c r="BB291" s="100"/>
      <c r="BC291" s="100"/>
      <c r="BD291" s="100"/>
      <c r="BE291" s="100"/>
    </row>
    <row r="292" spans="1:57" ht="60" customHeight="1" x14ac:dyDescent="0.25">
      <c r="A292" s="125">
        <v>293</v>
      </c>
      <c r="B292" s="126" t="s">
        <v>1464</v>
      </c>
      <c r="C292" s="126" t="s">
        <v>1464</v>
      </c>
      <c r="D292" s="127"/>
      <c r="E292" s="126" t="s">
        <v>1465</v>
      </c>
      <c r="F292" s="127"/>
      <c r="G292" s="127"/>
      <c r="H292" s="127"/>
      <c r="I292" s="440">
        <v>42520</v>
      </c>
      <c r="J292" s="167" t="s">
        <v>300</v>
      </c>
      <c r="K292" s="166" t="s">
        <v>302</v>
      </c>
      <c r="L292" s="131">
        <v>649034.57999999996</v>
      </c>
      <c r="M292" s="132" t="s">
        <v>1466</v>
      </c>
      <c r="N292" s="151" t="s">
        <v>226</v>
      </c>
      <c r="O292" s="195" t="s">
        <v>3361</v>
      </c>
      <c r="P292" s="134" t="s">
        <v>116</v>
      </c>
      <c r="Q292" s="135">
        <v>42527</v>
      </c>
      <c r="R292" s="136" t="s">
        <v>354</v>
      </c>
      <c r="S292" s="137" t="s">
        <v>112</v>
      </c>
      <c r="T292" s="138">
        <v>42529</v>
      </c>
      <c r="U292" s="148"/>
      <c r="V292" s="148"/>
      <c r="W292" s="148"/>
      <c r="X292" s="148"/>
      <c r="Y292" s="148"/>
      <c r="Z292" s="421" t="s">
        <v>220</v>
      </c>
      <c r="AA292" s="141">
        <v>42528</v>
      </c>
      <c r="AB292" s="150"/>
      <c r="AC292" s="143" t="s">
        <v>186</v>
      </c>
      <c r="AD292" s="143" t="s">
        <v>186</v>
      </c>
      <c r="AE292" s="142" t="s">
        <v>1467</v>
      </c>
      <c r="AF292" s="144"/>
      <c r="AG292" s="144"/>
      <c r="AH292" s="143" t="s">
        <v>1468</v>
      </c>
      <c r="AI292" s="144"/>
      <c r="AJ292" s="144"/>
      <c r="AK292" s="144"/>
      <c r="AL292" s="142" t="s">
        <v>1469</v>
      </c>
      <c r="AM292" s="342"/>
      <c r="AN292" s="479"/>
      <c r="AO292" s="372" t="e">
        <f>VLOOKUP(C292,[2]LICITACIONES!$A$2:$A$51,1,0)</f>
        <v>#N/A</v>
      </c>
      <c r="AP292" s="469"/>
      <c r="AQ292" s="469"/>
      <c r="AR292" s="468"/>
      <c r="AS292" s="468"/>
      <c r="AT292" s="468"/>
      <c r="AU292" s="468"/>
      <c r="AV292" s="468" t="e">
        <f>VLOOKUP(C292,[3]LICITACIONES!$A$2:$B$67,2,0)</f>
        <v>#N/A</v>
      </c>
      <c r="AW292" s="468" t="e">
        <f>VLOOKUP(C292,'[3]O.C. EN EJECUCIÓN'!$A$2:$B$25,2,0)</f>
        <v>#N/A</v>
      </c>
      <c r="AX292" s="100"/>
      <c r="AY292" s="100"/>
      <c r="AZ292" s="100"/>
      <c r="BA292" s="100"/>
      <c r="BB292" s="100"/>
      <c r="BC292" s="100"/>
      <c r="BD292" s="100"/>
      <c r="BE292" s="100"/>
    </row>
    <row r="293" spans="1:57" ht="75" customHeight="1" x14ac:dyDescent="0.25">
      <c r="A293" s="125">
        <v>294</v>
      </c>
      <c r="B293" s="126" t="s">
        <v>1470</v>
      </c>
      <c r="C293" s="126" t="s">
        <v>4659</v>
      </c>
      <c r="D293" s="127"/>
      <c r="E293" s="126" t="s">
        <v>1470</v>
      </c>
      <c r="F293" s="127"/>
      <c r="G293" s="127"/>
      <c r="H293" s="126" t="s">
        <v>1471</v>
      </c>
      <c r="I293" s="440">
        <v>42502</v>
      </c>
      <c r="J293" s="167" t="s">
        <v>271</v>
      </c>
      <c r="K293" s="167" t="s">
        <v>1472</v>
      </c>
      <c r="L293" s="133"/>
      <c r="M293" s="129" t="s">
        <v>1473</v>
      </c>
      <c r="N293" s="132" t="s">
        <v>203</v>
      </c>
      <c r="O293" s="133"/>
      <c r="P293" s="134" t="s">
        <v>203</v>
      </c>
      <c r="Q293" s="135">
        <v>42555</v>
      </c>
      <c r="R293" s="136" t="s">
        <v>286</v>
      </c>
      <c r="S293" s="137" t="s">
        <v>70</v>
      </c>
      <c r="T293" s="138">
        <v>42507</v>
      </c>
      <c r="U293" s="139" t="s">
        <v>1474</v>
      </c>
      <c r="V293" s="139" t="s">
        <v>203</v>
      </c>
      <c r="W293" s="140">
        <v>42563</v>
      </c>
      <c r="X293" s="139" t="s">
        <v>3373</v>
      </c>
      <c r="Y293" s="139" t="s">
        <v>1475</v>
      </c>
      <c r="Z293" s="421" t="s">
        <v>203</v>
      </c>
      <c r="AA293" s="141">
        <v>42563</v>
      </c>
      <c r="AB293" s="150"/>
      <c r="AC293" s="143" t="s">
        <v>375</v>
      </c>
      <c r="AD293" s="143" t="s">
        <v>375</v>
      </c>
      <c r="AE293" s="144"/>
      <c r="AF293" s="144"/>
      <c r="AG293" s="144"/>
      <c r="AH293" s="144"/>
      <c r="AI293" s="144"/>
      <c r="AJ293" s="144"/>
      <c r="AK293" s="144"/>
      <c r="AL293" s="144"/>
      <c r="AM293" s="342"/>
      <c r="AN293" s="479"/>
      <c r="AO293" s="372" t="e">
        <f>VLOOKUP(C293,[2]LICITACIONES!$A$2:$A$51,1,0)</f>
        <v>#N/A</v>
      </c>
      <c r="AP293" s="469"/>
      <c r="AQ293" s="469"/>
      <c r="AR293" s="468"/>
      <c r="AS293" s="468"/>
      <c r="AT293" s="468"/>
      <c r="AU293" s="468"/>
      <c r="AV293" s="468" t="e">
        <f>VLOOKUP(C293,[3]LICITACIONES!$A$2:$B$67,2,0)</f>
        <v>#N/A</v>
      </c>
      <c r="AW293" s="468" t="e">
        <f>VLOOKUP(C293,'[3]O.C. EN EJECUCIÓN'!$A$2:$B$25,2,0)</f>
        <v>#N/A</v>
      </c>
      <c r="AX293" s="100"/>
      <c r="AY293" s="100"/>
      <c r="AZ293" s="100"/>
      <c r="BA293" s="100"/>
      <c r="BB293" s="100"/>
      <c r="BC293" s="100"/>
      <c r="BD293" s="100"/>
      <c r="BE293" s="100"/>
    </row>
    <row r="294" spans="1:57" ht="60" customHeight="1" x14ac:dyDescent="0.25">
      <c r="A294" s="125">
        <v>295</v>
      </c>
      <c r="B294" s="126" t="s">
        <v>1476</v>
      </c>
      <c r="C294" s="126" t="s">
        <v>1476</v>
      </c>
      <c r="D294" s="127"/>
      <c r="E294" s="126" t="s">
        <v>1477</v>
      </c>
      <c r="F294" s="127"/>
      <c r="G294" s="127"/>
      <c r="H294" s="151" t="s">
        <v>1478</v>
      </c>
      <c r="I294" s="440">
        <v>42527</v>
      </c>
      <c r="J294" s="167" t="s">
        <v>271</v>
      </c>
      <c r="K294" s="194" t="s">
        <v>1479</v>
      </c>
      <c r="L294" s="131">
        <v>321410</v>
      </c>
      <c r="M294" s="132" t="s">
        <v>1480</v>
      </c>
      <c r="N294" s="151" t="s">
        <v>203</v>
      </c>
      <c r="O294" s="128">
        <v>42527</v>
      </c>
      <c r="P294" s="134" t="s">
        <v>203</v>
      </c>
      <c r="Q294" s="135">
        <v>42555</v>
      </c>
      <c r="R294" s="136" t="s">
        <v>286</v>
      </c>
      <c r="S294" s="137" t="s">
        <v>70</v>
      </c>
      <c r="T294" s="138">
        <v>42529</v>
      </c>
      <c r="U294" s="139" t="s">
        <v>1481</v>
      </c>
      <c r="V294" s="139" t="s">
        <v>203</v>
      </c>
      <c r="W294" s="140">
        <v>42562</v>
      </c>
      <c r="X294" s="139" t="s">
        <v>1482</v>
      </c>
      <c r="Y294" s="139" t="s">
        <v>1065</v>
      </c>
      <c r="Z294" s="421" t="s">
        <v>203</v>
      </c>
      <c r="AA294" s="141">
        <v>42562</v>
      </c>
      <c r="AB294" s="150"/>
      <c r="AC294" s="143" t="s">
        <v>375</v>
      </c>
      <c r="AD294" s="143" t="s">
        <v>375</v>
      </c>
      <c r="AE294" s="142" t="s">
        <v>1467</v>
      </c>
      <c r="AF294" s="144"/>
      <c r="AG294" s="144"/>
      <c r="AH294" s="143" t="s">
        <v>1483</v>
      </c>
      <c r="AI294" s="144"/>
      <c r="AJ294" s="144"/>
      <c r="AK294" s="144"/>
      <c r="AL294" s="144"/>
      <c r="AM294" s="342"/>
      <c r="AN294" s="479"/>
      <c r="AO294" s="372" t="e">
        <f>VLOOKUP(C294,[2]LICITACIONES!$A$2:$A$51,1,0)</f>
        <v>#N/A</v>
      </c>
      <c r="AP294" s="469"/>
      <c r="AQ294" s="469"/>
      <c r="AR294" s="468"/>
      <c r="AS294" s="468"/>
      <c r="AT294" s="468"/>
      <c r="AU294" s="468"/>
      <c r="AV294" s="468" t="e">
        <f>VLOOKUP(C294,[3]LICITACIONES!$A$2:$B$67,2,0)</f>
        <v>#N/A</v>
      </c>
      <c r="AW294" s="468" t="e">
        <f>VLOOKUP(C294,'[3]O.C. EN EJECUCIÓN'!$A$2:$B$25,2,0)</f>
        <v>#N/A</v>
      </c>
      <c r="AX294" s="100"/>
      <c r="AY294" s="100"/>
      <c r="AZ294" s="100"/>
      <c r="BA294" s="100"/>
      <c r="BB294" s="100"/>
      <c r="BC294" s="100"/>
      <c r="BD294" s="100"/>
      <c r="BE294" s="100"/>
    </row>
    <row r="295" spans="1:57" ht="60" customHeight="1" x14ac:dyDescent="0.25">
      <c r="A295" s="125">
        <v>296</v>
      </c>
      <c r="B295" s="127" t="s">
        <v>6469</v>
      </c>
      <c r="C295" s="127" t="s">
        <v>4661</v>
      </c>
      <c r="D295" s="127"/>
      <c r="E295" s="126" t="s">
        <v>1484</v>
      </c>
      <c r="F295" s="127"/>
      <c r="G295" s="127"/>
      <c r="H295" s="126" t="s">
        <v>1485</v>
      </c>
      <c r="I295" s="440">
        <v>42502</v>
      </c>
      <c r="J295" s="167" t="s">
        <v>271</v>
      </c>
      <c r="K295" s="167" t="s">
        <v>1486</v>
      </c>
      <c r="L295" s="133"/>
      <c r="M295" s="129" t="s">
        <v>1487</v>
      </c>
      <c r="N295" s="132" t="s">
        <v>203</v>
      </c>
      <c r="O295" s="133"/>
      <c r="P295" s="134" t="s">
        <v>203</v>
      </c>
      <c r="Q295" s="135">
        <v>42620</v>
      </c>
      <c r="R295" s="148"/>
      <c r="S295" s="137" t="s">
        <v>11</v>
      </c>
      <c r="T295" s="138">
        <v>42507</v>
      </c>
      <c r="U295" s="139" t="s">
        <v>3293</v>
      </c>
      <c r="V295" s="139" t="s">
        <v>204</v>
      </c>
      <c r="W295" s="140">
        <v>42633</v>
      </c>
      <c r="X295" s="139" t="s">
        <v>6612</v>
      </c>
      <c r="Y295" s="139"/>
      <c r="Z295" s="421"/>
      <c r="AA295" s="425"/>
      <c r="AB295" s="150"/>
      <c r="AC295" s="143" t="s">
        <v>375</v>
      </c>
      <c r="AD295" s="143" t="s">
        <v>375</v>
      </c>
      <c r="AE295" s="144"/>
      <c r="AF295" s="144"/>
      <c r="AG295" s="144"/>
      <c r="AH295" s="144"/>
      <c r="AI295" s="144"/>
      <c r="AJ295" s="144"/>
      <c r="AK295" s="144"/>
      <c r="AL295" s="144"/>
      <c r="AM295" s="342"/>
      <c r="AN295" s="479"/>
      <c r="AO295" s="372" t="e">
        <f>VLOOKUP(C295,[2]LICITACIONES!$A$2:$A$51,1,0)</f>
        <v>#N/A</v>
      </c>
      <c r="AP295" s="469"/>
      <c r="AQ295" s="469"/>
      <c r="AR295" s="468"/>
      <c r="AS295" s="468"/>
      <c r="AT295" s="468"/>
      <c r="AU295" s="468"/>
      <c r="AV295" s="468" t="e">
        <f>VLOOKUP(C295,[3]LICITACIONES!$A$2:$B$67,2,0)</f>
        <v>#N/A</v>
      </c>
      <c r="AW295" s="468" t="e">
        <f>VLOOKUP(C295,'[3]O.C. EN EJECUCIÓN'!$A$2:$B$25,2,0)</f>
        <v>#N/A</v>
      </c>
      <c r="AX295" s="100"/>
      <c r="AY295" s="100"/>
      <c r="AZ295" s="100"/>
      <c r="BA295" s="100"/>
      <c r="BB295" s="100"/>
      <c r="BC295" s="100"/>
      <c r="BD295" s="100"/>
      <c r="BE295" s="100"/>
    </row>
    <row r="296" spans="1:57" ht="75" customHeight="1" x14ac:dyDescent="0.25">
      <c r="A296" s="125">
        <v>297</v>
      </c>
      <c r="B296" s="126" t="s">
        <v>175</v>
      </c>
      <c r="C296" s="126" t="s">
        <v>175</v>
      </c>
      <c r="D296" s="127"/>
      <c r="E296" s="126" t="s">
        <v>1491</v>
      </c>
      <c r="F296" s="127"/>
      <c r="G296" s="127"/>
      <c r="H296" s="151" t="s">
        <v>1492</v>
      </c>
      <c r="I296" s="440">
        <v>42508</v>
      </c>
      <c r="J296" s="167" t="s">
        <v>300</v>
      </c>
      <c r="K296" s="166" t="s">
        <v>1493</v>
      </c>
      <c r="L296" s="130"/>
      <c r="M296" s="132" t="s">
        <v>1494</v>
      </c>
      <c r="N296" s="151" t="s">
        <v>226</v>
      </c>
      <c r="O296" s="195" t="s">
        <v>3346</v>
      </c>
      <c r="P296" s="134" t="s">
        <v>204</v>
      </c>
      <c r="Q296" s="135">
        <v>42542</v>
      </c>
      <c r="R296" s="148"/>
      <c r="S296" s="137" t="s">
        <v>6560</v>
      </c>
      <c r="T296" s="138">
        <v>42529</v>
      </c>
      <c r="U296" s="139" t="s">
        <v>6940</v>
      </c>
      <c r="V296" s="139"/>
      <c r="W296" s="140"/>
      <c r="X296" s="139"/>
      <c r="Y296" s="148"/>
      <c r="Z296" s="421" t="s">
        <v>872</v>
      </c>
      <c r="AA296" s="425">
        <v>42625</v>
      </c>
      <c r="AB296" s="150"/>
      <c r="AC296" s="143" t="s">
        <v>183</v>
      </c>
      <c r="AD296" s="143" t="s">
        <v>183</v>
      </c>
      <c r="AE296" s="144"/>
      <c r="AF296" s="144"/>
      <c r="AG296" s="144"/>
      <c r="AH296" s="144"/>
      <c r="AI296" s="144"/>
      <c r="AJ296" s="144"/>
      <c r="AK296" s="144"/>
      <c r="AL296" s="144"/>
      <c r="AM296" s="342"/>
      <c r="AN296" s="479"/>
      <c r="AO296" s="372" t="str">
        <f>VLOOKUP(C296,[2]LICITACIONES!$A$2:$A$51,1,0)</f>
        <v>230468/2016</v>
      </c>
      <c r="AP296" s="469"/>
      <c r="AQ296" s="469"/>
      <c r="AR296" s="468"/>
      <c r="AS296" s="468"/>
      <c r="AT296" s="468"/>
      <c r="AU296" s="468" t="str">
        <f>VLOOKUP(C296,'[4]En curso'!$A$2:$C$58,3,0)</f>
        <v>Tecnopolis</v>
      </c>
      <c r="AV296" s="468" t="str">
        <f>VLOOKUP(C296,[3]LICITACIONES!$A$2:$B$67,2,0)</f>
        <v>Tecnopolis - Mantenimiento</v>
      </c>
      <c r="AW296" s="468" t="e">
        <f>VLOOKUP(C296,'[3]O.C. EN EJECUCIÓN'!$A$2:$B$25,2,0)</f>
        <v>#N/A</v>
      </c>
      <c r="AX296" s="100"/>
      <c r="AY296" s="100"/>
      <c r="AZ296" s="100"/>
      <c r="BA296" s="100"/>
      <c r="BB296" s="100"/>
      <c r="BC296" s="100"/>
      <c r="BD296" s="100"/>
      <c r="BE296" s="100"/>
    </row>
    <row r="297" spans="1:57" ht="30" customHeight="1" x14ac:dyDescent="0.25">
      <c r="A297" s="125">
        <v>298</v>
      </c>
      <c r="B297" s="127"/>
      <c r="C297" s="127" t="s">
        <v>4663</v>
      </c>
      <c r="D297" s="127"/>
      <c r="E297" s="126" t="s">
        <v>1495</v>
      </c>
      <c r="F297" s="127"/>
      <c r="G297" s="127"/>
      <c r="H297" s="126" t="s">
        <v>1496</v>
      </c>
      <c r="I297" s="440">
        <v>42502</v>
      </c>
      <c r="J297" s="167" t="s">
        <v>571</v>
      </c>
      <c r="K297" s="166" t="s">
        <v>811</v>
      </c>
      <c r="L297" s="133"/>
      <c r="M297" s="129" t="s">
        <v>1497</v>
      </c>
      <c r="N297" s="132" t="s">
        <v>203</v>
      </c>
      <c r="O297" s="133"/>
      <c r="P297" s="134" t="s">
        <v>203</v>
      </c>
      <c r="Q297" s="135">
        <v>42502</v>
      </c>
      <c r="R297" s="148"/>
      <c r="S297" s="137" t="s">
        <v>11</v>
      </c>
      <c r="T297" s="138">
        <v>42507</v>
      </c>
      <c r="U297" s="139" t="s">
        <v>1169</v>
      </c>
      <c r="V297" s="139" t="s">
        <v>203</v>
      </c>
      <c r="W297" s="140">
        <v>42517</v>
      </c>
      <c r="X297" s="139" t="s">
        <v>1170</v>
      </c>
      <c r="Y297" s="139" t="s">
        <v>1171</v>
      </c>
      <c r="Z297" s="421" t="s">
        <v>422</v>
      </c>
      <c r="AA297" s="141">
        <v>42516</v>
      </c>
      <c r="AB297" s="150"/>
      <c r="AC297" s="143" t="s">
        <v>375</v>
      </c>
      <c r="AD297" s="143" t="s">
        <v>375</v>
      </c>
      <c r="AE297" s="144"/>
      <c r="AF297" s="144"/>
      <c r="AG297" s="144"/>
      <c r="AH297" s="144"/>
      <c r="AI297" s="144"/>
      <c r="AJ297" s="144"/>
      <c r="AK297" s="144"/>
      <c r="AL297" s="144"/>
      <c r="AM297" s="342"/>
      <c r="AN297" s="479"/>
      <c r="AO297" s="372" t="e">
        <f>VLOOKUP(C297,[2]LICITACIONES!$A$2:$A$51,1,0)</f>
        <v>#N/A</v>
      </c>
      <c r="AP297" s="469"/>
      <c r="AQ297" s="469"/>
      <c r="AR297" s="468"/>
      <c r="AS297" s="468"/>
      <c r="AT297" s="468"/>
      <c r="AU297" s="468"/>
      <c r="AV297" s="468" t="e">
        <f>VLOOKUP(C297,[3]LICITACIONES!$A$2:$B$67,2,0)</f>
        <v>#N/A</v>
      </c>
      <c r="AW297" s="468" t="e">
        <f>VLOOKUP(C297,'[3]O.C. EN EJECUCIÓN'!$A$2:$B$25,2,0)</f>
        <v>#N/A</v>
      </c>
      <c r="AX297" s="100"/>
      <c r="AY297" s="100"/>
      <c r="AZ297" s="100"/>
      <c r="BA297" s="100"/>
      <c r="BB297" s="100"/>
      <c r="BC297" s="100"/>
      <c r="BD297" s="100"/>
      <c r="BE297" s="100"/>
    </row>
    <row r="298" spans="1:57" ht="60" customHeight="1" x14ac:dyDescent="0.25">
      <c r="A298" s="125">
        <v>299</v>
      </c>
      <c r="B298" s="126" t="s">
        <v>1498</v>
      </c>
      <c r="C298" s="126" t="s">
        <v>1498</v>
      </c>
      <c r="D298" s="127"/>
      <c r="E298" s="126" t="s">
        <v>1499</v>
      </c>
      <c r="F298" s="127"/>
      <c r="G298" s="127"/>
      <c r="H298" s="151" t="s">
        <v>1500</v>
      </c>
      <c r="I298" s="440">
        <v>42501</v>
      </c>
      <c r="J298" s="167" t="s">
        <v>3277</v>
      </c>
      <c r="K298" s="166" t="s">
        <v>1052</v>
      </c>
      <c r="L298" s="131">
        <v>12924</v>
      </c>
      <c r="M298" s="132" t="s">
        <v>1501</v>
      </c>
      <c r="N298" s="151" t="s">
        <v>226</v>
      </c>
      <c r="O298" s="128">
        <v>42679</v>
      </c>
      <c r="P298" s="134" t="s">
        <v>116</v>
      </c>
      <c r="Q298" s="135">
        <v>42527</v>
      </c>
      <c r="R298" s="136" t="s">
        <v>219</v>
      </c>
      <c r="S298" s="137" t="s">
        <v>11</v>
      </c>
      <c r="T298" s="138">
        <v>42529</v>
      </c>
      <c r="U298" s="139" t="s">
        <v>1502</v>
      </c>
      <c r="V298" s="139" t="s">
        <v>204</v>
      </c>
      <c r="W298" s="140">
        <v>42536</v>
      </c>
      <c r="X298" s="139" t="s">
        <v>350</v>
      </c>
      <c r="Y298" s="139" t="s">
        <v>1056</v>
      </c>
      <c r="Z298" s="421" t="s">
        <v>206</v>
      </c>
      <c r="AA298" s="141">
        <v>42549</v>
      </c>
      <c r="AB298" s="150"/>
      <c r="AC298" s="143" t="s">
        <v>186</v>
      </c>
      <c r="AD298" s="143" t="s">
        <v>186</v>
      </c>
      <c r="AE298" s="144"/>
      <c r="AF298" s="142" t="s">
        <v>1503</v>
      </c>
      <c r="AG298" s="144"/>
      <c r="AH298" s="143" t="s">
        <v>1504</v>
      </c>
      <c r="AI298" s="144"/>
      <c r="AJ298" s="144"/>
      <c r="AK298" s="144"/>
      <c r="AL298" s="142" t="s">
        <v>1058</v>
      </c>
      <c r="AM298" s="342"/>
      <c r="AN298" s="479"/>
      <c r="AO298" s="372" t="e">
        <f>VLOOKUP(C298,[2]LICITACIONES!$A$2:$A$51,1,0)</f>
        <v>#N/A</v>
      </c>
      <c r="AP298" s="469"/>
      <c r="AQ298" s="469"/>
      <c r="AR298" s="468"/>
      <c r="AS298" s="468"/>
      <c r="AT298" s="468"/>
      <c r="AU298" s="468" t="s">
        <v>6514</v>
      </c>
      <c r="AV298" s="468" t="e">
        <f>VLOOKUP(C298,[3]LICITACIONES!$A$2:$B$67,2,0)</f>
        <v>#N/A</v>
      </c>
      <c r="AW298" s="468" t="e">
        <f>VLOOKUP(C298,'[3]O.C. EN EJECUCIÓN'!$A$2:$B$25,2,0)</f>
        <v>#N/A</v>
      </c>
      <c r="AX298" s="100"/>
      <c r="AY298" s="100"/>
      <c r="AZ298" s="100"/>
      <c r="BA298" s="100"/>
      <c r="BB298" s="100"/>
      <c r="BC298" s="100"/>
      <c r="BD298" s="100"/>
      <c r="BE298" s="100"/>
    </row>
    <row r="299" spans="1:57" ht="75" customHeight="1" x14ac:dyDescent="0.25">
      <c r="A299" s="125">
        <v>300</v>
      </c>
      <c r="B299" s="155" t="s">
        <v>161</v>
      </c>
      <c r="C299" s="155" t="s">
        <v>161</v>
      </c>
      <c r="D299" s="127"/>
      <c r="E299" s="126" t="s">
        <v>1505</v>
      </c>
      <c r="F299" s="127"/>
      <c r="G299" s="127"/>
      <c r="H299" s="151" t="s">
        <v>1506</v>
      </c>
      <c r="I299" s="440">
        <v>42507</v>
      </c>
      <c r="J299" s="167" t="s">
        <v>3250</v>
      </c>
      <c r="K299" s="430"/>
      <c r="L299" s="130"/>
      <c r="M299" s="132" t="s">
        <v>3374</v>
      </c>
      <c r="N299" s="151" t="s">
        <v>226</v>
      </c>
      <c r="O299" s="195" t="s">
        <v>3342</v>
      </c>
      <c r="P299" s="134" t="s">
        <v>204</v>
      </c>
      <c r="Q299" s="135">
        <v>42549</v>
      </c>
      <c r="R299" s="148"/>
      <c r="S299" s="137" t="s">
        <v>6560</v>
      </c>
      <c r="T299" s="138">
        <v>42549</v>
      </c>
      <c r="U299" s="139" t="s">
        <v>6937</v>
      </c>
      <c r="V299" s="139" t="s">
        <v>226</v>
      </c>
      <c r="W299" s="140">
        <v>42592</v>
      </c>
      <c r="X299" s="139" t="s">
        <v>3786</v>
      </c>
      <c r="Y299" s="148" t="s">
        <v>6726</v>
      </c>
      <c r="Z299" s="421" t="s">
        <v>226</v>
      </c>
      <c r="AA299" s="425">
        <v>42593</v>
      </c>
      <c r="AB299" s="150"/>
      <c r="AC299" s="143" t="s">
        <v>183</v>
      </c>
      <c r="AD299" s="143" t="s">
        <v>183</v>
      </c>
      <c r="AE299" s="144"/>
      <c r="AF299" s="144"/>
      <c r="AG299" s="144"/>
      <c r="AH299" s="143" t="s">
        <v>1507</v>
      </c>
      <c r="AI299" s="144"/>
      <c r="AJ299" s="144"/>
      <c r="AK299" s="144"/>
      <c r="AL299" s="144"/>
      <c r="AM299" s="342"/>
      <c r="AN299" s="479"/>
      <c r="AO299" s="372" t="str">
        <f>VLOOKUP(C299,[2]LICITACIONES!$A$2:$A$51,1,0)</f>
        <v>230234/2016</v>
      </c>
      <c r="AP299" s="469"/>
      <c r="AQ299" s="469"/>
      <c r="AR299" s="468"/>
      <c r="AS299" s="468"/>
      <c r="AT299" s="468"/>
      <c r="AU299" s="468" t="str">
        <f>VLOOKUP(C299,'[4]En curso'!$A$2:$C$58,3,0)</f>
        <v>Tecnopolis</v>
      </c>
      <c r="AV299" s="468" t="str">
        <f>VLOOKUP(C299,[3]LICITACIONES!$A$2:$B$67,2,0)</f>
        <v>Tecnopolis - Insumos textiles</v>
      </c>
      <c r="AW299" s="468" t="e">
        <f>VLOOKUP(C299,'[3]O.C. EN EJECUCIÓN'!$A$2:$B$25,2,0)</f>
        <v>#N/A</v>
      </c>
      <c r="AX299" s="100"/>
      <c r="AY299" s="100"/>
      <c r="AZ299" s="100"/>
      <c r="BA299" s="100"/>
      <c r="BB299" s="100"/>
      <c r="BC299" s="100"/>
      <c r="BD299" s="100"/>
      <c r="BE299" s="100"/>
    </row>
    <row r="300" spans="1:57" ht="45" customHeight="1" x14ac:dyDescent="0.25">
      <c r="A300" s="125">
        <v>301</v>
      </c>
      <c r="B300" s="126" t="s">
        <v>3787</v>
      </c>
      <c r="C300" s="126" t="s">
        <v>3787</v>
      </c>
      <c r="D300" s="127"/>
      <c r="E300" s="126" t="s">
        <v>1508</v>
      </c>
      <c r="F300" s="127"/>
      <c r="G300" s="127"/>
      <c r="H300" s="126" t="s">
        <v>1509</v>
      </c>
      <c r="I300" s="440">
        <v>42502</v>
      </c>
      <c r="J300" s="167" t="s">
        <v>571</v>
      </c>
      <c r="K300" s="166" t="s">
        <v>811</v>
      </c>
      <c r="L300" s="133"/>
      <c r="M300" s="129" t="s">
        <v>6201</v>
      </c>
      <c r="N300" s="132" t="s">
        <v>203</v>
      </c>
      <c r="O300" s="133"/>
      <c r="P300" s="134" t="s">
        <v>203</v>
      </c>
      <c r="Q300" s="135">
        <v>42599</v>
      </c>
      <c r="R300" s="148"/>
      <c r="S300" s="137" t="s">
        <v>70</v>
      </c>
      <c r="T300" s="138">
        <v>42507</v>
      </c>
      <c r="U300" s="139" t="s">
        <v>3293</v>
      </c>
      <c r="V300" s="139" t="s">
        <v>204</v>
      </c>
      <c r="W300" s="140">
        <v>42640</v>
      </c>
      <c r="X300" s="139" t="s">
        <v>6727</v>
      </c>
      <c r="Y300" s="139" t="s">
        <v>6728</v>
      </c>
      <c r="Z300" s="421" t="s">
        <v>204</v>
      </c>
      <c r="AA300" s="141">
        <v>42640</v>
      </c>
      <c r="AB300" s="150"/>
      <c r="AC300" s="143" t="s">
        <v>375</v>
      </c>
      <c r="AD300" s="143" t="s">
        <v>375</v>
      </c>
      <c r="AE300" s="144"/>
      <c r="AF300" s="144"/>
      <c r="AG300" s="144"/>
      <c r="AH300" s="144"/>
      <c r="AI300" s="144"/>
      <c r="AJ300" s="144"/>
      <c r="AK300" s="144"/>
      <c r="AL300" s="144"/>
      <c r="AM300" s="342"/>
      <c r="AN300" s="479"/>
      <c r="AO300" s="372" t="e">
        <f>VLOOKUP(C300,[2]LICITACIONES!$A$2:$A$51,1,0)</f>
        <v>#N/A</v>
      </c>
      <c r="AP300" s="469"/>
      <c r="AQ300" s="469"/>
      <c r="AR300" s="468"/>
      <c r="AS300" s="468"/>
      <c r="AT300" s="468"/>
      <c r="AU300" s="468"/>
      <c r="AV300" s="468" t="e">
        <f>VLOOKUP(C300,[3]LICITACIONES!$A$2:$B$67,2,0)</f>
        <v>#N/A</v>
      </c>
      <c r="AW300" s="468" t="e">
        <f>VLOOKUP(C300,'[3]O.C. EN EJECUCIÓN'!$A$2:$B$25,2,0)</f>
        <v>#N/A</v>
      </c>
      <c r="AX300" s="100"/>
      <c r="AY300" s="100"/>
      <c r="AZ300" s="100"/>
      <c r="BA300" s="100"/>
      <c r="BB300" s="100"/>
      <c r="BC300" s="100"/>
      <c r="BD300" s="100"/>
      <c r="BE300" s="100"/>
    </row>
    <row r="301" spans="1:57" ht="60" customHeight="1" x14ac:dyDescent="0.25">
      <c r="A301" s="125">
        <v>302</v>
      </c>
      <c r="B301" s="155" t="s">
        <v>1511</v>
      </c>
      <c r="C301" s="155" t="s">
        <v>1511</v>
      </c>
      <c r="D301" s="127"/>
      <c r="E301" s="126" t="s">
        <v>1512</v>
      </c>
      <c r="F301" s="127"/>
      <c r="G301" s="127"/>
      <c r="H301" s="151" t="s">
        <v>1513</v>
      </c>
      <c r="I301" s="440">
        <v>42508</v>
      </c>
      <c r="J301" s="167" t="s">
        <v>542</v>
      </c>
      <c r="K301" s="430"/>
      <c r="L301" s="130"/>
      <c r="M301" s="132" t="s">
        <v>3375</v>
      </c>
      <c r="N301" s="151" t="s">
        <v>226</v>
      </c>
      <c r="O301" s="195" t="s">
        <v>3346</v>
      </c>
      <c r="P301" s="134" t="s">
        <v>204</v>
      </c>
      <c r="Q301" s="135">
        <v>42549</v>
      </c>
      <c r="R301" s="148"/>
      <c r="S301" s="137" t="s">
        <v>6560</v>
      </c>
      <c r="T301" s="138">
        <v>42549</v>
      </c>
      <c r="U301" s="139" t="s">
        <v>7027</v>
      </c>
      <c r="V301" s="139" t="s">
        <v>226</v>
      </c>
      <c r="W301" s="140">
        <v>42598</v>
      </c>
      <c r="X301" s="139" t="s">
        <v>3788</v>
      </c>
      <c r="Y301" s="148" t="s">
        <v>6726</v>
      </c>
      <c r="Z301" s="422" t="s">
        <v>226</v>
      </c>
      <c r="AA301" s="425">
        <v>42599</v>
      </c>
      <c r="AB301" s="150"/>
      <c r="AC301" s="143" t="s">
        <v>183</v>
      </c>
      <c r="AD301" s="143" t="s">
        <v>183</v>
      </c>
      <c r="AE301" s="144"/>
      <c r="AF301" s="144"/>
      <c r="AG301" s="144"/>
      <c r="AH301" s="144"/>
      <c r="AI301" s="144"/>
      <c r="AJ301" s="144"/>
      <c r="AK301" s="144"/>
      <c r="AL301" s="144"/>
      <c r="AM301" s="342"/>
      <c r="AN301" s="479"/>
      <c r="AO301" s="372" t="str">
        <f>VLOOKUP(C301,[2]LICITACIONES!$A$2:$A$51,1,0)</f>
        <v>230402/2016</v>
      </c>
      <c r="AP301" s="469"/>
      <c r="AQ301" s="469"/>
      <c r="AR301" s="468"/>
      <c r="AS301" s="468"/>
      <c r="AT301" s="468"/>
      <c r="AU301" s="468" t="str">
        <f>VLOOKUP(C301,'[4]En curso'!$A$2:$C$58,3,0)</f>
        <v>Tecnopolis</v>
      </c>
      <c r="AV301" s="468" t="str">
        <f>VLOOKUP(C301,[3]LICITACIONES!$A$2:$B$67,2,0)</f>
        <v xml:space="preserve">Tecnopolis - Adquisición de Carpintería de Aluminio </v>
      </c>
      <c r="AW301" s="468" t="e">
        <f>VLOOKUP(C301,'[3]O.C. EN EJECUCIÓN'!$A$2:$B$25,2,0)</f>
        <v>#N/A</v>
      </c>
      <c r="AX301" s="100"/>
      <c r="AY301" s="100"/>
      <c r="AZ301" s="100"/>
      <c r="BA301" s="100"/>
      <c r="BB301" s="100"/>
      <c r="BC301" s="100"/>
      <c r="BD301" s="100"/>
      <c r="BE301" s="100"/>
    </row>
    <row r="302" spans="1:57" ht="60" customHeight="1" x14ac:dyDescent="0.25">
      <c r="A302" s="125">
        <v>303</v>
      </c>
      <c r="B302" s="127"/>
      <c r="C302" s="127" t="s">
        <v>4671</v>
      </c>
      <c r="D302" s="127"/>
      <c r="E302" s="126" t="s">
        <v>1514</v>
      </c>
      <c r="F302" s="127"/>
      <c r="G302" s="127"/>
      <c r="H302" s="126" t="s">
        <v>1515</v>
      </c>
      <c r="I302" s="440">
        <v>42502</v>
      </c>
      <c r="J302" s="167" t="s">
        <v>271</v>
      </c>
      <c r="K302" s="126" t="s">
        <v>1516</v>
      </c>
      <c r="L302" s="131">
        <v>11500</v>
      </c>
      <c r="M302" s="129" t="s">
        <v>1517</v>
      </c>
      <c r="N302" s="151" t="s">
        <v>226</v>
      </c>
      <c r="O302" s="133"/>
      <c r="P302" s="134" t="s">
        <v>203</v>
      </c>
      <c r="Q302" s="147"/>
      <c r="R302" s="136" t="s">
        <v>286</v>
      </c>
      <c r="S302" s="137" t="s">
        <v>70</v>
      </c>
      <c r="T302" s="138">
        <v>42507</v>
      </c>
      <c r="U302" s="139" t="s">
        <v>3635</v>
      </c>
      <c r="V302" s="148"/>
      <c r="W302" s="140">
        <v>42549</v>
      </c>
      <c r="X302" s="139" t="s">
        <v>1518</v>
      </c>
      <c r="Y302" s="139" t="s">
        <v>3636</v>
      </c>
      <c r="Z302" s="421" t="s">
        <v>203</v>
      </c>
      <c r="AA302" s="141">
        <v>42558</v>
      </c>
      <c r="AB302" s="150"/>
      <c r="AC302" s="143" t="s">
        <v>375</v>
      </c>
      <c r="AD302" s="143" t="s">
        <v>375</v>
      </c>
      <c r="AE302" s="144"/>
      <c r="AF302" s="142" t="s">
        <v>1520</v>
      </c>
      <c r="AG302" s="144"/>
      <c r="AH302" s="169" t="s">
        <v>3637</v>
      </c>
      <c r="AI302" s="144"/>
      <c r="AJ302" s="144"/>
      <c r="AK302" s="144"/>
      <c r="AL302" s="144"/>
      <c r="AM302" s="342"/>
      <c r="AN302" s="479"/>
      <c r="AO302" s="372" t="e">
        <f>VLOOKUP(C302,[2]LICITACIONES!$A$2:$A$51,1,0)</f>
        <v>#N/A</v>
      </c>
      <c r="AP302" s="469"/>
      <c r="AQ302" s="469"/>
      <c r="AR302" s="468"/>
      <c r="AS302" s="468"/>
      <c r="AT302" s="468"/>
      <c r="AU302" s="468"/>
      <c r="AV302" s="468" t="e">
        <f>VLOOKUP(C302,[3]LICITACIONES!$A$2:$B$67,2,0)</f>
        <v>#N/A</v>
      </c>
      <c r="AW302" s="468" t="e">
        <f>VLOOKUP(C302,'[3]O.C. EN EJECUCIÓN'!$A$2:$B$25,2,0)</f>
        <v>#N/A</v>
      </c>
      <c r="AX302" s="100"/>
      <c r="AY302" s="100"/>
      <c r="AZ302" s="100"/>
      <c r="BA302" s="100"/>
      <c r="BB302" s="100"/>
      <c r="BC302" s="100"/>
      <c r="BD302" s="100"/>
      <c r="BE302" s="100"/>
    </row>
    <row r="303" spans="1:57" ht="60" customHeight="1" x14ac:dyDescent="0.25">
      <c r="A303" s="125">
        <v>304</v>
      </c>
      <c r="B303" s="126" t="s">
        <v>1521</v>
      </c>
      <c r="C303" s="126" t="s">
        <v>1521</v>
      </c>
      <c r="D303" s="127"/>
      <c r="E303" s="126" t="s">
        <v>1522</v>
      </c>
      <c r="F303" s="127"/>
      <c r="G303" s="127"/>
      <c r="H303" s="151" t="s">
        <v>1523</v>
      </c>
      <c r="I303" s="440">
        <v>42501</v>
      </c>
      <c r="J303" s="167" t="s">
        <v>3277</v>
      </c>
      <c r="K303" s="166" t="s">
        <v>1052</v>
      </c>
      <c r="L303" s="131">
        <v>13248</v>
      </c>
      <c r="M303" s="132" t="s">
        <v>1524</v>
      </c>
      <c r="N303" s="151" t="s">
        <v>226</v>
      </c>
      <c r="O303" s="128">
        <v>42679</v>
      </c>
      <c r="P303" s="134" t="s">
        <v>1525</v>
      </c>
      <c r="Q303" s="135">
        <v>42527</v>
      </c>
      <c r="R303" s="136" t="s">
        <v>219</v>
      </c>
      <c r="S303" s="137" t="s">
        <v>11</v>
      </c>
      <c r="T303" s="138">
        <v>42529</v>
      </c>
      <c r="U303" s="139" t="s">
        <v>1054</v>
      </c>
      <c r="V303" s="139" t="s">
        <v>204</v>
      </c>
      <c r="W303" s="140">
        <v>42536</v>
      </c>
      <c r="X303" s="139" t="s">
        <v>350</v>
      </c>
      <c r="Y303" s="139" t="s">
        <v>1056</v>
      </c>
      <c r="Z303" s="421" t="s">
        <v>206</v>
      </c>
      <c r="AA303" s="141">
        <v>42549</v>
      </c>
      <c r="AB303" s="150"/>
      <c r="AC303" s="143" t="s">
        <v>186</v>
      </c>
      <c r="AD303" s="143" t="s">
        <v>186</v>
      </c>
      <c r="AE303" s="144"/>
      <c r="AF303" s="144"/>
      <c r="AG303" s="144"/>
      <c r="AH303" s="143" t="s">
        <v>1526</v>
      </c>
      <c r="AI303" s="144"/>
      <c r="AJ303" s="144"/>
      <c r="AK303" s="144"/>
      <c r="AL303" s="143" t="s">
        <v>282</v>
      </c>
      <c r="AM303" s="342"/>
      <c r="AN303" s="479"/>
      <c r="AO303" s="372" t="e">
        <f>VLOOKUP(C303,[2]LICITACIONES!$A$2:$A$51,1,0)</f>
        <v>#N/A</v>
      </c>
      <c r="AP303" s="469"/>
      <c r="AQ303" s="469"/>
      <c r="AR303" s="468"/>
      <c r="AS303" s="468"/>
      <c r="AT303" s="468"/>
      <c r="AU303" s="468" t="s">
        <v>6514</v>
      </c>
      <c r="AV303" s="468" t="e">
        <f>VLOOKUP(C303,[3]LICITACIONES!$A$2:$B$67,2,0)</f>
        <v>#N/A</v>
      </c>
      <c r="AW303" s="468" t="e">
        <f>VLOOKUP(C303,'[3]O.C. EN EJECUCIÓN'!$A$2:$B$25,2,0)</f>
        <v>#N/A</v>
      </c>
      <c r="AX303" s="100"/>
      <c r="AY303" s="100"/>
      <c r="AZ303" s="100"/>
      <c r="BA303" s="100"/>
      <c r="BB303" s="100"/>
      <c r="BC303" s="100"/>
      <c r="BD303" s="100"/>
      <c r="BE303" s="100"/>
    </row>
    <row r="304" spans="1:57" ht="60" customHeight="1" x14ac:dyDescent="0.25">
      <c r="A304" s="125">
        <v>305</v>
      </c>
      <c r="B304" s="127"/>
      <c r="C304" s="127" t="s">
        <v>4673</v>
      </c>
      <c r="D304" s="127"/>
      <c r="E304" s="126" t="s">
        <v>1527</v>
      </c>
      <c r="F304" s="127"/>
      <c r="G304" s="127"/>
      <c r="H304" s="126" t="s">
        <v>1528</v>
      </c>
      <c r="I304" s="440">
        <v>42502</v>
      </c>
      <c r="J304" s="167" t="s">
        <v>271</v>
      </c>
      <c r="K304" s="167" t="s">
        <v>1529</v>
      </c>
      <c r="L304" s="133"/>
      <c r="M304" s="129" t="s">
        <v>1530</v>
      </c>
      <c r="N304" s="151" t="s">
        <v>226</v>
      </c>
      <c r="O304" s="133"/>
      <c r="P304" s="134" t="s">
        <v>203</v>
      </c>
      <c r="Q304" s="135">
        <v>42529</v>
      </c>
      <c r="R304" s="148"/>
      <c r="S304" s="137" t="s">
        <v>11</v>
      </c>
      <c r="T304" s="138">
        <v>42507</v>
      </c>
      <c r="U304" s="139" t="s">
        <v>1531</v>
      </c>
      <c r="V304" s="139" t="s">
        <v>203</v>
      </c>
      <c r="W304" s="140">
        <v>42521</v>
      </c>
      <c r="X304" s="139" t="s">
        <v>1532</v>
      </c>
      <c r="Y304" s="139" t="s">
        <v>1533</v>
      </c>
      <c r="Z304" s="421" t="s">
        <v>422</v>
      </c>
      <c r="AA304" s="141">
        <v>42543</v>
      </c>
      <c r="AB304" s="150"/>
      <c r="AC304" s="143" t="s">
        <v>375</v>
      </c>
      <c r="AD304" s="143" t="s">
        <v>375</v>
      </c>
      <c r="AE304" s="144"/>
      <c r="AF304" s="144"/>
      <c r="AG304" s="144"/>
      <c r="AH304" s="144"/>
      <c r="AI304" s="144"/>
      <c r="AJ304" s="144"/>
      <c r="AK304" s="144"/>
      <c r="AL304" s="144"/>
      <c r="AM304" s="342"/>
      <c r="AN304" s="479"/>
      <c r="AO304" s="372" t="e">
        <f>VLOOKUP(C304,[2]LICITACIONES!$A$2:$A$51,1,0)</f>
        <v>#N/A</v>
      </c>
      <c r="AP304" s="469"/>
      <c r="AQ304" s="469"/>
      <c r="AR304" s="468"/>
      <c r="AS304" s="468"/>
      <c r="AT304" s="468"/>
      <c r="AU304" s="468"/>
      <c r="AV304" s="468" t="e">
        <f>VLOOKUP(C304,[3]LICITACIONES!$A$2:$B$67,2,0)</f>
        <v>#N/A</v>
      </c>
      <c r="AW304" s="468" t="e">
        <f>VLOOKUP(C304,'[3]O.C. EN EJECUCIÓN'!$A$2:$B$25,2,0)</f>
        <v>#N/A</v>
      </c>
      <c r="AX304" s="100"/>
      <c r="AY304" s="100"/>
      <c r="AZ304" s="100"/>
      <c r="BA304" s="100"/>
      <c r="BB304" s="100"/>
      <c r="BC304" s="100"/>
      <c r="BD304" s="100"/>
      <c r="BE304" s="100"/>
    </row>
    <row r="305" spans="1:57" ht="60" customHeight="1" x14ac:dyDescent="0.25">
      <c r="A305" s="125">
        <v>306</v>
      </c>
      <c r="B305" s="126" t="s">
        <v>1534</v>
      </c>
      <c r="C305" s="126" t="s">
        <v>1534</v>
      </c>
      <c r="D305" s="127"/>
      <c r="E305" s="126" t="s">
        <v>1535</v>
      </c>
      <c r="F305" s="127"/>
      <c r="G305" s="127"/>
      <c r="H305" s="151" t="s">
        <v>1536</v>
      </c>
      <c r="I305" s="440">
        <v>42501</v>
      </c>
      <c r="J305" s="167" t="s">
        <v>3277</v>
      </c>
      <c r="K305" s="166" t="s">
        <v>1052</v>
      </c>
      <c r="L305" s="131">
        <v>12348</v>
      </c>
      <c r="M305" s="132" t="s">
        <v>1537</v>
      </c>
      <c r="N305" s="151" t="s">
        <v>226</v>
      </c>
      <c r="O305" s="128">
        <v>42679</v>
      </c>
      <c r="P305" s="134" t="s">
        <v>1525</v>
      </c>
      <c r="Q305" s="135">
        <v>42527</v>
      </c>
      <c r="R305" s="136" t="s">
        <v>219</v>
      </c>
      <c r="S305" s="137" t="s">
        <v>11</v>
      </c>
      <c r="T305" s="138">
        <v>42529</v>
      </c>
      <c r="U305" s="139" t="s">
        <v>1054</v>
      </c>
      <c r="V305" s="139" t="s">
        <v>204</v>
      </c>
      <c r="W305" s="140">
        <v>42536</v>
      </c>
      <c r="X305" s="139" t="s">
        <v>350</v>
      </c>
      <c r="Y305" s="139" t="s">
        <v>1056</v>
      </c>
      <c r="Z305" s="421" t="s">
        <v>206</v>
      </c>
      <c r="AA305" s="141">
        <v>42549</v>
      </c>
      <c r="AB305" s="150"/>
      <c r="AC305" s="143" t="s">
        <v>186</v>
      </c>
      <c r="AD305" s="143" t="s">
        <v>186</v>
      </c>
      <c r="AE305" s="144"/>
      <c r="AF305" s="144"/>
      <c r="AG305" s="144"/>
      <c r="AH305" s="143" t="s">
        <v>1546</v>
      </c>
      <c r="AI305" s="144"/>
      <c r="AJ305" s="144"/>
      <c r="AK305" s="144"/>
      <c r="AL305" s="142" t="s">
        <v>1058</v>
      </c>
      <c r="AM305" s="342"/>
      <c r="AN305" s="479"/>
      <c r="AO305" s="372" t="e">
        <f>VLOOKUP(C305,[2]LICITACIONES!$A$2:$A$51,1,0)</f>
        <v>#N/A</v>
      </c>
      <c r="AP305" s="469"/>
      <c r="AQ305" s="469"/>
      <c r="AR305" s="468"/>
      <c r="AS305" s="468"/>
      <c r="AT305" s="468"/>
      <c r="AU305" s="468" t="s">
        <v>6514</v>
      </c>
      <c r="AV305" s="468" t="e">
        <f>VLOOKUP(C305,[3]LICITACIONES!$A$2:$B$67,2,0)</f>
        <v>#N/A</v>
      </c>
      <c r="AW305" s="468" t="e">
        <f>VLOOKUP(C305,'[3]O.C. EN EJECUCIÓN'!$A$2:$B$25,2,0)</f>
        <v>#N/A</v>
      </c>
      <c r="AX305" s="100"/>
      <c r="AY305" s="100"/>
      <c r="AZ305" s="100"/>
      <c r="BA305" s="100"/>
      <c r="BB305" s="100"/>
      <c r="BC305" s="100"/>
      <c r="BD305" s="100"/>
      <c r="BE305" s="100"/>
    </row>
    <row r="306" spans="1:57" ht="60" customHeight="1" x14ac:dyDescent="0.25">
      <c r="A306" s="125">
        <v>307</v>
      </c>
      <c r="B306" s="127"/>
      <c r="C306" s="127" t="s">
        <v>4675</v>
      </c>
      <c r="D306" s="127"/>
      <c r="E306" s="126" t="s">
        <v>1538</v>
      </c>
      <c r="F306" s="127"/>
      <c r="G306" s="127"/>
      <c r="H306" s="126" t="s">
        <v>1539</v>
      </c>
      <c r="I306" s="440">
        <v>42507</v>
      </c>
      <c r="J306" s="167" t="s">
        <v>323</v>
      </c>
      <c r="K306" s="430"/>
      <c r="L306" s="133"/>
      <c r="M306" s="129" t="s">
        <v>1540</v>
      </c>
      <c r="N306" s="151" t="s">
        <v>116</v>
      </c>
      <c r="O306" s="133"/>
      <c r="P306" s="134" t="s">
        <v>116</v>
      </c>
      <c r="Q306" s="135">
        <v>42507</v>
      </c>
      <c r="R306" s="148"/>
      <c r="S306" s="137" t="s">
        <v>11</v>
      </c>
      <c r="T306" s="138">
        <v>42509</v>
      </c>
      <c r="U306" s="148"/>
      <c r="V306" s="148"/>
      <c r="W306" s="148"/>
      <c r="X306" s="148"/>
      <c r="Y306" s="148"/>
      <c r="Z306" s="421" t="s">
        <v>1541</v>
      </c>
      <c r="AA306" s="141">
        <v>42514</v>
      </c>
      <c r="AB306" s="150"/>
      <c r="AC306" s="130"/>
      <c r="AD306" s="130"/>
      <c r="AE306" s="144"/>
      <c r="AF306" s="144"/>
      <c r="AG306" s="144"/>
      <c r="AH306" s="144"/>
      <c r="AI306" s="144"/>
      <c r="AJ306" s="144"/>
      <c r="AK306" s="144"/>
      <c r="AL306" s="144"/>
      <c r="AM306" s="342"/>
      <c r="AN306" s="479"/>
      <c r="AO306" s="372" t="e">
        <f>VLOOKUP(C306,[2]LICITACIONES!$A$2:$A$51,1,0)</f>
        <v>#N/A</v>
      </c>
      <c r="AP306" s="469"/>
      <c r="AQ306" s="469"/>
      <c r="AR306" s="468"/>
      <c r="AS306" s="468"/>
      <c r="AT306" s="468"/>
      <c r="AU306" s="468"/>
      <c r="AV306" s="468" t="e">
        <f>VLOOKUP(C306,[3]LICITACIONES!$A$2:$B$67,2,0)</f>
        <v>#N/A</v>
      </c>
      <c r="AW306" s="468" t="e">
        <f>VLOOKUP(C306,'[3]O.C. EN EJECUCIÓN'!$A$2:$B$25,2,0)</f>
        <v>#N/A</v>
      </c>
      <c r="AX306" s="100"/>
      <c r="AY306" s="100"/>
      <c r="AZ306" s="100"/>
      <c r="BA306" s="100"/>
      <c r="BB306" s="100"/>
      <c r="BC306" s="100"/>
      <c r="BD306" s="100"/>
      <c r="BE306" s="100"/>
    </row>
    <row r="307" spans="1:57" ht="75" customHeight="1" x14ac:dyDescent="0.25">
      <c r="A307" s="125">
        <v>308</v>
      </c>
      <c r="B307" s="126" t="s">
        <v>1542</v>
      </c>
      <c r="C307" s="126" t="s">
        <v>1542</v>
      </c>
      <c r="D307" s="127"/>
      <c r="E307" s="126" t="s">
        <v>1543</v>
      </c>
      <c r="F307" s="127"/>
      <c r="G307" s="127"/>
      <c r="H307" s="151" t="s">
        <v>1544</v>
      </c>
      <c r="I307" s="440">
        <v>42508</v>
      </c>
      <c r="J307" s="167" t="s">
        <v>513</v>
      </c>
      <c r="K307" s="166" t="s">
        <v>1545</v>
      </c>
      <c r="L307" s="130"/>
      <c r="M307" s="132" t="s">
        <v>3376</v>
      </c>
      <c r="N307" s="151" t="s">
        <v>226</v>
      </c>
      <c r="O307" s="195" t="s">
        <v>3346</v>
      </c>
      <c r="P307" s="134" t="s">
        <v>204</v>
      </c>
      <c r="Q307" s="135">
        <v>42542</v>
      </c>
      <c r="R307" s="148"/>
      <c r="S307" s="137" t="s">
        <v>6560</v>
      </c>
      <c r="T307" s="138">
        <v>42529</v>
      </c>
      <c r="U307" s="139" t="s">
        <v>6942</v>
      </c>
      <c r="V307" s="139"/>
      <c r="W307" s="140"/>
      <c r="X307" s="139"/>
      <c r="Y307" s="148"/>
      <c r="Z307" s="421" t="s">
        <v>872</v>
      </c>
      <c r="AA307" s="425">
        <v>42625</v>
      </c>
      <c r="AB307" s="150"/>
      <c r="AC307" s="143" t="s">
        <v>183</v>
      </c>
      <c r="AD307" s="143" t="s">
        <v>183</v>
      </c>
      <c r="AE307" s="144"/>
      <c r="AF307" s="144"/>
      <c r="AG307" s="144"/>
      <c r="AH307" s="143" t="s">
        <v>1546</v>
      </c>
      <c r="AI307" s="144"/>
      <c r="AJ307" s="144"/>
      <c r="AK307" s="144"/>
      <c r="AL307" s="144"/>
      <c r="AM307" s="342"/>
      <c r="AN307" s="479"/>
      <c r="AO307" s="372" t="str">
        <f>VLOOKUP(C307,[2]LICITACIONES!$A$2:$A$51,1,0)</f>
        <v>230776/2016</v>
      </c>
      <c r="AP307" s="469"/>
      <c r="AQ307" s="469"/>
      <c r="AR307" s="468"/>
      <c r="AS307" s="468"/>
      <c r="AT307" s="468"/>
      <c r="AU307" s="468" t="str">
        <f>VLOOKUP(C307,'[4]En curso'!$A$2:$C$58,3,0)</f>
        <v>Tecnopolis</v>
      </c>
      <c r="AV307" s="468" t="str">
        <f>VLOOKUP(C307,[3]LICITACIONES!$A$2:$B$67,2,0)</f>
        <v>Tecnopolis - Alquiler de Andamios</v>
      </c>
      <c r="AW307" s="468" t="e">
        <f>VLOOKUP(C307,'[3]O.C. EN EJECUCIÓN'!$A$2:$B$25,2,0)</f>
        <v>#N/A</v>
      </c>
      <c r="AX307" s="100"/>
      <c r="AY307" s="100"/>
      <c r="AZ307" s="100"/>
      <c r="BA307" s="100"/>
      <c r="BB307" s="100"/>
      <c r="BC307" s="100"/>
      <c r="BD307" s="100"/>
      <c r="BE307" s="100"/>
    </row>
    <row r="308" spans="1:57" ht="60" customHeight="1" x14ac:dyDescent="0.25">
      <c r="A308" s="125">
        <v>309</v>
      </c>
      <c r="B308" s="127"/>
      <c r="C308" s="127" t="s">
        <v>4677</v>
      </c>
      <c r="D308" s="127"/>
      <c r="E308" s="126" t="s">
        <v>1547</v>
      </c>
      <c r="F308" s="127"/>
      <c r="G308" s="127"/>
      <c r="H308" s="126" t="s">
        <v>1548</v>
      </c>
      <c r="I308" s="440">
        <v>42507</v>
      </c>
      <c r="J308" s="167" t="s">
        <v>323</v>
      </c>
      <c r="K308" s="430"/>
      <c r="L308" s="133"/>
      <c r="M308" s="129" t="s">
        <v>1549</v>
      </c>
      <c r="N308" s="151" t="s">
        <v>116</v>
      </c>
      <c r="O308" s="133"/>
      <c r="P308" s="134" t="s">
        <v>116</v>
      </c>
      <c r="Q308" s="135">
        <v>42507</v>
      </c>
      <c r="R308" s="148"/>
      <c r="S308" s="137" t="s">
        <v>70</v>
      </c>
      <c r="T308" s="138">
        <v>42509</v>
      </c>
      <c r="U308" s="148"/>
      <c r="V308" s="148"/>
      <c r="W308" s="148"/>
      <c r="X308" s="148"/>
      <c r="Y308" s="148"/>
      <c r="Z308" s="421" t="s">
        <v>1550</v>
      </c>
      <c r="AA308" s="141">
        <v>42514</v>
      </c>
      <c r="AB308" s="150"/>
      <c r="AC308" s="130"/>
      <c r="AD308" s="130"/>
      <c r="AE308" s="144"/>
      <c r="AF308" s="144"/>
      <c r="AG308" s="144"/>
      <c r="AH308" s="144"/>
      <c r="AI308" s="144"/>
      <c r="AJ308" s="144"/>
      <c r="AK308" s="144"/>
      <c r="AL308" s="144"/>
      <c r="AM308" s="342"/>
      <c r="AN308" s="479"/>
      <c r="AO308" s="372" t="e">
        <f>VLOOKUP(C308,[2]LICITACIONES!$A$2:$A$51,1,0)</f>
        <v>#N/A</v>
      </c>
      <c r="AP308" s="469"/>
      <c r="AQ308" s="469"/>
      <c r="AR308" s="468"/>
      <c r="AS308" s="468"/>
      <c r="AT308" s="468"/>
      <c r="AU308" s="468"/>
      <c r="AV308" s="468" t="e">
        <f>VLOOKUP(C308,[3]LICITACIONES!$A$2:$B$67,2,0)</f>
        <v>#N/A</v>
      </c>
      <c r="AW308" s="468" t="e">
        <f>VLOOKUP(C308,'[3]O.C. EN EJECUCIÓN'!$A$2:$B$25,2,0)</f>
        <v>#N/A</v>
      </c>
      <c r="AX308" s="100"/>
      <c r="AY308" s="100"/>
      <c r="AZ308" s="100"/>
      <c r="BA308" s="100"/>
      <c r="BB308" s="100"/>
      <c r="BC308" s="100"/>
      <c r="BD308" s="100"/>
      <c r="BE308" s="100"/>
    </row>
    <row r="309" spans="1:57" ht="75" customHeight="1" x14ac:dyDescent="0.25">
      <c r="A309" s="125">
        <v>310</v>
      </c>
      <c r="B309" s="126" t="s">
        <v>1551</v>
      </c>
      <c r="C309" s="126" t="s">
        <v>1551</v>
      </c>
      <c r="D309" s="127"/>
      <c r="E309" s="126" t="s">
        <v>1552</v>
      </c>
      <c r="F309" s="127"/>
      <c r="G309" s="127"/>
      <c r="H309" s="151" t="s">
        <v>1553</v>
      </c>
      <c r="I309" s="440">
        <v>42527</v>
      </c>
      <c r="J309" s="167" t="s">
        <v>217</v>
      </c>
      <c r="K309" s="166" t="s">
        <v>471</v>
      </c>
      <c r="L309" s="133"/>
      <c r="M309" s="132" t="s">
        <v>1554</v>
      </c>
      <c r="N309" s="151" t="s">
        <v>709</v>
      </c>
      <c r="O309" s="128">
        <v>42527</v>
      </c>
      <c r="P309" s="134" t="s">
        <v>204</v>
      </c>
      <c r="Q309" s="135">
        <v>42544</v>
      </c>
      <c r="R309" s="136" t="s">
        <v>150</v>
      </c>
      <c r="S309" s="137" t="s">
        <v>11</v>
      </c>
      <c r="T309" s="138">
        <v>42529</v>
      </c>
      <c r="U309" s="148"/>
      <c r="V309" s="148"/>
      <c r="W309" s="148"/>
      <c r="X309" s="148"/>
      <c r="Y309" s="148"/>
      <c r="Z309" s="421" t="s">
        <v>215</v>
      </c>
      <c r="AA309" s="141">
        <v>42550</v>
      </c>
      <c r="AB309" s="150"/>
      <c r="AC309" s="143" t="s">
        <v>227</v>
      </c>
      <c r="AD309" s="143" t="s">
        <v>227</v>
      </c>
      <c r="AE309" s="142" t="s">
        <v>1555</v>
      </c>
      <c r="AF309" s="144"/>
      <c r="AG309" s="144"/>
      <c r="AH309" s="143" t="s">
        <v>1556</v>
      </c>
      <c r="AI309" s="144"/>
      <c r="AJ309" s="144"/>
      <c r="AK309" s="144"/>
      <c r="AL309" s="144"/>
      <c r="AM309" s="342"/>
      <c r="AN309" s="479"/>
      <c r="AO309" s="372" t="e">
        <f>VLOOKUP(C309,[2]LICITACIONES!$A$2:$A$51,1,0)</f>
        <v>#N/A</v>
      </c>
      <c r="AP309" s="469"/>
      <c r="AQ309" s="469"/>
      <c r="AR309" s="468"/>
      <c r="AS309" s="468"/>
      <c r="AT309" s="468"/>
      <c r="AU309" s="468"/>
      <c r="AV309" s="468" t="e">
        <f>VLOOKUP(C309,[3]LICITACIONES!$A$2:$B$67,2,0)</f>
        <v>#N/A</v>
      </c>
      <c r="AW309" s="468" t="e">
        <f>VLOOKUP(C309,'[3]O.C. EN EJECUCIÓN'!$A$2:$B$25,2,0)</f>
        <v>#N/A</v>
      </c>
      <c r="AX309" s="100"/>
      <c r="AY309" s="100"/>
      <c r="AZ309" s="100"/>
      <c r="BA309" s="100"/>
      <c r="BB309" s="100"/>
      <c r="BC309" s="100"/>
      <c r="BD309" s="100"/>
      <c r="BE309" s="100"/>
    </row>
    <row r="310" spans="1:57" ht="45" customHeight="1" x14ac:dyDescent="0.25">
      <c r="A310" s="125">
        <v>311</v>
      </c>
      <c r="B310" s="126" t="s">
        <v>1557</v>
      </c>
      <c r="C310" s="126" t="s">
        <v>1557</v>
      </c>
      <c r="D310" s="127"/>
      <c r="E310" s="127"/>
      <c r="F310" s="127"/>
      <c r="G310" s="127"/>
      <c r="H310" s="126" t="s">
        <v>1558</v>
      </c>
      <c r="I310" s="440">
        <v>42507</v>
      </c>
      <c r="J310" s="167" t="s">
        <v>519</v>
      </c>
      <c r="K310" s="167" t="s">
        <v>975</v>
      </c>
      <c r="L310" s="131">
        <v>9945</v>
      </c>
      <c r="M310" s="129" t="s">
        <v>1559</v>
      </c>
      <c r="N310" s="151" t="s">
        <v>226</v>
      </c>
      <c r="O310" s="133"/>
      <c r="P310" s="134" t="s">
        <v>116</v>
      </c>
      <c r="Q310" s="135">
        <v>42507</v>
      </c>
      <c r="R310" s="148"/>
      <c r="S310" s="137" t="s">
        <v>11</v>
      </c>
      <c r="T310" s="138">
        <v>42509</v>
      </c>
      <c r="U310" s="139" t="s">
        <v>1560</v>
      </c>
      <c r="V310" s="148"/>
      <c r="W310" s="148"/>
      <c r="X310" s="148"/>
      <c r="Y310" s="148"/>
      <c r="Z310" s="421" t="s">
        <v>204</v>
      </c>
      <c r="AA310" s="141">
        <v>42558</v>
      </c>
      <c r="AB310" s="150"/>
      <c r="AC310" s="143" t="s">
        <v>186</v>
      </c>
      <c r="AD310" s="143" t="s">
        <v>186</v>
      </c>
      <c r="AE310" s="144"/>
      <c r="AF310" s="142" t="s">
        <v>978</v>
      </c>
      <c r="AG310" s="169">
        <v>1651</v>
      </c>
      <c r="AH310" s="143" t="s">
        <v>1561</v>
      </c>
      <c r="AI310" s="144"/>
      <c r="AJ310" s="144"/>
      <c r="AK310" s="144"/>
      <c r="AL310" s="142" t="s">
        <v>717</v>
      </c>
      <c r="AM310" s="342"/>
      <c r="AN310" s="479"/>
      <c r="AO310" s="372" t="e">
        <f>VLOOKUP(C310,[2]LICITACIONES!$A$2:$A$51,1,0)</f>
        <v>#N/A</v>
      </c>
      <c r="AP310" s="469"/>
      <c r="AQ310" s="469"/>
      <c r="AR310" s="468"/>
      <c r="AS310" s="468"/>
      <c r="AT310" s="468"/>
      <c r="AU310" s="468" t="s">
        <v>6514</v>
      </c>
      <c r="AV310" s="468" t="e">
        <f>VLOOKUP(C310,[3]LICITACIONES!$A$2:$B$67,2,0)</f>
        <v>#N/A</v>
      </c>
      <c r="AW310" s="468" t="e">
        <f>VLOOKUP(C310,'[3]O.C. EN EJECUCIÓN'!$A$2:$B$25,2,0)</f>
        <v>#N/A</v>
      </c>
      <c r="AX310" s="100"/>
      <c r="AY310" s="100"/>
      <c r="AZ310" s="100"/>
      <c r="BA310" s="100"/>
      <c r="BB310" s="100"/>
      <c r="BC310" s="100"/>
      <c r="BD310" s="100"/>
      <c r="BE310" s="100"/>
    </row>
    <row r="311" spans="1:57" ht="75" customHeight="1" x14ac:dyDescent="0.25">
      <c r="A311" s="125">
        <v>312</v>
      </c>
      <c r="B311" s="126" t="s">
        <v>1562</v>
      </c>
      <c r="C311" s="126" t="s">
        <v>1562</v>
      </c>
      <c r="D311" s="127"/>
      <c r="E311" s="126" t="s">
        <v>1563</v>
      </c>
      <c r="F311" s="127"/>
      <c r="G311" s="127"/>
      <c r="H311" s="151" t="s">
        <v>1564</v>
      </c>
      <c r="I311" s="133"/>
      <c r="J311" s="167" t="s">
        <v>246</v>
      </c>
      <c r="K311" s="167" t="s">
        <v>3335</v>
      </c>
      <c r="L311" s="131">
        <v>700000</v>
      </c>
      <c r="M311" s="132" t="s">
        <v>1565</v>
      </c>
      <c r="N311" s="151" t="s">
        <v>247</v>
      </c>
      <c r="O311" s="133"/>
      <c r="P311" s="134" t="s">
        <v>116</v>
      </c>
      <c r="Q311" s="135">
        <v>42530</v>
      </c>
      <c r="R311" s="136" t="s">
        <v>150</v>
      </c>
      <c r="S311" s="137" t="s">
        <v>11</v>
      </c>
      <c r="T311" s="138">
        <v>42530</v>
      </c>
      <c r="U311" s="139" t="s">
        <v>1566</v>
      </c>
      <c r="V311" s="139" t="s">
        <v>116</v>
      </c>
      <c r="W311" s="140">
        <v>42530</v>
      </c>
      <c r="X311" s="139" t="s">
        <v>1567</v>
      </c>
      <c r="Y311" s="148"/>
      <c r="Z311" s="421" t="s">
        <v>215</v>
      </c>
      <c r="AA311" s="141">
        <v>42566</v>
      </c>
      <c r="AB311" s="150"/>
      <c r="AC311" s="143" t="s">
        <v>186</v>
      </c>
      <c r="AD311" s="143" t="s">
        <v>186</v>
      </c>
      <c r="AE311" s="144"/>
      <c r="AF311" s="144"/>
      <c r="AG311" s="169">
        <v>360794</v>
      </c>
      <c r="AH311" s="143" t="s">
        <v>1568</v>
      </c>
      <c r="AI311" s="144"/>
      <c r="AJ311" s="144"/>
      <c r="AK311" s="143" t="s">
        <v>531</v>
      </c>
      <c r="AL311" s="144"/>
      <c r="AM311" s="342" t="str">
        <f>AK311</f>
        <v>Devengado</v>
      </c>
      <c r="AN311" s="479"/>
      <c r="AO311" s="372" t="e">
        <f>VLOOKUP(C311,[2]LICITACIONES!$A$2:$A$51,1,0)</f>
        <v>#N/A</v>
      </c>
      <c r="AP311" s="469"/>
      <c r="AQ311" s="469"/>
      <c r="AR311" s="468"/>
      <c r="AS311" s="468"/>
      <c r="AT311" s="468"/>
      <c r="AU311" s="468"/>
      <c r="AV311" s="468" t="e">
        <f>VLOOKUP(C311,[3]LICITACIONES!$A$2:$B$67,2,0)</f>
        <v>#N/A</v>
      </c>
      <c r="AW311" s="468" t="e">
        <f>VLOOKUP(C311,'[3]O.C. EN EJECUCIÓN'!$A$2:$B$25,2,0)</f>
        <v>#N/A</v>
      </c>
      <c r="AX311" s="100"/>
      <c r="AY311" s="100"/>
      <c r="AZ311" s="100"/>
      <c r="BA311" s="100"/>
      <c r="BB311" s="100"/>
      <c r="BC311" s="100"/>
      <c r="BD311" s="100"/>
      <c r="BE311" s="100"/>
    </row>
    <row r="312" spans="1:57" ht="75" customHeight="1" x14ac:dyDescent="0.25">
      <c r="A312" s="125">
        <v>313</v>
      </c>
      <c r="B312" s="127"/>
      <c r="C312" s="127" t="s">
        <v>4680</v>
      </c>
      <c r="D312" s="130"/>
      <c r="E312" s="176" t="s">
        <v>1569</v>
      </c>
      <c r="F312" s="130"/>
      <c r="G312" s="130"/>
      <c r="H312" s="176" t="s">
        <v>1096</v>
      </c>
      <c r="I312" s="442">
        <v>42506</v>
      </c>
      <c r="J312" s="176" t="s">
        <v>509</v>
      </c>
      <c r="K312" s="430"/>
      <c r="L312" s="130"/>
      <c r="M312" s="130"/>
      <c r="N312" s="164" t="s">
        <v>226</v>
      </c>
      <c r="O312" s="130"/>
      <c r="P312" s="164" t="s">
        <v>1099</v>
      </c>
      <c r="Q312" s="203">
        <v>42506</v>
      </c>
      <c r="R312" s="130"/>
      <c r="S312" s="137" t="s">
        <v>11</v>
      </c>
      <c r="T312" s="204">
        <v>42509</v>
      </c>
      <c r="U312" s="164" t="s">
        <v>1570</v>
      </c>
      <c r="V312" s="130"/>
      <c r="W312" s="130"/>
      <c r="X312" s="130"/>
      <c r="Y312" s="130"/>
      <c r="Z312" s="421" t="s">
        <v>206</v>
      </c>
      <c r="AA312" s="203">
        <v>42528</v>
      </c>
      <c r="AB312" s="130"/>
      <c r="AC312" s="130"/>
      <c r="AD312" s="130"/>
      <c r="AE312" s="130"/>
      <c r="AF312" s="130"/>
      <c r="AG312" s="130"/>
      <c r="AH312" s="130"/>
      <c r="AI312" s="130"/>
      <c r="AJ312" s="130"/>
      <c r="AK312" s="130"/>
      <c r="AL312" s="130"/>
      <c r="AM312" s="342"/>
      <c r="AN312" s="479"/>
      <c r="AO312" s="372" t="e">
        <f>VLOOKUP(C312,[2]LICITACIONES!$A$2:$A$51,1,0)</f>
        <v>#N/A</v>
      </c>
      <c r="AP312" s="469"/>
      <c r="AQ312" s="469"/>
      <c r="AR312" s="468"/>
      <c r="AS312" s="468"/>
      <c r="AT312" s="468"/>
      <c r="AU312" s="468"/>
      <c r="AV312" s="468" t="e">
        <f>VLOOKUP(C312,[3]LICITACIONES!$A$2:$B$67,2,0)</f>
        <v>#N/A</v>
      </c>
      <c r="AW312" s="468" t="e">
        <f>VLOOKUP(C312,'[3]O.C. EN EJECUCIÓN'!$A$2:$B$25,2,0)</f>
        <v>#N/A</v>
      </c>
      <c r="AX312" s="100"/>
      <c r="AY312" s="100"/>
      <c r="AZ312" s="100"/>
      <c r="BA312" s="100"/>
      <c r="BB312" s="100"/>
      <c r="BC312" s="100"/>
      <c r="BD312" s="100"/>
      <c r="BE312" s="100"/>
    </row>
    <row r="313" spans="1:57" ht="60" customHeight="1" x14ac:dyDescent="0.25">
      <c r="A313" s="125">
        <v>314</v>
      </c>
      <c r="B313" s="126" t="s">
        <v>1571</v>
      </c>
      <c r="C313" s="126" t="s">
        <v>1571</v>
      </c>
      <c r="D313" s="127"/>
      <c r="E313" s="126" t="s">
        <v>1572</v>
      </c>
      <c r="F313" s="127"/>
      <c r="G313" s="127"/>
      <c r="H313" s="151" t="s">
        <v>1573</v>
      </c>
      <c r="I313" s="440">
        <v>42529</v>
      </c>
      <c r="J313" s="167" t="s">
        <v>271</v>
      </c>
      <c r="K313" s="433" t="s">
        <v>1574</v>
      </c>
      <c r="L313" s="131">
        <v>3000</v>
      </c>
      <c r="M313" s="132" t="s">
        <v>1575</v>
      </c>
      <c r="N313" s="151" t="s">
        <v>203</v>
      </c>
      <c r="O313" s="128">
        <v>42588</v>
      </c>
      <c r="P313" s="134" t="s">
        <v>204</v>
      </c>
      <c r="Q313" s="135">
        <v>42543</v>
      </c>
      <c r="R313" s="196" t="s">
        <v>1413</v>
      </c>
      <c r="S313" s="137" t="s">
        <v>11</v>
      </c>
      <c r="T313" s="138">
        <v>42531</v>
      </c>
      <c r="U313" s="139" t="s">
        <v>3377</v>
      </c>
      <c r="V313" s="139" t="s">
        <v>203</v>
      </c>
      <c r="W313" s="140">
        <v>42563</v>
      </c>
      <c r="X313" s="139" t="s">
        <v>1576</v>
      </c>
      <c r="Y313" s="139" t="s">
        <v>1577</v>
      </c>
      <c r="Z313" s="421" t="s">
        <v>422</v>
      </c>
      <c r="AA313" s="141">
        <v>42563</v>
      </c>
      <c r="AB313" s="150"/>
      <c r="AC313" s="143" t="s">
        <v>375</v>
      </c>
      <c r="AD313" s="143" t="s">
        <v>375</v>
      </c>
      <c r="AE313" s="142" t="s">
        <v>1578</v>
      </c>
      <c r="AF313" s="144"/>
      <c r="AG313" s="144"/>
      <c r="AH313" s="143" t="s">
        <v>1579</v>
      </c>
      <c r="AI313" s="143" t="s">
        <v>1580</v>
      </c>
      <c r="AJ313" s="144"/>
      <c r="AK313" s="144"/>
      <c r="AL313" s="144"/>
      <c r="AM313" s="342"/>
      <c r="AN313" s="479"/>
      <c r="AO313" s="372" t="e">
        <f>VLOOKUP(C313,[2]LICITACIONES!$A$2:$A$51,1,0)</f>
        <v>#N/A</v>
      </c>
      <c r="AP313" s="469"/>
      <c r="AQ313" s="469"/>
      <c r="AR313" s="468"/>
      <c r="AS313" s="468"/>
      <c r="AT313" s="468"/>
      <c r="AU313" s="468" t="s">
        <v>6514</v>
      </c>
      <c r="AV313" s="468" t="e">
        <f>VLOOKUP(C313,[3]LICITACIONES!$A$2:$B$67,2,0)</f>
        <v>#N/A</v>
      </c>
      <c r="AW313" s="468" t="e">
        <f>VLOOKUP(C313,'[3]O.C. EN EJECUCIÓN'!$A$2:$B$25,2,0)</f>
        <v>#N/A</v>
      </c>
      <c r="AX313" s="100"/>
      <c r="AY313" s="100"/>
      <c r="AZ313" s="100"/>
      <c r="BA313" s="100"/>
      <c r="BB313" s="100"/>
      <c r="BC313" s="100"/>
      <c r="BD313" s="100"/>
      <c r="BE313" s="100"/>
    </row>
    <row r="314" spans="1:57" ht="45" customHeight="1" x14ac:dyDescent="0.25">
      <c r="A314" s="125">
        <v>315</v>
      </c>
      <c r="B314" s="126" t="s">
        <v>1581</v>
      </c>
      <c r="C314" s="126" t="s">
        <v>1581</v>
      </c>
      <c r="D314" s="127"/>
      <c r="E314" s="126" t="s">
        <v>1582</v>
      </c>
      <c r="F314" s="127"/>
      <c r="G314" s="127"/>
      <c r="H314" s="151" t="s">
        <v>1583</v>
      </c>
      <c r="I314" s="440">
        <v>42529</v>
      </c>
      <c r="J314" s="167" t="s">
        <v>271</v>
      </c>
      <c r="K314" s="166" t="s">
        <v>1584</v>
      </c>
      <c r="L314" s="131"/>
      <c r="M314" s="132" t="s">
        <v>1585</v>
      </c>
      <c r="N314" s="151" t="s">
        <v>203</v>
      </c>
      <c r="O314" s="128">
        <v>42588</v>
      </c>
      <c r="P314" s="134" t="s">
        <v>204</v>
      </c>
      <c r="Q314" s="135">
        <v>42544</v>
      </c>
      <c r="R314" s="196" t="s">
        <v>1413</v>
      </c>
      <c r="S314" s="137" t="s">
        <v>11</v>
      </c>
      <c r="T314" s="138">
        <v>42531</v>
      </c>
      <c r="U314" s="139" t="s">
        <v>1586</v>
      </c>
      <c r="V314" s="139" t="s">
        <v>203</v>
      </c>
      <c r="W314" s="140">
        <v>42563</v>
      </c>
      <c r="X314" s="139" t="s">
        <v>1587</v>
      </c>
      <c r="Y314" s="139" t="s">
        <v>1577</v>
      </c>
      <c r="Z314" s="421" t="s">
        <v>422</v>
      </c>
      <c r="AA314" s="141">
        <v>42563</v>
      </c>
      <c r="AB314" s="150"/>
      <c r="AC314" s="143" t="s">
        <v>375</v>
      </c>
      <c r="AD314" s="143" t="s">
        <v>375</v>
      </c>
      <c r="AE314" s="144"/>
      <c r="AF314" s="144"/>
      <c r="AG314" s="144"/>
      <c r="AH314" s="144"/>
      <c r="AI314" s="144"/>
      <c r="AJ314" s="144"/>
      <c r="AK314" s="144"/>
      <c r="AL314" s="144"/>
      <c r="AM314" s="342"/>
      <c r="AN314" s="479"/>
      <c r="AO314" s="372" t="e">
        <f>VLOOKUP(C314,[2]LICITACIONES!$A$2:$A$51,1,0)</f>
        <v>#N/A</v>
      </c>
      <c r="AP314" s="469"/>
      <c r="AQ314" s="469"/>
      <c r="AR314" s="468"/>
      <c r="AS314" s="468"/>
      <c r="AT314" s="468"/>
      <c r="AU314" s="468" t="s">
        <v>6514</v>
      </c>
      <c r="AV314" s="468" t="e">
        <f>VLOOKUP(C314,[3]LICITACIONES!$A$2:$B$67,2,0)</f>
        <v>#N/A</v>
      </c>
      <c r="AW314" s="468" t="e">
        <f>VLOOKUP(C314,'[3]O.C. EN EJECUCIÓN'!$A$2:$B$25,2,0)</f>
        <v>#N/A</v>
      </c>
      <c r="AX314" s="100"/>
      <c r="AY314" s="100"/>
      <c r="AZ314" s="100"/>
      <c r="BA314" s="100"/>
      <c r="BB314" s="100"/>
      <c r="BC314" s="100"/>
      <c r="BD314" s="100"/>
      <c r="BE314" s="100"/>
    </row>
    <row r="315" spans="1:57" ht="30" customHeight="1" x14ac:dyDescent="0.25">
      <c r="A315" s="125">
        <v>316</v>
      </c>
      <c r="B315" s="126" t="s">
        <v>3789</v>
      </c>
      <c r="C315" s="126" t="s">
        <v>3789</v>
      </c>
      <c r="D315" s="127"/>
      <c r="E315" s="126" t="s">
        <v>1588</v>
      </c>
      <c r="F315" s="127"/>
      <c r="G315" s="127"/>
      <c r="H315" s="126" t="s">
        <v>1589</v>
      </c>
      <c r="I315" s="440">
        <v>42508</v>
      </c>
      <c r="J315" s="167" t="s">
        <v>271</v>
      </c>
      <c r="K315" s="167" t="s">
        <v>1590</v>
      </c>
      <c r="L315" s="130"/>
      <c r="M315" s="129" t="s">
        <v>1591</v>
      </c>
      <c r="N315" s="132" t="s">
        <v>203</v>
      </c>
      <c r="O315" s="195" t="s">
        <v>3346</v>
      </c>
      <c r="P315" s="134" t="s">
        <v>203</v>
      </c>
      <c r="Q315" s="135">
        <v>42598</v>
      </c>
      <c r="R315" s="148"/>
      <c r="S315" s="137" t="s">
        <v>70</v>
      </c>
      <c r="T315" s="138">
        <v>42509</v>
      </c>
      <c r="U315" s="139" t="s">
        <v>1488</v>
      </c>
      <c r="V315" s="139" t="s">
        <v>204</v>
      </c>
      <c r="W315" s="140">
        <v>42632</v>
      </c>
      <c r="X315" s="139" t="s">
        <v>6518</v>
      </c>
      <c r="Y315" s="139" t="s">
        <v>1490</v>
      </c>
      <c r="Z315" s="421" t="s">
        <v>872</v>
      </c>
      <c r="AA315" s="141">
        <v>42633</v>
      </c>
      <c r="AB315" s="150"/>
      <c r="AC315" s="143" t="s">
        <v>375</v>
      </c>
      <c r="AD315" s="143" t="s">
        <v>375</v>
      </c>
      <c r="AE315" s="144"/>
      <c r="AF315" s="144"/>
      <c r="AG315" s="144"/>
      <c r="AH315" s="144"/>
      <c r="AI315" s="144"/>
      <c r="AJ315" s="144"/>
      <c r="AK315" s="144"/>
      <c r="AL315" s="144"/>
      <c r="AM315" s="342"/>
      <c r="AN315" s="479"/>
      <c r="AO315" s="372" t="e">
        <f>VLOOKUP(C315,[2]LICITACIONES!$A$2:$A$51,1,0)</f>
        <v>#N/A</v>
      </c>
      <c r="AP315" s="469"/>
      <c r="AQ315" s="469"/>
      <c r="AR315" s="468"/>
      <c r="AS315" s="468"/>
      <c r="AT315" s="468"/>
      <c r="AU315" s="468"/>
      <c r="AV315" s="468" t="e">
        <f>VLOOKUP(C315,[3]LICITACIONES!$A$2:$B$67,2,0)</f>
        <v>#N/A</v>
      </c>
      <c r="AW315" s="468" t="e">
        <f>VLOOKUP(C315,'[3]O.C. EN EJECUCIÓN'!$A$2:$B$25,2,0)</f>
        <v>#N/A</v>
      </c>
      <c r="AX315" s="100"/>
      <c r="AY315" s="100"/>
      <c r="AZ315" s="100"/>
      <c r="BA315" s="100"/>
      <c r="BB315" s="100"/>
      <c r="BC315" s="100"/>
      <c r="BD315" s="100"/>
      <c r="BE315" s="100"/>
    </row>
    <row r="316" spans="1:57" ht="75" customHeight="1" x14ac:dyDescent="0.25">
      <c r="A316" s="125">
        <v>317</v>
      </c>
      <c r="B316" s="126" t="s">
        <v>1593</v>
      </c>
      <c r="C316" s="126" t="s">
        <v>1593</v>
      </c>
      <c r="D316" s="127"/>
      <c r="E316" s="126" t="s">
        <v>1594</v>
      </c>
      <c r="F316" s="127"/>
      <c r="G316" s="127"/>
      <c r="H316" s="151" t="s">
        <v>1595</v>
      </c>
      <c r="I316" s="440">
        <v>42529</v>
      </c>
      <c r="J316" s="167" t="s">
        <v>271</v>
      </c>
      <c r="K316" s="166" t="s">
        <v>1596</v>
      </c>
      <c r="L316" s="131"/>
      <c r="M316" s="132" t="s">
        <v>1597</v>
      </c>
      <c r="N316" s="151" t="s">
        <v>203</v>
      </c>
      <c r="O316" s="128">
        <v>42588</v>
      </c>
      <c r="P316" s="134" t="s">
        <v>204</v>
      </c>
      <c r="Q316" s="135">
        <v>42542</v>
      </c>
      <c r="R316" s="196" t="s">
        <v>1413</v>
      </c>
      <c r="S316" s="137" t="s">
        <v>11</v>
      </c>
      <c r="T316" s="138">
        <v>42531</v>
      </c>
      <c r="U316" s="139" t="s">
        <v>3378</v>
      </c>
      <c r="V316" s="139" t="s">
        <v>203</v>
      </c>
      <c r="W316" s="140">
        <v>42563</v>
      </c>
      <c r="X316" s="139" t="s">
        <v>1587</v>
      </c>
      <c r="Y316" s="139" t="s">
        <v>1577</v>
      </c>
      <c r="Z316" s="421" t="s">
        <v>422</v>
      </c>
      <c r="AA316" s="141">
        <v>42563</v>
      </c>
      <c r="AB316" s="150"/>
      <c r="AC316" s="143" t="s">
        <v>375</v>
      </c>
      <c r="AD316" s="143" t="s">
        <v>375</v>
      </c>
      <c r="AE316" s="144"/>
      <c r="AF316" s="144"/>
      <c r="AG316" s="144"/>
      <c r="AH316" s="144"/>
      <c r="AI316" s="144"/>
      <c r="AJ316" s="144"/>
      <c r="AK316" s="144"/>
      <c r="AL316" s="144"/>
      <c r="AM316" s="342"/>
      <c r="AN316" s="479"/>
      <c r="AO316" s="372" t="e">
        <f>VLOOKUP(C316,[2]LICITACIONES!$A$2:$A$51,1,0)</f>
        <v>#N/A</v>
      </c>
      <c r="AP316" s="469"/>
      <c r="AQ316" s="469"/>
      <c r="AR316" s="468"/>
      <c r="AS316" s="468"/>
      <c r="AT316" s="468"/>
      <c r="AU316" s="468" t="s">
        <v>6514</v>
      </c>
      <c r="AV316" s="468" t="e">
        <f>VLOOKUP(C316,[3]LICITACIONES!$A$2:$B$67,2,0)</f>
        <v>#N/A</v>
      </c>
      <c r="AW316" s="468" t="e">
        <f>VLOOKUP(C316,'[3]O.C. EN EJECUCIÓN'!$A$2:$B$25,2,0)</f>
        <v>#N/A</v>
      </c>
      <c r="AX316" s="100"/>
      <c r="AY316" s="100"/>
      <c r="AZ316" s="100"/>
      <c r="BA316" s="100"/>
      <c r="BB316" s="100"/>
      <c r="BC316" s="100"/>
      <c r="BD316" s="100"/>
      <c r="BE316" s="100"/>
    </row>
    <row r="317" spans="1:57" ht="30" customHeight="1" x14ac:dyDescent="0.25">
      <c r="A317" s="125">
        <v>318</v>
      </c>
      <c r="B317" s="126" t="s">
        <v>1598</v>
      </c>
      <c r="C317" s="126" t="s">
        <v>1598</v>
      </c>
      <c r="D317" s="127"/>
      <c r="E317" s="126" t="s">
        <v>1599</v>
      </c>
      <c r="F317" s="127"/>
      <c r="G317" s="127"/>
      <c r="H317" s="126" t="s">
        <v>1600</v>
      </c>
      <c r="I317" s="440">
        <v>42508</v>
      </c>
      <c r="J317" s="167" t="s">
        <v>271</v>
      </c>
      <c r="K317" s="167" t="s">
        <v>1601</v>
      </c>
      <c r="L317" s="166" t="s">
        <v>1602</v>
      </c>
      <c r="M317" s="129" t="s">
        <v>1603</v>
      </c>
      <c r="N317" s="132" t="s">
        <v>203</v>
      </c>
      <c r="O317" s="195" t="s">
        <v>3346</v>
      </c>
      <c r="P317" s="134" t="s">
        <v>203</v>
      </c>
      <c r="Q317" s="135">
        <v>42551</v>
      </c>
      <c r="R317" s="136" t="s">
        <v>286</v>
      </c>
      <c r="S317" s="137" t="s">
        <v>70</v>
      </c>
      <c r="T317" s="138">
        <v>42551</v>
      </c>
      <c r="U317" s="139" t="s">
        <v>7028</v>
      </c>
      <c r="V317" s="139" t="s">
        <v>116</v>
      </c>
      <c r="W317" s="140">
        <v>42646</v>
      </c>
      <c r="X317" s="139" t="s">
        <v>6993</v>
      </c>
      <c r="Y317" s="139" t="s">
        <v>6994</v>
      </c>
      <c r="Z317" s="421"/>
      <c r="AA317" s="141"/>
      <c r="AB317" s="150"/>
      <c r="AC317" s="143" t="s">
        <v>375</v>
      </c>
      <c r="AD317" s="143" t="s">
        <v>375</v>
      </c>
      <c r="AE317" s="144"/>
      <c r="AF317" s="144"/>
      <c r="AG317" s="144"/>
      <c r="AH317" s="144"/>
      <c r="AI317" s="144"/>
      <c r="AJ317" s="144"/>
      <c r="AK317" s="144"/>
      <c r="AL317" s="144"/>
      <c r="AM317" s="342"/>
      <c r="AN317" s="479"/>
      <c r="AO317" s="372" t="e">
        <f>VLOOKUP(C317,[2]LICITACIONES!$A$2:$A$51,1,0)</f>
        <v>#N/A</v>
      </c>
      <c r="AP317" s="469"/>
      <c r="AQ317" s="469"/>
      <c r="AR317" s="468"/>
      <c r="AS317" s="468"/>
      <c r="AT317" s="468"/>
      <c r="AU317" s="468"/>
      <c r="AV317" s="468" t="e">
        <f>VLOOKUP(C317,[3]LICITACIONES!$A$2:$B$67,2,0)</f>
        <v>#N/A</v>
      </c>
      <c r="AW317" s="468" t="e">
        <f>VLOOKUP(C317,'[3]O.C. EN EJECUCIÓN'!$A$2:$B$25,2,0)</f>
        <v>#N/A</v>
      </c>
      <c r="AX317" s="100"/>
      <c r="AY317" s="100"/>
      <c r="AZ317" s="100"/>
      <c r="BA317" s="100"/>
      <c r="BB317" s="100"/>
      <c r="BC317" s="100"/>
      <c r="BD317" s="100"/>
      <c r="BE317" s="100"/>
    </row>
    <row r="318" spans="1:57" ht="60" customHeight="1" x14ac:dyDescent="0.25">
      <c r="A318" s="125">
        <v>319</v>
      </c>
      <c r="B318" s="126" t="s">
        <v>1607</v>
      </c>
      <c r="C318" s="126" t="s">
        <v>1607</v>
      </c>
      <c r="D318" s="127"/>
      <c r="E318" s="126" t="s">
        <v>1608</v>
      </c>
      <c r="F318" s="127"/>
      <c r="G318" s="127"/>
      <c r="H318" s="151" t="s">
        <v>1609</v>
      </c>
      <c r="I318" s="440">
        <v>42529</v>
      </c>
      <c r="J318" s="167" t="s">
        <v>271</v>
      </c>
      <c r="K318" s="166" t="s">
        <v>1610</v>
      </c>
      <c r="L318" s="131">
        <v>3500</v>
      </c>
      <c r="M318" s="132" t="s">
        <v>1611</v>
      </c>
      <c r="N318" s="151" t="s">
        <v>203</v>
      </c>
      <c r="O318" s="128">
        <v>42588</v>
      </c>
      <c r="P318" s="134" t="s">
        <v>203</v>
      </c>
      <c r="Q318" s="135">
        <v>42615</v>
      </c>
      <c r="R318" s="196" t="s">
        <v>1413</v>
      </c>
      <c r="S318" s="137" t="s">
        <v>11</v>
      </c>
      <c r="T318" s="138">
        <v>42551</v>
      </c>
      <c r="U318" s="139" t="s">
        <v>3293</v>
      </c>
      <c r="V318" s="139" t="s">
        <v>204</v>
      </c>
      <c r="W318" s="140">
        <v>42628</v>
      </c>
      <c r="X318" s="139" t="s">
        <v>6481</v>
      </c>
      <c r="Y318" s="139" t="s">
        <v>6434</v>
      </c>
      <c r="Z318" s="421"/>
      <c r="AA318" s="141"/>
      <c r="AB318" s="150"/>
      <c r="AC318" s="143" t="s">
        <v>375</v>
      </c>
      <c r="AD318" s="143" t="s">
        <v>375</v>
      </c>
      <c r="AE318" s="144"/>
      <c r="AF318" s="144"/>
      <c r="AG318" s="144"/>
      <c r="AH318" s="144"/>
      <c r="AI318" s="144"/>
      <c r="AJ318" s="144"/>
      <c r="AK318" s="144"/>
      <c r="AL318" s="144"/>
      <c r="AM318" s="342"/>
      <c r="AN318" s="479"/>
      <c r="AO318" s="372" t="e">
        <f>VLOOKUP(C318,[2]LICITACIONES!$A$2:$A$51,1,0)</f>
        <v>#N/A</v>
      </c>
      <c r="AP318" s="469"/>
      <c r="AQ318" s="469"/>
      <c r="AR318" s="468"/>
      <c r="AS318" s="468"/>
      <c r="AT318" s="468"/>
      <c r="AU318" s="468"/>
      <c r="AV318" s="468" t="e">
        <f>VLOOKUP(C318,[3]LICITACIONES!$A$2:$B$67,2,0)</f>
        <v>#N/A</v>
      </c>
      <c r="AW318" s="468" t="e">
        <f>VLOOKUP(C318,'[3]O.C. EN EJECUCIÓN'!$A$2:$B$25,2,0)</f>
        <v>#N/A</v>
      </c>
      <c r="AX318" s="100"/>
      <c r="AY318" s="100"/>
      <c r="AZ318" s="100"/>
      <c r="BA318" s="100"/>
      <c r="BB318" s="100"/>
      <c r="BC318" s="100"/>
      <c r="BD318" s="100"/>
      <c r="BE318" s="100"/>
    </row>
    <row r="319" spans="1:57" ht="30" customHeight="1" x14ac:dyDescent="0.25">
      <c r="A319" s="125">
        <v>320</v>
      </c>
      <c r="B319" s="126" t="s">
        <v>1615</v>
      </c>
      <c r="C319" s="126" t="s">
        <v>1615</v>
      </c>
      <c r="D319" s="127"/>
      <c r="E319" s="126" t="s">
        <v>1616</v>
      </c>
      <c r="F319" s="127"/>
      <c r="G319" s="127"/>
      <c r="H319" s="126" t="s">
        <v>1617</v>
      </c>
      <c r="I319" s="440">
        <v>42508</v>
      </c>
      <c r="J319" s="167" t="s">
        <v>271</v>
      </c>
      <c r="K319" s="167" t="s">
        <v>1618</v>
      </c>
      <c r="L319" s="166" t="s">
        <v>1619</v>
      </c>
      <c r="M319" s="129" t="s">
        <v>1620</v>
      </c>
      <c r="N319" s="132" t="s">
        <v>203</v>
      </c>
      <c r="O319" s="195" t="s">
        <v>3346</v>
      </c>
      <c r="P319" s="134" t="s">
        <v>203</v>
      </c>
      <c r="Q319" s="135">
        <v>42551</v>
      </c>
      <c r="R319" s="136" t="s">
        <v>286</v>
      </c>
      <c r="S319" s="137" t="s">
        <v>70</v>
      </c>
      <c r="T319" s="138">
        <v>42551</v>
      </c>
      <c r="U319" s="139" t="s">
        <v>7028</v>
      </c>
      <c r="V319" s="139" t="s">
        <v>116</v>
      </c>
      <c r="W319" s="140">
        <v>42646</v>
      </c>
      <c r="X319" s="139" t="s">
        <v>6995</v>
      </c>
      <c r="Y319" s="139" t="s">
        <v>6994</v>
      </c>
      <c r="Z319" s="421"/>
      <c r="AA319" s="141"/>
      <c r="AB319" s="150"/>
      <c r="AC319" s="143" t="s">
        <v>375</v>
      </c>
      <c r="AD319" s="143" t="s">
        <v>375</v>
      </c>
      <c r="AE319" s="144"/>
      <c r="AF319" s="144"/>
      <c r="AG319" s="144"/>
      <c r="AH319" s="144"/>
      <c r="AI319" s="144"/>
      <c r="AJ319" s="144"/>
      <c r="AK319" s="144"/>
      <c r="AL319" s="144"/>
      <c r="AM319" s="342"/>
      <c r="AN319" s="479"/>
      <c r="AO319" s="372" t="e">
        <f>VLOOKUP(C319,[2]LICITACIONES!$A$2:$A$51,1,0)</f>
        <v>#N/A</v>
      </c>
      <c r="AP319" s="469"/>
      <c r="AQ319" s="469"/>
      <c r="AR319" s="468"/>
      <c r="AS319" s="468"/>
      <c r="AT319" s="468"/>
      <c r="AU319" s="468"/>
      <c r="AV319" s="468" t="e">
        <f>VLOOKUP(C319,[3]LICITACIONES!$A$2:$B$67,2,0)</f>
        <v>#N/A</v>
      </c>
      <c r="AW319" s="468" t="e">
        <f>VLOOKUP(C319,'[3]O.C. EN EJECUCIÓN'!$A$2:$B$25,2,0)</f>
        <v>#N/A</v>
      </c>
      <c r="AX319" s="100"/>
      <c r="AY319" s="100"/>
      <c r="AZ319" s="100"/>
      <c r="BA319" s="100"/>
      <c r="BB319" s="100"/>
      <c r="BC319" s="100"/>
      <c r="BD319" s="100"/>
      <c r="BE319" s="100"/>
    </row>
    <row r="320" spans="1:57" ht="60" customHeight="1" x14ac:dyDescent="0.25">
      <c r="A320" s="125">
        <v>321</v>
      </c>
      <c r="B320" s="126" t="s">
        <v>1623</v>
      </c>
      <c r="C320" s="126" t="s">
        <v>1623</v>
      </c>
      <c r="D320" s="127"/>
      <c r="E320" s="126" t="s">
        <v>1624</v>
      </c>
      <c r="F320" s="127"/>
      <c r="G320" s="127"/>
      <c r="H320" s="151" t="s">
        <v>1625</v>
      </c>
      <c r="I320" s="440">
        <v>42529</v>
      </c>
      <c r="J320" s="167" t="s">
        <v>271</v>
      </c>
      <c r="K320" s="166" t="s">
        <v>1626</v>
      </c>
      <c r="L320" s="131"/>
      <c r="M320" s="132" t="s">
        <v>1627</v>
      </c>
      <c r="N320" s="151" t="s">
        <v>203</v>
      </c>
      <c r="O320" s="128">
        <v>42588</v>
      </c>
      <c r="P320" s="134" t="s">
        <v>204</v>
      </c>
      <c r="Q320" s="135">
        <v>42542</v>
      </c>
      <c r="R320" s="196" t="s">
        <v>1413</v>
      </c>
      <c r="S320" s="137" t="s">
        <v>11</v>
      </c>
      <c r="T320" s="138">
        <v>42531</v>
      </c>
      <c r="U320" s="139" t="s">
        <v>1628</v>
      </c>
      <c r="V320" s="139" t="s">
        <v>203</v>
      </c>
      <c r="W320" s="140">
        <v>42563</v>
      </c>
      <c r="X320" s="139" t="s">
        <v>1587</v>
      </c>
      <c r="Y320" s="139" t="s">
        <v>1065</v>
      </c>
      <c r="Z320" s="421" t="s">
        <v>422</v>
      </c>
      <c r="AA320" s="141">
        <v>42563</v>
      </c>
      <c r="AB320" s="150"/>
      <c r="AC320" s="143" t="s">
        <v>375</v>
      </c>
      <c r="AD320" s="143" t="s">
        <v>375</v>
      </c>
      <c r="AE320" s="144"/>
      <c r="AF320" s="144"/>
      <c r="AG320" s="144"/>
      <c r="AH320" s="144"/>
      <c r="AI320" s="144"/>
      <c r="AJ320" s="144"/>
      <c r="AK320" s="144"/>
      <c r="AL320" s="144"/>
      <c r="AM320" s="342"/>
      <c r="AN320" s="479"/>
      <c r="AO320" s="372" t="e">
        <f>VLOOKUP(C320,[2]LICITACIONES!$A$2:$A$51,1,0)</f>
        <v>#N/A</v>
      </c>
      <c r="AP320" s="469"/>
      <c r="AQ320" s="469"/>
      <c r="AR320" s="468"/>
      <c r="AS320" s="468"/>
      <c r="AT320" s="468"/>
      <c r="AU320" s="468"/>
      <c r="AV320" s="468" t="e">
        <f>VLOOKUP(C320,[3]LICITACIONES!$A$2:$B$67,2,0)</f>
        <v>#N/A</v>
      </c>
      <c r="AW320" s="468" t="e">
        <f>VLOOKUP(C320,'[3]O.C. EN EJECUCIÓN'!$A$2:$B$25,2,0)</f>
        <v>#N/A</v>
      </c>
      <c r="AX320" s="100"/>
      <c r="AY320" s="100"/>
      <c r="AZ320" s="100"/>
      <c r="BA320" s="100"/>
      <c r="BB320" s="100"/>
      <c r="BC320" s="100"/>
      <c r="BD320" s="100"/>
      <c r="BE320" s="100"/>
    </row>
    <row r="321" spans="1:57" ht="30" customHeight="1" x14ac:dyDescent="0.25">
      <c r="A321" s="125">
        <v>322</v>
      </c>
      <c r="B321" s="127" t="s">
        <v>6470</v>
      </c>
      <c r="C321" s="127" t="s">
        <v>4689</v>
      </c>
      <c r="D321" s="127"/>
      <c r="E321" s="126" t="s">
        <v>1629</v>
      </c>
      <c r="F321" s="127"/>
      <c r="G321" s="127"/>
      <c r="H321" s="126" t="s">
        <v>1630</v>
      </c>
      <c r="I321" s="440">
        <v>42508</v>
      </c>
      <c r="J321" s="167" t="s">
        <v>271</v>
      </c>
      <c r="K321" s="167" t="s">
        <v>1631</v>
      </c>
      <c r="L321" s="166" t="s">
        <v>1632</v>
      </c>
      <c r="M321" s="129" t="s">
        <v>1633</v>
      </c>
      <c r="N321" s="132" t="s">
        <v>203</v>
      </c>
      <c r="O321" s="195" t="s">
        <v>3346</v>
      </c>
      <c r="P321" s="134" t="s">
        <v>203</v>
      </c>
      <c r="Q321" s="190" t="s">
        <v>1634</v>
      </c>
      <c r="R321" s="136" t="s">
        <v>286</v>
      </c>
      <c r="S321" s="137" t="s">
        <v>70</v>
      </c>
      <c r="T321" s="138">
        <v>42551</v>
      </c>
      <c r="U321" s="139" t="s">
        <v>7028</v>
      </c>
      <c r="V321" s="139" t="s">
        <v>116</v>
      </c>
      <c r="W321" s="140">
        <v>42646</v>
      </c>
      <c r="X321" s="139" t="s">
        <v>6996</v>
      </c>
      <c r="Y321" s="139" t="s">
        <v>6994</v>
      </c>
      <c r="Z321" s="421"/>
      <c r="AA321" s="141"/>
      <c r="AB321" s="150"/>
      <c r="AC321" s="143" t="s">
        <v>375</v>
      </c>
      <c r="AD321" s="143" t="s">
        <v>375</v>
      </c>
      <c r="AE321" s="144"/>
      <c r="AF321" s="144"/>
      <c r="AG321" s="144"/>
      <c r="AH321" s="144"/>
      <c r="AI321" s="144"/>
      <c r="AJ321" s="144"/>
      <c r="AK321" s="144"/>
      <c r="AL321" s="144"/>
      <c r="AM321" s="342"/>
      <c r="AN321" s="479"/>
      <c r="AO321" s="372" t="e">
        <f>VLOOKUP(C321,[2]LICITACIONES!$A$2:$A$51,1,0)</f>
        <v>#N/A</v>
      </c>
      <c r="AP321" s="469"/>
      <c r="AQ321" s="469"/>
      <c r="AR321" s="468"/>
      <c r="AS321" s="468"/>
      <c r="AT321" s="468"/>
      <c r="AU321" s="468"/>
      <c r="AV321" s="468" t="e">
        <f>VLOOKUP(C321,[3]LICITACIONES!$A$2:$B$67,2,0)</f>
        <v>#N/A</v>
      </c>
      <c r="AW321" s="468" t="e">
        <f>VLOOKUP(C321,'[3]O.C. EN EJECUCIÓN'!$A$2:$B$25,2,0)</f>
        <v>#N/A</v>
      </c>
      <c r="AX321" s="100"/>
      <c r="AY321" s="100"/>
      <c r="AZ321" s="100"/>
      <c r="BA321" s="100"/>
      <c r="BB321" s="100"/>
      <c r="BC321" s="100"/>
      <c r="BD321" s="100"/>
      <c r="BE321" s="100"/>
    </row>
    <row r="322" spans="1:57" ht="60" customHeight="1" x14ac:dyDescent="0.25">
      <c r="A322" s="125">
        <v>323</v>
      </c>
      <c r="B322" s="126" t="s">
        <v>1637</v>
      </c>
      <c r="C322" s="126" t="s">
        <v>1637</v>
      </c>
      <c r="D322" s="127"/>
      <c r="E322" s="126" t="s">
        <v>1638</v>
      </c>
      <c r="F322" s="127"/>
      <c r="G322" s="127"/>
      <c r="H322" s="151" t="s">
        <v>1639</v>
      </c>
      <c r="I322" s="440">
        <v>42529</v>
      </c>
      <c r="J322" s="167" t="s">
        <v>271</v>
      </c>
      <c r="K322" s="167" t="s">
        <v>1640</v>
      </c>
      <c r="L322" s="131">
        <v>3000</v>
      </c>
      <c r="M322" s="132" t="s">
        <v>1641</v>
      </c>
      <c r="N322" s="151" t="s">
        <v>203</v>
      </c>
      <c r="O322" s="128">
        <v>42588</v>
      </c>
      <c r="P322" s="134" t="s">
        <v>206</v>
      </c>
      <c r="Q322" s="135">
        <v>42562</v>
      </c>
      <c r="R322" s="196" t="s">
        <v>1413</v>
      </c>
      <c r="S322" s="137" t="s">
        <v>11</v>
      </c>
      <c r="T322" s="138">
        <v>42531</v>
      </c>
      <c r="U322" s="139" t="s">
        <v>1612</v>
      </c>
      <c r="V322" s="139" t="s">
        <v>203</v>
      </c>
      <c r="W322" s="140">
        <v>42563</v>
      </c>
      <c r="X322" s="139" t="s">
        <v>1576</v>
      </c>
      <c r="Y322" s="139" t="s">
        <v>1577</v>
      </c>
      <c r="Z322" s="421" t="s">
        <v>422</v>
      </c>
      <c r="AA322" s="141">
        <v>42563</v>
      </c>
      <c r="AB322" s="150"/>
      <c r="AC322" s="143" t="s">
        <v>375</v>
      </c>
      <c r="AD322" s="143" t="s">
        <v>375</v>
      </c>
      <c r="AE322" s="144"/>
      <c r="AF322" s="144"/>
      <c r="AG322" s="144"/>
      <c r="AH322" s="144"/>
      <c r="AI322" s="144"/>
      <c r="AJ322" s="144"/>
      <c r="AK322" s="144"/>
      <c r="AL322" s="144"/>
      <c r="AM322" s="342"/>
      <c r="AN322" s="479"/>
      <c r="AO322" s="372" t="e">
        <f>VLOOKUP(C322,[2]LICITACIONES!$A$2:$A$51,1,0)</f>
        <v>#N/A</v>
      </c>
      <c r="AP322" s="469"/>
      <c r="AQ322" s="469"/>
      <c r="AR322" s="468"/>
      <c r="AS322" s="468"/>
      <c r="AT322" s="468"/>
      <c r="AU322" s="468"/>
      <c r="AV322" s="468" t="e">
        <f>VLOOKUP(C322,[3]LICITACIONES!$A$2:$B$67,2,0)</f>
        <v>#N/A</v>
      </c>
      <c r="AW322" s="468" t="e">
        <f>VLOOKUP(C322,'[3]O.C. EN EJECUCIÓN'!$A$2:$B$25,2,0)</f>
        <v>#N/A</v>
      </c>
      <c r="AX322" s="100"/>
      <c r="AY322" s="100"/>
      <c r="AZ322" s="100"/>
      <c r="BA322" s="100"/>
      <c r="BB322" s="100"/>
      <c r="BC322" s="100"/>
      <c r="BD322" s="100"/>
      <c r="BE322" s="100"/>
    </row>
    <row r="323" spans="1:57" ht="45" customHeight="1" x14ac:dyDescent="0.25">
      <c r="A323" s="125">
        <v>324</v>
      </c>
      <c r="B323" s="127"/>
      <c r="C323" s="127" t="s">
        <v>1642</v>
      </c>
      <c r="D323" s="127"/>
      <c r="E323" s="126" t="s">
        <v>1642</v>
      </c>
      <c r="F323" s="127"/>
      <c r="G323" s="127"/>
      <c r="H323" s="126" t="s">
        <v>1643</v>
      </c>
      <c r="I323" s="133"/>
      <c r="J323" s="167" t="s">
        <v>571</v>
      </c>
      <c r="K323" s="166" t="s">
        <v>811</v>
      </c>
      <c r="L323" s="130"/>
      <c r="M323" s="129" t="s">
        <v>1644</v>
      </c>
      <c r="N323" s="132" t="s">
        <v>203</v>
      </c>
      <c r="O323" s="195" t="s">
        <v>3346</v>
      </c>
      <c r="P323" s="147"/>
      <c r="Q323" s="147"/>
      <c r="R323" s="148"/>
      <c r="S323" s="137" t="s">
        <v>11</v>
      </c>
      <c r="T323" s="138">
        <v>42509</v>
      </c>
      <c r="U323" s="139" t="s">
        <v>1169</v>
      </c>
      <c r="V323" s="139" t="s">
        <v>203</v>
      </c>
      <c r="W323" s="140">
        <v>42517</v>
      </c>
      <c r="X323" s="139" t="s">
        <v>1170</v>
      </c>
      <c r="Y323" s="139" t="s">
        <v>1171</v>
      </c>
      <c r="Z323" s="421" t="s">
        <v>422</v>
      </c>
      <c r="AA323" s="141">
        <v>42513</v>
      </c>
      <c r="AB323" s="150"/>
      <c r="AC323" s="143" t="s">
        <v>375</v>
      </c>
      <c r="AD323" s="143" t="s">
        <v>375</v>
      </c>
      <c r="AE323" s="144"/>
      <c r="AF323" s="144"/>
      <c r="AG323" s="144"/>
      <c r="AH323" s="144"/>
      <c r="AI323" s="144"/>
      <c r="AJ323" s="144"/>
      <c r="AK323" s="144"/>
      <c r="AL323" s="144"/>
      <c r="AM323" s="342"/>
      <c r="AN323" s="479"/>
      <c r="AO323" s="372" t="e">
        <f>VLOOKUP(C323,[2]LICITACIONES!$A$2:$A$51,1,0)</f>
        <v>#N/A</v>
      </c>
      <c r="AP323" s="469"/>
      <c r="AQ323" s="469"/>
      <c r="AR323" s="468"/>
      <c r="AS323" s="468"/>
      <c r="AT323" s="468"/>
      <c r="AU323" s="468"/>
      <c r="AV323" s="468" t="e">
        <f>VLOOKUP(C323,[3]LICITACIONES!$A$2:$B$67,2,0)</f>
        <v>#N/A</v>
      </c>
      <c r="AW323" s="468" t="e">
        <f>VLOOKUP(C323,'[3]O.C. EN EJECUCIÓN'!$A$2:$B$25,2,0)</f>
        <v>#N/A</v>
      </c>
      <c r="AX323" s="100"/>
      <c r="AY323" s="100"/>
      <c r="AZ323" s="100"/>
      <c r="BA323" s="100"/>
      <c r="BB323" s="100"/>
      <c r="BC323" s="100"/>
      <c r="BD323" s="100"/>
      <c r="BE323" s="100"/>
    </row>
    <row r="324" spans="1:57" ht="60" customHeight="1" x14ac:dyDescent="0.25">
      <c r="A324" s="125">
        <v>325</v>
      </c>
      <c r="B324" s="126" t="s">
        <v>1645</v>
      </c>
      <c r="C324" s="126" t="s">
        <v>1645</v>
      </c>
      <c r="D324" s="127"/>
      <c r="E324" s="126" t="s">
        <v>1646</v>
      </c>
      <c r="F324" s="127"/>
      <c r="G324" s="127"/>
      <c r="H324" s="151" t="s">
        <v>1647</v>
      </c>
      <c r="I324" s="440">
        <v>42529</v>
      </c>
      <c r="J324" s="167" t="s">
        <v>271</v>
      </c>
      <c r="K324" s="166" t="s">
        <v>1648</v>
      </c>
      <c r="L324" s="131"/>
      <c r="M324" s="132" t="s">
        <v>1649</v>
      </c>
      <c r="N324" s="151" t="s">
        <v>203</v>
      </c>
      <c r="O324" s="128">
        <v>42588</v>
      </c>
      <c r="P324" s="134" t="s">
        <v>204</v>
      </c>
      <c r="Q324" s="135">
        <v>42542</v>
      </c>
      <c r="R324" s="196" t="s">
        <v>1413</v>
      </c>
      <c r="S324" s="137" t="s">
        <v>11</v>
      </c>
      <c r="T324" s="138">
        <v>42531</v>
      </c>
      <c r="U324" s="139" t="s">
        <v>1650</v>
      </c>
      <c r="V324" s="139" t="s">
        <v>203</v>
      </c>
      <c r="W324" s="140">
        <v>42563</v>
      </c>
      <c r="X324" s="139" t="s">
        <v>1587</v>
      </c>
      <c r="Y324" s="139" t="s">
        <v>1577</v>
      </c>
      <c r="Z324" s="421" t="s">
        <v>422</v>
      </c>
      <c r="AA324" s="141">
        <v>42563</v>
      </c>
      <c r="AB324" s="150"/>
      <c r="AC324" s="143" t="s">
        <v>375</v>
      </c>
      <c r="AD324" s="143" t="s">
        <v>375</v>
      </c>
      <c r="AE324" s="144"/>
      <c r="AF324" s="144"/>
      <c r="AG324" s="144"/>
      <c r="AH324" s="144"/>
      <c r="AI324" s="144"/>
      <c r="AJ324" s="144"/>
      <c r="AK324" s="144"/>
      <c r="AL324" s="144"/>
      <c r="AM324" s="342"/>
      <c r="AN324" s="479"/>
      <c r="AO324" s="372" t="e">
        <f>VLOOKUP(C324,[2]LICITACIONES!$A$2:$A$51,1,0)</f>
        <v>#N/A</v>
      </c>
      <c r="AP324" s="469"/>
      <c r="AQ324" s="469"/>
      <c r="AR324" s="468"/>
      <c r="AS324" s="468"/>
      <c r="AT324" s="468"/>
      <c r="AU324" s="468" t="s">
        <v>6514</v>
      </c>
      <c r="AV324" s="468" t="e">
        <f>VLOOKUP(C324,[3]LICITACIONES!$A$2:$B$67,2,0)</f>
        <v>#N/A</v>
      </c>
      <c r="AW324" s="468" t="e">
        <f>VLOOKUP(C324,'[3]O.C. EN EJECUCIÓN'!$A$2:$B$25,2,0)</f>
        <v>#N/A</v>
      </c>
      <c r="AX324" s="100"/>
      <c r="AY324" s="100"/>
      <c r="AZ324" s="100"/>
      <c r="BA324" s="100"/>
      <c r="BB324" s="100"/>
      <c r="BC324" s="100"/>
      <c r="BD324" s="100"/>
      <c r="BE324" s="100"/>
    </row>
    <row r="325" spans="1:57" ht="30" customHeight="1" x14ac:dyDescent="0.25">
      <c r="A325" s="125">
        <v>326</v>
      </c>
      <c r="B325" s="126" t="s">
        <v>1651</v>
      </c>
      <c r="C325" s="126" t="s">
        <v>1651</v>
      </c>
      <c r="D325" s="127"/>
      <c r="E325" s="126" t="s">
        <v>1652</v>
      </c>
      <c r="F325" s="127"/>
      <c r="G325" s="127"/>
      <c r="H325" s="151" t="s">
        <v>1653</v>
      </c>
      <c r="I325" s="440">
        <v>42529</v>
      </c>
      <c r="J325" s="167" t="s">
        <v>271</v>
      </c>
      <c r="K325" s="166" t="s">
        <v>1654</v>
      </c>
      <c r="L325" s="131">
        <v>3000</v>
      </c>
      <c r="M325" s="132" t="s">
        <v>1655</v>
      </c>
      <c r="N325" s="151" t="s">
        <v>203</v>
      </c>
      <c r="O325" s="128">
        <v>42588</v>
      </c>
      <c r="P325" s="134" t="s">
        <v>204</v>
      </c>
      <c r="Q325" s="135">
        <v>42542</v>
      </c>
      <c r="R325" s="196" t="s">
        <v>1413</v>
      </c>
      <c r="S325" s="137" t="s">
        <v>11</v>
      </c>
      <c r="T325" s="138">
        <v>42531</v>
      </c>
      <c r="U325" s="139" t="s">
        <v>1612</v>
      </c>
      <c r="V325" s="139" t="s">
        <v>203</v>
      </c>
      <c r="W325" s="140">
        <v>42563</v>
      </c>
      <c r="X325" s="139" t="s">
        <v>1576</v>
      </c>
      <c r="Y325" s="139" t="s">
        <v>1577</v>
      </c>
      <c r="Z325" s="421" t="s">
        <v>422</v>
      </c>
      <c r="AA325" s="141">
        <v>42563</v>
      </c>
      <c r="AB325" s="150"/>
      <c r="AC325" s="143" t="s">
        <v>375</v>
      </c>
      <c r="AD325" s="143" t="s">
        <v>375</v>
      </c>
      <c r="AE325" s="144"/>
      <c r="AF325" s="144"/>
      <c r="AG325" s="144"/>
      <c r="AH325" s="144"/>
      <c r="AI325" s="144"/>
      <c r="AJ325" s="144"/>
      <c r="AK325" s="144"/>
      <c r="AL325" s="144"/>
      <c r="AM325" s="342"/>
      <c r="AN325" s="479"/>
      <c r="AO325" s="372" t="e">
        <f>VLOOKUP(C325,[2]LICITACIONES!$A$2:$A$51,1,0)</f>
        <v>#N/A</v>
      </c>
      <c r="AP325" s="469"/>
      <c r="AQ325" s="469"/>
      <c r="AR325" s="468"/>
      <c r="AS325" s="468"/>
      <c r="AT325" s="468"/>
      <c r="AU325" s="468"/>
      <c r="AV325" s="468" t="e">
        <f>VLOOKUP(C325,[3]LICITACIONES!$A$2:$B$67,2,0)</f>
        <v>#N/A</v>
      </c>
      <c r="AW325" s="468" t="e">
        <f>VLOOKUP(C325,'[3]O.C. EN EJECUCIÓN'!$A$2:$B$25,2,0)</f>
        <v>#N/A</v>
      </c>
      <c r="AX325" s="100"/>
      <c r="AY325" s="100"/>
      <c r="AZ325" s="100"/>
      <c r="BA325" s="100"/>
      <c r="BB325" s="100"/>
      <c r="BC325" s="100"/>
      <c r="BD325" s="100"/>
      <c r="BE325" s="100"/>
    </row>
    <row r="326" spans="1:57" ht="45" customHeight="1" x14ac:dyDescent="0.25">
      <c r="A326" s="125">
        <v>327</v>
      </c>
      <c r="B326" s="126" t="s">
        <v>1656</v>
      </c>
      <c r="C326" s="126" t="s">
        <v>1656</v>
      </c>
      <c r="D326" s="127"/>
      <c r="E326" s="126" t="s">
        <v>1657</v>
      </c>
      <c r="F326" s="127"/>
      <c r="G326" s="127"/>
      <c r="H326" s="151" t="s">
        <v>1658</v>
      </c>
      <c r="I326" s="440">
        <v>42529</v>
      </c>
      <c r="J326" s="167" t="s">
        <v>271</v>
      </c>
      <c r="K326" s="166" t="s">
        <v>1659</v>
      </c>
      <c r="L326" s="131">
        <v>3000</v>
      </c>
      <c r="M326" s="132" t="s">
        <v>1660</v>
      </c>
      <c r="N326" s="151" t="s">
        <v>203</v>
      </c>
      <c r="O326" s="128">
        <v>42588</v>
      </c>
      <c r="P326" s="134" t="s">
        <v>204</v>
      </c>
      <c r="Q326" s="135">
        <v>42542</v>
      </c>
      <c r="R326" s="196" t="s">
        <v>1413</v>
      </c>
      <c r="S326" s="137" t="s">
        <v>11</v>
      </c>
      <c r="T326" s="138">
        <v>42531</v>
      </c>
      <c r="U326" s="139" t="s">
        <v>1612</v>
      </c>
      <c r="V326" s="139" t="s">
        <v>203</v>
      </c>
      <c r="W326" s="140">
        <v>42563</v>
      </c>
      <c r="X326" s="139" t="s">
        <v>1576</v>
      </c>
      <c r="Y326" s="139" t="s">
        <v>1577</v>
      </c>
      <c r="Z326" s="421" t="s">
        <v>422</v>
      </c>
      <c r="AA326" s="141">
        <v>42563</v>
      </c>
      <c r="AB326" s="150"/>
      <c r="AC326" s="143" t="s">
        <v>375</v>
      </c>
      <c r="AD326" s="143" t="s">
        <v>375</v>
      </c>
      <c r="AE326" s="144"/>
      <c r="AF326" s="144"/>
      <c r="AG326" s="144"/>
      <c r="AH326" s="144"/>
      <c r="AI326" s="144"/>
      <c r="AJ326" s="144"/>
      <c r="AK326" s="144"/>
      <c r="AL326" s="144"/>
      <c r="AM326" s="342"/>
      <c r="AN326" s="479"/>
      <c r="AO326" s="372" t="e">
        <f>VLOOKUP(C326,[2]LICITACIONES!$A$2:$A$51,1,0)</f>
        <v>#N/A</v>
      </c>
      <c r="AP326" s="469"/>
      <c r="AQ326" s="469"/>
      <c r="AR326" s="468"/>
      <c r="AS326" s="468"/>
      <c r="AT326" s="468"/>
      <c r="AU326" s="468"/>
      <c r="AV326" s="468" t="e">
        <f>VLOOKUP(C326,[3]LICITACIONES!$A$2:$B$67,2,0)</f>
        <v>#N/A</v>
      </c>
      <c r="AW326" s="468" t="e">
        <f>VLOOKUP(C326,'[3]O.C. EN EJECUCIÓN'!$A$2:$B$25,2,0)</f>
        <v>#N/A</v>
      </c>
      <c r="AX326" s="100"/>
      <c r="AY326" s="100"/>
      <c r="AZ326" s="100"/>
      <c r="BA326" s="100"/>
      <c r="BB326" s="100"/>
      <c r="BC326" s="100"/>
      <c r="BD326" s="100"/>
      <c r="BE326" s="100"/>
    </row>
    <row r="327" spans="1:57" ht="45" customHeight="1" x14ac:dyDescent="0.25">
      <c r="A327" s="125">
        <v>328</v>
      </c>
      <c r="B327" s="126" t="s">
        <v>1661</v>
      </c>
      <c r="C327" s="126" t="s">
        <v>1661</v>
      </c>
      <c r="D327" s="127"/>
      <c r="E327" s="126" t="s">
        <v>1662</v>
      </c>
      <c r="F327" s="127"/>
      <c r="G327" s="127"/>
      <c r="H327" s="151" t="s">
        <v>1663</v>
      </c>
      <c r="I327" s="440">
        <v>42529</v>
      </c>
      <c r="J327" s="167" t="s">
        <v>271</v>
      </c>
      <c r="K327" s="166" t="s">
        <v>3379</v>
      </c>
      <c r="L327" s="131">
        <v>3000</v>
      </c>
      <c r="M327" s="132" t="s">
        <v>1664</v>
      </c>
      <c r="N327" s="151" t="s">
        <v>203</v>
      </c>
      <c r="O327" s="128">
        <v>42588</v>
      </c>
      <c r="P327" s="134" t="s">
        <v>204</v>
      </c>
      <c r="Q327" s="135">
        <v>42542</v>
      </c>
      <c r="R327" s="196" t="s">
        <v>1413</v>
      </c>
      <c r="S327" s="137" t="s">
        <v>11</v>
      </c>
      <c r="T327" s="138">
        <v>42531</v>
      </c>
      <c r="U327" s="139" t="s">
        <v>1612</v>
      </c>
      <c r="V327" s="139" t="s">
        <v>203</v>
      </c>
      <c r="W327" s="140">
        <v>42563</v>
      </c>
      <c r="X327" s="139" t="s">
        <v>1576</v>
      </c>
      <c r="Y327" s="139" t="s">
        <v>1577</v>
      </c>
      <c r="Z327" s="421" t="s">
        <v>422</v>
      </c>
      <c r="AA327" s="141">
        <v>42563</v>
      </c>
      <c r="AB327" s="150"/>
      <c r="AC327" s="143" t="s">
        <v>375</v>
      </c>
      <c r="AD327" s="143" t="s">
        <v>375</v>
      </c>
      <c r="AE327" s="144"/>
      <c r="AF327" s="144"/>
      <c r="AG327" s="144"/>
      <c r="AH327" s="144"/>
      <c r="AI327" s="144"/>
      <c r="AJ327" s="144"/>
      <c r="AK327" s="144"/>
      <c r="AL327" s="144"/>
      <c r="AM327" s="342"/>
      <c r="AN327" s="479"/>
      <c r="AO327" s="372" t="e">
        <f>VLOOKUP(C327,[2]LICITACIONES!$A$2:$A$51,1,0)</f>
        <v>#N/A</v>
      </c>
      <c r="AP327" s="469"/>
      <c r="AQ327" s="469"/>
      <c r="AR327" s="468"/>
      <c r="AS327" s="468"/>
      <c r="AT327" s="468"/>
      <c r="AU327" s="468"/>
      <c r="AV327" s="468" t="e">
        <f>VLOOKUP(C327,[3]LICITACIONES!$A$2:$B$67,2,0)</f>
        <v>#N/A</v>
      </c>
      <c r="AW327" s="468" t="e">
        <f>VLOOKUP(C327,'[3]O.C. EN EJECUCIÓN'!$A$2:$B$25,2,0)</f>
        <v>#N/A</v>
      </c>
      <c r="AX327" s="100"/>
      <c r="AY327" s="100"/>
      <c r="AZ327" s="100"/>
      <c r="BA327" s="100"/>
      <c r="BB327" s="100"/>
      <c r="BC327" s="100"/>
      <c r="BD327" s="100"/>
      <c r="BE327" s="100"/>
    </row>
    <row r="328" spans="1:57" ht="45" customHeight="1" x14ac:dyDescent="0.25">
      <c r="A328" s="125">
        <v>329</v>
      </c>
      <c r="B328" s="126" t="s">
        <v>1665</v>
      </c>
      <c r="C328" s="126" t="s">
        <v>1665</v>
      </c>
      <c r="D328" s="127"/>
      <c r="E328" s="126" t="s">
        <v>1666</v>
      </c>
      <c r="F328" s="127"/>
      <c r="G328" s="127"/>
      <c r="H328" s="151" t="s">
        <v>1667</v>
      </c>
      <c r="I328" s="440">
        <v>42529</v>
      </c>
      <c r="J328" s="167" t="s">
        <v>271</v>
      </c>
      <c r="K328" s="166" t="s">
        <v>3380</v>
      </c>
      <c r="L328" s="131">
        <v>3000</v>
      </c>
      <c r="M328" s="132" t="s">
        <v>3381</v>
      </c>
      <c r="N328" s="151" t="s">
        <v>203</v>
      </c>
      <c r="O328" s="128">
        <v>42588</v>
      </c>
      <c r="P328" s="134" t="s">
        <v>204</v>
      </c>
      <c r="Q328" s="135">
        <v>42542</v>
      </c>
      <c r="R328" s="196" t="s">
        <v>1413</v>
      </c>
      <c r="S328" s="137" t="s">
        <v>11</v>
      </c>
      <c r="T328" s="138">
        <v>42531</v>
      </c>
      <c r="U328" s="139" t="s">
        <v>1612</v>
      </c>
      <c r="V328" s="139" t="s">
        <v>203</v>
      </c>
      <c r="W328" s="140">
        <v>42563</v>
      </c>
      <c r="X328" s="139" t="s">
        <v>1576</v>
      </c>
      <c r="Y328" s="139" t="s">
        <v>1577</v>
      </c>
      <c r="Z328" s="421" t="s">
        <v>422</v>
      </c>
      <c r="AA328" s="141">
        <v>42563</v>
      </c>
      <c r="AB328" s="150"/>
      <c r="AC328" s="143" t="s">
        <v>375</v>
      </c>
      <c r="AD328" s="143" t="s">
        <v>375</v>
      </c>
      <c r="AE328" s="144"/>
      <c r="AF328" s="144"/>
      <c r="AG328" s="144"/>
      <c r="AH328" s="144"/>
      <c r="AI328" s="144"/>
      <c r="AJ328" s="144"/>
      <c r="AK328" s="144"/>
      <c r="AL328" s="144"/>
      <c r="AM328" s="342"/>
      <c r="AN328" s="479"/>
      <c r="AO328" s="372" t="e">
        <f>VLOOKUP(C328,[2]LICITACIONES!$A$2:$A$51,1,0)</f>
        <v>#N/A</v>
      </c>
      <c r="AP328" s="469"/>
      <c r="AQ328" s="469"/>
      <c r="AR328" s="468"/>
      <c r="AS328" s="468"/>
      <c r="AT328" s="468"/>
      <c r="AU328" s="468"/>
      <c r="AV328" s="468" t="e">
        <f>VLOOKUP(C328,[3]LICITACIONES!$A$2:$B$67,2,0)</f>
        <v>#N/A</v>
      </c>
      <c r="AW328" s="468" t="e">
        <f>VLOOKUP(C328,'[3]O.C. EN EJECUCIÓN'!$A$2:$B$25,2,0)</f>
        <v>#N/A</v>
      </c>
      <c r="AX328" s="100"/>
      <c r="AY328" s="100"/>
      <c r="AZ328" s="100"/>
      <c r="BA328" s="100"/>
      <c r="BB328" s="100"/>
      <c r="BC328" s="100"/>
      <c r="BD328" s="100"/>
      <c r="BE328" s="100"/>
    </row>
    <row r="329" spans="1:57" ht="45" customHeight="1" x14ac:dyDescent="0.25">
      <c r="A329" s="125">
        <v>330</v>
      </c>
      <c r="B329" s="127"/>
      <c r="C329" s="127" t="s">
        <v>4696</v>
      </c>
      <c r="D329" s="127"/>
      <c r="E329" s="126" t="s">
        <v>1668</v>
      </c>
      <c r="F329" s="127"/>
      <c r="G329" s="127"/>
      <c r="H329" s="126" t="s">
        <v>1669</v>
      </c>
      <c r="I329" s="440">
        <v>42509</v>
      </c>
      <c r="J329" s="167" t="s">
        <v>221</v>
      </c>
      <c r="K329" s="430"/>
      <c r="L329" s="130"/>
      <c r="M329" s="133"/>
      <c r="N329" s="132" t="s">
        <v>203</v>
      </c>
      <c r="O329" s="195" t="s">
        <v>3347</v>
      </c>
      <c r="P329" s="134" t="s">
        <v>203</v>
      </c>
      <c r="Q329" s="135">
        <v>42509</v>
      </c>
      <c r="R329" s="148"/>
      <c r="S329" s="137" t="s">
        <v>11</v>
      </c>
      <c r="T329" s="138">
        <v>42509</v>
      </c>
      <c r="U329" s="139" t="s">
        <v>3382</v>
      </c>
      <c r="V329" s="139" t="s">
        <v>203</v>
      </c>
      <c r="W329" s="140">
        <v>42513</v>
      </c>
      <c r="X329" s="148"/>
      <c r="Y329" s="139" t="s">
        <v>1670</v>
      </c>
      <c r="Z329" s="421" t="s">
        <v>422</v>
      </c>
      <c r="AA329" s="141">
        <v>42513</v>
      </c>
      <c r="AB329" s="150"/>
      <c r="AC329" s="130"/>
      <c r="AD329" s="130"/>
      <c r="AE329" s="144"/>
      <c r="AF329" s="144"/>
      <c r="AG329" s="144"/>
      <c r="AH329" s="144"/>
      <c r="AI329" s="144"/>
      <c r="AJ329" s="144"/>
      <c r="AK329" s="144"/>
      <c r="AL329" s="144"/>
      <c r="AM329" s="342"/>
      <c r="AN329" s="479"/>
      <c r="AO329" s="372" t="e">
        <f>VLOOKUP(C329,[2]LICITACIONES!$A$2:$A$51,1,0)</f>
        <v>#N/A</v>
      </c>
      <c r="AP329" s="469"/>
      <c r="AQ329" s="469"/>
      <c r="AR329" s="468"/>
      <c r="AS329" s="468"/>
      <c r="AT329" s="468"/>
      <c r="AU329" s="468"/>
      <c r="AV329" s="468" t="e">
        <f>VLOOKUP(C329,[3]LICITACIONES!$A$2:$B$67,2,0)</f>
        <v>#N/A</v>
      </c>
      <c r="AW329" s="468" t="e">
        <f>VLOOKUP(C329,'[3]O.C. EN EJECUCIÓN'!$A$2:$B$25,2,0)</f>
        <v>#N/A</v>
      </c>
      <c r="AX329" s="100"/>
      <c r="AY329" s="100"/>
      <c r="AZ329" s="100"/>
      <c r="BA329" s="100"/>
      <c r="BB329" s="100"/>
      <c r="BC329" s="100"/>
      <c r="BD329" s="100"/>
      <c r="BE329" s="100"/>
    </row>
    <row r="330" spans="1:57" ht="60" customHeight="1" x14ac:dyDescent="0.25">
      <c r="A330" s="125">
        <v>331</v>
      </c>
      <c r="B330" s="126" t="s">
        <v>1671</v>
      </c>
      <c r="C330" s="126" t="s">
        <v>1671</v>
      </c>
      <c r="D330" s="127"/>
      <c r="E330" s="126" t="s">
        <v>1672</v>
      </c>
      <c r="F330" s="127"/>
      <c r="G330" s="127"/>
      <c r="H330" s="151" t="s">
        <v>1673</v>
      </c>
      <c r="I330" s="440">
        <v>42529</v>
      </c>
      <c r="J330" s="167" t="s">
        <v>271</v>
      </c>
      <c r="K330" s="166" t="s">
        <v>1674</v>
      </c>
      <c r="L330" s="131">
        <v>3000</v>
      </c>
      <c r="M330" s="132" t="s">
        <v>1675</v>
      </c>
      <c r="N330" s="151" t="s">
        <v>203</v>
      </c>
      <c r="O330" s="128">
        <v>42588</v>
      </c>
      <c r="P330" s="134" t="s">
        <v>204</v>
      </c>
      <c r="Q330" s="135">
        <v>42542</v>
      </c>
      <c r="R330" s="196" t="s">
        <v>1413</v>
      </c>
      <c r="S330" s="137" t="s">
        <v>11</v>
      </c>
      <c r="T330" s="138">
        <v>42531</v>
      </c>
      <c r="U330" s="139" t="s">
        <v>1612</v>
      </c>
      <c r="V330" s="139" t="s">
        <v>203</v>
      </c>
      <c r="W330" s="140">
        <v>42563</v>
      </c>
      <c r="X330" s="139" t="s">
        <v>1576</v>
      </c>
      <c r="Y330" s="139" t="s">
        <v>1676</v>
      </c>
      <c r="Z330" s="421" t="s">
        <v>203</v>
      </c>
      <c r="AA330" s="141">
        <v>42563</v>
      </c>
      <c r="AB330" s="150"/>
      <c r="AC330" s="143" t="s">
        <v>375</v>
      </c>
      <c r="AD330" s="143" t="s">
        <v>375</v>
      </c>
      <c r="AE330" s="144"/>
      <c r="AF330" s="144"/>
      <c r="AG330" s="144"/>
      <c r="AH330" s="144"/>
      <c r="AI330" s="144"/>
      <c r="AJ330" s="144"/>
      <c r="AK330" s="144"/>
      <c r="AL330" s="144"/>
      <c r="AM330" s="342"/>
      <c r="AN330" s="479"/>
      <c r="AO330" s="372" t="e">
        <f>VLOOKUP(C330,[2]LICITACIONES!$A$2:$A$51,1,0)</f>
        <v>#N/A</v>
      </c>
      <c r="AP330" s="469"/>
      <c r="AQ330" s="469"/>
      <c r="AR330" s="468"/>
      <c r="AS330" s="468"/>
      <c r="AT330" s="468"/>
      <c r="AU330" s="468"/>
      <c r="AV330" s="468" t="e">
        <f>VLOOKUP(C330,[3]LICITACIONES!$A$2:$B$67,2,0)</f>
        <v>#N/A</v>
      </c>
      <c r="AW330" s="468" t="e">
        <f>VLOOKUP(C330,'[3]O.C. EN EJECUCIÓN'!$A$2:$B$25,2,0)</f>
        <v>#N/A</v>
      </c>
      <c r="AX330" s="100"/>
      <c r="AY330" s="100"/>
      <c r="AZ330" s="100"/>
      <c r="BA330" s="100"/>
      <c r="BB330" s="100"/>
      <c r="BC330" s="100"/>
      <c r="BD330" s="100"/>
      <c r="BE330" s="100"/>
    </row>
    <row r="331" spans="1:57" ht="45" customHeight="1" x14ac:dyDescent="0.25">
      <c r="A331" s="125">
        <v>332</v>
      </c>
      <c r="B331" s="126" t="s">
        <v>1677</v>
      </c>
      <c r="C331" s="126" t="s">
        <v>1677</v>
      </c>
      <c r="D331" s="127"/>
      <c r="E331" s="126" t="s">
        <v>1678</v>
      </c>
      <c r="F331" s="127"/>
      <c r="G331" s="127"/>
      <c r="H331" s="151" t="s">
        <v>1679</v>
      </c>
      <c r="I331" s="440">
        <v>42529</v>
      </c>
      <c r="J331" s="167" t="s">
        <v>271</v>
      </c>
      <c r="K331" s="166" t="s">
        <v>3383</v>
      </c>
      <c r="L331" s="131">
        <v>5800</v>
      </c>
      <c r="M331" s="132" t="s">
        <v>1680</v>
      </c>
      <c r="N331" s="151" t="s">
        <v>203</v>
      </c>
      <c r="O331" s="128">
        <v>42588</v>
      </c>
      <c r="P331" s="134" t="s">
        <v>203</v>
      </c>
      <c r="Q331" s="135">
        <v>42570</v>
      </c>
      <c r="R331" s="196" t="s">
        <v>1413</v>
      </c>
      <c r="S331" s="137" t="s">
        <v>11</v>
      </c>
      <c r="T331" s="138">
        <v>42531</v>
      </c>
      <c r="U331" s="139" t="s">
        <v>1681</v>
      </c>
      <c r="V331" s="139" t="s">
        <v>204</v>
      </c>
      <c r="W331" s="140">
        <v>42571</v>
      </c>
      <c r="X331" s="139" t="s">
        <v>1682</v>
      </c>
      <c r="Y331" s="139" t="s">
        <v>1683</v>
      </c>
      <c r="Z331" s="421" t="s">
        <v>204</v>
      </c>
      <c r="AA331" s="141">
        <v>42571</v>
      </c>
      <c r="AB331" s="150"/>
      <c r="AC331" s="143" t="s">
        <v>375</v>
      </c>
      <c r="AD331" s="143" t="s">
        <v>375</v>
      </c>
      <c r="AE331" s="144"/>
      <c r="AF331" s="144"/>
      <c r="AG331" s="144"/>
      <c r="AH331" s="144"/>
      <c r="AI331" s="144"/>
      <c r="AJ331" s="144"/>
      <c r="AK331" s="144"/>
      <c r="AL331" s="144"/>
      <c r="AM331" s="342"/>
      <c r="AN331" s="479"/>
      <c r="AO331" s="372" t="e">
        <f>VLOOKUP(C331,[2]LICITACIONES!$A$2:$A$51,1,0)</f>
        <v>#N/A</v>
      </c>
      <c r="AP331" s="469"/>
      <c r="AQ331" s="469"/>
      <c r="AR331" s="468"/>
      <c r="AS331" s="468"/>
      <c r="AT331" s="468"/>
      <c r="AU331" s="468"/>
      <c r="AV331" s="468" t="e">
        <f>VLOOKUP(C331,[3]LICITACIONES!$A$2:$B$67,2,0)</f>
        <v>#N/A</v>
      </c>
      <c r="AW331" s="468" t="e">
        <f>VLOOKUP(C331,'[3]O.C. EN EJECUCIÓN'!$A$2:$B$25,2,0)</f>
        <v>#N/A</v>
      </c>
      <c r="AX331" s="100"/>
      <c r="AY331" s="100"/>
      <c r="AZ331" s="100"/>
      <c r="BA331" s="100"/>
      <c r="BB331" s="100"/>
      <c r="BC331" s="100"/>
      <c r="BD331" s="100"/>
      <c r="BE331" s="100"/>
    </row>
    <row r="332" spans="1:57" ht="60" customHeight="1" x14ac:dyDescent="0.25">
      <c r="A332" s="125">
        <v>333</v>
      </c>
      <c r="B332" s="126" t="s">
        <v>1684</v>
      </c>
      <c r="C332" s="126" t="s">
        <v>1684</v>
      </c>
      <c r="D332" s="127"/>
      <c r="E332" s="126" t="s">
        <v>1685</v>
      </c>
      <c r="F332" s="127"/>
      <c r="G332" s="127"/>
      <c r="H332" s="126" t="s">
        <v>1686</v>
      </c>
      <c r="I332" s="440">
        <v>42506</v>
      </c>
      <c r="J332" s="167" t="s">
        <v>519</v>
      </c>
      <c r="K332" s="167" t="s">
        <v>975</v>
      </c>
      <c r="L332" s="131"/>
      <c r="M332" s="129" t="s">
        <v>3384</v>
      </c>
      <c r="N332" s="151" t="s">
        <v>116</v>
      </c>
      <c r="O332" s="195" t="s">
        <v>3347</v>
      </c>
      <c r="P332" s="134" t="s">
        <v>226</v>
      </c>
      <c r="Q332" s="135">
        <v>42510</v>
      </c>
      <c r="R332" s="148"/>
      <c r="S332" s="137" t="s">
        <v>112</v>
      </c>
      <c r="T332" s="138">
        <v>42514</v>
      </c>
      <c r="U332" s="139" t="s">
        <v>1687</v>
      </c>
      <c r="V332" s="148"/>
      <c r="W332" s="148"/>
      <c r="X332" s="148"/>
      <c r="Y332" s="148"/>
      <c r="Z332" s="421" t="s">
        <v>206</v>
      </c>
      <c r="AA332" s="141">
        <v>42549</v>
      </c>
      <c r="AB332" s="150"/>
      <c r="AC332" s="143" t="s">
        <v>186</v>
      </c>
      <c r="AD332" s="143" t="s">
        <v>186</v>
      </c>
      <c r="AE332" s="144"/>
      <c r="AF332" s="142" t="s">
        <v>978</v>
      </c>
      <c r="AG332" s="169">
        <v>1651</v>
      </c>
      <c r="AH332" s="143" t="s">
        <v>1688</v>
      </c>
      <c r="AI332" s="144"/>
      <c r="AJ332" s="144"/>
      <c r="AK332" s="144"/>
      <c r="AL332" s="142" t="s">
        <v>1132</v>
      </c>
      <c r="AM332" s="342"/>
      <c r="AN332" s="479"/>
      <c r="AO332" s="372" t="e">
        <f>VLOOKUP(C332,[2]LICITACIONES!$A$2:$A$51,1,0)</f>
        <v>#N/A</v>
      </c>
      <c r="AP332" s="469"/>
      <c r="AQ332" s="469"/>
      <c r="AR332" s="468"/>
      <c r="AS332" s="468"/>
      <c r="AT332" s="468"/>
      <c r="AU332" s="468" t="s">
        <v>6514</v>
      </c>
      <c r="AV332" s="468" t="e">
        <f>VLOOKUP(C332,[3]LICITACIONES!$A$2:$B$67,2,0)</f>
        <v>#N/A</v>
      </c>
      <c r="AW332" s="468" t="e">
        <f>VLOOKUP(C332,'[3]O.C. EN EJECUCIÓN'!$A$2:$B$25,2,0)</f>
        <v>#N/A</v>
      </c>
      <c r="AX332" s="100"/>
      <c r="AY332" s="100"/>
      <c r="AZ332" s="100"/>
      <c r="BA332" s="100"/>
      <c r="BB332" s="100"/>
      <c r="BC332" s="100"/>
      <c r="BD332" s="100"/>
      <c r="BE332" s="100"/>
    </row>
    <row r="333" spans="1:57" ht="60" customHeight="1" x14ac:dyDescent="0.25">
      <c r="A333" s="125">
        <v>334</v>
      </c>
      <c r="B333" s="126" t="s">
        <v>1689</v>
      </c>
      <c r="C333" s="126" t="s">
        <v>1689</v>
      </c>
      <c r="D333" s="127"/>
      <c r="E333" s="126" t="s">
        <v>1690</v>
      </c>
      <c r="F333" s="127"/>
      <c r="G333" s="127"/>
      <c r="H333" s="151" t="s">
        <v>1691</v>
      </c>
      <c r="I333" s="440">
        <v>42529</v>
      </c>
      <c r="J333" s="167" t="s">
        <v>323</v>
      </c>
      <c r="K333" s="166" t="s">
        <v>1692</v>
      </c>
      <c r="L333" s="131">
        <v>30000</v>
      </c>
      <c r="M333" s="132" t="s">
        <v>1693</v>
      </c>
      <c r="N333" s="151" t="s">
        <v>203</v>
      </c>
      <c r="O333" s="195" t="s">
        <v>3361</v>
      </c>
      <c r="P333" s="134" t="s">
        <v>206</v>
      </c>
      <c r="Q333" s="135">
        <v>42604</v>
      </c>
      <c r="R333" s="136" t="s">
        <v>432</v>
      </c>
      <c r="S333" s="137" t="s">
        <v>70</v>
      </c>
      <c r="T333" s="138">
        <v>42549</v>
      </c>
      <c r="U333" s="139" t="s">
        <v>1695</v>
      </c>
      <c r="V333" s="139" t="s">
        <v>204</v>
      </c>
      <c r="W333" s="140">
        <v>42578</v>
      </c>
      <c r="X333" s="139" t="s">
        <v>1696</v>
      </c>
      <c r="Y333" s="139" t="s">
        <v>1697</v>
      </c>
      <c r="Z333" s="421"/>
      <c r="AA333" s="141"/>
      <c r="AB333" s="150"/>
      <c r="AC333" s="143" t="s">
        <v>186</v>
      </c>
      <c r="AD333" s="143" t="s">
        <v>186</v>
      </c>
      <c r="AE333" s="144"/>
      <c r="AF333" s="144"/>
      <c r="AG333" s="144"/>
      <c r="AH333" s="144"/>
      <c r="AI333" s="144"/>
      <c r="AJ333" s="144"/>
      <c r="AK333" s="144"/>
      <c r="AL333" s="143" t="s">
        <v>282</v>
      </c>
      <c r="AM333" s="342"/>
      <c r="AN333" s="479"/>
      <c r="AO333" s="372" t="e">
        <f>VLOOKUP(C333,[2]LICITACIONES!$A$2:$A$51,1,0)</f>
        <v>#N/A</v>
      </c>
      <c r="AP333" s="469"/>
      <c r="AQ333" s="469"/>
      <c r="AR333" s="468"/>
      <c r="AS333" s="468"/>
      <c r="AT333" s="468"/>
      <c r="AU333" s="468"/>
      <c r="AV333" s="468" t="e">
        <f>VLOOKUP(C333,[3]LICITACIONES!$A$2:$B$67,2,0)</f>
        <v>#N/A</v>
      </c>
      <c r="AW333" s="468" t="e">
        <f>VLOOKUP(C333,'[3]O.C. EN EJECUCIÓN'!$A$2:$B$25,2,0)</f>
        <v>#N/A</v>
      </c>
      <c r="AX333" s="100"/>
      <c r="AY333" s="100"/>
      <c r="AZ333" s="100"/>
      <c r="BA333" s="100"/>
      <c r="BB333" s="100"/>
      <c r="BC333" s="100"/>
      <c r="BD333" s="100"/>
      <c r="BE333" s="100"/>
    </row>
    <row r="334" spans="1:57" ht="60" customHeight="1" x14ac:dyDescent="0.25">
      <c r="A334" s="125">
        <v>335</v>
      </c>
      <c r="B334" s="126" t="s">
        <v>1698</v>
      </c>
      <c r="C334" s="126" t="s">
        <v>1698</v>
      </c>
      <c r="D334" s="127"/>
      <c r="E334" s="126" t="s">
        <v>1699</v>
      </c>
      <c r="F334" s="127"/>
      <c r="G334" s="127"/>
      <c r="H334" s="151" t="s">
        <v>1609</v>
      </c>
      <c r="I334" s="440">
        <v>42529</v>
      </c>
      <c r="J334" s="167" t="s">
        <v>271</v>
      </c>
      <c r="K334" s="166" t="s">
        <v>1700</v>
      </c>
      <c r="L334" s="131">
        <v>3500</v>
      </c>
      <c r="M334" s="132" t="s">
        <v>1701</v>
      </c>
      <c r="N334" s="151" t="s">
        <v>203</v>
      </c>
      <c r="O334" s="128">
        <v>42588</v>
      </c>
      <c r="P334" s="134" t="s">
        <v>204</v>
      </c>
      <c r="Q334" s="135">
        <v>42549</v>
      </c>
      <c r="R334" s="196" t="s">
        <v>1413</v>
      </c>
      <c r="S334" s="137" t="s">
        <v>11</v>
      </c>
      <c r="T334" s="138">
        <v>42531</v>
      </c>
      <c r="U334" s="139" t="s">
        <v>1612</v>
      </c>
      <c r="V334" s="139" t="s">
        <v>203</v>
      </c>
      <c r="W334" s="140">
        <v>42563</v>
      </c>
      <c r="X334" s="139" t="s">
        <v>1576</v>
      </c>
      <c r="Y334" s="139" t="s">
        <v>1702</v>
      </c>
      <c r="Z334" s="421" t="s">
        <v>203</v>
      </c>
      <c r="AA334" s="141">
        <v>42563</v>
      </c>
      <c r="AB334" s="150"/>
      <c r="AC334" s="143" t="s">
        <v>375</v>
      </c>
      <c r="AD334" s="143" t="s">
        <v>375</v>
      </c>
      <c r="AE334" s="144"/>
      <c r="AF334" s="144"/>
      <c r="AG334" s="144"/>
      <c r="AH334" s="144"/>
      <c r="AI334" s="144"/>
      <c r="AJ334" s="144"/>
      <c r="AK334" s="144"/>
      <c r="AL334" s="144"/>
      <c r="AM334" s="342"/>
      <c r="AN334" s="479"/>
      <c r="AO334" s="372" t="e">
        <f>VLOOKUP(C334,[2]LICITACIONES!$A$2:$A$51,1,0)</f>
        <v>#N/A</v>
      </c>
      <c r="AP334" s="469"/>
      <c r="AQ334" s="469"/>
      <c r="AR334" s="468"/>
      <c r="AS334" s="468"/>
      <c r="AT334" s="468"/>
      <c r="AU334" s="468"/>
      <c r="AV334" s="468" t="e">
        <f>VLOOKUP(C334,[3]LICITACIONES!$A$2:$B$67,2,0)</f>
        <v>#N/A</v>
      </c>
      <c r="AW334" s="468" t="e">
        <f>VLOOKUP(C334,'[3]O.C. EN EJECUCIÓN'!$A$2:$B$25,2,0)</f>
        <v>#N/A</v>
      </c>
      <c r="AX334" s="100"/>
      <c r="AY334" s="100"/>
      <c r="AZ334" s="100"/>
      <c r="BA334" s="100"/>
      <c r="BB334" s="100"/>
      <c r="BC334" s="100"/>
      <c r="BD334" s="100"/>
      <c r="BE334" s="100"/>
    </row>
    <row r="335" spans="1:57" ht="45" customHeight="1" x14ac:dyDescent="0.25">
      <c r="A335" s="125">
        <v>336</v>
      </c>
      <c r="B335" s="126" t="s">
        <v>1703</v>
      </c>
      <c r="C335" s="126" t="s">
        <v>1703</v>
      </c>
      <c r="D335" s="127"/>
      <c r="E335" s="126" t="s">
        <v>1704</v>
      </c>
      <c r="F335" s="127"/>
      <c r="G335" s="127"/>
      <c r="H335" s="151" t="s">
        <v>1595</v>
      </c>
      <c r="I335" s="440">
        <v>42529</v>
      </c>
      <c r="J335" s="167" t="s">
        <v>394</v>
      </c>
      <c r="K335" s="166" t="s">
        <v>1705</v>
      </c>
      <c r="L335" s="131">
        <v>6217.81</v>
      </c>
      <c r="M335" s="132" t="s">
        <v>1706</v>
      </c>
      <c r="N335" s="151" t="s">
        <v>203</v>
      </c>
      <c r="O335" s="128">
        <v>42588</v>
      </c>
      <c r="P335" s="134" t="s">
        <v>203</v>
      </c>
      <c r="Q335" s="135">
        <v>42557</v>
      </c>
      <c r="R335" s="136" t="s">
        <v>432</v>
      </c>
      <c r="S335" s="137" t="s">
        <v>11</v>
      </c>
      <c r="T335" s="138">
        <v>42530</v>
      </c>
      <c r="U335" s="139" t="s">
        <v>1707</v>
      </c>
      <c r="V335" s="139" t="s">
        <v>204</v>
      </c>
      <c r="W335" s="140">
        <v>42579</v>
      </c>
      <c r="X335" s="139" t="s">
        <v>1708</v>
      </c>
      <c r="Y335" s="198" t="s">
        <v>1709</v>
      </c>
      <c r="Z335" s="422"/>
      <c r="AA335" s="152"/>
      <c r="AB335" s="150"/>
      <c r="AC335" s="143" t="s">
        <v>186</v>
      </c>
      <c r="AD335" s="143" t="s">
        <v>186</v>
      </c>
      <c r="AE335" s="144"/>
      <c r="AF335" s="144"/>
      <c r="AG335" s="144"/>
      <c r="AH335" s="144"/>
      <c r="AI335" s="144"/>
      <c r="AJ335" s="144"/>
      <c r="AK335" s="144"/>
      <c r="AL335" s="143" t="s">
        <v>1195</v>
      </c>
      <c r="AM335" s="342"/>
      <c r="AN335" s="479"/>
      <c r="AO335" s="372" t="e">
        <f>VLOOKUP(C335,[2]LICITACIONES!$A$2:$A$51,1,0)</f>
        <v>#N/A</v>
      </c>
      <c r="AP335" s="469"/>
      <c r="AQ335" s="469"/>
      <c r="AR335" s="468"/>
      <c r="AS335" s="468"/>
      <c r="AT335" s="468"/>
      <c r="AU335" s="468"/>
      <c r="AV335" s="468" t="e">
        <f>VLOOKUP(C335,[3]LICITACIONES!$A$2:$B$67,2,0)</f>
        <v>#N/A</v>
      </c>
      <c r="AW335" s="468" t="e">
        <f>VLOOKUP(C335,'[3]O.C. EN EJECUCIÓN'!$A$2:$B$25,2,0)</f>
        <v>#N/A</v>
      </c>
      <c r="AX335" s="100"/>
      <c r="AY335" s="100"/>
      <c r="AZ335" s="100"/>
      <c r="BA335" s="100"/>
      <c r="BB335" s="100"/>
      <c r="BC335" s="100"/>
      <c r="BD335" s="100"/>
      <c r="BE335" s="100"/>
    </row>
    <row r="336" spans="1:57" ht="60" customHeight="1" x14ac:dyDescent="0.25">
      <c r="A336" s="125">
        <v>337</v>
      </c>
      <c r="B336" s="126" t="s">
        <v>1710</v>
      </c>
      <c r="C336" s="126" t="s">
        <v>1710</v>
      </c>
      <c r="D336" s="127"/>
      <c r="E336" s="126" t="s">
        <v>1711</v>
      </c>
      <c r="F336" s="127"/>
      <c r="G336" s="127"/>
      <c r="H336" s="151" t="s">
        <v>1712</v>
      </c>
      <c r="I336" s="440">
        <v>42529</v>
      </c>
      <c r="J336" s="167" t="s">
        <v>497</v>
      </c>
      <c r="K336" s="166" t="s">
        <v>598</v>
      </c>
      <c r="L336" s="131">
        <v>4900</v>
      </c>
      <c r="M336" s="132" t="s">
        <v>1713</v>
      </c>
      <c r="N336" s="151" t="s">
        <v>203</v>
      </c>
      <c r="O336" s="128">
        <v>42588</v>
      </c>
      <c r="P336" s="134" t="s">
        <v>203</v>
      </c>
      <c r="Q336" s="135">
        <v>42557</v>
      </c>
      <c r="R336" s="136" t="s">
        <v>432</v>
      </c>
      <c r="S336" s="137" t="s">
        <v>11</v>
      </c>
      <c r="T336" s="138">
        <v>42530</v>
      </c>
      <c r="U336" s="139" t="s">
        <v>1714</v>
      </c>
      <c r="V336" s="139" t="s">
        <v>206</v>
      </c>
      <c r="W336" s="140">
        <v>42570</v>
      </c>
      <c r="X336" s="139" t="s">
        <v>1715</v>
      </c>
      <c r="Y336" s="139" t="s">
        <v>1716</v>
      </c>
      <c r="Z336" s="421" t="s">
        <v>206</v>
      </c>
      <c r="AA336" s="141">
        <v>42570</v>
      </c>
      <c r="AB336" s="150"/>
      <c r="AC336" s="164" t="s">
        <v>375</v>
      </c>
      <c r="AD336" s="164" t="s">
        <v>375</v>
      </c>
      <c r="AE336" s="144"/>
      <c r="AF336" s="180">
        <v>30714219428</v>
      </c>
      <c r="AG336" s="144"/>
      <c r="AH336" s="143" t="s">
        <v>1717</v>
      </c>
      <c r="AI336" s="144"/>
      <c r="AJ336" s="169">
        <v>4900</v>
      </c>
      <c r="AK336" s="144"/>
      <c r="AL336" s="143" t="s">
        <v>1718</v>
      </c>
      <c r="AM336" s="342"/>
      <c r="AN336" s="479"/>
      <c r="AO336" s="372" t="e">
        <f>VLOOKUP(C336,[2]LICITACIONES!$A$2:$A$51,1,0)</f>
        <v>#N/A</v>
      </c>
      <c r="AP336" s="469"/>
      <c r="AQ336" s="469"/>
      <c r="AR336" s="468"/>
      <c r="AS336" s="468"/>
      <c r="AT336" s="468"/>
      <c r="AU336" s="468"/>
      <c r="AV336" s="468" t="e">
        <f>VLOOKUP(C336,[3]LICITACIONES!$A$2:$B$67,2,0)</f>
        <v>#N/A</v>
      </c>
      <c r="AW336" s="468" t="e">
        <f>VLOOKUP(C336,'[3]O.C. EN EJECUCIÓN'!$A$2:$B$25,2,0)</f>
        <v>#N/A</v>
      </c>
      <c r="AX336" s="100"/>
      <c r="AY336" s="100"/>
      <c r="AZ336" s="100"/>
      <c r="BA336" s="100"/>
      <c r="BB336" s="100"/>
      <c r="BC336" s="100"/>
      <c r="BD336" s="100"/>
      <c r="BE336" s="100"/>
    </row>
    <row r="337" spans="1:57" ht="60" customHeight="1" x14ac:dyDescent="0.25">
      <c r="A337" s="125">
        <v>338</v>
      </c>
      <c r="B337" s="126" t="s">
        <v>1719</v>
      </c>
      <c r="C337" s="126" t="s">
        <v>1719</v>
      </c>
      <c r="D337" s="127"/>
      <c r="E337" s="126" t="s">
        <v>1720</v>
      </c>
      <c r="F337" s="127"/>
      <c r="G337" s="127"/>
      <c r="H337" s="151" t="s">
        <v>1721</v>
      </c>
      <c r="I337" s="440">
        <v>42529</v>
      </c>
      <c r="J337" s="167" t="s">
        <v>497</v>
      </c>
      <c r="K337" s="166" t="s">
        <v>598</v>
      </c>
      <c r="L337" s="131">
        <v>97500</v>
      </c>
      <c r="M337" s="132" t="s">
        <v>1713</v>
      </c>
      <c r="N337" s="151" t="s">
        <v>203</v>
      </c>
      <c r="O337" s="128">
        <v>42588</v>
      </c>
      <c r="P337" s="134" t="s">
        <v>203</v>
      </c>
      <c r="Q337" s="135">
        <v>42557</v>
      </c>
      <c r="R337" s="136" t="s">
        <v>432</v>
      </c>
      <c r="S337" s="137" t="s">
        <v>70</v>
      </c>
      <c r="T337" s="138">
        <v>42572</v>
      </c>
      <c r="U337" s="139" t="s">
        <v>3293</v>
      </c>
      <c r="V337" s="139" t="s">
        <v>204</v>
      </c>
      <c r="W337" s="140">
        <v>42598</v>
      </c>
      <c r="X337" s="139" t="s">
        <v>3790</v>
      </c>
      <c r="Y337" s="139" t="s">
        <v>1722</v>
      </c>
      <c r="Z337" s="421"/>
      <c r="AA337" s="152"/>
      <c r="AB337" s="150"/>
      <c r="AC337" s="164" t="s">
        <v>375</v>
      </c>
      <c r="AD337" s="164" t="s">
        <v>375</v>
      </c>
      <c r="AE337" s="144"/>
      <c r="AF337" s="180">
        <v>30714219428</v>
      </c>
      <c r="AG337" s="144"/>
      <c r="AH337" s="143" t="s">
        <v>1723</v>
      </c>
      <c r="AI337" s="144"/>
      <c r="AJ337" s="169">
        <v>97500</v>
      </c>
      <c r="AK337" s="144"/>
      <c r="AL337" s="143" t="s">
        <v>1718</v>
      </c>
      <c r="AM337" s="342"/>
      <c r="AN337" s="479"/>
      <c r="AO337" s="372" t="e">
        <f>VLOOKUP(C337,[2]LICITACIONES!$A$2:$A$51,1,0)</f>
        <v>#N/A</v>
      </c>
      <c r="AP337" s="469"/>
      <c r="AQ337" s="469"/>
      <c r="AR337" s="468"/>
      <c r="AS337" s="468"/>
      <c r="AT337" s="468"/>
      <c r="AU337" s="468" t="s">
        <v>6514</v>
      </c>
      <c r="AV337" s="468" t="e">
        <f>VLOOKUP(C337,[3]LICITACIONES!$A$2:$B$67,2,0)</f>
        <v>#N/A</v>
      </c>
      <c r="AW337" s="468" t="e">
        <f>VLOOKUP(C337,'[3]O.C. EN EJECUCIÓN'!$A$2:$B$25,2,0)</f>
        <v>#N/A</v>
      </c>
      <c r="AX337" s="100"/>
      <c r="AY337" s="100"/>
      <c r="AZ337" s="100"/>
      <c r="BA337" s="100"/>
      <c r="BB337" s="100"/>
      <c r="BC337" s="100"/>
      <c r="BD337" s="100"/>
      <c r="BE337" s="100"/>
    </row>
    <row r="338" spans="1:57" ht="60" customHeight="1" x14ac:dyDescent="0.25">
      <c r="A338" s="125">
        <v>339</v>
      </c>
      <c r="B338" s="126" t="s">
        <v>89</v>
      </c>
      <c r="C338" s="126" t="s">
        <v>89</v>
      </c>
      <c r="D338" s="127"/>
      <c r="E338" s="126" t="s">
        <v>1724</v>
      </c>
      <c r="F338" s="127"/>
      <c r="G338" s="127"/>
      <c r="H338" s="151" t="s">
        <v>1725</v>
      </c>
      <c r="I338" s="440">
        <v>42521</v>
      </c>
      <c r="J338" s="167" t="s">
        <v>519</v>
      </c>
      <c r="K338" s="166" t="s">
        <v>1726</v>
      </c>
      <c r="L338" s="130"/>
      <c r="M338" s="132" t="s">
        <v>1727</v>
      </c>
      <c r="N338" s="151" t="s">
        <v>226</v>
      </c>
      <c r="O338" s="195" t="s">
        <v>3367</v>
      </c>
      <c r="P338" s="134" t="s">
        <v>204</v>
      </c>
      <c r="Q338" s="135">
        <v>42542</v>
      </c>
      <c r="R338" s="148"/>
      <c r="S338" s="137" t="s">
        <v>6560</v>
      </c>
      <c r="T338" s="138">
        <v>42531</v>
      </c>
      <c r="U338" s="139" t="s">
        <v>3761</v>
      </c>
      <c r="V338" s="139" t="s">
        <v>226</v>
      </c>
      <c r="W338" s="140">
        <v>42598</v>
      </c>
      <c r="X338" s="148"/>
      <c r="Y338" s="148" t="s">
        <v>6726</v>
      </c>
      <c r="Z338" s="421" t="s">
        <v>226</v>
      </c>
      <c r="AA338" s="141">
        <v>42598</v>
      </c>
      <c r="AB338" s="150"/>
      <c r="AC338" s="143" t="s">
        <v>183</v>
      </c>
      <c r="AD338" s="143" t="s">
        <v>183</v>
      </c>
      <c r="AE338" s="144"/>
      <c r="AF338" s="144"/>
      <c r="AG338" s="144"/>
      <c r="AH338" s="144"/>
      <c r="AI338" s="144"/>
      <c r="AJ338" s="144"/>
      <c r="AK338" s="144"/>
      <c r="AL338" s="144"/>
      <c r="AM338" s="342"/>
      <c r="AN338" s="479"/>
      <c r="AO338" s="372" t="str">
        <f>VLOOKUP(C338,[2]LICITACIONES!$A$2:$A$51,1,0)</f>
        <v>239236/2016</v>
      </c>
      <c r="AP338" s="469"/>
      <c r="AQ338" s="469"/>
      <c r="AR338" s="468"/>
      <c r="AS338" s="468"/>
      <c r="AT338" s="468"/>
      <c r="AU338" s="468" t="str">
        <f>VLOOKUP(C338,'[4]En curso'!$A$2:$C$58,3,0)</f>
        <v>Tecnopolis</v>
      </c>
      <c r="AV338" s="468" t="str">
        <f>VLOOKUP(C338,[3]LICITACIONES!$A$2:$B$67,2,0)</f>
        <v>Tecnopolis - Servicio de Salud</v>
      </c>
      <c r="AW338" s="468" t="e">
        <f>VLOOKUP(C338,'[3]O.C. EN EJECUCIÓN'!$A$2:$B$25,2,0)</f>
        <v>#N/A</v>
      </c>
      <c r="AX338" s="100"/>
      <c r="AY338" s="100"/>
      <c r="AZ338" s="100"/>
      <c r="BA338" s="100"/>
      <c r="BB338" s="100"/>
      <c r="BC338" s="100"/>
      <c r="BD338" s="100"/>
      <c r="BE338" s="100"/>
    </row>
    <row r="339" spans="1:57" ht="45" customHeight="1" x14ac:dyDescent="0.25">
      <c r="A339" s="125">
        <v>340</v>
      </c>
      <c r="B339" s="126" t="s">
        <v>173</v>
      </c>
      <c r="C339" s="126" t="s">
        <v>173</v>
      </c>
      <c r="D339" s="127"/>
      <c r="E339" s="126" t="s">
        <v>1728</v>
      </c>
      <c r="F339" s="127"/>
      <c r="G339" s="127"/>
      <c r="H339" s="151" t="s">
        <v>1729</v>
      </c>
      <c r="I339" s="440">
        <v>42521</v>
      </c>
      <c r="J339" s="167" t="s">
        <v>2263</v>
      </c>
      <c r="K339" s="430"/>
      <c r="L339" s="130"/>
      <c r="M339" s="149" t="s">
        <v>1730</v>
      </c>
      <c r="N339" s="151" t="s">
        <v>226</v>
      </c>
      <c r="O339" s="195" t="s">
        <v>3367</v>
      </c>
      <c r="P339" s="134" t="s">
        <v>204</v>
      </c>
      <c r="Q339" s="135">
        <v>42549</v>
      </c>
      <c r="R339" s="148"/>
      <c r="S339" s="137" t="s">
        <v>6560</v>
      </c>
      <c r="T339" s="138">
        <v>42549</v>
      </c>
      <c r="U339" s="139" t="s">
        <v>3761</v>
      </c>
      <c r="V339" s="139" t="s">
        <v>226</v>
      </c>
      <c r="W339" s="140">
        <v>42599</v>
      </c>
      <c r="X339" s="139" t="s">
        <v>3791</v>
      </c>
      <c r="Y339" s="148" t="s">
        <v>6726</v>
      </c>
      <c r="Z339" s="422" t="s">
        <v>226</v>
      </c>
      <c r="AA339" s="425">
        <v>42599</v>
      </c>
      <c r="AB339" s="150"/>
      <c r="AC339" s="130"/>
      <c r="AD339" s="130"/>
      <c r="AE339" s="144"/>
      <c r="AF339" s="144"/>
      <c r="AG339" s="144"/>
      <c r="AH339" s="144"/>
      <c r="AI339" s="144"/>
      <c r="AJ339" s="144"/>
      <c r="AK339" s="144"/>
      <c r="AL339" s="144"/>
      <c r="AM339" s="342"/>
      <c r="AN339" s="479"/>
      <c r="AO339" s="372" t="str">
        <f>VLOOKUP(C339,[2]LICITACIONES!$A$2:$A$51,1,0)</f>
        <v>239184/2016</v>
      </c>
      <c r="AP339" s="469"/>
      <c r="AQ339" s="469"/>
      <c r="AR339" s="468"/>
      <c r="AS339" s="468"/>
      <c r="AT339" s="468"/>
      <c r="AU339" s="468" t="str">
        <f>VLOOKUP(C339,'[4]En curso'!$A$2:$C$58,3,0)</f>
        <v>Tecnopolis</v>
      </c>
      <c r="AV339" s="468" t="str">
        <f>VLOOKUP(C339,[3]LICITACIONES!$A$2:$B$67,2,0)</f>
        <v>Tecnopolis - Iluminacion</v>
      </c>
      <c r="AW339" s="468" t="e">
        <f>VLOOKUP(C339,'[3]O.C. EN EJECUCIÓN'!$A$2:$B$25,2,0)</f>
        <v>#N/A</v>
      </c>
      <c r="AX339" s="100"/>
      <c r="AY339" s="100"/>
      <c r="AZ339" s="100"/>
      <c r="BA339" s="100"/>
      <c r="BB339" s="100"/>
      <c r="BC339" s="100"/>
      <c r="BD339" s="100"/>
      <c r="BE339" s="100"/>
    </row>
    <row r="340" spans="1:57" ht="30" customHeight="1" x14ac:dyDescent="0.25">
      <c r="A340" s="125">
        <v>341</v>
      </c>
      <c r="B340" s="126" t="s">
        <v>1731</v>
      </c>
      <c r="C340" s="126" t="s">
        <v>1731</v>
      </c>
      <c r="D340" s="127"/>
      <c r="E340" s="127"/>
      <c r="F340" s="127"/>
      <c r="G340" s="127"/>
      <c r="H340" s="126" t="s">
        <v>1732</v>
      </c>
      <c r="I340" s="440">
        <v>42501</v>
      </c>
      <c r="J340" s="167" t="s">
        <v>497</v>
      </c>
      <c r="K340" s="167" t="s">
        <v>851</v>
      </c>
      <c r="L340" s="131">
        <v>29511.9</v>
      </c>
      <c r="M340" s="129" t="s">
        <v>1733</v>
      </c>
      <c r="N340" s="151" t="s">
        <v>247</v>
      </c>
      <c r="O340" s="128">
        <v>42679</v>
      </c>
      <c r="P340" s="147"/>
      <c r="Q340" s="147"/>
      <c r="R340" s="148"/>
      <c r="S340" s="137" t="s">
        <v>11</v>
      </c>
      <c r="T340" s="138">
        <v>42514</v>
      </c>
      <c r="U340" s="139" t="s">
        <v>1734</v>
      </c>
      <c r="V340" s="139" t="s">
        <v>204</v>
      </c>
      <c r="W340" s="140">
        <v>42517</v>
      </c>
      <c r="X340" s="139" t="s">
        <v>1255</v>
      </c>
      <c r="Y340" s="139" t="s">
        <v>1734</v>
      </c>
      <c r="Z340" s="421" t="s">
        <v>204</v>
      </c>
      <c r="AA340" s="141">
        <v>42517</v>
      </c>
      <c r="AB340" s="150"/>
      <c r="AC340" s="143" t="s">
        <v>186</v>
      </c>
      <c r="AD340" s="143" t="s">
        <v>186</v>
      </c>
      <c r="AE340" s="144"/>
      <c r="AF340" s="144"/>
      <c r="AG340" s="144"/>
      <c r="AH340" s="143" t="s">
        <v>1735</v>
      </c>
      <c r="AI340" s="144"/>
      <c r="AJ340" s="144"/>
      <c r="AK340" s="144"/>
      <c r="AL340" s="144"/>
      <c r="AM340" s="342"/>
      <c r="AN340" s="479"/>
      <c r="AO340" s="372" t="e">
        <f>VLOOKUP(C340,[2]LICITACIONES!$A$2:$A$51,1,0)</f>
        <v>#N/A</v>
      </c>
      <c r="AP340" s="469"/>
      <c r="AQ340" s="469"/>
      <c r="AR340" s="468"/>
      <c r="AS340" s="468"/>
      <c r="AT340" s="468"/>
      <c r="AU340" s="468"/>
      <c r="AV340" s="468" t="e">
        <f>VLOOKUP(C340,[3]LICITACIONES!$A$2:$B$67,2,0)</f>
        <v>#N/A</v>
      </c>
      <c r="AW340" s="468" t="e">
        <f>VLOOKUP(C340,'[3]O.C. EN EJECUCIÓN'!$A$2:$B$25,2,0)</f>
        <v>#N/A</v>
      </c>
      <c r="AX340" s="100"/>
      <c r="AY340" s="100"/>
      <c r="AZ340" s="100"/>
      <c r="BA340" s="100"/>
      <c r="BB340" s="100"/>
      <c r="BC340" s="100"/>
      <c r="BD340" s="100"/>
      <c r="BE340" s="100"/>
    </row>
    <row r="341" spans="1:57" ht="45" customHeight="1" x14ac:dyDescent="0.25">
      <c r="A341" s="125">
        <v>342</v>
      </c>
      <c r="B341" s="126" t="s">
        <v>86</v>
      </c>
      <c r="C341" s="126" t="s">
        <v>86</v>
      </c>
      <c r="D341" s="127"/>
      <c r="E341" s="126" t="s">
        <v>1736</v>
      </c>
      <c r="F341" s="127"/>
      <c r="G341" s="127"/>
      <c r="H341" s="151" t="s">
        <v>1737</v>
      </c>
      <c r="I341" s="440">
        <v>42521</v>
      </c>
      <c r="J341" s="126" t="s">
        <v>237</v>
      </c>
      <c r="K341" s="194" t="s">
        <v>1738</v>
      </c>
      <c r="L341" s="130"/>
      <c r="M341" s="149" t="s">
        <v>1739</v>
      </c>
      <c r="N341" s="151" t="s">
        <v>226</v>
      </c>
      <c r="O341" s="195" t="s">
        <v>3367</v>
      </c>
      <c r="P341" s="134" t="s">
        <v>204</v>
      </c>
      <c r="Q341" s="135">
        <v>42542</v>
      </c>
      <c r="R341" s="148"/>
      <c r="S341" s="137" t="s">
        <v>6560</v>
      </c>
      <c r="T341" s="138">
        <v>42531</v>
      </c>
      <c r="U341" s="139" t="s">
        <v>6945</v>
      </c>
      <c r="V341" s="139" t="s">
        <v>226</v>
      </c>
      <c r="W341" s="140">
        <v>42598</v>
      </c>
      <c r="X341" s="139" t="s">
        <v>3792</v>
      </c>
      <c r="Y341" s="148" t="s">
        <v>6726</v>
      </c>
      <c r="Z341" s="422" t="s">
        <v>226</v>
      </c>
      <c r="AA341" s="425">
        <v>42598</v>
      </c>
      <c r="AB341" s="150"/>
      <c r="AC341" s="143" t="s">
        <v>183</v>
      </c>
      <c r="AD341" s="143" t="s">
        <v>183</v>
      </c>
      <c r="AE341" s="144"/>
      <c r="AF341" s="144"/>
      <c r="AG341" s="144"/>
      <c r="AH341" s="144"/>
      <c r="AI341" s="144"/>
      <c r="AJ341" s="144"/>
      <c r="AK341" s="144"/>
      <c r="AL341" s="144"/>
      <c r="AM341" s="342"/>
      <c r="AN341" s="479"/>
      <c r="AO341" s="372" t="str">
        <f>VLOOKUP(C341,[2]LICITACIONES!$A$2:$A$51,1,0)</f>
        <v>239230/2016</v>
      </c>
      <c r="AP341" s="469"/>
      <c r="AQ341" s="469"/>
      <c r="AR341" s="468"/>
      <c r="AS341" s="468"/>
      <c r="AT341" s="468"/>
      <c r="AU341" s="468" t="str">
        <f>VLOOKUP(C341,'[4]En curso'!$A$2:$C$58,3,0)</f>
        <v>Tecnopolis</v>
      </c>
      <c r="AV341" s="468" t="str">
        <f>VLOOKUP(C341,[3]LICITACIONES!$A$2:$B$67,2,0)</f>
        <v>Tecnopolis - Vehículo eléctrico</v>
      </c>
      <c r="AW341" s="468" t="e">
        <f>VLOOKUP(C341,'[3]O.C. EN EJECUCIÓN'!$A$2:$B$25,2,0)</f>
        <v>#N/A</v>
      </c>
      <c r="AX341" s="100"/>
      <c r="AY341" s="100"/>
      <c r="AZ341" s="100"/>
      <c r="BA341" s="100"/>
      <c r="BB341" s="100"/>
      <c r="BC341" s="100"/>
      <c r="BD341" s="100"/>
      <c r="BE341" s="100"/>
    </row>
    <row r="342" spans="1:57" ht="30" customHeight="1" x14ac:dyDescent="0.25">
      <c r="A342" s="125">
        <v>343</v>
      </c>
      <c r="B342" s="126" t="s">
        <v>1740</v>
      </c>
      <c r="C342" s="126" t="s">
        <v>1740</v>
      </c>
      <c r="D342" s="127"/>
      <c r="E342" s="126" t="s">
        <v>1741</v>
      </c>
      <c r="F342" s="127"/>
      <c r="G342" s="127"/>
      <c r="H342" s="151" t="s">
        <v>1742</v>
      </c>
      <c r="I342" s="440">
        <v>42521</v>
      </c>
      <c r="J342" s="167" t="s">
        <v>300</v>
      </c>
      <c r="K342" s="166" t="s">
        <v>985</v>
      </c>
      <c r="L342" s="131">
        <v>10800</v>
      </c>
      <c r="M342" s="149" t="s">
        <v>1743</v>
      </c>
      <c r="N342" s="151" t="s">
        <v>226</v>
      </c>
      <c r="O342" s="195" t="s">
        <v>3367</v>
      </c>
      <c r="P342" s="134" t="s">
        <v>204</v>
      </c>
      <c r="Q342" s="135">
        <v>42531</v>
      </c>
      <c r="R342" s="136" t="s">
        <v>268</v>
      </c>
      <c r="S342" s="137" t="s">
        <v>112</v>
      </c>
      <c r="T342" s="138">
        <v>42531</v>
      </c>
      <c r="U342" s="139" t="s">
        <v>355</v>
      </c>
      <c r="V342" s="139" t="s">
        <v>206</v>
      </c>
      <c r="W342" s="140">
        <v>42535</v>
      </c>
      <c r="X342" s="139" t="s">
        <v>3385</v>
      </c>
      <c r="Y342" s="148"/>
      <c r="Z342" s="421" t="s">
        <v>215</v>
      </c>
      <c r="AA342" s="141">
        <v>42545</v>
      </c>
      <c r="AB342" s="150"/>
      <c r="AC342" s="143" t="s">
        <v>186</v>
      </c>
      <c r="AD342" s="143" t="s">
        <v>186</v>
      </c>
      <c r="AE342" s="144"/>
      <c r="AF342" s="142" t="s">
        <v>1744</v>
      </c>
      <c r="AG342" s="144"/>
      <c r="AH342" s="143" t="s">
        <v>1745</v>
      </c>
      <c r="AI342" s="144"/>
      <c r="AJ342" s="169">
        <v>10800</v>
      </c>
      <c r="AK342" s="206" t="s">
        <v>531</v>
      </c>
      <c r="AL342" s="206" t="s">
        <v>969</v>
      </c>
      <c r="AM342" s="342" t="str">
        <f>AK342</f>
        <v>Devengado</v>
      </c>
      <c r="AN342" s="479"/>
      <c r="AO342" s="372" t="e">
        <f>VLOOKUP(C342,[2]LICITACIONES!$A$2:$A$51,1,0)</f>
        <v>#N/A</v>
      </c>
      <c r="AP342" s="469"/>
      <c r="AQ342" s="469"/>
      <c r="AR342" s="468"/>
      <c r="AS342" s="468"/>
      <c r="AT342" s="468"/>
      <c r="AU342" s="468" t="s">
        <v>6514</v>
      </c>
      <c r="AV342" s="468" t="e">
        <f>VLOOKUP(C342,[3]LICITACIONES!$A$2:$B$67,2,0)</f>
        <v>#N/A</v>
      </c>
      <c r="AW342" s="468" t="e">
        <f>VLOOKUP(C342,'[3]O.C. EN EJECUCIÓN'!$A$2:$B$25,2,0)</f>
        <v>#N/A</v>
      </c>
      <c r="AX342" s="100"/>
      <c r="AY342" s="100"/>
      <c r="AZ342" s="100"/>
      <c r="BA342" s="100"/>
      <c r="BB342" s="100"/>
      <c r="BC342" s="100"/>
      <c r="BD342" s="100"/>
      <c r="BE342" s="100"/>
    </row>
    <row r="343" spans="1:57" ht="30" customHeight="1" x14ac:dyDescent="0.25">
      <c r="A343" s="125">
        <v>344</v>
      </c>
      <c r="B343" s="126" t="s">
        <v>1746</v>
      </c>
      <c r="C343" s="126" t="s">
        <v>1746</v>
      </c>
      <c r="D343" s="127"/>
      <c r="E343" s="127"/>
      <c r="F343" s="127"/>
      <c r="G343" s="127"/>
      <c r="H343" s="127"/>
      <c r="I343" s="133"/>
      <c r="J343" s="167" t="s">
        <v>3235</v>
      </c>
      <c r="K343" s="430"/>
      <c r="L343" s="130"/>
      <c r="M343" s="132" t="s">
        <v>1747</v>
      </c>
      <c r="N343" s="151" t="s">
        <v>226</v>
      </c>
      <c r="O343" s="133"/>
      <c r="P343" s="134" t="s">
        <v>226</v>
      </c>
      <c r="Q343" s="135">
        <v>42514</v>
      </c>
      <c r="R343" s="148"/>
      <c r="S343" s="137" t="s">
        <v>112</v>
      </c>
      <c r="T343" s="138">
        <v>42514</v>
      </c>
      <c r="U343" s="139" t="s">
        <v>276</v>
      </c>
      <c r="V343" s="148"/>
      <c r="W343" s="148"/>
      <c r="X343" s="148"/>
      <c r="Y343" s="148"/>
      <c r="Z343" s="421" t="s">
        <v>220</v>
      </c>
      <c r="AA343" s="141">
        <v>42514</v>
      </c>
      <c r="AB343" s="150"/>
      <c r="AC343" s="143" t="s">
        <v>375</v>
      </c>
      <c r="AD343" s="143" t="s">
        <v>375</v>
      </c>
      <c r="AE343" s="144"/>
      <c r="AF343" s="144"/>
      <c r="AG343" s="144"/>
      <c r="AH343" s="144"/>
      <c r="AI343" s="144"/>
      <c r="AJ343" s="144"/>
      <c r="AK343" s="144"/>
      <c r="AL343" s="144"/>
      <c r="AM343" s="342"/>
      <c r="AN343" s="479"/>
      <c r="AO343" s="372" t="e">
        <f>VLOOKUP(C343,[2]LICITACIONES!$A$2:$A$51,1,0)</f>
        <v>#N/A</v>
      </c>
      <c r="AP343" s="469"/>
      <c r="AQ343" s="469"/>
      <c r="AR343" s="468"/>
      <c r="AS343" s="468"/>
      <c r="AT343" s="468"/>
      <c r="AU343" s="468"/>
      <c r="AV343" s="468" t="e">
        <f>VLOOKUP(C343,[3]LICITACIONES!$A$2:$B$67,2,0)</f>
        <v>#N/A</v>
      </c>
      <c r="AW343" s="468" t="e">
        <f>VLOOKUP(C343,'[3]O.C. EN EJECUCIÓN'!$A$2:$B$25,2,0)</f>
        <v>#N/A</v>
      </c>
      <c r="AX343" s="100"/>
      <c r="AY343" s="100"/>
      <c r="AZ343" s="100"/>
      <c r="BA343" s="100"/>
      <c r="BB343" s="100"/>
      <c r="BC343" s="100"/>
      <c r="BD343" s="100"/>
      <c r="BE343" s="100"/>
    </row>
    <row r="344" spans="1:57" ht="60" customHeight="1" x14ac:dyDescent="0.25">
      <c r="A344" s="125">
        <v>345</v>
      </c>
      <c r="B344" s="126" t="s">
        <v>1748</v>
      </c>
      <c r="C344" s="126" t="s">
        <v>1748</v>
      </c>
      <c r="D344" s="127"/>
      <c r="E344" s="126" t="s">
        <v>1749</v>
      </c>
      <c r="F344" s="127"/>
      <c r="G344" s="127"/>
      <c r="H344" s="151" t="s">
        <v>1750</v>
      </c>
      <c r="I344" s="440">
        <v>42529</v>
      </c>
      <c r="J344" s="167" t="s">
        <v>271</v>
      </c>
      <c r="K344" s="166" t="s">
        <v>1751</v>
      </c>
      <c r="L344" s="131">
        <v>3000</v>
      </c>
      <c r="M344" s="132" t="s">
        <v>1752</v>
      </c>
      <c r="N344" s="151" t="s">
        <v>203</v>
      </c>
      <c r="O344" s="128">
        <v>42588</v>
      </c>
      <c r="P344" s="134" t="s">
        <v>204</v>
      </c>
      <c r="Q344" s="135">
        <v>42542</v>
      </c>
      <c r="R344" s="136" t="s">
        <v>286</v>
      </c>
      <c r="S344" s="137" t="s">
        <v>70</v>
      </c>
      <c r="T344" s="138">
        <v>42531</v>
      </c>
      <c r="U344" s="139" t="s">
        <v>1753</v>
      </c>
      <c r="V344" s="139" t="s">
        <v>203</v>
      </c>
      <c r="W344" s="140">
        <v>42563</v>
      </c>
      <c r="X344" s="139" t="s">
        <v>1576</v>
      </c>
      <c r="Y344" s="139" t="s">
        <v>1702</v>
      </c>
      <c r="Z344" s="421" t="s">
        <v>422</v>
      </c>
      <c r="AA344" s="141">
        <v>42563</v>
      </c>
      <c r="AB344" s="150"/>
      <c r="AC344" s="143" t="s">
        <v>375</v>
      </c>
      <c r="AD344" s="143" t="s">
        <v>375</v>
      </c>
      <c r="AE344" s="144"/>
      <c r="AF344" s="144"/>
      <c r="AG344" s="144"/>
      <c r="AH344" s="143" t="s">
        <v>586</v>
      </c>
      <c r="AI344" s="144"/>
      <c r="AJ344" s="144"/>
      <c r="AK344" s="144"/>
      <c r="AL344" s="143" t="s">
        <v>282</v>
      </c>
      <c r="AM344" s="342"/>
      <c r="AN344" s="479"/>
      <c r="AO344" s="372" t="e">
        <f>VLOOKUP(C344,[2]LICITACIONES!$A$2:$A$51,1,0)</f>
        <v>#N/A</v>
      </c>
      <c r="AP344" s="469"/>
      <c r="AQ344" s="469"/>
      <c r="AR344" s="468"/>
      <c r="AS344" s="468"/>
      <c r="AT344" s="468"/>
      <c r="AU344" s="468"/>
      <c r="AV344" s="468" t="e">
        <f>VLOOKUP(C344,[3]LICITACIONES!$A$2:$B$67,2,0)</f>
        <v>#N/A</v>
      </c>
      <c r="AW344" s="468" t="e">
        <f>VLOOKUP(C344,'[3]O.C. EN EJECUCIÓN'!$A$2:$B$25,2,0)</f>
        <v>#N/A</v>
      </c>
      <c r="AX344" s="100"/>
      <c r="AY344" s="100"/>
      <c r="AZ344" s="100"/>
      <c r="BA344" s="100"/>
      <c r="BB344" s="100"/>
      <c r="BC344" s="100"/>
      <c r="BD344" s="100"/>
      <c r="BE344" s="100"/>
    </row>
    <row r="345" spans="1:57" ht="45" customHeight="1" x14ac:dyDescent="0.25">
      <c r="A345" s="125">
        <v>346</v>
      </c>
      <c r="B345" s="126" t="s">
        <v>1754</v>
      </c>
      <c r="C345" s="126" t="s">
        <v>1754</v>
      </c>
      <c r="D345" s="127"/>
      <c r="E345" s="127"/>
      <c r="F345" s="127"/>
      <c r="G345" s="127"/>
      <c r="H345" s="127"/>
      <c r="I345" s="133"/>
      <c r="J345" s="167" t="s">
        <v>467</v>
      </c>
      <c r="K345" s="167" t="s">
        <v>1755</v>
      </c>
      <c r="L345" s="131">
        <v>290000</v>
      </c>
      <c r="M345" s="132" t="s">
        <v>1756</v>
      </c>
      <c r="N345" s="151" t="s">
        <v>226</v>
      </c>
      <c r="O345" s="133"/>
      <c r="P345" s="134" t="s">
        <v>226</v>
      </c>
      <c r="Q345" s="135">
        <v>42514</v>
      </c>
      <c r="R345" s="148"/>
      <c r="S345" s="137" t="s">
        <v>11</v>
      </c>
      <c r="T345" s="138">
        <v>42514</v>
      </c>
      <c r="U345" s="139" t="s">
        <v>1176</v>
      </c>
      <c r="V345" s="148"/>
      <c r="W345" s="148"/>
      <c r="X345" s="148"/>
      <c r="Y345" s="148"/>
      <c r="Z345" s="421" t="s">
        <v>215</v>
      </c>
      <c r="AA345" s="141">
        <v>42522</v>
      </c>
      <c r="AB345" s="150"/>
      <c r="AC345" s="143" t="s">
        <v>375</v>
      </c>
      <c r="AD345" s="143" t="s">
        <v>375</v>
      </c>
      <c r="AE345" s="144"/>
      <c r="AF345" s="142" t="s">
        <v>1757</v>
      </c>
      <c r="AG345" s="144"/>
      <c r="AH345" s="144"/>
      <c r="AI345" s="144"/>
      <c r="AJ345" s="144"/>
      <c r="AK345" s="144"/>
      <c r="AL345" s="142" t="s">
        <v>1758</v>
      </c>
      <c r="AM345" s="342"/>
      <c r="AN345" s="479"/>
      <c r="AO345" s="372" t="e">
        <f>VLOOKUP(C345,[2]LICITACIONES!$A$2:$A$51,1,0)</f>
        <v>#N/A</v>
      </c>
      <c r="AP345" s="469"/>
      <c r="AQ345" s="469"/>
      <c r="AR345" s="468"/>
      <c r="AS345" s="468"/>
      <c r="AT345" s="468"/>
      <c r="AU345" s="468"/>
      <c r="AV345" s="468" t="e">
        <f>VLOOKUP(C345,[3]LICITACIONES!$A$2:$B$67,2,0)</f>
        <v>#N/A</v>
      </c>
      <c r="AW345" s="468" t="e">
        <f>VLOOKUP(C345,'[3]O.C. EN EJECUCIÓN'!$A$2:$B$25,2,0)</f>
        <v>#N/A</v>
      </c>
      <c r="AX345" s="100"/>
      <c r="AY345" s="100"/>
      <c r="AZ345" s="100"/>
      <c r="BA345" s="100"/>
      <c r="BB345" s="100"/>
      <c r="BC345" s="100"/>
      <c r="BD345" s="100"/>
      <c r="BE345" s="100"/>
    </row>
    <row r="346" spans="1:57" ht="60" customHeight="1" x14ac:dyDescent="0.25">
      <c r="A346" s="125">
        <v>347</v>
      </c>
      <c r="B346" s="126" t="s">
        <v>1759</v>
      </c>
      <c r="C346" s="126" t="s">
        <v>1759</v>
      </c>
      <c r="D346" s="127"/>
      <c r="E346" s="126" t="s">
        <v>1760</v>
      </c>
      <c r="F346" s="127"/>
      <c r="G346" s="127"/>
      <c r="H346" s="127"/>
      <c r="I346" s="440">
        <v>42528</v>
      </c>
      <c r="J346" s="167" t="s">
        <v>3299</v>
      </c>
      <c r="K346" s="194" t="s">
        <v>266</v>
      </c>
      <c r="L346" s="131">
        <v>101966.2</v>
      </c>
      <c r="M346" s="149" t="s">
        <v>1761</v>
      </c>
      <c r="N346" s="151" t="s">
        <v>226</v>
      </c>
      <c r="O346" s="128">
        <v>42557</v>
      </c>
      <c r="P346" s="134" t="s">
        <v>116</v>
      </c>
      <c r="Q346" s="135">
        <v>42530</v>
      </c>
      <c r="R346" s="136" t="s">
        <v>354</v>
      </c>
      <c r="S346" s="137" t="s">
        <v>112</v>
      </c>
      <c r="T346" s="138">
        <v>42534</v>
      </c>
      <c r="U346" s="139" t="s">
        <v>6782</v>
      </c>
      <c r="V346" s="148" t="s">
        <v>116</v>
      </c>
      <c r="W346" s="452">
        <v>42642</v>
      </c>
      <c r="X346" s="148" t="s">
        <v>6729</v>
      </c>
      <c r="Y346" s="148" t="s">
        <v>6730</v>
      </c>
      <c r="Z346" s="421"/>
      <c r="AA346" s="141"/>
      <c r="AB346" s="150"/>
      <c r="AC346" s="143" t="s">
        <v>186</v>
      </c>
      <c r="AD346" s="143" t="s">
        <v>186</v>
      </c>
      <c r="AE346" s="144"/>
      <c r="AF346" s="144"/>
      <c r="AG346" s="144"/>
      <c r="AH346" s="144"/>
      <c r="AI346" s="144"/>
      <c r="AJ346" s="144"/>
      <c r="AK346" s="144"/>
      <c r="AL346" s="144"/>
      <c r="AM346" s="342"/>
      <c r="AN346" s="479"/>
      <c r="AO346" s="372" t="e">
        <f>VLOOKUP(C346,[2]LICITACIONES!$A$2:$A$51,1,0)</f>
        <v>#N/A</v>
      </c>
      <c r="AP346" s="469"/>
      <c r="AQ346" s="469"/>
      <c r="AR346" s="468"/>
      <c r="AS346" s="468"/>
      <c r="AT346" s="468"/>
      <c r="AU346" s="468"/>
      <c r="AV346" s="468" t="e">
        <f>VLOOKUP(C346,[3]LICITACIONES!$A$2:$B$67,2,0)</f>
        <v>#N/A</v>
      </c>
      <c r="AW346" s="468" t="e">
        <f>VLOOKUP(C346,'[3]O.C. EN EJECUCIÓN'!$A$2:$B$25,2,0)</f>
        <v>#N/A</v>
      </c>
      <c r="AX346" s="100"/>
      <c r="AY346" s="100"/>
      <c r="AZ346" s="100"/>
      <c r="BA346" s="100"/>
      <c r="BB346" s="100"/>
      <c r="BC346" s="100"/>
      <c r="BD346" s="100"/>
      <c r="BE346" s="100"/>
    </row>
    <row r="347" spans="1:57" ht="75" customHeight="1" x14ac:dyDescent="0.25">
      <c r="A347" s="125">
        <v>348</v>
      </c>
      <c r="B347" s="126" t="s">
        <v>1759</v>
      </c>
      <c r="C347" s="126" t="s">
        <v>1759</v>
      </c>
      <c r="D347" s="127"/>
      <c r="E347" s="126" t="s">
        <v>1763</v>
      </c>
      <c r="F347" s="127"/>
      <c r="G347" s="127"/>
      <c r="H347" s="151" t="s">
        <v>1764</v>
      </c>
      <c r="I347" s="440">
        <v>42527</v>
      </c>
      <c r="J347" s="167" t="s">
        <v>3234</v>
      </c>
      <c r="K347" s="194" t="s">
        <v>266</v>
      </c>
      <c r="L347" s="131">
        <v>101966.2</v>
      </c>
      <c r="M347" s="149" t="s">
        <v>1765</v>
      </c>
      <c r="N347" s="151" t="s">
        <v>226</v>
      </c>
      <c r="O347" s="128">
        <v>42527</v>
      </c>
      <c r="P347" s="134" t="s">
        <v>116</v>
      </c>
      <c r="Q347" s="135">
        <v>42531</v>
      </c>
      <c r="R347" s="136" t="s">
        <v>354</v>
      </c>
      <c r="S347" s="137" t="s">
        <v>112</v>
      </c>
      <c r="T347" s="138">
        <v>42534</v>
      </c>
      <c r="U347" s="139" t="s">
        <v>6782</v>
      </c>
      <c r="V347" s="148"/>
      <c r="W347" s="148"/>
      <c r="X347" s="148"/>
      <c r="Y347" s="148" t="s">
        <v>6730</v>
      </c>
      <c r="Z347" s="421" t="s">
        <v>220</v>
      </c>
      <c r="AA347" s="141">
        <v>42545</v>
      </c>
      <c r="AB347" s="150"/>
      <c r="AC347" s="143" t="s">
        <v>186</v>
      </c>
      <c r="AD347" s="143" t="s">
        <v>186</v>
      </c>
      <c r="AE347" s="142" t="s">
        <v>1766</v>
      </c>
      <c r="AF347" s="144"/>
      <c r="AG347" s="144"/>
      <c r="AH347" s="201">
        <v>42462</v>
      </c>
      <c r="AI347" s="144"/>
      <c r="AJ347" s="144"/>
      <c r="AK347" s="144"/>
      <c r="AL347" s="144"/>
      <c r="AM347" s="342"/>
      <c r="AN347" s="479"/>
      <c r="AO347" s="372" t="e">
        <f>VLOOKUP(C347,[2]LICITACIONES!$A$2:$A$51,1,0)</f>
        <v>#N/A</v>
      </c>
      <c r="AP347" s="469"/>
      <c r="AQ347" s="469"/>
      <c r="AR347" s="468"/>
      <c r="AS347" s="468"/>
      <c r="AT347" s="468"/>
      <c r="AU347" s="468"/>
      <c r="AV347" s="468" t="e">
        <f>VLOOKUP(C347,[3]LICITACIONES!$A$2:$B$67,2,0)</f>
        <v>#N/A</v>
      </c>
      <c r="AW347" s="468" t="e">
        <f>VLOOKUP(C347,'[3]O.C. EN EJECUCIÓN'!$A$2:$B$25,2,0)</f>
        <v>#N/A</v>
      </c>
      <c r="AX347" s="100"/>
      <c r="AY347" s="100"/>
      <c r="AZ347" s="100"/>
      <c r="BA347" s="100"/>
      <c r="BB347" s="100"/>
      <c r="BC347" s="100"/>
      <c r="BD347" s="100"/>
      <c r="BE347" s="100"/>
    </row>
    <row r="348" spans="1:57" ht="75" customHeight="1" x14ac:dyDescent="0.25">
      <c r="A348" s="125">
        <v>349</v>
      </c>
      <c r="B348" s="126" t="s">
        <v>1767</v>
      </c>
      <c r="C348" s="126" t="s">
        <v>1767</v>
      </c>
      <c r="D348" s="127"/>
      <c r="E348" s="127"/>
      <c r="F348" s="127"/>
      <c r="G348" s="127"/>
      <c r="H348" s="151" t="s">
        <v>1768</v>
      </c>
      <c r="I348" s="440">
        <v>42531</v>
      </c>
      <c r="J348" s="167" t="s">
        <v>271</v>
      </c>
      <c r="K348" s="166" t="s">
        <v>948</v>
      </c>
      <c r="L348" s="131">
        <v>3000</v>
      </c>
      <c r="M348" s="129" t="s">
        <v>1769</v>
      </c>
      <c r="N348" s="151" t="s">
        <v>203</v>
      </c>
      <c r="O348" s="128">
        <v>42649</v>
      </c>
      <c r="P348" s="134" t="s">
        <v>204</v>
      </c>
      <c r="Q348" s="135">
        <v>42543</v>
      </c>
      <c r="R348" s="136" t="s">
        <v>286</v>
      </c>
      <c r="S348" s="137" t="s">
        <v>70</v>
      </c>
      <c r="T348" s="138">
        <v>42534</v>
      </c>
      <c r="U348" s="139" t="s">
        <v>3386</v>
      </c>
      <c r="V348" s="139" t="s">
        <v>203</v>
      </c>
      <c r="W348" s="140">
        <v>42565</v>
      </c>
      <c r="X348" s="139" t="s">
        <v>1770</v>
      </c>
      <c r="Y348" s="139" t="s">
        <v>1227</v>
      </c>
      <c r="Z348" s="421" t="s">
        <v>422</v>
      </c>
      <c r="AA348" s="141">
        <v>42566</v>
      </c>
      <c r="AB348" s="150"/>
      <c r="AC348" s="143" t="s">
        <v>375</v>
      </c>
      <c r="AD348" s="143" t="s">
        <v>375</v>
      </c>
      <c r="AE348" s="144"/>
      <c r="AF348" s="144"/>
      <c r="AG348" s="144"/>
      <c r="AH348" s="144"/>
      <c r="AI348" s="144"/>
      <c r="AJ348" s="144"/>
      <c r="AK348" s="144"/>
      <c r="AL348" s="143" t="s">
        <v>282</v>
      </c>
      <c r="AM348" s="342"/>
      <c r="AN348" s="479"/>
      <c r="AO348" s="372" t="e">
        <f>VLOOKUP(C348,[2]LICITACIONES!$A$2:$A$51,1,0)</f>
        <v>#N/A</v>
      </c>
      <c r="AP348" s="469"/>
      <c r="AQ348" s="469"/>
      <c r="AR348" s="468"/>
      <c r="AS348" s="468"/>
      <c r="AT348" s="468"/>
      <c r="AU348" s="468" t="s">
        <v>6514</v>
      </c>
      <c r="AV348" s="468" t="e">
        <f>VLOOKUP(C348,[3]LICITACIONES!$A$2:$B$67,2,0)</f>
        <v>#N/A</v>
      </c>
      <c r="AW348" s="468" t="e">
        <f>VLOOKUP(C348,'[3]O.C. EN EJECUCIÓN'!$A$2:$B$25,2,0)</f>
        <v>#N/A</v>
      </c>
      <c r="AX348" s="100"/>
      <c r="AY348" s="100"/>
      <c r="AZ348" s="100"/>
      <c r="BA348" s="100"/>
      <c r="BB348" s="100"/>
      <c r="BC348" s="100"/>
      <c r="BD348" s="100"/>
      <c r="BE348" s="100"/>
    </row>
    <row r="349" spans="1:57" ht="45" customHeight="1" x14ac:dyDescent="0.25">
      <c r="A349" s="125">
        <v>350</v>
      </c>
      <c r="B349" s="126" t="s">
        <v>1771</v>
      </c>
      <c r="C349" s="126" t="s">
        <v>1771</v>
      </c>
      <c r="D349" s="127"/>
      <c r="E349" s="127"/>
      <c r="F349" s="127"/>
      <c r="G349" s="127"/>
      <c r="H349" s="151" t="s">
        <v>1772</v>
      </c>
      <c r="I349" s="440">
        <v>42531</v>
      </c>
      <c r="J349" s="167" t="s">
        <v>271</v>
      </c>
      <c r="K349" s="166" t="s">
        <v>1773</v>
      </c>
      <c r="L349" s="131">
        <v>6000</v>
      </c>
      <c r="M349" s="129" t="s">
        <v>1774</v>
      </c>
      <c r="N349" s="151" t="s">
        <v>203</v>
      </c>
      <c r="O349" s="128">
        <v>42649</v>
      </c>
      <c r="P349" s="134" t="s">
        <v>203</v>
      </c>
      <c r="Q349" s="135">
        <v>42615</v>
      </c>
      <c r="R349" s="136" t="s">
        <v>286</v>
      </c>
      <c r="S349" s="137" t="s">
        <v>70</v>
      </c>
      <c r="T349" s="138">
        <v>42534</v>
      </c>
      <c r="U349" s="139" t="s">
        <v>1775</v>
      </c>
      <c r="V349" s="139" t="s">
        <v>204</v>
      </c>
      <c r="W349" s="140">
        <v>42627</v>
      </c>
      <c r="X349" s="139" t="s">
        <v>6482</v>
      </c>
      <c r="Y349" s="139"/>
      <c r="Z349" s="421"/>
      <c r="AA349" s="141"/>
      <c r="AB349" s="150"/>
      <c r="AC349" s="143" t="s">
        <v>375</v>
      </c>
      <c r="AD349" s="143" t="s">
        <v>375</v>
      </c>
      <c r="AE349" s="144"/>
      <c r="AF349" s="142" t="s">
        <v>1778</v>
      </c>
      <c r="AG349" s="144"/>
      <c r="AH349" s="144"/>
      <c r="AI349" s="144"/>
      <c r="AJ349" s="144"/>
      <c r="AK349" s="144"/>
      <c r="AL349" s="143" t="s">
        <v>282</v>
      </c>
      <c r="AM349" s="342"/>
      <c r="AN349" s="479"/>
      <c r="AO349" s="372" t="e">
        <f>VLOOKUP(C349,[2]LICITACIONES!$A$2:$A$51,1,0)</f>
        <v>#N/A</v>
      </c>
      <c r="AP349" s="469"/>
      <c r="AQ349" s="469"/>
      <c r="AR349" s="468"/>
      <c r="AS349" s="468"/>
      <c r="AT349" s="468"/>
      <c r="AU349" s="468"/>
      <c r="AV349" s="468" t="e">
        <f>VLOOKUP(C349,[3]LICITACIONES!$A$2:$B$67,2,0)</f>
        <v>#N/A</v>
      </c>
      <c r="AW349" s="468" t="e">
        <f>VLOOKUP(C349,'[3]O.C. EN EJECUCIÓN'!$A$2:$B$25,2,0)</f>
        <v>#N/A</v>
      </c>
      <c r="AX349" s="100"/>
      <c r="AY349" s="100"/>
      <c r="AZ349" s="100"/>
      <c r="BA349" s="100"/>
      <c r="BB349" s="100"/>
      <c r="BC349" s="100"/>
      <c r="BD349" s="100"/>
      <c r="BE349" s="100"/>
    </row>
    <row r="350" spans="1:57" ht="45" customHeight="1" x14ac:dyDescent="0.25">
      <c r="A350" s="125">
        <v>351</v>
      </c>
      <c r="B350" s="126" t="s">
        <v>1779</v>
      </c>
      <c r="C350" s="126" t="s">
        <v>1779</v>
      </c>
      <c r="D350" s="127"/>
      <c r="E350" s="127"/>
      <c r="F350" s="127"/>
      <c r="G350" s="127"/>
      <c r="H350" s="151" t="s">
        <v>1780</v>
      </c>
      <c r="I350" s="440">
        <v>42531</v>
      </c>
      <c r="J350" s="167" t="s">
        <v>271</v>
      </c>
      <c r="K350" s="166" t="s">
        <v>1781</v>
      </c>
      <c r="L350" s="131">
        <v>3000</v>
      </c>
      <c r="M350" s="129" t="s">
        <v>1782</v>
      </c>
      <c r="N350" s="151" t="s">
        <v>203</v>
      </c>
      <c r="O350" s="128">
        <v>42649</v>
      </c>
      <c r="P350" s="134" t="s">
        <v>204</v>
      </c>
      <c r="Q350" s="135">
        <v>42544</v>
      </c>
      <c r="R350" s="136" t="s">
        <v>286</v>
      </c>
      <c r="S350" s="137" t="s">
        <v>70</v>
      </c>
      <c r="T350" s="138">
        <v>42534</v>
      </c>
      <c r="U350" s="139" t="s">
        <v>3387</v>
      </c>
      <c r="V350" s="139" t="s">
        <v>203</v>
      </c>
      <c r="W350" s="140">
        <v>42549</v>
      </c>
      <c r="X350" s="139" t="s">
        <v>1770</v>
      </c>
      <c r="Y350" s="139" t="s">
        <v>1019</v>
      </c>
      <c r="Z350" s="421" t="s">
        <v>422</v>
      </c>
      <c r="AA350" s="141">
        <v>42565</v>
      </c>
      <c r="AB350" s="150"/>
      <c r="AC350" s="143" t="s">
        <v>375</v>
      </c>
      <c r="AD350" s="143" t="s">
        <v>375</v>
      </c>
      <c r="AE350" s="144"/>
      <c r="AF350" s="144"/>
      <c r="AG350" s="144"/>
      <c r="AH350" s="144"/>
      <c r="AI350" s="144"/>
      <c r="AJ350" s="144"/>
      <c r="AK350" s="144"/>
      <c r="AL350" s="143" t="s">
        <v>282</v>
      </c>
      <c r="AM350" s="342"/>
      <c r="AN350" s="479"/>
      <c r="AO350" s="372" t="e">
        <f>VLOOKUP(C350,[2]LICITACIONES!$A$2:$A$51,1,0)</f>
        <v>#N/A</v>
      </c>
      <c r="AP350" s="469"/>
      <c r="AQ350" s="469"/>
      <c r="AR350" s="468"/>
      <c r="AS350" s="468"/>
      <c r="AT350" s="468"/>
      <c r="AU350" s="468" t="s">
        <v>6514</v>
      </c>
      <c r="AV350" s="468" t="e">
        <f>VLOOKUP(C350,[3]LICITACIONES!$A$2:$B$67,2,0)</f>
        <v>#N/A</v>
      </c>
      <c r="AW350" s="468" t="e">
        <f>VLOOKUP(C350,'[3]O.C. EN EJECUCIÓN'!$A$2:$B$25,2,0)</f>
        <v>#N/A</v>
      </c>
      <c r="AX350" s="100"/>
      <c r="AY350" s="100"/>
      <c r="AZ350" s="100"/>
      <c r="BA350" s="100"/>
      <c r="BB350" s="100"/>
      <c r="BC350" s="100"/>
      <c r="BD350" s="100"/>
      <c r="BE350" s="100"/>
    </row>
    <row r="351" spans="1:57" ht="30" customHeight="1" x14ac:dyDescent="0.25">
      <c r="A351" s="125">
        <v>352</v>
      </c>
      <c r="B351" s="126" t="s">
        <v>1783</v>
      </c>
      <c r="C351" s="126" t="s">
        <v>1783</v>
      </c>
      <c r="D351" s="127"/>
      <c r="E351" s="127"/>
      <c r="F351" s="127"/>
      <c r="G351" s="127"/>
      <c r="H351" s="151" t="s">
        <v>1784</v>
      </c>
      <c r="I351" s="440">
        <v>42531</v>
      </c>
      <c r="J351" s="167" t="s">
        <v>271</v>
      </c>
      <c r="K351" s="166" t="s">
        <v>1785</v>
      </c>
      <c r="L351" s="131">
        <v>3500</v>
      </c>
      <c r="M351" s="132" t="s">
        <v>1786</v>
      </c>
      <c r="N351" s="151" t="s">
        <v>203</v>
      </c>
      <c r="O351" s="128">
        <v>42649</v>
      </c>
      <c r="P351" s="134" t="s">
        <v>204</v>
      </c>
      <c r="Q351" s="135">
        <v>42544</v>
      </c>
      <c r="R351" s="136" t="s">
        <v>286</v>
      </c>
      <c r="S351" s="137" t="s">
        <v>70</v>
      </c>
      <c r="T351" s="138">
        <v>42534</v>
      </c>
      <c r="U351" s="139" t="s">
        <v>3388</v>
      </c>
      <c r="V351" s="139" t="s">
        <v>203</v>
      </c>
      <c r="W351" s="140">
        <v>42565</v>
      </c>
      <c r="X351" s="139" t="s">
        <v>1770</v>
      </c>
      <c r="Y351" s="139" t="s">
        <v>1227</v>
      </c>
      <c r="Z351" s="421" t="s">
        <v>422</v>
      </c>
      <c r="AA351" s="141">
        <v>42565</v>
      </c>
      <c r="AB351" s="150"/>
      <c r="AC351" s="143" t="s">
        <v>375</v>
      </c>
      <c r="AD351" s="143" t="s">
        <v>375</v>
      </c>
      <c r="AE351" s="144"/>
      <c r="AF351" s="144"/>
      <c r="AG351" s="144"/>
      <c r="AH351" s="144"/>
      <c r="AI351" s="144"/>
      <c r="AJ351" s="144"/>
      <c r="AK351" s="144"/>
      <c r="AL351" s="143" t="s">
        <v>282</v>
      </c>
      <c r="AM351" s="342"/>
      <c r="AN351" s="479"/>
      <c r="AO351" s="372" t="e">
        <f>VLOOKUP(C351,[2]LICITACIONES!$A$2:$A$51,1,0)</f>
        <v>#N/A</v>
      </c>
      <c r="AP351" s="469"/>
      <c r="AQ351" s="469"/>
      <c r="AR351" s="468"/>
      <c r="AS351" s="468"/>
      <c r="AT351" s="468"/>
      <c r="AU351" s="468" t="s">
        <v>6514</v>
      </c>
      <c r="AV351" s="468" t="e">
        <f>VLOOKUP(C351,[3]LICITACIONES!$A$2:$B$67,2,0)</f>
        <v>#N/A</v>
      </c>
      <c r="AW351" s="468" t="e">
        <f>VLOOKUP(C351,'[3]O.C. EN EJECUCIÓN'!$A$2:$B$25,2,0)</f>
        <v>#N/A</v>
      </c>
      <c r="AX351" s="100"/>
      <c r="AY351" s="100"/>
      <c r="AZ351" s="100"/>
      <c r="BA351" s="100"/>
      <c r="BB351" s="100"/>
      <c r="BC351" s="100"/>
      <c r="BD351" s="100"/>
      <c r="BE351" s="100"/>
    </row>
    <row r="352" spans="1:57" ht="45" customHeight="1" x14ac:dyDescent="0.25">
      <c r="A352" s="125">
        <v>353</v>
      </c>
      <c r="B352" s="126" t="s">
        <v>1787</v>
      </c>
      <c r="C352" s="126" t="s">
        <v>1787</v>
      </c>
      <c r="D352" s="127"/>
      <c r="E352" s="127"/>
      <c r="F352" s="127"/>
      <c r="G352" s="127"/>
      <c r="H352" s="132" t="s">
        <v>1788</v>
      </c>
      <c r="I352" s="440">
        <v>42531</v>
      </c>
      <c r="J352" s="167" t="s">
        <v>271</v>
      </c>
      <c r="K352" s="166" t="s">
        <v>1789</v>
      </c>
      <c r="L352" s="131">
        <v>3000</v>
      </c>
      <c r="M352" s="132" t="s">
        <v>1790</v>
      </c>
      <c r="N352" s="151" t="s">
        <v>203</v>
      </c>
      <c r="O352" s="128">
        <v>42649</v>
      </c>
      <c r="P352" s="134" t="s">
        <v>203</v>
      </c>
      <c r="Q352" s="135">
        <v>42620</v>
      </c>
      <c r="R352" s="136" t="s">
        <v>286</v>
      </c>
      <c r="S352" s="137" t="s">
        <v>11</v>
      </c>
      <c r="T352" s="138">
        <v>42534</v>
      </c>
      <c r="U352" s="139" t="s">
        <v>1791</v>
      </c>
      <c r="V352" s="139" t="s">
        <v>203</v>
      </c>
      <c r="W352" s="140">
        <v>42565</v>
      </c>
      <c r="X352" s="139" t="s">
        <v>1770</v>
      </c>
      <c r="Y352" s="139" t="s">
        <v>1227</v>
      </c>
      <c r="Z352" s="421" t="s">
        <v>207</v>
      </c>
      <c r="AA352" s="141">
        <v>42620</v>
      </c>
      <c r="AB352" s="150"/>
      <c r="AC352" s="143" t="s">
        <v>375</v>
      </c>
      <c r="AD352" s="143" t="s">
        <v>375</v>
      </c>
      <c r="AE352" s="144"/>
      <c r="AF352" s="144"/>
      <c r="AG352" s="144"/>
      <c r="AH352" s="144"/>
      <c r="AI352" s="144"/>
      <c r="AJ352" s="144"/>
      <c r="AK352" s="144"/>
      <c r="AL352" s="143" t="s">
        <v>282</v>
      </c>
      <c r="AM352" s="342" t="str">
        <f>AL352</f>
        <v>PARA PAGO JGM</v>
      </c>
      <c r="AN352" s="479"/>
      <c r="AO352" s="372" t="e">
        <f>VLOOKUP(C352,[2]LICITACIONES!$A$2:$A$51,1,0)</f>
        <v>#N/A</v>
      </c>
      <c r="AP352" s="469"/>
      <c r="AQ352" s="469"/>
      <c r="AR352" s="468"/>
      <c r="AS352" s="468"/>
      <c r="AT352" s="468"/>
      <c r="AU352" s="468" t="s">
        <v>6514</v>
      </c>
      <c r="AV352" s="468" t="e">
        <f>VLOOKUP(C352,[3]LICITACIONES!$A$2:$B$67,2,0)</f>
        <v>#N/A</v>
      </c>
      <c r="AW352" s="468" t="e">
        <f>VLOOKUP(C352,'[3]O.C. EN EJECUCIÓN'!$A$2:$B$25,2,0)</f>
        <v>#N/A</v>
      </c>
      <c r="AX352" s="100"/>
      <c r="AY352" s="100"/>
      <c r="AZ352" s="100"/>
      <c r="BA352" s="100"/>
      <c r="BB352" s="100"/>
      <c r="BC352" s="100"/>
      <c r="BD352" s="100"/>
      <c r="BE352" s="100"/>
    </row>
    <row r="353" spans="1:57" ht="60" customHeight="1" x14ac:dyDescent="0.25">
      <c r="A353" s="125">
        <v>354</v>
      </c>
      <c r="B353" s="126" t="s">
        <v>1792</v>
      </c>
      <c r="C353" s="126" t="s">
        <v>1792</v>
      </c>
      <c r="D353" s="127"/>
      <c r="E353" s="126" t="s">
        <v>1793</v>
      </c>
      <c r="F353" s="127"/>
      <c r="G353" s="127"/>
      <c r="H353" s="179" t="s">
        <v>1794</v>
      </c>
      <c r="I353" s="440">
        <v>42513</v>
      </c>
      <c r="J353" s="167" t="s">
        <v>196</v>
      </c>
      <c r="K353" s="166" t="s">
        <v>198</v>
      </c>
      <c r="L353" s="130"/>
      <c r="M353" s="132" t="s">
        <v>1795</v>
      </c>
      <c r="N353" s="151" t="s">
        <v>203</v>
      </c>
      <c r="O353" s="195" t="s">
        <v>3389</v>
      </c>
      <c r="P353" s="134" t="s">
        <v>203</v>
      </c>
      <c r="Q353" s="135">
        <v>42513</v>
      </c>
      <c r="R353" s="196" t="s">
        <v>219</v>
      </c>
      <c r="S353" s="137" t="s">
        <v>11</v>
      </c>
      <c r="T353" s="138">
        <v>42514</v>
      </c>
      <c r="U353" s="139" t="s">
        <v>1796</v>
      </c>
      <c r="V353" s="139" t="s">
        <v>203</v>
      </c>
      <c r="W353" s="140">
        <v>42513</v>
      </c>
      <c r="X353" s="148"/>
      <c r="Y353" s="139" t="s">
        <v>1797</v>
      </c>
      <c r="Z353" s="421" t="s">
        <v>422</v>
      </c>
      <c r="AA353" s="141">
        <v>42517</v>
      </c>
      <c r="AB353" s="150"/>
      <c r="AC353" s="143" t="s">
        <v>183</v>
      </c>
      <c r="AD353" s="143" t="s">
        <v>183</v>
      </c>
      <c r="AE353" s="144"/>
      <c r="AF353" s="144"/>
      <c r="AG353" s="169">
        <v>129885</v>
      </c>
      <c r="AH353" s="144"/>
      <c r="AI353" s="144"/>
      <c r="AJ353" s="144"/>
      <c r="AK353" s="144"/>
      <c r="AL353" s="144"/>
      <c r="AM353" s="342"/>
      <c r="AN353" s="479"/>
      <c r="AO353" s="372" t="e">
        <f>VLOOKUP(C353,[2]LICITACIONES!$A$2:$A$51,1,0)</f>
        <v>#N/A</v>
      </c>
      <c r="AP353" s="469"/>
      <c r="AQ353" s="469"/>
      <c r="AR353" s="468"/>
      <c r="AS353" s="468"/>
      <c r="AT353" s="468"/>
      <c r="AU353" s="468"/>
      <c r="AV353" s="468" t="e">
        <f>VLOOKUP(C353,[3]LICITACIONES!$A$2:$B$67,2,0)</f>
        <v>#N/A</v>
      </c>
      <c r="AW353" s="468" t="e">
        <f>VLOOKUP(C353,'[3]O.C. EN EJECUCIÓN'!$A$2:$B$25,2,0)</f>
        <v>#N/A</v>
      </c>
      <c r="AX353" s="100"/>
      <c r="AY353" s="100"/>
      <c r="AZ353" s="100"/>
      <c r="BA353" s="100"/>
      <c r="BB353" s="100"/>
      <c r="BC353" s="100"/>
      <c r="BD353" s="100"/>
      <c r="BE353" s="100"/>
    </row>
    <row r="354" spans="1:57" ht="60" customHeight="1" x14ac:dyDescent="0.25">
      <c r="A354" s="125">
        <v>355</v>
      </c>
      <c r="B354" s="126" t="s">
        <v>1798</v>
      </c>
      <c r="C354" s="126" t="s">
        <v>1798</v>
      </c>
      <c r="D354" s="127"/>
      <c r="E354" s="127"/>
      <c r="F354" s="127"/>
      <c r="G354" s="127"/>
      <c r="H354" s="132" t="s">
        <v>1799</v>
      </c>
      <c r="I354" s="440">
        <v>42531</v>
      </c>
      <c r="J354" s="167" t="s">
        <v>271</v>
      </c>
      <c r="K354" s="166" t="s">
        <v>1626</v>
      </c>
      <c r="L354" s="131">
        <v>11000</v>
      </c>
      <c r="M354" s="132" t="s">
        <v>1800</v>
      </c>
      <c r="N354" s="151" t="s">
        <v>203</v>
      </c>
      <c r="O354" s="149" t="s">
        <v>1801</v>
      </c>
      <c r="P354" s="134" t="s">
        <v>204</v>
      </c>
      <c r="Q354" s="135">
        <v>42544</v>
      </c>
      <c r="R354" s="136" t="s">
        <v>286</v>
      </c>
      <c r="S354" s="137" t="s">
        <v>70</v>
      </c>
      <c r="T354" s="138">
        <v>42534</v>
      </c>
      <c r="U354" s="139" t="s">
        <v>1802</v>
      </c>
      <c r="V354" s="139" t="s">
        <v>203</v>
      </c>
      <c r="W354" s="140">
        <v>42565</v>
      </c>
      <c r="X354" s="139" t="s">
        <v>1770</v>
      </c>
      <c r="Y354" s="139" t="s">
        <v>1227</v>
      </c>
      <c r="Z354" s="421" t="s">
        <v>422</v>
      </c>
      <c r="AA354" s="141">
        <v>42565</v>
      </c>
      <c r="AB354" s="150"/>
      <c r="AC354" s="143" t="s">
        <v>375</v>
      </c>
      <c r="AD354" s="143" t="s">
        <v>375</v>
      </c>
      <c r="AE354" s="144"/>
      <c r="AF354" s="144"/>
      <c r="AG354" s="144"/>
      <c r="AH354" s="144"/>
      <c r="AI354" s="144"/>
      <c r="AJ354" s="144"/>
      <c r="AK354" s="144"/>
      <c r="AL354" s="143" t="s">
        <v>282</v>
      </c>
      <c r="AM354" s="342"/>
      <c r="AN354" s="479"/>
      <c r="AO354" s="372" t="e">
        <f>VLOOKUP(C354,[2]LICITACIONES!$A$2:$A$51,1,0)</f>
        <v>#N/A</v>
      </c>
      <c r="AP354" s="469"/>
      <c r="AQ354" s="469"/>
      <c r="AR354" s="468"/>
      <c r="AS354" s="468"/>
      <c r="AT354" s="468"/>
      <c r="AU354" s="468" t="s">
        <v>6514</v>
      </c>
      <c r="AV354" s="468" t="e">
        <f>VLOOKUP(C354,[3]LICITACIONES!$A$2:$B$67,2,0)</f>
        <v>#N/A</v>
      </c>
      <c r="AW354" s="468" t="e">
        <f>VLOOKUP(C354,'[3]O.C. EN EJECUCIÓN'!$A$2:$B$25,2,0)</f>
        <v>#N/A</v>
      </c>
      <c r="AX354" s="100"/>
      <c r="AY354" s="100"/>
      <c r="AZ354" s="100"/>
      <c r="BA354" s="100"/>
      <c r="BB354" s="100"/>
      <c r="BC354" s="100"/>
      <c r="BD354" s="100"/>
      <c r="BE354" s="100"/>
    </row>
    <row r="355" spans="1:57" ht="45" customHeight="1" x14ac:dyDescent="0.25">
      <c r="A355" s="125">
        <v>356</v>
      </c>
      <c r="B355" s="126" t="s">
        <v>1803</v>
      </c>
      <c r="C355" s="126" t="s">
        <v>1803</v>
      </c>
      <c r="D355" s="127"/>
      <c r="E355" s="126" t="s">
        <v>1804</v>
      </c>
      <c r="F355" s="127"/>
      <c r="G355" s="127"/>
      <c r="H355" s="127"/>
      <c r="I355" s="133"/>
      <c r="J355" s="167" t="s">
        <v>196</v>
      </c>
      <c r="K355" s="166" t="s">
        <v>198</v>
      </c>
      <c r="L355" s="455">
        <v>79637.34</v>
      </c>
      <c r="M355" s="132" t="s">
        <v>1805</v>
      </c>
      <c r="N355" s="151" t="s">
        <v>203</v>
      </c>
      <c r="O355" s="195" t="s">
        <v>3389</v>
      </c>
      <c r="P355" s="134" t="s">
        <v>203</v>
      </c>
      <c r="Q355" s="135">
        <v>42606</v>
      </c>
      <c r="R355" s="196" t="s">
        <v>5398</v>
      </c>
      <c r="S355" s="137" t="s">
        <v>11</v>
      </c>
      <c r="T355" s="138">
        <v>42618</v>
      </c>
      <c r="U355" s="139" t="s">
        <v>3293</v>
      </c>
      <c r="V355" s="139" t="s">
        <v>204</v>
      </c>
      <c r="W355" s="140">
        <v>42627</v>
      </c>
      <c r="X355" s="139" t="s">
        <v>6483</v>
      </c>
      <c r="Y355" s="139" t="s">
        <v>6484</v>
      </c>
      <c r="Z355" s="421"/>
      <c r="AA355" s="141"/>
      <c r="AB355" s="150"/>
      <c r="AC355" s="143" t="s">
        <v>183</v>
      </c>
      <c r="AD355" s="143" t="s">
        <v>183</v>
      </c>
      <c r="AE355" s="144"/>
      <c r="AF355" s="144"/>
      <c r="AG355" s="169">
        <v>129885</v>
      </c>
      <c r="AH355" s="144"/>
      <c r="AI355" s="144"/>
      <c r="AJ355" s="144"/>
      <c r="AK355" s="144"/>
      <c r="AL355" s="144"/>
      <c r="AM355" s="342"/>
      <c r="AN355" s="479"/>
      <c r="AO355" s="372" t="e">
        <f>VLOOKUP(C355,[2]LICITACIONES!$A$2:$A$51,1,0)</f>
        <v>#N/A</v>
      </c>
      <c r="AP355" s="469"/>
      <c r="AQ355" s="469"/>
      <c r="AR355" s="468"/>
      <c r="AS355" s="468"/>
      <c r="AT355" s="468"/>
      <c r="AU355" s="468" t="s">
        <v>6509</v>
      </c>
      <c r="AV355" s="468" t="str">
        <f>VLOOKUP(C355,[3]LICITACIONES!$A$2:$B$67,2,0)</f>
        <v>Seguros</v>
      </c>
      <c r="AW355" s="468" t="e">
        <f>VLOOKUP(C355,'[3]O.C. EN EJECUCIÓN'!$A$2:$B$25,2,0)</f>
        <v>#N/A</v>
      </c>
      <c r="AX355" s="100"/>
      <c r="AY355" s="100"/>
      <c r="AZ355" s="100"/>
      <c r="BA355" s="100"/>
      <c r="BB355" s="100"/>
      <c r="BC355" s="100"/>
      <c r="BD355" s="100"/>
      <c r="BE355" s="100"/>
    </row>
    <row r="356" spans="1:57" ht="60" customHeight="1" x14ac:dyDescent="0.25">
      <c r="A356" s="125">
        <v>357</v>
      </c>
      <c r="B356" s="126" t="s">
        <v>5410</v>
      </c>
      <c r="C356" s="126" t="s">
        <v>5410</v>
      </c>
      <c r="D356" s="127"/>
      <c r="E356" s="126" t="s">
        <v>1806</v>
      </c>
      <c r="F356" s="127"/>
      <c r="G356" s="127"/>
      <c r="H356" s="132" t="s">
        <v>1807</v>
      </c>
      <c r="I356" s="440">
        <v>43258</v>
      </c>
      <c r="J356" s="167" t="s">
        <v>196</v>
      </c>
      <c r="K356" s="166" t="s">
        <v>198</v>
      </c>
      <c r="L356" s="130" t="s">
        <v>6202</v>
      </c>
      <c r="M356" s="132" t="s">
        <v>6203</v>
      </c>
      <c r="N356" s="151" t="s">
        <v>203</v>
      </c>
      <c r="O356" s="128">
        <v>42557</v>
      </c>
      <c r="P356" s="134" t="s">
        <v>203</v>
      </c>
      <c r="Q356" s="135">
        <v>42606</v>
      </c>
      <c r="R356" s="136" t="s">
        <v>5398</v>
      </c>
      <c r="S356" s="137" t="s">
        <v>6560</v>
      </c>
      <c r="T356" s="138">
        <v>42563</v>
      </c>
      <c r="U356" s="139" t="s">
        <v>6975</v>
      </c>
      <c r="V356" s="139"/>
      <c r="W356" s="140"/>
      <c r="X356" s="139"/>
      <c r="Y356" s="148"/>
      <c r="Z356" s="456">
        <v>42611</v>
      </c>
      <c r="AA356" s="425"/>
      <c r="AB356" s="150"/>
      <c r="AC356" s="143" t="s">
        <v>6204</v>
      </c>
      <c r="AD356" s="143" t="s">
        <v>227</v>
      </c>
      <c r="AE356" s="144"/>
      <c r="AF356" s="144"/>
      <c r="AG356" s="169">
        <v>129885</v>
      </c>
      <c r="AH356" s="144"/>
      <c r="AI356" s="144"/>
      <c r="AJ356" s="144"/>
      <c r="AK356" s="144"/>
      <c r="AL356" s="143" t="s">
        <v>1809</v>
      </c>
      <c r="AM356" s="342"/>
      <c r="AN356" s="479"/>
      <c r="AO356" s="372" t="str">
        <f>VLOOKUP(C356,[2]LICITACIONES!$A$2:$A$51,1,0)</f>
        <v>380594/2016</v>
      </c>
      <c r="AP356" s="469"/>
      <c r="AQ356" s="469"/>
      <c r="AR356" s="468"/>
      <c r="AS356" s="468"/>
      <c r="AT356" s="468"/>
      <c r="AU356" s="468" t="s">
        <v>6509</v>
      </c>
      <c r="AV356" s="468" t="str">
        <f>VLOOKUP(C356,[3]LICITACIONES!$A$2:$B$67,2,0)</f>
        <v>Seguros</v>
      </c>
      <c r="AW356" s="468" t="e">
        <f>VLOOKUP(C356,'[3]O.C. EN EJECUCIÓN'!$A$2:$B$25,2,0)</f>
        <v>#N/A</v>
      </c>
      <c r="AX356" s="100"/>
      <c r="AY356" s="100"/>
      <c r="AZ356" s="100"/>
      <c r="BA356" s="100"/>
      <c r="BB356" s="100"/>
      <c r="BC356" s="100"/>
      <c r="BD356" s="100"/>
      <c r="BE356" s="100"/>
    </row>
    <row r="357" spans="1:57" ht="30" customHeight="1" x14ac:dyDescent="0.25">
      <c r="A357" s="125">
        <v>358</v>
      </c>
      <c r="B357" s="126" t="s">
        <v>1810</v>
      </c>
      <c r="C357" s="126" t="s">
        <v>1810</v>
      </c>
      <c r="D357" s="127"/>
      <c r="E357" s="126" t="s">
        <v>1811</v>
      </c>
      <c r="F357" s="127"/>
      <c r="G357" s="127"/>
      <c r="H357" s="132" t="s">
        <v>1812</v>
      </c>
      <c r="I357" s="440">
        <v>42531</v>
      </c>
      <c r="J357" s="167" t="s">
        <v>271</v>
      </c>
      <c r="K357" s="166" t="s">
        <v>1813</v>
      </c>
      <c r="L357" s="131">
        <v>3000</v>
      </c>
      <c r="M357" s="132" t="s">
        <v>1814</v>
      </c>
      <c r="N357" s="151" t="s">
        <v>203</v>
      </c>
      <c r="O357" s="128">
        <v>42649</v>
      </c>
      <c r="P357" s="134" t="s">
        <v>204</v>
      </c>
      <c r="Q357" s="135">
        <v>42544</v>
      </c>
      <c r="R357" s="136" t="s">
        <v>286</v>
      </c>
      <c r="S357" s="137" t="s">
        <v>70</v>
      </c>
      <c r="T357" s="138">
        <v>42534</v>
      </c>
      <c r="U357" s="139" t="s">
        <v>3392</v>
      </c>
      <c r="V357" s="139" t="s">
        <v>203</v>
      </c>
      <c r="W357" s="140">
        <v>42571</v>
      </c>
      <c r="X357" s="139" t="s">
        <v>1776</v>
      </c>
      <c r="Y357" s="139" t="s">
        <v>1777</v>
      </c>
      <c r="Z357" s="421" t="s">
        <v>422</v>
      </c>
      <c r="AA357" s="141">
        <v>42571</v>
      </c>
      <c r="AB357" s="150"/>
      <c r="AC357" s="143" t="s">
        <v>375</v>
      </c>
      <c r="AD357" s="143" t="s">
        <v>375</v>
      </c>
      <c r="AE357" s="144"/>
      <c r="AF357" s="142" t="s">
        <v>1816</v>
      </c>
      <c r="AG357" s="144"/>
      <c r="AH357" s="144"/>
      <c r="AI357" s="144"/>
      <c r="AJ357" s="144"/>
      <c r="AK357" s="144"/>
      <c r="AL357" s="143" t="s">
        <v>282</v>
      </c>
      <c r="AM357" s="342"/>
      <c r="AN357" s="479"/>
      <c r="AO357" s="372" t="e">
        <f>VLOOKUP(C357,[2]LICITACIONES!$A$2:$A$51,1,0)</f>
        <v>#N/A</v>
      </c>
      <c r="AP357" s="469"/>
      <c r="AQ357" s="469"/>
      <c r="AR357" s="468"/>
      <c r="AS357" s="468"/>
      <c r="AT357" s="468"/>
      <c r="AU357" s="468" t="s">
        <v>6514</v>
      </c>
      <c r="AV357" s="468" t="e">
        <f>VLOOKUP(C357,[3]LICITACIONES!$A$2:$B$67,2,0)</f>
        <v>#N/A</v>
      </c>
      <c r="AW357" s="468" t="e">
        <f>VLOOKUP(C357,'[3]O.C. EN EJECUCIÓN'!$A$2:$B$25,2,0)</f>
        <v>#N/A</v>
      </c>
      <c r="AX357" s="100"/>
      <c r="AY357" s="100"/>
      <c r="AZ357" s="100"/>
      <c r="BA357" s="100"/>
      <c r="BB357" s="100"/>
      <c r="BC357" s="100"/>
      <c r="BD357" s="100"/>
      <c r="BE357" s="100"/>
    </row>
    <row r="358" spans="1:57" ht="45" customHeight="1" x14ac:dyDescent="0.25">
      <c r="A358" s="125">
        <v>359</v>
      </c>
      <c r="B358" s="126" t="s">
        <v>1817</v>
      </c>
      <c r="C358" s="126" t="s">
        <v>1817</v>
      </c>
      <c r="D358" s="127"/>
      <c r="E358" s="126" t="s">
        <v>1818</v>
      </c>
      <c r="F358" s="127"/>
      <c r="G358" s="127"/>
      <c r="H358" s="132" t="s">
        <v>1819</v>
      </c>
      <c r="I358" s="440">
        <v>42531</v>
      </c>
      <c r="J358" s="167" t="s">
        <v>271</v>
      </c>
      <c r="K358" s="166" t="s">
        <v>1820</v>
      </c>
      <c r="L358" s="131">
        <v>3000</v>
      </c>
      <c r="M358" s="132" t="s">
        <v>1821</v>
      </c>
      <c r="N358" s="151" t="s">
        <v>203</v>
      </c>
      <c r="O358" s="128">
        <v>42649</v>
      </c>
      <c r="P358" s="134" t="s">
        <v>204</v>
      </c>
      <c r="Q358" s="135">
        <v>42543</v>
      </c>
      <c r="R358" s="136" t="s">
        <v>286</v>
      </c>
      <c r="S358" s="137" t="s">
        <v>70</v>
      </c>
      <c r="T358" s="138">
        <v>42534</v>
      </c>
      <c r="U358" s="139" t="s">
        <v>3393</v>
      </c>
      <c r="V358" s="139" t="s">
        <v>203</v>
      </c>
      <c r="W358" s="140">
        <v>42565</v>
      </c>
      <c r="X358" s="139" t="s">
        <v>1770</v>
      </c>
      <c r="Y358" s="139" t="s">
        <v>1227</v>
      </c>
      <c r="Z358" s="421" t="s">
        <v>422</v>
      </c>
      <c r="AA358" s="141">
        <v>42565</v>
      </c>
      <c r="AB358" s="150"/>
      <c r="AC358" s="143" t="s">
        <v>375</v>
      </c>
      <c r="AD358" s="143" t="s">
        <v>375</v>
      </c>
      <c r="AE358" s="144"/>
      <c r="AF358" s="144"/>
      <c r="AG358" s="144"/>
      <c r="AH358" s="144"/>
      <c r="AI358" s="144"/>
      <c r="AJ358" s="144"/>
      <c r="AK358" s="144"/>
      <c r="AL358" s="143" t="s">
        <v>282</v>
      </c>
      <c r="AM358" s="342"/>
      <c r="AN358" s="479"/>
      <c r="AO358" s="372" t="e">
        <f>VLOOKUP(C358,[2]LICITACIONES!$A$2:$A$51,1,0)</f>
        <v>#N/A</v>
      </c>
      <c r="AP358" s="469"/>
      <c r="AQ358" s="469"/>
      <c r="AR358" s="468"/>
      <c r="AS358" s="468"/>
      <c r="AT358" s="468"/>
      <c r="AU358" s="468" t="s">
        <v>6514</v>
      </c>
      <c r="AV358" s="468" t="e">
        <f>VLOOKUP(C358,[3]LICITACIONES!$A$2:$B$67,2,0)</f>
        <v>#N/A</v>
      </c>
      <c r="AW358" s="468" t="e">
        <f>VLOOKUP(C358,'[3]O.C. EN EJECUCIÓN'!$A$2:$B$25,2,0)</f>
        <v>#N/A</v>
      </c>
      <c r="AX358" s="100"/>
      <c r="AY358" s="100"/>
      <c r="AZ358" s="100"/>
      <c r="BA358" s="100"/>
      <c r="BB358" s="100"/>
      <c r="BC358" s="100"/>
      <c r="BD358" s="100"/>
      <c r="BE358" s="100"/>
    </row>
    <row r="359" spans="1:57" ht="45" customHeight="1" x14ac:dyDescent="0.25">
      <c r="A359" s="125">
        <v>360</v>
      </c>
      <c r="B359" s="126" t="s">
        <v>1822</v>
      </c>
      <c r="C359" s="126" t="s">
        <v>1822</v>
      </c>
      <c r="D359" s="127"/>
      <c r="E359" s="127"/>
      <c r="F359" s="127"/>
      <c r="G359" s="127"/>
      <c r="H359" s="127"/>
      <c r="I359" s="440">
        <v>42503</v>
      </c>
      <c r="J359" s="167" t="s">
        <v>364</v>
      </c>
      <c r="K359" s="430"/>
      <c r="L359" s="130"/>
      <c r="M359" s="129" t="s">
        <v>1823</v>
      </c>
      <c r="N359" s="151" t="s">
        <v>197</v>
      </c>
      <c r="O359" s="195" t="s">
        <v>3394</v>
      </c>
      <c r="P359" s="134" t="s">
        <v>116</v>
      </c>
      <c r="Q359" s="135">
        <v>42516</v>
      </c>
      <c r="R359" s="148"/>
      <c r="S359" s="137" t="s">
        <v>11</v>
      </c>
      <c r="T359" s="147"/>
      <c r="U359" s="148"/>
      <c r="V359" s="139" t="s">
        <v>116</v>
      </c>
      <c r="W359" s="140">
        <v>42520</v>
      </c>
      <c r="X359" s="139" t="s">
        <v>1824</v>
      </c>
      <c r="Y359" s="139" t="s">
        <v>1825</v>
      </c>
      <c r="Z359" s="421" t="s">
        <v>209</v>
      </c>
      <c r="AA359" s="141">
        <v>42521</v>
      </c>
      <c r="AB359" s="150"/>
      <c r="AC359" s="143" t="s">
        <v>375</v>
      </c>
      <c r="AD359" s="143" t="s">
        <v>375</v>
      </c>
      <c r="AE359" s="144"/>
      <c r="AF359" s="144"/>
      <c r="AG359" s="144"/>
      <c r="AH359" s="144"/>
      <c r="AI359" s="144"/>
      <c r="AJ359" s="144"/>
      <c r="AK359" s="144"/>
      <c r="AL359" s="144"/>
      <c r="AM359" s="342"/>
      <c r="AN359" s="479"/>
      <c r="AO359" s="372" t="e">
        <f>VLOOKUP(C359,[2]LICITACIONES!$A$2:$A$51,1,0)</f>
        <v>#N/A</v>
      </c>
      <c r="AP359" s="469"/>
      <c r="AQ359" s="469"/>
      <c r="AR359" s="468"/>
      <c r="AS359" s="468"/>
      <c r="AT359" s="468"/>
      <c r="AU359" s="468"/>
      <c r="AV359" s="468" t="e">
        <f>VLOOKUP(C359,[3]LICITACIONES!$A$2:$B$67,2,0)</f>
        <v>#N/A</v>
      </c>
      <c r="AW359" s="468" t="e">
        <f>VLOOKUP(C359,'[3]O.C. EN EJECUCIÓN'!$A$2:$B$25,2,0)</f>
        <v>#N/A</v>
      </c>
      <c r="AX359" s="100"/>
      <c r="AY359" s="100"/>
      <c r="AZ359" s="100"/>
      <c r="BA359" s="100"/>
      <c r="BB359" s="100"/>
      <c r="BC359" s="100"/>
      <c r="BD359" s="100"/>
      <c r="BE359" s="100"/>
    </row>
    <row r="360" spans="1:57" ht="75" customHeight="1" x14ac:dyDescent="0.25">
      <c r="A360" s="125">
        <v>361</v>
      </c>
      <c r="B360" s="126" t="s">
        <v>1826</v>
      </c>
      <c r="C360" s="126" t="s">
        <v>1826</v>
      </c>
      <c r="D360" s="127"/>
      <c r="E360" s="126" t="s">
        <v>1827</v>
      </c>
      <c r="F360" s="127"/>
      <c r="G360" s="127"/>
      <c r="H360" s="132" t="s">
        <v>1828</v>
      </c>
      <c r="I360" s="440">
        <v>42531</v>
      </c>
      <c r="J360" s="167" t="s">
        <v>271</v>
      </c>
      <c r="K360" s="166" t="s">
        <v>1829</v>
      </c>
      <c r="L360" s="131">
        <v>3000</v>
      </c>
      <c r="M360" s="129" t="s">
        <v>1830</v>
      </c>
      <c r="N360" s="151" t="s">
        <v>203</v>
      </c>
      <c r="O360" s="128">
        <v>42649</v>
      </c>
      <c r="P360" s="134" t="s">
        <v>204</v>
      </c>
      <c r="Q360" s="135">
        <v>42544</v>
      </c>
      <c r="R360" s="136" t="s">
        <v>286</v>
      </c>
      <c r="S360" s="137" t="s">
        <v>70</v>
      </c>
      <c r="T360" s="154" t="s">
        <v>1831</v>
      </c>
      <c r="U360" s="207" t="s">
        <v>1815</v>
      </c>
      <c r="V360" s="139" t="s">
        <v>203</v>
      </c>
      <c r="W360" s="140">
        <v>42571</v>
      </c>
      <c r="X360" s="139" t="s">
        <v>1776</v>
      </c>
      <c r="Y360" s="139" t="s">
        <v>1777</v>
      </c>
      <c r="Z360" s="421" t="s">
        <v>422</v>
      </c>
      <c r="AA360" s="141">
        <v>42571</v>
      </c>
      <c r="AB360" s="150"/>
      <c r="AC360" s="143" t="s">
        <v>375</v>
      </c>
      <c r="AD360" s="143" t="s">
        <v>375</v>
      </c>
      <c r="AE360" s="144"/>
      <c r="AF360" s="142" t="s">
        <v>1832</v>
      </c>
      <c r="AG360" s="144"/>
      <c r="AH360" s="144"/>
      <c r="AI360" s="144"/>
      <c r="AJ360" s="144"/>
      <c r="AK360" s="144"/>
      <c r="AL360" s="143" t="s">
        <v>282</v>
      </c>
      <c r="AM360" s="342"/>
      <c r="AN360" s="479"/>
      <c r="AO360" s="372" t="e">
        <f>VLOOKUP(C360,[2]LICITACIONES!$A$2:$A$51,1,0)</f>
        <v>#N/A</v>
      </c>
      <c r="AP360" s="469"/>
      <c r="AQ360" s="469"/>
      <c r="AR360" s="468"/>
      <c r="AS360" s="468"/>
      <c r="AT360" s="468"/>
      <c r="AU360" s="468" t="s">
        <v>6514</v>
      </c>
      <c r="AV360" s="468" t="e">
        <f>VLOOKUP(C360,[3]LICITACIONES!$A$2:$B$67,2,0)</f>
        <v>#N/A</v>
      </c>
      <c r="AW360" s="468" t="e">
        <f>VLOOKUP(C360,'[3]O.C. EN EJECUCIÓN'!$A$2:$B$25,2,0)</f>
        <v>#N/A</v>
      </c>
      <c r="AX360" s="100"/>
      <c r="AY360" s="100"/>
      <c r="AZ360" s="100"/>
      <c r="BA360" s="100"/>
      <c r="BB360" s="100"/>
      <c r="BC360" s="100"/>
      <c r="BD360" s="100"/>
      <c r="BE360" s="100"/>
    </row>
    <row r="361" spans="1:57" ht="45" customHeight="1" x14ac:dyDescent="0.25">
      <c r="A361" s="125">
        <v>362</v>
      </c>
      <c r="B361" s="126" t="s">
        <v>1833</v>
      </c>
      <c r="C361" s="126" t="s">
        <v>1833</v>
      </c>
      <c r="D361" s="127"/>
      <c r="E361" s="126" t="s">
        <v>1834</v>
      </c>
      <c r="F361" s="127"/>
      <c r="G361" s="127"/>
      <c r="H361" s="132" t="s">
        <v>1835</v>
      </c>
      <c r="I361" s="440">
        <v>42531</v>
      </c>
      <c r="J361" s="167" t="s">
        <v>271</v>
      </c>
      <c r="K361" s="166" t="s">
        <v>1836</v>
      </c>
      <c r="L361" s="131">
        <v>6000</v>
      </c>
      <c r="M361" s="132" t="s">
        <v>1837</v>
      </c>
      <c r="N361" s="151" t="s">
        <v>203</v>
      </c>
      <c r="O361" s="128">
        <v>42649</v>
      </c>
      <c r="P361" s="134" t="s">
        <v>204</v>
      </c>
      <c r="Q361" s="135">
        <v>42544</v>
      </c>
      <c r="R361" s="136" t="s">
        <v>286</v>
      </c>
      <c r="S361" s="137" t="s">
        <v>70</v>
      </c>
      <c r="T361" s="138">
        <v>42534</v>
      </c>
      <c r="U361" s="207" t="s">
        <v>1838</v>
      </c>
      <c r="V361" s="139" t="s">
        <v>203</v>
      </c>
      <c r="W361" s="140">
        <v>42566</v>
      </c>
      <c r="X361" s="139" t="s">
        <v>1776</v>
      </c>
      <c r="Y361" s="139" t="s">
        <v>1777</v>
      </c>
      <c r="Z361" s="421" t="s">
        <v>422</v>
      </c>
      <c r="AA361" s="141">
        <v>42571</v>
      </c>
      <c r="AB361" s="150"/>
      <c r="AC361" s="143" t="s">
        <v>375</v>
      </c>
      <c r="AD361" s="143" t="s">
        <v>375</v>
      </c>
      <c r="AE361" s="144"/>
      <c r="AF361" s="142" t="s">
        <v>1839</v>
      </c>
      <c r="AG361" s="144"/>
      <c r="AH361" s="144"/>
      <c r="AI361" s="144"/>
      <c r="AJ361" s="144"/>
      <c r="AK361" s="144"/>
      <c r="AL361" s="143" t="s">
        <v>282</v>
      </c>
      <c r="AM361" s="342"/>
      <c r="AN361" s="479"/>
      <c r="AO361" s="372" t="e">
        <f>VLOOKUP(C361,[2]LICITACIONES!$A$2:$A$51,1,0)</f>
        <v>#N/A</v>
      </c>
      <c r="AP361" s="469"/>
      <c r="AQ361" s="469"/>
      <c r="AR361" s="468"/>
      <c r="AS361" s="468"/>
      <c r="AT361" s="468"/>
      <c r="AU361" s="468" t="s">
        <v>6514</v>
      </c>
      <c r="AV361" s="468" t="e">
        <f>VLOOKUP(C361,[3]LICITACIONES!$A$2:$B$67,2,0)</f>
        <v>#N/A</v>
      </c>
      <c r="AW361" s="468" t="e">
        <f>VLOOKUP(C361,'[3]O.C. EN EJECUCIÓN'!$A$2:$B$25,2,0)</f>
        <v>#N/A</v>
      </c>
      <c r="AX361" s="100"/>
      <c r="AY361" s="100"/>
      <c r="AZ361" s="100"/>
      <c r="BA361" s="100"/>
      <c r="BB361" s="100"/>
      <c r="BC361" s="100"/>
      <c r="BD361" s="100"/>
      <c r="BE361" s="100"/>
    </row>
    <row r="362" spans="1:57" ht="45" customHeight="1" x14ac:dyDescent="0.25">
      <c r="A362" s="125">
        <v>363</v>
      </c>
      <c r="B362" s="126" t="s">
        <v>1840</v>
      </c>
      <c r="C362" s="126" t="s">
        <v>1840</v>
      </c>
      <c r="D362" s="127"/>
      <c r="E362" s="126" t="s">
        <v>1841</v>
      </c>
      <c r="F362" s="127"/>
      <c r="G362" s="127"/>
      <c r="H362" s="132" t="s">
        <v>1842</v>
      </c>
      <c r="I362" s="133"/>
      <c r="J362" s="167" t="s">
        <v>271</v>
      </c>
      <c r="K362" s="166" t="s">
        <v>1789</v>
      </c>
      <c r="L362" s="131">
        <v>3500</v>
      </c>
      <c r="M362" s="132" t="s">
        <v>1843</v>
      </c>
      <c r="N362" s="151" t="s">
        <v>329</v>
      </c>
      <c r="O362" s="128">
        <v>42649</v>
      </c>
      <c r="P362" s="134" t="s">
        <v>203</v>
      </c>
      <c r="Q362" s="135">
        <v>42587</v>
      </c>
      <c r="R362" s="136" t="s">
        <v>286</v>
      </c>
      <c r="S362" s="137" t="s">
        <v>70</v>
      </c>
      <c r="T362" s="138">
        <v>42534</v>
      </c>
      <c r="U362" s="139" t="s">
        <v>3293</v>
      </c>
      <c r="V362" s="139" t="s">
        <v>204</v>
      </c>
      <c r="W362" s="140">
        <v>42600</v>
      </c>
      <c r="X362" s="139" t="s">
        <v>3793</v>
      </c>
      <c r="Y362" s="139" t="s">
        <v>3794</v>
      </c>
      <c r="Z362" s="152"/>
      <c r="AA362" s="425"/>
      <c r="AB362" s="150"/>
      <c r="AC362" s="143" t="s">
        <v>375</v>
      </c>
      <c r="AD362" s="143" t="s">
        <v>375</v>
      </c>
      <c r="AE362" s="144"/>
      <c r="AF362" s="144"/>
      <c r="AG362" s="144"/>
      <c r="AH362" s="143" t="s">
        <v>3795</v>
      </c>
      <c r="AI362" s="144"/>
      <c r="AJ362" s="144"/>
      <c r="AK362" s="144"/>
      <c r="AL362" s="143" t="s">
        <v>282</v>
      </c>
      <c r="AM362" s="342"/>
      <c r="AN362" s="479"/>
      <c r="AO362" s="372" t="e">
        <f>VLOOKUP(C362,[2]LICITACIONES!$A$2:$A$51,1,0)</f>
        <v>#N/A</v>
      </c>
      <c r="AP362" s="469"/>
      <c r="AQ362" s="469"/>
      <c r="AR362" s="468"/>
      <c r="AS362" s="468"/>
      <c r="AT362" s="468"/>
      <c r="AU362" s="468" t="s">
        <v>6514</v>
      </c>
      <c r="AV362" s="468" t="e">
        <f>VLOOKUP(C362,[3]LICITACIONES!$A$2:$B$67,2,0)</f>
        <v>#N/A</v>
      </c>
      <c r="AW362" s="468" t="e">
        <f>VLOOKUP(C362,'[3]O.C. EN EJECUCIÓN'!$A$2:$B$25,2,0)</f>
        <v>#N/A</v>
      </c>
      <c r="AX362" s="100"/>
      <c r="AY362" s="100"/>
      <c r="AZ362" s="100"/>
      <c r="BA362" s="100"/>
      <c r="BB362" s="100"/>
      <c r="BC362" s="100"/>
      <c r="BD362" s="100"/>
      <c r="BE362" s="100"/>
    </row>
    <row r="363" spans="1:57" ht="45" customHeight="1" x14ac:dyDescent="0.25">
      <c r="A363" s="125">
        <v>364</v>
      </c>
      <c r="B363" s="126" t="s">
        <v>1844</v>
      </c>
      <c r="C363" s="126" t="s">
        <v>1844</v>
      </c>
      <c r="D363" s="127"/>
      <c r="E363" s="126" t="s">
        <v>1845</v>
      </c>
      <c r="F363" s="127"/>
      <c r="G363" s="127"/>
      <c r="H363" s="179" t="s">
        <v>1846</v>
      </c>
      <c r="I363" s="440">
        <v>42517</v>
      </c>
      <c r="J363" s="167" t="s">
        <v>271</v>
      </c>
      <c r="K363" s="167" t="s">
        <v>1847</v>
      </c>
      <c r="L363" s="130"/>
      <c r="M363" s="129" t="s">
        <v>1848</v>
      </c>
      <c r="N363" s="151" t="s">
        <v>203</v>
      </c>
      <c r="O363" s="133"/>
      <c r="P363" s="134" t="s">
        <v>203</v>
      </c>
      <c r="Q363" s="135">
        <v>42577</v>
      </c>
      <c r="R363" s="148"/>
      <c r="S363" s="137" t="s">
        <v>70</v>
      </c>
      <c r="T363" s="138">
        <v>42520</v>
      </c>
      <c r="U363" s="139" t="s">
        <v>3293</v>
      </c>
      <c r="V363" s="139" t="s">
        <v>204</v>
      </c>
      <c r="W363" s="140">
        <v>42634</v>
      </c>
      <c r="X363" s="139"/>
      <c r="Y363" s="139" t="s">
        <v>6613</v>
      </c>
      <c r="Z363" s="421" t="s">
        <v>204</v>
      </c>
      <c r="AA363" s="141">
        <v>42634</v>
      </c>
      <c r="AB363" s="150"/>
      <c r="AC363" s="143" t="s">
        <v>375</v>
      </c>
      <c r="AD363" s="143" t="s">
        <v>375</v>
      </c>
      <c r="AE363" s="144"/>
      <c r="AF363" s="144"/>
      <c r="AG363" s="144"/>
      <c r="AH363" s="144"/>
      <c r="AI363" s="144"/>
      <c r="AJ363" s="144"/>
      <c r="AK363" s="144"/>
      <c r="AL363" s="144"/>
      <c r="AM363" s="342"/>
      <c r="AN363" s="479"/>
      <c r="AO363" s="372" t="e">
        <f>VLOOKUP(C363,[2]LICITACIONES!$A$2:$A$51,1,0)</f>
        <v>#N/A</v>
      </c>
      <c r="AP363" s="469"/>
      <c r="AQ363" s="469"/>
      <c r="AR363" s="468"/>
      <c r="AS363" s="468"/>
      <c r="AT363" s="468"/>
      <c r="AU363" s="468"/>
      <c r="AV363" s="468" t="e">
        <f>VLOOKUP(C363,[3]LICITACIONES!$A$2:$B$67,2,0)</f>
        <v>#N/A</v>
      </c>
      <c r="AW363" s="468" t="e">
        <f>VLOOKUP(C363,'[3]O.C. EN EJECUCIÓN'!$A$2:$B$25,2,0)</f>
        <v>#N/A</v>
      </c>
      <c r="AX363" s="100"/>
      <c r="AY363" s="100"/>
      <c r="AZ363" s="100"/>
      <c r="BA363" s="100"/>
      <c r="BB363" s="100"/>
      <c r="BC363" s="100"/>
      <c r="BD363" s="100"/>
      <c r="BE363" s="100"/>
    </row>
    <row r="364" spans="1:57" ht="60" customHeight="1" x14ac:dyDescent="0.25">
      <c r="A364" s="125">
        <v>365</v>
      </c>
      <c r="B364" s="126" t="s">
        <v>1850</v>
      </c>
      <c r="C364" s="126" t="s">
        <v>1850</v>
      </c>
      <c r="D364" s="127"/>
      <c r="E364" s="126" t="s">
        <v>1851</v>
      </c>
      <c r="F364" s="127"/>
      <c r="G364" s="127"/>
      <c r="H364" s="132" t="s">
        <v>1852</v>
      </c>
      <c r="I364" s="440">
        <v>42531</v>
      </c>
      <c r="J364" s="167" t="s">
        <v>221</v>
      </c>
      <c r="K364" s="166" t="s">
        <v>1853</v>
      </c>
      <c r="L364" s="131">
        <v>1970</v>
      </c>
      <c r="M364" s="149" t="s">
        <v>3395</v>
      </c>
      <c r="N364" s="151" t="s">
        <v>203</v>
      </c>
      <c r="O364" s="128">
        <v>42649</v>
      </c>
      <c r="P364" s="134" t="s">
        <v>203</v>
      </c>
      <c r="Q364" s="135">
        <v>42569</v>
      </c>
      <c r="R364" s="136" t="s">
        <v>432</v>
      </c>
      <c r="S364" s="137" t="s">
        <v>11</v>
      </c>
      <c r="T364" s="138">
        <v>42534</v>
      </c>
      <c r="U364" s="139" t="s">
        <v>3396</v>
      </c>
      <c r="V364" s="139" t="s">
        <v>204</v>
      </c>
      <c r="W364" s="140">
        <v>42580</v>
      </c>
      <c r="X364" s="139" t="s">
        <v>1854</v>
      </c>
      <c r="Y364" s="139" t="s">
        <v>1855</v>
      </c>
      <c r="Z364" s="422"/>
      <c r="AA364" s="152"/>
      <c r="AB364" s="150"/>
      <c r="AC364" s="143" t="s">
        <v>186</v>
      </c>
      <c r="AD364" s="143" t="s">
        <v>186</v>
      </c>
      <c r="AE364" s="144"/>
      <c r="AF364" s="144"/>
      <c r="AG364" s="169">
        <v>269587</v>
      </c>
      <c r="AH364" s="144"/>
      <c r="AI364" s="144"/>
      <c r="AJ364" s="169">
        <v>1350</v>
      </c>
      <c r="AK364" s="206" t="s">
        <v>531</v>
      </c>
      <c r="AL364" s="206" t="s">
        <v>969</v>
      </c>
      <c r="AM364" s="342" t="str">
        <f>AK364</f>
        <v>Devengado</v>
      </c>
      <c r="AN364" s="479"/>
      <c r="AO364" s="372" t="e">
        <f>VLOOKUP(C364,[2]LICITACIONES!$A$2:$A$51,1,0)</f>
        <v>#N/A</v>
      </c>
      <c r="AP364" s="469"/>
      <c r="AQ364" s="469"/>
      <c r="AR364" s="468"/>
      <c r="AS364" s="468"/>
      <c r="AT364" s="468"/>
      <c r="AU364" s="468"/>
      <c r="AV364" s="468" t="e">
        <f>VLOOKUP(C364,[3]LICITACIONES!$A$2:$B$67,2,0)</f>
        <v>#N/A</v>
      </c>
      <c r="AW364" s="468" t="e">
        <f>VLOOKUP(C364,'[3]O.C. EN EJECUCIÓN'!$A$2:$B$25,2,0)</f>
        <v>#N/A</v>
      </c>
      <c r="AX364" s="100"/>
      <c r="AY364" s="100"/>
      <c r="AZ364" s="100"/>
      <c r="BA364" s="100"/>
      <c r="BB364" s="100"/>
      <c r="BC364" s="100"/>
      <c r="BD364" s="100"/>
      <c r="BE364" s="100"/>
    </row>
    <row r="365" spans="1:57" ht="30" customHeight="1" x14ac:dyDescent="0.25">
      <c r="A365" s="125">
        <v>366</v>
      </c>
      <c r="B365" s="126" t="s">
        <v>1856</v>
      </c>
      <c r="C365" s="126" t="s">
        <v>1856</v>
      </c>
      <c r="D365" s="127"/>
      <c r="E365" s="126" t="s">
        <v>1857</v>
      </c>
      <c r="F365" s="127"/>
      <c r="G365" s="127"/>
      <c r="H365" s="179" t="s">
        <v>1858</v>
      </c>
      <c r="I365" s="440">
        <v>42517</v>
      </c>
      <c r="J365" s="167" t="s">
        <v>271</v>
      </c>
      <c r="K365" s="167" t="s">
        <v>1859</v>
      </c>
      <c r="L365" s="131">
        <v>5000</v>
      </c>
      <c r="M365" s="129" t="s">
        <v>1860</v>
      </c>
      <c r="N365" s="151" t="s">
        <v>203</v>
      </c>
      <c r="O365" s="133"/>
      <c r="P365" s="134" t="s">
        <v>204</v>
      </c>
      <c r="Q365" s="135">
        <v>42563</v>
      </c>
      <c r="R365" s="136" t="s">
        <v>286</v>
      </c>
      <c r="S365" s="137" t="s">
        <v>70</v>
      </c>
      <c r="T365" s="138">
        <v>42520</v>
      </c>
      <c r="U365" s="139" t="s">
        <v>3293</v>
      </c>
      <c r="V365" s="139" t="s">
        <v>206</v>
      </c>
      <c r="W365" s="140">
        <v>42618</v>
      </c>
      <c r="X365" s="139" t="s">
        <v>5961</v>
      </c>
      <c r="Y365" s="139" t="s">
        <v>5962</v>
      </c>
      <c r="Z365" s="421"/>
      <c r="AA365" s="141"/>
      <c r="AB365" s="150"/>
      <c r="AC365" s="143" t="s">
        <v>375</v>
      </c>
      <c r="AD365" s="143" t="s">
        <v>375</v>
      </c>
      <c r="AE365" s="144"/>
      <c r="AF365" s="180">
        <v>27226440947</v>
      </c>
      <c r="AG365" s="144"/>
      <c r="AH365" s="144"/>
      <c r="AI365" s="144"/>
      <c r="AJ365" s="144"/>
      <c r="AK365" s="144"/>
      <c r="AL365" s="144"/>
      <c r="AM365" s="342"/>
      <c r="AN365" s="479"/>
      <c r="AO365" s="372" t="e">
        <f>VLOOKUP(C365,[2]LICITACIONES!$A$2:$A$51,1,0)</f>
        <v>#N/A</v>
      </c>
      <c r="AP365" s="469"/>
      <c r="AQ365" s="469"/>
      <c r="AR365" s="468"/>
      <c r="AS365" s="468"/>
      <c r="AT365" s="468"/>
      <c r="AU365" s="468" t="s">
        <v>6514</v>
      </c>
      <c r="AV365" s="468" t="e">
        <f>VLOOKUP(C365,[3]LICITACIONES!$A$2:$B$67,2,0)</f>
        <v>#N/A</v>
      </c>
      <c r="AW365" s="468" t="e">
        <f>VLOOKUP(C365,'[3]O.C. EN EJECUCIÓN'!$A$2:$B$25,2,0)</f>
        <v>#N/A</v>
      </c>
      <c r="AX365" s="100"/>
      <c r="AY365" s="100"/>
      <c r="AZ365" s="100"/>
      <c r="BA365" s="100"/>
      <c r="BB365" s="100"/>
      <c r="BC365" s="100"/>
      <c r="BD365" s="100"/>
      <c r="BE365" s="100"/>
    </row>
    <row r="366" spans="1:57" ht="60" customHeight="1" x14ac:dyDescent="0.25">
      <c r="A366" s="125">
        <v>367</v>
      </c>
      <c r="B366" s="126" t="s">
        <v>1863</v>
      </c>
      <c r="C366" s="126" t="s">
        <v>1863</v>
      </c>
      <c r="D366" s="127"/>
      <c r="E366" s="126" t="s">
        <v>1864</v>
      </c>
      <c r="F366" s="127"/>
      <c r="G366" s="127"/>
      <c r="H366" s="132" t="s">
        <v>1865</v>
      </c>
      <c r="I366" s="440">
        <v>42531</v>
      </c>
      <c r="J366" s="167" t="s">
        <v>323</v>
      </c>
      <c r="K366" s="166" t="s">
        <v>1866</v>
      </c>
      <c r="L366" s="131">
        <v>6720</v>
      </c>
      <c r="M366" s="132" t="s">
        <v>1867</v>
      </c>
      <c r="N366" s="151" t="s">
        <v>203</v>
      </c>
      <c r="O366" s="128">
        <v>42649</v>
      </c>
      <c r="P366" s="134" t="s">
        <v>203</v>
      </c>
      <c r="Q366" s="135">
        <v>42557</v>
      </c>
      <c r="R366" s="136" t="s">
        <v>432</v>
      </c>
      <c r="S366" s="137" t="s">
        <v>11</v>
      </c>
      <c r="T366" s="138">
        <v>42549</v>
      </c>
      <c r="U366" s="139" t="s">
        <v>3397</v>
      </c>
      <c r="V366" s="139" t="s">
        <v>204</v>
      </c>
      <c r="W366" s="140">
        <v>42579</v>
      </c>
      <c r="X366" s="139" t="s">
        <v>1868</v>
      </c>
      <c r="Y366" s="198" t="s">
        <v>1709</v>
      </c>
      <c r="Z366" s="421" t="s">
        <v>204</v>
      </c>
      <c r="AA366" s="141">
        <v>42583</v>
      </c>
      <c r="AB366" s="150"/>
      <c r="AC366" s="143" t="s">
        <v>186</v>
      </c>
      <c r="AD366" s="143" t="s">
        <v>186</v>
      </c>
      <c r="AE366" s="144"/>
      <c r="AF366" s="144"/>
      <c r="AG366" s="144"/>
      <c r="AH366" s="144"/>
      <c r="AI366" s="144"/>
      <c r="AJ366" s="144"/>
      <c r="AK366" s="144"/>
      <c r="AL366" s="143" t="s">
        <v>282</v>
      </c>
      <c r="AM366" s="342"/>
      <c r="AN366" s="479"/>
      <c r="AO366" s="372" t="e">
        <f>VLOOKUP(C366,[2]LICITACIONES!$A$2:$A$51,1,0)</f>
        <v>#N/A</v>
      </c>
      <c r="AP366" s="469"/>
      <c r="AQ366" s="469"/>
      <c r="AR366" s="468"/>
      <c r="AS366" s="468"/>
      <c r="AT366" s="468"/>
      <c r="AU366" s="468"/>
      <c r="AV366" s="468" t="e">
        <f>VLOOKUP(C366,[3]LICITACIONES!$A$2:$B$67,2,0)</f>
        <v>#N/A</v>
      </c>
      <c r="AW366" s="468" t="e">
        <f>VLOOKUP(C366,'[3]O.C. EN EJECUCIÓN'!$A$2:$B$25,2,0)</f>
        <v>#N/A</v>
      </c>
      <c r="AX366" s="100"/>
      <c r="AY366" s="100"/>
      <c r="AZ366" s="100"/>
      <c r="BA366" s="100"/>
      <c r="BB366" s="100"/>
      <c r="BC366" s="100"/>
      <c r="BD366" s="100"/>
      <c r="BE366" s="100"/>
    </row>
    <row r="367" spans="1:57" ht="60" customHeight="1" x14ac:dyDescent="0.25">
      <c r="A367" s="125">
        <v>368</v>
      </c>
      <c r="B367" s="126" t="s">
        <v>1869</v>
      </c>
      <c r="C367" s="126" t="s">
        <v>1869</v>
      </c>
      <c r="D367" s="127"/>
      <c r="E367" s="126" t="s">
        <v>1870</v>
      </c>
      <c r="F367" s="127"/>
      <c r="G367" s="127"/>
      <c r="H367" s="132" t="s">
        <v>1871</v>
      </c>
      <c r="I367" s="440">
        <v>42531</v>
      </c>
      <c r="J367" s="167" t="s">
        <v>271</v>
      </c>
      <c r="K367" s="166" t="s">
        <v>811</v>
      </c>
      <c r="L367" s="131">
        <v>8523.24</v>
      </c>
      <c r="M367" s="149" t="s">
        <v>1872</v>
      </c>
      <c r="N367" s="151" t="s">
        <v>247</v>
      </c>
      <c r="O367" s="128">
        <v>42649</v>
      </c>
      <c r="P367" s="134" t="s">
        <v>206</v>
      </c>
      <c r="Q367" s="135">
        <v>42573</v>
      </c>
      <c r="R367" s="136" t="s">
        <v>286</v>
      </c>
      <c r="S367" s="137" t="s">
        <v>70</v>
      </c>
      <c r="T367" s="138">
        <v>42534</v>
      </c>
      <c r="U367" s="139" t="s">
        <v>3293</v>
      </c>
      <c r="V367" s="139" t="s">
        <v>204</v>
      </c>
      <c r="W367" s="140">
        <v>42577</v>
      </c>
      <c r="X367" s="139" t="s">
        <v>1873</v>
      </c>
      <c r="Y367" s="139" t="s">
        <v>3398</v>
      </c>
      <c r="Z367" s="421" t="s">
        <v>206</v>
      </c>
      <c r="AA367" s="141">
        <v>42584</v>
      </c>
      <c r="AB367" s="150"/>
      <c r="AC367" s="143" t="s">
        <v>375</v>
      </c>
      <c r="AD367" s="143" t="s">
        <v>375</v>
      </c>
      <c r="AE367" s="144"/>
      <c r="AF367" s="144"/>
      <c r="AG367" s="144"/>
      <c r="AH367" s="144"/>
      <c r="AI367" s="144"/>
      <c r="AJ367" s="144"/>
      <c r="AK367" s="144"/>
      <c r="AL367" s="143" t="s">
        <v>282</v>
      </c>
      <c r="AM367" s="342"/>
      <c r="AN367" s="479"/>
      <c r="AO367" s="372" t="e">
        <f>VLOOKUP(C367,[2]LICITACIONES!$A$2:$A$51,1,0)</f>
        <v>#N/A</v>
      </c>
      <c r="AP367" s="469"/>
      <c r="AQ367" s="469"/>
      <c r="AR367" s="468"/>
      <c r="AS367" s="468"/>
      <c r="AT367" s="468"/>
      <c r="AU367" s="468" t="s">
        <v>6514</v>
      </c>
      <c r="AV367" s="468" t="e">
        <f>VLOOKUP(C367,[3]LICITACIONES!$A$2:$B$67,2,0)</f>
        <v>#N/A</v>
      </c>
      <c r="AW367" s="468" t="e">
        <f>VLOOKUP(C367,'[3]O.C. EN EJECUCIÓN'!$A$2:$B$25,2,0)</f>
        <v>#N/A</v>
      </c>
      <c r="AX367" s="100"/>
      <c r="AY367" s="100"/>
      <c r="AZ367" s="100"/>
      <c r="BA367" s="100"/>
      <c r="BB367" s="100"/>
      <c r="BC367" s="100"/>
      <c r="BD367" s="100"/>
      <c r="BE367" s="100"/>
    </row>
    <row r="368" spans="1:57" ht="60" customHeight="1" x14ac:dyDescent="0.25">
      <c r="A368" s="125">
        <v>369</v>
      </c>
      <c r="B368" s="127"/>
      <c r="C368" s="127" t="s">
        <v>5594</v>
      </c>
      <c r="D368" s="127"/>
      <c r="E368" s="126" t="s">
        <v>1874</v>
      </c>
      <c r="F368" s="127"/>
      <c r="G368" s="127"/>
      <c r="H368" s="179" t="s">
        <v>1875</v>
      </c>
      <c r="I368" s="440">
        <v>42517</v>
      </c>
      <c r="J368" s="167" t="s">
        <v>271</v>
      </c>
      <c r="K368" s="167" t="s">
        <v>1876</v>
      </c>
      <c r="L368" s="130"/>
      <c r="M368" s="129" t="s">
        <v>1877</v>
      </c>
      <c r="N368" s="151" t="s">
        <v>203</v>
      </c>
      <c r="O368" s="133"/>
      <c r="P368" s="134" t="s">
        <v>203</v>
      </c>
      <c r="Q368" s="135">
        <v>42520</v>
      </c>
      <c r="R368" s="148"/>
      <c r="S368" s="137" t="s">
        <v>11</v>
      </c>
      <c r="T368" s="138">
        <v>42520</v>
      </c>
      <c r="U368" s="139" t="s">
        <v>1254</v>
      </c>
      <c r="V368" s="139" t="s">
        <v>203</v>
      </c>
      <c r="W368" s="140">
        <v>42527</v>
      </c>
      <c r="X368" s="139" t="s">
        <v>1255</v>
      </c>
      <c r="Y368" s="139" t="s">
        <v>1256</v>
      </c>
      <c r="Z368" s="421" t="s">
        <v>422</v>
      </c>
      <c r="AA368" s="141">
        <v>42527</v>
      </c>
      <c r="AB368" s="150"/>
      <c r="AC368" s="143" t="s">
        <v>375</v>
      </c>
      <c r="AD368" s="143" t="s">
        <v>375</v>
      </c>
      <c r="AE368" s="144"/>
      <c r="AF368" s="144"/>
      <c r="AG368" s="144"/>
      <c r="AH368" s="144"/>
      <c r="AI368" s="144"/>
      <c r="AJ368" s="144"/>
      <c r="AK368" s="144"/>
      <c r="AL368" s="144"/>
      <c r="AM368" s="342"/>
      <c r="AN368" s="479"/>
      <c r="AO368" s="372" t="e">
        <f>VLOOKUP(C368,[2]LICITACIONES!$A$2:$A$51,1,0)</f>
        <v>#N/A</v>
      </c>
      <c r="AP368" s="469"/>
      <c r="AQ368" s="469"/>
      <c r="AR368" s="468"/>
      <c r="AS368" s="468"/>
      <c r="AT368" s="468"/>
      <c r="AU368" s="468"/>
      <c r="AV368" s="468" t="e">
        <f>VLOOKUP(C368,[3]LICITACIONES!$A$2:$B$67,2,0)</f>
        <v>#N/A</v>
      </c>
      <c r="AW368" s="468" t="e">
        <f>VLOOKUP(C368,'[3]O.C. EN EJECUCIÓN'!$A$2:$B$25,2,0)</f>
        <v>#N/A</v>
      </c>
      <c r="AX368" s="100"/>
      <c r="AY368" s="100"/>
      <c r="AZ368" s="100"/>
      <c r="BA368" s="100"/>
      <c r="BB368" s="100"/>
      <c r="BC368" s="100"/>
      <c r="BD368" s="100"/>
      <c r="BE368" s="100"/>
    </row>
    <row r="369" spans="1:57" ht="60" customHeight="1" x14ac:dyDescent="0.25">
      <c r="A369" s="125">
        <v>370</v>
      </c>
      <c r="B369" s="126" t="s">
        <v>1878</v>
      </c>
      <c r="C369" s="126" t="s">
        <v>1878</v>
      </c>
      <c r="D369" s="127"/>
      <c r="E369" s="127"/>
      <c r="F369" s="127"/>
      <c r="G369" s="127"/>
      <c r="H369" s="133"/>
      <c r="I369" s="440">
        <v>42531</v>
      </c>
      <c r="J369" s="167" t="s">
        <v>493</v>
      </c>
      <c r="K369" s="167" t="s">
        <v>1879</v>
      </c>
      <c r="L369" s="131">
        <v>214701.92</v>
      </c>
      <c r="M369" s="129" t="s">
        <v>1880</v>
      </c>
      <c r="N369" s="151" t="s">
        <v>247</v>
      </c>
      <c r="O369" s="195" t="s">
        <v>3361</v>
      </c>
      <c r="P369" s="134" t="s">
        <v>203</v>
      </c>
      <c r="Q369" s="135">
        <v>42570</v>
      </c>
      <c r="R369" s="136" t="s">
        <v>286</v>
      </c>
      <c r="S369" s="137" t="s">
        <v>70</v>
      </c>
      <c r="T369" s="138">
        <v>42549</v>
      </c>
      <c r="U369" s="139" t="s">
        <v>3293</v>
      </c>
      <c r="V369" s="139" t="s">
        <v>204</v>
      </c>
      <c r="W369" s="140">
        <v>42587</v>
      </c>
      <c r="X369" s="139" t="s">
        <v>3399</v>
      </c>
      <c r="Y369" s="139" t="s">
        <v>3400</v>
      </c>
      <c r="Z369" s="422"/>
      <c r="AA369" s="152"/>
      <c r="AB369" s="150"/>
      <c r="AC369" s="143" t="s">
        <v>375</v>
      </c>
      <c r="AD369" s="143" t="s">
        <v>375</v>
      </c>
      <c r="AE369" s="144"/>
      <c r="AF369" s="144"/>
      <c r="AG369" s="144"/>
      <c r="AH369" s="144"/>
      <c r="AI369" s="144"/>
      <c r="AJ369" s="144"/>
      <c r="AK369" s="144"/>
      <c r="AL369" s="144"/>
      <c r="AM369" s="342"/>
      <c r="AN369" s="479"/>
      <c r="AO369" s="372" t="e">
        <f>VLOOKUP(C369,[2]LICITACIONES!$A$2:$A$51,1,0)</f>
        <v>#N/A</v>
      </c>
      <c r="AP369" s="469"/>
      <c r="AQ369" s="469"/>
      <c r="AR369" s="468"/>
      <c r="AS369" s="468"/>
      <c r="AT369" s="468"/>
      <c r="AU369" s="468" t="s">
        <v>6514</v>
      </c>
      <c r="AV369" s="468" t="e">
        <f>VLOOKUP(C369,[3]LICITACIONES!$A$2:$B$67,2,0)</f>
        <v>#N/A</v>
      </c>
      <c r="AW369" s="468" t="e">
        <f>VLOOKUP(C369,'[3]O.C. EN EJECUCIÓN'!$A$2:$B$25,2,0)</f>
        <v>#N/A</v>
      </c>
      <c r="AX369" s="100"/>
      <c r="AY369" s="100"/>
      <c r="AZ369" s="100"/>
      <c r="BA369" s="100"/>
      <c r="BB369" s="100"/>
      <c r="BC369" s="100"/>
      <c r="BD369" s="100"/>
      <c r="BE369" s="100"/>
    </row>
    <row r="370" spans="1:57" ht="30" customHeight="1" x14ac:dyDescent="0.25">
      <c r="A370" s="125">
        <v>371</v>
      </c>
      <c r="B370" s="126" t="s">
        <v>1881</v>
      </c>
      <c r="C370" s="126" t="s">
        <v>1881</v>
      </c>
      <c r="D370" s="127"/>
      <c r="E370" s="127"/>
      <c r="F370" s="127"/>
      <c r="G370" s="127"/>
      <c r="H370" s="132" t="s">
        <v>1882</v>
      </c>
      <c r="I370" s="440">
        <v>42534</v>
      </c>
      <c r="J370" s="167" t="s">
        <v>271</v>
      </c>
      <c r="K370" s="166" t="s">
        <v>1883</v>
      </c>
      <c r="L370" s="131">
        <v>3000</v>
      </c>
      <c r="M370" s="129" t="s">
        <v>3401</v>
      </c>
      <c r="N370" s="151" t="s">
        <v>203</v>
      </c>
      <c r="O370" s="195" t="s">
        <v>3402</v>
      </c>
      <c r="P370" s="134" t="s">
        <v>204</v>
      </c>
      <c r="Q370" s="135">
        <v>42544</v>
      </c>
      <c r="R370" s="136" t="s">
        <v>286</v>
      </c>
      <c r="S370" s="137" t="s">
        <v>70</v>
      </c>
      <c r="T370" s="138">
        <v>42534</v>
      </c>
      <c r="U370" s="139" t="s">
        <v>3403</v>
      </c>
      <c r="V370" s="139" t="s">
        <v>203</v>
      </c>
      <c r="W370" s="140">
        <v>42565</v>
      </c>
      <c r="X370" s="139" t="s">
        <v>1770</v>
      </c>
      <c r="Y370" s="139" t="s">
        <v>1227</v>
      </c>
      <c r="Z370" s="421" t="s">
        <v>422</v>
      </c>
      <c r="AA370" s="141">
        <v>42565</v>
      </c>
      <c r="AB370" s="150"/>
      <c r="AC370" s="143" t="s">
        <v>375</v>
      </c>
      <c r="AD370" s="143" t="s">
        <v>375</v>
      </c>
      <c r="AE370" s="144"/>
      <c r="AF370" s="144"/>
      <c r="AG370" s="144"/>
      <c r="AH370" s="144"/>
      <c r="AI370" s="144"/>
      <c r="AJ370" s="144"/>
      <c r="AK370" s="144"/>
      <c r="AL370" s="143" t="s">
        <v>282</v>
      </c>
      <c r="AM370" s="342"/>
      <c r="AN370" s="479"/>
      <c r="AO370" s="372" t="e">
        <f>VLOOKUP(C370,[2]LICITACIONES!$A$2:$A$51,1,0)</f>
        <v>#N/A</v>
      </c>
      <c r="AP370" s="469"/>
      <c r="AQ370" s="469"/>
      <c r="AR370" s="468"/>
      <c r="AS370" s="468"/>
      <c r="AT370" s="468"/>
      <c r="AU370" s="468" t="s">
        <v>6514</v>
      </c>
      <c r="AV370" s="468" t="e">
        <f>VLOOKUP(C370,[3]LICITACIONES!$A$2:$B$67,2,0)</f>
        <v>#N/A</v>
      </c>
      <c r="AW370" s="468" t="e">
        <f>VLOOKUP(C370,'[3]O.C. EN EJECUCIÓN'!$A$2:$B$25,2,0)</f>
        <v>#N/A</v>
      </c>
      <c r="AX370" s="100"/>
      <c r="AY370" s="100"/>
      <c r="AZ370" s="100"/>
      <c r="BA370" s="100"/>
      <c r="BB370" s="100"/>
      <c r="BC370" s="100"/>
      <c r="BD370" s="100"/>
      <c r="BE370" s="100"/>
    </row>
    <row r="371" spans="1:57" ht="45" customHeight="1" x14ac:dyDescent="0.25">
      <c r="A371" s="125">
        <v>372</v>
      </c>
      <c r="B371" s="126" t="s">
        <v>1884</v>
      </c>
      <c r="C371" s="126" t="s">
        <v>1884</v>
      </c>
      <c r="D371" s="127"/>
      <c r="E371" s="127"/>
      <c r="F371" s="127"/>
      <c r="G371" s="127"/>
      <c r="H371" s="133"/>
      <c r="I371" s="133"/>
      <c r="J371" s="167" t="s">
        <v>343</v>
      </c>
      <c r="K371" s="166" t="s">
        <v>1885</v>
      </c>
      <c r="L371" s="131">
        <v>33880</v>
      </c>
      <c r="M371" s="149" t="s">
        <v>1886</v>
      </c>
      <c r="N371" s="151" t="s">
        <v>247</v>
      </c>
      <c r="O371" s="195" t="s">
        <v>3361</v>
      </c>
      <c r="P371" s="134" t="s">
        <v>206</v>
      </c>
      <c r="Q371" s="135">
        <v>42562</v>
      </c>
      <c r="R371" s="136" t="s">
        <v>286</v>
      </c>
      <c r="S371" s="137" t="s">
        <v>70</v>
      </c>
      <c r="T371" s="138">
        <v>42534</v>
      </c>
      <c r="U371" s="139" t="s">
        <v>3293</v>
      </c>
      <c r="V371" s="139" t="s">
        <v>204</v>
      </c>
      <c r="W371" s="140">
        <v>42600</v>
      </c>
      <c r="X371" s="139" t="s">
        <v>3796</v>
      </c>
      <c r="Y371" s="139" t="s">
        <v>1887</v>
      </c>
      <c r="Z371" s="422"/>
      <c r="AA371" s="152"/>
      <c r="AB371" s="150"/>
      <c r="AC371" s="143" t="s">
        <v>186</v>
      </c>
      <c r="AD371" s="143" t="s">
        <v>186</v>
      </c>
      <c r="AE371" s="144"/>
      <c r="AF371" s="142" t="s">
        <v>1889</v>
      </c>
      <c r="AG371" s="144"/>
      <c r="AH371" s="144"/>
      <c r="AI371" s="144"/>
      <c r="AJ371" s="144"/>
      <c r="AK371" s="144"/>
      <c r="AL371" s="144"/>
      <c r="AM371" s="342"/>
      <c r="AN371" s="479"/>
      <c r="AO371" s="372" t="e">
        <f>VLOOKUP(C371,[2]LICITACIONES!$A$2:$A$51,1,0)</f>
        <v>#N/A</v>
      </c>
      <c r="AP371" s="469"/>
      <c r="AQ371" s="469"/>
      <c r="AR371" s="468"/>
      <c r="AS371" s="468"/>
      <c r="AT371" s="468"/>
      <c r="AU371" s="468" t="s">
        <v>6514</v>
      </c>
      <c r="AV371" s="468" t="e">
        <f>VLOOKUP(C371,[3]LICITACIONES!$A$2:$B$67,2,0)</f>
        <v>#N/A</v>
      </c>
      <c r="AW371" s="468" t="e">
        <f>VLOOKUP(C371,'[3]O.C. EN EJECUCIÓN'!$A$2:$B$25,2,0)</f>
        <v>#N/A</v>
      </c>
      <c r="AX371" s="100"/>
      <c r="AY371" s="100"/>
      <c r="AZ371" s="100"/>
      <c r="BA371" s="100"/>
      <c r="BB371" s="100"/>
      <c r="BC371" s="100"/>
      <c r="BD371" s="100"/>
      <c r="BE371" s="100"/>
    </row>
    <row r="372" spans="1:57" ht="45" customHeight="1" x14ac:dyDescent="0.25">
      <c r="A372" s="125">
        <v>373</v>
      </c>
      <c r="B372" s="126" t="s">
        <v>3797</v>
      </c>
      <c r="C372" s="126" t="s">
        <v>3797</v>
      </c>
      <c r="D372" s="127"/>
      <c r="E372" s="126" t="s">
        <v>1890</v>
      </c>
      <c r="F372" s="127"/>
      <c r="G372" s="127"/>
      <c r="H372" s="179" t="s">
        <v>1891</v>
      </c>
      <c r="I372" s="440">
        <v>42517</v>
      </c>
      <c r="J372" s="167" t="s">
        <v>271</v>
      </c>
      <c r="K372" s="166" t="s">
        <v>1892</v>
      </c>
      <c r="L372" s="130"/>
      <c r="M372" s="129" t="s">
        <v>1893</v>
      </c>
      <c r="N372" s="151" t="s">
        <v>203</v>
      </c>
      <c r="O372" s="133"/>
      <c r="P372" s="134" t="s">
        <v>203</v>
      </c>
      <c r="Q372" s="135">
        <v>42599</v>
      </c>
      <c r="R372" s="148"/>
      <c r="S372" s="137" t="s">
        <v>70</v>
      </c>
      <c r="T372" s="138">
        <v>42520</v>
      </c>
      <c r="U372" s="139" t="s">
        <v>7029</v>
      </c>
      <c r="V372" s="139" t="s">
        <v>203</v>
      </c>
      <c r="W372" s="140">
        <v>42639</v>
      </c>
      <c r="X372" s="139" t="s">
        <v>5963</v>
      </c>
      <c r="Y372" s="139" t="s">
        <v>3826</v>
      </c>
      <c r="Z372" s="421" t="s">
        <v>220</v>
      </c>
      <c r="AA372" s="141">
        <v>42650</v>
      </c>
      <c r="AB372" s="150"/>
      <c r="AC372" s="143" t="s">
        <v>375</v>
      </c>
      <c r="AD372" s="143" t="s">
        <v>375</v>
      </c>
      <c r="AE372" s="144"/>
      <c r="AF372" s="144"/>
      <c r="AG372" s="144"/>
      <c r="AH372" s="144"/>
      <c r="AI372" s="144"/>
      <c r="AJ372" s="144"/>
      <c r="AK372" s="144"/>
      <c r="AL372" s="144"/>
      <c r="AM372" s="342"/>
      <c r="AN372" s="479"/>
      <c r="AO372" s="372" t="e">
        <f>VLOOKUP(C372,[2]LICITACIONES!$A$2:$A$51,1,0)</f>
        <v>#N/A</v>
      </c>
      <c r="AP372" s="469"/>
      <c r="AQ372" s="469"/>
      <c r="AR372" s="468"/>
      <c r="AS372" s="468"/>
      <c r="AT372" s="468"/>
      <c r="AU372" s="468"/>
      <c r="AV372" s="468" t="e">
        <f>VLOOKUP(C372,[3]LICITACIONES!$A$2:$B$67,2,0)</f>
        <v>#N/A</v>
      </c>
      <c r="AW372" s="468" t="e">
        <f>VLOOKUP(C372,'[3]O.C. EN EJECUCIÓN'!$A$2:$B$25,2,0)</f>
        <v>#N/A</v>
      </c>
      <c r="AX372" s="100"/>
      <c r="AY372" s="100"/>
      <c r="AZ372" s="100"/>
      <c r="BA372" s="100"/>
      <c r="BB372" s="100"/>
      <c r="BC372" s="100"/>
      <c r="BD372" s="100"/>
      <c r="BE372" s="100"/>
    </row>
    <row r="373" spans="1:57" ht="60" customHeight="1" x14ac:dyDescent="0.25">
      <c r="A373" s="125">
        <v>374</v>
      </c>
      <c r="B373" s="126" t="s">
        <v>1894</v>
      </c>
      <c r="C373" s="126" t="s">
        <v>1894</v>
      </c>
      <c r="D373" s="127"/>
      <c r="E373" s="127"/>
      <c r="F373" s="127"/>
      <c r="G373" s="127"/>
      <c r="H373" s="133"/>
      <c r="I373" s="133"/>
      <c r="J373" s="167" t="s">
        <v>343</v>
      </c>
      <c r="K373" s="166" t="s">
        <v>1895</v>
      </c>
      <c r="L373" s="131">
        <v>772638.24</v>
      </c>
      <c r="M373" s="149" t="s">
        <v>1896</v>
      </c>
      <c r="N373" s="151" t="s">
        <v>247</v>
      </c>
      <c r="O373" s="195" t="s">
        <v>3361</v>
      </c>
      <c r="P373" s="134" t="s">
        <v>203</v>
      </c>
      <c r="Q373" s="135">
        <v>42569</v>
      </c>
      <c r="R373" s="136" t="s">
        <v>486</v>
      </c>
      <c r="S373" s="205" t="s">
        <v>70</v>
      </c>
      <c r="T373" s="138">
        <v>42572</v>
      </c>
      <c r="U373" s="139" t="s">
        <v>3293</v>
      </c>
      <c r="V373" s="139" t="s">
        <v>204</v>
      </c>
      <c r="W373" s="140">
        <v>42593</v>
      </c>
      <c r="X373" s="139" t="s">
        <v>3798</v>
      </c>
      <c r="Y373" s="139" t="s">
        <v>3799</v>
      </c>
      <c r="Z373" s="421" t="s">
        <v>1437</v>
      </c>
      <c r="AA373" s="141">
        <v>42593</v>
      </c>
      <c r="AB373" s="150"/>
      <c r="AC373" s="143" t="s">
        <v>186</v>
      </c>
      <c r="AD373" s="143" t="s">
        <v>186</v>
      </c>
      <c r="AE373" s="144"/>
      <c r="AF373" s="144"/>
      <c r="AG373" s="144"/>
      <c r="AH373" s="144"/>
      <c r="AI373" s="144"/>
      <c r="AJ373" s="144"/>
      <c r="AK373" s="144"/>
      <c r="AL373" s="144"/>
      <c r="AM373" s="342"/>
      <c r="AN373" s="479"/>
      <c r="AO373" s="372" t="e">
        <f>VLOOKUP(C373,[2]LICITACIONES!$A$2:$A$51,1,0)</f>
        <v>#N/A</v>
      </c>
      <c r="AP373" s="469"/>
      <c r="AQ373" s="469"/>
      <c r="AR373" s="468"/>
      <c r="AS373" s="468"/>
      <c r="AT373" s="468"/>
      <c r="AU373" s="468" t="s">
        <v>6514</v>
      </c>
      <c r="AV373" s="468" t="e">
        <f>VLOOKUP(C373,[3]LICITACIONES!$A$2:$B$67,2,0)</f>
        <v>#N/A</v>
      </c>
      <c r="AW373" s="468" t="e">
        <f>VLOOKUP(C373,'[3]O.C. EN EJECUCIÓN'!$A$2:$B$25,2,0)</f>
        <v>#N/A</v>
      </c>
      <c r="AX373" s="100"/>
      <c r="AY373" s="100"/>
      <c r="AZ373" s="100"/>
      <c r="BA373" s="100"/>
      <c r="BB373" s="100"/>
      <c r="BC373" s="100"/>
      <c r="BD373" s="100"/>
      <c r="BE373" s="100"/>
    </row>
    <row r="374" spans="1:57" ht="30" customHeight="1" x14ac:dyDescent="0.25">
      <c r="A374" s="125">
        <v>375</v>
      </c>
      <c r="B374" s="126" t="s">
        <v>1897</v>
      </c>
      <c r="C374" s="126" t="s">
        <v>1897</v>
      </c>
      <c r="D374" s="127"/>
      <c r="E374" s="127"/>
      <c r="F374" s="127"/>
      <c r="G374" s="127"/>
      <c r="H374" s="133"/>
      <c r="I374" s="440">
        <v>42534</v>
      </c>
      <c r="J374" s="167" t="s">
        <v>235</v>
      </c>
      <c r="K374" s="166" t="s">
        <v>1898</v>
      </c>
      <c r="L374" s="187">
        <v>300000</v>
      </c>
      <c r="M374" s="149" t="s">
        <v>1899</v>
      </c>
      <c r="N374" s="151" t="s">
        <v>197</v>
      </c>
      <c r="O374" s="195" t="s">
        <v>3402</v>
      </c>
      <c r="P374" s="134" t="s">
        <v>116</v>
      </c>
      <c r="Q374" s="135">
        <v>42556</v>
      </c>
      <c r="R374" s="148"/>
      <c r="S374" s="137" t="s">
        <v>70</v>
      </c>
      <c r="T374" s="138">
        <v>42556</v>
      </c>
      <c r="U374" s="139" t="s">
        <v>1901</v>
      </c>
      <c r="V374" s="139" t="s">
        <v>116</v>
      </c>
      <c r="W374" s="140">
        <v>42619</v>
      </c>
      <c r="X374" s="139" t="s">
        <v>5964</v>
      </c>
      <c r="Y374" s="139"/>
      <c r="Z374" s="421"/>
      <c r="AA374" s="141"/>
      <c r="AB374" s="150"/>
      <c r="AC374" s="143" t="s">
        <v>548</v>
      </c>
      <c r="AD374" s="143" t="s">
        <v>548</v>
      </c>
      <c r="AE374" s="144"/>
      <c r="AF374" s="144"/>
      <c r="AG374" s="144"/>
      <c r="AH374" s="144"/>
      <c r="AI374" s="144"/>
      <c r="AJ374" s="144"/>
      <c r="AK374" s="144"/>
      <c r="AL374" s="144"/>
      <c r="AM374" s="342"/>
      <c r="AN374" s="479"/>
      <c r="AO374" s="372" t="e">
        <f>VLOOKUP(C374,[2]LICITACIONES!$A$2:$A$51,1,0)</f>
        <v>#N/A</v>
      </c>
      <c r="AP374" s="469"/>
      <c r="AQ374" s="469"/>
      <c r="AR374" s="468"/>
      <c r="AS374" s="468"/>
      <c r="AT374" s="468"/>
      <c r="AU374" s="468" t="s">
        <v>6514</v>
      </c>
      <c r="AV374" s="468" t="e">
        <f>VLOOKUP(C374,[3]LICITACIONES!$A$2:$B$67,2,0)</f>
        <v>#N/A</v>
      </c>
      <c r="AW374" s="468" t="e">
        <f>VLOOKUP(C374,'[3]O.C. EN EJECUCIÓN'!$A$2:$B$25,2,0)</f>
        <v>#N/A</v>
      </c>
      <c r="AX374" s="100"/>
      <c r="AY374" s="100"/>
      <c r="AZ374" s="100"/>
      <c r="BA374" s="100"/>
      <c r="BB374" s="100"/>
      <c r="BC374" s="100"/>
      <c r="BD374" s="100"/>
      <c r="BE374" s="100"/>
    </row>
    <row r="375" spans="1:57" ht="60" customHeight="1" x14ac:dyDescent="0.25">
      <c r="A375" s="125">
        <v>376</v>
      </c>
      <c r="B375" s="127"/>
      <c r="C375" s="127" t="s">
        <v>4738</v>
      </c>
      <c r="D375" s="127"/>
      <c r="E375" s="126" t="s">
        <v>1905</v>
      </c>
      <c r="F375" s="127"/>
      <c r="G375" s="127"/>
      <c r="H375" s="179" t="s">
        <v>1906</v>
      </c>
      <c r="I375" s="440">
        <v>42517</v>
      </c>
      <c r="J375" s="167" t="s">
        <v>271</v>
      </c>
      <c r="K375" s="166" t="s">
        <v>1907</v>
      </c>
      <c r="L375" s="130"/>
      <c r="M375" s="129" t="s">
        <v>1908</v>
      </c>
      <c r="N375" s="151" t="s">
        <v>203</v>
      </c>
      <c r="O375" s="133"/>
      <c r="P375" s="134" t="s">
        <v>203</v>
      </c>
      <c r="Q375" s="135">
        <v>42520</v>
      </c>
      <c r="R375" s="148"/>
      <c r="S375" s="137" t="s">
        <v>11</v>
      </c>
      <c r="T375" s="138">
        <v>42520</v>
      </c>
      <c r="U375" s="139" t="s">
        <v>1254</v>
      </c>
      <c r="V375" s="139" t="s">
        <v>203</v>
      </c>
      <c r="W375" s="140">
        <v>42527</v>
      </c>
      <c r="X375" s="139" t="s">
        <v>1255</v>
      </c>
      <c r="Y375" s="139" t="s">
        <v>1256</v>
      </c>
      <c r="Z375" s="421" t="s">
        <v>422</v>
      </c>
      <c r="AA375" s="141">
        <v>42527</v>
      </c>
      <c r="AB375" s="150"/>
      <c r="AC375" s="143" t="s">
        <v>375</v>
      </c>
      <c r="AD375" s="143" t="s">
        <v>375</v>
      </c>
      <c r="AE375" s="144"/>
      <c r="AF375" s="144"/>
      <c r="AG375" s="144"/>
      <c r="AH375" s="144"/>
      <c r="AI375" s="144"/>
      <c r="AJ375" s="144"/>
      <c r="AK375" s="144"/>
      <c r="AL375" s="144"/>
      <c r="AM375" s="342"/>
      <c r="AN375" s="479"/>
      <c r="AO375" s="372" t="e">
        <f>VLOOKUP(C375,[2]LICITACIONES!$A$2:$A$51,1,0)</f>
        <v>#N/A</v>
      </c>
      <c r="AP375" s="469"/>
      <c r="AQ375" s="469"/>
      <c r="AR375" s="468"/>
      <c r="AS375" s="468"/>
      <c r="AT375" s="468"/>
      <c r="AU375" s="468"/>
      <c r="AV375" s="468" t="e">
        <f>VLOOKUP(C375,[3]LICITACIONES!$A$2:$B$67,2,0)</f>
        <v>#N/A</v>
      </c>
      <c r="AW375" s="468" t="e">
        <f>VLOOKUP(C375,'[3]O.C. EN EJECUCIÓN'!$A$2:$B$25,2,0)</f>
        <v>#N/A</v>
      </c>
      <c r="AX375" s="100"/>
      <c r="AY375" s="100"/>
      <c r="AZ375" s="100"/>
      <c r="BA375" s="100"/>
      <c r="BB375" s="100"/>
      <c r="BC375" s="100"/>
      <c r="BD375" s="100"/>
      <c r="BE375" s="100"/>
    </row>
    <row r="376" spans="1:57" ht="60" customHeight="1" x14ac:dyDescent="0.25">
      <c r="A376" s="125">
        <v>377</v>
      </c>
      <c r="B376" s="126" t="s">
        <v>1909</v>
      </c>
      <c r="C376" s="126" t="s">
        <v>1909</v>
      </c>
      <c r="D376" s="127"/>
      <c r="E376" s="126" t="s">
        <v>1910</v>
      </c>
      <c r="F376" s="127"/>
      <c r="G376" s="127"/>
      <c r="H376" s="133"/>
      <c r="I376" s="440">
        <v>42524</v>
      </c>
      <c r="J376" s="167" t="s">
        <v>435</v>
      </c>
      <c r="K376" s="166" t="s">
        <v>1911</v>
      </c>
      <c r="L376" s="131">
        <v>130498.5</v>
      </c>
      <c r="M376" s="132" t="s">
        <v>1912</v>
      </c>
      <c r="N376" s="151" t="s">
        <v>203</v>
      </c>
      <c r="O376" s="128">
        <v>42435</v>
      </c>
      <c r="P376" s="134" t="s">
        <v>203</v>
      </c>
      <c r="Q376" s="135">
        <v>42557</v>
      </c>
      <c r="R376" s="136" t="s">
        <v>432</v>
      </c>
      <c r="S376" s="137" t="s">
        <v>11</v>
      </c>
      <c r="T376" s="138">
        <v>42536</v>
      </c>
      <c r="U376" s="139" t="s">
        <v>3293</v>
      </c>
      <c r="V376" s="139" t="s">
        <v>203</v>
      </c>
      <c r="W376" s="140">
        <v>42580</v>
      </c>
      <c r="X376" s="139" t="s">
        <v>1913</v>
      </c>
      <c r="Y376" s="139" t="s">
        <v>1914</v>
      </c>
      <c r="Z376" s="421" t="s">
        <v>204</v>
      </c>
      <c r="AA376" s="141">
        <v>42583</v>
      </c>
      <c r="AB376" s="150"/>
      <c r="AC376" s="143" t="s">
        <v>186</v>
      </c>
      <c r="AD376" s="143" t="s">
        <v>186</v>
      </c>
      <c r="AE376" s="144"/>
      <c r="AF376" s="144"/>
      <c r="AG376" s="144"/>
      <c r="AH376" s="144"/>
      <c r="AI376" s="144"/>
      <c r="AJ376" s="144"/>
      <c r="AK376" s="144"/>
      <c r="AL376" s="144"/>
      <c r="AM376" s="342"/>
      <c r="AN376" s="479"/>
      <c r="AO376" s="372" t="e">
        <f>VLOOKUP(C376,[2]LICITACIONES!$A$2:$A$51,1,0)</f>
        <v>#N/A</v>
      </c>
      <c r="AP376" s="469"/>
      <c r="AQ376" s="469"/>
      <c r="AR376" s="468"/>
      <c r="AS376" s="468"/>
      <c r="AT376" s="468"/>
      <c r="AU376" s="468" t="s">
        <v>6514</v>
      </c>
      <c r="AV376" s="468" t="e">
        <f>VLOOKUP(C376,[3]LICITACIONES!$A$2:$B$67,2,0)</f>
        <v>#N/A</v>
      </c>
      <c r="AW376" s="468" t="e">
        <f>VLOOKUP(C376,'[3]O.C. EN EJECUCIÓN'!$A$2:$B$25,2,0)</f>
        <v>#N/A</v>
      </c>
      <c r="AX376" s="100"/>
      <c r="AY376" s="100"/>
      <c r="AZ376" s="100"/>
      <c r="BA376" s="100"/>
      <c r="BB376" s="100"/>
      <c r="BC376" s="100"/>
      <c r="BD376" s="100"/>
      <c r="BE376" s="100"/>
    </row>
    <row r="377" spans="1:57" ht="60" customHeight="1" x14ac:dyDescent="0.25">
      <c r="A377" s="125">
        <v>378</v>
      </c>
      <c r="B377" s="127"/>
      <c r="C377" s="127" t="s">
        <v>4740</v>
      </c>
      <c r="D377" s="127"/>
      <c r="E377" s="126" t="s">
        <v>1915</v>
      </c>
      <c r="F377" s="127"/>
      <c r="G377" s="127"/>
      <c r="H377" s="179" t="s">
        <v>1916</v>
      </c>
      <c r="I377" s="440">
        <v>42517</v>
      </c>
      <c r="J377" s="167" t="s">
        <v>271</v>
      </c>
      <c r="K377" s="166" t="s">
        <v>1917</v>
      </c>
      <c r="L377" s="130"/>
      <c r="M377" s="129" t="s">
        <v>1918</v>
      </c>
      <c r="N377" s="151" t="s">
        <v>203</v>
      </c>
      <c r="O377" s="133"/>
      <c r="P377" s="134" t="s">
        <v>203</v>
      </c>
      <c r="Q377" s="135">
        <v>42520</v>
      </c>
      <c r="R377" s="148"/>
      <c r="S377" s="137" t="s">
        <v>11</v>
      </c>
      <c r="T377" s="138">
        <v>42520</v>
      </c>
      <c r="U377" s="139" t="s">
        <v>1254</v>
      </c>
      <c r="V377" s="139" t="s">
        <v>203</v>
      </c>
      <c r="W377" s="140">
        <v>42527</v>
      </c>
      <c r="X377" s="139" t="s">
        <v>1255</v>
      </c>
      <c r="Y377" s="139" t="s">
        <v>1256</v>
      </c>
      <c r="Z377" s="421" t="s">
        <v>422</v>
      </c>
      <c r="AA377" s="141">
        <v>42527</v>
      </c>
      <c r="AB377" s="150"/>
      <c r="AC377" s="143" t="s">
        <v>375</v>
      </c>
      <c r="AD377" s="143" t="s">
        <v>375</v>
      </c>
      <c r="AE377" s="144"/>
      <c r="AF377" s="144"/>
      <c r="AG377" s="144"/>
      <c r="AH377" s="144"/>
      <c r="AI377" s="144"/>
      <c r="AJ377" s="144"/>
      <c r="AK377" s="144"/>
      <c r="AL377" s="144"/>
      <c r="AM377" s="342"/>
      <c r="AN377" s="479"/>
      <c r="AO377" s="372" t="e">
        <f>VLOOKUP(C377,[2]LICITACIONES!$A$2:$A$51,1,0)</f>
        <v>#N/A</v>
      </c>
      <c r="AP377" s="469"/>
      <c r="AQ377" s="469"/>
      <c r="AR377" s="468"/>
      <c r="AS377" s="468"/>
      <c r="AT377" s="468"/>
      <c r="AU377" s="468"/>
      <c r="AV377" s="468" t="e">
        <f>VLOOKUP(C377,[3]LICITACIONES!$A$2:$B$67,2,0)</f>
        <v>#N/A</v>
      </c>
      <c r="AW377" s="468" t="e">
        <f>VLOOKUP(C377,'[3]O.C. EN EJECUCIÓN'!$A$2:$B$25,2,0)</f>
        <v>#N/A</v>
      </c>
      <c r="AX377" s="100"/>
      <c r="AY377" s="100"/>
      <c r="AZ377" s="100"/>
      <c r="BA377" s="100"/>
      <c r="BB377" s="100"/>
      <c r="BC377" s="100"/>
      <c r="BD377" s="100"/>
      <c r="BE377" s="100"/>
    </row>
    <row r="378" spans="1:57" ht="60" customHeight="1" x14ac:dyDescent="0.25">
      <c r="A378" s="125">
        <v>379</v>
      </c>
      <c r="B378" s="126" t="s">
        <v>1919</v>
      </c>
      <c r="C378" s="126" t="s">
        <v>1919</v>
      </c>
      <c r="D378" s="127"/>
      <c r="E378" s="126" t="s">
        <v>1920</v>
      </c>
      <c r="F378" s="127"/>
      <c r="G378" s="127"/>
      <c r="H378" s="132" t="s">
        <v>1921</v>
      </c>
      <c r="I378" s="440">
        <v>42535</v>
      </c>
      <c r="J378" s="167" t="s">
        <v>323</v>
      </c>
      <c r="K378" s="166" t="s">
        <v>1922</v>
      </c>
      <c r="L378" s="131">
        <v>12259.1</v>
      </c>
      <c r="M378" s="132" t="s">
        <v>1923</v>
      </c>
      <c r="N378" s="151" t="s">
        <v>203</v>
      </c>
      <c r="O378" s="195" t="s">
        <v>3404</v>
      </c>
      <c r="P378" s="134" t="s">
        <v>203</v>
      </c>
      <c r="Q378" s="135">
        <v>42557</v>
      </c>
      <c r="R378" s="136" t="s">
        <v>432</v>
      </c>
      <c r="S378" s="137" t="s">
        <v>11</v>
      </c>
      <c r="T378" s="138">
        <v>42549</v>
      </c>
      <c r="U378" s="139" t="s">
        <v>1924</v>
      </c>
      <c r="V378" s="139" t="s">
        <v>204</v>
      </c>
      <c r="W378" s="140">
        <v>42579</v>
      </c>
      <c r="X378" s="139" t="s">
        <v>1854</v>
      </c>
      <c r="Y378" s="139" t="s">
        <v>1925</v>
      </c>
      <c r="Z378" s="421"/>
      <c r="AA378" s="152"/>
      <c r="AB378" s="150"/>
      <c r="AC378" s="143" t="s">
        <v>186</v>
      </c>
      <c r="AD378" s="143" t="s">
        <v>186</v>
      </c>
      <c r="AE378" s="144"/>
      <c r="AF378" s="144"/>
      <c r="AG378" s="144"/>
      <c r="AH378" s="144"/>
      <c r="AI378" s="144"/>
      <c r="AJ378" s="144"/>
      <c r="AK378" s="144"/>
      <c r="AL378" s="144"/>
      <c r="AM378" s="342"/>
      <c r="AN378" s="479"/>
      <c r="AO378" s="372" t="e">
        <f>VLOOKUP(C378,[2]LICITACIONES!$A$2:$A$51,1,0)</f>
        <v>#N/A</v>
      </c>
      <c r="AP378" s="469"/>
      <c r="AQ378" s="469"/>
      <c r="AR378" s="468"/>
      <c r="AS378" s="468"/>
      <c r="AT378" s="468"/>
      <c r="AU378" s="468"/>
      <c r="AV378" s="468" t="e">
        <f>VLOOKUP(C378,[3]LICITACIONES!$A$2:$B$67,2,0)</f>
        <v>#N/A</v>
      </c>
      <c r="AW378" s="468" t="e">
        <f>VLOOKUP(C378,'[3]O.C. EN EJECUCIÓN'!$A$2:$B$25,2,0)</f>
        <v>#N/A</v>
      </c>
      <c r="AX378" s="100"/>
      <c r="AY378" s="100"/>
      <c r="AZ378" s="100"/>
      <c r="BA378" s="100"/>
      <c r="BB378" s="100"/>
      <c r="BC378" s="100"/>
      <c r="BD378" s="100"/>
      <c r="BE378" s="100"/>
    </row>
    <row r="379" spans="1:57" ht="60" customHeight="1" x14ac:dyDescent="0.25">
      <c r="A379" s="125">
        <v>380</v>
      </c>
      <c r="B379" s="127"/>
      <c r="C379" s="127" t="s">
        <v>4742</v>
      </c>
      <c r="D379" s="127"/>
      <c r="E379" s="126" t="s">
        <v>1926</v>
      </c>
      <c r="F379" s="127"/>
      <c r="G379" s="127"/>
      <c r="H379" s="179" t="s">
        <v>1927</v>
      </c>
      <c r="I379" s="440">
        <v>42517</v>
      </c>
      <c r="J379" s="167" t="s">
        <v>271</v>
      </c>
      <c r="K379" s="166" t="s">
        <v>1928</v>
      </c>
      <c r="L379" s="130"/>
      <c r="M379" s="129" t="s">
        <v>1929</v>
      </c>
      <c r="N379" s="151" t="s">
        <v>203</v>
      </c>
      <c r="O379" s="133"/>
      <c r="P379" s="134" t="s">
        <v>203</v>
      </c>
      <c r="Q379" s="135">
        <v>42520</v>
      </c>
      <c r="R379" s="148"/>
      <c r="S379" s="137" t="s">
        <v>11</v>
      </c>
      <c r="T379" s="138">
        <v>42520</v>
      </c>
      <c r="U379" s="139" t="s">
        <v>1254</v>
      </c>
      <c r="V379" s="139" t="s">
        <v>203</v>
      </c>
      <c r="W379" s="140">
        <v>42527</v>
      </c>
      <c r="X379" s="139" t="s">
        <v>1255</v>
      </c>
      <c r="Y379" s="139" t="s">
        <v>1256</v>
      </c>
      <c r="Z379" s="421" t="s">
        <v>422</v>
      </c>
      <c r="AA379" s="141">
        <v>42527</v>
      </c>
      <c r="AB379" s="150"/>
      <c r="AC379" s="143" t="s">
        <v>375</v>
      </c>
      <c r="AD379" s="143" t="s">
        <v>375</v>
      </c>
      <c r="AE379" s="144"/>
      <c r="AF379" s="144"/>
      <c r="AG379" s="144"/>
      <c r="AH379" s="144"/>
      <c r="AI379" s="144"/>
      <c r="AJ379" s="144"/>
      <c r="AK379" s="144"/>
      <c r="AL379" s="144"/>
      <c r="AM379" s="342"/>
      <c r="AN379" s="479"/>
      <c r="AO379" s="372" t="e">
        <f>VLOOKUP(C379,[2]LICITACIONES!$A$2:$A$51,1,0)</f>
        <v>#N/A</v>
      </c>
      <c r="AP379" s="469"/>
      <c r="AQ379" s="469"/>
      <c r="AR379" s="468"/>
      <c r="AS379" s="468"/>
      <c r="AT379" s="468"/>
      <c r="AU379" s="468"/>
      <c r="AV379" s="468" t="e">
        <f>VLOOKUP(C379,[3]LICITACIONES!$A$2:$B$67,2,0)</f>
        <v>#N/A</v>
      </c>
      <c r="AW379" s="468" t="e">
        <f>VLOOKUP(C379,'[3]O.C. EN EJECUCIÓN'!$A$2:$B$25,2,0)</f>
        <v>#N/A</v>
      </c>
      <c r="AX379" s="100"/>
      <c r="AY379" s="100"/>
      <c r="AZ379" s="100"/>
      <c r="BA379" s="100"/>
      <c r="BB379" s="100"/>
      <c r="BC379" s="100"/>
      <c r="BD379" s="100"/>
      <c r="BE379" s="100"/>
    </row>
    <row r="380" spans="1:57" ht="60" customHeight="1" x14ac:dyDescent="0.25">
      <c r="A380" s="125">
        <v>381</v>
      </c>
      <c r="B380" s="126" t="s">
        <v>1930</v>
      </c>
      <c r="C380" s="126" t="s">
        <v>1930</v>
      </c>
      <c r="D380" s="127"/>
      <c r="E380" s="127"/>
      <c r="F380" s="127"/>
      <c r="G380" s="127"/>
      <c r="H380" s="132" t="s">
        <v>3405</v>
      </c>
      <c r="I380" s="440">
        <v>42534</v>
      </c>
      <c r="J380" s="167" t="s">
        <v>339</v>
      </c>
      <c r="K380" s="426"/>
      <c r="L380" s="131">
        <v>302500</v>
      </c>
      <c r="M380" s="132" t="s">
        <v>1931</v>
      </c>
      <c r="N380" s="151" t="s">
        <v>226</v>
      </c>
      <c r="O380" s="195" t="s">
        <v>3404</v>
      </c>
      <c r="P380" s="134" t="s">
        <v>204</v>
      </c>
      <c r="Q380" s="135">
        <v>42542</v>
      </c>
      <c r="R380" s="196" t="s">
        <v>456</v>
      </c>
      <c r="S380" s="137" t="s">
        <v>11</v>
      </c>
      <c r="T380" s="138">
        <v>42534</v>
      </c>
      <c r="U380" s="139" t="s">
        <v>1932</v>
      </c>
      <c r="V380" s="139" t="s">
        <v>204</v>
      </c>
      <c r="W380" s="140">
        <v>42579</v>
      </c>
      <c r="X380" s="148"/>
      <c r="Y380" s="148"/>
      <c r="Z380" s="421" t="s">
        <v>872</v>
      </c>
      <c r="AA380" s="141">
        <v>42569</v>
      </c>
      <c r="AB380" s="150"/>
      <c r="AC380" s="143" t="s">
        <v>375</v>
      </c>
      <c r="AD380" s="143" t="s">
        <v>375</v>
      </c>
      <c r="AE380" s="144"/>
      <c r="AF380" s="144"/>
      <c r="AG380" s="144"/>
      <c r="AH380" s="144"/>
      <c r="AI380" s="144"/>
      <c r="AJ380" s="144"/>
      <c r="AK380" s="144"/>
      <c r="AL380" s="144"/>
      <c r="AM380" s="418" t="s">
        <v>4790</v>
      </c>
      <c r="AN380" s="479"/>
      <c r="AO380" s="372" t="e">
        <f>VLOOKUP(C380,[2]LICITACIONES!$A$2:$A$51,1,0)</f>
        <v>#N/A</v>
      </c>
      <c r="AP380" s="469"/>
      <c r="AQ380" s="469"/>
      <c r="AR380" s="468"/>
      <c r="AS380" s="468"/>
      <c r="AT380" s="468"/>
      <c r="AU380" s="468" t="s">
        <v>6514</v>
      </c>
      <c r="AV380" s="468" t="e">
        <f>VLOOKUP(C380,[3]LICITACIONES!$A$2:$B$67,2,0)</f>
        <v>#N/A</v>
      </c>
      <c r="AW380" s="468" t="e">
        <f>VLOOKUP(C380,'[3]O.C. EN EJECUCIÓN'!$A$2:$B$25,2,0)</f>
        <v>#N/A</v>
      </c>
      <c r="AX380" s="100"/>
      <c r="AY380" s="100"/>
      <c r="AZ380" s="100"/>
      <c r="BA380" s="100"/>
      <c r="BB380" s="100"/>
      <c r="BC380" s="100"/>
      <c r="BD380" s="100"/>
      <c r="BE380" s="100"/>
    </row>
    <row r="381" spans="1:57" ht="45" customHeight="1" x14ac:dyDescent="0.25">
      <c r="A381" s="125">
        <v>382</v>
      </c>
      <c r="B381" s="127"/>
      <c r="C381" s="127" t="s">
        <v>4743</v>
      </c>
      <c r="D381" s="127"/>
      <c r="E381" s="126" t="s">
        <v>1933</v>
      </c>
      <c r="F381" s="127"/>
      <c r="G381" s="127"/>
      <c r="H381" s="179" t="s">
        <v>1934</v>
      </c>
      <c r="I381" s="440">
        <v>42517</v>
      </c>
      <c r="J381" s="167" t="s">
        <v>271</v>
      </c>
      <c r="K381" s="166" t="s">
        <v>1935</v>
      </c>
      <c r="L381" s="130"/>
      <c r="M381" s="129" t="s">
        <v>1936</v>
      </c>
      <c r="N381" s="151" t="s">
        <v>203</v>
      </c>
      <c r="O381" s="133"/>
      <c r="P381" s="134" t="s">
        <v>203</v>
      </c>
      <c r="Q381" s="135">
        <v>42520</v>
      </c>
      <c r="R381" s="148"/>
      <c r="S381" s="137" t="s">
        <v>11</v>
      </c>
      <c r="T381" s="138">
        <v>42520</v>
      </c>
      <c r="U381" s="139" t="s">
        <v>1254</v>
      </c>
      <c r="V381" s="139" t="s">
        <v>203</v>
      </c>
      <c r="W381" s="140">
        <v>42527</v>
      </c>
      <c r="X381" s="139" t="s">
        <v>1255</v>
      </c>
      <c r="Y381" s="139" t="s">
        <v>1256</v>
      </c>
      <c r="Z381" s="421" t="s">
        <v>422</v>
      </c>
      <c r="AA381" s="141">
        <v>42527</v>
      </c>
      <c r="AB381" s="150"/>
      <c r="AC381" s="143" t="s">
        <v>375</v>
      </c>
      <c r="AD381" s="143" t="s">
        <v>375</v>
      </c>
      <c r="AE381" s="144"/>
      <c r="AF381" s="144"/>
      <c r="AG381" s="144"/>
      <c r="AH381" s="144"/>
      <c r="AI381" s="144"/>
      <c r="AJ381" s="144"/>
      <c r="AK381" s="144"/>
      <c r="AL381" s="144"/>
      <c r="AM381" s="342"/>
      <c r="AN381" s="479"/>
      <c r="AO381" s="372" t="e">
        <f>VLOOKUP(C381,[2]LICITACIONES!$A$2:$A$51,1,0)</f>
        <v>#N/A</v>
      </c>
      <c r="AP381" s="469"/>
      <c r="AQ381" s="469"/>
      <c r="AR381" s="468"/>
      <c r="AS381" s="468"/>
      <c r="AT381" s="468"/>
      <c r="AU381" s="468"/>
      <c r="AV381" s="468" t="e">
        <f>VLOOKUP(C381,[3]LICITACIONES!$A$2:$B$67,2,0)</f>
        <v>#N/A</v>
      </c>
      <c r="AW381" s="468" t="e">
        <f>VLOOKUP(C381,'[3]O.C. EN EJECUCIÓN'!$A$2:$B$25,2,0)</f>
        <v>#N/A</v>
      </c>
      <c r="AX381" s="100"/>
      <c r="AY381" s="100"/>
      <c r="AZ381" s="100"/>
      <c r="BA381" s="100"/>
      <c r="BB381" s="100"/>
      <c r="BC381" s="100"/>
      <c r="BD381" s="100"/>
      <c r="BE381" s="100"/>
    </row>
    <row r="382" spans="1:57" ht="60" customHeight="1" x14ac:dyDescent="0.25">
      <c r="A382" s="125">
        <v>383</v>
      </c>
      <c r="B382" s="127"/>
      <c r="C382" s="127" t="s">
        <v>4744</v>
      </c>
      <c r="D382" s="127"/>
      <c r="E382" s="126" t="s">
        <v>1937</v>
      </c>
      <c r="F382" s="127"/>
      <c r="G382" s="127"/>
      <c r="H382" s="132" t="s">
        <v>1938</v>
      </c>
      <c r="I382" s="440">
        <v>42535</v>
      </c>
      <c r="J382" s="167" t="s">
        <v>271</v>
      </c>
      <c r="K382" s="166" t="s">
        <v>1939</v>
      </c>
      <c r="L382" s="130"/>
      <c r="M382" s="132" t="s">
        <v>1940</v>
      </c>
      <c r="N382" s="151" t="s">
        <v>203</v>
      </c>
      <c r="O382" s="195" t="s">
        <v>3404</v>
      </c>
      <c r="P382" s="134" t="s">
        <v>203</v>
      </c>
      <c r="Q382" s="135">
        <v>42535</v>
      </c>
      <c r="R382" s="136" t="s">
        <v>286</v>
      </c>
      <c r="S382" s="137" t="s">
        <v>70</v>
      </c>
      <c r="T382" s="138">
        <v>42536</v>
      </c>
      <c r="U382" s="139" t="s">
        <v>1941</v>
      </c>
      <c r="V382" s="139" t="s">
        <v>203</v>
      </c>
      <c r="W382" s="140">
        <v>42537</v>
      </c>
      <c r="X382" s="139" t="s">
        <v>1449</v>
      </c>
      <c r="Y382" s="139" t="s">
        <v>1942</v>
      </c>
      <c r="Z382" s="421" t="s">
        <v>203</v>
      </c>
      <c r="AA382" s="141">
        <v>42543</v>
      </c>
      <c r="AB382" s="150"/>
      <c r="AC382" s="143" t="s">
        <v>375</v>
      </c>
      <c r="AD382" s="143" t="s">
        <v>375</v>
      </c>
      <c r="AE382" s="144"/>
      <c r="AF382" s="144"/>
      <c r="AG382" s="144"/>
      <c r="AH382" s="144"/>
      <c r="AI382" s="144"/>
      <c r="AJ382" s="144"/>
      <c r="AK382" s="144"/>
      <c r="AL382" s="144"/>
      <c r="AM382" s="342"/>
      <c r="AN382" s="479"/>
      <c r="AO382" s="372" t="e">
        <f>VLOOKUP(C382,[2]LICITACIONES!$A$2:$A$51,1,0)</f>
        <v>#N/A</v>
      </c>
      <c r="AP382" s="469"/>
      <c r="AQ382" s="469"/>
      <c r="AR382" s="468"/>
      <c r="AS382" s="468"/>
      <c r="AT382" s="468"/>
      <c r="AU382" s="468"/>
      <c r="AV382" s="468" t="e">
        <f>VLOOKUP(C382,[3]LICITACIONES!$A$2:$B$67,2,0)</f>
        <v>#N/A</v>
      </c>
      <c r="AW382" s="468" t="e">
        <f>VLOOKUP(C382,'[3]O.C. EN EJECUCIÓN'!$A$2:$B$25,2,0)</f>
        <v>#N/A</v>
      </c>
      <c r="AX382" s="100"/>
      <c r="AY382" s="100"/>
      <c r="AZ382" s="100"/>
      <c r="BA382" s="100"/>
      <c r="BB382" s="100"/>
      <c r="BC382" s="100"/>
      <c r="BD382" s="100"/>
      <c r="BE382" s="100"/>
    </row>
    <row r="383" spans="1:57" ht="60" customHeight="1" x14ac:dyDescent="0.25">
      <c r="A383" s="125">
        <v>384</v>
      </c>
      <c r="B383" s="127"/>
      <c r="C383" s="127" t="s">
        <v>4745</v>
      </c>
      <c r="D383" s="127"/>
      <c r="E383" s="126" t="s">
        <v>1943</v>
      </c>
      <c r="F383" s="127"/>
      <c r="G383" s="127"/>
      <c r="H383" s="179" t="s">
        <v>1944</v>
      </c>
      <c r="I383" s="440">
        <v>42517</v>
      </c>
      <c r="J383" s="167" t="s">
        <v>271</v>
      </c>
      <c r="K383" s="166" t="s">
        <v>1945</v>
      </c>
      <c r="L383" s="130"/>
      <c r="M383" s="129" t="s">
        <v>1946</v>
      </c>
      <c r="N383" s="151" t="s">
        <v>203</v>
      </c>
      <c r="O383" s="133"/>
      <c r="P383" s="134" t="s">
        <v>203</v>
      </c>
      <c r="Q383" s="135">
        <v>42520</v>
      </c>
      <c r="R383" s="148"/>
      <c r="S383" s="137" t="s">
        <v>11</v>
      </c>
      <c r="T383" s="138">
        <v>42520</v>
      </c>
      <c r="U383" s="139" t="s">
        <v>1254</v>
      </c>
      <c r="V383" s="139" t="s">
        <v>203</v>
      </c>
      <c r="W383" s="140">
        <v>42527</v>
      </c>
      <c r="X383" s="139" t="s">
        <v>1255</v>
      </c>
      <c r="Y383" s="139" t="s">
        <v>1256</v>
      </c>
      <c r="Z383" s="421" t="s">
        <v>422</v>
      </c>
      <c r="AA383" s="141">
        <v>42527</v>
      </c>
      <c r="AB383" s="150"/>
      <c r="AC383" s="143" t="s">
        <v>375</v>
      </c>
      <c r="AD383" s="143" t="s">
        <v>375</v>
      </c>
      <c r="AE383" s="144"/>
      <c r="AF383" s="144"/>
      <c r="AG383" s="144"/>
      <c r="AH383" s="144"/>
      <c r="AI383" s="144"/>
      <c r="AJ383" s="144"/>
      <c r="AK383" s="144"/>
      <c r="AL383" s="144"/>
      <c r="AM383" s="342"/>
      <c r="AN383" s="479"/>
      <c r="AO383" s="372" t="e">
        <f>VLOOKUP(C383,[2]LICITACIONES!$A$2:$A$51,1,0)</f>
        <v>#N/A</v>
      </c>
      <c r="AP383" s="469"/>
      <c r="AQ383" s="469"/>
      <c r="AR383" s="468"/>
      <c r="AS383" s="468"/>
      <c r="AT383" s="468"/>
      <c r="AU383" s="468"/>
      <c r="AV383" s="468" t="e">
        <f>VLOOKUP(C383,[3]LICITACIONES!$A$2:$B$67,2,0)</f>
        <v>#N/A</v>
      </c>
      <c r="AW383" s="468" t="e">
        <f>VLOOKUP(C383,'[3]O.C. EN EJECUCIÓN'!$A$2:$B$25,2,0)</f>
        <v>#N/A</v>
      </c>
      <c r="AX383" s="100"/>
      <c r="AY383" s="100"/>
      <c r="AZ383" s="100"/>
      <c r="BA383" s="100"/>
      <c r="BB383" s="100"/>
      <c r="BC383" s="100"/>
      <c r="BD383" s="100"/>
      <c r="BE383" s="100"/>
    </row>
    <row r="384" spans="1:57" ht="60" customHeight="1" x14ac:dyDescent="0.25">
      <c r="A384" s="125">
        <v>385</v>
      </c>
      <c r="B384" s="126" t="s">
        <v>1947</v>
      </c>
      <c r="C384" s="126" t="s">
        <v>1947</v>
      </c>
      <c r="D384" s="127"/>
      <c r="E384" s="126" t="s">
        <v>1948</v>
      </c>
      <c r="F384" s="127"/>
      <c r="G384" s="127"/>
      <c r="H384" s="132" t="s">
        <v>1949</v>
      </c>
      <c r="I384" s="440">
        <v>42535</v>
      </c>
      <c r="J384" s="167" t="s">
        <v>271</v>
      </c>
      <c r="K384" s="166" t="s">
        <v>1950</v>
      </c>
      <c r="L384" s="187">
        <v>13800</v>
      </c>
      <c r="M384" s="132" t="s">
        <v>1951</v>
      </c>
      <c r="N384" s="151" t="s">
        <v>203</v>
      </c>
      <c r="O384" s="195" t="s">
        <v>3404</v>
      </c>
      <c r="P384" s="134" t="s">
        <v>203</v>
      </c>
      <c r="Q384" s="135">
        <v>42578</v>
      </c>
      <c r="R384" s="136" t="s">
        <v>286</v>
      </c>
      <c r="S384" s="137" t="s">
        <v>70</v>
      </c>
      <c r="T384" s="138">
        <v>42536</v>
      </c>
      <c r="U384" s="139" t="s">
        <v>7030</v>
      </c>
      <c r="V384" s="139" t="s">
        <v>203</v>
      </c>
      <c r="W384" s="140">
        <v>42650</v>
      </c>
      <c r="X384" s="139"/>
      <c r="Y384" s="139" t="s">
        <v>7031</v>
      </c>
      <c r="Z384" s="421" t="s">
        <v>1888</v>
      </c>
      <c r="AA384" s="141">
        <v>42650</v>
      </c>
      <c r="AB384" s="150"/>
      <c r="AC384" s="143" t="s">
        <v>375</v>
      </c>
      <c r="AD384" s="143" t="s">
        <v>375</v>
      </c>
      <c r="AE384" s="144"/>
      <c r="AF384" s="144"/>
      <c r="AG384" s="144"/>
      <c r="AH384" s="144"/>
      <c r="AI384" s="144"/>
      <c r="AJ384" s="144"/>
      <c r="AK384" s="144"/>
      <c r="AL384" s="144"/>
      <c r="AM384" s="342"/>
      <c r="AN384" s="479"/>
      <c r="AO384" s="372" t="e">
        <f>VLOOKUP(C384,[2]LICITACIONES!$A$2:$A$51,1,0)</f>
        <v>#N/A</v>
      </c>
      <c r="AP384" s="469"/>
      <c r="AQ384" s="469"/>
      <c r="AR384" s="468"/>
      <c r="AS384" s="468"/>
      <c r="AT384" s="468"/>
      <c r="AU384" s="468"/>
      <c r="AV384" s="468" t="e">
        <f>VLOOKUP(C384,[3]LICITACIONES!$A$2:$B$67,2,0)</f>
        <v>#N/A</v>
      </c>
      <c r="AW384" s="468" t="e">
        <f>VLOOKUP(C384,'[3]O.C. EN EJECUCIÓN'!$A$2:$B$25,2,0)</f>
        <v>#N/A</v>
      </c>
      <c r="AX384" s="100"/>
      <c r="AY384" s="100"/>
      <c r="AZ384" s="100"/>
      <c r="BA384" s="100"/>
      <c r="BB384" s="100"/>
      <c r="BC384" s="100"/>
      <c r="BD384" s="100"/>
      <c r="BE384" s="100"/>
    </row>
    <row r="385" spans="1:57" ht="60" customHeight="1" x14ac:dyDescent="0.25">
      <c r="A385" s="125">
        <v>386</v>
      </c>
      <c r="B385" s="127"/>
      <c r="C385" s="127" t="s">
        <v>4747</v>
      </c>
      <c r="D385" s="127"/>
      <c r="E385" s="126">
        <v>176072016</v>
      </c>
      <c r="F385" s="127"/>
      <c r="G385" s="127"/>
      <c r="H385" s="179" t="s">
        <v>1952</v>
      </c>
      <c r="I385" s="440">
        <v>42517</v>
      </c>
      <c r="J385" s="167" t="s">
        <v>271</v>
      </c>
      <c r="K385" s="166" t="s">
        <v>1953</v>
      </c>
      <c r="L385" s="130"/>
      <c r="M385" s="129" t="s">
        <v>1954</v>
      </c>
      <c r="N385" s="151" t="s">
        <v>203</v>
      </c>
      <c r="O385" s="133"/>
      <c r="P385" s="134" t="s">
        <v>203</v>
      </c>
      <c r="Q385" s="135">
        <v>42520</v>
      </c>
      <c r="R385" s="148"/>
      <c r="S385" s="137" t="s">
        <v>11</v>
      </c>
      <c r="T385" s="138">
        <v>42520</v>
      </c>
      <c r="U385" s="139" t="s">
        <v>1254</v>
      </c>
      <c r="V385" s="139" t="s">
        <v>203</v>
      </c>
      <c r="W385" s="140">
        <v>42527</v>
      </c>
      <c r="X385" s="139" t="s">
        <v>1255</v>
      </c>
      <c r="Y385" s="139" t="s">
        <v>1256</v>
      </c>
      <c r="Z385" s="421" t="s">
        <v>422</v>
      </c>
      <c r="AA385" s="141">
        <v>42527</v>
      </c>
      <c r="AB385" s="150"/>
      <c r="AC385" s="143" t="s">
        <v>375</v>
      </c>
      <c r="AD385" s="143" t="s">
        <v>375</v>
      </c>
      <c r="AE385" s="144"/>
      <c r="AF385" s="144"/>
      <c r="AG385" s="144"/>
      <c r="AH385" s="144"/>
      <c r="AI385" s="144"/>
      <c r="AJ385" s="144"/>
      <c r="AK385" s="144"/>
      <c r="AL385" s="144"/>
      <c r="AM385" s="342"/>
      <c r="AN385" s="479"/>
      <c r="AO385" s="372" t="e">
        <f>VLOOKUP(C385,[2]LICITACIONES!$A$2:$A$51,1,0)</f>
        <v>#N/A</v>
      </c>
      <c r="AP385" s="469"/>
      <c r="AQ385" s="469"/>
      <c r="AR385" s="468"/>
      <c r="AS385" s="468"/>
      <c r="AT385" s="468"/>
      <c r="AU385" s="468"/>
      <c r="AV385" s="468" t="e">
        <f>VLOOKUP(C385,[3]LICITACIONES!$A$2:$B$67,2,0)</f>
        <v>#N/A</v>
      </c>
      <c r="AW385" s="468" t="e">
        <f>VLOOKUP(C385,'[3]O.C. EN EJECUCIÓN'!$A$2:$B$25,2,0)</f>
        <v>#N/A</v>
      </c>
      <c r="AX385" s="100"/>
      <c r="AY385" s="100"/>
      <c r="AZ385" s="100"/>
      <c r="BA385" s="100"/>
      <c r="BB385" s="100"/>
      <c r="BC385" s="100"/>
      <c r="BD385" s="100"/>
      <c r="BE385" s="100"/>
    </row>
    <row r="386" spans="1:57" ht="60" customHeight="1" x14ac:dyDescent="0.25">
      <c r="A386" s="125">
        <v>387</v>
      </c>
      <c r="B386" s="126" t="s">
        <v>1955</v>
      </c>
      <c r="C386" s="126" t="s">
        <v>1955</v>
      </c>
      <c r="D386" s="127"/>
      <c r="E386" s="126" t="s">
        <v>1956</v>
      </c>
      <c r="F386" s="127"/>
      <c r="G386" s="127"/>
      <c r="H386" s="132" t="s">
        <v>1957</v>
      </c>
      <c r="I386" s="440">
        <v>42535</v>
      </c>
      <c r="J386" s="167" t="s">
        <v>271</v>
      </c>
      <c r="K386" s="166" t="s">
        <v>1958</v>
      </c>
      <c r="L386" s="187">
        <v>4000</v>
      </c>
      <c r="M386" s="132" t="s">
        <v>1959</v>
      </c>
      <c r="N386" s="151" t="s">
        <v>203</v>
      </c>
      <c r="O386" s="195" t="s">
        <v>3404</v>
      </c>
      <c r="P386" s="134" t="s">
        <v>203</v>
      </c>
      <c r="Q386" s="135">
        <v>42578</v>
      </c>
      <c r="R386" s="136" t="s">
        <v>286</v>
      </c>
      <c r="S386" s="137" t="s">
        <v>70</v>
      </c>
      <c r="T386" s="138">
        <v>42536</v>
      </c>
      <c r="U386" s="139" t="s">
        <v>3641</v>
      </c>
      <c r="V386" s="139" t="s">
        <v>203</v>
      </c>
      <c r="W386" s="140">
        <v>42615</v>
      </c>
      <c r="X386" s="139"/>
      <c r="Y386" s="139" t="s">
        <v>5965</v>
      </c>
      <c r="Z386" s="421"/>
      <c r="AA386" s="141"/>
      <c r="AB386" s="150"/>
      <c r="AC386" s="143" t="s">
        <v>375</v>
      </c>
      <c r="AD386" s="143" t="s">
        <v>375</v>
      </c>
      <c r="AE386" s="144"/>
      <c r="AF386" s="144"/>
      <c r="AG386" s="144"/>
      <c r="AH386" s="144"/>
      <c r="AI386" s="144"/>
      <c r="AJ386" s="144"/>
      <c r="AK386" s="144"/>
      <c r="AL386" s="144"/>
      <c r="AM386" s="342"/>
      <c r="AN386" s="479"/>
      <c r="AO386" s="372" t="e">
        <f>VLOOKUP(C386,[2]LICITACIONES!$A$2:$A$51,1,0)</f>
        <v>#N/A</v>
      </c>
      <c r="AP386" s="469"/>
      <c r="AQ386" s="469"/>
      <c r="AR386" s="468"/>
      <c r="AS386" s="468"/>
      <c r="AT386" s="468"/>
      <c r="AU386" s="468"/>
      <c r="AV386" s="468" t="e">
        <f>VLOOKUP(C386,[3]LICITACIONES!$A$2:$B$67,2,0)</f>
        <v>#N/A</v>
      </c>
      <c r="AW386" s="468" t="e">
        <f>VLOOKUP(C386,'[3]O.C. EN EJECUCIÓN'!$A$2:$B$25,2,0)</f>
        <v>#N/A</v>
      </c>
      <c r="AX386" s="100"/>
      <c r="AY386" s="100"/>
      <c r="AZ386" s="100"/>
      <c r="BA386" s="100"/>
      <c r="BB386" s="100"/>
      <c r="BC386" s="100"/>
      <c r="BD386" s="100"/>
      <c r="BE386" s="100"/>
    </row>
    <row r="387" spans="1:57" ht="60" customHeight="1" x14ac:dyDescent="0.25">
      <c r="A387" s="125">
        <v>388</v>
      </c>
      <c r="B387" s="126" t="s">
        <v>1961</v>
      </c>
      <c r="C387" s="126" t="s">
        <v>1961</v>
      </c>
      <c r="D387" s="127"/>
      <c r="E387" s="126" t="s">
        <v>1962</v>
      </c>
      <c r="F387" s="127"/>
      <c r="G387" s="127"/>
      <c r="H387" s="179" t="s">
        <v>1963</v>
      </c>
      <c r="I387" s="440">
        <v>42517</v>
      </c>
      <c r="J387" s="167" t="s">
        <v>271</v>
      </c>
      <c r="K387" s="166" t="s">
        <v>1964</v>
      </c>
      <c r="L387" s="166" t="s">
        <v>1965</v>
      </c>
      <c r="M387" s="129" t="s">
        <v>1966</v>
      </c>
      <c r="N387" s="151" t="s">
        <v>203</v>
      </c>
      <c r="O387" s="133"/>
      <c r="P387" s="134" t="s">
        <v>203</v>
      </c>
      <c r="Q387" s="135">
        <v>42593</v>
      </c>
      <c r="R387" s="136" t="s">
        <v>286</v>
      </c>
      <c r="S387" s="137" t="s">
        <v>70</v>
      </c>
      <c r="T387" s="138">
        <v>42520</v>
      </c>
      <c r="U387" s="139" t="s">
        <v>3293</v>
      </c>
      <c r="V387" s="139" t="s">
        <v>204</v>
      </c>
      <c r="W387" s="140">
        <v>42621</v>
      </c>
      <c r="X387" s="139" t="s">
        <v>5966</v>
      </c>
      <c r="Y387" s="139" t="s">
        <v>5967</v>
      </c>
      <c r="Z387" s="421"/>
      <c r="AA387" s="141"/>
      <c r="AB387" s="150"/>
      <c r="AC387" s="143" t="s">
        <v>375</v>
      </c>
      <c r="AD387" s="143" t="s">
        <v>375</v>
      </c>
      <c r="AE387" s="144"/>
      <c r="AF387" s="142" t="s">
        <v>1967</v>
      </c>
      <c r="AG387" s="144"/>
      <c r="AH387" s="144"/>
      <c r="AI387" s="144"/>
      <c r="AJ387" s="144"/>
      <c r="AK387" s="144"/>
      <c r="AL387" s="144"/>
      <c r="AM387" s="342"/>
      <c r="AN387" s="479"/>
      <c r="AO387" s="372" t="e">
        <f>VLOOKUP(C387,[2]LICITACIONES!$A$2:$A$51,1,0)</f>
        <v>#N/A</v>
      </c>
      <c r="AP387" s="469"/>
      <c r="AQ387" s="469"/>
      <c r="AR387" s="468"/>
      <c r="AS387" s="468"/>
      <c r="AT387" s="468"/>
      <c r="AU387" s="468" t="s">
        <v>6514</v>
      </c>
      <c r="AV387" s="468" t="e">
        <f>VLOOKUP(C387,[3]LICITACIONES!$A$2:$B$67,2,0)</f>
        <v>#N/A</v>
      </c>
      <c r="AW387" s="468" t="e">
        <f>VLOOKUP(C387,'[3]O.C. EN EJECUCIÓN'!$A$2:$B$25,2,0)</f>
        <v>#N/A</v>
      </c>
      <c r="AX387" s="100"/>
      <c r="AY387" s="100"/>
      <c r="AZ387" s="100"/>
      <c r="BA387" s="100"/>
      <c r="BB387" s="100"/>
      <c r="BC387" s="100"/>
      <c r="BD387" s="100"/>
      <c r="BE387" s="100"/>
    </row>
    <row r="388" spans="1:57" ht="60" customHeight="1" x14ac:dyDescent="0.25">
      <c r="A388" s="125">
        <v>389</v>
      </c>
      <c r="B388" s="126" t="s">
        <v>3800</v>
      </c>
      <c r="C388" s="126" t="s">
        <v>3800</v>
      </c>
      <c r="D388" s="127"/>
      <c r="E388" s="126" t="s">
        <v>3801</v>
      </c>
      <c r="F388" s="127"/>
      <c r="G388" s="127"/>
      <c r="H388" s="132" t="s">
        <v>1968</v>
      </c>
      <c r="I388" s="440">
        <v>42535</v>
      </c>
      <c r="J388" s="167" t="s">
        <v>271</v>
      </c>
      <c r="K388" s="166" t="s">
        <v>1969</v>
      </c>
      <c r="L388" s="130"/>
      <c r="M388" s="132" t="s">
        <v>1970</v>
      </c>
      <c r="N388" s="151" t="s">
        <v>203</v>
      </c>
      <c r="O388" s="195" t="s">
        <v>3404</v>
      </c>
      <c r="P388" s="134" t="s">
        <v>203</v>
      </c>
      <c r="Q388" s="135">
        <v>42599</v>
      </c>
      <c r="R388" s="136" t="s">
        <v>286</v>
      </c>
      <c r="S388" s="137" t="s">
        <v>70</v>
      </c>
      <c r="T388" s="138">
        <v>42536</v>
      </c>
      <c r="U388" s="139" t="s">
        <v>7032</v>
      </c>
      <c r="V388" s="139" t="s">
        <v>203</v>
      </c>
      <c r="W388" s="140">
        <v>42639</v>
      </c>
      <c r="X388" s="139" t="s">
        <v>5969</v>
      </c>
      <c r="Y388" s="139" t="s">
        <v>6731</v>
      </c>
      <c r="Z388" s="421" t="s">
        <v>203</v>
      </c>
      <c r="AA388" s="141">
        <v>42639</v>
      </c>
      <c r="AB388" s="150"/>
      <c r="AC388" s="143" t="s">
        <v>375</v>
      </c>
      <c r="AD388" s="143" t="s">
        <v>375</v>
      </c>
      <c r="AE388" s="144"/>
      <c r="AF388" s="144"/>
      <c r="AG388" s="144"/>
      <c r="AH388" s="144"/>
      <c r="AI388" s="144"/>
      <c r="AJ388" s="144"/>
      <c r="AK388" s="144"/>
      <c r="AL388" s="144"/>
      <c r="AM388" s="342"/>
      <c r="AN388" s="479"/>
      <c r="AO388" s="372" t="e">
        <f>VLOOKUP(C388,[2]LICITACIONES!$A$2:$A$51,1,0)</f>
        <v>#N/A</v>
      </c>
      <c r="AP388" s="469"/>
      <c r="AQ388" s="469"/>
      <c r="AR388" s="468"/>
      <c r="AS388" s="468"/>
      <c r="AT388" s="468"/>
      <c r="AU388" s="468"/>
      <c r="AV388" s="468" t="e">
        <f>VLOOKUP(C388,[3]LICITACIONES!$A$2:$B$67,2,0)</f>
        <v>#N/A</v>
      </c>
      <c r="AW388" s="468" t="e">
        <f>VLOOKUP(C388,'[3]O.C. EN EJECUCIÓN'!$A$2:$B$25,2,0)</f>
        <v>#N/A</v>
      </c>
      <c r="AX388" s="100"/>
      <c r="AY388" s="100"/>
      <c r="AZ388" s="100"/>
      <c r="BA388" s="100"/>
      <c r="BB388" s="100"/>
      <c r="BC388" s="100"/>
      <c r="BD388" s="100"/>
      <c r="BE388" s="100"/>
    </row>
    <row r="389" spans="1:57" ht="60" customHeight="1" x14ac:dyDescent="0.25">
      <c r="A389" s="125">
        <v>390</v>
      </c>
      <c r="B389" s="126" t="s">
        <v>1972</v>
      </c>
      <c r="C389" s="126" t="s">
        <v>1972</v>
      </c>
      <c r="D389" s="127"/>
      <c r="E389" s="126" t="s">
        <v>1973</v>
      </c>
      <c r="F389" s="127"/>
      <c r="G389" s="127"/>
      <c r="H389" s="132" t="s">
        <v>1974</v>
      </c>
      <c r="I389" s="440">
        <v>42535</v>
      </c>
      <c r="J389" s="167" t="s">
        <v>271</v>
      </c>
      <c r="K389" s="166" t="s">
        <v>3406</v>
      </c>
      <c r="L389" s="130"/>
      <c r="M389" s="132" t="s">
        <v>3407</v>
      </c>
      <c r="N389" s="151" t="s">
        <v>203</v>
      </c>
      <c r="O389" s="195" t="s">
        <v>3404</v>
      </c>
      <c r="P389" s="134" t="s">
        <v>203</v>
      </c>
      <c r="Q389" s="135">
        <v>42577</v>
      </c>
      <c r="R389" s="136" t="s">
        <v>286</v>
      </c>
      <c r="S389" s="137" t="s">
        <v>70</v>
      </c>
      <c r="T389" s="138">
        <v>42536</v>
      </c>
      <c r="U389" s="139" t="s">
        <v>7033</v>
      </c>
      <c r="V389" s="139" t="s">
        <v>203</v>
      </c>
      <c r="W389" s="140">
        <v>42639</v>
      </c>
      <c r="X389" s="139"/>
      <c r="Y389" s="148" t="s">
        <v>6732</v>
      </c>
      <c r="Z389" s="421" t="s">
        <v>203</v>
      </c>
      <c r="AA389" s="141">
        <v>42639</v>
      </c>
      <c r="AB389" s="150"/>
      <c r="AC389" s="143" t="s">
        <v>375</v>
      </c>
      <c r="AD389" s="143" t="s">
        <v>375</v>
      </c>
      <c r="AE389" s="144"/>
      <c r="AF389" s="144"/>
      <c r="AG389" s="144"/>
      <c r="AH389" s="144"/>
      <c r="AI389" s="144"/>
      <c r="AJ389" s="144"/>
      <c r="AK389" s="144"/>
      <c r="AL389" s="144"/>
      <c r="AM389" s="342"/>
      <c r="AN389" s="479"/>
      <c r="AO389" s="372" t="e">
        <f>VLOOKUP(C389,[2]LICITACIONES!$A$2:$A$51,1,0)</f>
        <v>#N/A</v>
      </c>
      <c r="AP389" s="469"/>
      <c r="AQ389" s="469"/>
      <c r="AR389" s="468"/>
      <c r="AS389" s="468"/>
      <c r="AT389" s="468"/>
      <c r="AU389" s="468"/>
      <c r="AV389" s="468" t="e">
        <f>VLOOKUP(C389,[3]LICITACIONES!$A$2:$B$67,2,0)</f>
        <v>#N/A</v>
      </c>
      <c r="AW389" s="468" t="e">
        <f>VLOOKUP(C389,'[3]O.C. EN EJECUCIÓN'!$A$2:$B$25,2,0)</f>
        <v>#N/A</v>
      </c>
      <c r="AX389" s="100"/>
      <c r="AY389" s="100"/>
      <c r="AZ389" s="100"/>
      <c r="BA389" s="100"/>
      <c r="BB389" s="100"/>
      <c r="BC389" s="100"/>
      <c r="BD389" s="100"/>
      <c r="BE389" s="100"/>
    </row>
    <row r="390" spans="1:57" ht="45" customHeight="1" x14ac:dyDescent="0.25">
      <c r="A390" s="125">
        <v>391</v>
      </c>
      <c r="B390" s="126" t="s">
        <v>1976</v>
      </c>
      <c r="C390" s="126" t="s">
        <v>1976</v>
      </c>
      <c r="D390" s="127"/>
      <c r="E390" s="127"/>
      <c r="F390" s="127"/>
      <c r="G390" s="127"/>
      <c r="H390" s="127"/>
      <c r="I390" s="440">
        <v>42510</v>
      </c>
      <c r="J390" s="167" t="s">
        <v>448</v>
      </c>
      <c r="K390" s="430"/>
      <c r="L390" s="130"/>
      <c r="M390" s="132" t="s">
        <v>1977</v>
      </c>
      <c r="N390" s="151" t="s">
        <v>116</v>
      </c>
      <c r="O390" s="195" t="s">
        <v>3408</v>
      </c>
      <c r="P390" s="147"/>
      <c r="Q390" s="147"/>
      <c r="R390" s="148"/>
      <c r="S390" s="137" t="s">
        <v>11</v>
      </c>
      <c r="T390" s="138">
        <v>42520</v>
      </c>
      <c r="U390" s="139" t="s">
        <v>1978</v>
      </c>
      <c r="V390" s="139" t="s">
        <v>203</v>
      </c>
      <c r="W390" s="140">
        <v>42523</v>
      </c>
      <c r="X390" s="139" t="s">
        <v>1979</v>
      </c>
      <c r="Y390" s="139" t="s">
        <v>1980</v>
      </c>
      <c r="Z390" s="421" t="s">
        <v>220</v>
      </c>
      <c r="AA390" s="141">
        <v>42527</v>
      </c>
      <c r="AB390" s="150"/>
      <c r="AC390" s="130"/>
      <c r="AD390" s="130"/>
      <c r="AE390" s="144"/>
      <c r="AF390" s="144"/>
      <c r="AG390" s="144"/>
      <c r="AH390" s="144"/>
      <c r="AI390" s="144"/>
      <c r="AJ390" s="144"/>
      <c r="AK390" s="144"/>
      <c r="AL390" s="144"/>
      <c r="AM390" s="342"/>
      <c r="AN390" s="479"/>
      <c r="AO390" s="372" t="e">
        <f>VLOOKUP(C390,[2]LICITACIONES!$A$2:$A$51,1,0)</f>
        <v>#N/A</v>
      </c>
      <c r="AP390" s="469"/>
      <c r="AQ390" s="469"/>
      <c r="AR390" s="468"/>
      <c r="AS390" s="468"/>
      <c r="AT390" s="468"/>
      <c r="AU390" s="468" t="s">
        <v>6514</v>
      </c>
      <c r="AV390" s="468" t="e">
        <f>VLOOKUP(C390,[3]LICITACIONES!$A$2:$B$67,2,0)</f>
        <v>#N/A</v>
      </c>
      <c r="AW390" s="468" t="e">
        <f>VLOOKUP(C390,'[3]O.C. EN EJECUCIÓN'!$A$2:$B$25,2,0)</f>
        <v>#N/A</v>
      </c>
      <c r="AX390" s="100"/>
      <c r="AY390" s="100"/>
      <c r="AZ390" s="100"/>
      <c r="BA390" s="100"/>
      <c r="BB390" s="100"/>
      <c r="BC390" s="100"/>
      <c r="BD390" s="100"/>
      <c r="BE390" s="100"/>
    </row>
    <row r="391" spans="1:57" ht="60" customHeight="1" x14ac:dyDescent="0.25">
      <c r="A391" s="125">
        <v>392</v>
      </c>
      <c r="B391" s="126" t="s">
        <v>3678</v>
      </c>
      <c r="C391" s="126" t="s">
        <v>3678</v>
      </c>
      <c r="D391" s="127"/>
      <c r="E391" s="126" t="s">
        <v>1981</v>
      </c>
      <c r="F391" s="127"/>
      <c r="G391" s="127"/>
      <c r="H391" s="132" t="s">
        <v>1982</v>
      </c>
      <c r="I391" s="440">
        <v>42535</v>
      </c>
      <c r="J391" s="167" t="s">
        <v>271</v>
      </c>
      <c r="K391" s="166" t="s">
        <v>1983</v>
      </c>
      <c r="L391" s="130"/>
      <c r="M391" s="132" t="s">
        <v>1984</v>
      </c>
      <c r="N391" s="151" t="s">
        <v>203</v>
      </c>
      <c r="O391" s="195" t="s">
        <v>3404</v>
      </c>
      <c r="P391" s="134" t="s">
        <v>203</v>
      </c>
      <c r="Q391" s="135">
        <v>42599</v>
      </c>
      <c r="R391" s="136" t="s">
        <v>286</v>
      </c>
      <c r="S391" s="137" t="s">
        <v>70</v>
      </c>
      <c r="T391" s="138">
        <v>42605</v>
      </c>
      <c r="U391" s="139" t="s">
        <v>3293</v>
      </c>
      <c r="V391" s="139" t="s">
        <v>204</v>
      </c>
      <c r="W391" s="140">
        <v>42649</v>
      </c>
      <c r="X391" s="139" t="s">
        <v>7034</v>
      </c>
      <c r="Y391" s="139" t="s">
        <v>7035</v>
      </c>
      <c r="Z391" s="421" t="s">
        <v>1437</v>
      </c>
      <c r="AA391" s="141">
        <v>42649</v>
      </c>
      <c r="AB391" s="150"/>
      <c r="AC391" s="143" t="s">
        <v>375</v>
      </c>
      <c r="AD391" s="143" t="s">
        <v>375</v>
      </c>
      <c r="AE391" s="144"/>
      <c r="AF391" s="144"/>
      <c r="AG391" s="144"/>
      <c r="AH391" s="144"/>
      <c r="AI391" s="144"/>
      <c r="AJ391" s="144"/>
      <c r="AK391" s="144"/>
      <c r="AL391" s="144"/>
      <c r="AM391" s="342"/>
      <c r="AN391" s="479"/>
      <c r="AO391" s="372" t="e">
        <f>VLOOKUP(C391,[2]LICITACIONES!$A$2:$A$51,1,0)</f>
        <v>#N/A</v>
      </c>
      <c r="AP391" s="469"/>
      <c r="AQ391" s="469"/>
      <c r="AR391" s="468"/>
      <c r="AS391" s="468"/>
      <c r="AT391" s="468"/>
      <c r="AU391" s="468"/>
      <c r="AV391" s="468" t="e">
        <f>VLOOKUP(C391,[3]LICITACIONES!$A$2:$B$67,2,0)</f>
        <v>#N/A</v>
      </c>
      <c r="AW391" s="468" t="e">
        <f>VLOOKUP(C391,'[3]O.C. EN EJECUCIÓN'!$A$2:$B$25,2,0)</f>
        <v>#N/A</v>
      </c>
      <c r="AX391" s="100"/>
      <c r="AY391" s="100"/>
      <c r="AZ391" s="100"/>
      <c r="BA391" s="100"/>
      <c r="BB391" s="100"/>
      <c r="BC391" s="100"/>
      <c r="BD391" s="100"/>
      <c r="BE391" s="100"/>
    </row>
    <row r="392" spans="1:57" ht="60" customHeight="1" x14ac:dyDescent="0.25">
      <c r="A392" s="125">
        <v>393</v>
      </c>
      <c r="B392" s="126" t="s">
        <v>1985</v>
      </c>
      <c r="C392" s="126" t="s">
        <v>1985</v>
      </c>
      <c r="D392" s="127"/>
      <c r="E392" s="127"/>
      <c r="F392" s="127"/>
      <c r="G392" s="127"/>
      <c r="H392" s="127"/>
      <c r="I392" s="440">
        <v>42521</v>
      </c>
      <c r="J392" s="167" t="s">
        <v>49</v>
      </c>
      <c r="K392" s="166" t="s">
        <v>50</v>
      </c>
      <c r="L392" s="131">
        <v>29880560.940000001</v>
      </c>
      <c r="M392" s="132" t="s">
        <v>1986</v>
      </c>
      <c r="N392" s="151" t="s">
        <v>197</v>
      </c>
      <c r="O392" s="195" t="s">
        <v>3367</v>
      </c>
      <c r="P392" s="134" t="s">
        <v>56</v>
      </c>
      <c r="Q392" s="147"/>
      <c r="R392" s="148"/>
      <c r="S392" s="137" t="s">
        <v>70</v>
      </c>
      <c r="T392" s="147"/>
      <c r="U392" s="139" t="s">
        <v>3293</v>
      </c>
      <c r="V392" s="139" t="s">
        <v>116</v>
      </c>
      <c r="W392" s="140">
        <v>42636</v>
      </c>
      <c r="X392" s="489">
        <v>42636</v>
      </c>
      <c r="Y392" s="139" t="s">
        <v>6614</v>
      </c>
      <c r="Z392" s="421" t="s">
        <v>220</v>
      </c>
      <c r="AA392" s="141">
        <v>42640</v>
      </c>
      <c r="AB392" s="150"/>
      <c r="AC392" s="143" t="s">
        <v>186</v>
      </c>
      <c r="AD392" s="143" t="s">
        <v>186</v>
      </c>
      <c r="AE392" s="144"/>
      <c r="AF392" s="144"/>
      <c r="AG392" s="144"/>
      <c r="AH392" s="144"/>
      <c r="AI392" s="144"/>
      <c r="AJ392" s="144"/>
      <c r="AK392" s="144"/>
      <c r="AL392" s="144"/>
      <c r="AM392" s="342"/>
      <c r="AN392" s="479"/>
      <c r="AO392" s="372" t="e">
        <f>VLOOKUP(C392,[2]LICITACIONES!$A$2:$A$51,1,0)</f>
        <v>#N/A</v>
      </c>
      <c r="AP392" s="469"/>
      <c r="AQ392" s="469"/>
      <c r="AR392" s="468"/>
      <c r="AS392" s="468"/>
      <c r="AT392" s="468"/>
      <c r="AU392" s="468"/>
      <c r="AV392" s="468" t="e">
        <f>VLOOKUP(C392,[3]LICITACIONES!$A$2:$B$67,2,0)</f>
        <v>#N/A</v>
      </c>
      <c r="AW392" s="468" t="e">
        <f>VLOOKUP(C392,'[3]O.C. EN EJECUCIÓN'!$A$2:$B$25,2,0)</f>
        <v>#N/A</v>
      </c>
      <c r="AX392" s="100"/>
      <c r="AY392" s="100"/>
      <c r="AZ392" s="100"/>
      <c r="BA392" s="100"/>
      <c r="BB392" s="100"/>
      <c r="BC392" s="100"/>
      <c r="BD392" s="100"/>
      <c r="BE392" s="100"/>
    </row>
    <row r="393" spans="1:57" ht="30" customHeight="1" x14ac:dyDescent="0.25">
      <c r="A393" s="125">
        <v>394</v>
      </c>
      <c r="B393" s="126" t="s">
        <v>2634</v>
      </c>
      <c r="C393" s="126" t="s">
        <v>2634</v>
      </c>
      <c r="D393" s="127"/>
      <c r="E393" s="126" t="s">
        <v>1988</v>
      </c>
      <c r="F393" s="127"/>
      <c r="G393" s="127"/>
      <c r="H393" s="132" t="s">
        <v>1989</v>
      </c>
      <c r="I393" s="440">
        <v>42535</v>
      </c>
      <c r="J393" s="167" t="s">
        <v>271</v>
      </c>
      <c r="K393" s="166" t="s">
        <v>1990</v>
      </c>
      <c r="L393" s="130"/>
      <c r="M393" s="132" t="s">
        <v>1991</v>
      </c>
      <c r="N393" s="151" t="s">
        <v>203</v>
      </c>
      <c r="O393" s="195" t="s">
        <v>3404</v>
      </c>
      <c r="P393" s="134" t="s">
        <v>203</v>
      </c>
      <c r="Q393" s="135">
        <v>42535</v>
      </c>
      <c r="R393" s="136" t="s">
        <v>286</v>
      </c>
      <c r="S393" s="137" t="s">
        <v>70</v>
      </c>
      <c r="T393" s="138">
        <v>42570</v>
      </c>
      <c r="U393" s="139" t="s">
        <v>5971</v>
      </c>
      <c r="V393" s="139" t="s">
        <v>204</v>
      </c>
      <c r="W393" s="140">
        <v>42640</v>
      </c>
      <c r="X393" s="139" t="s">
        <v>6733</v>
      </c>
      <c r="Y393" s="139"/>
      <c r="Z393" s="421" t="s">
        <v>206</v>
      </c>
      <c r="AA393" s="141">
        <v>42647</v>
      </c>
      <c r="AB393" s="150"/>
      <c r="AC393" s="143" t="s">
        <v>375</v>
      </c>
      <c r="AD393" s="143" t="s">
        <v>375</v>
      </c>
      <c r="AE393" s="144"/>
      <c r="AF393" s="144"/>
      <c r="AG393" s="144"/>
      <c r="AH393" s="144"/>
      <c r="AI393" s="144"/>
      <c r="AJ393" s="144"/>
      <c r="AK393" s="144"/>
      <c r="AL393" s="144"/>
      <c r="AM393" s="342"/>
      <c r="AN393" s="479"/>
      <c r="AO393" s="372" t="e">
        <f>VLOOKUP(C393,[2]LICITACIONES!$A$2:$A$51,1,0)</f>
        <v>#N/A</v>
      </c>
      <c r="AP393" s="469"/>
      <c r="AQ393" s="469"/>
      <c r="AR393" s="468"/>
      <c r="AS393" s="468"/>
      <c r="AT393" s="468"/>
      <c r="AU393" s="468"/>
      <c r="AV393" s="468" t="e">
        <f>VLOOKUP(C393,[3]LICITACIONES!$A$2:$B$67,2,0)</f>
        <v>#N/A</v>
      </c>
      <c r="AW393" s="468" t="e">
        <f>VLOOKUP(C393,'[3]O.C. EN EJECUCIÓN'!$A$2:$B$25,2,0)</f>
        <v>#N/A</v>
      </c>
      <c r="AX393" s="100"/>
      <c r="AY393" s="100"/>
      <c r="AZ393" s="100"/>
      <c r="BA393" s="100"/>
      <c r="BB393" s="100"/>
      <c r="BC393" s="100"/>
      <c r="BD393" s="100"/>
      <c r="BE393" s="100"/>
    </row>
    <row r="394" spans="1:57" ht="60" customHeight="1" x14ac:dyDescent="0.25">
      <c r="A394" s="125">
        <v>395</v>
      </c>
      <c r="B394" s="126" t="s">
        <v>120</v>
      </c>
      <c r="C394" s="126" t="s">
        <v>120</v>
      </c>
      <c r="D394" s="127"/>
      <c r="E394" s="127"/>
      <c r="F394" s="127"/>
      <c r="G394" s="127"/>
      <c r="H394" s="127"/>
      <c r="I394" s="440">
        <v>42520</v>
      </c>
      <c r="J394" s="126" t="s">
        <v>264</v>
      </c>
      <c r="K394" s="430"/>
      <c r="L394" s="130"/>
      <c r="M394" s="132" t="s">
        <v>1992</v>
      </c>
      <c r="N394" s="130"/>
      <c r="O394" s="195" t="s">
        <v>3361</v>
      </c>
      <c r="P394" s="134" t="s">
        <v>204</v>
      </c>
      <c r="Q394" s="135">
        <v>42522</v>
      </c>
      <c r="R394" s="148"/>
      <c r="S394" s="137" t="s">
        <v>6560</v>
      </c>
      <c r="T394" s="147"/>
      <c r="U394" s="148" t="s">
        <v>6934</v>
      </c>
      <c r="V394" s="139" t="s">
        <v>204</v>
      </c>
      <c r="W394" s="140">
        <v>42619</v>
      </c>
      <c r="X394" s="139" t="s">
        <v>5972</v>
      </c>
      <c r="Y394" s="139"/>
      <c r="Z394" s="421"/>
      <c r="AA394" s="141"/>
      <c r="AB394" s="150"/>
      <c r="AC394" s="130"/>
      <c r="AD394" s="130"/>
      <c r="AE394" s="144"/>
      <c r="AF394" s="144"/>
      <c r="AG394" s="144"/>
      <c r="AH394" s="143" t="s">
        <v>1993</v>
      </c>
      <c r="AI394" s="144"/>
      <c r="AJ394" s="144"/>
      <c r="AK394" s="144"/>
      <c r="AL394" s="144"/>
      <c r="AM394" s="342"/>
      <c r="AN394" s="479" t="s">
        <v>6550</v>
      </c>
      <c r="AO394" s="372" t="str">
        <f>VLOOKUP(C394,[2]LICITACIONES!$A$2:$A$51,1,0)</f>
        <v>225913/2016</v>
      </c>
      <c r="AP394" s="469"/>
      <c r="AQ394" s="469"/>
      <c r="AR394" s="468"/>
      <c r="AS394" s="468"/>
      <c r="AT394" s="468"/>
      <c r="AU394" s="468">
        <f>VLOOKUP(C394,'[4]En curso'!$A$2:$C$58,3,0)</f>
        <v>0</v>
      </c>
      <c r="AV394" s="468" t="str">
        <f>VLOOKUP(C394,[3]LICITACIONES!$A$2:$B$67,2,0)</f>
        <v>CCK - Comunicaciones Oficiales y Generales</v>
      </c>
      <c r="AW394" s="468" t="str">
        <f>VLOOKUP(C394,'[3]O.C. EN EJECUCIÓN'!$A$2:$B$25,2,0)</f>
        <v>CCK - Adquisición de Diarios y Revistas</v>
      </c>
      <c r="AX394" s="100"/>
      <c r="AY394" s="100"/>
      <c r="AZ394" s="100"/>
      <c r="BA394" s="100"/>
      <c r="BB394" s="100"/>
      <c r="BC394" s="100"/>
      <c r="BD394" s="100"/>
      <c r="BE394" s="100"/>
    </row>
    <row r="395" spans="1:57" ht="30" customHeight="1" x14ac:dyDescent="0.25">
      <c r="A395" s="125">
        <v>396</v>
      </c>
      <c r="B395" s="126" t="s">
        <v>1994</v>
      </c>
      <c r="C395" s="126" t="s">
        <v>1994</v>
      </c>
      <c r="D395" s="127"/>
      <c r="E395" s="126" t="s">
        <v>1995</v>
      </c>
      <c r="F395" s="127"/>
      <c r="G395" s="127"/>
      <c r="H395" s="132" t="s">
        <v>1996</v>
      </c>
      <c r="I395" s="440">
        <v>42535</v>
      </c>
      <c r="J395" s="167" t="s">
        <v>271</v>
      </c>
      <c r="K395" s="166" t="s">
        <v>1997</v>
      </c>
      <c r="L395" s="131">
        <v>3500</v>
      </c>
      <c r="M395" s="132" t="s">
        <v>1998</v>
      </c>
      <c r="N395" s="151" t="s">
        <v>203</v>
      </c>
      <c r="O395" s="195" t="s">
        <v>3404</v>
      </c>
      <c r="P395" s="134" t="s">
        <v>204</v>
      </c>
      <c r="Q395" s="135">
        <v>42544</v>
      </c>
      <c r="R395" s="136" t="s">
        <v>286</v>
      </c>
      <c r="S395" s="137" t="s">
        <v>70</v>
      </c>
      <c r="T395" s="138">
        <v>42536</v>
      </c>
      <c r="U395" s="207" t="s">
        <v>1999</v>
      </c>
      <c r="V395" s="139" t="s">
        <v>203</v>
      </c>
      <c r="W395" s="140">
        <v>42571</v>
      </c>
      <c r="X395" s="139" t="s">
        <v>1776</v>
      </c>
      <c r="Y395" s="139" t="s">
        <v>1777</v>
      </c>
      <c r="Z395" s="421" t="s">
        <v>203</v>
      </c>
      <c r="AA395" s="141">
        <v>42571</v>
      </c>
      <c r="AB395" s="150"/>
      <c r="AC395" s="143" t="s">
        <v>375</v>
      </c>
      <c r="AD395" s="143" t="s">
        <v>375</v>
      </c>
      <c r="AE395" s="144"/>
      <c r="AF395" s="142" t="s">
        <v>2000</v>
      </c>
      <c r="AG395" s="144"/>
      <c r="AH395" s="144"/>
      <c r="AI395" s="144"/>
      <c r="AJ395" s="144"/>
      <c r="AK395" s="144"/>
      <c r="AL395" s="144"/>
      <c r="AM395" s="342"/>
      <c r="AN395" s="479"/>
      <c r="AO395" s="372" t="e">
        <f>VLOOKUP(C395,[2]LICITACIONES!$A$2:$A$51,1,0)</f>
        <v>#N/A</v>
      </c>
      <c r="AP395" s="469"/>
      <c r="AQ395" s="469"/>
      <c r="AR395" s="468"/>
      <c r="AS395" s="468"/>
      <c r="AT395" s="468"/>
      <c r="AU395" s="468" t="s">
        <v>6514</v>
      </c>
      <c r="AV395" s="468" t="e">
        <f>VLOOKUP(C395,[3]LICITACIONES!$A$2:$B$67,2,0)</f>
        <v>#N/A</v>
      </c>
      <c r="AW395" s="468" t="e">
        <f>VLOOKUP(C395,'[3]O.C. EN EJECUCIÓN'!$A$2:$B$25,2,0)</f>
        <v>#N/A</v>
      </c>
      <c r="AX395" s="100"/>
      <c r="AY395" s="100"/>
      <c r="AZ395" s="100"/>
      <c r="BA395" s="100"/>
      <c r="BB395" s="100"/>
      <c r="BC395" s="100"/>
      <c r="BD395" s="100"/>
      <c r="BE395" s="100"/>
    </row>
    <row r="396" spans="1:57" ht="45" customHeight="1" x14ac:dyDescent="0.25">
      <c r="A396" s="125">
        <v>397</v>
      </c>
      <c r="B396" s="126" t="s">
        <v>2001</v>
      </c>
      <c r="C396" s="126" t="s">
        <v>2001</v>
      </c>
      <c r="D396" s="127"/>
      <c r="E396" s="127"/>
      <c r="F396" s="127"/>
      <c r="G396" s="127"/>
      <c r="H396" s="132" t="s">
        <v>2002</v>
      </c>
      <c r="I396" s="440">
        <v>42535</v>
      </c>
      <c r="J396" s="167" t="s">
        <v>318</v>
      </c>
      <c r="K396" s="430"/>
      <c r="L396" s="130"/>
      <c r="M396" s="132" t="s">
        <v>3411</v>
      </c>
      <c r="N396" s="151" t="s">
        <v>226</v>
      </c>
      <c r="O396" s="195" t="s">
        <v>3404</v>
      </c>
      <c r="P396" s="134" t="s">
        <v>116</v>
      </c>
      <c r="Q396" s="135">
        <v>42537</v>
      </c>
      <c r="R396" s="136" t="s">
        <v>268</v>
      </c>
      <c r="S396" s="137" t="s">
        <v>11</v>
      </c>
      <c r="T396" s="138">
        <v>42543</v>
      </c>
      <c r="U396" s="139" t="s">
        <v>3802</v>
      </c>
      <c r="V396" s="148"/>
      <c r="W396" s="140">
        <v>42569</v>
      </c>
      <c r="X396" s="139" t="s">
        <v>2003</v>
      </c>
      <c r="Y396" s="139" t="s">
        <v>2004</v>
      </c>
      <c r="Z396" s="421" t="s">
        <v>207</v>
      </c>
      <c r="AA396" s="141">
        <v>42570</v>
      </c>
      <c r="AB396" s="150"/>
      <c r="AC396" s="130"/>
      <c r="AD396" s="130"/>
      <c r="AE396" s="144"/>
      <c r="AF396" s="144"/>
      <c r="AG396" s="144"/>
      <c r="AH396" s="144"/>
      <c r="AI396" s="144"/>
      <c r="AJ396" s="144"/>
      <c r="AK396" s="144"/>
      <c r="AL396" s="144"/>
      <c r="AM396" s="418" t="s">
        <v>4557</v>
      </c>
      <c r="AN396" s="479"/>
      <c r="AO396" s="372" t="e">
        <f>VLOOKUP(C396,[2]LICITACIONES!$A$2:$A$51,1,0)</f>
        <v>#N/A</v>
      </c>
      <c r="AP396" s="469"/>
      <c r="AQ396" s="469"/>
      <c r="AR396" s="468"/>
      <c r="AS396" s="468"/>
      <c r="AT396" s="468"/>
      <c r="AU396" s="468" t="s">
        <v>6514</v>
      </c>
      <c r="AV396" s="468" t="e">
        <f>VLOOKUP(C396,[3]LICITACIONES!$A$2:$B$67,2,0)</f>
        <v>#N/A</v>
      </c>
      <c r="AW396" s="468" t="e">
        <f>VLOOKUP(C396,'[3]O.C. EN EJECUCIÓN'!$A$2:$B$25,2,0)</f>
        <v>#N/A</v>
      </c>
      <c r="AX396" s="100"/>
      <c r="AY396" s="100"/>
      <c r="AZ396" s="100"/>
      <c r="BA396" s="100"/>
      <c r="BB396" s="100"/>
      <c r="BC396" s="100"/>
      <c r="BD396" s="100"/>
      <c r="BE396" s="100"/>
    </row>
    <row r="397" spans="1:57" ht="75" customHeight="1" x14ac:dyDescent="0.25">
      <c r="A397" s="125">
        <v>398</v>
      </c>
      <c r="B397" s="126" t="s">
        <v>2005</v>
      </c>
      <c r="C397" s="126" t="s">
        <v>2005</v>
      </c>
      <c r="D397" s="127"/>
      <c r="E397" s="127"/>
      <c r="F397" s="127"/>
      <c r="G397" s="127"/>
      <c r="H397" s="151" t="s">
        <v>2006</v>
      </c>
      <c r="I397" s="440">
        <v>42314</v>
      </c>
      <c r="J397" s="167" t="s">
        <v>509</v>
      </c>
      <c r="K397" s="166" t="s">
        <v>2007</v>
      </c>
      <c r="L397" s="131">
        <v>197121.12</v>
      </c>
      <c r="M397" s="132" t="s">
        <v>2008</v>
      </c>
      <c r="N397" s="151" t="s">
        <v>270</v>
      </c>
      <c r="O397" s="128">
        <v>42166</v>
      </c>
      <c r="P397" s="147"/>
      <c r="Q397" s="147"/>
      <c r="R397" s="148"/>
      <c r="S397" s="137" t="s">
        <v>11</v>
      </c>
      <c r="T397" s="147"/>
      <c r="U397" s="148"/>
      <c r="V397" s="148"/>
      <c r="W397" s="148"/>
      <c r="X397" s="148"/>
      <c r="Y397" s="148"/>
      <c r="Z397" s="421" t="s">
        <v>220</v>
      </c>
      <c r="AA397" s="141">
        <v>42562</v>
      </c>
      <c r="AB397" s="150"/>
      <c r="AC397" s="143" t="s">
        <v>186</v>
      </c>
      <c r="AD397" s="143" t="s">
        <v>186</v>
      </c>
      <c r="AE397" s="144"/>
      <c r="AF397" s="142" t="s">
        <v>2009</v>
      </c>
      <c r="AG397" s="169">
        <v>319884</v>
      </c>
      <c r="AH397" s="143" t="s">
        <v>2010</v>
      </c>
      <c r="AI397" s="144"/>
      <c r="AJ397" s="144"/>
      <c r="AK397" s="144"/>
      <c r="AL397" s="142" t="s">
        <v>2011</v>
      </c>
      <c r="AM397" s="342"/>
      <c r="AN397" s="479" t="s">
        <v>6551</v>
      </c>
      <c r="AO397" s="372" t="e">
        <f>VLOOKUP(C397,[2]LICITACIONES!$A$2:$A$51,1,0)</f>
        <v>#N/A</v>
      </c>
      <c r="AP397" s="469"/>
      <c r="AQ397" s="469"/>
      <c r="AR397" s="468"/>
      <c r="AS397" s="468"/>
      <c r="AT397" s="468"/>
      <c r="AU397" s="468" t="s">
        <v>6509</v>
      </c>
      <c r="AV397" s="468" t="e">
        <f>VLOOKUP(C397,[3]LICITACIONES!$A$2:$B$67,2,0)</f>
        <v>#N/A</v>
      </c>
      <c r="AW397" s="468" t="str">
        <f>VLOOKUP(C397,'[3]O.C. EN EJECUCIÓN'!$A$2:$B$25,2,0)</f>
        <v>Tecnopolis - Servicio de Retiro de Residuos</v>
      </c>
      <c r="AX397" s="100"/>
      <c r="AY397" s="100"/>
      <c r="AZ397" s="100"/>
      <c r="BA397" s="100"/>
      <c r="BB397" s="100"/>
      <c r="BC397" s="100"/>
      <c r="BD397" s="100"/>
      <c r="BE397" s="100"/>
    </row>
    <row r="398" spans="1:57" ht="45" customHeight="1" x14ac:dyDescent="0.25">
      <c r="A398" s="125">
        <v>399</v>
      </c>
      <c r="B398" s="127"/>
      <c r="C398" s="127" t="s">
        <v>4758</v>
      </c>
      <c r="D398" s="127"/>
      <c r="E398" s="126" t="s">
        <v>2012</v>
      </c>
      <c r="F398" s="127"/>
      <c r="G398" s="127"/>
      <c r="H398" s="151" t="s">
        <v>2013</v>
      </c>
      <c r="I398" s="440">
        <v>42529</v>
      </c>
      <c r="J398" s="430"/>
      <c r="K398" s="430"/>
      <c r="L398" s="130"/>
      <c r="M398" s="132" t="s">
        <v>2014</v>
      </c>
      <c r="N398" s="151" t="s">
        <v>226</v>
      </c>
      <c r="O398" s="128">
        <v>42588</v>
      </c>
      <c r="P398" s="134" t="s">
        <v>116</v>
      </c>
      <c r="Q398" s="135">
        <v>42531</v>
      </c>
      <c r="R398" s="136" t="s">
        <v>268</v>
      </c>
      <c r="S398" s="137" t="s">
        <v>112</v>
      </c>
      <c r="T398" s="147"/>
      <c r="U398" s="139"/>
      <c r="V398" s="139" t="s">
        <v>206</v>
      </c>
      <c r="W398" s="140">
        <v>42563</v>
      </c>
      <c r="X398" s="148"/>
      <c r="Y398" s="139" t="s">
        <v>2015</v>
      </c>
      <c r="Z398" s="421" t="s">
        <v>206</v>
      </c>
      <c r="AA398" s="141">
        <v>42531</v>
      </c>
      <c r="AB398" s="150"/>
      <c r="AC398" s="130"/>
      <c r="AD398" s="130"/>
      <c r="AE398" s="142" t="s">
        <v>2016</v>
      </c>
      <c r="AF398" s="144"/>
      <c r="AG398" s="144"/>
      <c r="AH398" s="143" t="s">
        <v>2017</v>
      </c>
      <c r="AI398" s="144"/>
      <c r="AJ398" s="144"/>
      <c r="AK398" s="144"/>
      <c r="AL398" s="144"/>
      <c r="AM398" s="342"/>
      <c r="AN398" s="479"/>
      <c r="AO398" s="372" t="e">
        <f>VLOOKUP(C398,[2]LICITACIONES!$A$2:$A$51,1,0)</f>
        <v>#N/A</v>
      </c>
      <c r="AP398" s="469"/>
      <c r="AQ398" s="469"/>
      <c r="AR398" s="468"/>
      <c r="AS398" s="468"/>
      <c r="AT398" s="468"/>
      <c r="AU398" s="468"/>
      <c r="AV398" s="468" t="e">
        <f>VLOOKUP(C398,[3]LICITACIONES!$A$2:$B$67,2,0)</f>
        <v>#N/A</v>
      </c>
      <c r="AW398" s="468" t="e">
        <f>VLOOKUP(C398,'[3]O.C. EN EJECUCIÓN'!$A$2:$B$25,2,0)</f>
        <v>#N/A</v>
      </c>
      <c r="AX398" s="100"/>
      <c r="AY398" s="100"/>
      <c r="AZ398" s="100"/>
      <c r="BA398" s="100"/>
      <c r="BB398" s="100"/>
      <c r="BC398" s="100"/>
      <c r="BD398" s="100"/>
      <c r="BE398" s="100"/>
    </row>
    <row r="399" spans="1:57" ht="75" customHeight="1" x14ac:dyDescent="0.25">
      <c r="A399" s="125">
        <v>400</v>
      </c>
      <c r="B399" s="126" t="s">
        <v>2018</v>
      </c>
      <c r="C399" s="126" t="s">
        <v>2018</v>
      </c>
      <c r="D399" s="127"/>
      <c r="E399" s="127"/>
      <c r="F399" s="127"/>
      <c r="G399" s="127"/>
      <c r="H399" s="133"/>
      <c r="I399" s="440">
        <v>42522</v>
      </c>
      <c r="J399" s="167" t="s">
        <v>347</v>
      </c>
      <c r="K399" s="434" t="s">
        <v>2019</v>
      </c>
      <c r="L399" s="131">
        <v>73352.5</v>
      </c>
      <c r="M399" s="132" t="s">
        <v>2020</v>
      </c>
      <c r="N399" s="151" t="s">
        <v>226</v>
      </c>
      <c r="O399" s="128">
        <v>42375</v>
      </c>
      <c r="P399" s="134" t="s">
        <v>116</v>
      </c>
      <c r="Q399" s="135">
        <v>42558</v>
      </c>
      <c r="R399" s="136" t="s">
        <v>791</v>
      </c>
      <c r="S399" s="137" t="s">
        <v>11</v>
      </c>
      <c r="T399" s="147"/>
      <c r="U399" s="148"/>
      <c r="V399" s="139" t="s">
        <v>204</v>
      </c>
      <c r="W399" s="140">
        <v>42558</v>
      </c>
      <c r="X399" s="139" t="s">
        <v>455</v>
      </c>
      <c r="Y399" s="148"/>
      <c r="Z399" s="421" t="s">
        <v>204</v>
      </c>
      <c r="AA399" s="208">
        <v>42558</v>
      </c>
      <c r="AB399" s="150"/>
      <c r="AC399" s="143" t="s">
        <v>375</v>
      </c>
      <c r="AD399" s="143" t="s">
        <v>375</v>
      </c>
      <c r="AE399" s="144"/>
      <c r="AF399" s="144"/>
      <c r="AG399" s="144"/>
      <c r="AH399" s="143" t="s">
        <v>2021</v>
      </c>
      <c r="AI399" s="169">
        <v>147513</v>
      </c>
      <c r="AJ399" s="169">
        <v>73353</v>
      </c>
      <c r="AK399" s="143" t="s">
        <v>531</v>
      </c>
      <c r="AL399" s="144"/>
      <c r="AM399" s="342" t="str">
        <f>AK399</f>
        <v>Devengado</v>
      </c>
      <c r="AN399" s="479"/>
      <c r="AO399" s="372" t="e">
        <f>VLOOKUP(C399,[2]LICITACIONES!$A$2:$A$51,1,0)</f>
        <v>#N/A</v>
      </c>
      <c r="AP399" s="469"/>
      <c r="AQ399" s="469"/>
      <c r="AR399" s="468"/>
      <c r="AS399" s="468"/>
      <c r="AT399" s="468"/>
      <c r="AU399" s="468"/>
      <c r="AV399" s="468" t="e">
        <f>VLOOKUP(C399,[3]LICITACIONES!$A$2:$B$67,2,0)</f>
        <v>#N/A</v>
      </c>
      <c r="AW399" s="468" t="e">
        <f>VLOOKUP(C399,'[3]O.C. EN EJECUCIÓN'!$A$2:$B$25,2,0)</f>
        <v>#N/A</v>
      </c>
      <c r="AX399" s="100"/>
      <c r="AY399" s="100"/>
      <c r="AZ399" s="100"/>
      <c r="BA399" s="100"/>
      <c r="BB399" s="100"/>
      <c r="BC399" s="100"/>
      <c r="BD399" s="100"/>
      <c r="BE399" s="100"/>
    </row>
    <row r="400" spans="1:57" ht="60" customHeight="1" x14ac:dyDescent="0.25">
      <c r="A400" s="125">
        <v>401</v>
      </c>
      <c r="B400" s="126" t="s">
        <v>2022</v>
      </c>
      <c r="C400" s="126" t="s">
        <v>2022</v>
      </c>
      <c r="D400" s="127"/>
      <c r="E400" s="126" t="s">
        <v>2023</v>
      </c>
      <c r="F400" s="126"/>
      <c r="G400" s="127"/>
      <c r="H400" s="132" t="s">
        <v>2024</v>
      </c>
      <c r="I400" s="440">
        <v>42536</v>
      </c>
      <c r="J400" s="167" t="s">
        <v>300</v>
      </c>
      <c r="K400" s="166" t="s">
        <v>302</v>
      </c>
      <c r="L400" s="131">
        <v>2725945</v>
      </c>
      <c r="M400" s="132" t="s">
        <v>2025</v>
      </c>
      <c r="N400" s="151" t="s">
        <v>226</v>
      </c>
      <c r="O400" s="195" t="s">
        <v>3412</v>
      </c>
      <c r="P400" s="134" t="s">
        <v>226</v>
      </c>
      <c r="Q400" s="135">
        <v>42536</v>
      </c>
      <c r="R400" s="136" t="s">
        <v>286</v>
      </c>
      <c r="S400" s="137" t="s">
        <v>11</v>
      </c>
      <c r="T400" s="138">
        <v>42550</v>
      </c>
      <c r="U400" s="139" t="s">
        <v>3803</v>
      </c>
      <c r="V400" s="139" t="s">
        <v>204</v>
      </c>
      <c r="W400" s="140">
        <v>42605</v>
      </c>
      <c r="X400" s="139" t="s">
        <v>3804</v>
      </c>
      <c r="Y400" s="209" t="s">
        <v>3805</v>
      </c>
      <c r="Z400" s="421"/>
      <c r="AA400" s="152"/>
      <c r="AB400" s="150"/>
      <c r="AC400" s="143" t="s">
        <v>183</v>
      </c>
      <c r="AD400" s="143" t="s">
        <v>183</v>
      </c>
      <c r="AE400" s="144"/>
      <c r="AF400" s="144"/>
      <c r="AG400" s="144"/>
      <c r="AH400" s="144"/>
      <c r="AI400" s="144"/>
      <c r="AJ400" s="144"/>
      <c r="AK400" s="144"/>
      <c r="AL400" s="144"/>
      <c r="AM400" s="342"/>
      <c r="AN400" s="479" t="s">
        <v>6550</v>
      </c>
      <c r="AO400" s="372" t="e">
        <f>VLOOKUP(C400,[2]LICITACIONES!$A$2:$A$51,1,0)</f>
        <v>#N/A</v>
      </c>
      <c r="AP400" s="469"/>
      <c r="AQ400" s="469"/>
      <c r="AR400" s="468"/>
      <c r="AS400" s="468"/>
      <c r="AT400" s="468"/>
      <c r="AU400" s="468" t="str">
        <f>VLOOKUP(C400,'[4]En curso'!$A$2:$C$58,3,0)</f>
        <v>Tecnopolis</v>
      </c>
      <c r="AV400" s="468" t="str">
        <f>VLOOKUP(C400,[3]LICITACIONES!$A$2:$B$67,2,0)</f>
        <v>Tecnopolis - Mantenimiento</v>
      </c>
      <c r="AW400" s="468" t="str">
        <f>VLOOKUP(C400,'[3]O.C. EN EJECUCIÓN'!$A$2:$B$25,2,0)</f>
        <v>Tecnopolis - Mantenimiento y Operación Eléctrica</v>
      </c>
      <c r="AX400" s="100"/>
      <c r="AY400" s="100"/>
      <c r="AZ400" s="100"/>
      <c r="BA400" s="100"/>
      <c r="BB400" s="100"/>
      <c r="BC400" s="100"/>
      <c r="BD400" s="100"/>
      <c r="BE400" s="100"/>
    </row>
    <row r="401" spans="1:57" ht="60" customHeight="1" x14ac:dyDescent="0.25">
      <c r="A401" s="125">
        <v>402</v>
      </c>
      <c r="B401" s="127"/>
      <c r="C401" s="127" t="s">
        <v>4761</v>
      </c>
      <c r="D401" s="127"/>
      <c r="E401" s="126" t="s">
        <v>2026</v>
      </c>
      <c r="F401" s="127"/>
      <c r="G401" s="127"/>
      <c r="H401" s="132" t="s">
        <v>2027</v>
      </c>
      <c r="I401" s="440">
        <v>42543</v>
      </c>
      <c r="J401" s="167" t="s">
        <v>49</v>
      </c>
      <c r="K401" s="430"/>
      <c r="L401" s="130"/>
      <c r="M401" s="132" t="s">
        <v>2028</v>
      </c>
      <c r="N401" s="130"/>
      <c r="O401" s="133"/>
      <c r="P401" s="147"/>
      <c r="Q401" s="147"/>
      <c r="R401" s="136" t="s">
        <v>150</v>
      </c>
      <c r="S401" s="137" t="s">
        <v>11</v>
      </c>
      <c r="T401" s="138">
        <v>42545</v>
      </c>
      <c r="U401" s="139" t="s">
        <v>2029</v>
      </c>
      <c r="V401" s="139" t="s">
        <v>206</v>
      </c>
      <c r="W401" s="140">
        <v>42563</v>
      </c>
      <c r="X401" s="139" t="s">
        <v>2030</v>
      </c>
      <c r="Y401" s="139" t="s">
        <v>2031</v>
      </c>
      <c r="Z401" s="421" t="s">
        <v>206</v>
      </c>
      <c r="AA401" s="141">
        <v>42563</v>
      </c>
      <c r="AB401" s="150"/>
      <c r="AC401" s="130"/>
      <c r="AD401" s="130"/>
      <c r="AE401" s="144"/>
      <c r="AF401" s="144"/>
      <c r="AG401" s="144"/>
      <c r="AH401" s="144"/>
      <c r="AI401" s="144"/>
      <c r="AJ401" s="144"/>
      <c r="AK401" s="144"/>
      <c r="AL401" s="144"/>
      <c r="AM401" s="342"/>
      <c r="AN401" s="479"/>
      <c r="AO401" s="372" t="e">
        <f>VLOOKUP(C401,[2]LICITACIONES!$A$2:$A$51,1,0)</f>
        <v>#N/A</v>
      </c>
      <c r="AP401" s="469"/>
      <c r="AQ401" s="469"/>
      <c r="AR401" s="468"/>
      <c r="AS401" s="468"/>
      <c r="AT401" s="468"/>
      <c r="AU401" s="468"/>
      <c r="AV401" s="468" t="e">
        <f>VLOOKUP(C401,[3]LICITACIONES!$A$2:$B$67,2,0)</f>
        <v>#N/A</v>
      </c>
      <c r="AW401" s="468" t="e">
        <f>VLOOKUP(C401,'[3]O.C. EN EJECUCIÓN'!$A$2:$B$25,2,0)</f>
        <v>#N/A</v>
      </c>
      <c r="AX401" s="100"/>
      <c r="AY401" s="100"/>
      <c r="AZ401" s="100"/>
      <c r="BA401" s="100"/>
      <c r="BB401" s="100"/>
      <c r="BC401" s="100"/>
      <c r="BD401" s="100"/>
      <c r="BE401" s="100"/>
    </row>
    <row r="402" spans="1:57" ht="30" customHeight="1" x14ac:dyDescent="0.25">
      <c r="A402" s="125">
        <v>403</v>
      </c>
      <c r="B402" s="127" t="str">
        <f>C402</f>
        <v>017592/2016</v>
      </c>
      <c r="C402" s="127" t="s">
        <v>4762</v>
      </c>
      <c r="D402" s="127"/>
      <c r="E402" s="126" t="s">
        <v>2032</v>
      </c>
      <c r="F402" s="127"/>
      <c r="G402" s="127"/>
      <c r="H402" s="149" t="s">
        <v>2033</v>
      </c>
      <c r="I402" s="149" t="s">
        <v>2034</v>
      </c>
      <c r="J402" s="166" t="s">
        <v>196</v>
      </c>
      <c r="K402" s="166" t="s">
        <v>198</v>
      </c>
      <c r="L402" s="131">
        <v>22806</v>
      </c>
      <c r="M402" s="132" t="s">
        <v>2035</v>
      </c>
      <c r="N402" s="151" t="s">
        <v>203</v>
      </c>
      <c r="O402" s="195" t="s">
        <v>3408</v>
      </c>
      <c r="P402" s="147"/>
      <c r="Q402" s="147"/>
      <c r="R402" s="196" t="s">
        <v>219</v>
      </c>
      <c r="S402" s="137" t="s">
        <v>11</v>
      </c>
      <c r="T402" s="138">
        <v>42544</v>
      </c>
      <c r="U402" s="139" t="s">
        <v>2036</v>
      </c>
      <c r="V402" s="148"/>
      <c r="W402" s="140">
        <v>42545</v>
      </c>
      <c r="X402" s="148"/>
      <c r="Y402" s="139" t="s">
        <v>2037</v>
      </c>
      <c r="Z402" s="421" t="s">
        <v>220</v>
      </c>
      <c r="AA402" s="141">
        <v>42520</v>
      </c>
      <c r="AB402" s="150"/>
      <c r="AC402" s="143" t="s">
        <v>183</v>
      </c>
      <c r="AD402" s="144"/>
      <c r="AE402" s="144"/>
      <c r="AF402" s="144"/>
      <c r="AG402" s="169">
        <v>129885</v>
      </c>
      <c r="AH402" s="144"/>
      <c r="AI402" s="144"/>
      <c r="AJ402" s="144"/>
      <c r="AK402" s="144"/>
      <c r="AL402" s="144"/>
      <c r="AM402" s="342"/>
      <c r="AN402" s="479"/>
      <c r="AO402" s="372" t="e">
        <f>VLOOKUP(C402,[2]LICITACIONES!$A$2:$A$51,1,0)</f>
        <v>#N/A</v>
      </c>
      <c r="AP402" s="469"/>
      <c r="AQ402" s="469"/>
      <c r="AR402" s="468"/>
      <c r="AS402" s="468"/>
      <c r="AT402" s="468"/>
      <c r="AU402" s="468" t="s">
        <v>6509</v>
      </c>
      <c r="AV402" s="468" t="e">
        <f>VLOOKUP(C402,[3]LICITACIONES!$A$2:$B$67,2,0)</f>
        <v>#N/A</v>
      </c>
      <c r="AW402" s="468" t="e">
        <f>VLOOKUP(C402,'[3]O.C. EN EJECUCIÓN'!$A$2:$B$25,2,0)</f>
        <v>#N/A</v>
      </c>
      <c r="AX402" s="100"/>
      <c r="AY402" s="100"/>
      <c r="AZ402" s="100"/>
      <c r="BA402" s="100"/>
      <c r="BB402" s="100"/>
      <c r="BC402" s="100"/>
      <c r="BD402" s="100"/>
      <c r="BE402" s="100"/>
    </row>
    <row r="403" spans="1:57" ht="75" customHeight="1" x14ac:dyDescent="0.25">
      <c r="A403" s="125">
        <v>404</v>
      </c>
      <c r="B403" s="126" t="s">
        <v>2038</v>
      </c>
      <c r="C403" s="126" t="s">
        <v>2038</v>
      </c>
      <c r="D403" s="127"/>
      <c r="E403" s="127"/>
      <c r="F403" s="127"/>
      <c r="G403" s="127"/>
      <c r="H403" s="133"/>
      <c r="I403" s="440">
        <v>42542</v>
      </c>
      <c r="J403" s="167" t="s">
        <v>339</v>
      </c>
      <c r="K403" s="166" t="s">
        <v>2039</v>
      </c>
      <c r="L403" s="131">
        <v>272250</v>
      </c>
      <c r="M403" s="149" t="s">
        <v>2040</v>
      </c>
      <c r="N403" s="151" t="s">
        <v>226</v>
      </c>
      <c r="O403" s="195" t="s">
        <v>3413</v>
      </c>
      <c r="P403" s="147"/>
      <c r="Q403" s="147"/>
      <c r="R403" s="136" t="s">
        <v>791</v>
      </c>
      <c r="S403" s="137" t="s">
        <v>11</v>
      </c>
      <c r="T403" s="147"/>
      <c r="U403" s="139" t="s">
        <v>2041</v>
      </c>
      <c r="V403" s="139" t="s">
        <v>204</v>
      </c>
      <c r="W403" s="140">
        <v>42543</v>
      </c>
      <c r="X403" s="139" t="s">
        <v>2042</v>
      </c>
      <c r="Y403" s="148"/>
      <c r="Z403" s="421" t="s">
        <v>215</v>
      </c>
      <c r="AA403" s="141">
        <v>42556</v>
      </c>
      <c r="AB403" s="150"/>
      <c r="AC403" s="130"/>
      <c r="AD403" s="130"/>
      <c r="AE403" s="144"/>
      <c r="AF403" s="180">
        <v>30651251822</v>
      </c>
      <c r="AG403" s="144"/>
      <c r="AH403" s="201">
        <v>42616</v>
      </c>
      <c r="AI403" s="169">
        <v>148666</v>
      </c>
      <c r="AJ403" s="169">
        <v>272250</v>
      </c>
      <c r="AK403" s="142" t="s">
        <v>531</v>
      </c>
      <c r="AL403" s="142" t="s">
        <v>2043</v>
      </c>
      <c r="AM403" s="342" t="str">
        <f>AK403</f>
        <v>Devengado</v>
      </c>
      <c r="AN403" s="479"/>
      <c r="AO403" s="372" t="e">
        <f>VLOOKUP(C403,[2]LICITACIONES!$A$2:$A$51,1,0)</f>
        <v>#N/A</v>
      </c>
      <c r="AP403" s="469"/>
      <c r="AQ403" s="469"/>
      <c r="AR403" s="468"/>
      <c r="AS403" s="468"/>
      <c r="AT403" s="468"/>
      <c r="AU403" s="468"/>
      <c r="AV403" s="468" t="e">
        <f>VLOOKUP(C403,[3]LICITACIONES!$A$2:$B$67,2,0)</f>
        <v>#N/A</v>
      </c>
      <c r="AW403" s="468" t="e">
        <f>VLOOKUP(C403,'[3]O.C. EN EJECUCIÓN'!$A$2:$B$25,2,0)</f>
        <v>#N/A</v>
      </c>
      <c r="AX403" s="100"/>
      <c r="AY403" s="100"/>
      <c r="AZ403" s="100"/>
      <c r="BA403" s="100"/>
      <c r="BB403" s="100"/>
      <c r="BC403" s="100"/>
      <c r="BD403" s="100"/>
      <c r="BE403" s="100"/>
    </row>
    <row r="404" spans="1:57" ht="30" customHeight="1" x14ac:dyDescent="0.25">
      <c r="A404" s="125">
        <v>405</v>
      </c>
      <c r="B404" s="126" t="s">
        <v>2044</v>
      </c>
      <c r="C404" s="126" t="s">
        <v>2044</v>
      </c>
      <c r="D404" s="127"/>
      <c r="E404" s="126" t="s">
        <v>2045</v>
      </c>
      <c r="F404" s="127"/>
      <c r="G404" s="127"/>
      <c r="H404" s="132" t="s">
        <v>2046</v>
      </c>
      <c r="I404" s="440">
        <v>42542</v>
      </c>
      <c r="J404" s="167" t="s">
        <v>196</v>
      </c>
      <c r="K404" s="166" t="s">
        <v>2047</v>
      </c>
      <c r="L404" s="131">
        <v>61710</v>
      </c>
      <c r="M404" s="132" t="s">
        <v>2048</v>
      </c>
      <c r="N404" s="151" t="s">
        <v>236</v>
      </c>
      <c r="O404" s="195" t="s">
        <v>3413</v>
      </c>
      <c r="P404" s="134" t="s">
        <v>236</v>
      </c>
      <c r="Q404" s="135">
        <v>42542</v>
      </c>
      <c r="R404" s="196" t="s">
        <v>219</v>
      </c>
      <c r="S404" s="137" t="s">
        <v>6560</v>
      </c>
      <c r="T404" s="138">
        <v>42552</v>
      </c>
      <c r="U404" s="139" t="s">
        <v>6963</v>
      </c>
      <c r="V404" s="139" t="s">
        <v>709</v>
      </c>
      <c r="W404" s="140">
        <v>42649</v>
      </c>
      <c r="X404" s="139"/>
      <c r="Y404" s="139" t="s">
        <v>7036</v>
      </c>
      <c r="Z404" s="421" t="s">
        <v>220</v>
      </c>
      <c r="AA404" s="141">
        <v>42628</v>
      </c>
      <c r="AB404" s="150"/>
      <c r="AC404" s="143" t="s">
        <v>2053</v>
      </c>
      <c r="AD404" s="143" t="s">
        <v>2054</v>
      </c>
      <c r="AE404" s="144"/>
      <c r="AF404" s="144"/>
      <c r="AG404" s="144"/>
      <c r="AH404" s="144"/>
      <c r="AI404" s="144"/>
      <c r="AJ404" s="144"/>
      <c r="AK404" s="144"/>
      <c r="AL404" s="144"/>
      <c r="AM404" s="342"/>
      <c r="AN404" s="479"/>
      <c r="AO404" s="372" t="e">
        <f>VLOOKUP(C404,[2]LICITACIONES!$A$2:$A$51,1,0)</f>
        <v>#N/A</v>
      </c>
      <c r="AP404" s="469"/>
      <c r="AQ404" s="469"/>
      <c r="AR404" s="468"/>
      <c r="AS404" s="468"/>
      <c r="AT404" s="468"/>
      <c r="AU404" s="468" t="s">
        <v>6509</v>
      </c>
      <c r="AV404" s="468" t="e">
        <f>VLOOKUP(C404,[3]LICITACIONES!$A$2:$B$67,2,0)</f>
        <v>#N/A</v>
      </c>
      <c r="AW404" s="468" t="e">
        <f>VLOOKUP(C404,'[3]O.C. EN EJECUCIÓN'!$A$2:$B$25,2,0)</f>
        <v>#N/A</v>
      </c>
      <c r="AX404" s="100"/>
      <c r="AY404" s="100"/>
      <c r="AZ404" s="100"/>
      <c r="BA404" s="100"/>
      <c r="BB404" s="100"/>
      <c r="BC404" s="100"/>
      <c r="BD404" s="100"/>
      <c r="BE404" s="100"/>
    </row>
    <row r="405" spans="1:57" ht="60" customHeight="1" x14ac:dyDescent="0.25">
      <c r="A405" s="156">
        <v>406</v>
      </c>
      <c r="B405" s="157" t="s">
        <v>2038</v>
      </c>
      <c r="C405" s="157" t="s">
        <v>2038</v>
      </c>
      <c r="D405" s="158"/>
      <c r="E405" s="158"/>
      <c r="F405" s="158"/>
      <c r="G405" s="158"/>
      <c r="H405" s="158"/>
      <c r="I405" s="158"/>
      <c r="J405" s="157" t="s">
        <v>497</v>
      </c>
      <c r="K405" s="186" t="s">
        <v>2039</v>
      </c>
      <c r="L405" s="162">
        <v>272250</v>
      </c>
      <c r="M405" s="161" t="s">
        <v>2055</v>
      </c>
      <c r="N405" s="163" t="s">
        <v>226</v>
      </c>
      <c r="O405" s="210" t="s">
        <v>3413</v>
      </c>
      <c r="P405" s="163" t="s">
        <v>226</v>
      </c>
      <c r="Q405" s="159">
        <v>42542</v>
      </c>
      <c r="R405" s="160" t="s">
        <v>354</v>
      </c>
      <c r="S405" s="137" t="s">
        <v>11</v>
      </c>
      <c r="T405" s="158"/>
      <c r="U405" s="163" t="s">
        <v>2056</v>
      </c>
      <c r="V405" s="163" t="s">
        <v>206</v>
      </c>
      <c r="W405" s="173">
        <v>42549</v>
      </c>
      <c r="X405" s="163" t="s">
        <v>2057</v>
      </c>
      <c r="Y405" s="163" t="s">
        <v>2058</v>
      </c>
      <c r="Z405" s="421" t="s">
        <v>290</v>
      </c>
      <c r="AA405" s="159">
        <v>42551</v>
      </c>
      <c r="AB405" s="158"/>
      <c r="AC405" s="158"/>
      <c r="AD405" s="158"/>
      <c r="AE405" s="158"/>
      <c r="AF405" s="158"/>
      <c r="AG405" s="158"/>
      <c r="AH405" s="158"/>
      <c r="AI405" s="158"/>
      <c r="AJ405" s="158"/>
      <c r="AK405" s="158"/>
      <c r="AL405" s="158"/>
      <c r="AM405" s="342"/>
      <c r="AN405" s="479"/>
      <c r="AO405" s="372" t="e">
        <f>VLOOKUP(C405,[2]LICITACIONES!$A$2:$A$51,1,0)</f>
        <v>#N/A</v>
      </c>
      <c r="AP405" s="469"/>
      <c r="AQ405" s="469"/>
      <c r="AR405" s="468"/>
      <c r="AS405" s="468"/>
      <c r="AT405" s="468"/>
      <c r="AU405" s="468"/>
      <c r="AV405" s="468" t="e">
        <f>VLOOKUP(C405,[3]LICITACIONES!$A$2:$B$67,2,0)</f>
        <v>#N/A</v>
      </c>
      <c r="AW405" s="468" t="e">
        <f>VLOOKUP(C405,'[3]O.C. EN EJECUCIÓN'!$A$2:$B$25,2,0)</f>
        <v>#N/A</v>
      </c>
      <c r="AX405" s="100"/>
      <c r="AY405" s="100"/>
      <c r="AZ405" s="100"/>
      <c r="BA405" s="100"/>
      <c r="BB405" s="100"/>
      <c r="BC405" s="100"/>
      <c r="BD405" s="100"/>
      <c r="BE405" s="100"/>
    </row>
    <row r="406" spans="1:57" ht="60" customHeight="1" x14ac:dyDescent="0.25">
      <c r="A406" s="125">
        <v>407</v>
      </c>
      <c r="B406" s="126" t="s">
        <v>2059</v>
      </c>
      <c r="C406" s="126" t="s">
        <v>2059</v>
      </c>
      <c r="D406" s="127"/>
      <c r="E406" s="126" t="s">
        <v>2060</v>
      </c>
      <c r="F406" s="127"/>
      <c r="G406" s="127"/>
      <c r="H406" s="132" t="s">
        <v>2061</v>
      </c>
      <c r="I406" s="440">
        <v>42517</v>
      </c>
      <c r="J406" s="126" t="s">
        <v>612</v>
      </c>
      <c r="K406" s="166" t="s">
        <v>198</v>
      </c>
      <c r="L406" s="131">
        <v>30379.55</v>
      </c>
      <c r="M406" s="132" t="s">
        <v>2062</v>
      </c>
      <c r="N406" s="151" t="s">
        <v>226</v>
      </c>
      <c r="O406" s="195" t="s">
        <v>3408</v>
      </c>
      <c r="P406" s="134" t="s">
        <v>204</v>
      </c>
      <c r="Q406" s="135">
        <v>42539</v>
      </c>
      <c r="R406" s="136" t="s">
        <v>5398</v>
      </c>
      <c r="S406" s="137" t="s">
        <v>6560</v>
      </c>
      <c r="T406" s="138">
        <v>42563</v>
      </c>
      <c r="U406" s="148" t="s">
        <v>5973</v>
      </c>
      <c r="V406" s="139" t="s">
        <v>226</v>
      </c>
      <c r="W406" s="140">
        <v>42619</v>
      </c>
      <c r="X406" s="139"/>
      <c r="Y406" s="139" t="s">
        <v>5974</v>
      </c>
      <c r="Z406" s="421" t="s">
        <v>226</v>
      </c>
      <c r="AA406" s="141">
        <v>42619</v>
      </c>
      <c r="AB406" s="150"/>
      <c r="AC406" s="143" t="s">
        <v>186</v>
      </c>
      <c r="AD406" s="143" t="s">
        <v>186</v>
      </c>
      <c r="AE406" s="144"/>
      <c r="AF406" s="180">
        <v>30678561165</v>
      </c>
      <c r="AG406" s="169">
        <v>129885</v>
      </c>
      <c r="AH406" s="143" t="s">
        <v>3806</v>
      </c>
      <c r="AI406" s="144"/>
      <c r="AJ406" s="144"/>
      <c r="AK406" s="144"/>
      <c r="AL406" s="143" t="s">
        <v>6205</v>
      </c>
      <c r="AM406" s="342"/>
      <c r="AN406" s="479"/>
      <c r="AO406" s="372" t="str">
        <f>VLOOKUP(C406,[2]LICITACIONES!$A$2:$A$51,1,0)</f>
        <v>263305/2016</v>
      </c>
      <c r="AP406" s="469"/>
      <c r="AQ406" s="469"/>
      <c r="AR406" s="468"/>
      <c r="AS406" s="469"/>
      <c r="AT406" s="468"/>
      <c r="AU406" s="468" t="s">
        <v>6509</v>
      </c>
      <c r="AV406" s="468" t="str">
        <f>VLOOKUP(C406,[3]LICITACIONES!$A$2:$B$67,2,0)</f>
        <v>Seguros</v>
      </c>
      <c r="AW406" s="468" t="e">
        <f>VLOOKUP(C406,'[3]O.C. EN EJECUCIÓN'!$A$2:$B$25,2,0)</f>
        <v>#N/A</v>
      </c>
      <c r="AX406" s="102"/>
      <c r="AY406" s="102"/>
      <c r="AZ406" s="102"/>
      <c r="BA406" s="102"/>
      <c r="BB406" s="102"/>
      <c r="BC406" s="102"/>
      <c r="BD406" s="102"/>
      <c r="BE406" s="100"/>
    </row>
    <row r="407" spans="1:57" ht="30" customHeight="1" x14ac:dyDescent="0.25">
      <c r="A407" s="125">
        <v>408</v>
      </c>
      <c r="B407" s="126" t="s">
        <v>2063</v>
      </c>
      <c r="C407" s="126" t="s">
        <v>2063</v>
      </c>
      <c r="D407" s="127"/>
      <c r="E407" s="127"/>
      <c r="F407" s="127"/>
      <c r="G407" s="127"/>
      <c r="H407" s="133"/>
      <c r="I407" s="440">
        <v>42549</v>
      </c>
      <c r="J407" s="167" t="s">
        <v>271</v>
      </c>
      <c r="K407" s="435"/>
      <c r="L407" s="130"/>
      <c r="M407" s="211" t="s">
        <v>2064</v>
      </c>
      <c r="N407" s="130"/>
      <c r="O407" s="133"/>
      <c r="P407" s="147"/>
      <c r="Q407" s="147"/>
      <c r="R407" s="136" t="s">
        <v>286</v>
      </c>
      <c r="S407" s="137" t="s">
        <v>70</v>
      </c>
      <c r="T407" s="147"/>
      <c r="U407" s="139" t="s">
        <v>3293</v>
      </c>
      <c r="V407" s="139" t="s">
        <v>206</v>
      </c>
      <c r="W407" s="140">
        <v>42549</v>
      </c>
      <c r="X407" s="139" t="s">
        <v>2065</v>
      </c>
      <c r="Y407" s="148"/>
      <c r="Z407" s="421" t="s">
        <v>3642</v>
      </c>
      <c r="AA407" s="141">
        <v>42552</v>
      </c>
      <c r="AB407" s="150"/>
      <c r="AC407" s="143" t="s">
        <v>375</v>
      </c>
      <c r="AD407" s="143" t="s">
        <v>375</v>
      </c>
      <c r="AE407" s="144"/>
      <c r="AF407" s="144"/>
      <c r="AG407" s="144"/>
      <c r="AH407" s="144"/>
      <c r="AI407" s="144"/>
      <c r="AJ407" s="144"/>
      <c r="AK407" s="144"/>
      <c r="AL407" s="144"/>
      <c r="AM407" s="342"/>
      <c r="AN407" s="479"/>
      <c r="AO407" s="372" t="e">
        <f>VLOOKUP(C407,[2]LICITACIONES!$A$2:$A$51,1,0)</f>
        <v>#N/A</v>
      </c>
      <c r="AP407" s="469"/>
      <c r="AQ407" s="469"/>
      <c r="AR407" s="468"/>
      <c r="AS407" s="468"/>
      <c r="AT407" s="468"/>
      <c r="AU407" s="468" t="s">
        <v>6514</v>
      </c>
      <c r="AV407" s="468" t="e">
        <f>VLOOKUP(C407,[3]LICITACIONES!$A$2:$B$67,2,0)</f>
        <v>#N/A</v>
      </c>
      <c r="AW407" s="468" t="e">
        <f>VLOOKUP(C407,'[3]O.C. EN EJECUCIÓN'!$A$2:$B$25,2,0)</f>
        <v>#N/A</v>
      </c>
      <c r="AX407" s="100"/>
      <c r="AY407" s="100"/>
      <c r="AZ407" s="100"/>
      <c r="BA407" s="100"/>
      <c r="BB407" s="100"/>
      <c r="BC407" s="100"/>
      <c r="BD407" s="100"/>
      <c r="BE407" s="100"/>
    </row>
    <row r="408" spans="1:57" ht="60" customHeight="1" x14ac:dyDescent="0.25">
      <c r="A408" s="125">
        <v>409</v>
      </c>
      <c r="B408" s="126" t="s">
        <v>2066</v>
      </c>
      <c r="C408" s="126" t="s">
        <v>2066</v>
      </c>
      <c r="D408" s="127"/>
      <c r="E408" s="126" t="s">
        <v>2067</v>
      </c>
      <c r="F408" s="127"/>
      <c r="G408" s="127"/>
      <c r="H408" s="132" t="s">
        <v>2068</v>
      </c>
      <c r="I408" s="440">
        <v>42524</v>
      </c>
      <c r="J408" s="167" t="s">
        <v>2267</v>
      </c>
      <c r="K408" s="166" t="s">
        <v>698</v>
      </c>
      <c r="L408" s="131">
        <v>40698.9</v>
      </c>
      <c r="M408" s="149" t="s">
        <v>2069</v>
      </c>
      <c r="N408" s="151" t="s">
        <v>226</v>
      </c>
      <c r="O408" s="128">
        <v>42435</v>
      </c>
      <c r="P408" s="134" t="s">
        <v>206</v>
      </c>
      <c r="Q408" s="135">
        <v>42562</v>
      </c>
      <c r="R408" s="136" t="s">
        <v>268</v>
      </c>
      <c r="S408" s="137" t="s">
        <v>112</v>
      </c>
      <c r="T408" s="138">
        <v>42549</v>
      </c>
      <c r="U408" s="139" t="s">
        <v>585</v>
      </c>
      <c r="V408" s="139" t="s">
        <v>204</v>
      </c>
      <c r="W408" s="140">
        <v>42605</v>
      </c>
      <c r="X408" s="139" t="s">
        <v>3807</v>
      </c>
      <c r="Y408" s="148"/>
      <c r="Z408" s="421"/>
      <c r="AA408" s="425"/>
      <c r="AB408" s="150"/>
      <c r="AC408" s="143" t="s">
        <v>186</v>
      </c>
      <c r="AD408" s="143" t="s">
        <v>186</v>
      </c>
      <c r="AE408" s="144"/>
      <c r="AF408" s="142" t="s">
        <v>762</v>
      </c>
      <c r="AG408" s="169">
        <v>232179</v>
      </c>
      <c r="AH408" s="143" t="s">
        <v>2071</v>
      </c>
      <c r="AI408" s="144"/>
      <c r="AJ408" s="144"/>
      <c r="AK408" s="144"/>
      <c r="AL408" s="142" t="s">
        <v>717</v>
      </c>
      <c r="AM408" s="342"/>
      <c r="AN408" s="479"/>
      <c r="AO408" s="372" t="e">
        <f>VLOOKUP(C408,[2]LICITACIONES!$A$2:$A$51,1,0)</f>
        <v>#N/A</v>
      </c>
      <c r="AP408" s="469"/>
      <c r="AQ408" s="469"/>
      <c r="AR408" s="468"/>
      <c r="AS408" s="468"/>
      <c r="AT408" s="468"/>
      <c r="AU408" s="468"/>
      <c r="AV408" s="468" t="e">
        <f>VLOOKUP(C408,[3]LICITACIONES!$A$2:$B$67,2,0)</f>
        <v>#N/A</v>
      </c>
      <c r="AW408" s="468" t="e">
        <f>VLOOKUP(C408,'[3]O.C. EN EJECUCIÓN'!$A$2:$B$25,2,0)</f>
        <v>#N/A</v>
      </c>
      <c r="AX408" s="100"/>
      <c r="AY408" s="100"/>
      <c r="AZ408" s="100"/>
      <c r="BA408" s="100"/>
      <c r="BB408" s="100"/>
      <c r="BC408" s="100"/>
      <c r="BD408" s="100"/>
      <c r="BE408" s="100"/>
    </row>
    <row r="409" spans="1:57" ht="75" customHeight="1" x14ac:dyDescent="0.25">
      <c r="A409" s="125">
        <v>410</v>
      </c>
      <c r="B409" s="126" t="s">
        <v>2072</v>
      </c>
      <c r="C409" s="126" t="s">
        <v>2072</v>
      </c>
      <c r="D409" s="127"/>
      <c r="E409" s="126" t="s">
        <v>2073</v>
      </c>
      <c r="F409" s="127"/>
      <c r="G409" s="127"/>
      <c r="H409" s="132" t="s">
        <v>2074</v>
      </c>
      <c r="I409" s="440">
        <v>42523</v>
      </c>
      <c r="J409" s="167" t="s">
        <v>300</v>
      </c>
      <c r="K409" s="166" t="s">
        <v>353</v>
      </c>
      <c r="L409" s="131">
        <v>47325</v>
      </c>
      <c r="M409" s="149" t="s">
        <v>2075</v>
      </c>
      <c r="N409" s="151" t="s">
        <v>226</v>
      </c>
      <c r="O409" s="128">
        <v>42406</v>
      </c>
      <c r="P409" s="134" t="s">
        <v>206</v>
      </c>
      <c r="Q409" s="135">
        <v>42562</v>
      </c>
      <c r="R409" s="136" t="s">
        <v>268</v>
      </c>
      <c r="S409" s="137" t="s">
        <v>112</v>
      </c>
      <c r="T409" s="138">
        <v>42549</v>
      </c>
      <c r="U409" s="139" t="s">
        <v>2076</v>
      </c>
      <c r="V409" s="139" t="s">
        <v>206</v>
      </c>
      <c r="W409" s="140">
        <v>42549</v>
      </c>
      <c r="X409" s="139" t="s">
        <v>2077</v>
      </c>
      <c r="Y409" s="139" t="s">
        <v>5411</v>
      </c>
      <c r="Z409" s="421" t="s">
        <v>761</v>
      </c>
      <c r="AA409" s="141">
        <v>42607</v>
      </c>
      <c r="AB409" s="150"/>
      <c r="AC409" s="143" t="s">
        <v>186</v>
      </c>
      <c r="AD409" s="143" t="s">
        <v>186</v>
      </c>
      <c r="AE409" s="144"/>
      <c r="AF409" s="142" t="s">
        <v>762</v>
      </c>
      <c r="AG409" s="169">
        <v>232179</v>
      </c>
      <c r="AH409" s="143" t="s">
        <v>2078</v>
      </c>
      <c r="AI409" s="144"/>
      <c r="AJ409" s="144"/>
      <c r="AK409" s="144"/>
      <c r="AL409" s="142" t="s">
        <v>717</v>
      </c>
      <c r="AM409" s="342"/>
      <c r="AN409" s="479"/>
      <c r="AO409" s="372" t="e">
        <f>VLOOKUP(C409,[2]LICITACIONES!$A$2:$A$51,1,0)</f>
        <v>#N/A</v>
      </c>
      <c r="AP409" s="469"/>
      <c r="AQ409" s="469"/>
      <c r="AR409" s="468"/>
      <c r="AS409" s="468"/>
      <c r="AT409" s="468"/>
      <c r="AU409" s="468"/>
      <c r="AV409" s="468" t="e">
        <f>VLOOKUP(C409,[3]LICITACIONES!$A$2:$B$67,2,0)</f>
        <v>#N/A</v>
      </c>
      <c r="AW409" s="468" t="e">
        <f>VLOOKUP(C409,'[3]O.C. EN EJECUCIÓN'!$A$2:$B$25,2,0)</f>
        <v>#N/A</v>
      </c>
      <c r="AX409" s="100"/>
      <c r="AY409" s="100"/>
      <c r="AZ409" s="100"/>
      <c r="BA409" s="100"/>
      <c r="BB409" s="100"/>
      <c r="BC409" s="100"/>
      <c r="BD409" s="100"/>
      <c r="BE409" s="100"/>
    </row>
    <row r="410" spans="1:57" ht="75" customHeight="1" x14ac:dyDescent="0.25">
      <c r="A410" s="125">
        <v>411</v>
      </c>
      <c r="B410" s="126" t="s">
        <v>2079</v>
      </c>
      <c r="C410" s="126" t="s">
        <v>2079</v>
      </c>
      <c r="D410" s="127"/>
      <c r="E410" s="126" t="s">
        <v>2080</v>
      </c>
      <c r="F410" s="127"/>
      <c r="G410" s="127"/>
      <c r="H410" s="132" t="s">
        <v>2081</v>
      </c>
      <c r="I410" s="440">
        <v>42527</v>
      </c>
      <c r="J410" s="167" t="s">
        <v>509</v>
      </c>
      <c r="K410" s="166" t="s">
        <v>2082</v>
      </c>
      <c r="L410" s="131">
        <v>101092.07</v>
      </c>
      <c r="M410" s="149" t="s">
        <v>3414</v>
      </c>
      <c r="N410" s="151" t="s">
        <v>226</v>
      </c>
      <c r="O410" s="149"/>
      <c r="P410" s="134" t="s">
        <v>206</v>
      </c>
      <c r="Q410" s="135">
        <v>42562</v>
      </c>
      <c r="R410" s="136" t="s">
        <v>268</v>
      </c>
      <c r="S410" s="137" t="s">
        <v>112</v>
      </c>
      <c r="T410" s="138">
        <v>42549</v>
      </c>
      <c r="U410" s="139" t="s">
        <v>585</v>
      </c>
      <c r="V410" s="139" t="s">
        <v>204</v>
      </c>
      <c r="W410" s="140">
        <v>42576</v>
      </c>
      <c r="X410" s="139" t="s">
        <v>2083</v>
      </c>
      <c r="Y410" s="148"/>
      <c r="Z410" s="421" t="s">
        <v>204</v>
      </c>
      <c r="AA410" s="141">
        <v>42576</v>
      </c>
      <c r="AB410" s="150"/>
      <c r="AC410" s="143" t="s">
        <v>186</v>
      </c>
      <c r="AD410" s="143" t="s">
        <v>186</v>
      </c>
      <c r="AE410" s="144"/>
      <c r="AF410" s="142" t="s">
        <v>2084</v>
      </c>
      <c r="AG410" s="144"/>
      <c r="AH410" s="143" t="s">
        <v>3643</v>
      </c>
      <c r="AI410" s="144"/>
      <c r="AJ410" s="144"/>
      <c r="AK410" s="144"/>
      <c r="AL410" s="142" t="s">
        <v>2085</v>
      </c>
      <c r="AM410" s="342"/>
      <c r="AN410" s="479"/>
      <c r="AO410" s="372" t="e">
        <f>VLOOKUP(C410,[2]LICITACIONES!$A$2:$A$51,1,0)</f>
        <v>#N/A</v>
      </c>
      <c r="AP410" s="469"/>
      <c r="AQ410" s="469"/>
      <c r="AR410" s="468"/>
      <c r="AS410" s="468"/>
      <c r="AT410" s="468"/>
      <c r="AU410" s="468"/>
      <c r="AV410" s="468" t="e">
        <f>VLOOKUP(C410,[3]LICITACIONES!$A$2:$B$67,2,0)</f>
        <v>#N/A</v>
      </c>
      <c r="AW410" s="468" t="e">
        <f>VLOOKUP(C410,'[3]O.C. EN EJECUCIÓN'!$A$2:$B$25,2,0)</f>
        <v>#N/A</v>
      </c>
      <c r="AX410" s="100"/>
      <c r="AY410" s="100"/>
      <c r="AZ410" s="100"/>
      <c r="BA410" s="100"/>
      <c r="BB410" s="100"/>
      <c r="BC410" s="100"/>
      <c r="BD410" s="100"/>
      <c r="BE410" s="100"/>
    </row>
    <row r="411" spans="1:57" ht="75" customHeight="1" x14ac:dyDescent="0.25">
      <c r="A411" s="125">
        <v>412</v>
      </c>
      <c r="B411" s="126" t="s">
        <v>2086</v>
      </c>
      <c r="C411" s="126" t="s">
        <v>2086</v>
      </c>
      <c r="D411" s="127"/>
      <c r="E411" s="126" t="s">
        <v>2087</v>
      </c>
      <c r="F411" s="127"/>
      <c r="G411" s="127"/>
      <c r="H411" s="132" t="s">
        <v>2088</v>
      </c>
      <c r="I411" s="440">
        <v>42536</v>
      </c>
      <c r="J411" s="167" t="s">
        <v>300</v>
      </c>
      <c r="K411" s="166" t="s">
        <v>2089</v>
      </c>
      <c r="L411" s="131">
        <v>82500</v>
      </c>
      <c r="M411" s="149" t="s">
        <v>2090</v>
      </c>
      <c r="N411" s="151" t="s">
        <v>247</v>
      </c>
      <c r="O411" s="195" t="s">
        <v>3412</v>
      </c>
      <c r="P411" s="134" t="s">
        <v>116</v>
      </c>
      <c r="Q411" s="135">
        <v>42549</v>
      </c>
      <c r="R411" s="136" t="s">
        <v>268</v>
      </c>
      <c r="S411" s="137" t="s">
        <v>112</v>
      </c>
      <c r="T411" s="138">
        <v>42549</v>
      </c>
      <c r="U411" s="139" t="s">
        <v>2091</v>
      </c>
      <c r="V411" s="148" t="s">
        <v>204</v>
      </c>
      <c r="W411" s="452">
        <v>42621</v>
      </c>
      <c r="X411" s="148" t="s">
        <v>5975</v>
      </c>
      <c r="Y411" s="148" t="s">
        <v>2097</v>
      </c>
      <c r="Z411" s="421"/>
      <c r="AA411" s="141"/>
      <c r="AB411" s="150"/>
      <c r="AC411" s="143" t="s">
        <v>186</v>
      </c>
      <c r="AD411" s="143" t="s">
        <v>186</v>
      </c>
      <c r="AE411" s="144"/>
      <c r="AF411" s="142" t="s">
        <v>2092</v>
      </c>
      <c r="AG411" s="144"/>
      <c r="AH411" s="144"/>
      <c r="AI411" s="144"/>
      <c r="AJ411" s="144"/>
      <c r="AK411" s="144"/>
      <c r="AL411" s="144"/>
      <c r="AM411" s="342"/>
      <c r="AN411" s="479"/>
      <c r="AO411" s="372" t="e">
        <f>VLOOKUP(C411,[2]LICITACIONES!$A$2:$A$51,1,0)</f>
        <v>#N/A</v>
      </c>
      <c r="AP411" s="469"/>
      <c r="AQ411" s="469"/>
      <c r="AR411" s="468"/>
      <c r="AS411" s="468"/>
      <c r="AT411" s="468"/>
      <c r="AU411" s="468"/>
      <c r="AV411" s="468" t="e">
        <f>VLOOKUP(C411,[3]LICITACIONES!$A$2:$B$67,2,0)</f>
        <v>#N/A</v>
      </c>
      <c r="AW411" s="468" t="e">
        <f>VLOOKUP(C411,'[3]O.C. EN EJECUCIÓN'!$A$2:$B$25,2,0)</f>
        <v>#N/A</v>
      </c>
      <c r="AX411" s="100"/>
      <c r="AY411" s="100"/>
      <c r="AZ411" s="100"/>
      <c r="BA411" s="100"/>
      <c r="BB411" s="100"/>
      <c r="BC411" s="100"/>
      <c r="BD411" s="100"/>
      <c r="BE411" s="100"/>
    </row>
    <row r="412" spans="1:57" ht="75" customHeight="1" x14ac:dyDescent="0.25">
      <c r="A412" s="125">
        <v>413</v>
      </c>
      <c r="B412" s="126" t="s">
        <v>2093</v>
      </c>
      <c r="C412" s="126" t="s">
        <v>2093</v>
      </c>
      <c r="D412" s="127"/>
      <c r="E412" s="126" t="s">
        <v>2094</v>
      </c>
      <c r="F412" s="127"/>
      <c r="G412" s="127"/>
      <c r="H412" s="132" t="s">
        <v>2088</v>
      </c>
      <c r="I412" s="440">
        <v>42530</v>
      </c>
      <c r="J412" s="167" t="s">
        <v>509</v>
      </c>
      <c r="K412" s="166" t="s">
        <v>2007</v>
      </c>
      <c r="L412" s="131">
        <v>638488</v>
      </c>
      <c r="M412" s="132" t="s">
        <v>2095</v>
      </c>
      <c r="N412" s="151" t="s">
        <v>226</v>
      </c>
      <c r="O412" s="128">
        <v>42619</v>
      </c>
      <c r="P412" s="134" t="s">
        <v>204</v>
      </c>
      <c r="Q412" s="135">
        <v>42566</v>
      </c>
      <c r="R412" s="136" t="s">
        <v>268</v>
      </c>
      <c r="S412" s="137" t="s">
        <v>112</v>
      </c>
      <c r="T412" s="138">
        <v>42549</v>
      </c>
      <c r="U412" s="139" t="s">
        <v>355</v>
      </c>
      <c r="V412" s="139" t="s">
        <v>206</v>
      </c>
      <c r="W412" s="140">
        <v>42571</v>
      </c>
      <c r="X412" s="139" t="s">
        <v>2096</v>
      </c>
      <c r="Y412" s="139" t="s">
        <v>2097</v>
      </c>
      <c r="Z412" s="421" t="s">
        <v>1273</v>
      </c>
      <c r="AA412" s="141">
        <v>42580</v>
      </c>
      <c r="AB412" s="150"/>
      <c r="AC412" s="143" t="s">
        <v>186</v>
      </c>
      <c r="AD412" s="143" t="s">
        <v>186</v>
      </c>
      <c r="AE412" s="144"/>
      <c r="AF412" s="142" t="s">
        <v>2009</v>
      </c>
      <c r="AG412" s="144"/>
      <c r="AH412" s="143" t="s">
        <v>3644</v>
      </c>
      <c r="AI412" s="144"/>
      <c r="AJ412" s="144"/>
      <c r="AK412" s="144"/>
      <c r="AL412" s="142" t="s">
        <v>2098</v>
      </c>
      <c r="AM412" s="342"/>
      <c r="AN412" s="479"/>
      <c r="AO412" s="372" t="e">
        <f>VLOOKUP(C412,[2]LICITACIONES!$A$2:$A$51,1,0)</f>
        <v>#N/A</v>
      </c>
      <c r="AP412" s="469"/>
      <c r="AQ412" s="469"/>
      <c r="AR412" s="468"/>
      <c r="AS412" s="468"/>
      <c r="AT412" s="468"/>
      <c r="AU412" s="468" t="s">
        <v>6514</v>
      </c>
      <c r="AV412" s="468" t="e">
        <f>VLOOKUP(C412,[3]LICITACIONES!$A$2:$B$67,2,0)</f>
        <v>#N/A</v>
      </c>
      <c r="AW412" s="468" t="e">
        <f>VLOOKUP(C412,'[3]O.C. EN EJECUCIÓN'!$A$2:$B$25,2,0)</f>
        <v>#N/A</v>
      </c>
      <c r="AX412" s="100"/>
      <c r="AY412" s="100"/>
      <c r="AZ412" s="100"/>
      <c r="BA412" s="100"/>
      <c r="BB412" s="100"/>
      <c r="BC412" s="100"/>
      <c r="BD412" s="100"/>
      <c r="BE412" s="100"/>
    </row>
    <row r="413" spans="1:57" ht="75" customHeight="1" x14ac:dyDescent="0.25">
      <c r="A413" s="125">
        <v>414</v>
      </c>
      <c r="B413" s="126" t="s">
        <v>2099</v>
      </c>
      <c r="C413" s="126" t="s">
        <v>2099</v>
      </c>
      <c r="D413" s="127"/>
      <c r="E413" s="126" t="s">
        <v>2100</v>
      </c>
      <c r="F413" s="127"/>
      <c r="G413" s="127"/>
      <c r="H413" s="132" t="s">
        <v>2101</v>
      </c>
      <c r="I413" s="440">
        <v>42513</v>
      </c>
      <c r="J413" s="166" t="s">
        <v>300</v>
      </c>
      <c r="K413" s="166" t="s">
        <v>2102</v>
      </c>
      <c r="L413" s="131">
        <v>76355</v>
      </c>
      <c r="M413" s="149" t="s">
        <v>3415</v>
      </c>
      <c r="N413" s="151" t="s">
        <v>226</v>
      </c>
      <c r="O413" s="195" t="s">
        <v>3389</v>
      </c>
      <c r="P413" s="134" t="s">
        <v>116</v>
      </c>
      <c r="Q413" s="135">
        <v>42558</v>
      </c>
      <c r="R413" s="196" t="s">
        <v>308</v>
      </c>
      <c r="S413" s="137" t="s">
        <v>11</v>
      </c>
      <c r="T413" s="138">
        <v>42549</v>
      </c>
      <c r="U413" s="139" t="s">
        <v>3416</v>
      </c>
      <c r="V413" s="139" t="s">
        <v>204</v>
      </c>
      <c r="W413" s="140">
        <v>42558</v>
      </c>
      <c r="X413" s="139" t="s">
        <v>455</v>
      </c>
      <c r="Y413" s="148"/>
      <c r="Z413" s="421" t="s">
        <v>204</v>
      </c>
      <c r="AA413" s="141">
        <v>42558</v>
      </c>
      <c r="AB413" s="150"/>
      <c r="AC413" s="143" t="s">
        <v>186</v>
      </c>
      <c r="AD413" s="143" t="s">
        <v>186</v>
      </c>
      <c r="AE413" s="144"/>
      <c r="AF413" s="142" t="s">
        <v>2103</v>
      </c>
      <c r="AG413" s="144"/>
      <c r="AH413" s="143" t="s">
        <v>2104</v>
      </c>
      <c r="AI413" s="144"/>
      <c r="AJ413" s="144"/>
      <c r="AK413" s="144"/>
      <c r="AL413" s="142" t="s">
        <v>2105</v>
      </c>
      <c r="AM413" s="342"/>
      <c r="AN413" s="479"/>
      <c r="AO413" s="372" t="e">
        <f>VLOOKUP(C413,[2]LICITACIONES!$A$2:$A$51,1,0)</f>
        <v>#N/A</v>
      </c>
      <c r="AP413" s="469"/>
      <c r="AQ413" s="469"/>
      <c r="AR413" s="468"/>
      <c r="AS413" s="468"/>
      <c r="AT413" s="468"/>
      <c r="AU413" s="468"/>
      <c r="AV413" s="468" t="e">
        <f>VLOOKUP(C413,[3]LICITACIONES!$A$2:$B$67,2,0)</f>
        <v>#N/A</v>
      </c>
      <c r="AW413" s="468" t="e">
        <f>VLOOKUP(C413,'[3]O.C. EN EJECUCIÓN'!$A$2:$B$25,2,0)</f>
        <v>#N/A</v>
      </c>
      <c r="AX413" s="100"/>
      <c r="AY413" s="100"/>
      <c r="AZ413" s="100"/>
      <c r="BA413" s="100"/>
      <c r="BB413" s="100"/>
      <c r="BC413" s="100"/>
      <c r="BD413" s="100"/>
      <c r="BE413" s="100"/>
    </row>
    <row r="414" spans="1:57" ht="75" customHeight="1" x14ac:dyDescent="0.25">
      <c r="A414" s="125">
        <v>415</v>
      </c>
      <c r="B414" s="126" t="s">
        <v>2106</v>
      </c>
      <c r="C414" s="126" t="s">
        <v>2106</v>
      </c>
      <c r="D414" s="127"/>
      <c r="E414" s="126" t="s">
        <v>2107</v>
      </c>
      <c r="F414" s="127"/>
      <c r="G414" s="127"/>
      <c r="H414" s="132" t="s">
        <v>2108</v>
      </c>
      <c r="I414" s="440">
        <v>42542</v>
      </c>
      <c r="J414" s="167" t="s">
        <v>339</v>
      </c>
      <c r="K414" s="166" t="s">
        <v>2109</v>
      </c>
      <c r="L414" s="131">
        <v>381200</v>
      </c>
      <c r="M414" s="149" t="s">
        <v>2110</v>
      </c>
      <c r="N414" s="151" t="s">
        <v>226</v>
      </c>
      <c r="O414" s="195" t="s">
        <v>3413</v>
      </c>
      <c r="P414" s="134" t="s">
        <v>116</v>
      </c>
      <c r="Q414" s="135">
        <v>42549</v>
      </c>
      <c r="R414" s="136" t="s">
        <v>354</v>
      </c>
      <c r="S414" s="137" t="s">
        <v>11</v>
      </c>
      <c r="T414" s="138">
        <v>42549</v>
      </c>
      <c r="U414" s="139" t="s">
        <v>585</v>
      </c>
      <c r="V414" s="139" t="s">
        <v>204</v>
      </c>
      <c r="W414" s="140">
        <v>42611</v>
      </c>
      <c r="X414" s="139" t="s">
        <v>5976</v>
      </c>
      <c r="Y414" s="139" t="s">
        <v>2112</v>
      </c>
      <c r="Z414" s="421" t="s">
        <v>204</v>
      </c>
      <c r="AA414" s="141">
        <v>42608</v>
      </c>
      <c r="AB414" s="150"/>
      <c r="AC414" s="143" t="s">
        <v>186</v>
      </c>
      <c r="AD414" s="143" t="s">
        <v>186</v>
      </c>
      <c r="AE414" s="144"/>
      <c r="AF414" s="144"/>
      <c r="AG414" s="144"/>
      <c r="AH414" s="144"/>
      <c r="AI414" s="144"/>
      <c r="AJ414" s="144"/>
      <c r="AK414" s="144"/>
      <c r="AL414" s="142" t="s">
        <v>3808</v>
      </c>
      <c r="AM414" s="342"/>
      <c r="AN414" s="479"/>
      <c r="AO414" s="372" t="e">
        <f>VLOOKUP(C414,[2]LICITACIONES!$A$2:$A$51,1,0)</f>
        <v>#N/A</v>
      </c>
      <c r="AP414" s="469"/>
      <c r="AQ414" s="469"/>
      <c r="AR414" s="468"/>
      <c r="AS414" s="468"/>
      <c r="AT414" s="468"/>
      <c r="AU414" s="468"/>
      <c r="AV414" s="468" t="e">
        <f>VLOOKUP(C414,[3]LICITACIONES!$A$2:$B$67,2,0)</f>
        <v>#N/A</v>
      </c>
      <c r="AW414" s="468" t="e">
        <f>VLOOKUP(C414,'[3]O.C. EN EJECUCIÓN'!$A$2:$B$25,2,0)</f>
        <v>#N/A</v>
      </c>
      <c r="AX414" s="100"/>
      <c r="AY414" s="100"/>
      <c r="AZ414" s="100"/>
      <c r="BA414" s="100"/>
      <c r="BB414" s="100"/>
      <c r="BC414" s="100"/>
      <c r="BD414" s="100"/>
      <c r="BE414" s="100"/>
    </row>
    <row r="415" spans="1:57" ht="75" customHeight="1" x14ac:dyDescent="0.25">
      <c r="A415" s="125">
        <v>416</v>
      </c>
      <c r="B415" s="126" t="s">
        <v>2113</v>
      </c>
      <c r="C415" s="126" t="s">
        <v>2113</v>
      </c>
      <c r="D415" s="127"/>
      <c r="E415" s="126" t="s">
        <v>2114</v>
      </c>
      <c r="F415" s="127"/>
      <c r="G415" s="127"/>
      <c r="H415" s="132" t="s">
        <v>2115</v>
      </c>
      <c r="I415" s="440">
        <v>42538</v>
      </c>
      <c r="J415" s="166" t="s">
        <v>347</v>
      </c>
      <c r="K415" s="166" t="s">
        <v>2116</v>
      </c>
      <c r="L415" s="131">
        <v>51443.96</v>
      </c>
      <c r="M415" s="132" t="s">
        <v>2117</v>
      </c>
      <c r="N415" s="151" t="s">
        <v>226</v>
      </c>
      <c r="O415" s="195" t="s">
        <v>3342</v>
      </c>
      <c r="P415" s="134" t="s">
        <v>116</v>
      </c>
      <c r="Q415" s="135">
        <v>42621</v>
      </c>
      <c r="R415" s="136" t="s">
        <v>354</v>
      </c>
      <c r="S415" s="137" t="s">
        <v>112</v>
      </c>
      <c r="T415" s="138">
        <v>42549</v>
      </c>
      <c r="U415" s="148"/>
      <c r="V415" s="139" t="s">
        <v>204</v>
      </c>
      <c r="W415" s="140">
        <v>42614</v>
      </c>
      <c r="X415" s="139" t="s">
        <v>5977</v>
      </c>
      <c r="Y415" s="148"/>
      <c r="Z415" s="421" t="s">
        <v>207</v>
      </c>
      <c r="AA415" s="141">
        <v>42626</v>
      </c>
      <c r="AB415" s="150"/>
      <c r="AC415" s="143" t="s">
        <v>186</v>
      </c>
      <c r="AD415" s="143" t="s">
        <v>186</v>
      </c>
      <c r="AE415" s="144"/>
      <c r="AF415" s="142" t="s">
        <v>2119</v>
      </c>
      <c r="AG415" s="144"/>
      <c r="AH415" s="165">
        <v>1154534</v>
      </c>
      <c r="AI415" s="144"/>
      <c r="AJ415" s="144"/>
      <c r="AK415" s="144"/>
      <c r="AL415" s="142" t="s">
        <v>2120</v>
      </c>
      <c r="AM415" s="342"/>
      <c r="AN415" s="479"/>
      <c r="AO415" s="372" t="e">
        <f>VLOOKUP(C415,[2]LICITACIONES!$A$2:$A$51,1,0)</f>
        <v>#N/A</v>
      </c>
      <c r="AP415" s="469"/>
      <c r="AQ415" s="469"/>
      <c r="AR415" s="468"/>
      <c r="AS415" s="468"/>
      <c r="AT415" s="468"/>
      <c r="AU415" s="468"/>
      <c r="AV415" s="468" t="e">
        <f>VLOOKUP(C415,[3]LICITACIONES!$A$2:$B$67,2,0)</f>
        <v>#N/A</v>
      </c>
      <c r="AW415" s="468" t="e">
        <f>VLOOKUP(C415,'[3]O.C. EN EJECUCIÓN'!$A$2:$B$25,2,0)</f>
        <v>#N/A</v>
      </c>
      <c r="AX415" s="100"/>
      <c r="AY415" s="100"/>
      <c r="AZ415" s="100"/>
      <c r="BA415" s="100"/>
      <c r="BB415" s="100"/>
      <c r="BC415" s="100"/>
      <c r="BD415" s="100"/>
      <c r="BE415" s="100"/>
    </row>
    <row r="416" spans="1:57" ht="75" customHeight="1" x14ac:dyDescent="0.25">
      <c r="A416" s="125">
        <v>417</v>
      </c>
      <c r="B416" s="126" t="s">
        <v>2121</v>
      </c>
      <c r="C416" s="126" t="s">
        <v>2121</v>
      </c>
      <c r="D416" s="127"/>
      <c r="E416" s="126" t="s">
        <v>2122</v>
      </c>
      <c r="F416" s="127"/>
      <c r="G416" s="127"/>
      <c r="H416" s="132" t="s">
        <v>2123</v>
      </c>
      <c r="I416" s="440">
        <v>42535</v>
      </c>
      <c r="J416" s="167" t="s">
        <v>347</v>
      </c>
      <c r="K416" s="166" t="s">
        <v>2124</v>
      </c>
      <c r="L416" s="131">
        <v>172788</v>
      </c>
      <c r="M416" s="149" t="s">
        <v>2125</v>
      </c>
      <c r="N416" s="151" t="s">
        <v>226</v>
      </c>
      <c r="O416" s="195" t="s">
        <v>3404</v>
      </c>
      <c r="P416" s="134" t="s">
        <v>116</v>
      </c>
      <c r="Q416" s="135">
        <v>42557</v>
      </c>
      <c r="R416" s="136" t="s">
        <v>432</v>
      </c>
      <c r="S416" s="137" t="s">
        <v>11</v>
      </c>
      <c r="T416" s="138">
        <v>42549</v>
      </c>
      <c r="U416" s="148"/>
      <c r="V416" s="139" t="s">
        <v>204</v>
      </c>
      <c r="W416" s="140">
        <v>42571</v>
      </c>
      <c r="X416" s="139" t="s">
        <v>2126</v>
      </c>
      <c r="Y416" s="139" t="s">
        <v>2127</v>
      </c>
      <c r="Z416" s="421"/>
      <c r="AA416" s="141"/>
      <c r="AB416" s="150"/>
      <c r="AC416" s="143" t="s">
        <v>186</v>
      </c>
      <c r="AD416" s="143" t="s">
        <v>186</v>
      </c>
      <c r="AE416" s="144"/>
      <c r="AF416" s="142" t="s">
        <v>2128</v>
      </c>
      <c r="AG416" s="144"/>
      <c r="AH416" s="144"/>
      <c r="AI416" s="144"/>
      <c r="AJ416" s="144"/>
      <c r="AK416" s="144"/>
      <c r="AL416" s="142" t="s">
        <v>2129</v>
      </c>
      <c r="AM416" s="342"/>
      <c r="AN416" s="479"/>
      <c r="AO416" s="372" t="e">
        <f>VLOOKUP(C416,[2]LICITACIONES!$A$2:$A$51,1,0)</f>
        <v>#N/A</v>
      </c>
      <c r="AP416" s="469"/>
      <c r="AQ416" s="469"/>
      <c r="AR416" s="468"/>
      <c r="AS416" s="468"/>
      <c r="AT416" s="468"/>
      <c r="AU416" s="468"/>
      <c r="AV416" s="468" t="e">
        <f>VLOOKUP(C416,[3]LICITACIONES!$A$2:$B$67,2,0)</f>
        <v>#N/A</v>
      </c>
      <c r="AW416" s="468" t="e">
        <f>VLOOKUP(C416,'[3]O.C. EN EJECUCIÓN'!$A$2:$B$25,2,0)</f>
        <v>#N/A</v>
      </c>
      <c r="AX416" s="100"/>
      <c r="AY416" s="100"/>
      <c r="AZ416" s="100"/>
      <c r="BA416" s="100"/>
      <c r="BB416" s="100"/>
      <c r="BC416" s="100"/>
      <c r="BD416" s="100"/>
      <c r="BE416" s="100"/>
    </row>
    <row r="417" spans="1:57" ht="75" customHeight="1" x14ac:dyDescent="0.25">
      <c r="A417" s="125">
        <v>418</v>
      </c>
      <c r="B417" s="126" t="s">
        <v>2130</v>
      </c>
      <c r="C417" s="126" t="s">
        <v>2130</v>
      </c>
      <c r="D417" s="127"/>
      <c r="E417" s="126" t="s">
        <v>2131</v>
      </c>
      <c r="F417" s="127"/>
      <c r="G417" s="127"/>
      <c r="H417" s="132" t="s">
        <v>2132</v>
      </c>
      <c r="I417" s="440">
        <v>42529</v>
      </c>
      <c r="J417" s="167" t="s">
        <v>300</v>
      </c>
      <c r="K417" s="166" t="s">
        <v>2133</v>
      </c>
      <c r="L417" s="131">
        <v>74995.83</v>
      </c>
      <c r="M417" s="149" t="s">
        <v>2134</v>
      </c>
      <c r="N417" s="151" t="s">
        <v>226</v>
      </c>
      <c r="O417" s="128">
        <v>42588</v>
      </c>
      <c r="P417" s="134" t="s">
        <v>116</v>
      </c>
      <c r="Q417" s="135">
        <v>42558</v>
      </c>
      <c r="R417" s="136" t="s">
        <v>268</v>
      </c>
      <c r="S417" s="137" t="s">
        <v>112</v>
      </c>
      <c r="T417" s="138">
        <v>42549</v>
      </c>
      <c r="U417" s="139" t="s">
        <v>355</v>
      </c>
      <c r="V417" s="139" t="s">
        <v>204</v>
      </c>
      <c r="W417" s="140">
        <v>42558</v>
      </c>
      <c r="X417" s="139" t="s">
        <v>455</v>
      </c>
      <c r="Y417" s="148"/>
      <c r="Z417" s="421" t="s">
        <v>204</v>
      </c>
      <c r="AA417" s="141">
        <v>42558</v>
      </c>
      <c r="AB417" s="150"/>
      <c r="AC417" s="143" t="s">
        <v>186</v>
      </c>
      <c r="AD417" s="143" t="s">
        <v>186</v>
      </c>
      <c r="AE417" s="144"/>
      <c r="AF417" s="142" t="s">
        <v>2135</v>
      </c>
      <c r="AG417" s="144"/>
      <c r="AH417" s="143" t="s">
        <v>2136</v>
      </c>
      <c r="AI417" s="144"/>
      <c r="AJ417" s="169">
        <v>74996</v>
      </c>
      <c r="AK417" s="144"/>
      <c r="AL417" s="142" t="s">
        <v>717</v>
      </c>
      <c r="AM417" s="342"/>
      <c r="AN417" s="479"/>
      <c r="AO417" s="372" t="e">
        <f>VLOOKUP(C417,[2]LICITACIONES!$A$2:$A$51,1,0)</f>
        <v>#N/A</v>
      </c>
      <c r="AP417" s="469"/>
      <c r="AQ417" s="469"/>
      <c r="AR417" s="468"/>
      <c r="AS417" s="468"/>
      <c r="AT417" s="468"/>
      <c r="AU417" s="468" t="s">
        <v>6514</v>
      </c>
      <c r="AV417" s="468" t="e">
        <f>VLOOKUP(C417,[3]LICITACIONES!$A$2:$B$67,2,0)</f>
        <v>#N/A</v>
      </c>
      <c r="AW417" s="468" t="e">
        <f>VLOOKUP(C417,'[3]O.C. EN EJECUCIÓN'!$A$2:$B$25,2,0)</f>
        <v>#N/A</v>
      </c>
      <c r="AX417" s="100"/>
      <c r="AY417" s="100"/>
      <c r="AZ417" s="100"/>
      <c r="BA417" s="100"/>
      <c r="BB417" s="100"/>
      <c r="BC417" s="100"/>
      <c r="BD417" s="100"/>
      <c r="BE417" s="100"/>
    </row>
    <row r="418" spans="1:57" ht="75" customHeight="1" x14ac:dyDescent="0.25">
      <c r="A418" s="125">
        <v>419</v>
      </c>
      <c r="B418" s="126" t="s">
        <v>2137</v>
      </c>
      <c r="C418" s="126" t="s">
        <v>2137</v>
      </c>
      <c r="D418" s="127"/>
      <c r="E418" s="126" t="s">
        <v>2138</v>
      </c>
      <c r="F418" s="127"/>
      <c r="G418" s="127"/>
      <c r="H418" s="132" t="s">
        <v>2139</v>
      </c>
      <c r="I418" s="440">
        <v>42529</v>
      </c>
      <c r="J418" s="167" t="s">
        <v>542</v>
      </c>
      <c r="K418" s="167" t="s">
        <v>2140</v>
      </c>
      <c r="L418" s="131">
        <v>296561</v>
      </c>
      <c r="M418" s="149" t="s">
        <v>2141</v>
      </c>
      <c r="N418" s="151" t="s">
        <v>226</v>
      </c>
      <c r="O418" s="128">
        <v>42588</v>
      </c>
      <c r="P418" s="134" t="s">
        <v>206</v>
      </c>
      <c r="Q418" s="135">
        <v>42604</v>
      </c>
      <c r="R418" s="136" t="s">
        <v>354</v>
      </c>
      <c r="S418" s="137" t="s">
        <v>11</v>
      </c>
      <c r="T418" s="138">
        <v>42549</v>
      </c>
      <c r="U418" s="139" t="s">
        <v>355</v>
      </c>
      <c r="V418" s="139" t="s">
        <v>206</v>
      </c>
      <c r="W418" s="140">
        <v>42590</v>
      </c>
      <c r="X418" s="139" t="s">
        <v>3645</v>
      </c>
      <c r="Y418" s="139" t="s">
        <v>3809</v>
      </c>
      <c r="Z418" s="421" t="s">
        <v>206</v>
      </c>
      <c r="AA418" s="141">
        <v>42604</v>
      </c>
      <c r="AB418" s="150"/>
      <c r="AC418" s="143" t="s">
        <v>186</v>
      </c>
      <c r="AD418" s="143" t="s">
        <v>186</v>
      </c>
      <c r="AE418" s="144"/>
      <c r="AF418" s="142" t="s">
        <v>2142</v>
      </c>
      <c r="AG418" s="144"/>
      <c r="AH418" s="143" t="s">
        <v>2143</v>
      </c>
      <c r="AI418" s="144"/>
      <c r="AJ418" s="144"/>
      <c r="AK418" s="144"/>
      <c r="AL418" s="142" t="s">
        <v>2144</v>
      </c>
      <c r="AM418" s="342"/>
      <c r="AN418" s="479"/>
      <c r="AO418" s="372" t="e">
        <f>VLOOKUP(C418,[2]LICITACIONES!$A$2:$A$51,1,0)</f>
        <v>#N/A</v>
      </c>
      <c r="AP418" s="469"/>
      <c r="AQ418" s="469"/>
      <c r="AR418" s="468"/>
      <c r="AS418" s="468"/>
      <c r="AT418" s="468"/>
      <c r="AU418" s="468" t="s">
        <v>6514</v>
      </c>
      <c r="AV418" s="468" t="e">
        <f>VLOOKUP(C418,[3]LICITACIONES!$A$2:$B$67,2,0)</f>
        <v>#N/A</v>
      </c>
      <c r="AW418" s="468" t="e">
        <f>VLOOKUP(C418,'[3]O.C. EN EJECUCIÓN'!$A$2:$B$25,2,0)</f>
        <v>#N/A</v>
      </c>
      <c r="AX418" s="100"/>
      <c r="AY418" s="100"/>
      <c r="AZ418" s="100"/>
      <c r="BA418" s="100"/>
      <c r="BB418" s="100"/>
      <c r="BC418" s="100"/>
      <c r="BD418" s="100"/>
      <c r="BE418" s="100"/>
    </row>
    <row r="419" spans="1:57" ht="75" customHeight="1" x14ac:dyDescent="0.25">
      <c r="A419" s="125">
        <v>420</v>
      </c>
      <c r="B419" s="126" t="s">
        <v>2145</v>
      </c>
      <c r="C419" s="126" t="s">
        <v>2145</v>
      </c>
      <c r="D419" s="127"/>
      <c r="E419" s="126" t="s">
        <v>2146</v>
      </c>
      <c r="F419" s="127"/>
      <c r="G419" s="127"/>
      <c r="H419" s="132" t="s">
        <v>2147</v>
      </c>
      <c r="I419" s="440">
        <v>42530</v>
      </c>
      <c r="J419" s="167" t="s">
        <v>300</v>
      </c>
      <c r="K419" s="166" t="s">
        <v>2148</v>
      </c>
      <c r="L419" s="131">
        <v>241558</v>
      </c>
      <c r="M419" s="149" t="s">
        <v>2149</v>
      </c>
      <c r="N419" s="151" t="s">
        <v>226</v>
      </c>
      <c r="O419" s="128">
        <v>42619</v>
      </c>
      <c r="P419" s="134" t="s">
        <v>250</v>
      </c>
      <c r="Q419" s="135">
        <v>42562</v>
      </c>
      <c r="R419" s="136" t="s">
        <v>150</v>
      </c>
      <c r="S419" s="137" t="s">
        <v>112</v>
      </c>
      <c r="T419" s="138">
        <v>42549</v>
      </c>
      <c r="U419" s="139" t="s">
        <v>2150</v>
      </c>
      <c r="V419" s="139" t="s">
        <v>204</v>
      </c>
      <c r="W419" s="140">
        <v>42562</v>
      </c>
      <c r="X419" s="139" t="s">
        <v>3417</v>
      </c>
      <c r="Y419" s="148"/>
      <c r="Z419" s="421" t="s">
        <v>204</v>
      </c>
      <c r="AA419" s="141">
        <v>42562</v>
      </c>
      <c r="AB419" s="150"/>
      <c r="AC419" s="143" t="s">
        <v>186</v>
      </c>
      <c r="AD419" s="143" t="s">
        <v>186</v>
      </c>
      <c r="AE419" s="144"/>
      <c r="AF419" s="142" t="s">
        <v>2151</v>
      </c>
      <c r="AG419" s="144"/>
      <c r="AH419" s="143" t="s">
        <v>2152</v>
      </c>
      <c r="AI419" s="144"/>
      <c r="AJ419" s="144"/>
      <c r="AK419" s="144"/>
      <c r="AL419" s="142" t="s">
        <v>2120</v>
      </c>
      <c r="AM419" s="342"/>
      <c r="AN419" s="479"/>
      <c r="AO419" s="372" t="e">
        <f>VLOOKUP(C419,[2]LICITACIONES!$A$2:$A$51,1,0)</f>
        <v>#N/A</v>
      </c>
      <c r="AP419" s="469"/>
      <c r="AQ419" s="469"/>
      <c r="AR419" s="468"/>
      <c r="AS419" s="468"/>
      <c r="AT419" s="468"/>
      <c r="AU419" s="468"/>
      <c r="AV419" s="468" t="e">
        <f>VLOOKUP(C419,[3]LICITACIONES!$A$2:$B$67,2,0)</f>
        <v>#N/A</v>
      </c>
      <c r="AW419" s="468" t="e">
        <f>VLOOKUP(C419,'[3]O.C. EN EJECUCIÓN'!$A$2:$B$25,2,0)</f>
        <v>#N/A</v>
      </c>
      <c r="AX419" s="100"/>
      <c r="AY419" s="100"/>
      <c r="AZ419" s="100"/>
      <c r="BA419" s="100"/>
      <c r="BB419" s="100"/>
      <c r="BC419" s="100"/>
      <c r="BD419" s="100"/>
      <c r="BE419" s="100"/>
    </row>
    <row r="420" spans="1:57" ht="75" customHeight="1" x14ac:dyDescent="0.25">
      <c r="A420" s="125">
        <v>421</v>
      </c>
      <c r="B420" s="126" t="s">
        <v>2153</v>
      </c>
      <c r="C420" s="126" t="s">
        <v>2153</v>
      </c>
      <c r="D420" s="127"/>
      <c r="E420" s="126" t="s">
        <v>2154</v>
      </c>
      <c r="F420" s="127"/>
      <c r="G420" s="127"/>
      <c r="H420" s="132" t="s">
        <v>2155</v>
      </c>
      <c r="I420" s="440">
        <v>42523</v>
      </c>
      <c r="J420" s="167" t="s">
        <v>300</v>
      </c>
      <c r="K420" s="166" t="s">
        <v>2156</v>
      </c>
      <c r="L420" s="131">
        <v>298059</v>
      </c>
      <c r="M420" s="149" t="s">
        <v>2157</v>
      </c>
      <c r="N420" s="151" t="s">
        <v>226</v>
      </c>
      <c r="O420" s="128">
        <v>42406</v>
      </c>
      <c r="P420" s="134" t="s">
        <v>116</v>
      </c>
      <c r="Q420" s="135">
        <v>42549</v>
      </c>
      <c r="R420" s="136" t="s">
        <v>1111</v>
      </c>
      <c r="S420" s="137" t="s">
        <v>11</v>
      </c>
      <c r="T420" s="138">
        <v>42549</v>
      </c>
      <c r="U420" s="139" t="s">
        <v>2158</v>
      </c>
      <c r="V420" s="139" t="s">
        <v>204</v>
      </c>
      <c r="W420" s="140">
        <v>42565</v>
      </c>
      <c r="X420" s="139" t="s">
        <v>2159</v>
      </c>
      <c r="Y420" s="139" t="s">
        <v>2160</v>
      </c>
      <c r="Z420" s="421" t="s">
        <v>204</v>
      </c>
      <c r="AA420" s="141">
        <v>42565</v>
      </c>
      <c r="AB420" s="150"/>
      <c r="AC420" s="143" t="s">
        <v>186</v>
      </c>
      <c r="AD420" s="143" t="s">
        <v>186</v>
      </c>
      <c r="AE420" s="144"/>
      <c r="AF420" s="142" t="s">
        <v>2161</v>
      </c>
      <c r="AG420" s="144"/>
      <c r="AH420" s="143" t="s">
        <v>2162</v>
      </c>
      <c r="AI420" s="169">
        <v>144212</v>
      </c>
      <c r="AJ420" s="169">
        <v>298059</v>
      </c>
      <c r="AK420" s="142" t="s">
        <v>531</v>
      </c>
      <c r="AL420" s="142" t="s">
        <v>2163</v>
      </c>
      <c r="AM420" s="342" t="str">
        <f>AK420</f>
        <v>Devengado</v>
      </c>
      <c r="AN420" s="479"/>
      <c r="AO420" s="372" t="e">
        <f>VLOOKUP(C420,[2]LICITACIONES!$A$2:$A$51,1,0)</f>
        <v>#N/A</v>
      </c>
      <c r="AP420" s="469"/>
      <c r="AQ420" s="469"/>
      <c r="AR420" s="468"/>
      <c r="AS420" s="468"/>
      <c r="AT420" s="468"/>
      <c r="AU420" s="468"/>
      <c r="AV420" s="468" t="e">
        <f>VLOOKUP(C420,[3]LICITACIONES!$A$2:$B$67,2,0)</f>
        <v>#N/A</v>
      </c>
      <c r="AW420" s="468" t="e">
        <f>VLOOKUP(C420,'[3]O.C. EN EJECUCIÓN'!$A$2:$B$25,2,0)</f>
        <v>#N/A</v>
      </c>
      <c r="AX420" s="100"/>
      <c r="AY420" s="100"/>
      <c r="AZ420" s="100"/>
      <c r="BA420" s="100"/>
      <c r="BB420" s="100"/>
      <c r="BC420" s="100"/>
      <c r="BD420" s="100"/>
      <c r="BE420" s="100"/>
    </row>
    <row r="421" spans="1:57" ht="75" customHeight="1" x14ac:dyDescent="0.25">
      <c r="A421" s="125">
        <v>422</v>
      </c>
      <c r="B421" s="126" t="s">
        <v>2164</v>
      </c>
      <c r="C421" s="126" t="s">
        <v>2164</v>
      </c>
      <c r="D421" s="127"/>
      <c r="E421" s="126" t="s">
        <v>2165</v>
      </c>
      <c r="F421" s="127"/>
      <c r="G421" s="127"/>
      <c r="H421" s="132" t="s">
        <v>2166</v>
      </c>
      <c r="I421" s="440">
        <v>42531</v>
      </c>
      <c r="J421" s="167" t="s">
        <v>542</v>
      </c>
      <c r="K421" s="430"/>
      <c r="L421" s="130"/>
      <c r="M421" s="149" t="s">
        <v>2167</v>
      </c>
      <c r="N421" s="151" t="s">
        <v>226</v>
      </c>
      <c r="O421" s="128">
        <v>42649</v>
      </c>
      <c r="P421" s="134" t="s">
        <v>116</v>
      </c>
      <c r="Q421" s="135">
        <v>42550</v>
      </c>
      <c r="R421" s="148"/>
      <c r="S421" s="137" t="s">
        <v>6560</v>
      </c>
      <c r="T421" s="138">
        <v>42550</v>
      </c>
      <c r="U421" s="139" t="s">
        <v>5660</v>
      </c>
      <c r="V421" s="139" t="s">
        <v>226</v>
      </c>
      <c r="W421" s="140">
        <v>42600</v>
      </c>
      <c r="X421" s="139" t="s">
        <v>3810</v>
      </c>
      <c r="Y421" s="148" t="s">
        <v>6715</v>
      </c>
      <c r="Z421" s="422" t="s">
        <v>2172</v>
      </c>
      <c r="AA421" s="425">
        <v>42600</v>
      </c>
      <c r="AB421" s="150"/>
      <c r="AC421" s="143" t="s">
        <v>183</v>
      </c>
      <c r="AD421" s="143" t="s">
        <v>183</v>
      </c>
      <c r="AE421" s="144"/>
      <c r="AF421" s="144"/>
      <c r="AG421" s="144"/>
      <c r="AH421" s="144"/>
      <c r="AI421" s="144"/>
      <c r="AJ421" s="144"/>
      <c r="AK421" s="144"/>
      <c r="AL421" s="144"/>
      <c r="AM421" s="342"/>
      <c r="AN421" s="479"/>
      <c r="AO421" s="372" t="str">
        <f>VLOOKUP(C421,[2]LICITACIONES!$A$2:$A$51,1,0)</f>
        <v>272504/2016</v>
      </c>
      <c r="AP421" s="469"/>
      <c r="AQ421" s="469"/>
      <c r="AR421" s="468"/>
      <c r="AS421" s="468"/>
      <c r="AT421" s="468"/>
      <c r="AU421" s="468" t="str">
        <f>VLOOKUP(C421,'[4]En curso'!$A$2:$C$58,3,0)</f>
        <v>Tecnopolis</v>
      </c>
      <c r="AV421" s="468" t="str">
        <f>VLOOKUP(C421,[3]LICITACIONES!$A$2:$B$67,2,0)</f>
        <v>Tecnopolis - Insumos de Herreria</v>
      </c>
      <c r="AW421" s="468" t="e">
        <f>VLOOKUP(C421,'[3]O.C. EN EJECUCIÓN'!$A$2:$B$25,2,0)</f>
        <v>#N/A</v>
      </c>
      <c r="AX421" s="100"/>
      <c r="AY421" s="100"/>
      <c r="AZ421" s="100"/>
      <c r="BA421" s="100"/>
      <c r="BB421" s="100"/>
      <c r="BC421" s="100"/>
      <c r="BD421" s="100"/>
      <c r="BE421" s="100"/>
    </row>
    <row r="422" spans="1:57" ht="75" customHeight="1" x14ac:dyDescent="0.25">
      <c r="A422" s="125">
        <v>423</v>
      </c>
      <c r="B422" s="126" t="s">
        <v>100</v>
      </c>
      <c r="C422" s="126" t="s">
        <v>100</v>
      </c>
      <c r="D422" s="127"/>
      <c r="E422" s="126" t="s">
        <v>2168</v>
      </c>
      <c r="F422" s="127"/>
      <c r="G422" s="127"/>
      <c r="H422" s="132" t="s">
        <v>2132</v>
      </c>
      <c r="I422" s="440">
        <v>42530</v>
      </c>
      <c r="J422" s="167" t="s">
        <v>318</v>
      </c>
      <c r="K422" s="430"/>
      <c r="L422" s="130"/>
      <c r="M422" s="132" t="s">
        <v>2169</v>
      </c>
      <c r="N422" s="151" t="s">
        <v>226</v>
      </c>
      <c r="O422" s="128">
        <v>42619</v>
      </c>
      <c r="P422" s="134" t="s">
        <v>204</v>
      </c>
      <c r="Q422" s="135">
        <v>42566</v>
      </c>
      <c r="R422" s="148"/>
      <c r="S422" s="137" t="s">
        <v>6560</v>
      </c>
      <c r="T422" s="138">
        <v>42550</v>
      </c>
      <c r="U422" s="139" t="s">
        <v>6953</v>
      </c>
      <c r="V422" s="139"/>
      <c r="W422" s="140"/>
      <c r="X422" s="139"/>
      <c r="Y422" s="139"/>
      <c r="Z422" s="421" t="s">
        <v>2172</v>
      </c>
      <c r="AA422" s="141">
        <v>42578</v>
      </c>
      <c r="AB422" s="150"/>
      <c r="AC422" s="143" t="s">
        <v>183</v>
      </c>
      <c r="AD422" s="143" t="s">
        <v>183</v>
      </c>
      <c r="AE422" s="144"/>
      <c r="AF422" s="144"/>
      <c r="AG422" s="144"/>
      <c r="AH422" s="144"/>
      <c r="AI422" s="144"/>
      <c r="AJ422" s="144"/>
      <c r="AK422" s="144"/>
      <c r="AL422" s="144"/>
      <c r="AM422" s="342"/>
      <c r="AN422" s="479"/>
      <c r="AO422" s="372" t="str">
        <f>VLOOKUP(C422,[2]LICITACIONES!$A$2:$A$51,1,0)</f>
        <v>272473/2016</v>
      </c>
      <c r="AP422" s="469"/>
      <c r="AQ422" s="469"/>
      <c r="AR422" s="468"/>
      <c r="AS422" s="468"/>
      <c r="AT422" s="468"/>
      <c r="AU422" s="468" t="str">
        <f>VLOOKUP(C422,'[4]En curso'!$A$2:$C$58,3,0)</f>
        <v>Tecnopolis</v>
      </c>
      <c r="AV422" s="468" t="str">
        <f>VLOOKUP(C422,[3]LICITACIONES!$A$2:$B$67,2,0)</f>
        <v>Tecnopolis - Handies</v>
      </c>
      <c r="AW422" s="468" t="e">
        <f>VLOOKUP(C422,'[3]O.C. EN EJECUCIÓN'!$A$2:$B$25,2,0)</f>
        <v>#N/A</v>
      </c>
      <c r="AX422" s="100"/>
      <c r="AY422" s="100"/>
      <c r="AZ422" s="100"/>
      <c r="BA422" s="100"/>
      <c r="BB422" s="100"/>
      <c r="BC422" s="100"/>
      <c r="BD422" s="100"/>
      <c r="BE422" s="100"/>
    </row>
    <row r="423" spans="1:57" ht="75" customHeight="1" x14ac:dyDescent="0.25">
      <c r="A423" s="125">
        <v>424</v>
      </c>
      <c r="B423" s="126" t="s">
        <v>159</v>
      </c>
      <c r="C423" s="126" t="s">
        <v>159</v>
      </c>
      <c r="D423" s="127"/>
      <c r="E423" s="126" t="s">
        <v>2173</v>
      </c>
      <c r="F423" s="127"/>
      <c r="G423" s="127"/>
      <c r="H423" s="132" t="s">
        <v>2174</v>
      </c>
      <c r="I423" s="440">
        <v>42530</v>
      </c>
      <c r="J423" s="167" t="s">
        <v>300</v>
      </c>
      <c r="K423" s="430"/>
      <c r="L423" s="130"/>
      <c r="M423" s="149" t="s">
        <v>2175</v>
      </c>
      <c r="N423" s="151" t="s">
        <v>226</v>
      </c>
      <c r="O423" s="128">
        <v>42619</v>
      </c>
      <c r="P423" s="134" t="s">
        <v>204</v>
      </c>
      <c r="Q423" s="135">
        <v>42566</v>
      </c>
      <c r="R423" s="148"/>
      <c r="S423" s="137" t="s">
        <v>6560</v>
      </c>
      <c r="T423" s="138">
        <v>42599</v>
      </c>
      <c r="U423" s="139" t="s">
        <v>3761</v>
      </c>
      <c r="V423" s="139" t="s">
        <v>226</v>
      </c>
      <c r="W423" s="140">
        <v>42599</v>
      </c>
      <c r="X423" s="139" t="s">
        <v>3811</v>
      </c>
      <c r="Y423" s="148" t="s">
        <v>6715</v>
      </c>
      <c r="Z423" s="422" t="s">
        <v>226</v>
      </c>
      <c r="AA423" s="425">
        <v>42599</v>
      </c>
      <c r="AB423" s="150"/>
      <c r="AC423" s="143" t="s">
        <v>183</v>
      </c>
      <c r="AD423" s="143" t="s">
        <v>183</v>
      </c>
      <c r="AE423" s="144"/>
      <c r="AF423" s="144"/>
      <c r="AG423" s="144"/>
      <c r="AH423" s="144"/>
      <c r="AI423" s="144"/>
      <c r="AJ423" s="144"/>
      <c r="AK423" s="144"/>
      <c r="AL423" s="144"/>
      <c r="AM423" s="342"/>
      <c r="AN423" s="479"/>
      <c r="AO423" s="372" t="str">
        <f>VLOOKUP(C423,[2]LICITACIONES!$A$2:$A$51,1,0)</f>
        <v>272391/2016</v>
      </c>
      <c r="AP423" s="469"/>
      <c r="AQ423" s="469"/>
      <c r="AR423" s="468"/>
      <c r="AS423" s="468"/>
      <c r="AT423" s="468"/>
      <c r="AU423" s="468" t="str">
        <f>VLOOKUP(C423,'[4]En curso'!$A$2:$C$58,3,0)</f>
        <v>Tecnopolis</v>
      </c>
      <c r="AV423" s="468" t="str">
        <f>VLOOKUP(C423,[3]LICITACIONES!$A$2:$B$67,2,0)</f>
        <v>Tecnopolis - Mantenimiento</v>
      </c>
      <c r="AW423" s="468" t="e">
        <f>VLOOKUP(C423,'[3]O.C. EN EJECUCIÓN'!$A$2:$B$25,2,0)</f>
        <v>#N/A</v>
      </c>
      <c r="AX423" s="100"/>
      <c r="AY423" s="100"/>
      <c r="AZ423" s="100"/>
      <c r="BA423" s="100"/>
      <c r="BB423" s="100"/>
      <c r="BC423" s="100"/>
      <c r="BD423" s="100"/>
      <c r="BE423" s="100"/>
    </row>
    <row r="424" spans="1:57" ht="75" customHeight="1" x14ac:dyDescent="0.25">
      <c r="A424" s="125">
        <v>425</v>
      </c>
      <c r="B424" s="126" t="s">
        <v>2176</v>
      </c>
      <c r="C424" s="126" t="s">
        <v>2176</v>
      </c>
      <c r="D424" s="127"/>
      <c r="E424" s="126" t="s">
        <v>2177</v>
      </c>
      <c r="F424" s="127"/>
      <c r="G424" s="127"/>
      <c r="H424" s="132" t="s">
        <v>2178</v>
      </c>
      <c r="I424" s="440">
        <v>42528</v>
      </c>
      <c r="J424" s="167" t="s">
        <v>373</v>
      </c>
      <c r="K424" s="430"/>
      <c r="L424" s="130"/>
      <c r="M424" s="132" t="s">
        <v>2179</v>
      </c>
      <c r="N424" s="151" t="s">
        <v>226</v>
      </c>
      <c r="O424" s="128">
        <v>42557</v>
      </c>
      <c r="P424" s="134" t="s">
        <v>116</v>
      </c>
      <c r="Q424" s="135">
        <v>42550</v>
      </c>
      <c r="R424" s="136" t="s">
        <v>150</v>
      </c>
      <c r="S424" s="137" t="s">
        <v>11</v>
      </c>
      <c r="T424" s="138">
        <v>42550</v>
      </c>
      <c r="U424" s="139" t="s">
        <v>3418</v>
      </c>
      <c r="V424" s="139" t="s">
        <v>116</v>
      </c>
      <c r="W424" s="140">
        <v>42556</v>
      </c>
      <c r="X424" s="139" t="s">
        <v>2180</v>
      </c>
      <c r="Y424" s="139" t="s">
        <v>2070</v>
      </c>
      <c r="Z424" s="421" t="s">
        <v>215</v>
      </c>
      <c r="AA424" s="141">
        <v>42566</v>
      </c>
      <c r="AB424" s="150"/>
      <c r="AC424" s="130"/>
      <c r="AD424" s="130"/>
      <c r="AE424" s="144"/>
      <c r="AF424" s="144"/>
      <c r="AG424" s="144"/>
      <c r="AH424" s="144"/>
      <c r="AI424" s="144"/>
      <c r="AJ424" s="144"/>
      <c r="AK424" s="144"/>
      <c r="AL424" s="144"/>
      <c r="AM424" s="342"/>
      <c r="AN424" s="479"/>
      <c r="AO424" s="372" t="e">
        <f>VLOOKUP(C424,[2]LICITACIONES!$A$2:$A$51,1,0)</f>
        <v>#N/A</v>
      </c>
      <c r="AP424" s="469"/>
      <c r="AQ424" s="469"/>
      <c r="AR424" s="468"/>
      <c r="AS424" s="468"/>
      <c r="AT424" s="468"/>
      <c r="AU424" s="468"/>
      <c r="AV424" s="468" t="e">
        <f>VLOOKUP(C424,[3]LICITACIONES!$A$2:$B$67,2,0)</f>
        <v>#N/A</v>
      </c>
      <c r="AW424" s="468" t="e">
        <f>VLOOKUP(C424,'[3]O.C. EN EJECUCIÓN'!$A$2:$B$25,2,0)</f>
        <v>#N/A</v>
      </c>
      <c r="AX424" s="100"/>
      <c r="AY424" s="100"/>
      <c r="AZ424" s="100"/>
      <c r="BA424" s="100"/>
      <c r="BB424" s="100"/>
      <c r="BC424" s="100"/>
      <c r="BD424" s="100"/>
      <c r="BE424" s="100"/>
    </row>
    <row r="425" spans="1:57" ht="75" customHeight="1" x14ac:dyDescent="0.25">
      <c r="A425" s="125">
        <v>426</v>
      </c>
      <c r="B425" s="126" t="s">
        <v>93</v>
      </c>
      <c r="C425" s="126" t="s">
        <v>93</v>
      </c>
      <c r="D425" s="127"/>
      <c r="E425" s="126" t="s">
        <v>2181</v>
      </c>
      <c r="F425" s="127"/>
      <c r="G425" s="127"/>
      <c r="H425" s="132" t="s">
        <v>2182</v>
      </c>
      <c r="I425" s="440">
        <v>42529</v>
      </c>
      <c r="J425" s="167" t="s">
        <v>347</v>
      </c>
      <c r="K425" s="166" t="s">
        <v>2124</v>
      </c>
      <c r="L425" s="131">
        <v>606475</v>
      </c>
      <c r="M425" s="132" t="s">
        <v>2183</v>
      </c>
      <c r="N425" s="151" t="s">
        <v>236</v>
      </c>
      <c r="O425" s="128">
        <v>42588</v>
      </c>
      <c r="P425" s="134" t="s">
        <v>204</v>
      </c>
      <c r="Q425" s="135">
        <v>42566</v>
      </c>
      <c r="R425" s="136" t="s">
        <v>791</v>
      </c>
      <c r="S425" s="137" t="s">
        <v>6560</v>
      </c>
      <c r="T425" s="138">
        <v>42550</v>
      </c>
      <c r="U425" s="148" t="s">
        <v>6951</v>
      </c>
      <c r="V425" s="139" t="s">
        <v>226</v>
      </c>
      <c r="W425" s="140">
        <v>42576</v>
      </c>
      <c r="X425" s="139" t="s">
        <v>2184</v>
      </c>
      <c r="Y425" s="139" t="s">
        <v>2171</v>
      </c>
      <c r="Z425" s="421" t="s">
        <v>2172</v>
      </c>
      <c r="AA425" s="141">
        <v>42578</v>
      </c>
      <c r="AB425" s="150"/>
      <c r="AC425" s="143" t="s">
        <v>183</v>
      </c>
      <c r="AD425" s="143" t="s">
        <v>99</v>
      </c>
      <c r="AE425" s="144"/>
      <c r="AF425" s="144"/>
      <c r="AG425" s="144"/>
      <c r="AH425" s="144"/>
      <c r="AI425" s="144"/>
      <c r="AJ425" s="144"/>
      <c r="AK425" s="144"/>
      <c r="AL425" s="144"/>
      <c r="AM425" s="342"/>
      <c r="AN425" s="479"/>
      <c r="AO425" s="372" t="str">
        <f>VLOOKUP(C425,[2]LICITACIONES!$A$2:$A$51,1,0)</f>
        <v>272426/2016</v>
      </c>
      <c r="AP425" s="469"/>
      <c r="AQ425" s="469"/>
      <c r="AR425" s="468"/>
      <c r="AS425" s="468"/>
      <c r="AT425" s="468"/>
      <c r="AU425" s="468" t="str">
        <f>VLOOKUP(C425,'[4]En curso'!$A$2:$C$58,3,0)</f>
        <v>Tecnopolis</v>
      </c>
      <c r="AV425" s="468" t="str">
        <f>VLOOKUP(C425,[3]LICITACIONES!$A$2:$B$67,2,0)</f>
        <v>Tecnopolis - Insumos Graficos</v>
      </c>
      <c r="AW425" s="468" t="e">
        <f>VLOOKUP(C425,'[3]O.C. EN EJECUCIÓN'!$A$2:$B$25,2,0)</f>
        <v>#N/A</v>
      </c>
      <c r="AX425" s="100"/>
      <c r="AY425" s="100"/>
      <c r="AZ425" s="100"/>
      <c r="BA425" s="100"/>
      <c r="BB425" s="100"/>
      <c r="BC425" s="100"/>
      <c r="BD425" s="100"/>
      <c r="BE425" s="100"/>
    </row>
    <row r="426" spans="1:57" ht="75" customHeight="1" x14ac:dyDescent="0.25">
      <c r="A426" s="125">
        <v>427</v>
      </c>
      <c r="B426" s="126" t="s">
        <v>2185</v>
      </c>
      <c r="C426" s="126" t="s">
        <v>2185</v>
      </c>
      <c r="D426" s="127"/>
      <c r="E426" s="126" t="s">
        <v>2186</v>
      </c>
      <c r="F426" s="127"/>
      <c r="G426" s="127"/>
      <c r="H426" s="132" t="s">
        <v>2187</v>
      </c>
      <c r="I426" s="440">
        <v>42535</v>
      </c>
      <c r="J426" s="167" t="s">
        <v>318</v>
      </c>
      <c r="K426" s="166" t="s">
        <v>2188</v>
      </c>
      <c r="L426" s="131">
        <v>19844</v>
      </c>
      <c r="M426" s="132" t="s">
        <v>2189</v>
      </c>
      <c r="N426" s="151" t="s">
        <v>226</v>
      </c>
      <c r="O426" s="195" t="s">
        <v>3404</v>
      </c>
      <c r="P426" s="134" t="s">
        <v>204</v>
      </c>
      <c r="Q426" s="135">
        <v>42564</v>
      </c>
      <c r="R426" s="136" t="s">
        <v>268</v>
      </c>
      <c r="S426" s="137" t="s">
        <v>112</v>
      </c>
      <c r="T426" s="138">
        <v>42551</v>
      </c>
      <c r="U426" s="139" t="s">
        <v>355</v>
      </c>
      <c r="V426" s="148"/>
      <c r="W426" s="148"/>
      <c r="X426" s="148"/>
      <c r="Y426" s="148"/>
      <c r="Z426" s="421"/>
      <c r="AA426" s="152"/>
      <c r="AB426" s="150"/>
      <c r="AC426" s="143" t="s">
        <v>186</v>
      </c>
      <c r="AD426" s="143" t="s">
        <v>186</v>
      </c>
      <c r="AE426" s="144"/>
      <c r="AF426" s="144"/>
      <c r="AG426" s="144"/>
      <c r="AH426" s="144"/>
      <c r="AI426" s="144"/>
      <c r="AJ426" s="144"/>
      <c r="AK426" s="144"/>
      <c r="AL426" s="144"/>
      <c r="AM426" s="342"/>
      <c r="AN426" s="479"/>
      <c r="AO426" s="372" t="e">
        <f>VLOOKUP(C426,[2]LICITACIONES!$A$2:$A$51,1,0)</f>
        <v>#N/A</v>
      </c>
      <c r="AP426" s="469"/>
      <c r="AQ426" s="469"/>
      <c r="AR426" s="468"/>
      <c r="AS426" s="468"/>
      <c r="AT426" s="468"/>
      <c r="AU426" s="468" t="s">
        <v>6514</v>
      </c>
      <c r="AV426" s="468" t="e">
        <f>VLOOKUP(C426,[3]LICITACIONES!$A$2:$B$67,2,0)</f>
        <v>#N/A</v>
      </c>
      <c r="AW426" s="468" t="e">
        <f>VLOOKUP(C426,'[3]O.C. EN EJECUCIÓN'!$A$2:$B$25,2,0)</f>
        <v>#N/A</v>
      </c>
      <c r="AX426" s="100"/>
      <c r="AY426" s="100"/>
      <c r="AZ426" s="100"/>
      <c r="BA426" s="100"/>
      <c r="BB426" s="100"/>
      <c r="BC426" s="100"/>
      <c r="BD426" s="100"/>
      <c r="BE426" s="100"/>
    </row>
    <row r="427" spans="1:57" ht="75" customHeight="1" x14ac:dyDescent="0.25">
      <c r="A427" s="125">
        <v>428</v>
      </c>
      <c r="B427" s="126" t="s">
        <v>2190</v>
      </c>
      <c r="C427" s="126" t="s">
        <v>2190</v>
      </c>
      <c r="D427" s="127"/>
      <c r="E427" s="126" t="s">
        <v>2191</v>
      </c>
      <c r="F427" s="127"/>
      <c r="G427" s="127"/>
      <c r="H427" s="132" t="s">
        <v>2192</v>
      </c>
      <c r="I427" s="440">
        <v>42537</v>
      </c>
      <c r="J427" s="167" t="s">
        <v>519</v>
      </c>
      <c r="K427" s="167" t="s">
        <v>520</v>
      </c>
      <c r="L427" s="131">
        <v>51800</v>
      </c>
      <c r="M427" s="132" t="s">
        <v>2193</v>
      </c>
      <c r="N427" s="151" t="s">
        <v>236</v>
      </c>
      <c r="O427" s="195" t="s">
        <v>3419</v>
      </c>
      <c r="P427" s="134" t="s">
        <v>204</v>
      </c>
      <c r="Q427" s="135">
        <v>42556</v>
      </c>
      <c r="R427" s="136" t="s">
        <v>773</v>
      </c>
      <c r="S427" s="137" t="s">
        <v>11</v>
      </c>
      <c r="T427" s="138">
        <v>42551</v>
      </c>
      <c r="U427" s="148"/>
      <c r="V427" s="139" t="s">
        <v>1437</v>
      </c>
      <c r="W427" s="140">
        <v>42552</v>
      </c>
      <c r="X427" s="139" t="s">
        <v>2194</v>
      </c>
      <c r="Y427" s="139" t="s">
        <v>2195</v>
      </c>
      <c r="Z427" s="421" t="s">
        <v>207</v>
      </c>
      <c r="AA427" s="141">
        <v>42556</v>
      </c>
      <c r="AB427" s="150"/>
      <c r="AC427" s="143" t="s">
        <v>186</v>
      </c>
      <c r="AD427" s="143" t="s">
        <v>186</v>
      </c>
      <c r="AE427" s="144"/>
      <c r="AF427" s="142" t="s">
        <v>526</v>
      </c>
      <c r="AG427" s="144"/>
      <c r="AH427" s="143" t="s">
        <v>2196</v>
      </c>
      <c r="AI427" s="144"/>
      <c r="AJ427" s="144"/>
      <c r="AK427" s="144"/>
      <c r="AL427" s="142" t="s">
        <v>2197</v>
      </c>
      <c r="AM427" s="342"/>
      <c r="AN427" s="479"/>
      <c r="AO427" s="372" t="e">
        <f>VLOOKUP(C427,[2]LICITACIONES!$A$2:$A$51,1,0)</f>
        <v>#N/A</v>
      </c>
      <c r="AP427" s="469"/>
      <c r="AQ427" s="469"/>
      <c r="AR427" s="468"/>
      <c r="AS427" s="468"/>
      <c r="AT427" s="468"/>
      <c r="AU427" s="468"/>
      <c r="AV427" s="468" t="e">
        <f>VLOOKUP(C427,[3]LICITACIONES!$A$2:$B$67,2,0)</f>
        <v>#N/A</v>
      </c>
      <c r="AW427" s="468" t="e">
        <f>VLOOKUP(C427,'[3]O.C. EN EJECUCIÓN'!$A$2:$B$25,2,0)</f>
        <v>#N/A</v>
      </c>
      <c r="AX427" s="100"/>
      <c r="AY427" s="100"/>
      <c r="AZ427" s="100"/>
      <c r="BA427" s="100"/>
      <c r="BB427" s="100"/>
      <c r="BC427" s="100"/>
      <c r="BD427" s="100"/>
      <c r="BE427" s="100"/>
    </row>
    <row r="428" spans="1:57" ht="75" customHeight="1" x14ac:dyDescent="0.25">
      <c r="A428" s="125">
        <v>429</v>
      </c>
      <c r="B428" s="126" t="s">
        <v>2198</v>
      </c>
      <c r="C428" s="126" t="s">
        <v>2198</v>
      </c>
      <c r="D428" s="127"/>
      <c r="E428" s="126" t="s">
        <v>2199</v>
      </c>
      <c r="F428" s="127"/>
      <c r="G428" s="127"/>
      <c r="H428" s="132" t="s">
        <v>2200</v>
      </c>
      <c r="I428" s="440">
        <v>42543</v>
      </c>
      <c r="J428" s="167" t="s">
        <v>318</v>
      </c>
      <c r="K428" s="166" t="s">
        <v>2133</v>
      </c>
      <c r="L428" s="131">
        <v>226673.54</v>
      </c>
      <c r="M428" s="132" t="s">
        <v>2201</v>
      </c>
      <c r="N428" s="151" t="s">
        <v>226</v>
      </c>
      <c r="O428" s="195" t="s">
        <v>3420</v>
      </c>
      <c r="P428" s="134" t="s">
        <v>204</v>
      </c>
      <c r="Q428" s="135">
        <v>42566</v>
      </c>
      <c r="R428" s="136" t="s">
        <v>268</v>
      </c>
      <c r="S428" s="137" t="s">
        <v>112</v>
      </c>
      <c r="T428" s="138">
        <v>42551</v>
      </c>
      <c r="U428" s="139" t="s">
        <v>2091</v>
      </c>
      <c r="V428" s="139" t="s">
        <v>204</v>
      </c>
      <c r="W428" s="140">
        <v>42556</v>
      </c>
      <c r="X428" s="139" t="s">
        <v>2202</v>
      </c>
      <c r="Y428" s="139" t="s">
        <v>728</v>
      </c>
      <c r="Z428" s="421" t="s">
        <v>207</v>
      </c>
      <c r="AA428" s="141">
        <v>42566</v>
      </c>
      <c r="AB428" s="150"/>
      <c r="AC428" s="143" t="s">
        <v>186</v>
      </c>
      <c r="AD428" s="143" t="s">
        <v>186</v>
      </c>
      <c r="AE428" s="144"/>
      <c r="AF428" s="144"/>
      <c r="AG428" s="144"/>
      <c r="AH428" s="144"/>
      <c r="AI428" s="144"/>
      <c r="AJ428" s="144"/>
      <c r="AK428" s="144"/>
      <c r="AL428" s="144"/>
      <c r="AM428" s="342"/>
      <c r="AN428" s="479"/>
      <c r="AO428" s="372" t="e">
        <f>VLOOKUP(C428,[2]LICITACIONES!$A$2:$A$51,1,0)</f>
        <v>#N/A</v>
      </c>
      <c r="AP428" s="469"/>
      <c r="AQ428" s="469"/>
      <c r="AR428" s="468"/>
      <c r="AS428" s="468"/>
      <c r="AT428" s="468"/>
      <c r="AU428" s="468"/>
      <c r="AV428" s="468" t="e">
        <f>VLOOKUP(C428,[3]LICITACIONES!$A$2:$B$67,2,0)</f>
        <v>#N/A</v>
      </c>
      <c r="AW428" s="468" t="e">
        <f>VLOOKUP(C428,'[3]O.C. EN EJECUCIÓN'!$A$2:$B$25,2,0)</f>
        <v>#N/A</v>
      </c>
      <c r="AX428" s="100"/>
      <c r="AY428" s="100"/>
      <c r="AZ428" s="100"/>
      <c r="BA428" s="100"/>
      <c r="BB428" s="100"/>
      <c r="BC428" s="100"/>
      <c r="BD428" s="100"/>
      <c r="BE428" s="100"/>
    </row>
    <row r="429" spans="1:57" ht="75" customHeight="1" x14ac:dyDescent="0.25">
      <c r="A429" s="125">
        <v>430</v>
      </c>
      <c r="B429" s="126" t="s">
        <v>2203</v>
      </c>
      <c r="C429" s="126" t="s">
        <v>2203</v>
      </c>
      <c r="D429" s="127"/>
      <c r="E429" s="126" t="s">
        <v>2204</v>
      </c>
      <c r="F429" s="127"/>
      <c r="G429" s="127"/>
      <c r="H429" s="132" t="s">
        <v>2205</v>
      </c>
      <c r="I429" s="440">
        <v>42543</v>
      </c>
      <c r="J429" s="167" t="s">
        <v>547</v>
      </c>
      <c r="K429" s="166" t="s">
        <v>302</v>
      </c>
      <c r="L429" s="131">
        <v>337321</v>
      </c>
      <c r="M429" s="132" t="s">
        <v>2206</v>
      </c>
      <c r="N429" s="151" t="s">
        <v>226</v>
      </c>
      <c r="O429" s="133"/>
      <c r="P429" s="134" t="s">
        <v>209</v>
      </c>
      <c r="Q429" s="135">
        <v>42570</v>
      </c>
      <c r="R429" s="136" t="s">
        <v>268</v>
      </c>
      <c r="S429" s="137" t="s">
        <v>11</v>
      </c>
      <c r="T429" s="138">
        <v>42551</v>
      </c>
      <c r="U429" s="139" t="s">
        <v>355</v>
      </c>
      <c r="V429" s="139" t="s">
        <v>2207</v>
      </c>
      <c r="W429" s="140">
        <v>42204</v>
      </c>
      <c r="X429" s="139" t="s">
        <v>2208</v>
      </c>
      <c r="Y429" s="139" t="s">
        <v>2209</v>
      </c>
      <c r="Z429" s="421" t="s">
        <v>207</v>
      </c>
      <c r="AA429" s="141">
        <v>42571</v>
      </c>
      <c r="AB429" s="150"/>
      <c r="AC429" s="143" t="s">
        <v>186</v>
      </c>
      <c r="AD429" s="143" t="s">
        <v>186</v>
      </c>
      <c r="AE429" s="144"/>
      <c r="AF429" s="144"/>
      <c r="AG429" s="144"/>
      <c r="AH429" s="143" t="s">
        <v>2210</v>
      </c>
      <c r="AI429" s="169">
        <v>146592</v>
      </c>
      <c r="AJ429" s="169">
        <v>337321</v>
      </c>
      <c r="AK429" s="143" t="s">
        <v>531</v>
      </c>
      <c r="AL429" s="144"/>
      <c r="AM429" s="342" t="str">
        <f>AK429</f>
        <v>Devengado</v>
      </c>
      <c r="AN429" s="479"/>
      <c r="AO429" s="372" t="e">
        <f>VLOOKUP(C429,[2]LICITACIONES!$A$2:$A$51,1,0)</f>
        <v>#N/A</v>
      </c>
      <c r="AP429" s="469"/>
      <c r="AQ429" s="469"/>
      <c r="AR429" s="468"/>
      <c r="AS429" s="468"/>
      <c r="AT429" s="468"/>
      <c r="AU429" s="468" t="s">
        <v>6514</v>
      </c>
      <c r="AV429" s="468" t="e">
        <f>VLOOKUP(C429,[3]LICITACIONES!$A$2:$B$67,2,0)</f>
        <v>#N/A</v>
      </c>
      <c r="AW429" s="468" t="e">
        <f>VLOOKUP(C429,'[3]O.C. EN EJECUCIÓN'!$A$2:$B$25,2,0)</f>
        <v>#N/A</v>
      </c>
      <c r="AX429" s="100"/>
      <c r="AY429" s="100"/>
      <c r="AZ429" s="100"/>
      <c r="BA429" s="100"/>
      <c r="BB429" s="100"/>
      <c r="BC429" s="100"/>
      <c r="BD429" s="100"/>
      <c r="BE429" s="100"/>
    </row>
    <row r="430" spans="1:57" ht="75" customHeight="1" x14ac:dyDescent="0.25">
      <c r="A430" s="125">
        <v>431</v>
      </c>
      <c r="B430" s="126" t="s">
        <v>102</v>
      </c>
      <c r="C430" s="126" t="s">
        <v>102</v>
      </c>
      <c r="D430" s="127"/>
      <c r="E430" s="126" t="s">
        <v>2211</v>
      </c>
      <c r="F430" s="127"/>
      <c r="G430" s="127"/>
      <c r="H430" s="132" t="s">
        <v>2212</v>
      </c>
      <c r="I430" s="440">
        <v>42543</v>
      </c>
      <c r="J430" s="167" t="s">
        <v>3299</v>
      </c>
      <c r="K430" s="430"/>
      <c r="L430" s="131">
        <v>695645</v>
      </c>
      <c r="M430" s="132" t="s">
        <v>2213</v>
      </c>
      <c r="N430" s="151" t="s">
        <v>236</v>
      </c>
      <c r="O430" s="195" t="s">
        <v>3420</v>
      </c>
      <c r="P430" s="134" t="s">
        <v>240</v>
      </c>
      <c r="Q430" s="135">
        <v>42606</v>
      </c>
      <c r="R430" s="148"/>
      <c r="S430" s="137" t="s">
        <v>6560</v>
      </c>
      <c r="T430" s="138">
        <v>42551</v>
      </c>
      <c r="U430" s="139" t="s">
        <v>7037</v>
      </c>
      <c r="V430" s="139" t="s">
        <v>226</v>
      </c>
      <c r="W430" s="140">
        <v>42607</v>
      </c>
      <c r="X430" s="139" t="s">
        <v>5412</v>
      </c>
      <c r="Y430" s="148" t="s">
        <v>6715</v>
      </c>
      <c r="Z430" s="422" t="s">
        <v>226</v>
      </c>
      <c r="AA430" s="425">
        <v>42607</v>
      </c>
      <c r="AB430" s="150"/>
      <c r="AC430" s="143" t="s">
        <v>183</v>
      </c>
      <c r="AD430" s="143" t="s">
        <v>95</v>
      </c>
      <c r="AE430" s="144"/>
      <c r="AF430" s="144"/>
      <c r="AG430" s="144"/>
      <c r="AH430" s="144"/>
      <c r="AI430" s="144"/>
      <c r="AJ430" s="144"/>
      <c r="AK430" s="144"/>
      <c r="AL430" s="144"/>
      <c r="AM430" s="342"/>
      <c r="AN430" s="479"/>
      <c r="AO430" s="372" t="str">
        <f>VLOOKUP(C430,[2]LICITACIONES!$A$2:$A$51,1,0)</f>
        <v>275403/2016</v>
      </c>
      <c r="AP430" s="469"/>
      <c r="AQ430" s="469"/>
      <c r="AR430" s="468"/>
      <c r="AS430" s="468"/>
      <c r="AT430" s="468"/>
      <c r="AU430" s="468" t="str">
        <f>VLOOKUP(C430,'[4]En curso'!$A$2:$C$58,3,0)</f>
        <v>Tecnopolis</v>
      </c>
      <c r="AV430" s="468" t="str">
        <f>VLOOKUP(C430,[3]LICITACIONES!$A$2:$B$67,2,0)</f>
        <v>Tecnopolis - Servicio de Acreditaciones</v>
      </c>
      <c r="AW430" s="468" t="e">
        <f>VLOOKUP(C430,'[3]O.C. EN EJECUCIÓN'!$A$2:$B$25,2,0)</f>
        <v>#N/A</v>
      </c>
      <c r="AX430" s="100"/>
      <c r="AY430" s="100"/>
      <c r="AZ430" s="100"/>
      <c r="BA430" s="100"/>
      <c r="BB430" s="100"/>
      <c r="BC430" s="100"/>
      <c r="BD430" s="100"/>
      <c r="BE430" s="100"/>
    </row>
    <row r="431" spans="1:57" ht="75" customHeight="1" x14ac:dyDescent="0.25">
      <c r="A431" s="125">
        <v>432</v>
      </c>
      <c r="B431" s="126" t="s">
        <v>113</v>
      </c>
      <c r="C431" s="126" t="s">
        <v>113</v>
      </c>
      <c r="D431" s="127"/>
      <c r="E431" s="127"/>
      <c r="F431" s="127"/>
      <c r="G431" s="127"/>
      <c r="H431" s="132" t="s">
        <v>2214</v>
      </c>
      <c r="I431" s="440">
        <v>42543</v>
      </c>
      <c r="J431" s="167" t="s">
        <v>300</v>
      </c>
      <c r="K431" s="430"/>
      <c r="L431" s="212">
        <v>11465000</v>
      </c>
      <c r="M431" s="149" t="s">
        <v>3421</v>
      </c>
      <c r="N431" s="151" t="s">
        <v>226</v>
      </c>
      <c r="O431" s="133"/>
      <c r="P431" s="134" t="s">
        <v>204</v>
      </c>
      <c r="Q431" s="135">
        <v>42556</v>
      </c>
      <c r="R431" s="148"/>
      <c r="S431" s="137" t="s">
        <v>6560</v>
      </c>
      <c r="T431" s="138">
        <v>42551</v>
      </c>
      <c r="U431" s="139" t="s">
        <v>7038</v>
      </c>
      <c r="V431" s="139" t="s">
        <v>226</v>
      </c>
      <c r="W431" s="140">
        <v>42598</v>
      </c>
      <c r="X431" s="139" t="s">
        <v>3812</v>
      </c>
      <c r="Y431" s="139" t="s">
        <v>2171</v>
      </c>
      <c r="Z431" s="422" t="s">
        <v>226</v>
      </c>
      <c r="AA431" s="425">
        <v>42598</v>
      </c>
      <c r="AB431" s="150"/>
      <c r="AC431" s="130"/>
      <c r="AD431" s="130"/>
      <c r="AE431" s="144"/>
      <c r="AF431" s="144"/>
      <c r="AG431" s="144"/>
      <c r="AH431" s="144"/>
      <c r="AI431" s="144"/>
      <c r="AJ431" s="144"/>
      <c r="AK431" s="144"/>
      <c r="AL431" s="144"/>
      <c r="AM431" s="342"/>
      <c r="AN431" s="479"/>
      <c r="AO431" s="372" t="str">
        <f>VLOOKUP(C431,[2]LICITACIONES!$A$2:$A$51,1,0)</f>
        <v>275472/2016</v>
      </c>
      <c r="AP431" s="469"/>
      <c r="AQ431" s="469"/>
      <c r="AR431" s="468"/>
      <c r="AS431" s="468"/>
      <c r="AT431" s="468"/>
      <c r="AU431" s="468" t="str">
        <f>VLOOKUP(C431,'[4]En curso'!$A$2:$C$58,3,0)</f>
        <v>Tecnopolis</v>
      </c>
      <c r="AV431" s="468" t="str">
        <f>VLOOKUP(C431,[3]LICITACIONES!$A$2:$B$67,2,0)</f>
        <v>Tecnopolis - Mantenimiento</v>
      </c>
      <c r="AW431" s="468" t="e">
        <f>VLOOKUP(C431,'[3]O.C. EN EJECUCIÓN'!$A$2:$B$25,2,0)</f>
        <v>#N/A</v>
      </c>
      <c r="AX431" s="100"/>
      <c r="AY431" s="100"/>
      <c r="AZ431" s="100"/>
      <c r="BA431" s="100"/>
      <c r="BB431" s="100"/>
      <c r="BC431" s="100"/>
      <c r="BD431" s="100"/>
      <c r="BE431" s="100"/>
    </row>
    <row r="432" spans="1:57" ht="75" customHeight="1" x14ac:dyDescent="0.25">
      <c r="A432" s="156">
        <v>433</v>
      </c>
      <c r="B432" s="157" t="s">
        <v>2215</v>
      </c>
      <c r="C432" s="157" t="s">
        <v>2215</v>
      </c>
      <c r="D432" s="158"/>
      <c r="E432" s="158"/>
      <c r="F432" s="158"/>
      <c r="G432" s="158"/>
      <c r="H432" s="158"/>
      <c r="I432" s="158"/>
      <c r="J432" s="157" t="s">
        <v>271</v>
      </c>
      <c r="K432" s="186" t="s">
        <v>2216</v>
      </c>
      <c r="L432" s="162">
        <v>363000</v>
      </c>
      <c r="M432" s="161" t="s">
        <v>3422</v>
      </c>
      <c r="N432" s="163" t="s">
        <v>197</v>
      </c>
      <c r="O432" s="210" t="s">
        <v>3423</v>
      </c>
      <c r="P432" s="163" t="s">
        <v>209</v>
      </c>
      <c r="Q432" s="159">
        <v>42551</v>
      </c>
      <c r="R432" s="160" t="s">
        <v>354</v>
      </c>
      <c r="S432" s="137" t="s">
        <v>11</v>
      </c>
      <c r="T432" s="158"/>
      <c r="U432" s="163" t="s">
        <v>2217</v>
      </c>
      <c r="V432" s="163" t="s">
        <v>209</v>
      </c>
      <c r="W432" s="173">
        <v>42615</v>
      </c>
      <c r="X432" s="163" t="s">
        <v>5978</v>
      </c>
      <c r="Y432" s="163" t="s">
        <v>2195</v>
      </c>
      <c r="Z432" s="421"/>
      <c r="AA432" s="159"/>
      <c r="AB432" s="158"/>
      <c r="AC432" s="163" t="s">
        <v>186</v>
      </c>
      <c r="AD432" s="163" t="s">
        <v>186</v>
      </c>
      <c r="AE432" s="158"/>
      <c r="AF432" s="158"/>
      <c r="AG432" s="158"/>
      <c r="AH432" s="163" t="s">
        <v>2220</v>
      </c>
      <c r="AI432" s="158"/>
      <c r="AJ432" s="192">
        <v>355000</v>
      </c>
      <c r="AK432" s="163" t="s">
        <v>2221</v>
      </c>
      <c r="AL432" s="158"/>
      <c r="AM432" s="418" t="s">
        <v>531</v>
      </c>
      <c r="AN432" s="479"/>
      <c r="AO432" s="372" t="e">
        <f>VLOOKUP(C432,[2]LICITACIONES!$A$2:$A$51,1,0)</f>
        <v>#N/A</v>
      </c>
      <c r="AP432" s="469"/>
      <c r="AQ432" s="469"/>
      <c r="AR432" s="468"/>
      <c r="AS432" s="468"/>
      <c r="AT432" s="468"/>
      <c r="AU432" s="468"/>
      <c r="AV432" s="468" t="e">
        <f>VLOOKUP(C432,[3]LICITACIONES!$A$2:$B$67,2,0)</f>
        <v>#N/A</v>
      </c>
      <c r="AW432" s="468" t="e">
        <f>VLOOKUP(C432,'[3]O.C. EN EJECUCIÓN'!$A$2:$B$25,2,0)</f>
        <v>#N/A</v>
      </c>
      <c r="AX432" s="100"/>
      <c r="AY432" s="100"/>
      <c r="AZ432" s="100"/>
      <c r="BA432" s="100"/>
      <c r="BB432" s="100"/>
      <c r="BC432" s="100"/>
      <c r="BD432" s="100"/>
      <c r="BE432" s="100"/>
    </row>
    <row r="433" spans="1:57" ht="30" customHeight="1" x14ac:dyDescent="0.25">
      <c r="A433" s="125">
        <v>434</v>
      </c>
      <c r="B433" s="126" t="s">
        <v>2222</v>
      </c>
      <c r="C433" s="126" t="s">
        <v>2222</v>
      </c>
      <c r="D433" s="127"/>
      <c r="E433" s="127"/>
      <c r="F433" s="127"/>
      <c r="G433" s="127"/>
      <c r="H433" s="133"/>
      <c r="I433" s="133"/>
      <c r="J433" s="167" t="s">
        <v>323</v>
      </c>
      <c r="K433" s="194" t="s">
        <v>2223</v>
      </c>
      <c r="L433" s="187">
        <v>370000</v>
      </c>
      <c r="M433" s="132" t="s">
        <v>2224</v>
      </c>
      <c r="N433" s="151" t="s">
        <v>197</v>
      </c>
      <c r="O433" s="195" t="s">
        <v>3423</v>
      </c>
      <c r="P433" s="134" t="s">
        <v>209</v>
      </c>
      <c r="Q433" s="135">
        <v>42551</v>
      </c>
      <c r="R433" s="148"/>
      <c r="S433" s="137" t="s">
        <v>70</v>
      </c>
      <c r="T433" s="138">
        <v>42551</v>
      </c>
      <c r="U433" s="148"/>
      <c r="V433" s="148"/>
      <c r="W433" s="148"/>
      <c r="X433" s="148"/>
      <c r="Y433" s="148"/>
      <c r="Z433" s="421" t="s">
        <v>220</v>
      </c>
      <c r="AA433" s="141">
        <v>42552</v>
      </c>
      <c r="AB433" s="150"/>
      <c r="AC433" s="143" t="s">
        <v>375</v>
      </c>
      <c r="AD433" s="143" t="s">
        <v>375</v>
      </c>
      <c r="AE433" s="144"/>
      <c r="AF433" s="144"/>
      <c r="AG433" s="144"/>
      <c r="AH433" s="144"/>
      <c r="AI433" s="144"/>
      <c r="AJ433" s="144"/>
      <c r="AK433" s="144"/>
      <c r="AL433" s="144"/>
      <c r="AM433" s="342"/>
      <c r="AN433" s="479"/>
      <c r="AO433" s="372" t="e">
        <f>VLOOKUP(C433,[2]LICITACIONES!$A$2:$A$51,1,0)</f>
        <v>#N/A</v>
      </c>
      <c r="AP433" s="469"/>
      <c r="AQ433" s="469"/>
      <c r="AR433" s="468"/>
      <c r="AS433" s="469"/>
      <c r="AT433" s="468"/>
      <c r="AU433" s="468"/>
      <c r="AV433" s="468" t="e">
        <f>VLOOKUP(C433,[3]LICITACIONES!$A$2:$B$67,2,0)</f>
        <v>#N/A</v>
      </c>
      <c r="AW433" s="468" t="e">
        <f>VLOOKUP(C433,'[3]O.C. EN EJECUCIÓN'!$A$2:$B$25,2,0)</f>
        <v>#N/A</v>
      </c>
      <c r="AX433" s="102"/>
      <c r="AY433" s="102"/>
      <c r="AZ433" s="102"/>
      <c r="BA433" s="102"/>
      <c r="BB433" s="102"/>
      <c r="BC433" s="102"/>
      <c r="BD433" s="102"/>
      <c r="BE433" s="100"/>
    </row>
    <row r="434" spans="1:57" ht="45" customHeight="1" x14ac:dyDescent="0.25">
      <c r="A434" s="125">
        <v>435</v>
      </c>
      <c r="B434" s="126" t="s">
        <v>2225</v>
      </c>
      <c r="C434" s="126" t="s">
        <v>2225</v>
      </c>
      <c r="D434" s="127"/>
      <c r="E434" s="126" t="s">
        <v>2226</v>
      </c>
      <c r="F434" s="127"/>
      <c r="G434" s="127"/>
      <c r="H434" s="132" t="s">
        <v>2227</v>
      </c>
      <c r="I434" s="440">
        <v>42543</v>
      </c>
      <c r="J434" s="167" t="s">
        <v>300</v>
      </c>
      <c r="K434" s="166" t="s">
        <v>353</v>
      </c>
      <c r="L434" s="131">
        <v>456049.98</v>
      </c>
      <c r="M434" s="132" t="s">
        <v>3424</v>
      </c>
      <c r="N434" s="151" t="s">
        <v>226</v>
      </c>
      <c r="O434" s="195" t="s">
        <v>3420</v>
      </c>
      <c r="P434" s="134" t="s">
        <v>226</v>
      </c>
      <c r="Q434" s="135">
        <v>42563</v>
      </c>
      <c r="R434" s="136" t="s">
        <v>268</v>
      </c>
      <c r="S434" s="137" t="s">
        <v>112</v>
      </c>
      <c r="T434" s="138">
        <v>42552</v>
      </c>
      <c r="U434" s="148"/>
      <c r="V434" s="139" t="s">
        <v>204</v>
      </c>
      <c r="W434" s="140">
        <v>42604</v>
      </c>
      <c r="X434" s="139" t="s">
        <v>3813</v>
      </c>
      <c r="Y434" s="148"/>
      <c r="Z434" s="421" t="s">
        <v>872</v>
      </c>
      <c r="AA434" s="425">
        <v>42611</v>
      </c>
      <c r="AB434" s="150"/>
      <c r="AC434" s="143" t="s">
        <v>186</v>
      </c>
      <c r="AD434" s="143" t="s">
        <v>186</v>
      </c>
      <c r="AE434" s="144"/>
      <c r="AF434" s="144"/>
      <c r="AG434" s="144"/>
      <c r="AH434" s="144"/>
      <c r="AI434" s="144"/>
      <c r="AJ434" s="144"/>
      <c r="AK434" s="144"/>
      <c r="AL434" s="144"/>
      <c r="AM434" s="342"/>
      <c r="AN434" s="479"/>
      <c r="AO434" s="372" t="e">
        <f>VLOOKUP(C434,[2]LICITACIONES!$A$2:$A$51,1,0)</f>
        <v>#N/A</v>
      </c>
      <c r="AP434" s="469"/>
      <c r="AQ434" s="469"/>
      <c r="AR434" s="468"/>
      <c r="AS434" s="468"/>
      <c r="AT434" s="468"/>
      <c r="AU434" s="468"/>
      <c r="AV434" s="468" t="e">
        <f>VLOOKUP(C434,[3]LICITACIONES!$A$2:$B$67,2,0)</f>
        <v>#N/A</v>
      </c>
      <c r="AW434" s="468" t="e">
        <f>VLOOKUP(C434,'[3]O.C. EN EJECUCIÓN'!$A$2:$B$25,2,0)</f>
        <v>#N/A</v>
      </c>
      <c r="AX434" s="100"/>
      <c r="AY434" s="100"/>
      <c r="AZ434" s="100"/>
      <c r="BA434" s="100"/>
      <c r="BB434" s="100"/>
      <c r="BC434" s="100"/>
      <c r="BD434" s="100"/>
      <c r="BE434" s="100"/>
    </row>
    <row r="435" spans="1:57" ht="75" customHeight="1" x14ac:dyDescent="0.25">
      <c r="A435" s="125">
        <v>436</v>
      </c>
      <c r="B435" s="126" t="s">
        <v>3425</v>
      </c>
      <c r="C435" s="126" t="s">
        <v>3425</v>
      </c>
      <c r="D435" s="127"/>
      <c r="E435" s="126" t="s">
        <v>2228</v>
      </c>
      <c r="F435" s="127"/>
      <c r="G435" s="127"/>
      <c r="H435" s="132" t="s">
        <v>2229</v>
      </c>
      <c r="I435" s="133"/>
      <c r="J435" s="126" t="s">
        <v>401</v>
      </c>
      <c r="K435" s="166" t="s">
        <v>1705</v>
      </c>
      <c r="L435" s="131">
        <v>104066.13</v>
      </c>
      <c r="M435" s="132" t="s">
        <v>3426</v>
      </c>
      <c r="N435" s="151" t="s">
        <v>329</v>
      </c>
      <c r="O435" s="133"/>
      <c r="P435" s="134" t="s">
        <v>203</v>
      </c>
      <c r="Q435" s="135">
        <v>42555</v>
      </c>
      <c r="R435" s="136" t="s">
        <v>286</v>
      </c>
      <c r="S435" s="137" t="s">
        <v>70</v>
      </c>
      <c r="T435" s="138">
        <v>42555</v>
      </c>
      <c r="U435" s="139" t="s">
        <v>3293</v>
      </c>
      <c r="V435" s="139" t="s">
        <v>204</v>
      </c>
      <c r="W435" s="140">
        <v>42590</v>
      </c>
      <c r="X435" s="139" t="s">
        <v>3646</v>
      </c>
      <c r="Y435" s="139" t="s">
        <v>3427</v>
      </c>
      <c r="Z435" s="421" t="s">
        <v>204</v>
      </c>
      <c r="AA435" s="141">
        <v>42590</v>
      </c>
      <c r="AB435" s="150"/>
      <c r="AC435" s="143" t="s">
        <v>186</v>
      </c>
      <c r="AD435" s="143" t="s">
        <v>186</v>
      </c>
      <c r="AE435" s="144"/>
      <c r="AF435" s="144"/>
      <c r="AG435" s="144"/>
      <c r="AH435" s="144"/>
      <c r="AI435" s="144"/>
      <c r="AJ435" s="144"/>
      <c r="AK435" s="144"/>
      <c r="AL435" s="144"/>
      <c r="AM435" s="342"/>
      <c r="AN435" s="479"/>
      <c r="AO435" s="372" t="e">
        <f>VLOOKUP(C435,[2]LICITACIONES!$A$2:$A$51,1,0)</f>
        <v>#N/A</v>
      </c>
      <c r="AP435" s="469"/>
      <c r="AQ435" s="469"/>
      <c r="AR435" s="468"/>
      <c r="AS435" s="468"/>
      <c r="AT435" s="468"/>
      <c r="AU435" s="468" t="s">
        <v>6514</v>
      </c>
      <c r="AV435" s="468" t="e">
        <f>VLOOKUP(C435,[3]LICITACIONES!$A$2:$B$67,2,0)</f>
        <v>#N/A</v>
      </c>
      <c r="AW435" s="468" t="e">
        <f>VLOOKUP(C435,'[3]O.C. EN EJECUCIÓN'!$A$2:$B$25,2,0)</f>
        <v>#N/A</v>
      </c>
      <c r="AX435" s="100"/>
      <c r="AY435" s="100"/>
      <c r="AZ435" s="100"/>
      <c r="BA435" s="100"/>
      <c r="BB435" s="100"/>
      <c r="BC435" s="100"/>
      <c r="BD435" s="100"/>
      <c r="BE435" s="100"/>
    </row>
    <row r="436" spans="1:57" ht="78.75" x14ac:dyDescent="0.25">
      <c r="A436" s="125">
        <v>437</v>
      </c>
      <c r="B436" s="126" t="s">
        <v>2230</v>
      </c>
      <c r="C436" s="126" t="s">
        <v>2230</v>
      </c>
      <c r="D436" s="127"/>
      <c r="E436" s="126" t="s">
        <v>2231</v>
      </c>
      <c r="F436" s="127"/>
      <c r="G436" s="127"/>
      <c r="H436" s="132" t="s">
        <v>2232</v>
      </c>
      <c r="I436" s="440">
        <v>42522</v>
      </c>
      <c r="J436" s="167" t="s">
        <v>497</v>
      </c>
      <c r="K436" s="166" t="s">
        <v>598</v>
      </c>
      <c r="L436" s="131">
        <v>8900</v>
      </c>
      <c r="M436" s="132" t="s">
        <v>2233</v>
      </c>
      <c r="N436" s="151" t="s">
        <v>203</v>
      </c>
      <c r="O436" s="133"/>
      <c r="P436" s="134" t="s">
        <v>203</v>
      </c>
      <c r="Q436" s="135">
        <v>42555</v>
      </c>
      <c r="R436" s="136" t="s">
        <v>432</v>
      </c>
      <c r="S436" s="137" t="s">
        <v>11</v>
      </c>
      <c r="T436" s="138">
        <v>42555</v>
      </c>
      <c r="U436" s="148"/>
      <c r="V436" s="139" t="s">
        <v>206</v>
      </c>
      <c r="W436" s="140">
        <v>42583</v>
      </c>
      <c r="X436" s="139" t="s">
        <v>2234</v>
      </c>
      <c r="Y436" s="139" t="s">
        <v>2235</v>
      </c>
      <c r="Z436" s="421"/>
      <c r="AA436" s="152"/>
      <c r="AB436" s="150"/>
      <c r="AC436" s="143" t="s">
        <v>186</v>
      </c>
      <c r="AD436" s="143" t="s">
        <v>186</v>
      </c>
      <c r="AE436" s="144"/>
      <c r="AF436" s="180">
        <v>30715121421</v>
      </c>
      <c r="AG436" s="144"/>
      <c r="AH436" s="143" t="s">
        <v>2236</v>
      </c>
      <c r="AI436" s="144"/>
      <c r="AJ436" s="169">
        <v>8900</v>
      </c>
      <c r="AK436" s="144"/>
      <c r="AL436" s="143" t="s">
        <v>2237</v>
      </c>
      <c r="AM436" s="342"/>
      <c r="AN436" s="479"/>
      <c r="AO436" s="372" t="e">
        <f>VLOOKUP(C436,[2]LICITACIONES!$A$2:$A$51,1,0)</f>
        <v>#N/A</v>
      </c>
      <c r="AP436" s="469"/>
      <c r="AQ436" s="469"/>
      <c r="AR436" s="468"/>
      <c r="AS436" s="468"/>
      <c r="AT436" s="468"/>
      <c r="AU436" s="468"/>
      <c r="AV436" s="468" t="e">
        <f>VLOOKUP(C436,[3]LICITACIONES!$A$2:$B$67,2,0)</f>
        <v>#N/A</v>
      </c>
      <c r="AW436" s="468" t="e">
        <f>VLOOKUP(C436,'[3]O.C. EN EJECUCIÓN'!$A$2:$B$25,2,0)</f>
        <v>#N/A</v>
      </c>
      <c r="AX436" s="100"/>
      <c r="AY436" s="100"/>
      <c r="AZ436" s="100"/>
      <c r="BA436" s="100"/>
      <c r="BB436" s="100"/>
      <c r="BC436" s="100"/>
      <c r="BD436" s="100"/>
      <c r="BE436" s="100"/>
    </row>
    <row r="437" spans="1:57" ht="78.75" x14ac:dyDescent="0.25">
      <c r="A437" s="125">
        <v>438</v>
      </c>
      <c r="B437" s="126" t="s">
        <v>2238</v>
      </c>
      <c r="C437" s="126" t="s">
        <v>2238</v>
      </c>
      <c r="D437" s="127"/>
      <c r="E437" s="126" t="s">
        <v>2239</v>
      </c>
      <c r="F437" s="127"/>
      <c r="G437" s="127"/>
      <c r="H437" s="132" t="s">
        <v>2240</v>
      </c>
      <c r="I437" s="440">
        <v>42522</v>
      </c>
      <c r="J437" s="167" t="s">
        <v>497</v>
      </c>
      <c r="K437" s="166" t="s">
        <v>598</v>
      </c>
      <c r="L437" s="131">
        <v>6900</v>
      </c>
      <c r="M437" s="132" t="s">
        <v>2241</v>
      </c>
      <c r="N437" s="151" t="s">
        <v>203</v>
      </c>
      <c r="O437" s="133"/>
      <c r="P437" s="134" t="s">
        <v>203</v>
      </c>
      <c r="Q437" s="135">
        <v>42555</v>
      </c>
      <c r="R437" s="136" t="s">
        <v>432</v>
      </c>
      <c r="S437" s="137" t="s">
        <v>11</v>
      </c>
      <c r="T437" s="138">
        <v>42555</v>
      </c>
      <c r="U437" s="139" t="s">
        <v>2242</v>
      </c>
      <c r="V437" s="139" t="s">
        <v>206</v>
      </c>
      <c r="W437" s="140">
        <v>42583</v>
      </c>
      <c r="X437" s="139" t="s">
        <v>2243</v>
      </c>
      <c r="Y437" s="148"/>
      <c r="Z437" s="421"/>
      <c r="AA437" s="152"/>
      <c r="AB437" s="150"/>
      <c r="AC437" s="143" t="s">
        <v>186</v>
      </c>
      <c r="AD437" s="143" t="s">
        <v>186</v>
      </c>
      <c r="AE437" s="144"/>
      <c r="AF437" s="180">
        <v>30715121421</v>
      </c>
      <c r="AG437" s="144"/>
      <c r="AH437" s="143" t="s">
        <v>2244</v>
      </c>
      <c r="AI437" s="144"/>
      <c r="AJ437" s="169">
        <v>6900</v>
      </c>
      <c r="AK437" s="144"/>
      <c r="AL437" s="143" t="s">
        <v>2237</v>
      </c>
      <c r="AM437" s="342"/>
      <c r="AN437" s="479"/>
      <c r="AO437" s="372" t="e">
        <f>VLOOKUP(C437,[2]LICITACIONES!$A$2:$A$51,1,0)</f>
        <v>#N/A</v>
      </c>
      <c r="AP437" s="469"/>
      <c r="AQ437" s="469"/>
      <c r="AR437" s="468"/>
      <c r="AS437" s="468"/>
      <c r="AT437" s="468"/>
      <c r="AU437" s="468"/>
      <c r="AV437" s="468" t="e">
        <f>VLOOKUP(C437,[3]LICITACIONES!$A$2:$B$67,2,0)</f>
        <v>#N/A</v>
      </c>
      <c r="AW437" s="468" t="e">
        <f>VLOOKUP(C437,'[3]O.C. EN EJECUCIÓN'!$A$2:$B$25,2,0)</f>
        <v>#N/A</v>
      </c>
      <c r="AX437" s="100"/>
      <c r="AY437" s="100"/>
      <c r="AZ437" s="100"/>
      <c r="BA437" s="100"/>
      <c r="BB437" s="100"/>
      <c r="BC437" s="100"/>
      <c r="BD437" s="100"/>
      <c r="BE437" s="100"/>
    </row>
    <row r="438" spans="1:57" ht="78.75" x14ac:dyDescent="0.25">
      <c r="A438" s="125">
        <v>439</v>
      </c>
      <c r="B438" s="126" t="s">
        <v>167</v>
      </c>
      <c r="C438" s="126" t="s">
        <v>167</v>
      </c>
      <c r="D438" s="127"/>
      <c r="E438" s="126" t="s">
        <v>2245</v>
      </c>
      <c r="F438" s="127"/>
      <c r="G438" s="127"/>
      <c r="H438" s="132" t="s">
        <v>2246</v>
      </c>
      <c r="I438" s="440">
        <v>42522</v>
      </c>
      <c r="J438" s="167" t="s">
        <v>323</v>
      </c>
      <c r="K438" s="430"/>
      <c r="L438" s="130"/>
      <c r="M438" s="149" t="s">
        <v>2247</v>
      </c>
      <c r="N438" s="151" t="s">
        <v>203</v>
      </c>
      <c r="O438" s="133"/>
      <c r="P438" s="134" t="s">
        <v>203</v>
      </c>
      <c r="Q438" s="135">
        <v>42555</v>
      </c>
      <c r="R438" s="148"/>
      <c r="S438" s="137" t="s">
        <v>6560</v>
      </c>
      <c r="T438" s="138">
        <v>42620</v>
      </c>
      <c r="U438" s="139" t="s">
        <v>6957</v>
      </c>
      <c r="V438" s="139" t="s">
        <v>203</v>
      </c>
      <c r="W438" s="140">
        <v>42604</v>
      </c>
      <c r="X438" s="148"/>
      <c r="Y438" s="148" t="s">
        <v>6734</v>
      </c>
      <c r="Z438" s="421"/>
      <c r="AA438" s="141"/>
      <c r="AB438" s="150"/>
      <c r="AC438" s="130"/>
      <c r="AD438" s="130"/>
      <c r="AE438" s="144"/>
      <c r="AF438" s="144"/>
      <c r="AG438" s="144"/>
      <c r="AH438" s="144"/>
      <c r="AI438" s="144"/>
      <c r="AJ438" s="144"/>
      <c r="AK438" s="144"/>
      <c r="AL438" s="144"/>
      <c r="AM438" s="418" t="s">
        <v>4557</v>
      </c>
      <c r="AN438" s="479"/>
      <c r="AO438" s="372" t="str">
        <f>VLOOKUP(C438,[2]LICITACIONES!$A$2:$A$51,1,0)</f>
        <v>284183/2016</v>
      </c>
      <c r="AP438" s="469"/>
      <c r="AQ438" s="469"/>
      <c r="AR438" s="468"/>
      <c r="AS438" s="468"/>
      <c r="AT438" s="468"/>
      <c r="AU438" s="468" t="s">
        <v>6509</v>
      </c>
      <c r="AV438" s="468" t="str">
        <f>VLOOKUP(C438,[3]LICITACIONES!$A$2:$B$67,2,0)</f>
        <v>CCK - Equipamiento</v>
      </c>
      <c r="AW438" s="468" t="e">
        <f>VLOOKUP(C438,'[3]O.C. EN EJECUCIÓN'!$A$2:$B$25,2,0)</f>
        <v>#N/A</v>
      </c>
      <c r="AX438" s="100"/>
      <c r="AY438" s="100"/>
      <c r="AZ438" s="100"/>
      <c r="BA438" s="100"/>
      <c r="BB438" s="100"/>
      <c r="BC438" s="100"/>
      <c r="BD438" s="100"/>
      <c r="BE438" s="100"/>
    </row>
    <row r="439" spans="1:57" ht="78.75" x14ac:dyDescent="0.25">
      <c r="A439" s="125">
        <v>440</v>
      </c>
      <c r="B439" s="155" t="s">
        <v>2248</v>
      </c>
      <c r="C439" s="155" t="s">
        <v>2248</v>
      </c>
      <c r="D439" s="127"/>
      <c r="E439" s="155" t="s">
        <v>3814</v>
      </c>
      <c r="F439" s="127"/>
      <c r="G439" s="127"/>
      <c r="H439" s="155" t="s">
        <v>2249</v>
      </c>
      <c r="I439" s="440">
        <v>42488</v>
      </c>
      <c r="J439" s="166" t="s">
        <v>318</v>
      </c>
      <c r="K439" s="194" t="s">
        <v>2250</v>
      </c>
      <c r="L439" s="131">
        <v>458077.77</v>
      </c>
      <c r="M439" s="149" t="s">
        <v>2251</v>
      </c>
      <c r="N439" s="155" t="s">
        <v>56</v>
      </c>
      <c r="O439" s="133"/>
      <c r="P439" s="134" t="s">
        <v>116</v>
      </c>
      <c r="Q439" s="135">
        <v>42565</v>
      </c>
      <c r="R439" s="136" t="s">
        <v>286</v>
      </c>
      <c r="S439" s="137" t="s">
        <v>11</v>
      </c>
      <c r="T439" s="138">
        <v>42586</v>
      </c>
      <c r="U439" s="196" t="s">
        <v>2252</v>
      </c>
      <c r="V439" s="139" t="s">
        <v>116</v>
      </c>
      <c r="W439" s="197">
        <v>42598</v>
      </c>
      <c r="X439" s="139" t="s">
        <v>3815</v>
      </c>
      <c r="Y439" s="196" t="s">
        <v>953</v>
      </c>
      <c r="Z439" s="421" t="s">
        <v>207</v>
      </c>
      <c r="AA439" s="141">
        <v>42599</v>
      </c>
      <c r="AB439" s="144"/>
      <c r="AC439" s="143" t="s">
        <v>186</v>
      </c>
      <c r="AD439" s="143" t="s">
        <v>186</v>
      </c>
      <c r="AE439" s="142" t="s">
        <v>2253</v>
      </c>
      <c r="AF439" s="144"/>
      <c r="AG439" s="144"/>
      <c r="AH439" s="144"/>
      <c r="AI439" s="144"/>
      <c r="AJ439" s="144"/>
      <c r="AK439" s="144"/>
      <c r="AL439" s="144"/>
      <c r="AM439" s="342"/>
      <c r="AN439" s="479"/>
      <c r="AO439" s="372" t="e">
        <f>VLOOKUP(C439,[2]LICITACIONES!$A$2:$A$51,1,0)</f>
        <v>#N/A</v>
      </c>
      <c r="AP439" s="469"/>
      <c r="AQ439" s="469"/>
      <c r="AR439" s="468"/>
      <c r="AS439" s="468"/>
      <c r="AT439" s="468"/>
      <c r="AU439" s="468"/>
      <c r="AV439" s="468" t="e">
        <f>VLOOKUP(C439,[3]LICITACIONES!$A$2:$B$67,2,0)</f>
        <v>#N/A</v>
      </c>
      <c r="AW439" s="468" t="e">
        <f>VLOOKUP(C439,'[3]O.C. EN EJECUCIÓN'!$A$2:$B$25,2,0)</f>
        <v>#N/A</v>
      </c>
      <c r="AX439" s="100"/>
      <c r="AY439" s="100"/>
      <c r="AZ439" s="100"/>
      <c r="BA439" s="100"/>
      <c r="BB439" s="100"/>
      <c r="BC439" s="100"/>
      <c r="BD439" s="100"/>
      <c r="BE439" s="100"/>
    </row>
    <row r="440" spans="1:57" ht="78.75" x14ac:dyDescent="0.25">
      <c r="A440" s="125">
        <v>441</v>
      </c>
      <c r="B440" s="155" t="s">
        <v>2254</v>
      </c>
      <c r="C440" s="155" t="s">
        <v>2254</v>
      </c>
      <c r="D440" s="127"/>
      <c r="E440" s="155" t="s">
        <v>3816</v>
      </c>
      <c r="F440" s="127"/>
      <c r="G440" s="127"/>
      <c r="H440" s="155" t="s">
        <v>2255</v>
      </c>
      <c r="I440" s="440">
        <v>42488</v>
      </c>
      <c r="J440" s="166" t="s">
        <v>407</v>
      </c>
      <c r="K440" s="166" t="s">
        <v>3269</v>
      </c>
      <c r="L440" s="131">
        <v>384000</v>
      </c>
      <c r="M440" s="149" t="s">
        <v>2256</v>
      </c>
      <c r="N440" s="155" t="s">
        <v>226</v>
      </c>
      <c r="O440" s="133"/>
      <c r="P440" s="134" t="s">
        <v>116</v>
      </c>
      <c r="Q440" s="135">
        <v>42565</v>
      </c>
      <c r="R440" s="136" t="s">
        <v>286</v>
      </c>
      <c r="S440" s="137" t="s">
        <v>11</v>
      </c>
      <c r="T440" s="135">
        <v>42586</v>
      </c>
      <c r="U440" s="196" t="s">
        <v>2252</v>
      </c>
      <c r="V440" s="139" t="s">
        <v>226</v>
      </c>
      <c r="W440" s="197">
        <v>42598</v>
      </c>
      <c r="X440" s="196" t="s">
        <v>3817</v>
      </c>
      <c r="Y440" s="196" t="s">
        <v>953</v>
      </c>
      <c r="Z440" s="421" t="s">
        <v>207</v>
      </c>
      <c r="AA440" s="141">
        <v>42599</v>
      </c>
      <c r="AB440" s="144"/>
      <c r="AC440" s="143" t="s">
        <v>186</v>
      </c>
      <c r="AD440" s="143" t="s">
        <v>186</v>
      </c>
      <c r="AE440" s="142" t="s">
        <v>2257</v>
      </c>
      <c r="AF440" s="142" t="s">
        <v>2258</v>
      </c>
      <c r="AG440" s="144"/>
      <c r="AH440" s="144"/>
      <c r="AI440" s="144"/>
      <c r="AJ440" s="144"/>
      <c r="AK440" s="144"/>
      <c r="AL440" s="144"/>
      <c r="AM440" s="342"/>
      <c r="AN440" s="479"/>
      <c r="AO440" s="372" t="e">
        <f>VLOOKUP(C440,[2]LICITACIONES!$A$2:$A$51,1,0)</f>
        <v>#N/A</v>
      </c>
      <c r="AP440" s="469"/>
      <c r="AQ440" s="469"/>
      <c r="AR440" s="468"/>
      <c r="AS440" s="468"/>
      <c r="AT440" s="468"/>
      <c r="AU440" s="468"/>
      <c r="AV440" s="468" t="e">
        <f>VLOOKUP(C440,[3]LICITACIONES!$A$2:$B$67,2,0)</f>
        <v>#N/A</v>
      </c>
      <c r="AW440" s="468" t="e">
        <f>VLOOKUP(C440,'[3]O.C. EN EJECUCIÓN'!$A$2:$B$25,2,0)</f>
        <v>#N/A</v>
      </c>
      <c r="AX440" s="100"/>
      <c r="AY440" s="100"/>
      <c r="AZ440" s="100"/>
      <c r="BA440" s="100"/>
      <c r="BB440" s="100"/>
      <c r="BC440" s="100"/>
      <c r="BD440" s="100"/>
      <c r="BE440" s="100"/>
    </row>
    <row r="441" spans="1:57" ht="31.5" x14ac:dyDescent="0.25">
      <c r="A441" s="125">
        <v>442</v>
      </c>
      <c r="B441" s="155" t="s">
        <v>2259</v>
      </c>
      <c r="C441" s="155" t="s">
        <v>2259</v>
      </c>
      <c r="D441" s="127"/>
      <c r="E441" s="127"/>
      <c r="F441" s="127"/>
      <c r="G441" s="127"/>
      <c r="H441" s="155" t="s">
        <v>2260</v>
      </c>
      <c r="I441" s="440">
        <v>42383</v>
      </c>
      <c r="J441" s="166" t="s">
        <v>402</v>
      </c>
      <c r="K441" s="166" t="s">
        <v>403</v>
      </c>
      <c r="L441" s="131">
        <v>3712500</v>
      </c>
      <c r="M441" s="149" t="s">
        <v>2261</v>
      </c>
      <c r="N441" s="130"/>
      <c r="O441" s="133"/>
      <c r="P441" s="147"/>
      <c r="Q441" s="147"/>
      <c r="R441" s="148"/>
      <c r="S441" s="137" t="s">
        <v>11</v>
      </c>
      <c r="T441" s="147"/>
      <c r="U441" s="148"/>
      <c r="V441" s="148"/>
      <c r="W441" s="148"/>
      <c r="X441" s="148"/>
      <c r="Y441" s="148"/>
      <c r="Z441" s="421" t="s">
        <v>220</v>
      </c>
      <c r="AA441" s="213">
        <v>42549</v>
      </c>
      <c r="AB441" s="144"/>
      <c r="AC441" s="143" t="s">
        <v>195</v>
      </c>
      <c r="AD441" s="143" t="s">
        <v>182</v>
      </c>
      <c r="AE441" s="142" t="s">
        <v>2260</v>
      </c>
      <c r="AF441" s="144"/>
      <c r="AG441" s="144"/>
      <c r="AH441" s="144"/>
      <c r="AI441" s="144"/>
      <c r="AJ441" s="144"/>
      <c r="AK441" s="144"/>
      <c r="AL441" s="144"/>
      <c r="AM441" s="342"/>
      <c r="AN441" s="479"/>
      <c r="AO441" s="372" t="e">
        <f>VLOOKUP(C441,[2]LICITACIONES!$A$2:$A$51,1,0)</f>
        <v>#N/A</v>
      </c>
      <c r="AP441" s="469"/>
      <c r="AQ441" s="469"/>
      <c r="AR441" s="468"/>
      <c r="AS441" s="468"/>
      <c r="AT441" s="468"/>
      <c r="AU441" s="468" t="s">
        <v>6514</v>
      </c>
      <c r="AV441" s="468" t="e">
        <f>VLOOKUP(C441,[3]LICITACIONES!$A$2:$B$67,2,0)</f>
        <v>#N/A</v>
      </c>
      <c r="AW441" s="468" t="e">
        <f>VLOOKUP(C441,'[3]O.C. EN EJECUCIÓN'!$A$2:$B$25,2,0)</f>
        <v>#N/A</v>
      </c>
      <c r="AX441" s="100"/>
      <c r="AY441" s="100"/>
      <c r="AZ441" s="100"/>
      <c r="BA441" s="100"/>
      <c r="BB441" s="100"/>
      <c r="BC441" s="100"/>
      <c r="BD441" s="100"/>
      <c r="BE441" s="100"/>
    </row>
    <row r="442" spans="1:57" ht="15.75" x14ac:dyDescent="0.25">
      <c r="A442" s="125">
        <v>443</v>
      </c>
      <c r="B442" s="155" t="s">
        <v>2262</v>
      </c>
      <c r="C442" s="155" t="s">
        <v>2262</v>
      </c>
      <c r="D442" s="127"/>
      <c r="E442" s="127"/>
      <c r="F442" s="127"/>
      <c r="G442" s="127"/>
      <c r="H442" s="127"/>
      <c r="I442" s="440">
        <v>42489</v>
      </c>
      <c r="J442" s="166" t="s">
        <v>2263</v>
      </c>
      <c r="K442" s="430"/>
      <c r="L442" s="131">
        <v>61695.8</v>
      </c>
      <c r="M442" s="130"/>
      <c r="N442" s="155" t="s">
        <v>226</v>
      </c>
      <c r="O442" s="133"/>
      <c r="P442" s="190" t="s">
        <v>116</v>
      </c>
      <c r="Q442" s="135">
        <v>42556</v>
      </c>
      <c r="R442" s="136" t="s">
        <v>219</v>
      </c>
      <c r="S442" s="137" t="s">
        <v>11</v>
      </c>
      <c r="T442" s="135">
        <v>42549</v>
      </c>
      <c r="U442" s="148"/>
      <c r="V442" s="196" t="s">
        <v>206</v>
      </c>
      <c r="W442" s="197">
        <v>42549</v>
      </c>
      <c r="X442" s="196" t="s">
        <v>2264</v>
      </c>
      <c r="Y442" s="148"/>
      <c r="Z442" s="421" t="s">
        <v>872</v>
      </c>
      <c r="AA442" s="141">
        <v>42557</v>
      </c>
      <c r="AB442" s="144"/>
      <c r="AC442" s="130"/>
      <c r="AD442" s="130"/>
      <c r="AE442" s="144"/>
      <c r="AF442" s="144"/>
      <c r="AG442" s="144"/>
      <c r="AH442" s="144"/>
      <c r="AI442" s="144"/>
      <c r="AJ442" s="144"/>
      <c r="AK442" s="144"/>
      <c r="AL442" s="144"/>
      <c r="AM442" s="342"/>
      <c r="AN442" s="479"/>
      <c r="AO442" s="372" t="e">
        <f>VLOOKUP(C442,[2]LICITACIONES!$A$2:$A$51,1,0)</f>
        <v>#N/A</v>
      </c>
      <c r="AP442" s="469"/>
      <c r="AQ442" s="469"/>
      <c r="AR442" s="468"/>
      <c r="AS442" s="468"/>
      <c r="AT442" s="468"/>
      <c r="AU442" s="468" t="s">
        <v>6514</v>
      </c>
      <c r="AV442" s="468" t="e">
        <f>VLOOKUP(C442,[3]LICITACIONES!$A$2:$B$67,2,0)</f>
        <v>#N/A</v>
      </c>
      <c r="AW442" s="468" t="e">
        <f>VLOOKUP(C442,'[3]O.C. EN EJECUCIÓN'!$A$2:$B$25,2,0)</f>
        <v>#N/A</v>
      </c>
      <c r="AX442" s="100"/>
      <c r="AY442" s="100"/>
      <c r="AZ442" s="100"/>
      <c r="BA442" s="100"/>
      <c r="BB442" s="100"/>
      <c r="BC442" s="100"/>
      <c r="BD442" s="100"/>
      <c r="BE442" s="100"/>
    </row>
    <row r="443" spans="1:57" ht="63" x14ac:dyDescent="0.25">
      <c r="A443" s="125">
        <v>444</v>
      </c>
      <c r="B443" s="155" t="s">
        <v>2265</v>
      </c>
      <c r="C443" s="155" t="s">
        <v>2265</v>
      </c>
      <c r="D443" s="127"/>
      <c r="E443" s="127"/>
      <c r="F443" s="127"/>
      <c r="G443" s="127"/>
      <c r="H443" s="155" t="s">
        <v>2266</v>
      </c>
      <c r="I443" s="133"/>
      <c r="J443" s="166" t="s">
        <v>2267</v>
      </c>
      <c r="K443" s="166" t="s">
        <v>698</v>
      </c>
      <c r="L443" s="131">
        <v>13488.5</v>
      </c>
      <c r="M443" s="149" t="s">
        <v>2268</v>
      </c>
      <c r="N443" s="151" t="s">
        <v>226</v>
      </c>
      <c r="O443" s="133"/>
      <c r="P443" s="190" t="s">
        <v>206</v>
      </c>
      <c r="Q443" s="135">
        <v>42562</v>
      </c>
      <c r="R443" s="196" t="s">
        <v>308</v>
      </c>
      <c r="S443" s="137" t="s">
        <v>11</v>
      </c>
      <c r="T443" s="135">
        <v>42514</v>
      </c>
      <c r="U443" s="196" t="s">
        <v>2269</v>
      </c>
      <c r="V443" s="196" t="s">
        <v>204</v>
      </c>
      <c r="W443" s="197">
        <v>42576</v>
      </c>
      <c r="X443" s="139" t="s">
        <v>2270</v>
      </c>
      <c r="Y443" s="148"/>
      <c r="Z443" s="421" t="s">
        <v>1437</v>
      </c>
      <c r="AA443" s="141">
        <v>42576</v>
      </c>
      <c r="AB443" s="144"/>
      <c r="AC443" s="130"/>
      <c r="AD443" s="130"/>
      <c r="AE443" s="144"/>
      <c r="AF443" s="142" t="s">
        <v>762</v>
      </c>
      <c r="AG443" s="180">
        <v>232179</v>
      </c>
      <c r="AH443" s="144"/>
      <c r="AI443" s="144"/>
      <c r="AJ443" s="144"/>
      <c r="AK443" s="144"/>
      <c r="AL443" s="142" t="s">
        <v>2271</v>
      </c>
      <c r="AM443" s="342"/>
      <c r="AN443" s="479"/>
      <c r="AO443" s="372" t="e">
        <f>VLOOKUP(C443,[2]LICITACIONES!$A$2:$A$51,1,0)</f>
        <v>#N/A</v>
      </c>
      <c r="AP443" s="469"/>
      <c r="AQ443" s="469"/>
      <c r="AR443" s="468"/>
      <c r="AS443" s="468"/>
      <c r="AT443" s="468"/>
      <c r="AU443" s="468"/>
      <c r="AV443" s="468" t="e">
        <f>VLOOKUP(C443,[3]LICITACIONES!$A$2:$B$67,2,0)</f>
        <v>#N/A</v>
      </c>
      <c r="AW443" s="468" t="e">
        <f>VLOOKUP(C443,'[3]O.C. EN EJECUCIÓN'!$A$2:$B$25,2,0)</f>
        <v>#N/A</v>
      </c>
      <c r="AX443" s="100"/>
      <c r="AY443" s="100"/>
      <c r="AZ443" s="100"/>
      <c r="BA443" s="100"/>
      <c r="BB443" s="100"/>
      <c r="BC443" s="100"/>
      <c r="BD443" s="100"/>
      <c r="BE443" s="100"/>
    </row>
    <row r="444" spans="1:57" ht="63" x14ac:dyDescent="0.25">
      <c r="A444" s="125">
        <v>445</v>
      </c>
      <c r="B444" s="155" t="s">
        <v>2272</v>
      </c>
      <c r="C444" s="155" t="s">
        <v>2272</v>
      </c>
      <c r="D444" s="127"/>
      <c r="E444" s="155" t="s">
        <v>2273</v>
      </c>
      <c r="F444" s="127"/>
      <c r="G444" s="127"/>
      <c r="H444" s="127"/>
      <c r="I444" s="440">
        <v>42493</v>
      </c>
      <c r="J444" s="194" t="s">
        <v>301</v>
      </c>
      <c r="K444" s="194" t="s">
        <v>2274</v>
      </c>
      <c r="L444" s="131">
        <v>9560</v>
      </c>
      <c r="M444" s="132" t="s">
        <v>2275</v>
      </c>
      <c r="N444" s="151" t="s">
        <v>226</v>
      </c>
      <c r="O444" s="133"/>
      <c r="P444" s="190" t="s">
        <v>204</v>
      </c>
      <c r="Q444" s="135">
        <v>42549</v>
      </c>
      <c r="R444" s="136" t="s">
        <v>286</v>
      </c>
      <c r="S444" s="137" t="s">
        <v>70</v>
      </c>
      <c r="T444" s="135">
        <v>42549</v>
      </c>
      <c r="U444" s="139" t="s">
        <v>3293</v>
      </c>
      <c r="V444" s="196" t="s">
        <v>204</v>
      </c>
      <c r="W444" s="197">
        <v>42577</v>
      </c>
      <c r="X444" s="196" t="s">
        <v>2276</v>
      </c>
      <c r="Y444" s="196" t="s">
        <v>2277</v>
      </c>
      <c r="Z444" s="421" t="s">
        <v>3647</v>
      </c>
      <c r="AA444" s="213">
        <v>42591</v>
      </c>
      <c r="AB444" s="144"/>
      <c r="AC444" s="182" t="s">
        <v>375</v>
      </c>
      <c r="AD444" s="182" t="s">
        <v>375</v>
      </c>
      <c r="AE444" s="144"/>
      <c r="AF444" s="142" t="s">
        <v>2278</v>
      </c>
      <c r="AG444" s="144"/>
      <c r="AH444" s="142" t="s">
        <v>2279</v>
      </c>
      <c r="AI444" s="144"/>
      <c r="AJ444" s="144"/>
      <c r="AK444" s="144"/>
      <c r="AL444" s="144"/>
      <c r="AM444" s="342"/>
      <c r="AN444" s="479"/>
      <c r="AO444" s="372" t="e">
        <f>VLOOKUP(C444,[2]LICITACIONES!$A$2:$A$51,1,0)</f>
        <v>#N/A</v>
      </c>
      <c r="AP444" s="469"/>
      <c r="AQ444" s="469"/>
      <c r="AR444" s="468"/>
      <c r="AS444" s="468"/>
      <c r="AT444" s="468"/>
      <c r="AU444" s="468" t="s">
        <v>6514</v>
      </c>
      <c r="AV444" s="468" t="e">
        <f>VLOOKUP(C444,[3]LICITACIONES!$A$2:$B$67,2,0)</f>
        <v>#N/A</v>
      </c>
      <c r="AW444" s="468" t="e">
        <f>VLOOKUP(C444,'[3]O.C. EN EJECUCIÓN'!$A$2:$B$25,2,0)</f>
        <v>#N/A</v>
      </c>
      <c r="AX444" s="100"/>
      <c r="AY444" s="100"/>
      <c r="AZ444" s="100"/>
      <c r="BA444" s="100"/>
      <c r="BB444" s="100"/>
      <c r="BC444" s="100"/>
      <c r="BD444" s="100"/>
      <c r="BE444" s="100"/>
    </row>
    <row r="445" spans="1:57" ht="47.25" x14ac:dyDescent="0.25">
      <c r="A445" s="125">
        <v>446</v>
      </c>
      <c r="B445" s="155" t="s">
        <v>2280</v>
      </c>
      <c r="C445" s="155" t="s">
        <v>2280</v>
      </c>
      <c r="D445" s="127"/>
      <c r="E445" s="155" t="s">
        <v>2281</v>
      </c>
      <c r="F445" s="127"/>
      <c r="G445" s="127"/>
      <c r="H445" s="155" t="s">
        <v>2282</v>
      </c>
      <c r="I445" s="440">
        <v>42521</v>
      </c>
      <c r="J445" s="194" t="s">
        <v>264</v>
      </c>
      <c r="K445" s="430"/>
      <c r="L445" s="131">
        <v>7500</v>
      </c>
      <c r="M445" s="149" t="s">
        <v>2283</v>
      </c>
      <c r="N445" s="151" t="s">
        <v>197</v>
      </c>
      <c r="O445" s="195" t="s">
        <v>3428</v>
      </c>
      <c r="P445" s="190" t="s">
        <v>204</v>
      </c>
      <c r="Q445" s="135">
        <v>42549</v>
      </c>
      <c r="R445" s="196" t="s">
        <v>1398</v>
      </c>
      <c r="S445" s="137" t="s">
        <v>11</v>
      </c>
      <c r="T445" s="135">
        <v>42549</v>
      </c>
      <c r="U445" s="148"/>
      <c r="V445" s="196" t="s">
        <v>204</v>
      </c>
      <c r="W445" s="197">
        <v>42585</v>
      </c>
      <c r="X445" s="139" t="s">
        <v>3429</v>
      </c>
      <c r="Y445" s="148"/>
      <c r="Z445" s="421" t="s">
        <v>872</v>
      </c>
      <c r="AA445" s="213">
        <v>42599</v>
      </c>
      <c r="AB445" s="144"/>
      <c r="AC445" s="130"/>
      <c r="AD445" s="130"/>
      <c r="AE445" s="144"/>
      <c r="AF445" s="144"/>
      <c r="AG445" s="144"/>
      <c r="AH445" s="144"/>
      <c r="AI445" s="144"/>
      <c r="AJ445" s="144"/>
      <c r="AK445" s="144"/>
      <c r="AL445" s="144"/>
      <c r="AM445" s="342"/>
      <c r="AN445" s="479"/>
      <c r="AO445" s="372" t="e">
        <f>VLOOKUP(C445,[2]LICITACIONES!$A$2:$A$51,1,0)</f>
        <v>#N/A</v>
      </c>
      <c r="AP445" s="469"/>
      <c r="AQ445" s="469"/>
      <c r="AR445" s="468"/>
      <c r="AS445" s="468"/>
      <c r="AT445" s="468"/>
      <c r="AU445" s="468" t="s">
        <v>6514</v>
      </c>
      <c r="AV445" s="468" t="e">
        <f>VLOOKUP(C445,[3]LICITACIONES!$A$2:$B$67,2,0)</f>
        <v>#N/A</v>
      </c>
      <c r="AW445" s="468" t="e">
        <f>VLOOKUP(C445,'[3]O.C. EN EJECUCIÓN'!$A$2:$B$25,2,0)</f>
        <v>#N/A</v>
      </c>
      <c r="AX445" s="100"/>
      <c r="AY445" s="100"/>
      <c r="AZ445" s="100"/>
      <c r="BA445" s="100"/>
      <c r="BB445" s="100"/>
      <c r="BC445" s="100"/>
      <c r="BD445" s="100"/>
      <c r="BE445" s="100"/>
    </row>
    <row r="446" spans="1:57" ht="78.75" x14ac:dyDescent="0.25">
      <c r="A446" s="125">
        <v>447</v>
      </c>
      <c r="B446" s="155" t="s">
        <v>2284</v>
      </c>
      <c r="C446" s="155" t="s">
        <v>2284</v>
      </c>
      <c r="D446" s="127"/>
      <c r="E446" s="155" t="s">
        <v>1514</v>
      </c>
      <c r="F446" s="127"/>
      <c r="G446" s="127"/>
      <c r="H446" s="151" t="s">
        <v>1515</v>
      </c>
      <c r="I446" s="440">
        <v>42502</v>
      </c>
      <c r="J446" s="166" t="s">
        <v>271</v>
      </c>
      <c r="K446" s="194" t="s">
        <v>1516</v>
      </c>
      <c r="L446" s="131">
        <v>11500</v>
      </c>
      <c r="M446" s="149" t="s">
        <v>1517</v>
      </c>
      <c r="N446" s="151" t="s">
        <v>226</v>
      </c>
      <c r="O446" s="133"/>
      <c r="P446" s="134" t="s">
        <v>203</v>
      </c>
      <c r="Q446" s="135">
        <v>42607</v>
      </c>
      <c r="R446" s="136" t="s">
        <v>286</v>
      </c>
      <c r="S446" s="137" t="s">
        <v>70</v>
      </c>
      <c r="T446" s="135">
        <v>42552</v>
      </c>
      <c r="U446" s="139" t="s">
        <v>3293</v>
      </c>
      <c r="V446" s="196" t="s">
        <v>204</v>
      </c>
      <c r="W446" s="197">
        <v>42622</v>
      </c>
      <c r="X446" s="196" t="s">
        <v>5979</v>
      </c>
      <c r="Y446" s="148" t="s">
        <v>6735</v>
      </c>
      <c r="Z446" s="424" t="s">
        <v>1437</v>
      </c>
      <c r="AA446" s="213">
        <v>42622</v>
      </c>
      <c r="AB446" s="142" t="s">
        <v>375</v>
      </c>
      <c r="AC446" s="142" t="s">
        <v>548</v>
      </c>
      <c r="AD446" s="142" t="s">
        <v>548</v>
      </c>
      <c r="AE446" s="144"/>
      <c r="AF446" s="142" t="s">
        <v>1520</v>
      </c>
      <c r="AG446" s="144"/>
      <c r="AH446" s="180" t="s">
        <v>3637</v>
      </c>
      <c r="AI446" s="144"/>
      <c r="AJ446" s="144"/>
      <c r="AK446" s="144"/>
      <c r="AL446" s="144"/>
      <c r="AM446" s="342"/>
      <c r="AN446" s="479"/>
      <c r="AO446" s="372" t="e">
        <f>VLOOKUP(C446,[2]LICITACIONES!$A$2:$A$51,1,0)</f>
        <v>#N/A</v>
      </c>
      <c r="AP446" s="469"/>
      <c r="AQ446" s="469"/>
      <c r="AR446" s="468"/>
      <c r="AS446" s="468"/>
      <c r="AT446" s="468"/>
      <c r="AU446" s="468"/>
      <c r="AV446" s="468" t="e">
        <f>VLOOKUP(C446,[3]LICITACIONES!$A$2:$B$67,2,0)</f>
        <v>#N/A</v>
      </c>
      <c r="AW446" s="468" t="e">
        <f>VLOOKUP(C446,'[3]O.C. EN EJECUCIÓN'!$A$2:$B$25,2,0)</f>
        <v>#N/A</v>
      </c>
      <c r="AX446" s="100"/>
      <c r="AY446" s="100"/>
      <c r="AZ446" s="100"/>
      <c r="BA446" s="100"/>
      <c r="BB446" s="100"/>
      <c r="BC446" s="100"/>
      <c r="BD446" s="100"/>
      <c r="BE446" s="100"/>
    </row>
    <row r="447" spans="1:57" ht="47.25" x14ac:dyDescent="0.25">
      <c r="A447" s="125">
        <v>448</v>
      </c>
      <c r="B447" s="126" t="s">
        <v>2287</v>
      </c>
      <c r="C447" s="126" t="s">
        <v>2287</v>
      </c>
      <c r="D447" s="127"/>
      <c r="E447" s="127"/>
      <c r="F447" s="127"/>
      <c r="G447" s="127"/>
      <c r="H447" s="132" t="s">
        <v>2288</v>
      </c>
      <c r="I447" s="440">
        <v>42555</v>
      </c>
      <c r="J447" s="167" t="s">
        <v>339</v>
      </c>
      <c r="K447" s="430"/>
      <c r="L447" s="130"/>
      <c r="M447" s="132" t="s">
        <v>2289</v>
      </c>
      <c r="N447" s="151" t="s">
        <v>197</v>
      </c>
      <c r="O447" s="133"/>
      <c r="P447" s="134" t="s">
        <v>209</v>
      </c>
      <c r="Q447" s="135">
        <v>42555</v>
      </c>
      <c r="R447" s="136" t="s">
        <v>354</v>
      </c>
      <c r="S447" s="137" t="s">
        <v>11</v>
      </c>
      <c r="T447" s="138">
        <v>42555</v>
      </c>
      <c r="U447" s="139" t="s">
        <v>2290</v>
      </c>
      <c r="V447" s="148"/>
      <c r="W447" s="148"/>
      <c r="X447" s="148"/>
      <c r="Y447" s="148"/>
      <c r="Z447" s="421" t="s">
        <v>220</v>
      </c>
      <c r="AA447" s="141">
        <v>42586</v>
      </c>
      <c r="AB447" s="150"/>
      <c r="AC447" s="130"/>
      <c r="AD447" s="130"/>
      <c r="AE447" s="144"/>
      <c r="AF447" s="144"/>
      <c r="AG447" s="144"/>
      <c r="AH447" s="144"/>
      <c r="AI447" s="144"/>
      <c r="AJ447" s="144"/>
      <c r="AK447" s="144"/>
      <c r="AL447" s="144"/>
      <c r="AM447" s="418" t="s">
        <v>4557</v>
      </c>
      <c r="AN447" s="479"/>
      <c r="AO447" s="372" t="e">
        <f>VLOOKUP(C447,[2]LICITACIONES!$A$2:$A$51,1,0)</f>
        <v>#N/A</v>
      </c>
      <c r="AP447" s="469"/>
      <c r="AQ447" s="469"/>
      <c r="AR447" s="468"/>
      <c r="AS447" s="468"/>
      <c r="AT447" s="468"/>
      <c r="AU447" s="468"/>
      <c r="AV447" s="468" t="e">
        <f>VLOOKUP(C447,[3]LICITACIONES!$A$2:$B$67,2,0)</f>
        <v>#N/A</v>
      </c>
      <c r="AW447" s="468" t="e">
        <f>VLOOKUP(C447,'[3]O.C. EN EJECUCIÓN'!$A$2:$B$25,2,0)</f>
        <v>#N/A</v>
      </c>
      <c r="AX447" s="100"/>
      <c r="AY447" s="100"/>
      <c r="AZ447" s="100"/>
      <c r="BA447" s="100"/>
      <c r="BB447" s="100"/>
      <c r="BC447" s="100"/>
      <c r="BD447" s="100"/>
      <c r="BE447" s="100"/>
    </row>
    <row r="448" spans="1:57" ht="78.75" x14ac:dyDescent="0.25">
      <c r="A448" s="125">
        <v>449</v>
      </c>
      <c r="B448" s="126" t="s">
        <v>2291</v>
      </c>
      <c r="C448" s="126" t="s">
        <v>2291</v>
      </c>
      <c r="D448" s="127"/>
      <c r="E448" s="126" t="s">
        <v>2292</v>
      </c>
      <c r="F448" s="127"/>
      <c r="G448" s="127"/>
      <c r="H448" s="132" t="s">
        <v>2293</v>
      </c>
      <c r="I448" s="440">
        <v>42555</v>
      </c>
      <c r="J448" s="167" t="s">
        <v>221</v>
      </c>
      <c r="K448" s="166" t="s">
        <v>1853</v>
      </c>
      <c r="L448" s="131">
        <v>2580</v>
      </c>
      <c r="M448" s="132" t="s">
        <v>2294</v>
      </c>
      <c r="N448" s="151" t="s">
        <v>203</v>
      </c>
      <c r="O448" s="133"/>
      <c r="P448" s="134" t="s">
        <v>204</v>
      </c>
      <c r="Q448" s="135">
        <v>42564</v>
      </c>
      <c r="R448" s="136" t="s">
        <v>286</v>
      </c>
      <c r="S448" s="137" t="s">
        <v>11</v>
      </c>
      <c r="T448" s="138">
        <v>42557</v>
      </c>
      <c r="U448" s="139" t="s">
        <v>3293</v>
      </c>
      <c r="V448" s="139" t="s">
        <v>204</v>
      </c>
      <c r="W448" s="140">
        <v>42615</v>
      </c>
      <c r="X448" s="139" t="s">
        <v>5980</v>
      </c>
      <c r="Y448" s="139" t="s">
        <v>5952</v>
      </c>
      <c r="Z448" s="421" t="s">
        <v>220</v>
      </c>
      <c r="AA448" s="141">
        <v>42564</v>
      </c>
      <c r="AB448" s="150"/>
      <c r="AC448" s="143" t="s">
        <v>548</v>
      </c>
      <c r="AD448" s="143" t="s">
        <v>548</v>
      </c>
      <c r="AE448" s="144"/>
      <c r="AF448" s="144"/>
      <c r="AG448" s="169">
        <v>269587</v>
      </c>
      <c r="AH448" s="144"/>
      <c r="AI448" s="144"/>
      <c r="AJ448" s="144"/>
      <c r="AK448" s="144"/>
      <c r="AL448" s="144"/>
      <c r="AM448" s="418" t="s">
        <v>4557</v>
      </c>
      <c r="AN448" s="479"/>
      <c r="AO448" s="372" t="e">
        <f>VLOOKUP(C448,[2]LICITACIONES!$A$2:$A$51,1,0)</f>
        <v>#N/A</v>
      </c>
      <c r="AP448" s="469"/>
      <c r="AQ448" s="469"/>
      <c r="AR448" s="468"/>
      <c r="AS448" s="468"/>
      <c r="AT448" s="468"/>
      <c r="AU448" s="468" t="s">
        <v>6514</v>
      </c>
      <c r="AV448" s="468" t="e">
        <f>VLOOKUP(C448,[3]LICITACIONES!$A$2:$B$67,2,0)</f>
        <v>#N/A</v>
      </c>
      <c r="AW448" s="468" t="e">
        <f>VLOOKUP(C448,'[3]O.C. EN EJECUCIÓN'!$A$2:$B$25,2,0)</f>
        <v>#N/A</v>
      </c>
      <c r="AX448" s="100"/>
      <c r="AY448" s="100"/>
      <c r="AZ448" s="100"/>
      <c r="BA448" s="100"/>
      <c r="BB448" s="100"/>
      <c r="BC448" s="100"/>
      <c r="BD448" s="100"/>
      <c r="BE448" s="100"/>
    </row>
    <row r="449" spans="1:57" ht="78.75" x14ac:dyDescent="0.25">
      <c r="A449" s="125">
        <v>450</v>
      </c>
      <c r="B449" s="126" t="s">
        <v>2298</v>
      </c>
      <c r="C449" s="126" t="s">
        <v>2298</v>
      </c>
      <c r="D449" s="127"/>
      <c r="E449" s="126" t="s">
        <v>2299</v>
      </c>
      <c r="F449" s="127"/>
      <c r="G449" s="127"/>
      <c r="H449" s="132" t="s">
        <v>2300</v>
      </c>
      <c r="I449" s="440">
        <v>42555</v>
      </c>
      <c r="J449" s="167" t="s">
        <v>271</v>
      </c>
      <c r="K449" s="166" t="s">
        <v>2301</v>
      </c>
      <c r="L449" s="131">
        <v>2500</v>
      </c>
      <c r="M449" s="132" t="s">
        <v>2302</v>
      </c>
      <c r="N449" s="151" t="s">
        <v>203</v>
      </c>
      <c r="O449" s="133"/>
      <c r="P449" s="134" t="s">
        <v>203</v>
      </c>
      <c r="Q449" s="135">
        <v>42555</v>
      </c>
      <c r="R449" s="136" t="s">
        <v>286</v>
      </c>
      <c r="S449" s="137" t="s">
        <v>70</v>
      </c>
      <c r="T449" s="138">
        <v>42557</v>
      </c>
      <c r="U449" s="139" t="s">
        <v>3293</v>
      </c>
      <c r="V449" s="139" t="s">
        <v>204</v>
      </c>
      <c r="W449" s="140">
        <v>42583</v>
      </c>
      <c r="X449" s="139" t="s">
        <v>2303</v>
      </c>
      <c r="Y449" s="139" t="s">
        <v>2304</v>
      </c>
      <c r="Z449" s="421" t="s">
        <v>204</v>
      </c>
      <c r="AA449" s="141">
        <v>42583</v>
      </c>
      <c r="AB449" s="150"/>
      <c r="AC449" s="143" t="s">
        <v>548</v>
      </c>
      <c r="AD449" s="143" t="s">
        <v>548</v>
      </c>
      <c r="AE449" s="144"/>
      <c r="AF449" s="144"/>
      <c r="AG449" s="144"/>
      <c r="AH449" s="144"/>
      <c r="AI449" s="144"/>
      <c r="AJ449" s="144"/>
      <c r="AK449" s="144"/>
      <c r="AL449" s="144"/>
      <c r="AM449" s="342"/>
      <c r="AN449" s="479"/>
      <c r="AO449" s="372" t="e">
        <f>VLOOKUP(C449,[2]LICITACIONES!$A$2:$A$51,1,0)</f>
        <v>#N/A</v>
      </c>
      <c r="AP449" s="469"/>
      <c r="AQ449" s="469"/>
      <c r="AR449" s="468"/>
      <c r="AS449" s="468"/>
      <c r="AT449" s="468"/>
      <c r="AU449" s="468" t="s">
        <v>6514</v>
      </c>
      <c r="AV449" s="468" t="e">
        <f>VLOOKUP(C449,[3]LICITACIONES!$A$2:$B$67,2,0)</f>
        <v>#N/A</v>
      </c>
      <c r="AW449" s="468" t="e">
        <f>VLOOKUP(C449,'[3]O.C. EN EJECUCIÓN'!$A$2:$B$25,2,0)</f>
        <v>#N/A</v>
      </c>
      <c r="AX449" s="100"/>
      <c r="AY449" s="100"/>
      <c r="AZ449" s="100"/>
      <c r="BA449" s="100"/>
      <c r="BB449" s="100"/>
      <c r="BC449" s="100"/>
      <c r="BD449" s="100"/>
      <c r="BE449" s="100"/>
    </row>
    <row r="450" spans="1:57" ht="78.75" x14ac:dyDescent="0.25">
      <c r="A450" s="125">
        <v>451</v>
      </c>
      <c r="B450" s="126" t="s">
        <v>2305</v>
      </c>
      <c r="C450" s="126" t="s">
        <v>2305</v>
      </c>
      <c r="D450" s="127"/>
      <c r="E450" s="126" t="s">
        <v>2306</v>
      </c>
      <c r="F450" s="127"/>
      <c r="G450" s="127"/>
      <c r="H450" s="132" t="s">
        <v>2307</v>
      </c>
      <c r="I450" s="440">
        <v>42555</v>
      </c>
      <c r="J450" s="167" t="s">
        <v>271</v>
      </c>
      <c r="K450" s="166" t="s">
        <v>3430</v>
      </c>
      <c r="L450" s="131">
        <v>3000</v>
      </c>
      <c r="M450" s="132" t="s">
        <v>2308</v>
      </c>
      <c r="N450" s="151" t="s">
        <v>203</v>
      </c>
      <c r="O450" s="133"/>
      <c r="P450" s="134" t="s">
        <v>203</v>
      </c>
      <c r="Q450" s="135">
        <v>42576</v>
      </c>
      <c r="R450" s="136" t="s">
        <v>286</v>
      </c>
      <c r="S450" s="137" t="s">
        <v>70</v>
      </c>
      <c r="T450" s="138">
        <v>42557</v>
      </c>
      <c r="U450" s="139" t="s">
        <v>3293</v>
      </c>
      <c r="V450" s="139" t="s">
        <v>204</v>
      </c>
      <c r="W450" s="140">
        <v>42600</v>
      </c>
      <c r="X450" s="139" t="s">
        <v>3818</v>
      </c>
      <c r="Y450" s="139" t="s">
        <v>3819</v>
      </c>
      <c r="Z450" s="422"/>
      <c r="AA450" s="425"/>
      <c r="AB450" s="150"/>
      <c r="AC450" s="143" t="s">
        <v>548</v>
      </c>
      <c r="AD450" s="143" t="s">
        <v>548</v>
      </c>
      <c r="AE450" s="144"/>
      <c r="AF450" s="142" t="s">
        <v>3820</v>
      </c>
      <c r="AG450" s="144"/>
      <c r="AH450" s="143" t="s">
        <v>3821</v>
      </c>
      <c r="AI450" s="144"/>
      <c r="AJ450" s="144"/>
      <c r="AK450" s="144"/>
      <c r="AL450" s="144"/>
      <c r="AM450" s="342"/>
      <c r="AN450" s="479"/>
      <c r="AO450" s="372" t="e">
        <f>VLOOKUP(C450,[2]LICITACIONES!$A$2:$A$51,1,0)</f>
        <v>#N/A</v>
      </c>
      <c r="AP450" s="469"/>
      <c r="AQ450" s="469"/>
      <c r="AR450" s="468"/>
      <c r="AS450" s="468"/>
      <c r="AT450" s="468"/>
      <c r="AU450" s="468" t="s">
        <v>6514</v>
      </c>
      <c r="AV450" s="468" t="e">
        <f>VLOOKUP(C450,[3]LICITACIONES!$A$2:$B$67,2,0)</f>
        <v>#N/A</v>
      </c>
      <c r="AW450" s="468" t="e">
        <f>VLOOKUP(C450,'[3]O.C. EN EJECUCIÓN'!$A$2:$B$25,2,0)</f>
        <v>#N/A</v>
      </c>
      <c r="AX450" s="100"/>
      <c r="AY450" s="100"/>
      <c r="AZ450" s="100"/>
      <c r="BA450" s="100"/>
      <c r="BB450" s="100"/>
      <c r="BC450" s="100"/>
      <c r="BD450" s="100"/>
      <c r="BE450" s="100"/>
    </row>
    <row r="451" spans="1:57" ht="78.75" x14ac:dyDescent="0.25">
      <c r="A451" s="125">
        <v>452</v>
      </c>
      <c r="B451" s="126" t="s">
        <v>2311</v>
      </c>
      <c r="C451" s="126" t="s">
        <v>2311</v>
      </c>
      <c r="D451" s="127"/>
      <c r="E451" s="126" t="s">
        <v>2312</v>
      </c>
      <c r="F451" s="127"/>
      <c r="G451" s="127"/>
      <c r="H451" s="132" t="s">
        <v>2313</v>
      </c>
      <c r="I451" s="440">
        <v>42555</v>
      </c>
      <c r="J451" s="167" t="s">
        <v>271</v>
      </c>
      <c r="K451" s="166" t="s">
        <v>2314</v>
      </c>
      <c r="L451" s="131">
        <v>3500</v>
      </c>
      <c r="M451" s="132" t="s">
        <v>2315</v>
      </c>
      <c r="N451" s="151" t="s">
        <v>203</v>
      </c>
      <c r="O451" s="133"/>
      <c r="P451" s="134" t="s">
        <v>203</v>
      </c>
      <c r="Q451" s="135">
        <v>42555</v>
      </c>
      <c r="R451" s="136" t="s">
        <v>286</v>
      </c>
      <c r="S451" s="137" t="s">
        <v>70</v>
      </c>
      <c r="T451" s="138">
        <v>42557</v>
      </c>
      <c r="U451" s="139" t="s">
        <v>2309</v>
      </c>
      <c r="V451" s="139" t="s">
        <v>203</v>
      </c>
      <c r="W451" s="140">
        <v>42562</v>
      </c>
      <c r="X451" s="139" t="s">
        <v>2316</v>
      </c>
      <c r="Y451" s="139" t="s">
        <v>2310</v>
      </c>
      <c r="Z451" s="423" t="s">
        <v>203</v>
      </c>
      <c r="AA451" s="141">
        <v>42563</v>
      </c>
      <c r="AB451" s="150"/>
      <c r="AC451" s="143" t="s">
        <v>548</v>
      </c>
      <c r="AD451" s="143" t="s">
        <v>548</v>
      </c>
      <c r="AE451" s="144"/>
      <c r="AF451" s="180">
        <v>20261695813</v>
      </c>
      <c r="AG451" s="144"/>
      <c r="AH451" s="144"/>
      <c r="AI451" s="144"/>
      <c r="AJ451" s="144"/>
      <c r="AK451" s="144"/>
      <c r="AL451" s="144"/>
      <c r="AM451" s="342"/>
      <c r="AN451" s="479"/>
      <c r="AO451" s="372" t="e">
        <f>VLOOKUP(C451,[2]LICITACIONES!$A$2:$A$51,1,0)</f>
        <v>#N/A</v>
      </c>
      <c r="AP451" s="469"/>
      <c r="AQ451" s="469"/>
      <c r="AR451" s="468"/>
      <c r="AS451" s="468"/>
      <c r="AT451" s="468"/>
      <c r="AU451" s="468"/>
      <c r="AV451" s="468" t="e">
        <f>VLOOKUP(C451,[3]LICITACIONES!$A$2:$B$67,2,0)</f>
        <v>#N/A</v>
      </c>
      <c r="AW451" s="468" t="e">
        <f>VLOOKUP(C451,'[3]O.C. EN EJECUCIÓN'!$A$2:$B$25,2,0)</f>
        <v>#N/A</v>
      </c>
      <c r="AX451" s="100"/>
      <c r="AY451" s="100"/>
      <c r="AZ451" s="100"/>
      <c r="BA451" s="100"/>
      <c r="BB451" s="100"/>
      <c r="BC451" s="100"/>
      <c r="BD451" s="100"/>
      <c r="BE451" s="100"/>
    </row>
    <row r="452" spans="1:57" ht="78.75" x14ac:dyDescent="0.25">
      <c r="A452" s="125">
        <v>453</v>
      </c>
      <c r="B452" s="126" t="s">
        <v>2317</v>
      </c>
      <c r="C452" s="126" t="s">
        <v>2317</v>
      </c>
      <c r="D452" s="127"/>
      <c r="E452" s="126" t="s">
        <v>2318</v>
      </c>
      <c r="F452" s="127"/>
      <c r="G452" s="127"/>
      <c r="H452" s="132" t="s">
        <v>2319</v>
      </c>
      <c r="I452" s="440">
        <v>42555</v>
      </c>
      <c r="J452" s="167" t="s">
        <v>271</v>
      </c>
      <c r="K452" s="166" t="s">
        <v>2320</v>
      </c>
      <c r="L452" s="131">
        <v>3000</v>
      </c>
      <c r="M452" s="132" t="s">
        <v>3431</v>
      </c>
      <c r="N452" s="151" t="s">
        <v>203</v>
      </c>
      <c r="O452" s="133"/>
      <c r="P452" s="134" t="s">
        <v>203</v>
      </c>
      <c r="Q452" s="135">
        <v>42576</v>
      </c>
      <c r="R452" s="136" t="s">
        <v>286</v>
      </c>
      <c r="S452" s="137" t="s">
        <v>70</v>
      </c>
      <c r="T452" s="138">
        <v>42557</v>
      </c>
      <c r="U452" s="139" t="s">
        <v>3293</v>
      </c>
      <c r="V452" s="139" t="s">
        <v>204</v>
      </c>
      <c r="W452" s="140">
        <v>42600</v>
      </c>
      <c r="X452" s="139" t="s">
        <v>3822</v>
      </c>
      <c r="Y452" s="139" t="s">
        <v>3819</v>
      </c>
      <c r="Z452" s="422"/>
      <c r="AA452" s="425"/>
      <c r="AB452" s="150"/>
      <c r="AC452" s="143" t="s">
        <v>548</v>
      </c>
      <c r="AD452" s="143" t="s">
        <v>548</v>
      </c>
      <c r="AE452" s="144"/>
      <c r="AF452" s="180">
        <v>23920296084</v>
      </c>
      <c r="AG452" s="144"/>
      <c r="AH452" s="144"/>
      <c r="AI452" s="144"/>
      <c r="AJ452" s="144"/>
      <c r="AK452" s="144"/>
      <c r="AL452" s="144"/>
      <c r="AM452" s="342"/>
      <c r="AN452" s="479"/>
      <c r="AO452" s="372" t="e">
        <f>VLOOKUP(C452,[2]LICITACIONES!$A$2:$A$51,1,0)</f>
        <v>#N/A</v>
      </c>
      <c r="AP452" s="469"/>
      <c r="AQ452" s="469"/>
      <c r="AR452" s="468"/>
      <c r="AS452" s="468"/>
      <c r="AT452" s="468"/>
      <c r="AU452" s="468" t="s">
        <v>6514</v>
      </c>
      <c r="AV452" s="468" t="e">
        <f>VLOOKUP(C452,[3]LICITACIONES!$A$2:$B$67,2,0)</f>
        <v>#N/A</v>
      </c>
      <c r="AW452" s="468" t="e">
        <f>VLOOKUP(C452,'[3]O.C. EN EJECUCIÓN'!$A$2:$B$25,2,0)</f>
        <v>#N/A</v>
      </c>
      <c r="AX452" s="100"/>
      <c r="AY452" s="100"/>
      <c r="AZ452" s="100"/>
      <c r="BA452" s="100"/>
      <c r="BB452" s="100"/>
      <c r="BC452" s="100"/>
      <c r="BD452" s="100"/>
      <c r="BE452" s="100"/>
    </row>
    <row r="453" spans="1:57" ht="78.75" x14ac:dyDescent="0.25">
      <c r="A453" s="125">
        <v>454</v>
      </c>
      <c r="B453" s="126" t="s">
        <v>2321</v>
      </c>
      <c r="C453" s="126" t="s">
        <v>2321</v>
      </c>
      <c r="D453" s="127"/>
      <c r="E453" s="126" t="s">
        <v>2322</v>
      </c>
      <c r="F453" s="127"/>
      <c r="G453" s="127"/>
      <c r="H453" s="132" t="s">
        <v>2323</v>
      </c>
      <c r="I453" s="440">
        <v>42555</v>
      </c>
      <c r="J453" s="167" t="s">
        <v>271</v>
      </c>
      <c r="K453" s="166" t="s">
        <v>2324</v>
      </c>
      <c r="L453" s="131">
        <v>6000</v>
      </c>
      <c r="M453" s="132" t="s">
        <v>3432</v>
      </c>
      <c r="N453" s="151" t="s">
        <v>203</v>
      </c>
      <c r="O453" s="133"/>
      <c r="P453" s="134" t="s">
        <v>203</v>
      </c>
      <c r="Q453" s="135">
        <v>42615</v>
      </c>
      <c r="R453" s="136" t="s">
        <v>286</v>
      </c>
      <c r="S453" s="137" t="s">
        <v>70</v>
      </c>
      <c r="T453" s="138">
        <v>42557</v>
      </c>
      <c r="U453" s="139" t="s">
        <v>3293</v>
      </c>
      <c r="V453" s="139" t="s">
        <v>204</v>
      </c>
      <c r="W453" s="140">
        <v>42626</v>
      </c>
      <c r="X453" s="139" t="s">
        <v>6435</v>
      </c>
      <c r="Y453" s="139" t="s">
        <v>3819</v>
      </c>
      <c r="Z453" s="423"/>
      <c r="AA453" s="141"/>
      <c r="AB453" s="150"/>
      <c r="AC453" s="143" t="s">
        <v>548</v>
      </c>
      <c r="AD453" s="143" t="s">
        <v>548</v>
      </c>
      <c r="AE453" s="144"/>
      <c r="AF453" s="180">
        <v>27952085455</v>
      </c>
      <c r="AG453" s="144"/>
      <c r="AH453" s="144"/>
      <c r="AI453" s="144"/>
      <c r="AJ453" s="144"/>
      <c r="AK453" s="144"/>
      <c r="AL453" s="144"/>
      <c r="AM453" s="342"/>
      <c r="AN453" s="479"/>
      <c r="AO453" s="372" t="e">
        <f>VLOOKUP(C453,[2]LICITACIONES!$A$2:$A$51,1,0)</f>
        <v>#N/A</v>
      </c>
      <c r="AP453" s="469"/>
      <c r="AQ453" s="469"/>
      <c r="AR453" s="468"/>
      <c r="AS453" s="468"/>
      <c r="AT453" s="468"/>
      <c r="AU453" s="468"/>
      <c r="AV453" s="468" t="e">
        <f>VLOOKUP(C453,[3]LICITACIONES!$A$2:$B$67,2,0)</f>
        <v>#N/A</v>
      </c>
      <c r="AW453" s="468" t="e">
        <f>VLOOKUP(C453,'[3]O.C. EN EJECUCIÓN'!$A$2:$B$25,2,0)</f>
        <v>#N/A</v>
      </c>
      <c r="AX453" s="100"/>
      <c r="AY453" s="100"/>
      <c r="AZ453" s="100"/>
      <c r="BA453" s="100"/>
      <c r="BB453" s="100"/>
      <c r="BC453" s="100"/>
      <c r="BD453" s="100"/>
      <c r="BE453" s="100"/>
    </row>
    <row r="454" spans="1:57" ht="78.75" x14ac:dyDescent="0.25">
      <c r="A454" s="125">
        <v>455</v>
      </c>
      <c r="B454" s="126" t="s">
        <v>2326</v>
      </c>
      <c r="C454" s="126" t="s">
        <v>2326</v>
      </c>
      <c r="D454" s="127"/>
      <c r="E454" s="126" t="s">
        <v>2327</v>
      </c>
      <c r="F454" s="127"/>
      <c r="G454" s="127"/>
      <c r="H454" s="132" t="s">
        <v>2328</v>
      </c>
      <c r="I454" s="440">
        <v>42555</v>
      </c>
      <c r="J454" s="167" t="s">
        <v>271</v>
      </c>
      <c r="K454" s="166" t="s">
        <v>3433</v>
      </c>
      <c r="L454" s="131">
        <v>3000</v>
      </c>
      <c r="M454" s="132" t="s">
        <v>3434</v>
      </c>
      <c r="N454" s="151" t="s">
        <v>203</v>
      </c>
      <c r="O454" s="133"/>
      <c r="P454" s="134" t="s">
        <v>203</v>
      </c>
      <c r="Q454" s="135">
        <v>42607</v>
      </c>
      <c r="R454" s="136" t="s">
        <v>286</v>
      </c>
      <c r="S454" s="137" t="s">
        <v>70</v>
      </c>
      <c r="T454" s="138">
        <v>42557</v>
      </c>
      <c r="U454" s="139" t="s">
        <v>2309</v>
      </c>
      <c r="V454" s="139" t="s">
        <v>204</v>
      </c>
      <c r="W454" s="140">
        <v>42625</v>
      </c>
      <c r="X454" s="139" t="s">
        <v>6436</v>
      </c>
      <c r="Y454" s="139" t="s">
        <v>2310</v>
      </c>
      <c r="Z454" s="423"/>
      <c r="AA454" s="141"/>
      <c r="AB454" s="150"/>
      <c r="AC454" s="143" t="s">
        <v>548</v>
      </c>
      <c r="AD454" s="143" t="s">
        <v>548</v>
      </c>
      <c r="AE454" s="144"/>
      <c r="AF454" s="180">
        <v>20136535782</v>
      </c>
      <c r="AG454" s="144"/>
      <c r="AH454" s="144"/>
      <c r="AI454" s="144"/>
      <c r="AJ454" s="144"/>
      <c r="AK454" s="144"/>
      <c r="AL454" s="144"/>
      <c r="AM454" s="342"/>
      <c r="AN454" s="479"/>
      <c r="AO454" s="372" t="e">
        <f>VLOOKUP(C454,[2]LICITACIONES!$A$2:$A$51,1,0)</f>
        <v>#N/A</v>
      </c>
      <c r="AP454" s="469"/>
      <c r="AQ454" s="469"/>
      <c r="AR454" s="468"/>
      <c r="AS454" s="468"/>
      <c r="AT454" s="468"/>
      <c r="AU454" s="468"/>
      <c r="AV454" s="468" t="e">
        <f>VLOOKUP(C454,[3]LICITACIONES!$A$2:$B$67,2,0)</f>
        <v>#N/A</v>
      </c>
      <c r="AW454" s="468" t="e">
        <f>VLOOKUP(C454,'[3]O.C. EN EJECUCIÓN'!$A$2:$B$25,2,0)</f>
        <v>#N/A</v>
      </c>
      <c r="AX454" s="100"/>
      <c r="AY454" s="100"/>
      <c r="AZ454" s="100"/>
      <c r="BA454" s="100"/>
      <c r="BB454" s="100"/>
      <c r="BC454" s="100"/>
      <c r="BD454" s="100"/>
      <c r="BE454" s="100"/>
    </row>
    <row r="455" spans="1:57" ht="78.75" x14ac:dyDescent="0.25">
      <c r="A455" s="125">
        <v>456</v>
      </c>
      <c r="B455" s="126" t="s">
        <v>2330</v>
      </c>
      <c r="C455" s="126" t="s">
        <v>2330</v>
      </c>
      <c r="D455" s="127"/>
      <c r="E455" s="126" t="s">
        <v>2331</v>
      </c>
      <c r="F455" s="127"/>
      <c r="G455" s="127"/>
      <c r="H455" s="132" t="s">
        <v>2332</v>
      </c>
      <c r="I455" s="440">
        <v>42555</v>
      </c>
      <c r="J455" s="167" t="s">
        <v>271</v>
      </c>
      <c r="K455" s="166" t="s">
        <v>2333</v>
      </c>
      <c r="L455" s="131">
        <v>9000</v>
      </c>
      <c r="M455" s="132" t="s">
        <v>3435</v>
      </c>
      <c r="N455" s="151" t="s">
        <v>203</v>
      </c>
      <c r="O455" s="133"/>
      <c r="P455" s="134" t="s">
        <v>203</v>
      </c>
      <c r="Q455" s="135">
        <v>42620</v>
      </c>
      <c r="R455" s="136" t="s">
        <v>286</v>
      </c>
      <c r="S455" s="137" t="s">
        <v>70</v>
      </c>
      <c r="T455" s="138">
        <v>42557</v>
      </c>
      <c r="U455" s="139" t="s">
        <v>3293</v>
      </c>
      <c r="V455" s="139" t="s">
        <v>204</v>
      </c>
      <c r="W455" s="140">
        <v>42627</v>
      </c>
      <c r="X455" s="139" t="s">
        <v>6485</v>
      </c>
      <c r="Y455" s="139" t="s">
        <v>5413</v>
      </c>
      <c r="Z455" s="423"/>
      <c r="AA455" s="141"/>
      <c r="AB455" s="150"/>
      <c r="AC455" s="143" t="s">
        <v>548</v>
      </c>
      <c r="AD455" s="143" t="s">
        <v>548</v>
      </c>
      <c r="AE455" s="144"/>
      <c r="AF455" s="180">
        <v>20267814296</v>
      </c>
      <c r="AG455" s="144"/>
      <c r="AH455" s="144"/>
      <c r="AI455" s="144"/>
      <c r="AJ455" s="144"/>
      <c r="AK455" s="144"/>
      <c r="AL455" s="144"/>
      <c r="AM455" s="342"/>
      <c r="AN455" s="479"/>
      <c r="AO455" s="372" t="e">
        <f>VLOOKUP(C455,[2]LICITACIONES!$A$2:$A$51,1,0)</f>
        <v>#N/A</v>
      </c>
      <c r="AP455" s="469"/>
      <c r="AQ455" s="469"/>
      <c r="AR455" s="468"/>
      <c r="AS455" s="468"/>
      <c r="AT455" s="468"/>
      <c r="AU455" s="468"/>
      <c r="AV455" s="468" t="e">
        <f>VLOOKUP(C455,[3]LICITACIONES!$A$2:$B$67,2,0)</f>
        <v>#N/A</v>
      </c>
      <c r="AW455" s="468" t="e">
        <f>VLOOKUP(C455,'[3]O.C. EN EJECUCIÓN'!$A$2:$B$25,2,0)</f>
        <v>#N/A</v>
      </c>
      <c r="AX455" s="100"/>
      <c r="AY455" s="100"/>
      <c r="AZ455" s="100"/>
      <c r="BA455" s="100"/>
      <c r="BB455" s="100"/>
      <c r="BC455" s="100"/>
      <c r="BD455" s="100"/>
      <c r="BE455" s="100"/>
    </row>
    <row r="456" spans="1:57" ht="78.75" x14ac:dyDescent="0.25">
      <c r="A456" s="125">
        <v>457</v>
      </c>
      <c r="B456" s="126" t="s">
        <v>2335</v>
      </c>
      <c r="C456" s="126" t="s">
        <v>2335</v>
      </c>
      <c r="D456" s="127"/>
      <c r="E456" s="126" t="s">
        <v>2336</v>
      </c>
      <c r="F456" s="127"/>
      <c r="G456" s="127"/>
      <c r="H456" s="132" t="s">
        <v>2337</v>
      </c>
      <c r="I456" s="440">
        <v>42555</v>
      </c>
      <c r="J456" s="167" t="s">
        <v>271</v>
      </c>
      <c r="K456" s="166" t="s">
        <v>2338</v>
      </c>
      <c r="L456" s="131">
        <v>19000</v>
      </c>
      <c r="M456" s="132" t="s">
        <v>3436</v>
      </c>
      <c r="N456" s="151" t="s">
        <v>203</v>
      </c>
      <c r="O456" s="133"/>
      <c r="P456" s="134" t="s">
        <v>203</v>
      </c>
      <c r="Q456" s="135">
        <v>42587</v>
      </c>
      <c r="R456" s="136" t="s">
        <v>286</v>
      </c>
      <c r="S456" s="137" t="s">
        <v>70</v>
      </c>
      <c r="T456" s="138">
        <v>42557</v>
      </c>
      <c r="U456" s="139" t="s">
        <v>3293</v>
      </c>
      <c r="V456" s="139" t="s">
        <v>204</v>
      </c>
      <c r="W456" s="140">
        <v>42605</v>
      </c>
      <c r="X456" s="139" t="s">
        <v>3823</v>
      </c>
      <c r="Y456" s="148"/>
      <c r="Z456" s="422"/>
      <c r="AA456" s="425"/>
      <c r="AB456" s="150"/>
      <c r="AC456" s="143" t="s">
        <v>548</v>
      </c>
      <c r="AD456" s="143" t="s">
        <v>548</v>
      </c>
      <c r="AE456" s="144"/>
      <c r="AF456" s="180">
        <v>20187652089</v>
      </c>
      <c r="AG456" s="144"/>
      <c r="AH456" s="144"/>
      <c r="AI456" s="144"/>
      <c r="AJ456" s="144"/>
      <c r="AK456" s="144"/>
      <c r="AL456" s="144"/>
      <c r="AM456" s="342"/>
      <c r="AN456" s="479"/>
      <c r="AO456" s="372" t="e">
        <f>VLOOKUP(C456,[2]LICITACIONES!$A$2:$A$51,1,0)</f>
        <v>#N/A</v>
      </c>
      <c r="AP456" s="469"/>
      <c r="AQ456" s="469"/>
      <c r="AR456" s="468"/>
      <c r="AS456" s="468"/>
      <c r="AT456" s="468"/>
      <c r="AU456" s="468" t="s">
        <v>6514</v>
      </c>
      <c r="AV456" s="468" t="e">
        <f>VLOOKUP(C456,[3]LICITACIONES!$A$2:$B$67,2,0)</f>
        <v>#N/A</v>
      </c>
      <c r="AW456" s="468" t="e">
        <f>VLOOKUP(C456,'[3]O.C. EN EJECUCIÓN'!$A$2:$B$25,2,0)</f>
        <v>#N/A</v>
      </c>
      <c r="AX456" s="100"/>
      <c r="AY456" s="100"/>
      <c r="AZ456" s="100"/>
      <c r="BA456" s="100"/>
      <c r="BB456" s="100"/>
      <c r="BC456" s="100"/>
      <c r="BD456" s="100"/>
      <c r="BE456" s="100"/>
    </row>
    <row r="457" spans="1:57" ht="78.75" x14ac:dyDescent="0.25">
      <c r="A457" s="125">
        <v>458</v>
      </c>
      <c r="B457" s="126" t="s">
        <v>2339</v>
      </c>
      <c r="C457" s="126" t="s">
        <v>2339</v>
      </c>
      <c r="D457" s="127"/>
      <c r="E457" s="126" t="s">
        <v>2340</v>
      </c>
      <c r="F457" s="127"/>
      <c r="G457" s="127"/>
      <c r="H457" s="132" t="s">
        <v>2341</v>
      </c>
      <c r="I457" s="440">
        <v>42555</v>
      </c>
      <c r="J457" s="167" t="s">
        <v>271</v>
      </c>
      <c r="K457" s="166" t="s">
        <v>2342</v>
      </c>
      <c r="L457" s="131">
        <v>7000</v>
      </c>
      <c r="M457" s="132" t="s">
        <v>2343</v>
      </c>
      <c r="N457" s="151" t="s">
        <v>203</v>
      </c>
      <c r="O457" s="133"/>
      <c r="P457" s="134" t="s">
        <v>203</v>
      </c>
      <c r="Q457" s="135">
        <v>42587</v>
      </c>
      <c r="R457" s="136" t="s">
        <v>286</v>
      </c>
      <c r="S457" s="137" t="s">
        <v>70</v>
      </c>
      <c r="T457" s="138">
        <v>42556</v>
      </c>
      <c r="U457" s="139" t="s">
        <v>3293</v>
      </c>
      <c r="V457" s="139" t="s">
        <v>204</v>
      </c>
      <c r="W457" s="140">
        <v>42605</v>
      </c>
      <c r="X457" s="139" t="s">
        <v>3824</v>
      </c>
      <c r="Y457" s="139" t="s">
        <v>5413</v>
      </c>
      <c r="Z457" s="422"/>
      <c r="AA457" s="425"/>
      <c r="AB457" s="150"/>
      <c r="AC457" s="143" t="s">
        <v>548</v>
      </c>
      <c r="AD457" s="143" t="s">
        <v>548</v>
      </c>
      <c r="AE457" s="144"/>
      <c r="AF457" s="144"/>
      <c r="AG457" s="144"/>
      <c r="AH457" s="144"/>
      <c r="AI457" s="144"/>
      <c r="AJ457" s="144"/>
      <c r="AK457" s="144"/>
      <c r="AL457" s="144"/>
      <c r="AM457" s="342"/>
      <c r="AN457" s="479"/>
      <c r="AO457" s="372" t="e">
        <f>VLOOKUP(C457,[2]LICITACIONES!$A$2:$A$51,1,0)</f>
        <v>#N/A</v>
      </c>
      <c r="AP457" s="469"/>
      <c r="AQ457" s="469"/>
      <c r="AR457" s="468"/>
      <c r="AS457" s="468"/>
      <c r="AT457" s="468"/>
      <c r="AU457" s="468" t="s">
        <v>6514</v>
      </c>
      <c r="AV457" s="468" t="e">
        <f>VLOOKUP(C457,[3]LICITACIONES!$A$2:$B$67,2,0)</f>
        <v>#N/A</v>
      </c>
      <c r="AW457" s="468" t="e">
        <f>VLOOKUP(C457,'[3]O.C. EN EJECUCIÓN'!$A$2:$B$25,2,0)</f>
        <v>#N/A</v>
      </c>
      <c r="AX457" s="100"/>
      <c r="AY457" s="100"/>
      <c r="AZ457" s="100"/>
      <c r="BA457" s="100"/>
      <c r="BB457" s="100"/>
      <c r="BC457" s="100"/>
      <c r="BD457" s="100"/>
      <c r="BE457" s="100"/>
    </row>
    <row r="458" spans="1:57" ht="78.75" x14ac:dyDescent="0.25">
      <c r="A458" s="125">
        <v>459</v>
      </c>
      <c r="B458" s="126" t="s">
        <v>2345</v>
      </c>
      <c r="C458" s="126" t="s">
        <v>2345</v>
      </c>
      <c r="D458" s="127"/>
      <c r="E458" s="126" t="s">
        <v>2346</v>
      </c>
      <c r="F458" s="127"/>
      <c r="G458" s="127"/>
      <c r="H458" s="132" t="s">
        <v>2347</v>
      </c>
      <c r="I458" s="440">
        <v>42555</v>
      </c>
      <c r="J458" s="167" t="s">
        <v>271</v>
      </c>
      <c r="K458" s="166" t="s">
        <v>2348</v>
      </c>
      <c r="L458" s="131">
        <v>3500</v>
      </c>
      <c r="M458" s="132" t="s">
        <v>2349</v>
      </c>
      <c r="N458" s="151" t="s">
        <v>203</v>
      </c>
      <c r="O458" s="133"/>
      <c r="P458" s="134" t="s">
        <v>203</v>
      </c>
      <c r="Q458" s="135">
        <v>42555</v>
      </c>
      <c r="R458" s="136" t="s">
        <v>286</v>
      </c>
      <c r="S458" s="137" t="s">
        <v>70</v>
      </c>
      <c r="T458" s="138">
        <v>42557</v>
      </c>
      <c r="U458" s="139" t="s">
        <v>2309</v>
      </c>
      <c r="V458" s="139" t="s">
        <v>204</v>
      </c>
      <c r="W458" s="140">
        <v>42640</v>
      </c>
      <c r="X458" s="139" t="s">
        <v>6736</v>
      </c>
      <c r="Y458" s="139"/>
      <c r="Z458" s="421"/>
      <c r="AA458" s="141"/>
      <c r="AB458" s="150"/>
      <c r="AC458" s="143" t="s">
        <v>548</v>
      </c>
      <c r="AD458" s="143" t="s">
        <v>548</v>
      </c>
      <c r="AE458" s="144"/>
      <c r="AF458" s="180">
        <v>23128145699</v>
      </c>
      <c r="AG458" s="144"/>
      <c r="AH458" s="144"/>
      <c r="AI458" s="144"/>
      <c r="AJ458" s="144"/>
      <c r="AK458" s="144"/>
      <c r="AL458" s="144"/>
      <c r="AM458" s="342"/>
      <c r="AN458" s="479"/>
      <c r="AO458" s="372" t="e">
        <f>VLOOKUP(C458,[2]LICITACIONES!$A$2:$A$51,1,0)</f>
        <v>#N/A</v>
      </c>
      <c r="AP458" s="469"/>
      <c r="AQ458" s="469"/>
      <c r="AR458" s="468"/>
      <c r="AS458" s="468"/>
      <c r="AT458" s="468"/>
      <c r="AU458" s="468"/>
      <c r="AV458" s="468" t="e">
        <f>VLOOKUP(C458,[3]LICITACIONES!$A$2:$B$67,2,0)</f>
        <v>#N/A</v>
      </c>
      <c r="AW458" s="468" t="e">
        <f>VLOOKUP(C458,'[3]O.C. EN EJECUCIÓN'!$A$2:$B$25,2,0)</f>
        <v>#N/A</v>
      </c>
      <c r="AX458" s="100"/>
      <c r="AY458" s="100"/>
      <c r="AZ458" s="100"/>
      <c r="BA458" s="100"/>
      <c r="BB458" s="100"/>
      <c r="BC458" s="100"/>
      <c r="BD458" s="100"/>
      <c r="BE458" s="100"/>
    </row>
    <row r="459" spans="1:57" ht="78.75" x14ac:dyDescent="0.25">
      <c r="A459" s="125">
        <v>460</v>
      </c>
      <c r="B459" s="126" t="s">
        <v>2351</v>
      </c>
      <c r="C459" s="126" t="s">
        <v>2351</v>
      </c>
      <c r="D459" s="127"/>
      <c r="E459" s="126" t="s">
        <v>2352</v>
      </c>
      <c r="F459" s="127"/>
      <c r="G459" s="127"/>
      <c r="H459" s="132" t="s">
        <v>2353</v>
      </c>
      <c r="I459" s="440">
        <v>42555</v>
      </c>
      <c r="J459" s="167" t="s">
        <v>271</v>
      </c>
      <c r="K459" s="166" t="s">
        <v>3437</v>
      </c>
      <c r="L459" s="131">
        <v>3000</v>
      </c>
      <c r="M459" s="132" t="s">
        <v>3438</v>
      </c>
      <c r="N459" s="151" t="s">
        <v>203</v>
      </c>
      <c r="O459" s="133"/>
      <c r="P459" s="134" t="s">
        <v>203</v>
      </c>
      <c r="Q459" s="135">
        <v>42555</v>
      </c>
      <c r="R459" s="136" t="s">
        <v>286</v>
      </c>
      <c r="S459" s="137" t="s">
        <v>70</v>
      </c>
      <c r="T459" s="138">
        <v>42556</v>
      </c>
      <c r="U459" s="139" t="s">
        <v>3293</v>
      </c>
      <c r="V459" s="139" t="s">
        <v>204</v>
      </c>
      <c r="W459" s="140">
        <v>42583</v>
      </c>
      <c r="X459" s="139" t="s">
        <v>1138</v>
      </c>
      <c r="Y459" s="139" t="s">
        <v>2354</v>
      </c>
      <c r="Z459" s="421" t="s">
        <v>206</v>
      </c>
      <c r="AA459" s="141">
        <v>42587</v>
      </c>
      <c r="AB459" s="150"/>
      <c r="AC459" s="143" t="s">
        <v>548</v>
      </c>
      <c r="AD459" s="143" t="s">
        <v>548</v>
      </c>
      <c r="AE459" s="144"/>
      <c r="AF459" s="180">
        <v>20179961343</v>
      </c>
      <c r="AG459" s="144"/>
      <c r="AH459" s="144"/>
      <c r="AI459" s="144"/>
      <c r="AJ459" s="144"/>
      <c r="AK459" s="144"/>
      <c r="AL459" s="144"/>
      <c r="AM459" s="342"/>
      <c r="AN459" s="479"/>
      <c r="AO459" s="372" t="e">
        <f>VLOOKUP(C459,[2]LICITACIONES!$A$2:$A$51,1,0)</f>
        <v>#N/A</v>
      </c>
      <c r="AP459" s="469"/>
      <c r="AQ459" s="469"/>
      <c r="AR459" s="468"/>
      <c r="AS459" s="468"/>
      <c r="AT459" s="468"/>
      <c r="AU459" s="468" t="s">
        <v>6514</v>
      </c>
      <c r="AV459" s="468" t="e">
        <f>VLOOKUP(C459,[3]LICITACIONES!$A$2:$B$67,2,0)</f>
        <v>#N/A</v>
      </c>
      <c r="AW459" s="468" t="e">
        <f>VLOOKUP(C459,'[3]O.C. EN EJECUCIÓN'!$A$2:$B$25,2,0)</f>
        <v>#N/A</v>
      </c>
      <c r="AX459" s="100"/>
      <c r="AY459" s="100"/>
      <c r="AZ459" s="100"/>
      <c r="BA459" s="100"/>
      <c r="BB459" s="100"/>
      <c r="BC459" s="100"/>
      <c r="BD459" s="100"/>
      <c r="BE459" s="100"/>
    </row>
    <row r="460" spans="1:57" ht="78.75" x14ac:dyDescent="0.25">
      <c r="A460" s="125">
        <v>461</v>
      </c>
      <c r="B460" s="126" t="s">
        <v>2355</v>
      </c>
      <c r="C460" s="126" t="s">
        <v>2355</v>
      </c>
      <c r="D460" s="127"/>
      <c r="E460" s="126" t="s">
        <v>2356</v>
      </c>
      <c r="F460" s="127"/>
      <c r="G460" s="127"/>
      <c r="H460" s="132" t="s">
        <v>2357</v>
      </c>
      <c r="I460" s="440">
        <v>42555</v>
      </c>
      <c r="J460" s="167" t="s">
        <v>271</v>
      </c>
      <c r="K460" s="166" t="s">
        <v>3439</v>
      </c>
      <c r="L460" s="131">
        <v>3000</v>
      </c>
      <c r="M460" s="132" t="s">
        <v>3440</v>
      </c>
      <c r="N460" s="151" t="s">
        <v>203</v>
      </c>
      <c r="O460" s="133"/>
      <c r="P460" s="134" t="s">
        <v>203</v>
      </c>
      <c r="Q460" s="135">
        <v>42620</v>
      </c>
      <c r="R460" s="136" t="s">
        <v>286</v>
      </c>
      <c r="S460" s="137" t="s">
        <v>70</v>
      </c>
      <c r="T460" s="138">
        <v>42556</v>
      </c>
      <c r="U460" s="139" t="s">
        <v>3293</v>
      </c>
      <c r="V460" s="139" t="s">
        <v>204</v>
      </c>
      <c r="W460" s="140">
        <v>42627</v>
      </c>
      <c r="X460" s="139" t="s">
        <v>6486</v>
      </c>
      <c r="Y460" s="139" t="s">
        <v>2354</v>
      </c>
      <c r="Z460" s="421"/>
      <c r="AA460" s="141"/>
      <c r="AB460" s="150"/>
      <c r="AC460" s="143" t="s">
        <v>548</v>
      </c>
      <c r="AD460" s="143" t="s">
        <v>548</v>
      </c>
      <c r="AE460" s="144"/>
      <c r="AF460" s="180">
        <v>27292509877</v>
      </c>
      <c r="AG460" s="144"/>
      <c r="AH460" s="144"/>
      <c r="AI460" s="144"/>
      <c r="AJ460" s="144"/>
      <c r="AK460" s="144"/>
      <c r="AL460" s="144"/>
      <c r="AM460" s="342"/>
      <c r="AN460" s="479"/>
      <c r="AO460" s="372" t="e">
        <f>VLOOKUP(C460,[2]LICITACIONES!$A$2:$A$51,1,0)</f>
        <v>#N/A</v>
      </c>
      <c r="AP460" s="469"/>
      <c r="AQ460" s="469"/>
      <c r="AR460" s="468"/>
      <c r="AS460" s="468"/>
      <c r="AT460" s="468"/>
      <c r="AU460" s="468"/>
      <c r="AV460" s="468" t="e">
        <f>VLOOKUP(C460,[3]LICITACIONES!$A$2:$B$67,2,0)</f>
        <v>#N/A</v>
      </c>
      <c r="AW460" s="468" t="e">
        <f>VLOOKUP(C460,'[3]O.C. EN EJECUCIÓN'!$A$2:$B$25,2,0)</f>
        <v>#N/A</v>
      </c>
      <c r="AX460" s="100"/>
      <c r="AY460" s="100"/>
      <c r="AZ460" s="100"/>
      <c r="BA460" s="100"/>
      <c r="BB460" s="100"/>
      <c r="BC460" s="100"/>
      <c r="BD460" s="100"/>
      <c r="BE460" s="100"/>
    </row>
    <row r="461" spans="1:57" ht="110.25" x14ac:dyDescent="0.25">
      <c r="A461" s="125">
        <v>462</v>
      </c>
      <c r="B461" s="126" t="s">
        <v>2359</v>
      </c>
      <c r="C461" s="126" t="s">
        <v>2359</v>
      </c>
      <c r="D461" s="127"/>
      <c r="E461" s="126" t="s">
        <v>2360</v>
      </c>
      <c r="F461" s="127"/>
      <c r="G461" s="127"/>
      <c r="H461" s="188" t="s">
        <v>2361</v>
      </c>
      <c r="I461" s="440">
        <v>42555</v>
      </c>
      <c r="J461" s="167" t="s">
        <v>271</v>
      </c>
      <c r="K461" s="166" t="s">
        <v>2362</v>
      </c>
      <c r="L461" s="131">
        <v>4000</v>
      </c>
      <c r="M461" s="132" t="s">
        <v>2363</v>
      </c>
      <c r="N461" s="151" t="s">
        <v>203</v>
      </c>
      <c r="O461" s="133"/>
      <c r="P461" s="134" t="s">
        <v>203</v>
      </c>
      <c r="Q461" s="135">
        <v>42555</v>
      </c>
      <c r="R461" s="136" t="s">
        <v>286</v>
      </c>
      <c r="S461" s="137" t="s">
        <v>70</v>
      </c>
      <c r="T461" s="138">
        <v>42556</v>
      </c>
      <c r="U461" s="139" t="s">
        <v>7039</v>
      </c>
      <c r="V461" s="139" t="s">
        <v>203</v>
      </c>
      <c r="W461" s="140">
        <v>42643</v>
      </c>
      <c r="X461" s="139" t="s">
        <v>6859</v>
      </c>
      <c r="Y461" s="139" t="s">
        <v>6849</v>
      </c>
      <c r="Z461" s="421"/>
      <c r="AA461" s="141"/>
      <c r="AB461" s="150"/>
      <c r="AC461" s="143" t="s">
        <v>548</v>
      </c>
      <c r="AD461" s="143" t="s">
        <v>548</v>
      </c>
      <c r="AE461" s="144"/>
      <c r="AF461" s="144"/>
      <c r="AG461" s="144"/>
      <c r="AH461" s="144"/>
      <c r="AI461" s="144"/>
      <c r="AJ461" s="144"/>
      <c r="AK461" s="144"/>
      <c r="AL461" s="144"/>
      <c r="AM461" s="342"/>
      <c r="AN461" s="479"/>
      <c r="AO461" s="372" t="e">
        <f>VLOOKUP(C461,[2]LICITACIONES!$A$2:$A$51,1,0)</f>
        <v>#N/A</v>
      </c>
      <c r="AP461" s="469"/>
      <c r="AQ461" s="469"/>
      <c r="AR461" s="468"/>
      <c r="AS461" s="468"/>
      <c r="AT461" s="468"/>
      <c r="AU461" s="468"/>
      <c r="AV461" s="468" t="e">
        <f>VLOOKUP(C461,[3]LICITACIONES!$A$2:$B$67,2,0)</f>
        <v>#N/A</v>
      </c>
      <c r="AW461" s="468" t="e">
        <f>VLOOKUP(C461,'[3]O.C. EN EJECUCIÓN'!$A$2:$B$25,2,0)</f>
        <v>#N/A</v>
      </c>
      <c r="AX461" s="100"/>
      <c r="AY461" s="100"/>
      <c r="AZ461" s="100"/>
      <c r="BA461" s="100"/>
      <c r="BB461" s="100"/>
      <c r="BC461" s="100"/>
      <c r="BD461" s="100"/>
      <c r="BE461" s="100"/>
    </row>
    <row r="462" spans="1:57" ht="63" x14ac:dyDescent="0.25">
      <c r="A462" s="125">
        <v>463</v>
      </c>
      <c r="B462" s="126" t="s">
        <v>2367</v>
      </c>
      <c r="C462" s="126" t="s">
        <v>2367</v>
      </c>
      <c r="D462" s="127"/>
      <c r="E462" s="126" t="s">
        <v>2368</v>
      </c>
      <c r="F462" s="127"/>
      <c r="G462" s="127"/>
      <c r="H462" s="132" t="s">
        <v>2369</v>
      </c>
      <c r="I462" s="440">
        <v>42555</v>
      </c>
      <c r="J462" s="167" t="s">
        <v>271</v>
      </c>
      <c r="K462" s="166" t="s">
        <v>2370</v>
      </c>
      <c r="L462" s="131">
        <v>3000</v>
      </c>
      <c r="M462" s="132" t="s">
        <v>3441</v>
      </c>
      <c r="N462" s="151" t="s">
        <v>203</v>
      </c>
      <c r="O462" s="133"/>
      <c r="P462" s="134" t="s">
        <v>204</v>
      </c>
      <c r="Q462" s="135">
        <v>42563</v>
      </c>
      <c r="R462" s="136" t="s">
        <v>286</v>
      </c>
      <c r="S462" s="137" t="s">
        <v>70</v>
      </c>
      <c r="T462" s="138">
        <v>42556</v>
      </c>
      <c r="U462" s="139" t="s">
        <v>3293</v>
      </c>
      <c r="V462" s="139" t="s">
        <v>206</v>
      </c>
      <c r="W462" s="140">
        <v>42572</v>
      </c>
      <c r="X462" s="139" t="s">
        <v>2371</v>
      </c>
      <c r="Y462" s="139" t="s">
        <v>2372</v>
      </c>
      <c r="Z462" s="421" t="s">
        <v>3683</v>
      </c>
      <c r="AA462" s="141">
        <v>42580</v>
      </c>
      <c r="AB462" s="150"/>
      <c r="AC462" s="143" t="s">
        <v>548</v>
      </c>
      <c r="AD462" s="143" t="s">
        <v>548</v>
      </c>
      <c r="AE462" s="144"/>
      <c r="AF462" s="180">
        <v>27189016218</v>
      </c>
      <c r="AG462" s="144"/>
      <c r="AH462" s="144"/>
      <c r="AI462" s="144"/>
      <c r="AJ462" s="144"/>
      <c r="AK462" s="144"/>
      <c r="AL462" s="144"/>
      <c r="AM462" s="342"/>
      <c r="AN462" s="479"/>
      <c r="AO462" s="372" t="e">
        <f>VLOOKUP(C462,[2]LICITACIONES!$A$2:$A$51,1,0)</f>
        <v>#N/A</v>
      </c>
      <c r="AP462" s="469"/>
      <c r="AQ462" s="469"/>
      <c r="AR462" s="468"/>
      <c r="AS462" s="468"/>
      <c r="AT462" s="468"/>
      <c r="AU462" s="468" t="s">
        <v>6514</v>
      </c>
      <c r="AV462" s="468" t="e">
        <f>VLOOKUP(C462,[3]LICITACIONES!$A$2:$B$67,2,0)</f>
        <v>#N/A</v>
      </c>
      <c r="AW462" s="468" t="e">
        <f>VLOOKUP(C462,'[3]O.C. EN EJECUCIÓN'!$A$2:$B$25,2,0)</f>
        <v>#N/A</v>
      </c>
      <c r="AX462" s="100"/>
      <c r="AY462" s="100"/>
      <c r="AZ462" s="100"/>
      <c r="BA462" s="100"/>
      <c r="BB462" s="100"/>
      <c r="BC462" s="100"/>
      <c r="BD462" s="100"/>
      <c r="BE462" s="100"/>
    </row>
    <row r="463" spans="1:57" ht="78.75" x14ac:dyDescent="0.25">
      <c r="A463" s="125">
        <v>464</v>
      </c>
      <c r="B463" s="126" t="s">
        <v>2373</v>
      </c>
      <c r="C463" s="126" t="s">
        <v>2373</v>
      </c>
      <c r="D463" s="127"/>
      <c r="E463" s="126" t="s">
        <v>2374</v>
      </c>
      <c r="F463" s="127"/>
      <c r="G463" s="127"/>
      <c r="H463" s="132" t="s">
        <v>2375</v>
      </c>
      <c r="I463" s="440">
        <v>42555</v>
      </c>
      <c r="J463" s="167" t="s">
        <v>271</v>
      </c>
      <c r="K463" s="166" t="s">
        <v>2370</v>
      </c>
      <c r="L463" s="131">
        <v>6000</v>
      </c>
      <c r="M463" s="132" t="s">
        <v>2376</v>
      </c>
      <c r="N463" s="151" t="s">
        <v>203</v>
      </c>
      <c r="O463" s="133"/>
      <c r="P463" s="134" t="s">
        <v>203</v>
      </c>
      <c r="Q463" s="135">
        <v>42555</v>
      </c>
      <c r="R463" s="136" t="s">
        <v>286</v>
      </c>
      <c r="S463" s="137" t="s">
        <v>70</v>
      </c>
      <c r="T463" s="138">
        <v>42556</v>
      </c>
      <c r="U463" s="139" t="s">
        <v>3684</v>
      </c>
      <c r="V463" s="139" t="s">
        <v>204</v>
      </c>
      <c r="W463" s="140">
        <v>42605</v>
      </c>
      <c r="X463" s="139" t="s">
        <v>3825</v>
      </c>
      <c r="Y463" s="148"/>
      <c r="Z463" s="422"/>
      <c r="AA463" s="425"/>
      <c r="AB463" s="150"/>
      <c r="AC463" s="143" t="s">
        <v>548</v>
      </c>
      <c r="AD463" s="143" t="s">
        <v>548</v>
      </c>
      <c r="AE463" s="144"/>
      <c r="AF463" s="144"/>
      <c r="AG463" s="144"/>
      <c r="AH463" s="144"/>
      <c r="AI463" s="144"/>
      <c r="AJ463" s="144"/>
      <c r="AK463" s="144"/>
      <c r="AL463" s="144"/>
      <c r="AM463" s="342"/>
      <c r="AN463" s="479"/>
      <c r="AO463" s="372" t="e">
        <f>VLOOKUP(C463,[2]LICITACIONES!$A$2:$A$51,1,0)</f>
        <v>#N/A</v>
      </c>
      <c r="AP463" s="469"/>
      <c r="AQ463" s="469"/>
      <c r="AR463" s="468"/>
      <c r="AS463" s="468"/>
      <c r="AT463" s="468"/>
      <c r="AU463" s="468"/>
      <c r="AV463" s="468" t="e">
        <f>VLOOKUP(C463,[3]LICITACIONES!$A$2:$B$67,2,0)</f>
        <v>#N/A</v>
      </c>
      <c r="AW463" s="468" t="e">
        <f>VLOOKUP(C463,'[3]O.C. EN EJECUCIÓN'!$A$2:$B$25,2,0)</f>
        <v>#N/A</v>
      </c>
      <c r="AX463" s="100"/>
      <c r="AY463" s="100"/>
      <c r="AZ463" s="100"/>
      <c r="BA463" s="100"/>
      <c r="BB463" s="100"/>
      <c r="BC463" s="100"/>
      <c r="BD463" s="100"/>
      <c r="BE463" s="100"/>
    </row>
    <row r="464" spans="1:57" ht="78.75" x14ac:dyDescent="0.25">
      <c r="A464" s="125">
        <v>465</v>
      </c>
      <c r="B464" s="126" t="s">
        <v>2377</v>
      </c>
      <c r="C464" s="126" t="s">
        <v>2377</v>
      </c>
      <c r="D464" s="127"/>
      <c r="E464" s="126" t="s">
        <v>2378</v>
      </c>
      <c r="F464" s="127"/>
      <c r="G464" s="127"/>
      <c r="H464" s="132" t="s">
        <v>2379</v>
      </c>
      <c r="I464" s="440">
        <v>42555</v>
      </c>
      <c r="J464" s="167" t="s">
        <v>271</v>
      </c>
      <c r="K464" s="166" t="s">
        <v>2380</v>
      </c>
      <c r="L464" s="131">
        <v>3000</v>
      </c>
      <c r="M464" s="132" t="s">
        <v>3442</v>
      </c>
      <c r="N464" s="151" t="s">
        <v>203</v>
      </c>
      <c r="O464" s="133"/>
      <c r="P464" s="134" t="s">
        <v>203</v>
      </c>
      <c r="Q464" s="135">
        <v>42615</v>
      </c>
      <c r="R464" s="136" t="s">
        <v>286</v>
      </c>
      <c r="S464" s="137" t="s">
        <v>70</v>
      </c>
      <c r="T464" s="138">
        <v>42556</v>
      </c>
      <c r="U464" s="139" t="s">
        <v>3293</v>
      </c>
      <c r="V464" s="139" t="s">
        <v>209</v>
      </c>
      <c r="W464" s="140">
        <v>42647</v>
      </c>
      <c r="X464" s="139"/>
      <c r="Y464" s="139" t="s">
        <v>6997</v>
      </c>
      <c r="Z464" s="421" t="s">
        <v>209</v>
      </c>
      <c r="AA464" s="141">
        <v>42647</v>
      </c>
      <c r="AB464" s="150"/>
      <c r="AC464" s="143" t="s">
        <v>548</v>
      </c>
      <c r="AD464" s="143" t="s">
        <v>548</v>
      </c>
      <c r="AE464" s="144"/>
      <c r="AF464" s="180">
        <v>20342243062</v>
      </c>
      <c r="AG464" s="144"/>
      <c r="AH464" s="144"/>
      <c r="AI464" s="144"/>
      <c r="AJ464" s="144"/>
      <c r="AK464" s="144"/>
      <c r="AL464" s="144"/>
      <c r="AM464" s="342"/>
      <c r="AN464" s="479"/>
      <c r="AO464" s="372" t="e">
        <f>VLOOKUP(C464,[2]LICITACIONES!$A$2:$A$51,1,0)</f>
        <v>#N/A</v>
      </c>
      <c r="AP464" s="469"/>
      <c r="AQ464" s="469"/>
      <c r="AR464" s="468"/>
      <c r="AS464" s="468"/>
      <c r="AT464" s="468"/>
      <c r="AU464" s="468"/>
      <c r="AV464" s="468" t="e">
        <f>VLOOKUP(C464,[3]LICITACIONES!$A$2:$B$67,2,0)</f>
        <v>#N/A</v>
      </c>
      <c r="AW464" s="468" t="e">
        <f>VLOOKUP(C464,'[3]O.C. EN EJECUCIÓN'!$A$2:$B$25,2,0)</f>
        <v>#N/A</v>
      </c>
      <c r="AX464" s="100"/>
      <c r="AY464" s="100"/>
      <c r="AZ464" s="100"/>
      <c r="BA464" s="100"/>
      <c r="BB464" s="100"/>
      <c r="BC464" s="100"/>
      <c r="BD464" s="100"/>
      <c r="BE464" s="100"/>
    </row>
    <row r="465" spans="1:57" ht="63" x14ac:dyDescent="0.25">
      <c r="A465" s="125">
        <v>466</v>
      </c>
      <c r="B465" s="126" t="s">
        <v>2382</v>
      </c>
      <c r="C465" s="126" t="s">
        <v>2382</v>
      </c>
      <c r="D465" s="127"/>
      <c r="E465" s="126" t="s">
        <v>2383</v>
      </c>
      <c r="F465" s="127"/>
      <c r="G465" s="127"/>
      <c r="H465" s="132" t="s">
        <v>2384</v>
      </c>
      <c r="I465" s="440">
        <v>42555</v>
      </c>
      <c r="J465" s="167" t="s">
        <v>271</v>
      </c>
      <c r="K465" s="166" t="s">
        <v>2370</v>
      </c>
      <c r="L465" s="131">
        <v>2500</v>
      </c>
      <c r="M465" s="132" t="s">
        <v>2385</v>
      </c>
      <c r="N465" s="151" t="s">
        <v>203</v>
      </c>
      <c r="O465" s="133"/>
      <c r="P465" s="134" t="s">
        <v>204</v>
      </c>
      <c r="Q465" s="135">
        <v>42563</v>
      </c>
      <c r="R465" s="136" t="s">
        <v>286</v>
      </c>
      <c r="S465" s="137" t="s">
        <v>70</v>
      </c>
      <c r="T465" s="138">
        <v>42556</v>
      </c>
      <c r="U465" s="139" t="s">
        <v>3685</v>
      </c>
      <c r="V465" s="139" t="s">
        <v>204</v>
      </c>
      <c r="W465" s="140">
        <v>42562</v>
      </c>
      <c r="X465" s="139" t="s">
        <v>2386</v>
      </c>
      <c r="Y465" s="139" t="s">
        <v>1519</v>
      </c>
      <c r="Z465" s="421" t="s">
        <v>207</v>
      </c>
      <c r="AA465" s="141">
        <v>42563</v>
      </c>
      <c r="AB465" s="150"/>
      <c r="AC465" s="143" t="s">
        <v>548</v>
      </c>
      <c r="AD465" s="143" t="s">
        <v>548</v>
      </c>
      <c r="AE465" s="144"/>
      <c r="AF465" s="180">
        <v>27189016218</v>
      </c>
      <c r="AG465" s="144"/>
      <c r="AH465" s="144"/>
      <c r="AI465" s="144"/>
      <c r="AJ465" s="144"/>
      <c r="AK465" s="144"/>
      <c r="AL465" s="144"/>
      <c r="AM465" s="342"/>
      <c r="AN465" s="479"/>
      <c r="AO465" s="372" t="e">
        <f>VLOOKUP(C465,[2]LICITACIONES!$A$2:$A$51,1,0)</f>
        <v>#N/A</v>
      </c>
      <c r="AP465" s="469"/>
      <c r="AQ465" s="469"/>
      <c r="AR465" s="468"/>
      <c r="AS465" s="468"/>
      <c r="AT465" s="468"/>
      <c r="AU465" s="468"/>
      <c r="AV465" s="468" t="e">
        <f>VLOOKUP(C465,[3]LICITACIONES!$A$2:$B$67,2,0)</f>
        <v>#N/A</v>
      </c>
      <c r="AW465" s="468" t="e">
        <f>VLOOKUP(C465,'[3]O.C. EN EJECUCIÓN'!$A$2:$B$25,2,0)</f>
        <v>#N/A</v>
      </c>
      <c r="AX465" s="100"/>
      <c r="AY465" s="100"/>
      <c r="AZ465" s="100"/>
      <c r="BA465" s="100"/>
      <c r="BB465" s="100"/>
      <c r="BC465" s="100"/>
      <c r="BD465" s="100"/>
      <c r="BE465" s="100"/>
    </row>
    <row r="466" spans="1:57" ht="78.75" x14ac:dyDescent="0.25">
      <c r="A466" s="125">
        <v>467</v>
      </c>
      <c r="B466" s="126" t="s">
        <v>2387</v>
      </c>
      <c r="C466" s="126" t="s">
        <v>2387</v>
      </c>
      <c r="D466" s="127"/>
      <c r="E466" s="126" t="s">
        <v>2388</v>
      </c>
      <c r="F466" s="127"/>
      <c r="G466" s="127"/>
      <c r="H466" s="132" t="s">
        <v>2389</v>
      </c>
      <c r="I466" s="440">
        <v>42555</v>
      </c>
      <c r="J466" s="167" t="s">
        <v>271</v>
      </c>
      <c r="K466" s="166" t="s">
        <v>2390</v>
      </c>
      <c r="L466" s="131">
        <v>3000</v>
      </c>
      <c r="M466" s="132" t="s">
        <v>3443</v>
      </c>
      <c r="N466" s="151" t="s">
        <v>203</v>
      </c>
      <c r="O466" s="133"/>
      <c r="P466" s="134" t="s">
        <v>203</v>
      </c>
      <c r="Q466" s="135">
        <v>42555</v>
      </c>
      <c r="R466" s="136" t="s">
        <v>286</v>
      </c>
      <c r="S466" s="137" t="s">
        <v>70</v>
      </c>
      <c r="T466" s="138">
        <v>42556</v>
      </c>
      <c r="U466" s="139" t="s">
        <v>2391</v>
      </c>
      <c r="V466" s="139" t="s">
        <v>203</v>
      </c>
      <c r="W466" s="140">
        <v>42562</v>
      </c>
      <c r="X466" s="139" t="s">
        <v>2392</v>
      </c>
      <c r="Y466" s="198" t="s">
        <v>2393</v>
      </c>
      <c r="Z466" s="421" t="s">
        <v>203</v>
      </c>
      <c r="AA466" s="141">
        <v>42564</v>
      </c>
      <c r="AB466" s="150"/>
      <c r="AC466" s="143" t="s">
        <v>548</v>
      </c>
      <c r="AD466" s="143" t="s">
        <v>548</v>
      </c>
      <c r="AE466" s="144"/>
      <c r="AF466" s="180">
        <v>20239013741</v>
      </c>
      <c r="AG466" s="144"/>
      <c r="AH466" s="144"/>
      <c r="AI466" s="144"/>
      <c r="AJ466" s="144"/>
      <c r="AK466" s="144"/>
      <c r="AL466" s="144"/>
      <c r="AM466" s="342"/>
      <c r="AN466" s="479"/>
      <c r="AO466" s="372" t="e">
        <f>VLOOKUP(C466,[2]LICITACIONES!$A$2:$A$51,1,0)</f>
        <v>#N/A</v>
      </c>
      <c r="AP466" s="469"/>
      <c r="AQ466" s="469"/>
      <c r="AR466" s="468"/>
      <c r="AS466" s="468"/>
      <c r="AT466" s="468"/>
      <c r="AU466" s="468"/>
      <c r="AV466" s="468" t="e">
        <f>VLOOKUP(C466,[3]LICITACIONES!$A$2:$B$67,2,0)</f>
        <v>#N/A</v>
      </c>
      <c r="AW466" s="468" t="e">
        <f>VLOOKUP(C466,'[3]O.C. EN EJECUCIÓN'!$A$2:$B$25,2,0)</f>
        <v>#N/A</v>
      </c>
      <c r="AX466" s="100"/>
      <c r="AY466" s="100"/>
      <c r="AZ466" s="100"/>
      <c r="BA466" s="100"/>
      <c r="BB466" s="100"/>
      <c r="BC466" s="100"/>
      <c r="BD466" s="100"/>
      <c r="BE466" s="100"/>
    </row>
    <row r="467" spans="1:57" ht="52.5" customHeight="1" x14ac:dyDescent="0.25">
      <c r="A467" s="125">
        <v>468</v>
      </c>
      <c r="B467" s="126" t="s">
        <v>2394</v>
      </c>
      <c r="C467" s="126" t="s">
        <v>2394</v>
      </c>
      <c r="D467" s="127"/>
      <c r="E467" s="126" t="s">
        <v>2395</v>
      </c>
      <c r="F467" s="127"/>
      <c r="G467" s="127"/>
      <c r="H467" s="132" t="s">
        <v>2396</v>
      </c>
      <c r="I467" s="440">
        <v>42555</v>
      </c>
      <c r="J467" s="167" t="s">
        <v>271</v>
      </c>
      <c r="K467" s="166" t="s">
        <v>2397</v>
      </c>
      <c r="L467" s="131">
        <v>24000</v>
      </c>
      <c r="M467" s="132" t="s">
        <v>2398</v>
      </c>
      <c r="N467" s="151" t="s">
        <v>203</v>
      </c>
      <c r="O467" s="133"/>
      <c r="P467" s="134" t="s">
        <v>203</v>
      </c>
      <c r="Q467" s="135">
        <v>42577</v>
      </c>
      <c r="R467" s="136" t="s">
        <v>286</v>
      </c>
      <c r="S467" s="137" t="s">
        <v>70</v>
      </c>
      <c r="T467" s="138">
        <v>42556</v>
      </c>
      <c r="U467" s="139" t="s">
        <v>3686</v>
      </c>
      <c r="V467" s="139" t="s">
        <v>203</v>
      </c>
      <c r="W467" s="140">
        <v>42611</v>
      </c>
      <c r="X467" s="139"/>
      <c r="Y467" s="139" t="s">
        <v>5981</v>
      </c>
      <c r="Z467" s="421"/>
      <c r="AA467" s="141"/>
      <c r="AB467" s="150"/>
      <c r="AC467" s="143" t="s">
        <v>548</v>
      </c>
      <c r="AD467" s="143" t="s">
        <v>548</v>
      </c>
      <c r="AE467" s="144"/>
      <c r="AF467" s="144"/>
      <c r="AG467" s="144"/>
      <c r="AH467" s="144"/>
      <c r="AI467" s="144"/>
      <c r="AJ467" s="144"/>
      <c r="AK467" s="144"/>
      <c r="AL467" s="144"/>
      <c r="AM467" s="342"/>
      <c r="AN467" s="479"/>
      <c r="AO467" s="372" t="e">
        <f>VLOOKUP(C467,[2]LICITACIONES!$A$2:$A$51,1,0)</f>
        <v>#N/A</v>
      </c>
      <c r="AP467" s="469"/>
      <c r="AQ467" s="469"/>
      <c r="AR467" s="468"/>
      <c r="AS467" s="468"/>
      <c r="AT467" s="468"/>
      <c r="AU467" s="468"/>
      <c r="AV467" s="468" t="e">
        <f>VLOOKUP(C467,[3]LICITACIONES!$A$2:$B$67,2,0)</f>
        <v>#N/A</v>
      </c>
      <c r="AW467" s="468" t="e">
        <f>VLOOKUP(C467,'[3]O.C. EN EJECUCIÓN'!$A$2:$B$25,2,0)</f>
        <v>#N/A</v>
      </c>
      <c r="AX467" s="100"/>
      <c r="AY467" s="100"/>
      <c r="AZ467" s="100"/>
      <c r="BA467" s="100"/>
      <c r="BB467" s="100"/>
      <c r="BC467" s="100"/>
      <c r="BD467" s="100"/>
      <c r="BE467" s="100"/>
    </row>
    <row r="468" spans="1:57" ht="78.75" x14ac:dyDescent="0.25">
      <c r="A468" s="125">
        <v>469</v>
      </c>
      <c r="B468" s="126" t="s">
        <v>2401</v>
      </c>
      <c r="C468" s="126" t="s">
        <v>2401</v>
      </c>
      <c r="D468" s="127"/>
      <c r="E468" s="126" t="s">
        <v>2402</v>
      </c>
      <c r="F468" s="127"/>
      <c r="G468" s="127"/>
      <c r="H468" s="132" t="s">
        <v>2403</v>
      </c>
      <c r="I468" s="440">
        <v>42555</v>
      </c>
      <c r="J468" s="167" t="s">
        <v>271</v>
      </c>
      <c r="K468" s="166" t="s">
        <v>2404</v>
      </c>
      <c r="L468" s="131">
        <v>3500</v>
      </c>
      <c r="M468" s="132" t="s">
        <v>2405</v>
      </c>
      <c r="N468" s="151" t="s">
        <v>203</v>
      </c>
      <c r="O468" s="133"/>
      <c r="P468" s="134" t="s">
        <v>203</v>
      </c>
      <c r="Q468" s="135">
        <v>42576</v>
      </c>
      <c r="R468" s="136" t="s">
        <v>286</v>
      </c>
      <c r="S468" s="137" t="s">
        <v>70</v>
      </c>
      <c r="T468" s="138">
        <v>42556</v>
      </c>
      <c r="U468" s="139" t="s">
        <v>3687</v>
      </c>
      <c r="V468" s="139" t="s">
        <v>203</v>
      </c>
      <c r="W468" s="140">
        <v>42563</v>
      </c>
      <c r="X468" s="139" t="s">
        <v>2406</v>
      </c>
      <c r="Y468" s="198" t="s">
        <v>2393</v>
      </c>
      <c r="Z468" s="421" t="s">
        <v>872</v>
      </c>
      <c r="AA468" s="141">
        <v>42576</v>
      </c>
      <c r="AB468" s="150"/>
      <c r="AC468" s="143" t="s">
        <v>548</v>
      </c>
      <c r="AD468" s="143" t="s">
        <v>548</v>
      </c>
      <c r="AE468" s="144"/>
      <c r="AF468" s="144"/>
      <c r="AG468" s="144"/>
      <c r="AH468" s="144"/>
      <c r="AI468" s="144"/>
      <c r="AJ468" s="144"/>
      <c r="AK468" s="144"/>
      <c r="AL468" s="144"/>
      <c r="AM468" s="342"/>
      <c r="AN468" s="479"/>
      <c r="AO468" s="372" t="e">
        <f>VLOOKUP(C468,[2]LICITACIONES!$A$2:$A$51,1,0)</f>
        <v>#N/A</v>
      </c>
      <c r="AP468" s="469"/>
      <c r="AQ468" s="469"/>
      <c r="AR468" s="468"/>
      <c r="AS468" s="468"/>
      <c r="AT468" s="468"/>
      <c r="AU468" s="468"/>
      <c r="AV468" s="468" t="e">
        <f>VLOOKUP(C468,[3]LICITACIONES!$A$2:$B$67,2,0)</f>
        <v>#N/A</v>
      </c>
      <c r="AW468" s="468" t="e">
        <f>VLOOKUP(C468,'[3]O.C. EN EJECUCIÓN'!$A$2:$B$25,2,0)</f>
        <v>#N/A</v>
      </c>
      <c r="AX468" s="100"/>
      <c r="AY468" s="100"/>
      <c r="AZ468" s="100"/>
      <c r="BA468" s="100"/>
      <c r="BB468" s="100"/>
      <c r="BC468" s="100"/>
      <c r="BD468" s="100"/>
      <c r="BE468" s="100"/>
    </row>
    <row r="469" spans="1:57" ht="94.5" x14ac:dyDescent="0.25">
      <c r="A469" s="125">
        <v>470</v>
      </c>
      <c r="B469" s="126" t="s">
        <v>2407</v>
      </c>
      <c r="C469" s="126" t="s">
        <v>2407</v>
      </c>
      <c r="D469" s="127"/>
      <c r="E469" s="126" t="s">
        <v>2408</v>
      </c>
      <c r="F469" s="127"/>
      <c r="G469" s="127"/>
      <c r="H469" s="132" t="s">
        <v>2409</v>
      </c>
      <c r="I469" s="440">
        <v>42555</v>
      </c>
      <c r="J469" s="167" t="s">
        <v>271</v>
      </c>
      <c r="K469" s="166" t="s">
        <v>2410</v>
      </c>
      <c r="L469" s="131">
        <v>7000</v>
      </c>
      <c r="M469" s="132" t="s">
        <v>2411</v>
      </c>
      <c r="N469" s="151" t="s">
        <v>203</v>
      </c>
      <c r="O469" s="133"/>
      <c r="P469" s="134" t="s">
        <v>203</v>
      </c>
      <c r="Q469" s="135">
        <v>42555</v>
      </c>
      <c r="R469" s="136" t="s">
        <v>286</v>
      </c>
      <c r="S469" s="137" t="s">
        <v>70</v>
      </c>
      <c r="T469" s="138">
        <v>42556</v>
      </c>
      <c r="U469" s="139" t="s">
        <v>2412</v>
      </c>
      <c r="V469" s="139" t="s">
        <v>204</v>
      </c>
      <c r="W469" s="140">
        <v>42633</v>
      </c>
      <c r="X469" s="139" t="s">
        <v>6615</v>
      </c>
      <c r="Y469" s="198" t="s">
        <v>2393</v>
      </c>
      <c r="Z469" s="423"/>
      <c r="AA469" s="141"/>
      <c r="AB469" s="150"/>
      <c r="AC469" s="143" t="s">
        <v>186</v>
      </c>
      <c r="AD469" s="143" t="s">
        <v>186</v>
      </c>
      <c r="AE469" s="144"/>
      <c r="AF469" s="144"/>
      <c r="AG469" s="144"/>
      <c r="AH469" s="144"/>
      <c r="AI469" s="144"/>
      <c r="AJ469" s="144"/>
      <c r="AK469" s="144"/>
      <c r="AL469" s="144"/>
      <c r="AM469" s="342"/>
      <c r="AN469" s="479"/>
      <c r="AO469" s="372" t="e">
        <f>VLOOKUP(C469,[2]LICITACIONES!$A$2:$A$51,1,0)</f>
        <v>#N/A</v>
      </c>
      <c r="AP469" s="469"/>
      <c r="AQ469" s="469"/>
      <c r="AR469" s="468"/>
      <c r="AS469" s="468"/>
      <c r="AT469" s="468"/>
      <c r="AU469" s="468"/>
      <c r="AV469" s="468" t="e">
        <f>VLOOKUP(C469,[3]LICITACIONES!$A$2:$B$67,2,0)</f>
        <v>#N/A</v>
      </c>
      <c r="AW469" s="468" t="e">
        <f>VLOOKUP(C469,'[3]O.C. EN EJECUCIÓN'!$A$2:$B$25,2,0)</f>
        <v>#N/A</v>
      </c>
      <c r="AX469" s="100"/>
      <c r="AY469" s="100"/>
      <c r="AZ469" s="100"/>
      <c r="BA469" s="100"/>
      <c r="BB469" s="100"/>
      <c r="BC469" s="100"/>
      <c r="BD469" s="100"/>
      <c r="BE469" s="100"/>
    </row>
    <row r="470" spans="1:57" ht="78.75" x14ac:dyDescent="0.25">
      <c r="A470" s="125">
        <v>471</v>
      </c>
      <c r="B470" s="126" t="s">
        <v>2414</v>
      </c>
      <c r="C470" s="126" t="s">
        <v>2414</v>
      </c>
      <c r="D470" s="127"/>
      <c r="E470" s="126" t="s">
        <v>2415</v>
      </c>
      <c r="F470" s="127"/>
      <c r="G470" s="127"/>
      <c r="H470" s="132" t="s">
        <v>2416</v>
      </c>
      <c r="I470" s="440">
        <v>42555</v>
      </c>
      <c r="J470" s="167" t="s">
        <v>301</v>
      </c>
      <c r="K470" s="166" t="s">
        <v>2417</v>
      </c>
      <c r="L470" s="131">
        <v>75158.78</v>
      </c>
      <c r="M470" s="132" t="s">
        <v>2418</v>
      </c>
      <c r="N470" s="151" t="s">
        <v>203</v>
      </c>
      <c r="O470" s="133"/>
      <c r="P470" s="134" t="s">
        <v>203</v>
      </c>
      <c r="Q470" s="135">
        <v>42576</v>
      </c>
      <c r="R470" s="136" t="s">
        <v>286</v>
      </c>
      <c r="S470" s="137" t="s">
        <v>70</v>
      </c>
      <c r="T470" s="138">
        <v>42556</v>
      </c>
      <c r="U470" s="214" t="s">
        <v>3293</v>
      </c>
      <c r="V470" s="139" t="s">
        <v>204</v>
      </c>
      <c r="W470" s="140">
        <v>42615</v>
      </c>
      <c r="X470" s="139" t="s">
        <v>5982</v>
      </c>
      <c r="Y470" s="139" t="s">
        <v>5983</v>
      </c>
      <c r="Z470" s="421" t="s">
        <v>761</v>
      </c>
      <c r="AA470" s="141">
        <v>42628</v>
      </c>
      <c r="AB470" s="150"/>
      <c r="AC470" s="143" t="s">
        <v>186</v>
      </c>
      <c r="AD470" s="143" t="s">
        <v>186</v>
      </c>
      <c r="AE470" s="144"/>
      <c r="AF470" s="180">
        <v>30526638952</v>
      </c>
      <c r="AG470" s="144"/>
      <c r="AH470" s="144" t="s">
        <v>6206</v>
      </c>
      <c r="AI470" s="144"/>
      <c r="AJ470" s="144"/>
      <c r="AK470" s="144"/>
      <c r="AL470" s="144"/>
      <c r="AM470" s="342"/>
      <c r="AN470" s="479"/>
      <c r="AO470" s="372" t="e">
        <f>VLOOKUP(C470,[2]LICITACIONES!$A$2:$A$51,1,0)</f>
        <v>#N/A</v>
      </c>
      <c r="AP470" s="469"/>
      <c r="AQ470" s="469"/>
      <c r="AR470" s="468"/>
      <c r="AS470" s="468"/>
      <c r="AT470" s="468"/>
      <c r="AU470" s="468" t="s">
        <v>6514</v>
      </c>
      <c r="AV470" s="468" t="e">
        <f>VLOOKUP(C470,[3]LICITACIONES!$A$2:$B$67,2,0)</f>
        <v>#N/A</v>
      </c>
      <c r="AW470" s="468" t="e">
        <f>VLOOKUP(C470,'[3]O.C. EN EJECUCIÓN'!$A$2:$B$25,2,0)</f>
        <v>#N/A</v>
      </c>
      <c r="AX470" s="100"/>
      <c r="AY470" s="100"/>
      <c r="AZ470" s="100"/>
      <c r="BA470" s="100"/>
      <c r="BB470" s="100"/>
      <c r="BC470" s="100"/>
      <c r="BD470" s="100"/>
      <c r="BE470" s="100"/>
    </row>
    <row r="471" spans="1:57" ht="78.75" x14ac:dyDescent="0.25">
      <c r="A471" s="125">
        <v>472</v>
      </c>
      <c r="B471" s="126" t="s">
        <v>2419</v>
      </c>
      <c r="C471" s="126" t="s">
        <v>2419</v>
      </c>
      <c r="D471" s="127"/>
      <c r="E471" s="126" t="s">
        <v>2420</v>
      </c>
      <c r="F471" s="127"/>
      <c r="G471" s="127"/>
      <c r="H471" s="132" t="s">
        <v>2421</v>
      </c>
      <c r="I471" s="440">
        <v>42555</v>
      </c>
      <c r="J471" s="167" t="s">
        <v>279</v>
      </c>
      <c r="K471" s="166" t="s">
        <v>2422</v>
      </c>
      <c r="L471" s="131">
        <v>63549</v>
      </c>
      <c r="M471" s="132" t="s">
        <v>2423</v>
      </c>
      <c r="N471" s="151" t="s">
        <v>203</v>
      </c>
      <c r="O471" s="133"/>
      <c r="P471" s="134" t="s">
        <v>203</v>
      </c>
      <c r="Q471" s="135">
        <v>42606</v>
      </c>
      <c r="R471" s="136" t="s">
        <v>432</v>
      </c>
      <c r="S471" s="137" t="s">
        <v>11</v>
      </c>
      <c r="T471" s="138">
        <v>42556</v>
      </c>
      <c r="U471" s="139" t="s">
        <v>3293</v>
      </c>
      <c r="V471" s="139" t="s">
        <v>206</v>
      </c>
      <c r="W471" s="140">
        <v>42633</v>
      </c>
      <c r="X471" s="139" t="s">
        <v>6616</v>
      </c>
      <c r="Y471" s="139"/>
      <c r="Z471" s="423"/>
      <c r="AA471" s="141"/>
      <c r="AB471" s="150"/>
      <c r="AC471" s="143" t="s">
        <v>186</v>
      </c>
      <c r="AD471" s="143" t="s">
        <v>186</v>
      </c>
      <c r="AE471" s="144"/>
      <c r="AF471" s="180">
        <v>30559943181</v>
      </c>
      <c r="AG471" s="144"/>
      <c r="AH471" s="143" t="s">
        <v>2427</v>
      </c>
      <c r="AI471" s="144"/>
      <c r="AJ471" s="144"/>
      <c r="AK471" s="144"/>
      <c r="AL471" s="144"/>
      <c r="AM471" s="418" t="s">
        <v>6548</v>
      </c>
      <c r="AN471" s="479"/>
      <c r="AO471" s="372" t="e">
        <f>VLOOKUP(C471,[2]LICITACIONES!$A$2:$A$51,1,0)</f>
        <v>#N/A</v>
      </c>
      <c r="AP471" s="469"/>
      <c r="AQ471" s="469"/>
      <c r="AR471" s="468"/>
      <c r="AS471" s="468"/>
      <c r="AT471" s="468"/>
      <c r="AU471" s="468" t="s">
        <v>6514</v>
      </c>
      <c r="AV471" s="468" t="e">
        <f>VLOOKUP(C471,[3]LICITACIONES!$A$2:$B$67,2,0)</f>
        <v>#N/A</v>
      </c>
      <c r="AW471" s="468" t="e">
        <f>VLOOKUP(C471,'[3]O.C. EN EJECUCIÓN'!$A$2:$B$25,2,0)</f>
        <v>#N/A</v>
      </c>
      <c r="AX471" s="100"/>
      <c r="AY471" s="100"/>
      <c r="AZ471" s="100"/>
      <c r="BA471" s="100"/>
      <c r="BB471" s="100"/>
      <c r="BC471" s="100"/>
      <c r="BD471" s="100"/>
      <c r="BE471" s="100"/>
    </row>
    <row r="472" spans="1:57" ht="78.75" x14ac:dyDescent="0.25">
      <c r="A472" s="125">
        <v>473</v>
      </c>
      <c r="B472" s="126" t="s">
        <v>2428</v>
      </c>
      <c r="C472" s="126" t="s">
        <v>2428</v>
      </c>
      <c r="D472" s="127"/>
      <c r="E472" s="126" t="s">
        <v>2429</v>
      </c>
      <c r="F472" s="127"/>
      <c r="G472" s="127"/>
      <c r="H472" s="132" t="s">
        <v>2430</v>
      </c>
      <c r="I472" s="440">
        <v>42551</v>
      </c>
      <c r="J472" s="167" t="s">
        <v>300</v>
      </c>
      <c r="K472" s="167" t="s">
        <v>2431</v>
      </c>
      <c r="L472" s="131">
        <v>329470.77</v>
      </c>
      <c r="M472" s="132" t="s">
        <v>2432</v>
      </c>
      <c r="N472" s="151" t="s">
        <v>247</v>
      </c>
      <c r="O472" s="133"/>
      <c r="P472" s="134" t="s">
        <v>116</v>
      </c>
      <c r="Q472" s="135">
        <v>42558</v>
      </c>
      <c r="R472" s="136" t="s">
        <v>268</v>
      </c>
      <c r="S472" s="137" t="s">
        <v>112</v>
      </c>
      <c r="T472" s="138">
        <v>42558</v>
      </c>
      <c r="U472" s="148"/>
      <c r="V472" s="139" t="s">
        <v>204</v>
      </c>
      <c r="W472" s="140">
        <v>42571</v>
      </c>
      <c r="X472" s="139" t="s">
        <v>2433</v>
      </c>
      <c r="Y472" s="139" t="s">
        <v>5997</v>
      </c>
      <c r="Z472" s="421" t="s">
        <v>761</v>
      </c>
      <c r="AA472" s="141">
        <v>42626</v>
      </c>
      <c r="AB472" s="150"/>
      <c r="AC472" s="143" t="s">
        <v>186</v>
      </c>
      <c r="AD472" s="143" t="s">
        <v>186</v>
      </c>
      <c r="AE472" s="144"/>
      <c r="AF472" s="144"/>
      <c r="AG472" s="144"/>
      <c r="AH472" s="144"/>
      <c r="AI472" s="144"/>
      <c r="AJ472" s="144"/>
      <c r="AK472" s="144"/>
      <c r="AL472" s="144"/>
      <c r="AM472" s="342"/>
      <c r="AN472" s="479"/>
      <c r="AO472" s="372" t="e">
        <f>VLOOKUP(C472,[2]LICITACIONES!$A$2:$A$51,1,0)</f>
        <v>#N/A</v>
      </c>
      <c r="AP472" s="469"/>
      <c r="AQ472" s="469"/>
      <c r="AR472" s="468"/>
      <c r="AS472" s="468"/>
      <c r="AT472" s="468"/>
      <c r="AU472" s="468"/>
      <c r="AV472" s="468" t="e">
        <f>VLOOKUP(C472,[3]LICITACIONES!$A$2:$B$67,2,0)</f>
        <v>#N/A</v>
      </c>
      <c r="AW472" s="468" t="e">
        <f>VLOOKUP(C472,'[3]O.C. EN EJECUCIÓN'!$A$2:$B$25,2,0)</f>
        <v>#N/A</v>
      </c>
      <c r="AX472" s="100"/>
      <c r="AY472" s="100"/>
      <c r="AZ472" s="100"/>
      <c r="BA472" s="100"/>
      <c r="BB472" s="100"/>
      <c r="BC472" s="100"/>
      <c r="BD472" s="100"/>
      <c r="BE472" s="100"/>
    </row>
    <row r="473" spans="1:57" ht="78.75" x14ac:dyDescent="0.25">
      <c r="A473" s="125">
        <v>474</v>
      </c>
      <c r="B473" s="127" t="str">
        <f>C473</f>
        <v>021993/2016</v>
      </c>
      <c r="C473" s="127" t="s">
        <v>4837</v>
      </c>
      <c r="D473" s="127"/>
      <c r="E473" s="126" t="s">
        <v>2435</v>
      </c>
      <c r="F473" s="127"/>
      <c r="G473" s="127"/>
      <c r="H473" s="132" t="s">
        <v>2436</v>
      </c>
      <c r="I473" s="440">
        <v>42551</v>
      </c>
      <c r="J473" s="167" t="s">
        <v>300</v>
      </c>
      <c r="K473" s="166" t="s">
        <v>302</v>
      </c>
      <c r="L473" s="131">
        <v>649034.57999999996</v>
      </c>
      <c r="M473" s="132" t="s">
        <v>3444</v>
      </c>
      <c r="N473" s="151" t="s">
        <v>226</v>
      </c>
      <c r="O473" s="133"/>
      <c r="P473" s="134" t="s">
        <v>116</v>
      </c>
      <c r="Q473" s="135">
        <v>42557</v>
      </c>
      <c r="R473" s="136" t="s">
        <v>268</v>
      </c>
      <c r="S473" s="137" t="s">
        <v>112</v>
      </c>
      <c r="T473" s="138">
        <v>42558</v>
      </c>
      <c r="U473" s="148"/>
      <c r="V473" s="148"/>
      <c r="W473" s="148"/>
      <c r="X473" s="148"/>
      <c r="Y473" s="148"/>
      <c r="Z473" s="421" t="s">
        <v>872</v>
      </c>
      <c r="AA473" s="141">
        <v>42558</v>
      </c>
      <c r="AB473" s="150"/>
      <c r="AC473" s="143" t="s">
        <v>186</v>
      </c>
      <c r="AD473" s="143" t="s">
        <v>186</v>
      </c>
      <c r="AE473" s="144"/>
      <c r="AF473" s="144"/>
      <c r="AG473" s="144"/>
      <c r="AH473" s="144"/>
      <c r="AI473" s="144"/>
      <c r="AJ473" s="144"/>
      <c r="AK473" s="144"/>
      <c r="AL473" s="144"/>
      <c r="AM473" s="342"/>
      <c r="AN473" s="479"/>
      <c r="AO473" s="372" t="e">
        <f>VLOOKUP(C473,[2]LICITACIONES!$A$2:$A$51,1,0)</f>
        <v>#N/A</v>
      </c>
      <c r="AP473" s="469"/>
      <c r="AQ473" s="469"/>
      <c r="AR473" s="468"/>
      <c r="AS473" s="468"/>
      <c r="AT473" s="468"/>
      <c r="AU473" s="468"/>
      <c r="AV473" s="468" t="e">
        <f>VLOOKUP(C473,[3]LICITACIONES!$A$2:$B$67,2,0)</f>
        <v>#N/A</v>
      </c>
      <c r="AW473" s="468" t="e">
        <f>VLOOKUP(C473,'[3]O.C. EN EJECUCIÓN'!$A$2:$B$25,2,0)</f>
        <v>#N/A</v>
      </c>
      <c r="AX473" s="100"/>
      <c r="AY473" s="100"/>
      <c r="AZ473" s="100"/>
      <c r="BA473" s="100"/>
      <c r="BB473" s="100"/>
      <c r="BC473" s="100"/>
      <c r="BD473" s="100"/>
      <c r="BE473" s="100"/>
    </row>
    <row r="474" spans="1:57" ht="78.75" x14ac:dyDescent="0.25">
      <c r="A474" s="125">
        <v>475</v>
      </c>
      <c r="B474" s="126" t="s">
        <v>2437</v>
      </c>
      <c r="C474" s="126" t="s">
        <v>2437</v>
      </c>
      <c r="D474" s="127"/>
      <c r="E474" s="126" t="s">
        <v>2438</v>
      </c>
      <c r="F474" s="127"/>
      <c r="G474" s="127"/>
      <c r="H474" s="132" t="s">
        <v>2439</v>
      </c>
      <c r="I474" s="440">
        <v>42551</v>
      </c>
      <c r="J474" s="167" t="s">
        <v>509</v>
      </c>
      <c r="K474" s="166" t="s">
        <v>2440</v>
      </c>
      <c r="L474" s="131">
        <v>38476</v>
      </c>
      <c r="M474" s="132" t="s">
        <v>3445</v>
      </c>
      <c r="N474" s="151" t="s">
        <v>236</v>
      </c>
      <c r="O474" s="133"/>
      <c r="P474" s="134" t="s">
        <v>206</v>
      </c>
      <c r="Q474" s="135">
        <v>42604</v>
      </c>
      <c r="R474" s="136" t="s">
        <v>268</v>
      </c>
      <c r="S474" s="137" t="s">
        <v>112</v>
      </c>
      <c r="T474" s="138">
        <v>42558</v>
      </c>
      <c r="U474" s="139" t="s">
        <v>3446</v>
      </c>
      <c r="V474" s="139" t="s">
        <v>1273</v>
      </c>
      <c r="W474" s="140">
        <v>42606</v>
      </c>
      <c r="X474" s="139" t="s">
        <v>5414</v>
      </c>
      <c r="Y474" s="148"/>
      <c r="Z474" s="421" t="s">
        <v>761</v>
      </c>
      <c r="AA474" s="141">
        <v>42606</v>
      </c>
      <c r="AB474" s="150"/>
      <c r="AC474" s="143" t="s">
        <v>186</v>
      </c>
      <c r="AD474" s="143" t="s">
        <v>186</v>
      </c>
      <c r="AE474" s="144"/>
      <c r="AF474" s="144"/>
      <c r="AG474" s="144"/>
      <c r="AH474" s="144"/>
      <c r="AI474" s="144"/>
      <c r="AJ474" s="144"/>
      <c r="AK474" s="144"/>
      <c r="AL474" s="144"/>
      <c r="AM474" s="342"/>
      <c r="AN474" s="479"/>
      <c r="AO474" s="372" t="e">
        <f>VLOOKUP(C474,[2]LICITACIONES!$A$2:$A$51,1,0)</f>
        <v>#N/A</v>
      </c>
      <c r="AP474" s="469"/>
      <c r="AQ474" s="469"/>
      <c r="AR474" s="468"/>
      <c r="AS474" s="468"/>
      <c r="AT474" s="468"/>
      <c r="AU474" s="468"/>
      <c r="AV474" s="468" t="e">
        <f>VLOOKUP(C474,[3]LICITACIONES!$A$2:$B$67,2,0)</f>
        <v>#N/A</v>
      </c>
      <c r="AW474" s="468" t="e">
        <f>VLOOKUP(C474,'[3]O.C. EN EJECUCIÓN'!$A$2:$B$25,2,0)</f>
        <v>#N/A</v>
      </c>
      <c r="AX474" s="100"/>
      <c r="AY474" s="100"/>
      <c r="AZ474" s="100"/>
      <c r="BA474" s="100"/>
      <c r="BB474" s="100"/>
      <c r="BC474" s="100"/>
      <c r="BD474" s="100"/>
      <c r="BE474" s="100"/>
    </row>
    <row r="475" spans="1:57" ht="63" x14ac:dyDescent="0.25">
      <c r="A475" s="125">
        <v>476</v>
      </c>
      <c r="B475" s="126" t="s">
        <v>2442</v>
      </c>
      <c r="C475" s="126" t="s">
        <v>2442</v>
      </c>
      <c r="D475" s="127"/>
      <c r="E475" s="126" t="s">
        <v>2443</v>
      </c>
      <c r="F475" s="127"/>
      <c r="G475" s="127"/>
      <c r="H475" s="132" t="s">
        <v>2444</v>
      </c>
      <c r="I475" s="440">
        <v>42549</v>
      </c>
      <c r="J475" s="167" t="s">
        <v>300</v>
      </c>
      <c r="K475" s="167" t="s">
        <v>2445</v>
      </c>
      <c r="L475" s="131">
        <v>48400</v>
      </c>
      <c r="M475" s="132" t="s">
        <v>2446</v>
      </c>
      <c r="N475" s="151" t="s">
        <v>226</v>
      </c>
      <c r="O475" s="133"/>
      <c r="P475" s="134" t="s">
        <v>204</v>
      </c>
      <c r="Q475" s="135">
        <v>42578</v>
      </c>
      <c r="R475" s="136" t="s">
        <v>268</v>
      </c>
      <c r="S475" s="137" t="s">
        <v>112</v>
      </c>
      <c r="T475" s="138">
        <v>42558</v>
      </c>
      <c r="U475" s="209" t="s">
        <v>355</v>
      </c>
      <c r="V475" s="136" t="s">
        <v>3448</v>
      </c>
      <c r="W475" s="140">
        <v>42580</v>
      </c>
      <c r="X475" s="139" t="s">
        <v>2447</v>
      </c>
      <c r="Y475" s="148"/>
      <c r="Z475" s="421"/>
      <c r="AA475" s="152"/>
      <c r="AB475" s="150"/>
      <c r="AC475" s="143" t="s">
        <v>186</v>
      </c>
      <c r="AD475" s="143" t="s">
        <v>186</v>
      </c>
      <c r="AE475" s="144"/>
      <c r="AF475" s="144"/>
      <c r="AG475" s="144"/>
      <c r="AH475" s="144"/>
      <c r="AI475" s="144"/>
      <c r="AJ475" s="144"/>
      <c r="AK475" s="144"/>
      <c r="AL475" s="144"/>
      <c r="AM475" s="342"/>
      <c r="AN475" s="479"/>
      <c r="AO475" s="372" t="e">
        <f>VLOOKUP(C475,[2]LICITACIONES!$A$2:$A$51,1,0)</f>
        <v>#N/A</v>
      </c>
      <c r="AP475" s="469"/>
      <c r="AQ475" s="469"/>
      <c r="AR475" s="468"/>
      <c r="AS475" s="468"/>
      <c r="AT475" s="468"/>
      <c r="AU475" s="468" t="s">
        <v>6514</v>
      </c>
      <c r="AV475" s="468" t="e">
        <f>VLOOKUP(C475,[3]LICITACIONES!$A$2:$B$67,2,0)</f>
        <v>#N/A</v>
      </c>
      <c r="AW475" s="468" t="e">
        <f>VLOOKUP(C475,'[3]O.C. EN EJECUCIÓN'!$A$2:$B$25,2,0)</f>
        <v>#N/A</v>
      </c>
      <c r="AX475" s="100"/>
      <c r="AY475" s="100"/>
      <c r="AZ475" s="100"/>
      <c r="BA475" s="100"/>
      <c r="BB475" s="100"/>
      <c r="BC475" s="100"/>
      <c r="BD475" s="100"/>
      <c r="BE475" s="100"/>
    </row>
    <row r="476" spans="1:57" ht="78.75" x14ac:dyDescent="0.25">
      <c r="A476" s="125">
        <v>477</v>
      </c>
      <c r="B476" s="126" t="s">
        <v>2448</v>
      </c>
      <c r="C476" s="126" t="s">
        <v>2448</v>
      </c>
      <c r="D476" s="127"/>
      <c r="E476" s="126" t="s">
        <v>2449</v>
      </c>
      <c r="F476" s="127"/>
      <c r="G476" s="127"/>
      <c r="H476" s="132" t="s">
        <v>2450</v>
      </c>
      <c r="I476" s="440">
        <v>42550</v>
      </c>
      <c r="J476" s="167" t="s">
        <v>3277</v>
      </c>
      <c r="K476" s="166" t="s">
        <v>1052</v>
      </c>
      <c r="L476" s="131">
        <v>93132</v>
      </c>
      <c r="M476" s="132" t="s">
        <v>2451</v>
      </c>
      <c r="N476" s="151" t="s">
        <v>226</v>
      </c>
      <c r="O476" s="133"/>
      <c r="P476" s="134" t="s">
        <v>116</v>
      </c>
      <c r="Q476" s="135">
        <v>42557</v>
      </c>
      <c r="R476" s="136" t="s">
        <v>268</v>
      </c>
      <c r="S476" s="137" t="s">
        <v>112</v>
      </c>
      <c r="T476" s="138">
        <v>42558</v>
      </c>
      <c r="U476" s="148"/>
      <c r="V476" s="148" t="s">
        <v>204</v>
      </c>
      <c r="W476" s="452">
        <v>42622</v>
      </c>
      <c r="X476" s="148" t="s">
        <v>5984</v>
      </c>
      <c r="Y476" s="139" t="s">
        <v>5997</v>
      </c>
      <c r="Z476" s="421" t="s">
        <v>761</v>
      </c>
      <c r="AA476" s="141">
        <v>42626</v>
      </c>
      <c r="AB476" s="150"/>
      <c r="AC476" s="143" t="s">
        <v>186</v>
      </c>
      <c r="AD476" s="143" t="s">
        <v>186</v>
      </c>
      <c r="AE476" s="144"/>
      <c r="AF476" s="144"/>
      <c r="AG476" s="144"/>
      <c r="AH476" s="144"/>
      <c r="AI476" s="144"/>
      <c r="AJ476" s="144"/>
      <c r="AK476" s="144"/>
      <c r="AL476" s="144"/>
      <c r="AM476" s="342"/>
      <c r="AN476" s="479"/>
      <c r="AO476" s="372" t="e">
        <f>VLOOKUP(C476,[2]LICITACIONES!$A$2:$A$51,1,0)</f>
        <v>#N/A</v>
      </c>
      <c r="AP476" s="469"/>
      <c r="AQ476" s="469"/>
      <c r="AR476" s="468"/>
      <c r="AS476" s="468"/>
      <c r="AT476" s="468"/>
      <c r="AU476" s="468"/>
      <c r="AV476" s="468" t="e">
        <f>VLOOKUP(C476,[3]LICITACIONES!$A$2:$B$67,2,0)</f>
        <v>#N/A</v>
      </c>
      <c r="AW476" s="468" t="e">
        <f>VLOOKUP(C476,'[3]O.C. EN EJECUCIÓN'!$A$2:$B$25,2,0)</f>
        <v>#N/A</v>
      </c>
      <c r="AX476" s="100"/>
      <c r="AY476" s="100"/>
      <c r="AZ476" s="100"/>
      <c r="BA476" s="100"/>
      <c r="BB476" s="100"/>
      <c r="BC476" s="100"/>
      <c r="BD476" s="100"/>
      <c r="BE476" s="100"/>
    </row>
    <row r="477" spans="1:57" ht="126" x14ac:dyDescent="0.25">
      <c r="A477" s="125">
        <v>478</v>
      </c>
      <c r="B477" s="126" t="s">
        <v>2452</v>
      </c>
      <c r="C477" s="126" t="s">
        <v>2452</v>
      </c>
      <c r="D477" s="127"/>
      <c r="E477" s="126" t="s">
        <v>2453</v>
      </c>
      <c r="F477" s="127"/>
      <c r="G477" s="127"/>
      <c r="H477" s="132" t="s">
        <v>2454</v>
      </c>
      <c r="I477" s="440">
        <v>42552</v>
      </c>
      <c r="J477" s="167" t="s">
        <v>300</v>
      </c>
      <c r="K477" s="166" t="s">
        <v>302</v>
      </c>
      <c r="L477" s="131">
        <v>71012.25</v>
      </c>
      <c r="M477" s="132" t="s">
        <v>2455</v>
      </c>
      <c r="N477" s="151" t="s">
        <v>226</v>
      </c>
      <c r="O477" s="133"/>
      <c r="P477" s="134" t="s">
        <v>116</v>
      </c>
      <c r="Q477" s="135">
        <v>42573</v>
      </c>
      <c r="R477" s="136" t="s">
        <v>268</v>
      </c>
      <c r="S477" s="137" t="s">
        <v>112</v>
      </c>
      <c r="T477" s="138">
        <v>42558</v>
      </c>
      <c r="U477" s="139" t="s">
        <v>3449</v>
      </c>
      <c r="V477" s="139" t="s">
        <v>116</v>
      </c>
      <c r="W477" s="140">
        <v>42577</v>
      </c>
      <c r="X477" s="139" t="s">
        <v>2456</v>
      </c>
      <c r="Y477" s="148"/>
      <c r="Z477" s="421" t="s">
        <v>2457</v>
      </c>
      <c r="AA477" s="141">
        <v>42577</v>
      </c>
      <c r="AB477" s="150"/>
      <c r="AC477" s="143" t="s">
        <v>186</v>
      </c>
      <c r="AD477" s="143" t="s">
        <v>186</v>
      </c>
      <c r="AE477" s="144"/>
      <c r="AF477" s="144"/>
      <c r="AG477" s="144"/>
      <c r="AH477" s="144"/>
      <c r="AI477" s="144"/>
      <c r="AJ477" s="144"/>
      <c r="AK477" s="144"/>
      <c r="AL477" s="144"/>
      <c r="AM477" s="342"/>
      <c r="AN477" s="479"/>
      <c r="AO477" s="372" t="e">
        <f>VLOOKUP(C477,[2]LICITACIONES!$A$2:$A$51,1,0)</f>
        <v>#N/A</v>
      </c>
      <c r="AP477" s="469"/>
      <c r="AQ477" s="469"/>
      <c r="AR477" s="468"/>
      <c r="AS477" s="468"/>
      <c r="AT477" s="468"/>
      <c r="AU477" s="468"/>
      <c r="AV477" s="468" t="e">
        <f>VLOOKUP(C477,[3]LICITACIONES!$A$2:$B$67,2,0)</f>
        <v>#N/A</v>
      </c>
      <c r="AW477" s="468" t="e">
        <f>VLOOKUP(C477,'[3]O.C. EN EJECUCIÓN'!$A$2:$B$25,2,0)</f>
        <v>#N/A</v>
      </c>
      <c r="AX477" s="100"/>
      <c r="AY477" s="100"/>
      <c r="AZ477" s="100"/>
      <c r="BA477" s="100"/>
      <c r="BB477" s="100"/>
      <c r="BC477" s="100"/>
      <c r="BD477" s="100"/>
      <c r="BE477" s="100"/>
    </row>
    <row r="478" spans="1:57" ht="78.75" x14ac:dyDescent="0.25">
      <c r="A478" s="125">
        <v>479</v>
      </c>
      <c r="B478" s="126" t="s">
        <v>2458</v>
      </c>
      <c r="C478" s="126" t="s">
        <v>2458</v>
      </c>
      <c r="D478" s="127"/>
      <c r="E478" s="126" t="s">
        <v>2459</v>
      </c>
      <c r="F478" s="127"/>
      <c r="G478" s="127"/>
      <c r="H478" s="132" t="s">
        <v>2460</v>
      </c>
      <c r="I478" s="440">
        <v>42550</v>
      </c>
      <c r="J478" s="167" t="s">
        <v>3277</v>
      </c>
      <c r="K478" s="166" t="s">
        <v>1052</v>
      </c>
      <c r="L478" s="131">
        <v>34020</v>
      </c>
      <c r="M478" s="132" t="s">
        <v>3450</v>
      </c>
      <c r="N478" s="151" t="s">
        <v>226</v>
      </c>
      <c r="O478" s="133"/>
      <c r="P478" s="134" t="s">
        <v>116</v>
      </c>
      <c r="Q478" s="135">
        <v>42557</v>
      </c>
      <c r="R478" s="136" t="s">
        <v>268</v>
      </c>
      <c r="S478" s="137" t="s">
        <v>112</v>
      </c>
      <c r="T478" s="138">
        <v>42558</v>
      </c>
      <c r="U478" s="139" t="s">
        <v>355</v>
      </c>
      <c r="V478" s="139" t="s">
        <v>761</v>
      </c>
      <c r="W478" s="140">
        <v>42586</v>
      </c>
      <c r="X478" s="139" t="s">
        <v>3451</v>
      </c>
      <c r="Y478" s="148"/>
      <c r="Z478" s="421"/>
      <c r="AA478" s="152"/>
      <c r="AB478" s="150"/>
      <c r="AC478" s="143" t="s">
        <v>186</v>
      </c>
      <c r="AD478" s="143" t="s">
        <v>186</v>
      </c>
      <c r="AE478" s="144"/>
      <c r="AF478" s="144"/>
      <c r="AG478" s="144"/>
      <c r="AH478" s="144"/>
      <c r="AI478" s="144"/>
      <c r="AJ478" s="144"/>
      <c r="AK478" s="144"/>
      <c r="AL478" s="144"/>
      <c r="AM478" s="342"/>
      <c r="AN478" s="479"/>
      <c r="AO478" s="372" t="e">
        <f>VLOOKUP(C478,[2]LICITACIONES!$A$2:$A$51,1,0)</f>
        <v>#N/A</v>
      </c>
      <c r="AP478" s="469"/>
      <c r="AQ478" s="469"/>
      <c r="AR478" s="468"/>
      <c r="AS478" s="468"/>
      <c r="AT478" s="468"/>
      <c r="AU478" s="468" t="s">
        <v>6514</v>
      </c>
      <c r="AV478" s="468" t="e">
        <f>VLOOKUP(C478,[3]LICITACIONES!$A$2:$B$67,2,0)</f>
        <v>#N/A</v>
      </c>
      <c r="AW478" s="468" t="e">
        <f>VLOOKUP(C478,'[3]O.C. EN EJECUCIÓN'!$A$2:$B$25,2,0)</f>
        <v>#N/A</v>
      </c>
      <c r="AX478" s="100"/>
      <c r="AY478" s="100"/>
      <c r="AZ478" s="100"/>
      <c r="BA478" s="100"/>
      <c r="BB478" s="100"/>
      <c r="BC478" s="100"/>
      <c r="BD478" s="100"/>
      <c r="BE478" s="100"/>
    </row>
    <row r="479" spans="1:57" ht="78.75" x14ac:dyDescent="0.25">
      <c r="A479" s="125">
        <v>480</v>
      </c>
      <c r="B479" s="126" t="s">
        <v>2461</v>
      </c>
      <c r="C479" s="126" t="s">
        <v>2461</v>
      </c>
      <c r="D479" s="127"/>
      <c r="E479" s="126" t="s">
        <v>2462</v>
      </c>
      <c r="F479" s="127"/>
      <c r="G479" s="127"/>
      <c r="H479" s="132" t="s">
        <v>2463</v>
      </c>
      <c r="I479" s="440">
        <v>42556</v>
      </c>
      <c r="J479" s="126" t="s">
        <v>347</v>
      </c>
      <c r="K479" s="430"/>
      <c r="L479" s="130"/>
      <c r="M479" s="132" t="s">
        <v>3452</v>
      </c>
      <c r="N479" s="151" t="s">
        <v>226</v>
      </c>
      <c r="O479" s="133"/>
      <c r="P479" s="134" t="s">
        <v>116</v>
      </c>
      <c r="Q479" s="135">
        <v>42558</v>
      </c>
      <c r="R479" s="148"/>
      <c r="S479" s="137" t="s">
        <v>6560</v>
      </c>
      <c r="T479" s="138">
        <v>42562</v>
      </c>
      <c r="U479" s="139" t="s">
        <v>3761</v>
      </c>
      <c r="V479" s="139" t="s">
        <v>226</v>
      </c>
      <c r="W479" s="140">
        <v>42600</v>
      </c>
      <c r="X479" s="139" t="s">
        <v>3827</v>
      </c>
      <c r="Y479" s="148" t="s">
        <v>6726</v>
      </c>
      <c r="Z479" s="422" t="s">
        <v>226</v>
      </c>
      <c r="AA479" s="425">
        <v>42605</v>
      </c>
      <c r="AB479" s="150"/>
      <c r="AC479" s="130"/>
      <c r="AD479" s="130"/>
      <c r="AE479" s="144"/>
      <c r="AF479" s="144"/>
      <c r="AG479" s="144"/>
      <c r="AH479" s="144"/>
      <c r="AI479" s="144"/>
      <c r="AJ479" s="144"/>
      <c r="AK479" s="144"/>
      <c r="AL479" s="144"/>
      <c r="AM479" s="342"/>
      <c r="AN479" s="479"/>
      <c r="AO479" s="372" t="str">
        <f>VLOOKUP(C479,[2]LICITACIONES!$A$2:$A$51,1,0)</f>
        <v>296368/2016</v>
      </c>
      <c r="AP479" s="469"/>
      <c r="AQ479" s="469"/>
      <c r="AR479" s="468"/>
      <c r="AS479" s="468"/>
      <c r="AT479" s="468"/>
      <c r="AU479" s="468" t="str">
        <f>VLOOKUP(C479,'[4]En curso'!$A$2:$C$58,3,0)</f>
        <v>Tecnopolis</v>
      </c>
      <c r="AV479" s="468" t="str">
        <f>VLOOKUP(C479,[3]LICITACIONES!$A$2:$B$67,2,0)</f>
        <v>Tecnopolis - Insumos Graficos</v>
      </c>
      <c r="AW479" s="468" t="e">
        <f>VLOOKUP(C479,'[3]O.C. EN EJECUCIÓN'!$A$2:$B$25,2,0)</f>
        <v>#N/A</v>
      </c>
      <c r="AX479" s="100"/>
      <c r="AY479" s="100"/>
      <c r="AZ479" s="100"/>
      <c r="BA479" s="100"/>
      <c r="BB479" s="100"/>
      <c r="BC479" s="100"/>
      <c r="BD479" s="100"/>
      <c r="BE479" s="100"/>
    </row>
    <row r="480" spans="1:57" ht="78.75" x14ac:dyDescent="0.25">
      <c r="A480" s="125">
        <v>481</v>
      </c>
      <c r="B480" s="126" t="s">
        <v>2464</v>
      </c>
      <c r="C480" s="126" t="s">
        <v>2464</v>
      </c>
      <c r="D480" s="127"/>
      <c r="E480" s="126" t="s">
        <v>2465</v>
      </c>
      <c r="F480" s="127"/>
      <c r="G480" s="127"/>
      <c r="H480" s="132" t="s">
        <v>2466</v>
      </c>
      <c r="I480" s="440">
        <v>42557</v>
      </c>
      <c r="J480" s="167" t="s">
        <v>300</v>
      </c>
      <c r="K480" s="194" t="s">
        <v>2467</v>
      </c>
      <c r="L480" s="187">
        <v>294100</v>
      </c>
      <c r="M480" s="132" t="s">
        <v>2468</v>
      </c>
      <c r="N480" s="151" t="s">
        <v>226</v>
      </c>
      <c r="O480" s="133"/>
      <c r="P480" s="134" t="s">
        <v>116</v>
      </c>
      <c r="Q480" s="135">
        <v>42600</v>
      </c>
      <c r="R480" s="136" t="s">
        <v>268</v>
      </c>
      <c r="S480" s="137" t="s">
        <v>112</v>
      </c>
      <c r="T480" s="138">
        <v>42562</v>
      </c>
      <c r="U480" s="148"/>
      <c r="V480" s="139" t="s">
        <v>1273</v>
      </c>
      <c r="W480" s="140">
        <v>42604</v>
      </c>
      <c r="X480" s="148"/>
      <c r="Y480" s="139" t="s">
        <v>2475</v>
      </c>
      <c r="Z480" s="421" t="s">
        <v>206</v>
      </c>
      <c r="AA480" s="141">
        <v>42601</v>
      </c>
      <c r="AB480" s="150"/>
      <c r="AC480" s="143" t="s">
        <v>186</v>
      </c>
      <c r="AD480" s="143" t="s">
        <v>186</v>
      </c>
      <c r="AE480" s="144"/>
      <c r="AF480" s="144"/>
      <c r="AG480" s="144"/>
      <c r="AH480" s="144"/>
      <c r="AI480" s="144"/>
      <c r="AJ480" s="144"/>
      <c r="AK480" s="144"/>
      <c r="AL480" s="144"/>
      <c r="AM480" s="342"/>
      <c r="AN480" s="479"/>
      <c r="AO480" s="372" t="e">
        <f>VLOOKUP(C480,[2]LICITACIONES!$A$2:$A$51,1,0)</f>
        <v>#N/A</v>
      </c>
      <c r="AP480" s="469"/>
      <c r="AQ480" s="469"/>
      <c r="AR480" s="468"/>
      <c r="AS480" s="468"/>
      <c r="AT480" s="468"/>
      <c r="AU480" s="468"/>
      <c r="AV480" s="468" t="e">
        <f>VLOOKUP(C480,[3]LICITACIONES!$A$2:$B$67,2,0)</f>
        <v>#N/A</v>
      </c>
      <c r="AW480" s="468" t="e">
        <f>VLOOKUP(C480,'[3]O.C. EN EJECUCIÓN'!$A$2:$B$25,2,0)</f>
        <v>#N/A</v>
      </c>
      <c r="AX480" s="100"/>
      <c r="AY480" s="100"/>
      <c r="AZ480" s="100"/>
      <c r="BA480" s="100"/>
      <c r="BB480" s="100"/>
      <c r="BC480" s="100"/>
      <c r="BD480" s="100"/>
      <c r="BE480" s="100"/>
    </row>
    <row r="481" spans="1:57" ht="78.75" x14ac:dyDescent="0.25">
      <c r="A481" s="125">
        <v>482</v>
      </c>
      <c r="B481" s="126" t="s">
        <v>2469</v>
      </c>
      <c r="C481" s="126" t="s">
        <v>2469</v>
      </c>
      <c r="D481" s="127"/>
      <c r="E481" s="126" t="s">
        <v>2470</v>
      </c>
      <c r="F481" s="127"/>
      <c r="G481" s="127"/>
      <c r="H481" s="132" t="s">
        <v>2471</v>
      </c>
      <c r="I481" s="440">
        <v>42552</v>
      </c>
      <c r="J481" s="167" t="s">
        <v>2263</v>
      </c>
      <c r="K481" s="166" t="s">
        <v>2472</v>
      </c>
      <c r="L481" s="131">
        <v>60515</v>
      </c>
      <c r="M481" s="132" t="s">
        <v>2473</v>
      </c>
      <c r="N481" s="151" t="s">
        <v>226</v>
      </c>
      <c r="O481" s="133"/>
      <c r="P481" s="134" t="s">
        <v>116</v>
      </c>
      <c r="Q481" s="135">
        <v>42573</v>
      </c>
      <c r="R481" s="136" t="s">
        <v>268</v>
      </c>
      <c r="S481" s="137" t="s">
        <v>112</v>
      </c>
      <c r="T481" s="138">
        <v>42562</v>
      </c>
      <c r="U481" s="139" t="s">
        <v>355</v>
      </c>
      <c r="V481" s="139" t="s">
        <v>116</v>
      </c>
      <c r="W481" s="140">
        <v>42578</v>
      </c>
      <c r="X481" s="139" t="s">
        <v>2474</v>
      </c>
      <c r="Y481" s="139" t="s">
        <v>2475</v>
      </c>
      <c r="Z481" s="421"/>
      <c r="AA481" s="152"/>
      <c r="AB481" s="150"/>
      <c r="AC481" s="130"/>
      <c r="AD481" s="130"/>
      <c r="AE481" s="144"/>
      <c r="AF481" s="144"/>
      <c r="AG481" s="144"/>
      <c r="AH481" s="144"/>
      <c r="AI481" s="144"/>
      <c r="AJ481" s="144"/>
      <c r="AK481" s="144"/>
      <c r="AL481" s="144"/>
      <c r="AM481" s="342"/>
      <c r="AN481" s="479"/>
      <c r="AO481" s="372" t="e">
        <f>VLOOKUP(C481,[2]LICITACIONES!$A$2:$A$51,1,0)</f>
        <v>#N/A</v>
      </c>
      <c r="AP481" s="469"/>
      <c r="AQ481" s="469"/>
      <c r="AR481" s="468"/>
      <c r="AS481" s="468"/>
      <c r="AT481" s="468"/>
      <c r="AU481" s="468" t="s">
        <v>6514</v>
      </c>
      <c r="AV481" s="468" t="e">
        <f>VLOOKUP(C481,[3]LICITACIONES!$A$2:$B$67,2,0)</f>
        <v>#N/A</v>
      </c>
      <c r="AW481" s="468" t="e">
        <f>VLOOKUP(C481,'[3]O.C. EN EJECUCIÓN'!$A$2:$B$25,2,0)</f>
        <v>#N/A</v>
      </c>
      <c r="AX481" s="100"/>
      <c r="AY481" s="100"/>
      <c r="AZ481" s="100"/>
      <c r="BA481" s="100"/>
      <c r="BB481" s="100"/>
      <c r="BC481" s="100"/>
      <c r="BD481" s="100"/>
      <c r="BE481" s="100"/>
    </row>
    <row r="482" spans="1:57" ht="78.75" x14ac:dyDescent="0.25">
      <c r="A482" s="125">
        <v>483</v>
      </c>
      <c r="B482" s="126" t="s">
        <v>2476</v>
      </c>
      <c r="C482" s="126" t="s">
        <v>2476</v>
      </c>
      <c r="D482" s="127"/>
      <c r="E482" s="126" t="s">
        <v>2477</v>
      </c>
      <c r="F482" s="127"/>
      <c r="G482" s="127"/>
      <c r="H482" s="132" t="s">
        <v>2478</v>
      </c>
      <c r="I482" s="440">
        <v>42556</v>
      </c>
      <c r="J482" s="167" t="s">
        <v>300</v>
      </c>
      <c r="K482" s="166" t="s">
        <v>2133</v>
      </c>
      <c r="L482" s="131">
        <v>385437.83</v>
      </c>
      <c r="M482" s="149" t="s">
        <v>2479</v>
      </c>
      <c r="N482" s="151" t="s">
        <v>226</v>
      </c>
      <c r="O482" s="133"/>
      <c r="P482" s="134" t="s">
        <v>116</v>
      </c>
      <c r="Q482" s="135">
        <v>42569</v>
      </c>
      <c r="R482" s="136" t="s">
        <v>268</v>
      </c>
      <c r="S482" s="137" t="s">
        <v>112</v>
      </c>
      <c r="T482" s="138">
        <v>42562</v>
      </c>
      <c r="U482" s="148"/>
      <c r="V482" s="139" t="s">
        <v>209</v>
      </c>
      <c r="W482" s="140">
        <v>42569</v>
      </c>
      <c r="X482" s="139" t="s">
        <v>2480</v>
      </c>
      <c r="Y482" s="139" t="s">
        <v>2481</v>
      </c>
      <c r="Z482" s="421" t="s">
        <v>2482</v>
      </c>
      <c r="AA482" s="141">
        <v>42569</v>
      </c>
      <c r="AB482" s="150"/>
      <c r="AC482" s="130"/>
      <c r="AD482" s="130"/>
      <c r="AE482" s="144"/>
      <c r="AF482" s="144"/>
      <c r="AG482" s="144"/>
      <c r="AH482" s="144"/>
      <c r="AI482" s="144"/>
      <c r="AJ482" s="144"/>
      <c r="AK482" s="144"/>
      <c r="AL482" s="144"/>
      <c r="AM482" s="342"/>
      <c r="AN482" s="479"/>
      <c r="AO482" s="372" t="e">
        <f>VLOOKUP(C482,[2]LICITACIONES!$A$2:$A$51,1,0)</f>
        <v>#N/A</v>
      </c>
      <c r="AP482" s="469"/>
      <c r="AQ482" s="469"/>
      <c r="AR482" s="468"/>
      <c r="AS482" s="468"/>
      <c r="AT482" s="468"/>
      <c r="AU482" s="468"/>
      <c r="AV482" s="468" t="e">
        <f>VLOOKUP(C482,[3]LICITACIONES!$A$2:$B$67,2,0)</f>
        <v>#N/A</v>
      </c>
      <c r="AW482" s="468" t="e">
        <f>VLOOKUP(C482,'[3]O.C. EN EJECUCIÓN'!$A$2:$B$25,2,0)</f>
        <v>#N/A</v>
      </c>
      <c r="AX482" s="100"/>
      <c r="AY482" s="100"/>
      <c r="AZ482" s="100"/>
      <c r="BA482" s="100"/>
      <c r="BB482" s="100"/>
      <c r="BC482" s="100"/>
      <c r="BD482" s="100"/>
      <c r="BE482" s="100"/>
    </row>
    <row r="483" spans="1:57" ht="78.75" x14ac:dyDescent="0.25">
      <c r="A483" s="125">
        <v>484</v>
      </c>
      <c r="B483" s="126" t="s">
        <v>2483</v>
      </c>
      <c r="C483" s="126" t="s">
        <v>2483</v>
      </c>
      <c r="D483" s="127"/>
      <c r="E483" s="127"/>
      <c r="F483" s="127"/>
      <c r="G483" s="127"/>
      <c r="H483" s="132" t="s">
        <v>2484</v>
      </c>
      <c r="I483" s="440">
        <v>42549</v>
      </c>
      <c r="J483" s="167" t="s">
        <v>271</v>
      </c>
      <c r="K483" s="166" t="s">
        <v>6207</v>
      </c>
      <c r="L483" s="131">
        <v>17500</v>
      </c>
      <c r="M483" s="149" t="s">
        <v>6208</v>
      </c>
      <c r="N483" s="151" t="s">
        <v>203</v>
      </c>
      <c r="O483" s="133"/>
      <c r="P483" s="134" t="s">
        <v>203</v>
      </c>
      <c r="Q483" s="135">
        <v>42615</v>
      </c>
      <c r="R483" s="136" t="s">
        <v>286</v>
      </c>
      <c r="S483" s="137" t="s">
        <v>70</v>
      </c>
      <c r="T483" s="138">
        <v>42562</v>
      </c>
      <c r="U483" s="139" t="s">
        <v>3293</v>
      </c>
      <c r="V483" s="139" t="s">
        <v>204</v>
      </c>
      <c r="W483" s="140">
        <v>42636</v>
      </c>
      <c r="X483" s="139"/>
      <c r="Y483" s="139" t="s">
        <v>6617</v>
      </c>
      <c r="Z483" s="423" t="s">
        <v>204</v>
      </c>
      <c r="AA483" s="141">
        <v>42636</v>
      </c>
      <c r="AB483" s="150"/>
      <c r="AC483" s="130"/>
      <c r="AD483" s="130"/>
      <c r="AE483" s="144"/>
      <c r="AF483" s="144"/>
      <c r="AG483" s="144"/>
      <c r="AH483" s="144"/>
      <c r="AI483" s="144"/>
      <c r="AJ483" s="144"/>
      <c r="AK483" s="144"/>
      <c r="AL483" s="144"/>
      <c r="AM483" s="342"/>
      <c r="AN483" s="479"/>
      <c r="AO483" s="372" t="e">
        <f>VLOOKUP(C483,[2]LICITACIONES!$A$2:$A$51,1,0)</f>
        <v>#N/A</v>
      </c>
      <c r="AP483" s="469"/>
      <c r="AQ483" s="469"/>
      <c r="AR483" s="468"/>
      <c r="AS483" s="468"/>
      <c r="AT483" s="468"/>
      <c r="AU483" s="468"/>
      <c r="AV483" s="468" t="e">
        <f>VLOOKUP(C483,[3]LICITACIONES!$A$2:$B$67,2,0)</f>
        <v>#N/A</v>
      </c>
      <c r="AW483" s="468" t="e">
        <f>VLOOKUP(C483,'[3]O.C. EN EJECUCIÓN'!$A$2:$B$25,2,0)</f>
        <v>#N/A</v>
      </c>
      <c r="AX483" s="100"/>
      <c r="AY483" s="100"/>
      <c r="AZ483" s="100"/>
      <c r="BA483" s="100"/>
      <c r="BB483" s="100"/>
      <c r="BC483" s="100"/>
      <c r="BD483" s="100"/>
      <c r="BE483" s="100"/>
    </row>
    <row r="484" spans="1:57" ht="63" x14ac:dyDescent="0.25">
      <c r="A484" s="125">
        <v>485</v>
      </c>
      <c r="B484" s="126" t="s">
        <v>2488</v>
      </c>
      <c r="C484" s="126" t="s">
        <v>2488</v>
      </c>
      <c r="D484" s="127"/>
      <c r="E484" s="126" t="s">
        <v>2489</v>
      </c>
      <c r="F484" s="127"/>
      <c r="G484" s="127"/>
      <c r="H484" s="132" t="s">
        <v>2490</v>
      </c>
      <c r="I484" s="440">
        <v>42549</v>
      </c>
      <c r="J484" s="167" t="s">
        <v>300</v>
      </c>
      <c r="K484" s="194" t="s">
        <v>877</v>
      </c>
      <c r="L484" s="131">
        <v>49961.2</v>
      </c>
      <c r="M484" s="149" t="s">
        <v>2491</v>
      </c>
      <c r="N484" s="151" t="s">
        <v>226</v>
      </c>
      <c r="O484" s="133"/>
      <c r="P484" s="134" t="s">
        <v>206</v>
      </c>
      <c r="Q484" s="135">
        <v>42578</v>
      </c>
      <c r="R484" s="136" t="s">
        <v>268</v>
      </c>
      <c r="S484" s="137" t="s">
        <v>112</v>
      </c>
      <c r="T484" s="138">
        <v>42563</v>
      </c>
      <c r="U484" s="139" t="s">
        <v>355</v>
      </c>
      <c r="V484" s="139" t="s">
        <v>206</v>
      </c>
      <c r="W484" s="140">
        <v>42586</v>
      </c>
      <c r="X484" s="139" t="s">
        <v>3453</v>
      </c>
      <c r="Y484" s="148"/>
      <c r="Z484" s="421"/>
      <c r="AA484" s="152"/>
      <c r="AB484" s="150"/>
      <c r="AC484" s="130"/>
      <c r="AD484" s="130"/>
      <c r="AE484" s="144"/>
      <c r="AF484" s="144"/>
      <c r="AG484" s="144"/>
      <c r="AH484" s="144"/>
      <c r="AI484" s="144"/>
      <c r="AJ484" s="144"/>
      <c r="AK484" s="144"/>
      <c r="AL484" s="144"/>
      <c r="AM484" s="342"/>
      <c r="AN484" s="479"/>
      <c r="AO484" s="372" t="e">
        <f>VLOOKUP(C484,[2]LICITACIONES!$A$2:$A$51,1,0)</f>
        <v>#N/A</v>
      </c>
      <c r="AP484" s="469"/>
      <c r="AQ484" s="469"/>
      <c r="AR484" s="468"/>
      <c r="AS484" s="468"/>
      <c r="AT484" s="468"/>
      <c r="AU484" s="468" t="s">
        <v>6514</v>
      </c>
      <c r="AV484" s="468" t="e">
        <f>VLOOKUP(C484,[3]LICITACIONES!$A$2:$B$67,2,0)</f>
        <v>#N/A</v>
      </c>
      <c r="AW484" s="468" t="e">
        <f>VLOOKUP(C484,'[3]O.C. EN EJECUCIÓN'!$A$2:$B$25,2,0)</f>
        <v>#N/A</v>
      </c>
      <c r="AX484" s="100"/>
      <c r="AY484" s="100"/>
      <c r="AZ484" s="100"/>
      <c r="BA484" s="100"/>
      <c r="BB484" s="100"/>
      <c r="BC484" s="100"/>
      <c r="BD484" s="100"/>
      <c r="BE484" s="100"/>
    </row>
    <row r="485" spans="1:57" ht="78.75" x14ac:dyDescent="0.25">
      <c r="A485" s="125">
        <v>486</v>
      </c>
      <c r="B485" s="126" t="s">
        <v>2492</v>
      </c>
      <c r="C485" s="126" t="s">
        <v>2492</v>
      </c>
      <c r="D485" s="127"/>
      <c r="E485" s="127"/>
      <c r="F485" s="127"/>
      <c r="G485" s="127"/>
      <c r="H485" s="132" t="s">
        <v>2493</v>
      </c>
      <c r="I485" s="440">
        <v>42562</v>
      </c>
      <c r="J485" s="167" t="s">
        <v>497</v>
      </c>
      <c r="K485" s="166" t="s">
        <v>2494</v>
      </c>
      <c r="L485" s="131">
        <v>701800</v>
      </c>
      <c r="M485" s="132" t="s">
        <v>2495</v>
      </c>
      <c r="N485" s="151" t="s">
        <v>247</v>
      </c>
      <c r="O485" s="133"/>
      <c r="P485" s="134" t="s">
        <v>116</v>
      </c>
      <c r="Q485" s="135">
        <v>42578</v>
      </c>
      <c r="R485" s="148"/>
      <c r="S485" s="137" t="s">
        <v>11</v>
      </c>
      <c r="T485" s="147"/>
      <c r="U485" s="139" t="s">
        <v>2496</v>
      </c>
      <c r="V485" s="139" t="s">
        <v>116</v>
      </c>
      <c r="W485" s="140">
        <v>42577</v>
      </c>
      <c r="X485" s="139" t="s">
        <v>2497</v>
      </c>
      <c r="Y485" s="139" t="s">
        <v>2498</v>
      </c>
      <c r="Z485" s="421" t="s">
        <v>204</v>
      </c>
      <c r="AA485" s="141">
        <v>42611</v>
      </c>
      <c r="AB485" s="150"/>
      <c r="AC485" s="130"/>
      <c r="AD485" s="130"/>
      <c r="AE485" s="144"/>
      <c r="AF485" s="144"/>
      <c r="AG485" s="144"/>
      <c r="AH485" s="144"/>
      <c r="AI485" s="144"/>
      <c r="AJ485" s="144"/>
      <c r="AK485" s="144"/>
      <c r="AL485" s="144"/>
      <c r="AM485" s="342"/>
      <c r="AN485" s="479"/>
      <c r="AO485" s="372" t="e">
        <f>VLOOKUP(C485,[2]LICITACIONES!$A$2:$A$51,1,0)</f>
        <v>#N/A</v>
      </c>
      <c r="AP485" s="469"/>
      <c r="AQ485" s="469"/>
      <c r="AR485" s="468"/>
      <c r="AS485" s="468"/>
      <c r="AT485" s="468"/>
      <c r="AU485" s="468"/>
      <c r="AV485" s="468" t="e">
        <f>VLOOKUP(C485,[3]LICITACIONES!$A$2:$B$67,2,0)</f>
        <v>#N/A</v>
      </c>
      <c r="AW485" s="468" t="e">
        <f>VLOOKUP(C485,'[3]O.C. EN EJECUCIÓN'!$A$2:$B$25,2,0)</f>
        <v>#N/A</v>
      </c>
      <c r="AX485" s="100"/>
      <c r="AY485" s="100"/>
      <c r="AZ485" s="100"/>
      <c r="BA485" s="100"/>
      <c r="BB485" s="100"/>
      <c r="BC485" s="100"/>
      <c r="BD485" s="100"/>
      <c r="BE485" s="100"/>
    </row>
    <row r="486" spans="1:57" ht="78.75" x14ac:dyDescent="0.25">
      <c r="A486" s="125">
        <v>487</v>
      </c>
      <c r="B486" s="126" t="s">
        <v>2499</v>
      </c>
      <c r="C486" s="126" t="s">
        <v>2499</v>
      </c>
      <c r="D486" s="127"/>
      <c r="E486" s="127"/>
      <c r="F486" s="127"/>
      <c r="G486" s="127"/>
      <c r="H486" s="132" t="s">
        <v>2500</v>
      </c>
      <c r="I486" s="440">
        <v>42562</v>
      </c>
      <c r="J486" s="167" t="s">
        <v>497</v>
      </c>
      <c r="K486" s="166" t="s">
        <v>2494</v>
      </c>
      <c r="L486" s="131">
        <v>459800</v>
      </c>
      <c r="M486" s="132" t="s">
        <v>2501</v>
      </c>
      <c r="N486" s="151" t="s">
        <v>247</v>
      </c>
      <c r="O486" s="133"/>
      <c r="P486" s="134" t="s">
        <v>116</v>
      </c>
      <c r="Q486" s="135">
        <v>42578</v>
      </c>
      <c r="R486" s="136" t="s">
        <v>150</v>
      </c>
      <c r="S486" s="137" t="s">
        <v>11</v>
      </c>
      <c r="T486" s="138">
        <v>42563</v>
      </c>
      <c r="U486" s="148"/>
      <c r="V486" s="139" t="s">
        <v>206</v>
      </c>
      <c r="W486" s="140">
        <v>42563</v>
      </c>
      <c r="X486" s="139" t="s">
        <v>2497</v>
      </c>
      <c r="Y486" s="139" t="s">
        <v>2498</v>
      </c>
      <c r="Z486" s="421" t="s">
        <v>207</v>
      </c>
      <c r="AA486" s="141">
        <v>42579</v>
      </c>
      <c r="AB486" s="150"/>
      <c r="AC486" s="130"/>
      <c r="AD486" s="130"/>
      <c r="AE486" s="144"/>
      <c r="AF486" s="144"/>
      <c r="AG486" s="144"/>
      <c r="AH486" s="144"/>
      <c r="AI486" s="144"/>
      <c r="AJ486" s="144"/>
      <c r="AK486" s="144"/>
      <c r="AL486" s="144"/>
      <c r="AM486" s="342"/>
      <c r="AN486" s="479"/>
      <c r="AO486" s="372" t="e">
        <f>VLOOKUP(C486,[2]LICITACIONES!$A$2:$A$51,1,0)</f>
        <v>#N/A</v>
      </c>
      <c r="AP486" s="469"/>
      <c r="AQ486" s="469"/>
      <c r="AR486" s="468"/>
      <c r="AS486" s="468"/>
      <c r="AT486" s="468"/>
      <c r="AU486" s="468"/>
      <c r="AV486" s="468" t="e">
        <f>VLOOKUP(C486,[3]LICITACIONES!$A$2:$B$67,2,0)</f>
        <v>#N/A</v>
      </c>
      <c r="AW486" s="468" t="e">
        <f>VLOOKUP(C486,'[3]O.C. EN EJECUCIÓN'!$A$2:$B$25,2,0)</f>
        <v>#N/A</v>
      </c>
      <c r="AX486" s="100"/>
      <c r="AY486" s="100"/>
      <c r="AZ486" s="100"/>
      <c r="BA486" s="100"/>
      <c r="BB486" s="100"/>
      <c r="BC486" s="100"/>
      <c r="BD486" s="100"/>
      <c r="BE486" s="100"/>
    </row>
    <row r="487" spans="1:57" ht="126" x14ac:dyDescent="0.25">
      <c r="A487" s="125">
        <v>488</v>
      </c>
      <c r="B487" s="126" t="s">
        <v>135</v>
      </c>
      <c r="C487" s="126" t="s">
        <v>135</v>
      </c>
      <c r="D487" s="127"/>
      <c r="E487" s="126" t="s">
        <v>2502</v>
      </c>
      <c r="F487" s="127"/>
      <c r="G487" s="127"/>
      <c r="H487" s="132" t="s">
        <v>2503</v>
      </c>
      <c r="I487" s="440">
        <v>42562</v>
      </c>
      <c r="J487" s="167" t="s">
        <v>500</v>
      </c>
      <c r="K487" s="430"/>
      <c r="L487" s="130"/>
      <c r="M487" s="149" t="s">
        <v>2504</v>
      </c>
      <c r="N487" s="151" t="s">
        <v>247</v>
      </c>
      <c r="O487" s="133"/>
      <c r="P487" s="134" t="s">
        <v>116</v>
      </c>
      <c r="Q487" s="135">
        <v>42562</v>
      </c>
      <c r="R487" s="148"/>
      <c r="S487" s="137" t="s">
        <v>6560</v>
      </c>
      <c r="T487" s="138">
        <v>42563</v>
      </c>
      <c r="U487" s="139" t="s">
        <v>6960</v>
      </c>
      <c r="V487" s="148"/>
      <c r="W487" s="148"/>
      <c r="X487" s="148"/>
      <c r="Y487" s="148"/>
      <c r="Z487" s="421" t="s">
        <v>207</v>
      </c>
      <c r="AA487" s="141">
        <v>42563</v>
      </c>
      <c r="AB487" s="150"/>
      <c r="AC487" s="130"/>
      <c r="AD487" s="130"/>
      <c r="AE487" s="144"/>
      <c r="AF487" s="144"/>
      <c r="AG487" s="144"/>
      <c r="AH487" s="144"/>
      <c r="AI487" s="144"/>
      <c r="AJ487" s="144"/>
      <c r="AK487" s="144"/>
      <c r="AL487" s="144"/>
      <c r="AM487" s="342"/>
      <c r="AN487" s="479"/>
      <c r="AO487" s="372" t="str">
        <f>VLOOKUP(C487,[2]LICITACIONES!$A$2:$A$51,1,0)</f>
        <v>300538/2016</v>
      </c>
      <c r="AP487" s="469"/>
      <c r="AQ487" s="469"/>
      <c r="AR487" s="468"/>
      <c r="AS487" s="468"/>
      <c r="AT487" s="468"/>
      <c r="AU487" s="468" t="str">
        <f>VLOOKUP(C487,'[4]En curso'!$A$2:$C$58,3,0)</f>
        <v>Tecnopolis</v>
      </c>
      <c r="AV487" s="468" t="str">
        <f>VLOOKUP(C487,[3]LICITACIONES!$A$2:$B$67,2,0)</f>
        <v>CCK - Servicios de Impresión de materiales en mano</v>
      </c>
      <c r="AW487" s="468" t="e">
        <f>VLOOKUP(C487,'[3]O.C. EN EJECUCIÓN'!$A$2:$B$25,2,0)</f>
        <v>#N/A</v>
      </c>
      <c r="AX487" s="100"/>
      <c r="AY487" s="100"/>
      <c r="AZ487" s="100"/>
      <c r="BA487" s="100"/>
      <c r="BB487" s="100"/>
      <c r="BC487" s="100"/>
      <c r="BD487" s="100"/>
      <c r="BE487" s="100"/>
    </row>
    <row r="488" spans="1:57" ht="78.75" x14ac:dyDescent="0.25">
      <c r="A488" s="125">
        <v>489</v>
      </c>
      <c r="B488" s="126" t="s">
        <v>2505</v>
      </c>
      <c r="C488" s="126" t="s">
        <v>2505</v>
      </c>
      <c r="D488" s="127"/>
      <c r="E488" s="126" t="s">
        <v>2506</v>
      </c>
      <c r="F488" s="127"/>
      <c r="G488" s="127"/>
      <c r="H488" s="132" t="s">
        <v>2507</v>
      </c>
      <c r="I488" s="440">
        <v>42558</v>
      </c>
      <c r="J488" s="167" t="s">
        <v>333</v>
      </c>
      <c r="K488" s="166" t="s">
        <v>2508</v>
      </c>
      <c r="L488" s="131">
        <v>46995</v>
      </c>
      <c r="M488" s="149" t="s">
        <v>2509</v>
      </c>
      <c r="N488" s="151" t="s">
        <v>226</v>
      </c>
      <c r="O488" s="133"/>
      <c r="P488" s="134" t="s">
        <v>116</v>
      </c>
      <c r="Q488" s="135">
        <v>42563</v>
      </c>
      <c r="R488" s="136" t="s">
        <v>268</v>
      </c>
      <c r="S488" s="137" t="s">
        <v>112</v>
      </c>
      <c r="T488" s="138">
        <v>42564</v>
      </c>
      <c r="U488" s="148"/>
      <c r="V488" s="148" t="s">
        <v>204</v>
      </c>
      <c r="W488" s="452">
        <v>42611</v>
      </c>
      <c r="X488" s="148" t="s">
        <v>5985</v>
      </c>
      <c r="Y488" s="148" t="s">
        <v>5986</v>
      </c>
      <c r="Z488" s="421" t="s">
        <v>1437</v>
      </c>
      <c r="AA488" s="141">
        <v>42607</v>
      </c>
      <c r="AB488" s="150"/>
      <c r="AC488" s="130"/>
      <c r="AD488" s="130"/>
      <c r="AE488" s="144"/>
      <c r="AF488" s="144"/>
      <c r="AG488" s="144"/>
      <c r="AH488" s="144"/>
      <c r="AI488" s="144"/>
      <c r="AJ488" s="144"/>
      <c r="AK488" s="144"/>
      <c r="AL488" s="144"/>
      <c r="AM488" s="342"/>
      <c r="AN488" s="479"/>
      <c r="AO488" s="372" t="e">
        <f>VLOOKUP(C488,[2]LICITACIONES!$A$2:$A$51,1,0)</f>
        <v>#N/A</v>
      </c>
      <c r="AP488" s="469"/>
      <c r="AQ488" s="469"/>
      <c r="AR488" s="468"/>
      <c r="AS488" s="468"/>
      <c r="AT488" s="468"/>
      <c r="AU488" s="468"/>
      <c r="AV488" s="468" t="e">
        <f>VLOOKUP(C488,[3]LICITACIONES!$A$2:$B$67,2,0)</f>
        <v>#N/A</v>
      </c>
      <c r="AW488" s="468" t="e">
        <f>VLOOKUP(C488,'[3]O.C. EN EJECUCIÓN'!$A$2:$B$25,2,0)</f>
        <v>#N/A</v>
      </c>
      <c r="AX488" s="100"/>
      <c r="AY488" s="100"/>
      <c r="AZ488" s="100"/>
      <c r="BA488" s="100"/>
      <c r="BB488" s="100"/>
      <c r="BC488" s="100"/>
      <c r="BD488" s="100"/>
      <c r="BE488" s="100"/>
    </row>
    <row r="489" spans="1:57" ht="30.75" customHeight="1" x14ac:dyDescent="0.25">
      <c r="A489" s="125">
        <v>490</v>
      </c>
      <c r="B489" s="126" t="s">
        <v>2510</v>
      </c>
      <c r="C489" s="126" t="s">
        <v>2510</v>
      </c>
      <c r="D489" s="127"/>
      <c r="E489" s="126" t="s">
        <v>2511</v>
      </c>
      <c r="F489" s="127"/>
      <c r="G489" s="127"/>
      <c r="H489" s="132" t="s">
        <v>2512</v>
      </c>
      <c r="I489" s="440">
        <v>42557</v>
      </c>
      <c r="J489" s="167" t="s">
        <v>2267</v>
      </c>
      <c r="K489" s="166" t="s">
        <v>698</v>
      </c>
      <c r="L489" s="131">
        <v>17534.900000000001</v>
      </c>
      <c r="M489" s="149" t="s">
        <v>2513</v>
      </c>
      <c r="N489" s="151" t="s">
        <v>226</v>
      </c>
      <c r="O489" s="133"/>
      <c r="P489" s="134" t="s">
        <v>116</v>
      </c>
      <c r="Q489" s="135">
        <v>42573</v>
      </c>
      <c r="R489" s="136" t="s">
        <v>268</v>
      </c>
      <c r="S489" s="137" t="s">
        <v>112</v>
      </c>
      <c r="T489" s="138">
        <v>42564</v>
      </c>
      <c r="U489" s="148"/>
      <c r="V489" s="139" t="s">
        <v>116</v>
      </c>
      <c r="W489" s="140">
        <v>42579</v>
      </c>
      <c r="X489" s="139" t="s">
        <v>2514</v>
      </c>
      <c r="Y489" s="148"/>
      <c r="Z489" s="421"/>
      <c r="AA489" s="152"/>
      <c r="AB489" s="150"/>
      <c r="AC489" s="130"/>
      <c r="AD489" s="130"/>
      <c r="AE489" s="144"/>
      <c r="AF489" s="144"/>
      <c r="AG489" s="144"/>
      <c r="AH489" s="144"/>
      <c r="AI489" s="144"/>
      <c r="AJ489" s="144"/>
      <c r="AK489" s="144"/>
      <c r="AL489" s="144"/>
      <c r="AM489" s="342"/>
      <c r="AN489" s="479"/>
      <c r="AO489" s="372" t="e">
        <f>VLOOKUP(C489,[2]LICITACIONES!$A$2:$A$51,1,0)</f>
        <v>#N/A</v>
      </c>
      <c r="AP489" s="469"/>
      <c r="AQ489" s="469"/>
      <c r="AR489" s="468"/>
      <c r="AS489" s="468"/>
      <c r="AT489" s="468"/>
      <c r="AU489" s="468"/>
      <c r="AV489" s="468" t="e">
        <f>VLOOKUP(C489,[3]LICITACIONES!$A$2:$B$67,2,0)</f>
        <v>#N/A</v>
      </c>
      <c r="AW489" s="468" t="e">
        <f>VLOOKUP(C489,'[3]O.C. EN EJECUCIÓN'!$A$2:$B$25,2,0)</f>
        <v>#N/A</v>
      </c>
      <c r="AX489" s="100"/>
      <c r="AY489" s="100"/>
      <c r="AZ489" s="100"/>
      <c r="BA489" s="100"/>
      <c r="BB489" s="100"/>
      <c r="BC489" s="100"/>
      <c r="BD489" s="100"/>
      <c r="BE489" s="100"/>
    </row>
    <row r="490" spans="1:57" ht="141.75" x14ac:dyDescent="0.25">
      <c r="A490" s="125">
        <v>491</v>
      </c>
      <c r="B490" s="126" t="s">
        <v>3828</v>
      </c>
      <c r="C490" s="126" t="s">
        <v>3828</v>
      </c>
      <c r="D490" s="127"/>
      <c r="E490" s="126" t="s">
        <v>2516</v>
      </c>
      <c r="F490" s="127"/>
      <c r="G490" s="127"/>
      <c r="H490" s="132" t="s">
        <v>2517</v>
      </c>
      <c r="I490" s="440">
        <v>42562</v>
      </c>
      <c r="J490" s="167" t="s">
        <v>347</v>
      </c>
      <c r="K490" s="430"/>
      <c r="L490" s="131">
        <v>3634389.35</v>
      </c>
      <c r="M490" s="149" t="s">
        <v>3454</v>
      </c>
      <c r="N490" s="151" t="s">
        <v>226</v>
      </c>
      <c r="O490" s="133"/>
      <c r="P490" s="134" t="s">
        <v>116</v>
      </c>
      <c r="Q490" s="135">
        <v>42563</v>
      </c>
      <c r="R490" s="148"/>
      <c r="S490" s="137" t="s">
        <v>6560</v>
      </c>
      <c r="T490" s="138">
        <v>42564</v>
      </c>
      <c r="U490" s="139" t="s">
        <v>6961</v>
      </c>
      <c r="V490" s="139" t="s">
        <v>226</v>
      </c>
      <c r="W490" s="140">
        <v>42605</v>
      </c>
      <c r="X490" s="139" t="s">
        <v>3829</v>
      </c>
      <c r="Y490" s="148" t="s">
        <v>6715</v>
      </c>
      <c r="Z490" s="422" t="s">
        <v>226</v>
      </c>
      <c r="AA490" s="425">
        <v>42608</v>
      </c>
      <c r="AB490" s="150"/>
      <c r="AC490" s="130"/>
      <c r="AD490" s="130"/>
      <c r="AE490" s="144"/>
      <c r="AF490" s="144"/>
      <c r="AG490" s="144"/>
      <c r="AH490" s="144"/>
      <c r="AI490" s="144"/>
      <c r="AJ490" s="144"/>
      <c r="AK490" s="144"/>
      <c r="AL490" s="144"/>
      <c r="AM490" s="342"/>
      <c r="AN490" s="479"/>
      <c r="AO490" s="372" t="str">
        <f>VLOOKUP(C490,[2]LICITACIONES!$A$2:$A$51,1,0)</f>
        <v>301691/2016</v>
      </c>
      <c r="AP490" s="469"/>
      <c r="AQ490" s="469"/>
      <c r="AR490" s="468"/>
      <c r="AS490" s="468"/>
      <c r="AT490" s="468"/>
      <c r="AU490" s="468" t="s">
        <v>6509</v>
      </c>
      <c r="AV490" s="468" t="str">
        <f>VLOOKUP(C490,[3]LICITACIONES!$A$2:$B$67,2,0)</f>
        <v>Tecnopolis - Insumos Graficos</v>
      </c>
      <c r="AW490" s="468" t="e">
        <f>VLOOKUP(C490,'[3]O.C. EN EJECUCIÓN'!$A$2:$B$25,2,0)</f>
        <v>#N/A</v>
      </c>
      <c r="AX490" s="100"/>
      <c r="AY490" s="100"/>
      <c r="AZ490" s="100"/>
      <c r="BA490" s="100"/>
      <c r="BB490" s="100"/>
      <c r="BC490" s="100"/>
      <c r="BD490" s="100"/>
      <c r="BE490" s="100"/>
    </row>
    <row r="491" spans="1:57" ht="63" x14ac:dyDescent="0.25">
      <c r="A491" s="125">
        <v>492</v>
      </c>
      <c r="B491" s="126" t="s">
        <v>3830</v>
      </c>
      <c r="C491" s="126" t="s">
        <v>3830</v>
      </c>
      <c r="D491" s="127"/>
      <c r="E491" s="126" t="s">
        <v>2519</v>
      </c>
      <c r="F491" s="127"/>
      <c r="G491" s="127"/>
      <c r="H491" s="132" t="s">
        <v>2520</v>
      </c>
      <c r="I491" s="440">
        <v>42563</v>
      </c>
      <c r="J491" s="167" t="s">
        <v>467</v>
      </c>
      <c r="K491" s="426"/>
      <c r="L491" s="131">
        <v>1178200</v>
      </c>
      <c r="M491" s="149" t="s">
        <v>2521</v>
      </c>
      <c r="N491" s="151" t="s">
        <v>226</v>
      </c>
      <c r="O491" s="133"/>
      <c r="P491" s="134" t="s">
        <v>226</v>
      </c>
      <c r="Q491" s="135">
        <v>42563</v>
      </c>
      <c r="R491" s="148"/>
      <c r="S491" s="137" t="s">
        <v>112</v>
      </c>
      <c r="T491" s="147"/>
      <c r="U491" s="148"/>
      <c r="V491" s="148" t="s">
        <v>204</v>
      </c>
      <c r="W491" s="452">
        <v>42627</v>
      </c>
      <c r="X491" s="148" t="s">
        <v>6487</v>
      </c>
      <c r="Y491" s="148"/>
      <c r="Z491" s="421"/>
      <c r="AA491" s="141"/>
      <c r="AB491" s="150"/>
      <c r="AC491" s="144"/>
      <c r="AD491" s="144"/>
      <c r="AE491" s="144"/>
      <c r="AF491" s="144"/>
      <c r="AG491" s="144"/>
      <c r="AH491" s="144"/>
      <c r="AI491" s="144"/>
      <c r="AJ491" s="144"/>
      <c r="AK491" s="144"/>
      <c r="AL491" s="144"/>
      <c r="AM491" s="342"/>
      <c r="AN491" s="479"/>
      <c r="AO491" s="372" t="e">
        <f>VLOOKUP(C491,[2]LICITACIONES!$A$2:$A$51,1,0)</f>
        <v>#N/A</v>
      </c>
      <c r="AP491" s="469"/>
      <c r="AQ491" s="469"/>
      <c r="AR491" s="468"/>
      <c r="AS491" s="468"/>
      <c r="AT491" s="468"/>
      <c r="AU491" s="468"/>
      <c r="AV491" s="468" t="e">
        <f>VLOOKUP(C491,[3]LICITACIONES!$A$2:$B$67,2,0)</f>
        <v>#N/A</v>
      </c>
      <c r="AW491" s="468" t="e">
        <f>VLOOKUP(C491,'[3]O.C. EN EJECUCIÓN'!$A$2:$B$25,2,0)</f>
        <v>#N/A</v>
      </c>
      <c r="AX491" s="100"/>
      <c r="AY491" s="100"/>
      <c r="AZ491" s="100"/>
      <c r="BA491" s="100"/>
      <c r="BB491" s="100"/>
      <c r="BC491" s="100"/>
      <c r="BD491" s="100"/>
      <c r="BE491" s="100"/>
    </row>
    <row r="492" spans="1:57" ht="63" x14ac:dyDescent="0.25">
      <c r="A492" s="125">
        <v>493</v>
      </c>
      <c r="B492" s="126" t="s">
        <v>163</v>
      </c>
      <c r="C492" s="126" t="s">
        <v>163</v>
      </c>
      <c r="D492" s="127"/>
      <c r="E492" s="126" t="s">
        <v>2523</v>
      </c>
      <c r="F492" s="127"/>
      <c r="G492" s="127"/>
      <c r="H492" s="132" t="s">
        <v>2524</v>
      </c>
      <c r="I492" s="440">
        <v>42563</v>
      </c>
      <c r="J492" s="167" t="s">
        <v>467</v>
      </c>
      <c r="K492" s="426"/>
      <c r="L492" s="131">
        <v>963160</v>
      </c>
      <c r="M492" s="149" t="s">
        <v>2525</v>
      </c>
      <c r="N492" s="151" t="s">
        <v>226</v>
      </c>
      <c r="O492" s="133"/>
      <c r="P492" s="134" t="s">
        <v>226</v>
      </c>
      <c r="Q492" s="135">
        <v>42563</v>
      </c>
      <c r="R492" s="148"/>
      <c r="S492" s="137" t="s">
        <v>11</v>
      </c>
      <c r="T492" s="147"/>
      <c r="U492" s="139" t="s">
        <v>3831</v>
      </c>
      <c r="V492" s="148" t="s">
        <v>204</v>
      </c>
      <c r="W492" s="452">
        <v>42615</v>
      </c>
      <c r="X492" s="148" t="s">
        <v>5987</v>
      </c>
      <c r="Y492" s="148"/>
      <c r="Z492" s="421"/>
      <c r="AA492" s="141"/>
      <c r="AB492" s="150"/>
      <c r="AC492" s="144"/>
      <c r="AD492" s="144"/>
      <c r="AE492" s="144"/>
      <c r="AF492" s="144"/>
      <c r="AG492" s="144"/>
      <c r="AH492" s="144"/>
      <c r="AI492" s="144"/>
      <c r="AJ492" s="144"/>
      <c r="AK492" s="144"/>
      <c r="AL492" s="144"/>
      <c r="AM492" s="342"/>
      <c r="AN492" s="479" t="s">
        <v>6550</v>
      </c>
      <c r="AO492" s="372" t="e">
        <f>VLOOKUP(C492,[2]LICITACIONES!$A$2:$A$51,1,0)</f>
        <v>#N/A</v>
      </c>
      <c r="AP492" s="469"/>
      <c r="AQ492" s="469"/>
      <c r="AR492" s="468"/>
      <c r="AS492" s="468"/>
      <c r="AT492" s="468"/>
      <c r="AU492" s="468" t="s">
        <v>6509</v>
      </c>
      <c r="AV492" s="468" t="e">
        <f>VLOOKUP(C492,[3]LICITACIONES!$A$2:$B$67,2,0)</f>
        <v>#N/A</v>
      </c>
      <c r="AW492" s="468" t="str">
        <f>VLOOKUP(C492,'[3]O.C. EN EJECUCIÓN'!$A$2:$B$25,2,0)</f>
        <v>Sistema de Vídeo</v>
      </c>
      <c r="AX492" s="100"/>
      <c r="AY492" s="100"/>
      <c r="AZ492" s="100"/>
      <c r="BA492" s="100"/>
      <c r="BB492" s="100"/>
      <c r="BC492" s="100"/>
      <c r="BD492" s="100"/>
      <c r="BE492" s="100"/>
    </row>
    <row r="493" spans="1:57" ht="78.75" x14ac:dyDescent="0.25">
      <c r="A493" s="125">
        <v>494</v>
      </c>
      <c r="B493" s="126" t="s">
        <v>2526</v>
      </c>
      <c r="C493" s="126" t="s">
        <v>2526</v>
      </c>
      <c r="D493" s="127"/>
      <c r="E493" s="126" t="s">
        <v>2527</v>
      </c>
      <c r="F493" s="127"/>
      <c r="G493" s="127"/>
      <c r="H493" s="132" t="s">
        <v>2528</v>
      </c>
      <c r="I493" s="440">
        <v>42715</v>
      </c>
      <c r="J493" s="167" t="s">
        <v>246</v>
      </c>
      <c r="K493" s="166" t="s">
        <v>2529</v>
      </c>
      <c r="L493" s="131">
        <v>508200</v>
      </c>
      <c r="M493" s="132" t="s">
        <v>3455</v>
      </c>
      <c r="N493" s="151" t="s">
        <v>247</v>
      </c>
      <c r="O493" s="133"/>
      <c r="P493" s="134" t="s">
        <v>116</v>
      </c>
      <c r="Q493" s="135">
        <v>42564</v>
      </c>
      <c r="R493" s="136" t="s">
        <v>286</v>
      </c>
      <c r="S493" s="137" t="s">
        <v>70</v>
      </c>
      <c r="T493" s="147"/>
      <c r="U493" s="139" t="s">
        <v>3293</v>
      </c>
      <c r="V493" s="139" t="s">
        <v>204</v>
      </c>
      <c r="W493" s="140">
        <v>42583</v>
      </c>
      <c r="X493" s="139" t="s">
        <v>2530</v>
      </c>
      <c r="Y493" s="139" t="s">
        <v>1455</v>
      </c>
      <c r="Z493" s="421" t="s">
        <v>204</v>
      </c>
      <c r="AA493" s="141">
        <v>42583</v>
      </c>
      <c r="AB493" s="150"/>
      <c r="AC493" s="143" t="s">
        <v>548</v>
      </c>
      <c r="AD493" s="143" t="s">
        <v>548</v>
      </c>
      <c r="AE493" s="144"/>
      <c r="AF493" s="180">
        <v>30711318840</v>
      </c>
      <c r="AG493" s="144"/>
      <c r="AH493" s="144"/>
      <c r="AI493" s="144"/>
      <c r="AJ493" s="144"/>
      <c r="AK493" s="144"/>
      <c r="AL493" s="144"/>
      <c r="AM493" s="342"/>
      <c r="AN493" s="479"/>
      <c r="AO493" s="372" t="e">
        <f>VLOOKUP(C493,[2]LICITACIONES!$A$2:$A$51,1,0)</f>
        <v>#N/A</v>
      </c>
      <c r="AP493" s="469"/>
      <c r="AQ493" s="469"/>
      <c r="AR493" s="468"/>
      <c r="AS493" s="468"/>
      <c r="AT493" s="468"/>
      <c r="AU493" s="468" t="s">
        <v>6514</v>
      </c>
      <c r="AV493" s="468" t="e">
        <f>VLOOKUP(C493,[3]LICITACIONES!$A$2:$B$67,2,0)</f>
        <v>#N/A</v>
      </c>
      <c r="AW493" s="468" t="e">
        <f>VLOOKUP(C493,'[3]O.C. EN EJECUCIÓN'!$A$2:$B$25,2,0)</f>
        <v>#N/A</v>
      </c>
      <c r="AX493" s="100"/>
      <c r="AY493" s="100"/>
      <c r="AZ493" s="100"/>
      <c r="BA493" s="100"/>
      <c r="BB493" s="100"/>
      <c r="BC493" s="100"/>
      <c r="BD493" s="100"/>
      <c r="BE493" s="100"/>
    </row>
    <row r="494" spans="1:57" ht="78.75" x14ac:dyDescent="0.25">
      <c r="A494" s="125">
        <v>495</v>
      </c>
      <c r="B494" s="126" t="s">
        <v>2531</v>
      </c>
      <c r="C494" s="126" t="s">
        <v>2531</v>
      </c>
      <c r="D494" s="127"/>
      <c r="E494" s="127"/>
      <c r="F494" s="127"/>
      <c r="G494" s="127"/>
      <c r="H494" s="133"/>
      <c r="I494" s="133"/>
      <c r="J494" s="167" t="s">
        <v>301</v>
      </c>
      <c r="K494" s="166" t="s">
        <v>2532</v>
      </c>
      <c r="L494" s="131">
        <v>8992500</v>
      </c>
      <c r="M494" s="132" t="s">
        <v>2533</v>
      </c>
      <c r="N494" s="151" t="s">
        <v>56</v>
      </c>
      <c r="O494" s="133"/>
      <c r="P494" s="134" t="s">
        <v>203</v>
      </c>
      <c r="Q494" s="135">
        <v>42591</v>
      </c>
      <c r="R494" s="196" t="s">
        <v>286</v>
      </c>
      <c r="S494" s="205" t="s">
        <v>70</v>
      </c>
      <c r="T494" s="138">
        <v>42570</v>
      </c>
      <c r="U494" s="139" t="s">
        <v>3293</v>
      </c>
      <c r="V494" s="139" t="s">
        <v>204</v>
      </c>
      <c r="W494" s="140">
        <v>42598</v>
      </c>
      <c r="X494" s="139" t="s">
        <v>3832</v>
      </c>
      <c r="Y494" s="139" t="s">
        <v>3833</v>
      </c>
      <c r="Z494" s="421"/>
      <c r="AA494" s="425"/>
      <c r="AB494" s="150"/>
      <c r="AC494" s="143" t="s">
        <v>548</v>
      </c>
      <c r="AD494" s="143" t="s">
        <v>548</v>
      </c>
      <c r="AE494" s="144"/>
      <c r="AF494" s="180">
        <v>30715191896</v>
      </c>
      <c r="AG494" s="144"/>
      <c r="AH494" s="144"/>
      <c r="AI494" s="144"/>
      <c r="AJ494" s="144"/>
      <c r="AK494" s="144"/>
      <c r="AL494" s="144"/>
      <c r="AM494" s="342"/>
      <c r="AN494" s="479"/>
      <c r="AO494" s="372" t="e">
        <f>VLOOKUP(C494,[2]LICITACIONES!$A$2:$A$51,1,0)</f>
        <v>#N/A</v>
      </c>
      <c r="AP494" s="469"/>
      <c r="AQ494" s="469"/>
      <c r="AR494" s="468"/>
      <c r="AS494" s="468"/>
      <c r="AT494" s="468"/>
      <c r="AU494" s="468" t="s">
        <v>6514</v>
      </c>
      <c r="AV494" s="468" t="e">
        <f>VLOOKUP(C494,[3]LICITACIONES!$A$2:$B$67,2,0)</f>
        <v>#N/A</v>
      </c>
      <c r="AW494" s="468" t="e">
        <f>VLOOKUP(C494,'[3]O.C. EN EJECUCIÓN'!$A$2:$B$25,2,0)</f>
        <v>#N/A</v>
      </c>
      <c r="AX494" s="100"/>
      <c r="AY494" s="100"/>
      <c r="AZ494" s="100"/>
      <c r="BA494" s="100"/>
      <c r="BB494" s="100"/>
      <c r="BC494" s="100"/>
      <c r="BD494" s="100"/>
      <c r="BE494" s="100"/>
    </row>
    <row r="495" spans="1:57" ht="94.5" x14ac:dyDescent="0.25">
      <c r="A495" s="125">
        <v>496</v>
      </c>
      <c r="B495" s="126" t="s">
        <v>2534</v>
      </c>
      <c r="C495" s="126" t="s">
        <v>2534</v>
      </c>
      <c r="D495" s="127"/>
      <c r="E495" s="126" t="s">
        <v>2535</v>
      </c>
      <c r="F495" s="127"/>
      <c r="G495" s="127"/>
      <c r="H495" s="132" t="s">
        <v>2536</v>
      </c>
      <c r="I495" s="440">
        <v>42566</v>
      </c>
      <c r="J495" s="167" t="s">
        <v>201</v>
      </c>
      <c r="K495" s="166" t="s">
        <v>811</v>
      </c>
      <c r="L495" s="131">
        <v>28369.97</v>
      </c>
      <c r="M495" s="132" t="s">
        <v>2537</v>
      </c>
      <c r="N495" s="151" t="s">
        <v>203</v>
      </c>
      <c r="O495" s="133"/>
      <c r="P495" s="134" t="s">
        <v>116</v>
      </c>
      <c r="Q495" s="135">
        <v>42569</v>
      </c>
      <c r="R495" s="136" t="s">
        <v>432</v>
      </c>
      <c r="S495" s="137" t="s">
        <v>11</v>
      </c>
      <c r="T495" s="138">
        <v>42566</v>
      </c>
      <c r="U495" s="139" t="s">
        <v>2538</v>
      </c>
      <c r="V495" s="139" t="s">
        <v>204</v>
      </c>
      <c r="W495" s="140">
        <v>42571</v>
      </c>
      <c r="X495" s="139" t="s">
        <v>2539</v>
      </c>
      <c r="Y495" s="139" t="s">
        <v>2540</v>
      </c>
      <c r="Z495" s="421" t="s">
        <v>1437</v>
      </c>
      <c r="AA495" s="141">
        <v>42571</v>
      </c>
      <c r="AB495" s="150"/>
      <c r="AC495" s="143" t="s">
        <v>548</v>
      </c>
      <c r="AD495" s="143" t="s">
        <v>548</v>
      </c>
      <c r="AE495" s="144"/>
      <c r="AF495" s="180">
        <v>30714478199</v>
      </c>
      <c r="AG495" s="144"/>
      <c r="AH495" s="144"/>
      <c r="AI495" s="144"/>
      <c r="AJ495" s="144"/>
      <c r="AK495" s="144"/>
      <c r="AL495" s="144"/>
      <c r="AM495" s="342"/>
      <c r="AN495" s="479"/>
      <c r="AO495" s="372" t="e">
        <f>VLOOKUP(C495,[2]LICITACIONES!$A$2:$A$51,1,0)</f>
        <v>#N/A</v>
      </c>
      <c r="AP495" s="469"/>
      <c r="AQ495" s="469"/>
      <c r="AR495" s="468"/>
      <c r="AS495" s="468"/>
      <c r="AT495" s="468"/>
      <c r="AU495" s="468"/>
      <c r="AV495" s="468" t="e">
        <f>VLOOKUP(C495,[3]LICITACIONES!$A$2:$B$67,2,0)</f>
        <v>#N/A</v>
      </c>
      <c r="AW495" s="468" t="e">
        <f>VLOOKUP(C495,'[3]O.C. EN EJECUCIÓN'!$A$2:$B$25,2,0)</f>
        <v>#N/A</v>
      </c>
      <c r="AX495" s="100"/>
      <c r="AY495" s="100"/>
      <c r="AZ495" s="100"/>
      <c r="BA495" s="100"/>
      <c r="BB495" s="100"/>
      <c r="BC495" s="100"/>
      <c r="BD495" s="100"/>
      <c r="BE495" s="100"/>
    </row>
    <row r="496" spans="1:57" ht="78.75" x14ac:dyDescent="0.25">
      <c r="A496" s="125">
        <v>497</v>
      </c>
      <c r="B496" s="126" t="s">
        <v>2541</v>
      </c>
      <c r="C496" s="126" t="s">
        <v>2541</v>
      </c>
      <c r="D496" s="127"/>
      <c r="E496" s="127"/>
      <c r="F496" s="127"/>
      <c r="G496" s="127"/>
      <c r="H496" s="132" t="s">
        <v>2542</v>
      </c>
      <c r="I496" s="440">
        <v>42550</v>
      </c>
      <c r="J496" s="167" t="s">
        <v>11</v>
      </c>
      <c r="K496" s="426"/>
      <c r="L496" s="133"/>
      <c r="M496" s="132" t="s">
        <v>2543</v>
      </c>
      <c r="N496" s="151" t="s">
        <v>116</v>
      </c>
      <c r="O496" s="133"/>
      <c r="P496" s="134" t="s">
        <v>116</v>
      </c>
      <c r="Q496" s="135">
        <v>42569</v>
      </c>
      <c r="R496" s="148"/>
      <c r="S496" s="137" t="s">
        <v>11</v>
      </c>
      <c r="T496" s="147"/>
      <c r="U496" s="148"/>
      <c r="V496" s="148"/>
      <c r="W496" s="148"/>
      <c r="X496" s="148"/>
      <c r="Y496" s="148"/>
      <c r="Z496" s="421" t="s">
        <v>3125</v>
      </c>
      <c r="AA496" s="141">
        <v>42570</v>
      </c>
      <c r="AB496" s="150"/>
      <c r="AC496" s="144"/>
      <c r="AD496" s="144"/>
      <c r="AE496" s="144"/>
      <c r="AF496" s="144"/>
      <c r="AG496" s="144"/>
      <c r="AH496" s="144"/>
      <c r="AI496" s="144"/>
      <c r="AJ496" s="144"/>
      <c r="AK496" s="144"/>
      <c r="AL496" s="144"/>
      <c r="AM496" s="342"/>
      <c r="AN496" s="479"/>
      <c r="AO496" s="372" t="e">
        <f>VLOOKUP(C496,[2]LICITACIONES!$A$2:$A$51,1,0)</f>
        <v>#N/A</v>
      </c>
      <c r="AP496" s="469"/>
      <c r="AQ496" s="469"/>
      <c r="AR496" s="468"/>
      <c r="AS496" s="468"/>
      <c r="AT496" s="468"/>
      <c r="AU496" s="468"/>
      <c r="AV496" s="468" t="e">
        <f>VLOOKUP(C496,[3]LICITACIONES!$A$2:$B$67,2,0)</f>
        <v>#N/A</v>
      </c>
      <c r="AW496" s="468" t="e">
        <f>VLOOKUP(C496,'[3]O.C. EN EJECUCIÓN'!$A$2:$B$25,2,0)</f>
        <v>#N/A</v>
      </c>
      <c r="AX496" s="100"/>
      <c r="AY496" s="100"/>
      <c r="AZ496" s="100"/>
      <c r="BA496" s="100"/>
      <c r="BB496" s="100"/>
      <c r="BC496" s="100"/>
      <c r="BD496" s="100"/>
      <c r="BE496" s="100"/>
    </row>
    <row r="497" spans="1:57" ht="63" x14ac:dyDescent="0.25">
      <c r="A497" s="125">
        <v>498</v>
      </c>
      <c r="B497" s="127" t="str">
        <f>C497</f>
        <v>000168/2016</v>
      </c>
      <c r="C497" s="127" t="s">
        <v>5553</v>
      </c>
      <c r="D497" s="127"/>
      <c r="E497" s="127"/>
      <c r="F497" s="127"/>
      <c r="G497" s="127"/>
      <c r="H497" s="132" t="s">
        <v>2544</v>
      </c>
      <c r="I497" s="440">
        <v>42562</v>
      </c>
      <c r="J497" s="176" t="s">
        <v>318</v>
      </c>
      <c r="K497" s="167" t="s">
        <v>2545</v>
      </c>
      <c r="L497" s="131">
        <v>296561</v>
      </c>
      <c r="M497" s="132" t="s">
        <v>2546</v>
      </c>
      <c r="N497" s="151" t="s">
        <v>226</v>
      </c>
      <c r="O497" s="133"/>
      <c r="P497" s="134" t="s">
        <v>226</v>
      </c>
      <c r="Q497" s="135">
        <v>42562</v>
      </c>
      <c r="R497" s="148"/>
      <c r="S497" s="205" t="s">
        <v>112</v>
      </c>
      <c r="T497" s="138">
        <v>42569</v>
      </c>
      <c r="U497" s="148"/>
      <c r="V497" s="148"/>
      <c r="W497" s="148"/>
      <c r="X497" s="148"/>
      <c r="Y497" s="148"/>
      <c r="Z497" s="421" t="s">
        <v>872</v>
      </c>
      <c r="AA497" s="141">
        <v>42569</v>
      </c>
      <c r="AB497" s="150"/>
      <c r="AC497" s="144"/>
      <c r="AD497" s="144"/>
      <c r="AE497" s="144"/>
      <c r="AF497" s="144"/>
      <c r="AG497" s="144"/>
      <c r="AH497" s="144"/>
      <c r="AI497" s="144"/>
      <c r="AJ497" s="144"/>
      <c r="AK497" s="144"/>
      <c r="AL497" s="144"/>
      <c r="AM497" s="342"/>
      <c r="AN497" s="479"/>
      <c r="AO497" s="372" t="e">
        <f>VLOOKUP(C497,[2]LICITACIONES!$A$2:$A$51,1,0)</f>
        <v>#N/A</v>
      </c>
      <c r="AP497" s="469"/>
      <c r="AQ497" s="469"/>
      <c r="AR497" s="468"/>
      <c r="AS497" s="468"/>
      <c r="AT497" s="468"/>
      <c r="AU497" s="468"/>
      <c r="AV497" s="468" t="e">
        <f>VLOOKUP(C497,[3]LICITACIONES!$A$2:$B$67,2,0)</f>
        <v>#N/A</v>
      </c>
      <c r="AW497" s="468" t="e">
        <f>VLOOKUP(C497,'[3]O.C. EN EJECUCIÓN'!$A$2:$B$25,2,0)</f>
        <v>#N/A</v>
      </c>
      <c r="AX497" s="100"/>
      <c r="AY497" s="100"/>
      <c r="AZ497" s="100"/>
      <c r="BA497" s="100"/>
      <c r="BB497" s="100"/>
      <c r="BC497" s="100"/>
      <c r="BD497" s="100"/>
      <c r="BE497" s="100"/>
    </row>
    <row r="498" spans="1:57" ht="78.75" x14ac:dyDescent="0.25">
      <c r="A498" s="125">
        <v>500</v>
      </c>
      <c r="B498" s="126" t="s">
        <v>2547</v>
      </c>
      <c r="C498" s="126" t="s">
        <v>2547</v>
      </c>
      <c r="D498" s="127"/>
      <c r="E498" s="126" t="s">
        <v>2548</v>
      </c>
      <c r="F498" s="127"/>
      <c r="G498" s="127"/>
      <c r="H498" s="132" t="s">
        <v>2549</v>
      </c>
      <c r="I498" s="440">
        <v>42565</v>
      </c>
      <c r="J498" s="167" t="s">
        <v>2263</v>
      </c>
      <c r="K498" s="166" t="s">
        <v>2550</v>
      </c>
      <c r="L498" s="131">
        <v>499999.98</v>
      </c>
      <c r="M498" s="149" t="s">
        <v>2551</v>
      </c>
      <c r="N498" s="151" t="s">
        <v>226</v>
      </c>
      <c r="O498" s="133"/>
      <c r="P498" s="134" t="s">
        <v>322</v>
      </c>
      <c r="Q498" s="135">
        <v>42569</v>
      </c>
      <c r="R498" s="148"/>
      <c r="S498" s="205" t="s">
        <v>112</v>
      </c>
      <c r="T498" s="138">
        <v>42569</v>
      </c>
      <c r="U498" s="139" t="s">
        <v>355</v>
      </c>
      <c r="V498" s="148" t="s">
        <v>204</v>
      </c>
      <c r="W498" s="452">
        <v>42626</v>
      </c>
      <c r="X498" s="148" t="s">
        <v>6437</v>
      </c>
      <c r="Y498" s="139" t="s">
        <v>5997</v>
      </c>
      <c r="Z498" s="421" t="s">
        <v>761</v>
      </c>
      <c r="AA498" s="141">
        <v>42626</v>
      </c>
      <c r="AB498" s="150"/>
      <c r="AC498" s="144"/>
      <c r="AD498" s="144"/>
      <c r="AE498" s="144"/>
      <c r="AF498" s="144"/>
      <c r="AG498" s="144"/>
      <c r="AH498" s="144"/>
      <c r="AI498" s="144"/>
      <c r="AJ498" s="144"/>
      <c r="AK498" s="144"/>
      <c r="AL498" s="144"/>
      <c r="AM498" s="342"/>
      <c r="AN498" s="479"/>
      <c r="AO498" s="372" t="e">
        <f>VLOOKUP(C498,[2]LICITACIONES!$A$2:$A$51,1,0)</f>
        <v>#N/A</v>
      </c>
      <c r="AP498" s="469"/>
      <c r="AQ498" s="469"/>
      <c r="AR498" s="468"/>
      <c r="AS498" s="468"/>
      <c r="AT498" s="468"/>
      <c r="AU498" s="468" t="s">
        <v>6514</v>
      </c>
      <c r="AV498" s="468" t="e">
        <f>VLOOKUP(C498,[3]LICITACIONES!$A$2:$B$67,2,0)</f>
        <v>#N/A</v>
      </c>
      <c r="AW498" s="468" t="e">
        <f>VLOOKUP(C498,'[3]O.C. EN EJECUCIÓN'!$A$2:$B$25,2,0)</f>
        <v>#N/A</v>
      </c>
      <c r="AX498" s="100"/>
      <c r="AY498" s="100"/>
      <c r="AZ498" s="100"/>
      <c r="BA498" s="100"/>
      <c r="BB498" s="100"/>
      <c r="BC498" s="100"/>
      <c r="BD498" s="100"/>
      <c r="BE498" s="100"/>
    </row>
    <row r="499" spans="1:57" ht="63" x14ac:dyDescent="0.25">
      <c r="A499" s="125">
        <v>501</v>
      </c>
      <c r="B499" s="126" t="s">
        <v>2552</v>
      </c>
      <c r="C499" s="126" t="s">
        <v>2552</v>
      </c>
      <c r="D499" s="127"/>
      <c r="E499" s="127"/>
      <c r="F499" s="127"/>
      <c r="G499" s="127"/>
      <c r="H499" s="132" t="s">
        <v>2553</v>
      </c>
      <c r="I499" s="440">
        <v>42569</v>
      </c>
      <c r="J499" s="167" t="s">
        <v>271</v>
      </c>
      <c r="K499" s="166" t="s">
        <v>2554</v>
      </c>
      <c r="L499" s="131">
        <v>25000</v>
      </c>
      <c r="M499" s="133"/>
      <c r="N499" s="151" t="s">
        <v>226</v>
      </c>
      <c r="O499" s="133"/>
      <c r="P499" s="147"/>
      <c r="Q499" s="147"/>
      <c r="R499" s="148"/>
      <c r="S499" s="137" t="s">
        <v>11</v>
      </c>
      <c r="T499" s="138">
        <v>42569</v>
      </c>
      <c r="U499" s="139" t="s">
        <v>2555</v>
      </c>
      <c r="V499" s="148" t="s">
        <v>206</v>
      </c>
      <c r="W499" s="452">
        <v>42629</v>
      </c>
      <c r="X499" s="148"/>
      <c r="Y499" s="148"/>
      <c r="Z499" s="421"/>
      <c r="AA499" s="141"/>
      <c r="AB499" s="150"/>
      <c r="AC499" s="144"/>
      <c r="AD499" s="144"/>
      <c r="AE499" s="144"/>
      <c r="AF499" s="144"/>
      <c r="AG499" s="144"/>
      <c r="AH499" s="144"/>
      <c r="AI499" s="144"/>
      <c r="AJ499" s="144"/>
      <c r="AK499" s="144"/>
      <c r="AL499" s="144"/>
      <c r="AM499" s="342"/>
      <c r="AN499" s="479"/>
      <c r="AO499" s="372" t="e">
        <f>VLOOKUP(C499,[2]LICITACIONES!$A$2:$A$51,1,0)</f>
        <v>#N/A</v>
      </c>
      <c r="AP499" s="469"/>
      <c r="AQ499" s="469"/>
      <c r="AR499" s="468"/>
      <c r="AS499" s="468"/>
      <c r="AT499" s="468"/>
      <c r="AU499" s="468" t="s">
        <v>6514</v>
      </c>
      <c r="AV499" s="468" t="e">
        <f>VLOOKUP(C499,[3]LICITACIONES!$A$2:$B$67,2,0)</f>
        <v>#N/A</v>
      </c>
      <c r="AW499" s="468" t="e">
        <f>VLOOKUP(C499,'[3]O.C. EN EJECUCIÓN'!$A$2:$B$25,2,0)</f>
        <v>#N/A</v>
      </c>
      <c r="AX499" s="100"/>
      <c r="AY499" s="100"/>
      <c r="AZ499" s="100"/>
      <c r="BA499" s="100"/>
      <c r="BB499" s="100"/>
      <c r="BC499" s="100"/>
      <c r="BD499" s="100"/>
      <c r="BE499" s="100"/>
    </row>
    <row r="500" spans="1:57" ht="63" x14ac:dyDescent="0.25">
      <c r="A500" s="156">
        <v>502</v>
      </c>
      <c r="B500" s="157" t="s">
        <v>2556</v>
      </c>
      <c r="C500" s="157" t="s">
        <v>2556</v>
      </c>
      <c r="D500" s="158"/>
      <c r="E500" s="158"/>
      <c r="F500" s="158"/>
      <c r="G500" s="158"/>
      <c r="H500" s="163" t="s">
        <v>2557</v>
      </c>
      <c r="I500" s="441">
        <v>42565</v>
      </c>
      <c r="J500" s="157" t="s">
        <v>300</v>
      </c>
      <c r="K500" s="186" t="s">
        <v>2558</v>
      </c>
      <c r="L500" s="162">
        <v>71390</v>
      </c>
      <c r="M500" s="161" t="s">
        <v>2559</v>
      </c>
      <c r="N500" s="163" t="s">
        <v>226</v>
      </c>
      <c r="O500" s="158"/>
      <c r="P500" s="158"/>
      <c r="Q500" s="158"/>
      <c r="R500" s="158"/>
      <c r="S500" s="137" t="s">
        <v>11</v>
      </c>
      <c r="T500" s="158"/>
      <c r="U500" s="163" t="s">
        <v>2560</v>
      </c>
      <c r="V500" s="163" t="s">
        <v>206</v>
      </c>
      <c r="W500" s="173">
        <v>42576</v>
      </c>
      <c r="X500" s="163" t="s">
        <v>2561</v>
      </c>
      <c r="Y500" s="163" t="s">
        <v>2562</v>
      </c>
      <c r="Z500" s="421"/>
      <c r="AA500" s="158"/>
      <c r="AB500" s="158"/>
      <c r="AC500" s="158"/>
      <c r="AD500" s="158"/>
      <c r="AE500" s="158"/>
      <c r="AF500" s="158"/>
      <c r="AG500" s="158"/>
      <c r="AH500" s="158"/>
      <c r="AI500" s="158"/>
      <c r="AJ500" s="158"/>
      <c r="AK500" s="158"/>
      <c r="AL500" s="158"/>
      <c r="AM500" s="342"/>
      <c r="AN500" s="479"/>
      <c r="AO500" s="372" t="e">
        <f>VLOOKUP(C500,[2]LICITACIONES!$A$2:$A$51,1,0)</f>
        <v>#N/A</v>
      </c>
      <c r="AP500" s="469"/>
      <c r="AQ500" s="469"/>
      <c r="AR500" s="468"/>
      <c r="AS500" s="468"/>
      <c r="AT500" s="468"/>
      <c r="AU500" s="468"/>
      <c r="AV500" s="468" t="e">
        <f>VLOOKUP(C500,[3]LICITACIONES!$A$2:$B$67,2,0)</f>
        <v>#N/A</v>
      </c>
      <c r="AW500" s="468" t="e">
        <f>VLOOKUP(C500,'[3]O.C. EN EJECUCIÓN'!$A$2:$B$25,2,0)</f>
        <v>#N/A</v>
      </c>
      <c r="AX500" s="100"/>
      <c r="AY500" s="100"/>
      <c r="AZ500" s="100"/>
      <c r="BA500" s="100"/>
      <c r="BB500" s="100"/>
      <c r="BC500" s="100"/>
      <c r="BD500" s="100"/>
      <c r="BE500" s="100"/>
    </row>
    <row r="501" spans="1:57" ht="78.75" x14ac:dyDescent="0.25">
      <c r="A501" s="125">
        <v>503</v>
      </c>
      <c r="B501" s="126" t="s">
        <v>2563</v>
      </c>
      <c r="C501" s="126" t="s">
        <v>2563</v>
      </c>
      <c r="D501" s="127"/>
      <c r="E501" s="127"/>
      <c r="F501" s="127"/>
      <c r="G501" s="127"/>
      <c r="H501" s="132" t="s">
        <v>2564</v>
      </c>
      <c r="I501" s="440">
        <v>42569</v>
      </c>
      <c r="J501" s="167" t="s">
        <v>271</v>
      </c>
      <c r="K501" s="166" t="s">
        <v>2565</v>
      </c>
      <c r="L501" s="133"/>
      <c r="M501" s="133"/>
      <c r="N501" s="151" t="s">
        <v>226</v>
      </c>
      <c r="O501" s="133"/>
      <c r="P501" s="134" t="s">
        <v>116</v>
      </c>
      <c r="Q501" s="135">
        <v>42607</v>
      </c>
      <c r="R501" s="148"/>
      <c r="S501" s="205" t="s">
        <v>112</v>
      </c>
      <c r="T501" s="138">
        <v>42607</v>
      </c>
      <c r="U501" s="139" t="s">
        <v>2566</v>
      </c>
      <c r="V501" s="139" t="s">
        <v>204</v>
      </c>
      <c r="W501" s="140">
        <v>42580</v>
      </c>
      <c r="X501" s="139" t="s">
        <v>2567</v>
      </c>
      <c r="Y501" s="148"/>
      <c r="Z501" s="421" t="s">
        <v>207</v>
      </c>
      <c r="AA501" s="141">
        <v>42607</v>
      </c>
      <c r="AB501" s="150"/>
      <c r="AC501" s="144"/>
      <c r="AD501" s="144"/>
      <c r="AE501" s="144"/>
      <c r="AF501" s="144"/>
      <c r="AG501" s="144"/>
      <c r="AH501" s="144"/>
      <c r="AI501" s="144"/>
      <c r="AJ501" s="144"/>
      <c r="AK501" s="144"/>
      <c r="AL501" s="144"/>
      <c r="AM501" s="342"/>
      <c r="AN501" s="479"/>
      <c r="AO501" s="372" t="e">
        <f>VLOOKUP(C501,[2]LICITACIONES!$A$2:$A$51,1,0)</f>
        <v>#N/A</v>
      </c>
      <c r="AP501" s="469"/>
      <c r="AQ501" s="469"/>
      <c r="AR501" s="468"/>
      <c r="AS501" s="468"/>
      <c r="AT501" s="468"/>
      <c r="AU501" s="468"/>
      <c r="AV501" s="468" t="e">
        <f>VLOOKUP(C501,[3]LICITACIONES!$A$2:$B$67,2,0)</f>
        <v>#N/A</v>
      </c>
      <c r="AW501" s="468" t="e">
        <f>VLOOKUP(C501,'[3]O.C. EN EJECUCIÓN'!$A$2:$B$25,2,0)</f>
        <v>#N/A</v>
      </c>
      <c r="AX501" s="100"/>
      <c r="AY501" s="100"/>
      <c r="AZ501" s="100"/>
      <c r="BA501" s="100"/>
      <c r="BB501" s="100"/>
      <c r="BC501" s="100"/>
      <c r="BD501" s="100"/>
      <c r="BE501" s="100"/>
    </row>
    <row r="502" spans="1:57" ht="78.75" x14ac:dyDescent="0.25">
      <c r="A502" s="125">
        <v>504</v>
      </c>
      <c r="B502" s="149" t="s">
        <v>2568</v>
      </c>
      <c r="C502" s="149" t="s">
        <v>2568</v>
      </c>
      <c r="D502" s="127"/>
      <c r="E502" s="215" t="s">
        <v>2569</v>
      </c>
      <c r="F502" s="127"/>
      <c r="G502" s="127"/>
      <c r="H502" s="132" t="s">
        <v>2570</v>
      </c>
      <c r="I502" s="440">
        <v>42569</v>
      </c>
      <c r="J502" s="167" t="s">
        <v>221</v>
      </c>
      <c r="K502" s="166" t="s">
        <v>3456</v>
      </c>
      <c r="L502" s="131">
        <v>5000</v>
      </c>
      <c r="M502" s="149" t="s">
        <v>3457</v>
      </c>
      <c r="N502" s="151" t="s">
        <v>203</v>
      </c>
      <c r="O502" s="133"/>
      <c r="P502" s="134" t="s">
        <v>203</v>
      </c>
      <c r="Q502" s="135">
        <v>42569</v>
      </c>
      <c r="R502" s="148"/>
      <c r="S502" s="137" t="s">
        <v>70</v>
      </c>
      <c r="T502" s="138">
        <v>42572</v>
      </c>
      <c r="U502" s="139" t="s">
        <v>3293</v>
      </c>
      <c r="V502" s="148" t="s">
        <v>204</v>
      </c>
      <c r="W502" s="452">
        <v>42640</v>
      </c>
      <c r="X502" s="148" t="s">
        <v>6737</v>
      </c>
      <c r="Y502" s="148" t="s">
        <v>6738</v>
      </c>
      <c r="Z502" s="421"/>
      <c r="AA502" s="141"/>
      <c r="AB502" s="150"/>
      <c r="AC502" s="144"/>
      <c r="AD502" s="144"/>
      <c r="AE502" s="144"/>
      <c r="AF502" s="144"/>
      <c r="AG502" s="144"/>
      <c r="AH502" s="144"/>
      <c r="AI502" s="144"/>
      <c r="AJ502" s="144"/>
      <c r="AK502" s="144"/>
      <c r="AL502" s="144"/>
      <c r="AM502" s="342"/>
      <c r="AN502" s="479"/>
      <c r="AO502" s="372" t="e">
        <f>VLOOKUP(C502,[2]LICITACIONES!$A$2:$A$51,1,0)</f>
        <v>#N/A</v>
      </c>
      <c r="AP502" s="469"/>
      <c r="AQ502" s="469"/>
      <c r="AR502" s="468"/>
      <c r="AS502" s="469"/>
      <c r="AT502" s="468"/>
      <c r="AU502" s="468"/>
      <c r="AV502" s="468" t="e">
        <f>VLOOKUP(C502,[3]LICITACIONES!$A$2:$B$67,2,0)</f>
        <v>#N/A</v>
      </c>
      <c r="AW502" s="468" t="e">
        <f>VLOOKUP(C502,'[3]O.C. EN EJECUCIÓN'!$A$2:$B$25,2,0)</f>
        <v>#N/A</v>
      </c>
      <c r="AX502" s="102"/>
      <c r="AY502" s="102"/>
      <c r="AZ502" s="102"/>
      <c r="BA502" s="102"/>
      <c r="BB502" s="102"/>
      <c r="BC502" s="102"/>
      <c r="BD502" s="102"/>
      <c r="BE502" s="100"/>
    </row>
    <row r="503" spans="1:57" ht="78.75" x14ac:dyDescent="0.25">
      <c r="A503" s="125">
        <v>505</v>
      </c>
      <c r="B503" s="126" t="s">
        <v>2571</v>
      </c>
      <c r="C503" s="126" t="s">
        <v>2571</v>
      </c>
      <c r="D503" s="127"/>
      <c r="E503" s="215" t="s">
        <v>2572</v>
      </c>
      <c r="F503" s="127"/>
      <c r="G503" s="127"/>
      <c r="H503" s="132" t="s">
        <v>2573</v>
      </c>
      <c r="I503" s="440">
        <v>42569</v>
      </c>
      <c r="J503" s="167" t="s">
        <v>221</v>
      </c>
      <c r="K503" s="166" t="s">
        <v>2574</v>
      </c>
      <c r="L503" s="131">
        <v>3500</v>
      </c>
      <c r="M503" s="149" t="s">
        <v>2575</v>
      </c>
      <c r="N503" s="151" t="s">
        <v>203</v>
      </c>
      <c r="O503" s="133"/>
      <c r="P503" s="134" t="s">
        <v>203</v>
      </c>
      <c r="Q503" s="135">
        <v>42569</v>
      </c>
      <c r="R503" s="148"/>
      <c r="S503" s="137" t="s">
        <v>70</v>
      </c>
      <c r="T503" s="138">
        <v>42572</v>
      </c>
      <c r="U503" s="139" t="s">
        <v>7040</v>
      </c>
      <c r="V503" s="148" t="s">
        <v>203</v>
      </c>
      <c r="W503" s="452">
        <v>42649</v>
      </c>
      <c r="X503" s="148"/>
      <c r="Y503" s="148" t="s">
        <v>7041</v>
      </c>
      <c r="Z503" s="421" t="s">
        <v>1888</v>
      </c>
      <c r="AA503" s="141">
        <v>42649</v>
      </c>
      <c r="AB503" s="150"/>
      <c r="AC503" s="144"/>
      <c r="AD503" s="144"/>
      <c r="AE503" s="144"/>
      <c r="AF503" s="144"/>
      <c r="AG503" s="144"/>
      <c r="AH503" s="144"/>
      <c r="AI503" s="144"/>
      <c r="AJ503" s="144"/>
      <c r="AK503" s="144"/>
      <c r="AL503" s="144"/>
      <c r="AM503" s="342"/>
      <c r="AN503" s="479"/>
      <c r="AO503" s="372" t="e">
        <f>VLOOKUP(C503,[2]LICITACIONES!$A$2:$A$51,1,0)</f>
        <v>#N/A</v>
      </c>
      <c r="AP503" s="469"/>
      <c r="AQ503" s="469"/>
      <c r="AR503" s="468"/>
      <c r="AS503" s="468"/>
      <c r="AT503" s="468"/>
      <c r="AU503" s="468"/>
      <c r="AV503" s="468" t="e">
        <f>VLOOKUP(C503,[3]LICITACIONES!$A$2:$B$67,2,0)</f>
        <v>#N/A</v>
      </c>
      <c r="AW503" s="468" t="e">
        <f>VLOOKUP(C503,'[3]O.C. EN EJECUCIÓN'!$A$2:$B$25,2,0)</f>
        <v>#N/A</v>
      </c>
      <c r="AX503" s="100"/>
      <c r="AY503" s="100"/>
      <c r="AZ503" s="100"/>
      <c r="BA503" s="100"/>
      <c r="BB503" s="100"/>
      <c r="BC503" s="100"/>
      <c r="BD503" s="100"/>
      <c r="BE503" s="100"/>
    </row>
    <row r="504" spans="1:57" ht="78.75" x14ac:dyDescent="0.25">
      <c r="A504" s="125">
        <v>506</v>
      </c>
      <c r="B504" s="126" t="s">
        <v>2576</v>
      </c>
      <c r="C504" s="126" t="s">
        <v>2576</v>
      </c>
      <c r="D504" s="127"/>
      <c r="E504" s="126" t="s">
        <v>2577</v>
      </c>
      <c r="F504" s="127"/>
      <c r="G504" s="127"/>
      <c r="H504" s="132" t="s">
        <v>2578</v>
      </c>
      <c r="I504" s="440">
        <v>42569</v>
      </c>
      <c r="J504" s="167" t="s">
        <v>221</v>
      </c>
      <c r="K504" s="166" t="s">
        <v>1853</v>
      </c>
      <c r="L504" s="131">
        <v>2950</v>
      </c>
      <c r="M504" s="149" t="s">
        <v>2579</v>
      </c>
      <c r="N504" s="151" t="s">
        <v>203</v>
      </c>
      <c r="O504" s="133"/>
      <c r="P504" s="134" t="s">
        <v>203</v>
      </c>
      <c r="Q504" s="135">
        <v>42569</v>
      </c>
      <c r="R504" s="148"/>
      <c r="S504" s="137" t="s">
        <v>70</v>
      </c>
      <c r="T504" s="138">
        <v>42572</v>
      </c>
      <c r="U504" s="139" t="s">
        <v>3293</v>
      </c>
      <c r="V504" s="139" t="s">
        <v>204</v>
      </c>
      <c r="W504" s="140">
        <v>42621</v>
      </c>
      <c r="X504" s="139" t="s">
        <v>5988</v>
      </c>
      <c r="Y504" s="139" t="s">
        <v>5952</v>
      </c>
      <c r="Z504" s="421"/>
      <c r="AA504" s="141"/>
      <c r="AB504" s="150"/>
      <c r="AC504" s="144"/>
      <c r="AD504" s="144"/>
      <c r="AE504" s="144"/>
      <c r="AF504" s="144"/>
      <c r="AG504" s="169">
        <v>269587</v>
      </c>
      <c r="AH504" s="144"/>
      <c r="AI504" s="144"/>
      <c r="AJ504" s="144"/>
      <c r="AK504" s="144"/>
      <c r="AL504" s="144"/>
      <c r="AM504" s="342"/>
      <c r="AN504" s="479"/>
      <c r="AO504" s="372" t="e">
        <f>VLOOKUP(C504,[2]LICITACIONES!$A$2:$A$51,1,0)</f>
        <v>#N/A</v>
      </c>
      <c r="AP504" s="469"/>
      <c r="AQ504" s="469"/>
      <c r="AR504" s="468"/>
      <c r="AS504" s="468"/>
      <c r="AT504" s="468"/>
      <c r="AU504" s="468" t="s">
        <v>6514</v>
      </c>
      <c r="AV504" s="468" t="e">
        <f>VLOOKUP(C504,[3]LICITACIONES!$A$2:$B$67,2,0)</f>
        <v>#N/A</v>
      </c>
      <c r="AW504" s="468" t="e">
        <f>VLOOKUP(C504,'[3]O.C. EN EJECUCIÓN'!$A$2:$B$25,2,0)</f>
        <v>#N/A</v>
      </c>
      <c r="AX504" s="100"/>
      <c r="AY504" s="100"/>
      <c r="AZ504" s="100"/>
      <c r="BA504" s="100"/>
      <c r="BB504" s="100"/>
      <c r="BC504" s="100"/>
      <c r="BD504" s="100"/>
      <c r="BE504" s="100"/>
    </row>
    <row r="505" spans="1:57" ht="78.75" x14ac:dyDescent="0.25">
      <c r="A505" s="125">
        <v>507</v>
      </c>
      <c r="B505" s="126" t="s">
        <v>2580</v>
      </c>
      <c r="C505" s="126" t="s">
        <v>2580</v>
      </c>
      <c r="D505" s="133"/>
      <c r="E505" s="126" t="s">
        <v>2581</v>
      </c>
      <c r="F505" s="127"/>
      <c r="G505" s="127"/>
      <c r="H505" s="132" t="s">
        <v>2582</v>
      </c>
      <c r="I505" s="440"/>
      <c r="J505" s="167" t="s">
        <v>221</v>
      </c>
      <c r="K505" s="166" t="s">
        <v>2583</v>
      </c>
      <c r="L505" s="131">
        <v>277695</v>
      </c>
      <c r="M505" s="216" t="s">
        <v>2584</v>
      </c>
      <c r="N505" s="151" t="s">
        <v>203</v>
      </c>
      <c r="O505" s="133"/>
      <c r="P505" s="134" t="s">
        <v>203</v>
      </c>
      <c r="Q505" s="135">
        <v>42569</v>
      </c>
      <c r="R505" s="148"/>
      <c r="S505" s="205" t="s">
        <v>70</v>
      </c>
      <c r="T505" s="138">
        <v>42572</v>
      </c>
      <c r="U505" s="139" t="s">
        <v>3293</v>
      </c>
      <c r="V505" s="139" t="s">
        <v>204</v>
      </c>
      <c r="W505" s="140">
        <v>42592</v>
      </c>
      <c r="X505" s="139" t="s">
        <v>3834</v>
      </c>
      <c r="Y505" s="139" t="s">
        <v>3835</v>
      </c>
      <c r="Z505" s="421"/>
      <c r="AA505" s="141"/>
      <c r="AB505" s="150"/>
      <c r="AC505" s="144"/>
      <c r="AD505" s="144"/>
      <c r="AE505" s="144"/>
      <c r="AF505" s="144"/>
      <c r="AG505" s="144"/>
      <c r="AH505" s="144"/>
      <c r="AI505" s="144"/>
      <c r="AJ505" s="144"/>
      <c r="AK505" s="144"/>
      <c r="AL505" s="144"/>
      <c r="AM505" s="418" t="s">
        <v>4557</v>
      </c>
      <c r="AN505" s="479"/>
      <c r="AO505" s="372" t="e">
        <f>VLOOKUP(C505,[2]LICITACIONES!$A$2:$A$51,1,0)</f>
        <v>#N/A</v>
      </c>
      <c r="AP505" s="469"/>
      <c r="AQ505" s="469"/>
      <c r="AR505" s="468"/>
      <c r="AS505" s="468"/>
      <c r="AT505" s="468"/>
      <c r="AU505" s="468" t="s">
        <v>6514</v>
      </c>
      <c r="AV505" s="468" t="e">
        <f>VLOOKUP(C505,[3]LICITACIONES!$A$2:$B$67,2,0)</f>
        <v>#N/A</v>
      </c>
      <c r="AW505" s="468" t="e">
        <f>VLOOKUP(C505,'[3]O.C. EN EJECUCIÓN'!$A$2:$B$25,2,0)</f>
        <v>#N/A</v>
      </c>
      <c r="AX505" s="100"/>
      <c r="AY505" s="100"/>
      <c r="AZ505" s="100"/>
      <c r="BA505" s="100"/>
      <c r="BB505" s="100"/>
      <c r="BC505" s="100"/>
      <c r="BD505" s="100"/>
      <c r="BE505" s="100"/>
    </row>
    <row r="506" spans="1:57" ht="78.75" x14ac:dyDescent="0.25">
      <c r="A506" s="125">
        <v>508</v>
      </c>
      <c r="B506" s="126" t="s">
        <v>2585</v>
      </c>
      <c r="C506" s="126" t="s">
        <v>2585</v>
      </c>
      <c r="D506" s="127"/>
      <c r="E506" s="126" t="s">
        <v>2586</v>
      </c>
      <c r="F506" s="127"/>
      <c r="G506" s="127"/>
      <c r="H506" s="132" t="s">
        <v>2587</v>
      </c>
      <c r="I506" s="440">
        <v>42569</v>
      </c>
      <c r="J506" s="167" t="s">
        <v>301</v>
      </c>
      <c r="K506" s="166" t="s">
        <v>2588</v>
      </c>
      <c r="L506" s="131">
        <v>158680.85</v>
      </c>
      <c r="M506" s="132" t="s">
        <v>2589</v>
      </c>
      <c r="N506" s="151" t="s">
        <v>203</v>
      </c>
      <c r="O506" s="133"/>
      <c r="P506" s="134" t="s">
        <v>203</v>
      </c>
      <c r="Q506" s="135">
        <v>42569</v>
      </c>
      <c r="R506" s="148"/>
      <c r="S506" s="137" t="s">
        <v>70</v>
      </c>
      <c r="T506" s="138">
        <v>42572</v>
      </c>
      <c r="U506" s="139" t="s">
        <v>3293</v>
      </c>
      <c r="V506" s="139" t="s">
        <v>204</v>
      </c>
      <c r="W506" s="140">
        <v>42619</v>
      </c>
      <c r="X506" s="139" t="s">
        <v>5989</v>
      </c>
      <c r="Y506" s="139" t="s">
        <v>3826</v>
      </c>
      <c r="Z506" s="421" t="s">
        <v>761</v>
      </c>
      <c r="AA506" s="141">
        <v>42626</v>
      </c>
      <c r="AB506" s="150"/>
      <c r="AC506" s="144"/>
      <c r="AD506" s="144"/>
      <c r="AE506" s="144"/>
      <c r="AF506" s="144"/>
      <c r="AG506" s="144"/>
      <c r="AH506" s="144"/>
      <c r="AI506" s="144"/>
      <c r="AJ506" s="144"/>
      <c r="AK506" s="144"/>
      <c r="AL506" s="144"/>
      <c r="AM506" s="342"/>
      <c r="AN506" s="479"/>
      <c r="AO506" s="372" t="e">
        <f>VLOOKUP(C506,[2]LICITACIONES!$A$2:$A$51,1,0)</f>
        <v>#N/A</v>
      </c>
      <c r="AP506" s="469"/>
      <c r="AQ506" s="469"/>
      <c r="AR506" s="468"/>
      <c r="AS506" s="468"/>
      <c r="AT506" s="468"/>
      <c r="AU506" s="468" t="s">
        <v>6514</v>
      </c>
      <c r="AV506" s="468" t="e">
        <f>VLOOKUP(C506,[3]LICITACIONES!$A$2:$B$67,2,0)</f>
        <v>#N/A</v>
      </c>
      <c r="AW506" s="468" t="e">
        <f>VLOOKUP(C506,'[3]O.C. EN EJECUCIÓN'!$A$2:$B$25,2,0)</f>
        <v>#N/A</v>
      </c>
      <c r="AX506" s="100"/>
      <c r="AY506" s="100"/>
      <c r="AZ506" s="100"/>
      <c r="BA506" s="100"/>
      <c r="BB506" s="100"/>
      <c r="BC506" s="100"/>
      <c r="BD506" s="100"/>
      <c r="BE506" s="100"/>
    </row>
    <row r="507" spans="1:57" ht="78.75" x14ac:dyDescent="0.25">
      <c r="A507" s="125">
        <v>509</v>
      </c>
      <c r="B507" s="126" t="s">
        <v>2590</v>
      </c>
      <c r="C507" s="126" t="s">
        <v>2590</v>
      </c>
      <c r="D507" s="127"/>
      <c r="E507" s="126" t="s">
        <v>2591</v>
      </c>
      <c r="F507" s="127"/>
      <c r="G507" s="127"/>
      <c r="H507" s="132" t="s">
        <v>2592</v>
      </c>
      <c r="I507" s="440">
        <v>42569</v>
      </c>
      <c r="J507" s="167" t="s">
        <v>497</v>
      </c>
      <c r="K507" s="426"/>
      <c r="L507" s="133"/>
      <c r="M507" s="132" t="s">
        <v>3836</v>
      </c>
      <c r="N507" s="151" t="s">
        <v>203</v>
      </c>
      <c r="O507" s="133"/>
      <c r="P507" s="134" t="s">
        <v>203</v>
      </c>
      <c r="Q507" s="135">
        <v>42618</v>
      </c>
      <c r="R507" s="148"/>
      <c r="S507" s="137" t="s">
        <v>6560</v>
      </c>
      <c r="T507" s="138">
        <v>42620</v>
      </c>
      <c r="U507" s="139" t="s">
        <v>7042</v>
      </c>
      <c r="V507" s="139"/>
      <c r="W507" s="140"/>
      <c r="X507" s="148"/>
      <c r="Y507" s="148"/>
      <c r="Z507" s="421" t="s">
        <v>872</v>
      </c>
      <c r="AA507" s="141">
        <v>42618</v>
      </c>
      <c r="AB507" s="150"/>
      <c r="AC507" s="144"/>
      <c r="AD507" s="144"/>
      <c r="AE507" s="144"/>
      <c r="AF507" s="144"/>
      <c r="AG507" s="144"/>
      <c r="AH507" s="144"/>
      <c r="AI507" s="144"/>
      <c r="AJ507" s="144"/>
      <c r="AK507" s="144"/>
      <c r="AL507" s="144"/>
      <c r="AM507" s="342"/>
      <c r="AN507" s="479"/>
      <c r="AO507" s="372" t="str">
        <f>VLOOKUP(C507,[2]LICITACIONES!$A$2:$A$51,1,0)</f>
        <v>314344/2016</v>
      </c>
      <c r="AP507" s="469"/>
      <c r="AQ507" s="469"/>
      <c r="AR507" s="468"/>
      <c r="AS507" s="468"/>
      <c r="AT507" s="468"/>
      <c r="AU507" s="468" t="str">
        <f>VLOOKUP(C507,'[4]En curso'!$A$2:$C$58,3,0)</f>
        <v>CCK</v>
      </c>
      <c r="AV507" s="468" t="str">
        <f>VLOOKUP(C507,[3]LICITACIONES!$A$2:$B$67,2,0)</f>
        <v>CCK - Servicios de Eventos</v>
      </c>
      <c r="AW507" s="468" t="e">
        <f>VLOOKUP(C507,'[3]O.C. EN EJECUCIÓN'!$A$2:$B$25,2,0)</f>
        <v>#N/A</v>
      </c>
      <c r="AX507" s="100"/>
      <c r="AY507" s="100"/>
      <c r="AZ507" s="100"/>
      <c r="BA507" s="100"/>
      <c r="BB507" s="100"/>
      <c r="BC507" s="100"/>
      <c r="BD507" s="100"/>
      <c r="BE507" s="100"/>
    </row>
    <row r="508" spans="1:57" ht="78.75" x14ac:dyDescent="0.25">
      <c r="A508" s="125">
        <v>510</v>
      </c>
      <c r="B508" s="126" t="s">
        <v>2594</v>
      </c>
      <c r="C508" s="126" t="s">
        <v>2594</v>
      </c>
      <c r="D508" s="127"/>
      <c r="E508" s="126" t="s">
        <v>2595</v>
      </c>
      <c r="F508" s="127"/>
      <c r="G508" s="127"/>
      <c r="H508" s="132" t="s">
        <v>2596</v>
      </c>
      <c r="I508" s="440">
        <v>42569</v>
      </c>
      <c r="J508" s="167" t="s">
        <v>251</v>
      </c>
      <c r="K508" s="166" t="s">
        <v>2597</v>
      </c>
      <c r="L508" s="131">
        <v>81856.5</v>
      </c>
      <c r="M508" s="149" t="s">
        <v>2598</v>
      </c>
      <c r="N508" s="151" t="s">
        <v>203</v>
      </c>
      <c r="O508" s="133"/>
      <c r="P508" s="134" t="s">
        <v>203</v>
      </c>
      <c r="Q508" s="135">
        <v>42569</v>
      </c>
      <c r="R508" s="148"/>
      <c r="S508" s="137" t="s">
        <v>70</v>
      </c>
      <c r="T508" s="138">
        <v>42600</v>
      </c>
      <c r="U508" s="139" t="s">
        <v>3293</v>
      </c>
      <c r="V508" s="139" t="s">
        <v>204</v>
      </c>
      <c r="W508" s="140">
        <v>42614</v>
      </c>
      <c r="X508" s="139" t="s">
        <v>5990</v>
      </c>
      <c r="Y508" s="139" t="s">
        <v>5952</v>
      </c>
      <c r="Z508" s="421"/>
      <c r="AA508" s="141"/>
      <c r="AB508" s="150"/>
      <c r="AC508" s="144"/>
      <c r="AD508" s="144"/>
      <c r="AE508" s="144"/>
      <c r="AF508" s="144"/>
      <c r="AG508" s="144"/>
      <c r="AH508" s="144"/>
      <c r="AI508" s="144"/>
      <c r="AJ508" s="144"/>
      <c r="AK508" s="144"/>
      <c r="AL508" s="144"/>
      <c r="AM508" s="342"/>
      <c r="AN508" s="479"/>
      <c r="AO508" s="372" t="e">
        <f>VLOOKUP(C508,[2]LICITACIONES!$A$2:$A$51,1,0)</f>
        <v>#N/A</v>
      </c>
      <c r="AP508" s="469"/>
      <c r="AQ508" s="469"/>
      <c r="AR508" s="468"/>
      <c r="AS508" s="468"/>
      <c r="AT508" s="468"/>
      <c r="AU508" s="468" t="s">
        <v>6514</v>
      </c>
      <c r="AV508" s="468" t="e">
        <f>VLOOKUP(C508,[3]LICITACIONES!$A$2:$B$67,2,0)</f>
        <v>#N/A</v>
      </c>
      <c r="AW508" s="468" t="e">
        <f>VLOOKUP(C508,'[3]O.C. EN EJECUCIÓN'!$A$2:$B$25,2,0)</f>
        <v>#N/A</v>
      </c>
      <c r="AX508" s="100"/>
      <c r="AY508" s="100"/>
      <c r="AZ508" s="100"/>
      <c r="BA508" s="100"/>
      <c r="BB508" s="100"/>
      <c r="BC508" s="100"/>
      <c r="BD508" s="100"/>
      <c r="BE508" s="100"/>
    </row>
    <row r="509" spans="1:57" ht="78.75" x14ac:dyDescent="0.25">
      <c r="A509" s="125">
        <v>511</v>
      </c>
      <c r="B509" s="126" t="s">
        <v>2599</v>
      </c>
      <c r="C509" s="126" t="s">
        <v>2599</v>
      </c>
      <c r="D509" s="127"/>
      <c r="E509" s="126" t="s">
        <v>2600</v>
      </c>
      <c r="F509" s="127"/>
      <c r="G509" s="127"/>
      <c r="H509" s="132" t="s">
        <v>2601</v>
      </c>
      <c r="I509" s="440">
        <v>42569</v>
      </c>
      <c r="J509" s="167" t="s">
        <v>246</v>
      </c>
      <c r="K509" s="166" t="s">
        <v>1853</v>
      </c>
      <c r="L509" s="131">
        <v>5000</v>
      </c>
      <c r="M509" s="149" t="s">
        <v>2602</v>
      </c>
      <c r="N509" s="151" t="s">
        <v>203</v>
      </c>
      <c r="O509" s="133"/>
      <c r="P509" s="134" t="s">
        <v>203</v>
      </c>
      <c r="Q509" s="135">
        <v>42569</v>
      </c>
      <c r="R509" s="148"/>
      <c r="S509" s="137" t="s">
        <v>70</v>
      </c>
      <c r="T509" s="138">
        <v>42572</v>
      </c>
      <c r="U509" s="148" t="s">
        <v>3293</v>
      </c>
      <c r="V509" s="148" t="s">
        <v>204</v>
      </c>
      <c r="W509" s="452">
        <v>42612</v>
      </c>
      <c r="X509" s="148" t="s">
        <v>5991</v>
      </c>
      <c r="Y509" s="148" t="s">
        <v>3849</v>
      </c>
      <c r="Z509" s="421"/>
      <c r="AA509" s="141"/>
      <c r="AB509" s="150"/>
      <c r="AC509" s="144"/>
      <c r="AD509" s="144"/>
      <c r="AE509" s="144"/>
      <c r="AF509" s="144"/>
      <c r="AG509" s="169">
        <v>269587</v>
      </c>
      <c r="AH509" s="144"/>
      <c r="AI509" s="144"/>
      <c r="AJ509" s="144"/>
      <c r="AK509" s="144"/>
      <c r="AL509" s="144"/>
      <c r="AM509" s="342"/>
      <c r="AN509" s="479"/>
      <c r="AO509" s="372" t="e">
        <f>VLOOKUP(C509,[2]LICITACIONES!$A$2:$A$51,1,0)</f>
        <v>#N/A</v>
      </c>
      <c r="AP509" s="469"/>
      <c r="AQ509" s="469"/>
      <c r="AR509" s="468"/>
      <c r="AS509" s="468"/>
      <c r="AT509" s="468"/>
      <c r="AU509" s="468" t="s">
        <v>6514</v>
      </c>
      <c r="AV509" s="468" t="e">
        <f>VLOOKUP(C509,[3]LICITACIONES!$A$2:$B$67,2,0)</f>
        <v>#N/A</v>
      </c>
      <c r="AW509" s="468" t="e">
        <f>VLOOKUP(C509,'[3]O.C. EN EJECUCIÓN'!$A$2:$B$25,2,0)</f>
        <v>#N/A</v>
      </c>
      <c r="AX509" s="100"/>
      <c r="AY509" s="100"/>
      <c r="AZ509" s="100"/>
      <c r="BA509" s="100"/>
      <c r="BB509" s="100"/>
      <c r="BC509" s="100"/>
      <c r="BD509" s="100"/>
      <c r="BE509" s="100"/>
    </row>
    <row r="510" spans="1:57" ht="78.75" x14ac:dyDescent="0.25">
      <c r="A510" s="125">
        <v>512</v>
      </c>
      <c r="B510" s="126" t="s">
        <v>6471</v>
      </c>
      <c r="C510" s="126" t="s">
        <v>5551</v>
      </c>
      <c r="D510" s="127"/>
      <c r="E510" s="127"/>
      <c r="F510" s="127"/>
      <c r="G510" s="127"/>
      <c r="H510" s="132" t="s">
        <v>2604</v>
      </c>
      <c r="I510" s="440">
        <v>42569</v>
      </c>
      <c r="J510" s="167" t="s">
        <v>11</v>
      </c>
      <c r="K510" s="166" t="s">
        <v>1853</v>
      </c>
      <c r="L510" s="131">
        <v>6660</v>
      </c>
      <c r="M510" s="149" t="s">
        <v>2605</v>
      </c>
      <c r="N510" s="151" t="s">
        <v>203</v>
      </c>
      <c r="O510" s="133"/>
      <c r="P510" s="134" t="s">
        <v>203</v>
      </c>
      <c r="Q510" s="135">
        <v>42569</v>
      </c>
      <c r="R510" s="148"/>
      <c r="S510" s="137" t="s">
        <v>70</v>
      </c>
      <c r="T510" s="138">
        <v>42572</v>
      </c>
      <c r="U510" s="148" t="s">
        <v>3293</v>
      </c>
      <c r="V510" s="148" t="s">
        <v>204</v>
      </c>
      <c r="W510" s="452">
        <v>42613</v>
      </c>
      <c r="X510" s="148" t="s">
        <v>5992</v>
      </c>
      <c r="Y510" s="148"/>
      <c r="Z510" s="421"/>
      <c r="AA510" s="141"/>
      <c r="AB510" s="150"/>
      <c r="AC510" s="144"/>
      <c r="AD510" s="144"/>
      <c r="AE510" s="144"/>
      <c r="AF510" s="144"/>
      <c r="AG510" s="169">
        <v>269587</v>
      </c>
      <c r="AH510" s="144"/>
      <c r="AI510" s="144"/>
      <c r="AJ510" s="144"/>
      <c r="AK510" s="144"/>
      <c r="AL510" s="144"/>
      <c r="AM510" s="342"/>
      <c r="AN510" s="479"/>
      <c r="AO510" s="372" t="e">
        <f>VLOOKUP(C510,[2]LICITACIONES!$A$2:$A$51,1,0)</f>
        <v>#N/A</v>
      </c>
      <c r="AP510" s="469"/>
      <c r="AQ510" s="469"/>
      <c r="AR510" s="468"/>
      <c r="AS510" s="468"/>
      <c r="AT510" s="468"/>
      <c r="AU510" s="468" t="s">
        <v>6514</v>
      </c>
      <c r="AV510" s="468" t="e">
        <f>VLOOKUP(C510,[3]LICITACIONES!$A$2:$B$67,2,0)</f>
        <v>#N/A</v>
      </c>
      <c r="AW510" s="468" t="e">
        <f>VLOOKUP(C510,'[3]O.C. EN EJECUCIÓN'!$A$2:$B$25,2,0)</f>
        <v>#N/A</v>
      </c>
      <c r="AX510" s="100"/>
      <c r="AY510" s="100"/>
      <c r="AZ510" s="100"/>
      <c r="BA510" s="100"/>
      <c r="BB510" s="100"/>
      <c r="BC510" s="100"/>
      <c r="BD510" s="100"/>
      <c r="BE510" s="100"/>
    </row>
    <row r="511" spans="1:57" ht="78.75" x14ac:dyDescent="0.25">
      <c r="A511" s="125">
        <v>513</v>
      </c>
      <c r="B511" s="126" t="s">
        <v>2606</v>
      </c>
      <c r="C511" s="126" t="s">
        <v>2606</v>
      </c>
      <c r="D511" s="127"/>
      <c r="E511" s="126" t="s">
        <v>2607</v>
      </c>
      <c r="F511" s="127"/>
      <c r="G511" s="127"/>
      <c r="H511" s="133"/>
      <c r="I511" s="440">
        <v>42520</v>
      </c>
      <c r="J511" s="430"/>
      <c r="K511" s="430"/>
      <c r="L511" s="131">
        <v>35073.57</v>
      </c>
      <c r="M511" s="132" t="s">
        <v>2608</v>
      </c>
      <c r="N511" s="151" t="s">
        <v>203</v>
      </c>
      <c r="O511" s="133"/>
      <c r="P511" s="134" t="s">
        <v>203</v>
      </c>
      <c r="Q511" s="135">
        <v>42569</v>
      </c>
      <c r="R511" s="148"/>
      <c r="S511" s="137" t="s">
        <v>70</v>
      </c>
      <c r="T511" s="147"/>
      <c r="U511" s="148"/>
      <c r="V511" s="148"/>
      <c r="W511" s="148"/>
      <c r="X511" s="148"/>
      <c r="Y511" s="148"/>
      <c r="Z511" s="421" t="s">
        <v>872</v>
      </c>
      <c r="AA511" s="141">
        <v>42570</v>
      </c>
      <c r="AB511" s="150"/>
      <c r="AC511" s="144"/>
      <c r="AD511" s="144"/>
      <c r="AE511" s="144"/>
      <c r="AF511" s="144"/>
      <c r="AG511" s="144"/>
      <c r="AH511" s="144"/>
      <c r="AI511" s="144"/>
      <c r="AJ511" s="144"/>
      <c r="AK511" s="144"/>
      <c r="AL511" s="144"/>
      <c r="AM511" s="342"/>
      <c r="AN511" s="479"/>
      <c r="AO511" s="372" t="e">
        <f>VLOOKUP(C511,[2]LICITACIONES!$A$2:$A$51,1,0)</f>
        <v>#N/A</v>
      </c>
      <c r="AP511" s="469"/>
      <c r="AQ511" s="469"/>
      <c r="AR511" s="468"/>
      <c r="AS511" s="468"/>
      <c r="AT511" s="468"/>
      <c r="AU511" s="468"/>
      <c r="AV511" s="468" t="e">
        <f>VLOOKUP(C511,[3]LICITACIONES!$A$2:$B$67,2,0)</f>
        <v>#N/A</v>
      </c>
      <c r="AW511" s="468" t="e">
        <f>VLOOKUP(C511,'[3]O.C. EN EJECUCIÓN'!$A$2:$B$25,2,0)</f>
        <v>#N/A</v>
      </c>
      <c r="AX511" s="100"/>
      <c r="AY511" s="100"/>
      <c r="AZ511" s="100"/>
      <c r="BA511" s="100"/>
      <c r="BB511" s="100"/>
      <c r="BC511" s="100"/>
      <c r="BD511" s="100"/>
      <c r="BE511" s="100"/>
    </row>
    <row r="512" spans="1:57" ht="47.25" x14ac:dyDescent="0.25">
      <c r="A512" s="125">
        <v>514</v>
      </c>
      <c r="B512" s="126" t="s">
        <v>2609</v>
      </c>
      <c r="C512" s="126" t="s">
        <v>2609</v>
      </c>
      <c r="D512" s="127"/>
      <c r="E512" s="127"/>
      <c r="F512" s="127"/>
      <c r="G512" s="127"/>
      <c r="H512" s="133"/>
      <c r="I512" s="440">
        <v>42544</v>
      </c>
      <c r="J512" s="167" t="s">
        <v>11</v>
      </c>
      <c r="K512" s="426"/>
      <c r="L512" s="133"/>
      <c r="M512" s="149" t="s">
        <v>2610</v>
      </c>
      <c r="N512" s="151" t="s">
        <v>56</v>
      </c>
      <c r="O512" s="133"/>
      <c r="P512" s="134" t="s">
        <v>56</v>
      </c>
      <c r="Q512" s="135">
        <v>42620</v>
      </c>
      <c r="R512" s="148"/>
      <c r="S512" s="137" t="s">
        <v>6560</v>
      </c>
      <c r="T512" s="138">
        <v>42572</v>
      </c>
      <c r="U512" s="139" t="s">
        <v>6949</v>
      </c>
      <c r="V512" s="139"/>
      <c r="W512" s="140"/>
      <c r="X512" s="139"/>
      <c r="Y512" s="148"/>
      <c r="Z512" s="421" t="s">
        <v>872</v>
      </c>
      <c r="AA512" s="141">
        <v>42639</v>
      </c>
      <c r="AB512" s="150"/>
      <c r="AC512" s="144"/>
      <c r="AD512" s="144"/>
      <c r="AE512" s="144"/>
      <c r="AF512" s="144"/>
      <c r="AG512" s="144"/>
      <c r="AH512" s="144"/>
      <c r="AI512" s="144"/>
      <c r="AJ512" s="144"/>
      <c r="AK512" s="144"/>
      <c r="AL512" s="144"/>
      <c r="AM512" s="342"/>
      <c r="AN512" s="479"/>
      <c r="AO512" s="372" t="str">
        <f>VLOOKUP(C512,[2]LICITACIONES!$A$2:$A$51,1,0)</f>
        <v>267813/2016</v>
      </c>
      <c r="AP512" s="469"/>
      <c r="AQ512" s="469"/>
      <c r="AR512" s="468"/>
      <c r="AS512" s="468"/>
      <c r="AT512" s="468"/>
      <c r="AU512" s="468" t="str">
        <f>VLOOKUP(C512,'[4]En curso'!$A$2:$C$58,3,0)</f>
        <v>CCK</v>
      </c>
      <c r="AV512" s="468" t="str">
        <f>VLOOKUP(C512,[3]LICITACIONES!$A$2:$B$67,2,0)</f>
        <v>Tecnopolis - Otros</v>
      </c>
      <c r="AW512" s="468" t="e">
        <f>VLOOKUP(C512,'[3]O.C. EN EJECUCIÓN'!$A$2:$B$25,2,0)</f>
        <v>#N/A</v>
      </c>
      <c r="AX512" s="100"/>
      <c r="AY512" s="100"/>
      <c r="AZ512" s="100"/>
      <c r="BA512" s="100"/>
      <c r="BB512" s="100"/>
      <c r="BC512" s="100"/>
      <c r="BD512" s="100"/>
      <c r="BE512" s="100"/>
    </row>
    <row r="513" spans="1:57" ht="78.75" x14ac:dyDescent="0.25">
      <c r="A513" s="125">
        <v>515</v>
      </c>
      <c r="B513" s="126" t="s">
        <v>2611</v>
      </c>
      <c r="C513" s="126" t="s">
        <v>2611</v>
      </c>
      <c r="D513" s="127"/>
      <c r="E513" s="126" t="s">
        <v>2612</v>
      </c>
      <c r="F513" s="127"/>
      <c r="G513" s="127"/>
      <c r="H513" s="132" t="s">
        <v>2613</v>
      </c>
      <c r="I513" s="440">
        <v>42569</v>
      </c>
      <c r="J513" s="167" t="s">
        <v>11</v>
      </c>
      <c r="K513" s="166" t="s">
        <v>2614</v>
      </c>
      <c r="L513" s="131">
        <v>177870</v>
      </c>
      <c r="M513" s="149" t="s">
        <v>3458</v>
      </c>
      <c r="N513" s="151" t="s">
        <v>203</v>
      </c>
      <c r="O513" s="133"/>
      <c r="P513" s="134" t="s">
        <v>203</v>
      </c>
      <c r="Q513" s="135">
        <v>42569</v>
      </c>
      <c r="R513" s="148"/>
      <c r="S513" s="137" t="s">
        <v>70</v>
      </c>
      <c r="T513" s="138">
        <v>42572</v>
      </c>
      <c r="U513" s="148" t="s">
        <v>7043</v>
      </c>
      <c r="V513" s="148" t="s">
        <v>204</v>
      </c>
      <c r="W513" s="452">
        <v>42640</v>
      </c>
      <c r="X513" s="148" t="s">
        <v>6739</v>
      </c>
      <c r="Y513" s="148"/>
      <c r="Z513" s="421" t="s">
        <v>1437</v>
      </c>
      <c r="AA513" s="141">
        <v>42640</v>
      </c>
      <c r="AB513" s="150"/>
      <c r="AC513" s="144"/>
      <c r="AD513" s="144"/>
      <c r="AE513" s="144"/>
      <c r="AF513" s="144"/>
      <c r="AG513" s="144"/>
      <c r="AH513" s="144"/>
      <c r="AI513" s="144"/>
      <c r="AJ513" s="144"/>
      <c r="AK513" s="144"/>
      <c r="AL513" s="144"/>
      <c r="AM513" s="342"/>
      <c r="AN513" s="479"/>
      <c r="AO513" s="372" t="e">
        <f>VLOOKUP(C513,[2]LICITACIONES!$A$2:$A$51,1,0)</f>
        <v>#N/A</v>
      </c>
      <c r="AP513" s="469"/>
      <c r="AQ513" s="469"/>
      <c r="AR513" s="468"/>
      <c r="AS513" s="468"/>
      <c r="AT513" s="468"/>
      <c r="AU513" s="468"/>
      <c r="AV513" s="468" t="e">
        <f>VLOOKUP(C513,[3]LICITACIONES!$A$2:$B$67,2,0)</f>
        <v>#N/A</v>
      </c>
      <c r="AW513" s="468" t="e">
        <f>VLOOKUP(C513,'[3]O.C. EN EJECUCIÓN'!$A$2:$B$25,2,0)</f>
        <v>#N/A</v>
      </c>
      <c r="AX513" s="100"/>
      <c r="AY513" s="100"/>
      <c r="AZ513" s="100"/>
      <c r="BA513" s="100"/>
      <c r="BB513" s="100"/>
      <c r="BC513" s="100"/>
      <c r="BD513" s="100"/>
      <c r="BE513" s="100"/>
    </row>
    <row r="514" spans="1:57" ht="78.75" x14ac:dyDescent="0.25">
      <c r="A514" s="125">
        <v>516</v>
      </c>
      <c r="B514" s="126" t="s">
        <v>2615</v>
      </c>
      <c r="C514" s="126" t="s">
        <v>2615</v>
      </c>
      <c r="D514" s="127"/>
      <c r="E514" s="126" t="s">
        <v>2616</v>
      </c>
      <c r="F514" s="127"/>
      <c r="G514" s="127"/>
      <c r="H514" s="132" t="s">
        <v>2617</v>
      </c>
      <c r="I514" s="440">
        <v>42556</v>
      </c>
      <c r="J514" s="167" t="s">
        <v>11</v>
      </c>
      <c r="K514" s="166" t="s">
        <v>2618</v>
      </c>
      <c r="L514" s="131">
        <v>494720.6</v>
      </c>
      <c r="M514" s="149" t="s">
        <v>2619</v>
      </c>
      <c r="N514" s="151" t="s">
        <v>322</v>
      </c>
      <c r="O514" s="133"/>
      <c r="P514" s="134" t="s">
        <v>203</v>
      </c>
      <c r="Q514" s="135">
        <v>42569</v>
      </c>
      <c r="R514" s="148"/>
      <c r="S514" s="137" t="s">
        <v>70</v>
      </c>
      <c r="T514" s="138">
        <v>42572</v>
      </c>
      <c r="U514" s="148" t="s">
        <v>3293</v>
      </c>
      <c r="V514" s="148" t="s">
        <v>204</v>
      </c>
      <c r="W514" s="452">
        <v>42633</v>
      </c>
      <c r="X514" s="148" t="s">
        <v>6618</v>
      </c>
      <c r="Y514" s="148" t="s">
        <v>5952</v>
      </c>
      <c r="Z514" s="421" t="s">
        <v>872</v>
      </c>
      <c r="AA514" s="141">
        <v>42648</v>
      </c>
      <c r="AB514" s="150"/>
      <c r="AC514" s="144"/>
      <c r="AD514" s="144"/>
      <c r="AE514" s="144"/>
      <c r="AF514" s="144"/>
      <c r="AG514" s="144"/>
      <c r="AH514" s="144"/>
      <c r="AI514" s="144"/>
      <c r="AJ514" s="144"/>
      <c r="AK514" s="144"/>
      <c r="AL514" s="144"/>
      <c r="AM514" s="342"/>
      <c r="AN514" s="479"/>
      <c r="AO514" s="372" t="e">
        <f>VLOOKUP(C514,[2]LICITACIONES!$A$2:$A$51,1,0)</f>
        <v>#N/A</v>
      </c>
      <c r="AP514" s="469"/>
      <c r="AQ514" s="469"/>
      <c r="AR514" s="468"/>
      <c r="AS514" s="468"/>
      <c r="AT514" s="468"/>
      <c r="AU514" s="468"/>
      <c r="AV514" s="468" t="e">
        <f>VLOOKUP(C514,[3]LICITACIONES!$A$2:$B$67,2,0)</f>
        <v>#N/A</v>
      </c>
      <c r="AW514" s="468" t="e">
        <f>VLOOKUP(C514,'[3]O.C. EN EJECUCIÓN'!$A$2:$B$25,2,0)</f>
        <v>#N/A</v>
      </c>
      <c r="AX514" s="100"/>
      <c r="AY514" s="100"/>
      <c r="AZ514" s="100"/>
      <c r="BA514" s="100"/>
      <c r="BB514" s="100"/>
      <c r="BC514" s="100"/>
      <c r="BD514" s="100"/>
      <c r="BE514" s="100"/>
    </row>
    <row r="515" spans="1:57" ht="78.75" x14ac:dyDescent="0.25">
      <c r="A515" s="125">
        <v>517</v>
      </c>
      <c r="B515" s="127" t="s">
        <v>6472</v>
      </c>
      <c r="C515" s="127" t="s">
        <v>4873</v>
      </c>
      <c r="D515" s="127"/>
      <c r="E515" s="126" t="s">
        <v>2620</v>
      </c>
      <c r="F515" s="127"/>
      <c r="G515" s="127"/>
      <c r="H515" s="132" t="s">
        <v>2621</v>
      </c>
      <c r="I515" s="440">
        <v>42569</v>
      </c>
      <c r="J515" s="167" t="s">
        <v>497</v>
      </c>
      <c r="K515" s="166" t="s">
        <v>598</v>
      </c>
      <c r="L515" s="131">
        <v>6900</v>
      </c>
      <c r="M515" s="149" t="s">
        <v>2622</v>
      </c>
      <c r="N515" s="151" t="s">
        <v>203</v>
      </c>
      <c r="O515" s="133"/>
      <c r="P515" s="134" t="s">
        <v>203</v>
      </c>
      <c r="Q515" s="135">
        <v>42569</v>
      </c>
      <c r="R515" s="148"/>
      <c r="S515" s="137" t="s">
        <v>70</v>
      </c>
      <c r="T515" s="138">
        <v>42572</v>
      </c>
      <c r="U515" s="148" t="s">
        <v>3293</v>
      </c>
      <c r="V515" s="148" t="s">
        <v>204</v>
      </c>
      <c r="W515" s="452">
        <v>42615</v>
      </c>
      <c r="X515" s="148" t="s">
        <v>5993</v>
      </c>
      <c r="Y515" s="148" t="s">
        <v>3835</v>
      </c>
      <c r="Z515" s="421"/>
      <c r="AA515" s="141"/>
      <c r="AB515" s="150"/>
      <c r="AC515" s="144"/>
      <c r="AD515" s="144"/>
      <c r="AE515" s="144"/>
      <c r="AF515" s="144"/>
      <c r="AG515" s="144"/>
      <c r="AH515" s="144"/>
      <c r="AI515" s="144"/>
      <c r="AJ515" s="144"/>
      <c r="AK515" s="144"/>
      <c r="AL515" s="144"/>
      <c r="AM515" s="342"/>
      <c r="AN515" s="479"/>
      <c r="AO515" s="372" t="e">
        <f>VLOOKUP(C515,[2]LICITACIONES!$A$2:$A$51,1,0)</f>
        <v>#N/A</v>
      </c>
      <c r="AP515" s="469"/>
      <c r="AQ515" s="469"/>
      <c r="AR515" s="468"/>
      <c r="AS515" s="468"/>
      <c r="AT515" s="468"/>
      <c r="AU515" s="468" t="s">
        <v>6514</v>
      </c>
      <c r="AV515" s="468" t="e">
        <f>VLOOKUP(C515,[3]LICITACIONES!$A$2:$B$67,2,0)</f>
        <v>#N/A</v>
      </c>
      <c r="AW515" s="468" t="e">
        <f>VLOOKUP(C515,'[3]O.C. EN EJECUCIÓN'!$A$2:$B$25,2,0)</f>
        <v>#N/A</v>
      </c>
      <c r="AX515" s="100"/>
      <c r="AY515" s="100"/>
      <c r="AZ515" s="100"/>
      <c r="BA515" s="100"/>
      <c r="BB515" s="100"/>
      <c r="BC515" s="100"/>
      <c r="BD515" s="100"/>
      <c r="BE515" s="100"/>
    </row>
    <row r="516" spans="1:57" ht="78.75" x14ac:dyDescent="0.25">
      <c r="A516" s="125">
        <v>518</v>
      </c>
      <c r="B516" s="126" t="s">
        <v>2623</v>
      </c>
      <c r="C516" s="126" t="s">
        <v>2623</v>
      </c>
      <c r="D516" s="127"/>
      <c r="E516" s="126" t="s">
        <v>2624</v>
      </c>
      <c r="F516" s="127"/>
      <c r="G516" s="127"/>
      <c r="H516" s="132" t="s">
        <v>2625</v>
      </c>
      <c r="I516" s="440">
        <v>42570</v>
      </c>
      <c r="J516" s="167" t="s">
        <v>497</v>
      </c>
      <c r="K516" s="166" t="s">
        <v>2626</v>
      </c>
      <c r="L516" s="131">
        <v>8000</v>
      </c>
      <c r="M516" s="149" t="s">
        <v>2627</v>
      </c>
      <c r="N516" s="151" t="s">
        <v>203</v>
      </c>
      <c r="O516" s="133"/>
      <c r="P516" s="134" t="s">
        <v>203</v>
      </c>
      <c r="Q516" s="135">
        <v>42570</v>
      </c>
      <c r="R516" s="148"/>
      <c r="S516" s="205" t="s">
        <v>70</v>
      </c>
      <c r="T516" s="138">
        <v>42572</v>
      </c>
      <c r="U516" s="139" t="s">
        <v>3293</v>
      </c>
      <c r="V516" s="139" t="s">
        <v>204</v>
      </c>
      <c r="W516" s="140">
        <v>42605</v>
      </c>
      <c r="X516" s="139" t="s">
        <v>3837</v>
      </c>
      <c r="Y516" s="148"/>
      <c r="Z516" s="422"/>
      <c r="AA516" s="425"/>
      <c r="AB516" s="150"/>
      <c r="AC516" s="144"/>
      <c r="AD516" s="144"/>
      <c r="AE516" s="144"/>
      <c r="AF516" s="144"/>
      <c r="AG516" s="144"/>
      <c r="AH516" s="144"/>
      <c r="AI516" s="144"/>
      <c r="AJ516" s="144"/>
      <c r="AK516" s="144"/>
      <c r="AL516" s="144"/>
      <c r="AM516" s="342"/>
      <c r="AN516" s="479"/>
      <c r="AO516" s="372" t="e">
        <f>VLOOKUP(C516,[2]LICITACIONES!$A$2:$A$51,1,0)</f>
        <v>#N/A</v>
      </c>
      <c r="AP516" s="469"/>
      <c r="AQ516" s="469"/>
      <c r="AR516" s="468"/>
      <c r="AS516" s="468"/>
      <c r="AT516" s="468"/>
      <c r="AU516" s="468" t="s">
        <v>6514</v>
      </c>
      <c r="AV516" s="468" t="e">
        <f>VLOOKUP(C516,[3]LICITACIONES!$A$2:$B$67,2,0)</f>
        <v>#N/A</v>
      </c>
      <c r="AW516" s="468" t="e">
        <f>VLOOKUP(C516,'[3]O.C. EN EJECUCIÓN'!$A$2:$B$25,2,0)</f>
        <v>#N/A</v>
      </c>
      <c r="AX516" s="100"/>
      <c r="AY516" s="100"/>
      <c r="AZ516" s="100"/>
      <c r="BA516" s="100"/>
      <c r="BB516" s="100"/>
      <c r="BC516" s="100"/>
      <c r="BD516" s="100"/>
      <c r="BE516" s="100"/>
    </row>
    <row r="517" spans="1:57" ht="78.75" x14ac:dyDescent="0.25">
      <c r="A517" s="125">
        <v>519</v>
      </c>
      <c r="B517" s="126" t="s">
        <v>2628</v>
      </c>
      <c r="C517" s="126" t="s">
        <v>2628</v>
      </c>
      <c r="D517" s="127"/>
      <c r="E517" s="126" t="s">
        <v>2629</v>
      </c>
      <c r="F517" s="127"/>
      <c r="G517" s="127"/>
      <c r="H517" s="132" t="s">
        <v>2630</v>
      </c>
      <c r="I517" s="440">
        <v>42570</v>
      </c>
      <c r="J517" s="167" t="s">
        <v>497</v>
      </c>
      <c r="K517" s="166" t="s">
        <v>2631</v>
      </c>
      <c r="L517" s="166" t="s">
        <v>2632</v>
      </c>
      <c r="M517" s="149" t="s">
        <v>2633</v>
      </c>
      <c r="N517" s="151" t="s">
        <v>203</v>
      </c>
      <c r="O517" s="133"/>
      <c r="P517" s="134" t="s">
        <v>203</v>
      </c>
      <c r="Q517" s="135">
        <v>42570</v>
      </c>
      <c r="R517" s="148"/>
      <c r="S517" s="137" t="s">
        <v>70</v>
      </c>
      <c r="T517" s="138">
        <v>42572</v>
      </c>
      <c r="U517" s="139" t="s">
        <v>3293</v>
      </c>
      <c r="V517" s="139" t="s">
        <v>204</v>
      </c>
      <c r="W517" s="140">
        <v>42621</v>
      </c>
      <c r="X517" s="139" t="s">
        <v>5994</v>
      </c>
      <c r="Y517" s="139" t="s">
        <v>5995</v>
      </c>
      <c r="Z517" s="421"/>
      <c r="AA517" s="141"/>
      <c r="AB517" s="150"/>
      <c r="AC517" s="144"/>
      <c r="AD517" s="144"/>
      <c r="AE517" s="144"/>
      <c r="AF517" s="144"/>
      <c r="AG517" s="144"/>
      <c r="AH517" s="144"/>
      <c r="AI517" s="144"/>
      <c r="AJ517" s="144"/>
      <c r="AK517" s="144"/>
      <c r="AL517" s="144"/>
      <c r="AM517" s="342"/>
      <c r="AN517" s="479"/>
      <c r="AO517" s="372" t="e">
        <f>VLOOKUP(C517,[2]LICITACIONES!$A$2:$A$51,1,0)</f>
        <v>#N/A</v>
      </c>
      <c r="AP517" s="469"/>
      <c r="AQ517" s="469"/>
      <c r="AR517" s="468"/>
      <c r="AS517" s="468"/>
      <c r="AT517" s="468"/>
      <c r="AU517" s="468" t="s">
        <v>6514</v>
      </c>
      <c r="AV517" s="468" t="e">
        <f>VLOOKUP(C517,[3]LICITACIONES!$A$2:$B$67,2,0)</f>
        <v>#N/A</v>
      </c>
      <c r="AW517" s="468" t="e">
        <f>VLOOKUP(C517,'[3]O.C. EN EJECUCIÓN'!$A$2:$B$25,2,0)</f>
        <v>#N/A</v>
      </c>
      <c r="AX517" s="100"/>
      <c r="AY517" s="100"/>
      <c r="AZ517" s="100"/>
      <c r="BA517" s="100"/>
      <c r="BB517" s="100"/>
      <c r="BC517" s="100"/>
      <c r="BD517" s="100"/>
      <c r="BE517" s="100"/>
    </row>
    <row r="518" spans="1:57" ht="78.75" x14ac:dyDescent="0.25">
      <c r="A518" s="125">
        <v>521</v>
      </c>
      <c r="B518" s="126" t="s">
        <v>2635</v>
      </c>
      <c r="C518" s="126" t="s">
        <v>2635</v>
      </c>
      <c r="D518" s="127"/>
      <c r="E518" s="126" t="s">
        <v>2636</v>
      </c>
      <c r="F518" s="127"/>
      <c r="G518" s="127"/>
      <c r="H518" s="132" t="s">
        <v>2637</v>
      </c>
      <c r="I518" s="440">
        <v>42564</v>
      </c>
      <c r="J518" s="167" t="s">
        <v>260</v>
      </c>
      <c r="K518" s="167" t="s">
        <v>211</v>
      </c>
      <c r="L518" s="131">
        <v>376434.6</v>
      </c>
      <c r="M518" s="149" t="s">
        <v>2638</v>
      </c>
      <c r="N518" s="151" t="s">
        <v>226</v>
      </c>
      <c r="O518" s="133"/>
      <c r="P518" s="134" t="s">
        <v>116</v>
      </c>
      <c r="Q518" s="135">
        <v>42569</v>
      </c>
      <c r="R518" s="148"/>
      <c r="S518" s="137" t="s">
        <v>11</v>
      </c>
      <c r="T518" s="138">
        <v>42571</v>
      </c>
      <c r="U518" s="148"/>
      <c r="V518" s="148"/>
      <c r="W518" s="148"/>
      <c r="X518" s="148"/>
      <c r="Y518" s="139" t="s">
        <v>2639</v>
      </c>
      <c r="Z518" s="421" t="s">
        <v>761</v>
      </c>
      <c r="AA518" s="141">
        <v>42580</v>
      </c>
      <c r="AB518" s="150"/>
      <c r="AC518" s="144"/>
      <c r="AD518" s="144"/>
      <c r="AE518" s="144"/>
      <c r="AF518" s="144"/>
      <c r="AG518" s="169">
        <v>203503</v>
      </c>
      <c r="AH518" s="144"/>
      <c r="AI518" s="144"/>
      <c r="AJ518" s="144"/>
      <c r="AK518" s="144"/>
      <c r="AL518" s="144"/>
      <c r="AM518" s="342"/>
      <c r="AN518" s="479"/>
      <c r="AO518" s="372" t="e">
        <f>VLOOKUP(C518,[2]LICITACIONES!$A$2:$A$51,1,0)</f>
        <v>#N/A</v>
      </c>
      <c r="AP518" s="469"/>
      <c r="AQ518" s="469"/>
      <c r="AR518" s="468"/>
      <c r="AS518" s="468"/>
      <c r="AT518" s="468"/>
      <c r="AU518" s="468"/>
      <c r="AV518" s="468" t="e">
        <f>VLOOKUP(C518,[3]LICITACIONES!$A$2:$B$67,2,0)</f>
        <v>#N/A</v>
      </c>
      <c r="AW518" s="468" t="e">
        <f>VLOOKUP(C518,'[3]O.C. EN EJECUCIÓN'!$A$2:$B$25,2,0)</f>
        <v>#N/A</v>
      </c>
      <c r="AX518" s="100"/>
      <c r="AY518" s="100"/>
      <c r="AZ518" s="100"/>
      <c r="BA518" s="100"/>
      <c r="BB518" s="100"/>
      <c r="BC518" s="100"/>
      <c r="BD518" s="100"/>
      <c r="BE518" s="100"/>
    </row>
    <row r="519" spans="1:57" ht="78.75" x14ac:dyDescent="0.25">
      <c r="A519" s="125">
        <v>522</v>
      </c>
      <c r="B519" s="126" t="s">
        <v>2640</v>
      </c>
      <c r="C519" s="126" t="s">
        <v>2640</v>
      </c>
      <c r="D519" s="127"/>
      <c r="E519" s="126" t="s">
        <v>2641</v>
      </c>
      <c r="F519" s="127"/>
      <c r="G519" s="127"/>
      <c r="H519" s="132" t="s">
        <v>2642</v>
      </c>
      <c r="I519" s="440">
        <v>42564</v>
      </c>
      <c r="J519" s="167" t="s">
        <v>318</v>
      </c>
      <c r="K519" s="166" t="s">
        <v>2643</v>
      </c>
      <c r="L519" s="131">
        <v>160930</v>
      </c>
      <c r="M519" s="149" t="s">
        <v>2644</v>
      </c>
      <c r="N519" s="151" t="s">
        <v>226</v>
      </c>
      <c r="O519" s="133"/>
      <c r="P519" s="134" t="s">
        <v>116</v>
      </c>
      <c r="Q519" s="135">
        <v>42569</v>
      </c>
      <c r="R519" s="148"/>
      <c r="S519" s="205" t="s">
        <v>112</v>
      </c>
      <c r="T519" s="138">
        <v>42571</v>
      </c>
      <c r="U519" s="148"/>
      <c r="V519" s="139" t="s">
        <v>204</v>
      </c>
      <c r="W519" s="140">
        <v>42604</v>
      </c>
      <c r="X519" s="139" t="s">
        <v>3838</v>
      </c>
      <c r="Y519" s="139" t="s">
        <v>2639</v>
      </c>
      <c r="Z519" s="421" t="s">
        <v>761</v>
      </c>
      <c r="AA519" s="141">
        <v>42601</v>
      </c>
      <c r="AB519" s="150"/>
      <c r="AC519" s="144"/>
      <c r="AD519" s="144"/>
      <c r="AE519" s="144"/>
      <c r="AF519" s="144"/>
      <c r="AG519" s="144"/>
      <c r="AH519" s="144"/>
      <c r="AI519" s="144"/>
      <c r="AJ519" s="144"/>
      <c r="AK519" s="144"/>
      <c r="AL519" s="144"/>
      <c r="AM519" s="342"/>
      <c r="AN519" s="479"/>
      <c r="AO519" s="372" t="e">
        <f>VLOOKUP(C519,[2]LICITACIONES!$A$2:$A$51,1,0)</f>
        <v>#N/A</v>
      </c>
      <c r="AP519" s="469"/>
      <c r="AQ519" s="469"/>
      <c r="AR519" s="468"/>
      <c r="AS519" s="468"/>
      <c r="AT519" s="468"/>
      <c r="AU519" s="468"/>
      <c r="AV519" s="468" t="e">
        <f>VLOOKUP(C519,[3]LICITACIONES!$A$2:$B$67,2,0)</f>
        <v>#N/A</v>
      </c>
      <c r="AW519" s="468" t="e">
        <f>VLOOKUP(C519,'[3]O.C. EN EJECUCIÓN'!$A$2:$B$25,2,0)</f>
        <v>#N/A</v>
      </c>
      <c r="AX519" s="100"/>
      <c r="AY519" s="100"/>
      <c r="AZ519" s="100"/>
      <c r="BA519" s="100"/>
      <c r="BB519" s="100"/>
      <c r="BC519" s="100"/>
      <c r="BD519" s="100"/>
      <c r="BE519" s="100"/>
    </row>
    <row r="520" spans="1:57" ht="78.75" x14ac:dyDescent="0.25">
      <c r="A520" s="125">
        <v>523</v>
      </c>
      <c r="B520" s="126" t="s">
        <v>2645</v>
      </c>
      <c r="C520" s="126" t="s">
        <v>2645</v>
      </c>
      <c r="D520" s="127"/>
      <c r="E520" s="126" t="s">
        <v>2646</v>
      </c>
      <c r="F520" s="127"/>
      <c r="G520" s="127"/>
      <c r="H520" s="132" t="s">
        <v>2647</v>
      </c>
      <c r="I520" s="440">
        <v>42570</v>
      </c>
      <c r="J520" s="167" t="s">
        <v>497</v>
      </c>
      <c r="K520" s="166" t="s">
        <v>2648</v>
      </c>
      <c r="L520" s="131">
        <v>4000</v>
      </c>
      <c r="M520" s="149" t="s">
        <v>2649</v>
      </c>
      <c r="N520" s="151" t="s">
        <v>203</v>
      </c>
      <c r="O520" s="133"/>
      <c r="P520" s="134" t="s">
        <v>203</v>
      </c>
      <c r="Q520" s="135">
        <v>42570</v>
      </c>
      <c r="R520" s="148"/>
      <c r="S520" s="205" t="s">
        <v>70</v>
      </c>
      <c r="T520" s="138">
        <v>42582</v>
      </c>
      <c r="U520" s="139" t="s">
        <v>3293</v>
      </c>
      <c r="V520" s="139" t="s">
        <v>204</v>
      </c>
      <c r="W520" s="140">
        <v>42601</v>
      </c>
      <c r="X520" s="139" t="s">
        <v>3839</v>
      </c>
      <c r="Y520" s="148"/>
      <c r="Z520" s="422"/>
      <c r="AA520" s="425"/>
      <c r="AB520" s="150"/>
      <c r="AC520" s="144"/>
      <c r="AD520" s="144"/>
      <c r="AE520" s="144"/>
      <c r="AF520" s="144"/>
      <c r="AG520" s="144"/>
      <c r="AH520" s="144"/>
      <c r="AI520" s="144"/>
      <c r="AJ520" s="144"/>
      <c r="AK520" s="144"/>
      <c r="AL520" s="144"/>
      <c r="AM520" s="342"/>
      <c r="AN520" s="479"/>
      <c r="AO520" s="372" t="e">
        <f>VLOOKUP(C520,[2]LICITACIONES!$A$2:$A$51,1,0)</f>
        <v>#N/A</v>
      </c>
      <c r="AP520" s="469"/>
      <c r="AQ520" s="469"/>
      <c r="AR520" s="468"/>
      <c r="AS520" s="468"/>
      <c r="AT520" s="468"/>
      <c r="AU520" s="468" t="s">
        <v>6514</v>
      </c>
      <c r="AV520" s="468" t="e">
        <f>VLOOKUP(C520,[3]LICITACIONES!$A$2:$B$67,2,0)</f>
        <v>#N/A</v>
      </c>
      <c r="AW520" s="468" t="e">
        <f>VLOOKUP(C520,'[3]O.C. EN EJECUCIÓN'!$A$2:$B$25,2,0)</f>
        <v>#N/A</v>
      </c>
      <c r="AX520" s="100"/>
      <c r="AY520" s="100"/>
      <c r="AZ520" s="100"/>
      <c r="BA520" s="100"/>
      <c r="BB520" s="100"/>
      <c r="BC520" s="100"/>
      <c r="BD520" s="100"/>
      <c r="BE520" s="100"/>
    </row>
    <row r="521" spans="1:57" ht="78.75" x14ac:dyDescent="0.25">
      <c r="A521" s="125">
        <v>524</v>
      </c>
      <c r="B521" s="126" t="s">
        <v>2650</v>
      </c>
      <c r="C521" s="126" t="s">
        <v>2650</v>
      </c>
      <c r="D521" s="127"/>
      <c r="E521" s="126" t="s">
        <v>2651</v>
      </c>
      <c r="F521" s="127"/>
      <c r="G521" s="127"/>
      <c r="H521" s="132" t="s">
        <v>2652</v>
      </c>
      <c r="I521" s="440">
        <v>42570</v>
      </c>
      <c r="J521" s="167" t="s">
        <v>497</v>
      </c>
      <c r="K521" s="166" t="s">
        <v>2653</v>
      </c>
      <c r="L521" s="131">
        <v>4000</v>
      </c>
      <c r="M521" s="149" t="s">
        <v>2654</v>
      </c>
      <c r="N521" s="151" t="s">
        <v>203</v>
      </c>
      <c r="O521" s="133"/>
      <c r="P521" s="134" t="s">
        <v>203</v>
      </c>
      <c r="Q521" s="135">
        <v>42570</v>
      </c>
      <c r="R521" s="148"/>
      <c r="S521" s="205" t="s">
        <v>70</v>
      </c>
      <c r="T521" s="138">
        <v>42582</v>
      </c>
      <c r="U521" s="148"/>
      <c r="V521" s="148" t="s">
        <v>203</v>
      </c>
      <c r="W521" s="452">
        <v>42611</v>
      </c>
      <c r="X521" s="148"/>
      <c r="Y521" s="148" t="s">
        <v>5981</v>
      </c>
      <c r="Z521" s="421"/>
      <c r="AA521" s="141"/>
      <c r="AB521" s="150"/>
      <c r="AC521" s="144"/>
      <c r="AD521" s="144"/>
      <c r="AE521" s="144"/>
      <c r="AF521" s="144"/>
      <c r="AG521" s="144"/>
      <c r="AH521" s="144"/>
      <c r="AI521" s="144"/>
      <c r="AJ521" s="144"/>
      <c r="AK521" s="144"/>
      <c r="AL521" s="144"/>
      <c r="AM521" s="342"/>
      <c r="AN521" s="479"/>
      <c r="AO521" s="372" t="e">
        <f>VLOOKUP(C521,[2]LICITACIONES!$A$2:$A$51,1,0)</f>
        <v>#N/A</v>
      </c>
      <c r="AP521" s="469"/>
      <c r="AQ521" s="469"/>
      <c r="AR521" s="468"/>
      <c r="AS521" s="468"/>
      <c r="AT521" s="468"/>
      <c r="AU521" s="468"/>
      <c r="AV521" s="468" t="e">
        <f>VLOOKUP(C521,[3]LICITACIONES!$A$2:$B$67,2,0)</f>
        <v>#N/A</v>
      </c>
      <c r="AW521" s="468" t="e">
        <f>VLOOKUP(C521,'[3]O.C. EN EJECUCIÓN'!$A$2:$B$25,2,0)</f>
        <v>#N/A</v>
      </c>
      <c r="AX521" s="100"/>
      <c r="AY521" s="100"/>
      <c r="AZ521" s="100"/>
      <c r="BA521" s="100"/>
      <c r="BB521" s="100"/>
      <c r="BC521" s="100"/>
      <c r="BD521" s="100"/>
      <c r="BE521" s="100"/>
    </row>
    <row r="522" spans="1:57" ht="78.75" x14ac:dyDescent="0.25">
      <c r="A522" s="125">
        <v>525</v>
      </c>
      <c r="B522" s="126" t="s">
        <v>2655</v>
      </c>
      <c r="C522" s="126" t="s">
        <v>2655</v>
      </c>
      <c r="D522" s="127"/>
      <c r="E522" s="126" t="s">
        <v>2656</v>
      </c>
      <c r="F522" s="127"/>
      <c r="G522" s="127"/>
      <c r="H522" s="132" t="s">
        <v>2657</v>
      </c>
      <c r="I522" s="440">
        <v>42570</v>
      </c>
      <c r="J522" s="167" t="s">
        <v>497</v>
      </c>
      <c r="K522" s="166" t="s">
        <v>3459</v>
      </c>
      <c r="L522" s="131">
        <v>28000</v>
      </c>
      <c r="M522" s="149" t="s">
        <v>2658</v>
      </c>
      <c r="N522" s="151" t="s">
        <v>203</v>
      </c>
      <c r="O522" s="133"/>
      <c r="P522" s="134" t="s">
        <v>203</v>
      </c>
      <c r="Q522" s="135">
        <v>42570</v>
      </c>
      <c r="R522" s="148"/>
      <c r="S522" s="205" t="s">
        <v>70</v>
      </c>
      <c r="T522" s="138">
        <v>42572</v>
      </c>
      <c r="U522" s="139" t="s">
        <v>3293</v>
      </c>
      <c r="V522" s="139" t="s">
        <v>204</v>
      </c>
      <c r="W522" s="140">
        <v>42604</v>
      </c>
      <c r="X522" s="139" t="s">
        <v>3840</v>
      </c>
      <c r="Y522" s="148"/>
      <c r="Z522" s="422"/>
      <c r="AA522" s="425"/>
      <c r="AB522" s="150"/>
      <c r="AC522" s="144"/>
      <c r="AD522" s="144"/>
      <c r="AE522" s="144"/>
      <c r="AF522" s="144"/>
      <c r="AG522" s="144"/>
      <c r="AH522" s="144"/>
      <c r="AI522" s="144"/>
      <c r="AJ522" s="144"/>
      <c r="AK522" s="144"/>
      <c r="AL522" s="144"/>
      <c r="AM522" s="342"/>
      <c r="AN522" s="479"/>
      <c r="AO522" s="372" t="e">
        <f>VLOOKUP(C522,[2]LICITACIONES!$A$2:$A$51,1,0)</f>
        <v>#N/A</v>
      </c>
      <c r="AP522" s="469"/>
      <c r="AQ522" s="469"/>
      <c r="AR522" s="468"/>
      <c r="AS522" s="468"/>
      <c r="AT522" s="468"/>
      <c r="AU522" s="468" t="s">
        <v>6514</v>
      </c>
      <c r="AV522" s="468" t="e">
        <f>VLOOKUP(C522,[3]LICITACIONES!$A$2:$B$67,2,0)</f>
        <v>#N/A</v>
      </c>
      <c r="AW522" s="468" t="e">
        <f>VLOOKUP(C522,'[3]O.C. EN EJECUCIÓN'!$A$2:$B$25,2,0)</f>
        <v>#N/A</v>
      </c>
      <c r="AX522" s="100"/>
      <c r="AY522" s="100"/>
      <c r="AZ522" s="100"/>
      <c r="BA522" s="100"/>
      <c r="BB522" s="100"/>
      <c r="BC522" s="100"/>
      <c r="BD522" s="100"/>
      <c r="BE522" s="100"/>
    </row>
    <row r="523" spans="1:57" ht="78.75" x14ac:dyDescent="0.25">
      <c r="A523" s="125">
        <v>526</v>
      </c>
      <c r="B523" s="126" t="s">
        <v>2659</v>
      </c>
      <c r="C523" s="126" t="s">
        <v>2659</v>
      </c>
      <c r="D523" s="127"/>
      <c r="E523" s="126" t="s">
        <v>2660</v>
      </c>
      <c r="F523" s="127"/>
      <c r="G523" s="127"/>
      <c r="H523" s="132" t="s">
        <v>2661</v>
      </c>
      <c r="I523" s="440">
        <v>42570</v>
      </c>
      <c r="J523" s="167" t="s">
        <v>497</v>
      </c>
      <c r="K523" s="166" t="s">
        <v>2662</v>
      </c>
      <c r="L523" s="131">
        <v>10000</v>
      </c>
      <c r="M523" s="149" t="s">
        <v>2658</v>
      </c>
      <c r="N523" s="151" t="s">
        <v>203</v>
      </c>
      <c r="O523" s="133"/>
      <c r="P523" s="134" t="s">
        <v>203</v>
      </c>
      <c r="Q523" s="135">
        <v>42570</v>
      </c>
      <c r="R523" s="148"/>
      <c r="S523" s="205" t="s">
        <v>70</v>
      </c>
      <c r="T523" s="138">
        <v>42572</v>
      </c>
      <c r="U523" s="148"/>
      <c r="V523" s="139" t="s">
        <v>204</v>
      </c>
      <c r="W523" s="140">
        <v>42605</v>
      </c>
      <c r="X523" s="139" t="s">
        <v>3841</v>
      </c>
      <c r="Y523" s="148"/>
      <c r="Z523" s="422"/>
      <c r="AA523" s="425"/>
      <c r="AB523" s="150"/>
      <c r="AC523" s="144"/>
      <c r="AD523" s="144"/>
      <c r="AE523" s="144"/>
      <c r="AF523" s="144"/>
      <c r="AG523" s="144"/>
      <c r="AH523" s="144"/>
      <c r="AI523" s="144"/>
      <c r="AJ523" s="144"/>
      <c r="AK523" s="144"/>
      <c r="AL523" s="144"/>
      <c r="AM523" s="342"/>
      <c r="AN523" s="479"/>
      <c r="AO523" s="372" t="e">
        <f>VLOOKUP(C523,[2]LICITACIONES!$A$2:$A$51,1,0)</f>
        <v>#N/A</v>
      </c>
      <c r="AP523" s="469"/>
      <c r="AQ523" s="469"/>
      <c r="AR523" s="468"/>
      <c r="AS523" s="468"/>
      <c r="AT523" s="468"/>
      <c r="AU523" s="468"/>
      <c r="AV523" s="468" t="e">
        <f>VLOOKUP(C523,[3]LICITACIONES!$A$2:$B$67,2,0)</f>
        <v>#N/A</v>
      </c>
      <c r="AW523" s="468" t="e">
        <f>VLOOKUP(C523,'[3]O.C. EN EJECUCIÓN'!$A$2:$B$25,2,0)</f>
        <v>#N/A</v>
      </c>
      <c r="AX523" s="100"/>
      <c r="AY523" s="100"/>
      <c r="AZ523" s="100"/>
      <c r="BA523" s="100"/>
      <c r="BB523" s="100"/>
      <c r="BC523" s="100"/>
      <c r="BD523" s="100"/>
      <c r="BE523" s="100"/>
    </row>
    <row r="524" spans="1:57" ht="78.75" x14ac:dyDescent="0.25">
      <c r="A524" s="125">
        <v>527</v>
      </c>
      <c r="B524" s="126" t="s">
        <v>2663</v>
      </c>
      <c r="C524" s="126" t="s">
        <v>2663</v>
      </c>
      <c r="D524" s="127"/>
      <c r="E524" s="126" t="s">
        <v>2664</v>
      </c>
      <c r="F524" s="127"/>
      <c r="G524" s="127"/>
      <c r="H524" s="132" t="s">
        <v>2665</v>
      </c>
      <c r="I524" s="440">
        <v>42570</v>
      </c>
      <c r="J524" s="167" t="s">
        <v>497</v>
      </c>
      <c r="K524" s="166" t="s">
        <v>2666</v>
      </c>
      <c r="L524" s="131">
        <v>2500</v>
      </c>
      <c r="M524" s="149" t="s">
        <v>2658</v>
      </c>
      <c r="N524" s="151" t="s">
        <v>203</v>
      </c>
      <c r="O524" s="133"/>
      <c r="P524" s="134" t="s">
        <v>203</v>
      </c>
      <c r="Q524" s="135">
        <v>42570</v>
      </c>
      <c r="R524" s="148"/>
      <c r="S524" s="137" t="s">
        <v>70</v>
      </c>
      <c r="T524" s="138">
        <v>42582</v>
      </c>
      <c r="U524" s="148" t="s">
        <v>3293</v>
      </c>
      <c r="V524" s="148" t="s">
        <v>204</v>
      </c>
      <c r="W524" s="452">
        <v>42615</v>
      </c>
      <c r="X524" s="148" t="s">
        <v>5996</v>
      </c>
      <c r="Y524" s="148" t="s">
        <v>2689</v>
      </c>
      <c r="Z524" s="421"/>
      <c r="AA524" s="141"/>
      <c r="AB524" s="150"/>
      <c r="AC524" s="144"/>
      <c r="AD524" s="144"/>
      <c r="AE524" s="144"/>
      <c r="AF524" s="144"/>
      <c r="AG524" s="144"/>
      <c r="AH524" s="144"/>
      <c r="AI524" s="144"/>
      <c r="AJ524" s="144"/>
      <c r="AK524" s="144"/>
      <c r="AL524" s="144"/>
      <c r="AM524" s="342"/>
      <c r="AN524" s="479"/>
      <c r="AO524" s="372" t="e">
        <f>VLOOKUP(C524,[2]LICITACIONES!$A$2:$A$51,1,0)</f>
        <v>#N/A</v>
      </c>
      <c r="AP524" s="469"/>
      <c r="AQ524" s="469"/>
      <c r="AR524" s="468"/>
      <c r="AS524" s="468"/>
      <c r="AT524" s="468"/>
      <c r="AU524" s="468" t="s">
        <v>6514</v>
      </c>
      <c r="AV524" s="468" t="e">
        <f>VLOOKUP(C524,[3]LICITACIONES!$A$2:$B$67,2,0)</f>
        <v>#N/A</v>
      </c>
      <c r="AW524" s="468" t="e">
        <f>VLOOKUP(C524,'[3]O.C. EN EJECUCIÓN'!$A$2:$B$25,2,0)</f>
        <v>#N/A</v>
      </c>
      <c r="AX524" s="100"/>
      <c r="AY524" s="100"/>
      <c r="AZ524" s="100"/>
      <c r="BA524" s="100"/>
      <c r="BB524" s="100"/>
      <c r="BC524" s="100"/>
      <c r="BD524" s="100"/>
      <c r="BE524" s="100"/>
    </row>
    <row r="525" spans="1:57" ht="78.75" x14ac:dyDescent="0.25">
      <c r="A525" s="125">
        <v>528</v>
      </c>
      <c r="B525" s="126" t="s">
        <v>2667</v>
      </c>
      <c r="C525" s="126" t="s">
        <v>2667</v>
      </c>
      <c r="D525" s="127"/>
      <c r="E525" s="126" t="s">
        <v>2668</v>
      </c>
      <c r="F525" s="127"/>
      <c r="G525" s="127"/>
      <c r="H525" s="132" t="s">
        <v>2669</v>
      </c>
      <c r="I525" s="440">
        <v>42570</v>
      </c>
      <c r="J525" s="167" t="s">
        <v>497</v>
      </c>
      <c r="K525" s="166" t="s">
        <v>6209</v>
      </c>
      <c r="L525" s="453">
        <v>30000</v>
      </c>
      <c r="M525" s="149" t="s">
        <v>6210</v>
      </c>
      <c r="N525" s="151" t="s">
        <v>203</v>
      </c>
      <c r="O525" s="133"/>
      <c r="P525" s="134" t="s">
        <v>203</v>
      </c>
      <c r="Q525" s="135">
        <v>42615</v>
      </c>
      <c r="R525" s="148"/>
      <c r="S525" s="205" t="s">
        <v>70</v>
      </c>
      <c r="T525" s="138">
        <v>42582</v>
      </c>
      <c r="U525" s="139" t="s">
        <v>7044</v>
      </c>
      <c r="V525" s="139" t="s">
        <v>203</v>
      </c>
      <c r="W525" s="140">
        <v>42640</v>
      </c>
      <c r="X525" s="139" t="s">
        <v>6740</v>
      </c>
      <c r="Y525" s="139" t="s">
        <v>6741</v>
      </c>
      <c r="Z525" s="421"/>
      <c r="AA525" s="141"/>
      <c r="AB525" s="150"/>
      <c r="AC525" s="144"/>
      <c r="AD525" s="144"/>
      <c r="AE525" s="144"/>
      <c r="AF525" s="144"/>
      <c r="AG525" s="144"/>
      <c r="AH525" s="144"/>
      <c r="AI525" s="144"/>
      <c r="AJ525" s="144"/>
      <c r="AK525" s="144"/>
      <c r="AL525" s="144"/>
      <c r="AM525" s="342"/>
      <c r="AN525" s="479"/>
      <c r="AO525" s="372" t="e">
        <f>VLOOKUP(C525,[2]LICITACIONES!$A$2:$A$51,1,0)</f>
        <v>#N/A</v>
      </c>
      <c r="AP525" s="469"/>
      <c r="AQ525" s="469"/>
      <c r="AR525" s="468"/>
      <c r="AS525" s="468"/>
      <c r="AT525" s="468"/>
      <c r="AU525" s="468"/>
      <c r="AV525" s="468" t="e">
        <f>VLOOKUP(C525,[3]LICITACIONES!$A$2:$B$67,2,0)</f>
        <v>#N/A</v>
      </c>
      <c r="AW525" s="468" t="e">
        <f>VLOOKUP(C525,'[3]O.C. EN EJECUCIÓN'!$A$2:$B$25,2,0)</f>
        <v>#N/A</v>
      </c>
      <c r="AX525" s="100"/>
      <c r="AY525" s="100"/>
      <c r="AZ525" s="100"/>
      <c r="BA525" s="100"/>
      <c r="BB525" s="100"/>
      <c r="BC525" s="100"/>
      <c r="BD525" s="100"/>
      <c r="BE525" s="100"/>
    </row>
    <row r="526" spans="1:57" ht="78.75" x14ac:dyDescent="0.25">
      <c r="A526" s="125">
        <v>529</v>
      </c>
      <c r="B526" s="126" t="s">
        <v>2672</v>
      </c>
      <c r="C526" s="126" t="s">
        <v>2672</v>
      </c>
      <c r="D526" s="127"/>
      <c r="E526" s="126" t="s">
        <v>2673</v>
      </c>
      <c r="F526" s="127"/>
      <c r="G526" s="127"/>
      <c r="H526" s="132" t="s">
        <v>2674</v>
      </c>
      <c r="I526" s="440">
        <v>42570</v>
      </c>
      <c r="J526" s="167" t="s">
        <v>497</v>
      </c>
      <c r="K526" s="166" t="s">
        <v>2675</v>
      </c>
      <c r="L526" s="131">
        <v>2500</v>
      </c>
      <c r="M526" s="149" t="s">
        <v>2658</v>
      </c>
      <c r="N526" s="151" t="s">
        <v>203</v>
      </c>
      <c r="O526" s="133"/>
      <c r="P526" s="134" t="s">
        <v>203</v>
      </c>
      <c r="Q526" s="135">
        <v>42570</v>
      </c>
      <c r="R526" s="148"/>
      <c r="S526" s="205" t="s">
        <v>70</v>
      </c>
      <c r="T526" s="138">
        <v>42582</v>
      </c>
      <c r="U526" s="139" t="s">
        <v>3293</v>
      </c>
      <c r="V526" s="139" t="s">
        <v>204</v>
      </c>
      <c r="W526" s="140">
        <v>42604</v>
      </c>
      <c r="X526" s="139" t="s">
        <v>3842</v>
      </c>
      <c r="Y526" s="148"/>
      <c r="Z526" s="422"/>
      <c r="AA526" s="425"/>
      <c r="AB526" s="150"/>
      <c r="AC526" s="144"/>
      <c r="AD526" s="144"/>
      <c r="AE526" s="144"/>
      <c r="AF526" s="144"/>
      <c r="AG526" s="144"/>
      <c r="AH526" s="144"/>
      <c r="AI526" s="144"/>
      <c r="AJ526" s="144"/>
      <c r="AK526" s="144"/>
      <c r="AL526" s="144"/>
      <c r="AM526" s="342"/>
      <c r="AN526" s="479"/>
      <c r="AO526" s="372" t="e">
        <f>VLOOKUP(C526,[2]LICITACIONES!$A$2:$A$51,1,0)</f>
        <v>#N/A</v>
      </c>
      <c r="AP526" s="469"/>
      <c r="AQ526" s="469"/>
      <c r="AR526" s="468"/>
      <c r="AS526" s="468"/>
      <c r="AT526" s="468"/>
      <c r="AU526" s="468" t="s">
        <v>6514</v>
      </c>
      <c r="AV526" s="468" t="e">
        <f>VLOOKUP(C526,[3]LICITACIONES!$A$2:$B$67,2,0)</f>
        <v>#N/A</v>
      </c>
      <c r="AW526" s="468" t="e">
        <f>VLOOKUP(C526,'[3]O.C. EN EJECUCIÓN'!$A$2:$B$25,2,0)</f>
        <v>#N/A</v>
      </c>
      <c r="AX526" s="100"/>
      <c r="AY526" s="100"/>
      <c r="AZ526" s="100"/>
      <c r="BA526" s="100"/>
      <c r="BB526" s="100"/>
      <c r="BC526" s="100"/>
      <c r="BD526" s="100"/>
      <c r="BE526" s="100"/>
    </row>
    <row r="527" spans="1:57" ht="78.75" x14ac:dyDescent="0.25">
      <c r="A527" s="125">
        <v>530</v>
      </c>
      <c r="B527" s="126" t="s">
        <v>2676</v>
      </c>
      <c r="C527" s="126" t="s">
        <v>2676</v>
      </c>
      <c r="D527" s="127"/>
      <c r="E527" s="126" t="s">
        <v>2677</v>
      </c>
      <c r="F527" s="127"/>
      <c r="G527" s="127"/>
      <c r="H527" s="132" t="s">
        <v>2678</v>
      </c>
      <c r="I527" s="440">
        <v>42570</v>
      </c>
      <c r="J527" s="167" t="s">
        <v>271</v>
      </c>
      <c r="K527" s="166" t="s">
        <v>2679</v>
      </c>
      <c r="L527" s="131">
        <v>2500</v>
      </c>
      <c r="M527" s="149" t="s">
        <v>2658</v>
      </c>
      <c r="N527" s="151" t="s">
        <v>203</v>
      </c>
      <c r="O527" s="133"/>
      <c r="P527" s="134" t="s">
        <v>203</v>
      </c>
      <c r="Q527" s="135">
        <v>42570</v>
      </c>
      <c r="R527" s="148"/>
      <c r="S527" s="205" t="s">
        <v>70</v>
      </c>
      <c r="T527" s="138">
        <v>42582</v>
      </c>
      <c r="U527" s="139" t="s">
        <v>3293</v>
      </c>
      <c r="V527" s="139" t="s">
        <v>204</v>
      </c>
      <c r="W527" s="140">
        <v>42605</v>
      </c>
      <c r="X527" s="139" t="s">
        <v>3843</v>
      </c>
      <c r="Y527" s="148"/>
      <c r="Z527" s="422"/>
      <c r="AA527" s="425"/>
      <c r="AB527" s="150"/>
      <c r="AC527" s="144"/>
      <c r="AD527" s="144"/>
      <c r="AE527" s="144"/>
      <c r="AF527" s="144"/>
      <c r="AG527" s="144"/>
      <c r="AH527" s="144"/>
      <c r="AI527" s="144"/>
      <c r="AJ527" s="144"/>
      <c r="AK527" s="144"/>
      <c r="AL527" s="144"/>
      <c r="AM527" s="342"/>
      <c r="AN527" s="479"/>
      <c r="AO527" s="372" t="e">
        <f>VLOOKUP(C527,[2]LICITACIONES!$A$2:$A$51,1,0)</f>
        <v>#N/A</v>
      </c>
      <c r="AP527" s="469"/>
      <c r="AQ527" s="469"/>
      <c r="AR527" s="468"/>
      <c r="AS527" s="468"/>
      <c r="AT527" s="468"/>
      <c r="AU527" s="468" t="s">
        <v>6514</v>
      </c>
      <c r="AV527" s="468" t="e">
        <f>VLOOKUP(C527,[3]LICITACIONES!$A$2:$B$67,2,0)</f>
        <v>#N/A</v>
      </c>
      <c r="AW527" s="468" t="e">
        <f>VLOOKUP(C527,'[3]O.C. EN EJECUCIÓN'!$A$2:$B$25,2,0)</f>
        <v>#N/A</v>
      </c>
      <c r="AX527" s="100"/>
      <c r="AY527" s="100"/>
      <c r="AZ527" s="100"/>
      <c r="BA527" s="100"/>
      <c r="BB527" s="100"/>
      <c r="BC527" s="100"/>
      <c r="BD527" s="100"/>
      <c r="BE527" s="100"/>
    </row>
    <row r="528" spans="1:57" ht="78.75" x14ac:dyDescent="0.25">
      <c r="A528" s="125">
        <v>531</v>
      </c>
      <c r="B528" s="126" t="s">
        <v>2680</v>
      </c>
      <c r="C528" s="126" t="s">
        <v>2680</v>
      </c>
      <c r="D528" s="127"/>
      <c r="E528" s="126" t="s">
        <v>2681</v>
      </c>
      <c r="F528" s="127"/>
      <c r="G528" s="127"/>
      <c r="H528" s="132" t="s">
        <v>2682</v>
      </c>
      <c r="I528" s="440">
        <v>42570</v>
      </c>
      <c r="J528" s="167" t="s">
        <v>271</v>
      </c>
      <c r="K528" s="166" t="s">
        <v>2683</v>
      </c>
      <c r="L528" s="131">
        <v>6000</v>
      </c>
      <c r="M528" s="149" t="s">
        <v>2658</v>
      </c>
      <c r="N528" s="151" t="s">
        <v>203</v>
      </c>
      <c r="O528" s="133"/>
      <c r="P528" s="134" t="s">
        <v>203</v>
      </c>
      <c r="Q528" s="135">
        <v>42570</v>
      </c>
      <c r="R528" s="148"/>
      <c r="S528" s="205" t="s">
        <v>70</v>
      </c>
      <c r="T528" s="138">
        <v>42582</v>
      </c>
      <c r="U528" s="139" t="s">
        <v>3293</v>
      </c>
      <c r="V528" s="139" t="s">
        <v>204</v>
      </c>
      <c r="W528" s="140">
        <v>42605</v>
      </c>
      <c r="X528" s="139" t="s">
        <v>3844</v>
      </c>
      <c r="Y528" s="148"/>
      <c r="Z528" s="422"/>
      <c r="AA528" s="425"/>
      <c r="AB528" s="150"/>
      <c r="AC528" s="144"/>
      <c r="AD528" s="144"/>
      <c r="AE528" s="144"/>
      <c r="AF528" s="144"/>
      <c r="AG528" s="144"/>
      <c r="AH528" s="144"/>
      <c r="AI528" s="144"/>
      <c r="AJ528" s="144"/>
      <c r="AK528" s="144"/>
      <c r="AL528" s="144"/>
      <c r="AM528" s="342"/>
      <c r="AN528" s="479"/>
      <c r="AO528" s="372" t="e">
        <f>VLOOKUP(C528,[2]LICITACIONES!$A$2:$A$51,1,0)</f>
        <v>#N/A</v>
      </c>
      <c r="AP528" s="469"/>
      <c r="AQ528" s="469"/>
      <c r="AR528" s="468"/>
      <c r="AS528" s="468"/>
      <c r="AT528" s="468"/>
      <c r="AU528" s="468" t="s">
        <v>6514</v>
      </c>
      <c r="AV528" s="468" t="e">
        <f>VLOOKUP(C528,[3]LICITACIONES!$A$2:$B$67,2,0)</f>
        <v>#N/A</v>
      </c>
      <c r="AW528" s="468" t="e">
        <f>VLOOKUP(C528,'[3]O.C. EN EJECUCIÓN'!$A$2:$B$25,2,0)</f>
        <v>#N/A</v>
      </c>
      <c r="AX528" s="100"/>
      <c r="AY528" s="100"/>
      <c r="AZ528" s="100"/>
      <c r="BA528" s="100"/>
      <c r="BB528" s="100"/>
      <c r="BC528" s="100"/>
      <c r="BD528" s="100"/>
      <c r="BE528" s="100"/>
    </row>
    <row r="529" spans="1:57" ht="78.75" x14ac:dyDescent="0.25">
      <c r="A529" s="125">
        <v>532</v>
      </c>
      <c r="B529" s="126" t="s">
        <v>2684</v>
      </c>
      <c r="C529" s="126" t="s">
        <v>2684</v>
      </c>
      <c r="D529" s="127"/>
      <c r="E529" s="126" t="s">
        <v>2685</v>
      </c>
      <c r="F529" s="127"/>
      <c r="G529" s="127"/>
      <c r="H529" s="133"/>
      <c r="I529" s="440">
        <v>42570</v>
      </c>
      <c r="J529" s="167" t="s">
        <v>11</v>
      </c>
      <c r="K529" s="166" t="s">
        <v>2686</v>
      </c>
      <c r="L529" s="131">
        <v>500000</v>
      </c>
      <c r="M529" s="149" t="s">
        <v>2687</v>
      </c>
      <c r="N529" s="151" t="s">
        <v>329</v>
      </c>
      <c r="O529" s="133"/>
      <c r="P529" s="134" t="s">
        <v>116</v>
      </c>
      <c r="Q529" s="135">
        <v>42570</v>
      </c>
      <c r="R529" s="148"/>
      <c r="S529" s="137" t="s">
        <v>11</v>
      </c>
      <c r="T529" s="138">
        <v>42571</v>
      </c>
      <c r="U529" s="148"/>
      <c r="V529" s="139" t="s">
        <v>204</v>
      </c>
      <c r="W529" s="140">
        <v>42571</v>
      </c>
      <c r="X529" s="139" t="s">
        <v>2688</v>
      </c>
      <c r="Y529" s="139" t="s">
        <v>2689</v>
      </c>
      <c r="Z529" s="421" t="s">
        <v>761</v>
      </c>
      <c r="AA529" s="141">
        <v>42571</v>
      </c>
      <c r="AB529" s="150"/>
      <c r="AC529" s="144"/>
      <c r="AD529" s="144"/>
      <c r="AE529" s="144"/>
      <c r="AF529" s="144"/>
      <c r="AG529" s="144"/>
      <c r="AH529" s="144"/>
      <c r="AI529" s="144"/>
      <c r="AJ529" s="144"/>
      <c r="AK529" s="144"/>
      <c r="AL529" s="144"/>
      <c r="AM529" s="342"/>
      <c r="AN529" s="479"/>
      <c r="AO529" s="372" t="e">
        <f>VLOOKUP(C529,[2]LICITACIONES!$A$2:$A$51,1,0)</f>
        <v>#N/A</v>
      </c>
      <c r="AP529" s="469"/>
      <c r="AQ529" s="469"/>
      <c r="AR529" s="468"/>
      <c r="AS529" s="468"/>
      <c r="AT529" s="468"/>
      <c r="AU529" s="468"/>
      <c r="AV529" s="468" t="e">
        <f>VLOOKUP(C529,[3]LICITACIONES!$A$2:$B$67,2,0)</f>
        <v>#N/A</v>
      </c>
      <c r="AW529" s="468" t="e">
        <f>VLOOKUP(C529,'[3]O.C. EN EJECUCIÓN'!$A$2:$B$25,2,0)</f>
        <v>#N/A</v>
      </c>
      <c r="AX529" s="100"/>
      <c r="AY529" s="100"/>
      <c r="AZ529" s="100"/>
      <c r="BA529" s="100"/>
      <c r="BB529" s="100"/>
      <c r="BC529" s="100"/>
      <c r="BD529" s="100"/>
      <c r="BE529" s="100"/>
    </row>
    <row r="530" spans="1:57" ht="78.75" x14ac:dyDescent="0.25">
      <c r="A530" s="125">
        <v>533</v>
      </c>
      <c r="B530" s="126" t="s">
        <v>2690</v>
      </c>
      <c r="C530" s="126" t="s">
        <v>2690</v>
      </c>
      <c r="D530" s="127"/>
      <c r="E530" s="126" t="s">
        <v>2691</v>
      </c>
      <c r="F530" s="127"/>
      <c r="G530" s="127"/>
      <c r="H530" s="132" t="s">
        <v>2692</v>
      </c>
      <c r="I530" s="440">
        <v>42570</v>
      </c>
      <c r="J530" s="167" t="s">
        <v>11</v>
      </c>
      <c r="K530" s="166" t="s">
        <v>2686</v>
      </c>
      <c r="L530" s="131">
        <v>500000</v>
      </c>
      <c r="M530" s="149" t="s">
        <v>2693</v>
      </c>
      <c r="N530" s="151" t="s">
        <v>329</v>
      </c>
      <c r="O530" s="133"/>
      <c r="P530" s="134" t="s">
        <v>116</v>
      </c>
      <c r="Q530" s="135">
        <v>42570</v>
      </c>
      <c r="R530" s="148"/>
      <c r="S530" s="137" t="s">
        <v>11</v>
      </c>
      <c r="T530" s="138">
        <v>42571</v>
      </c>
      <c r="U530" s="148"/>
      <c r="V530" s="139" t="s">
        <v>204</v>
      </c>
      <c r="W530" s="140">
        <v>42571</v>
      </c>
      <c r="X530" s="139" t="s">
        <v>2694</v>
      </c>
      <c r="Y530" s="139" t="s">
        <v>2689</v>
      </c>
      <c r="Z530" s="421" t="s">
        <v>761</v>
      </c>
      <c r="AA530" s="141">
        <v>42571</v>
      </c>
      <c r="AB530" s="150"/>
      <c r="AC530" s="144"/>
      <c r="AD530" s="144"/>
      <c r="AE530" s="144"/>
      <c r="AF530" s="144"/>
      <c r="AG530" s="144"/>
      <c r="AH530" s="144"/>
      <c r="AI530" s="144"/>
      <c r="AJ530" s="144"/>
      <c r="AK530" s="144"/>
      <c r="AL530" s="144"/>
      <c r="AM530" s="342"/>
      <c r="AN530" s="479"/>
      <c r="AO530" s="372" t="e">
        <f>VLOOKUP(C530,[2]LICITACIONES!$A$2:$A$51,1,0)</f>
        <v>#N/A</v>
      </c>
      <c r="AP530" s="469"/>
      <c r="AQ530" s="469"/>
      <c r="AR530" s="468"/>
      <c r="AS530" s="468"/>
      <c r="AT530" s="468"/>
      <c r="AU530" s="468"/>
      <c r="AV530" s="468" t="e">
        <f>VLOOKUP(C530,[3]LICITACIONES!$A$2:$B$67,2,0)</f>
        <v>#N/A</v>
      </c>
      <c r="AW530" s="468" t="e">
        <f>VLOOKUP(C530,'[3]O.C. EN EJECUCIÓN'!$A$2:$B$25,2,0)</f>
        <v>#N/A</v>
      </c>
      <c r="AX530" s="100"/>
      <c r="AY530" s="100"/>
      <c r="AZ530" s="100"/>
      <c r="BA530" s="100"/>
      <c r="BB530" s="100"/>
      <c r="BC530" s="100"/>
      <c r="BD530" s="100"/>
      <c r="BE530" s="100"/>
    </row>
    <row r="531" spans="1:57" ht="78.75" x14ac:dyDescent="0.25">
      <c r="A531" s="125">
        <v>534</v>
      </c>
      <c r="B531" s="126" t="s">
        <v>2695</v>
      </c>
      <c r="C531" s="126" t="s">
        <v>2695</v>
      </c>
      <c r="D531" s="127"/>
      <c r="E531" s="126" t="s">
        <v>2696</v>
      </c>
      <c r="F531" s="127"/>
      <c r="G531" s="127"/>
      <c r="H531" s="132" t="s">
        <v>2697</v>
      </c>
      <c r="I531" s="440">
        <v>42562</v>
      </c>
      <c r="J531" s="167" t="s">
        <v>3250</v>
      </c>
      <c r="K531" s="166" t="s">
        <v>2698</v>
      </c>
      <c r="L531" s="131">
        <v>350015.01</v>
      </c>
      <c r="M531" s="149" t="s">
        <v>2699</v>
      </c>
      <c r="N531" s="151" t="s">
        <v>226</v>
      </c>
      <c r="O531" s="133"/>
      <c r="P531" s="134" t="s">
        <v>116</v>
      </c>
      <c r="Q531" s="135">
        <v>42570</v>
      </c>
      <c r="R531" s="148"/>
      <c r="S531" s="205" t="s">
        <v>112</v>
      </c>
      <c r="T531" s="138">
        <v>42571</v>
      </c>
      <c r="U531" s="148"/>
      <c r="V531" s="139" t="s">
        <v>204</v>
      </c>
      <c r="W531" s="140">
        <v>42598</v>
      </c>
      <c r="X531" s="139" t="s">
        <v>3845</v>
      </c>
      <c r="Y531" s="148"/>
      <c r="Z531" s="421" t="s">
        <v>761</v>
      </c>
      <c r="AA531" s="141">
        <v>42598</v>
      </c>
      <c r="AB531" s="150"/>
      <c r="AC531" s="144"/>
      <c r="AD531" s="144"/>
      <c r="AE531" s="144"/>
      <c r="AF531" s="144"/>
      <c r="AG531" s="144"/>
      <c r="AH531" s="144"/>
      <c r="AI531" s="144"/>
      <c r="AJ531" s="144"/>
      <c r="AK531" s="144"/>
      <c r="AL531" s="144"/>
      <c r="AM531" s="342"/>
      <c r="AN531" s="479"/>
      <c r="AO531" s="372" t="e">
        <f>VLOOKUP(C531,[2]LICITACIONES!$A$2:$A$51,1,0)</f>
        <v>#N/A</v>
      </c>
      <c r="AP531" s="469"/>
      <c r="AQ531" s="469"/>
      <c r="AR531" s="468"/>
      <c r="AS531" s="468"/>
      <c r="AT531" s="468"/>
      <c r="AU531" s="468"/>
      <c r="AV531" s="468" t="e">
        <f>VLOOKUP(C531,[3]LICITACIONES!$A$2:$B$67,2,0)</f>
        <v>#N/A</v>
      </c>
      <c r="AW531" s="468" t="e">
        <f>VLOOKUP(C531,'[3]O.C. EN EJECUCIÓN'!$A$2:$B$25,2,0)</f>
        <v>#N/A</v>
      </c>
      <c r="AX531" s="100"/>
      <c r="AY531" s="100"/>
      <c r="AZ531" s="100"/>
      <c r="BA531" s="100"/>
      <c r="BB531" s="100"/>
      <c r="BC531" s="100"/>
      <c r="BD531" s="100"/>
      <c r="BE531" s="100"/>
    </row>
    <row r="532" spans="1:57" ht="78.75" x14ac:dyDescent="0.25">
      <c r="A532" s="125">
        <v>535</v>
      </c>
      <c r="B532" s="126" t="s">
        <v>2700</v>
      </c>
      <c r="C532" s="126" t="s">
        <v>2700</v>
      </c>
      <c r="D532" s="127"/>
      <c r="E532" s="126" t="s">
        <v>2701</v>
      </c>
      <c r="F532" s="127"/>
      <c r="G532" s="127"/>
      <c r="H532" s="132" t="s">
        <v>2702</v>
      </c>
      <c r="I532" s="440">
        <v>42564</v>
      </c>
      <c r="J532" s="167" t="s">
        <v>300</v>
      </c>
      <c r="K532" s="166" t="s">
        <v>2703</v>
      </c>
      <c r="L532" s="131">
        <v>86500</v>
      </c>
      <c r="M532" s="149" t="s">
        <v>2704</v>
      </c>
      <c r="N532" s="151" t="s">
        <v>226</v>
      </c>
      <c r="O532" s="133"/>
      <c r="P532" s="134" t="s">
        <v>116</v>
      </c>
      <c r="Q532" s="135">
        <v>42570</v>
      </c>
      <c r="R532" s="148"/>
      <c r="S532" s="205" t="s">
        <v>112</v>
      </c>
      <c r="T532" s="138">
        <v>42571</v>
      </c>
      <c r="U532" s="139" t="s">
        <v>355</v>
      </c>
      <c r="V532" s="139" t="s">
        <v>204</v>
      </c>
      <c r="W532" s="140">
        <v>42590</v>
      </c>
      <c r="X532" s="139" t="s">
        <v>3648</v>
      </c>
      <c r="Y532" s="148"/>
      <c r="Z532" s="422"/>
      <c r="AA532" s="425"/>
      <c r="AB532" s="150"/>
      <c r="AC532" s="144"/>
      <c r="AD532" s="144"/>
      <c r="AE532" s="144"/>
      <c r="AF532" s="144"/>
      <c r="AG532" s="144"/>
      <c r="AH532" s="144"/>
      <c r="AI532" s="144"/>
      <c r="AJ532" s="144"/>
      <c r="AK532" s="144"/>
      <c r="AL532" s="144"/>
      <c r="AM532" s="342"/>
      <c r="AN532" s="479"/>
      <c r="AO532" s="372" t="e">
        <f>VLOOKUP(C532,[2]LICITACIONES!$A$2:$A$51,1,0)</f>
        <v>#N/A</v>
      </c>
      <c r="AP532" s="469"/>
      <c r="AQ532" s="469"/>
      <c r="AR532" s="468"/>
      <c r="AS532" s="468"/>
      <c r="AT532" s="468"/>
      <c r="AU532" s="468" t="s">
        <v>6514</v>
      </c>
      <c r="AV532" s="468" t="e">
        <f>VLOOKUP(C532,[3]LICITACIONES!$A$2:$B$67,2,0)</f>
        <v>#N/A</v>
      </c>
      <c r="AW532" s="468" t="e">
        <f>VLOOKUP(C532,'[3]O.C. EN EJECUCIÓN'!$A$2:$B$25,2,0)</f>
        <v>#N/A</v>
      </c>
      <c r="AX532" s="100"/>
      <c r="AY532" s="100"/>
      <c r="AZ532" s="100"/>
      <c r="BA532" s="100"/>
      <c r="BB532" s="100"/>
      <c r="BC532" s="100"/>
      <c r="BD532" s="100"/>
      <c r="BE532" s="100"/>
    </row>
    <row r="533" spans="1:57" ht="78.75" x14ac:dyDescent="0.25">
      <c r="A533" s="125">
        <v>536</v>
      </c>
      <c r="B533" s="126" t="s">
        <v>2705</v>
      </c>
      <c r="C533" s="126" t="s">
        <v>2705</v>
      </c>
      <c r="D533" s="127"/>
      <c r="E533" s="126" t="s">
        <v>2706</v>
      </c>
      <c r="F533" s="127"/>
      <c r="G533" s="127"/>
      <c r="H533" s="132" t="s">
        <v>2707</v>
      </c>
      <c r="I533" s="440">
        <v>42564</v>
      </c>
      <c r="J533" s="167" t="s">
        <v>300</v>
      </c>
      <c r="K533" s="166" t="s">
        <v>2703</v>
      </c>
      <c r="L533" s="131">
        <v>128250</v>
      </c>
      <c r="M533" s="149" t="s">
        <v>2708</v>
      </c>
      <c r="N533" s="151" t="s">
        <v>226</v>
      </c>
      <c r="O533" s="133"/>
      <c r="P533" s="134" t="s">
        <v>116</v>
      </c>
      <c r="Q533" s="135">
        <v>42570</v>
      </c>
      <c r="R533" s="148"/>
      <c r="S533" s="205" t="s">
        <v>112</v>
      </c>
      <c r="T533" s="138">
        <v>42571</v>
      </c>
      <c r="U533" s="139" t="s">
        <v>355</v>
      </c>
      <c r="V533" s="139" t="s">
        <v>204</v>
      </c>
      <c r="W533" s="140">
        <v>42590</v>
      </c>
      <c r="X533" s="139" t="s">
        <v>3649</v>
      </c>
      <c r="Y533" s="139" t="s">
        <v>3461</v>
      </c>
      <c r="Z533" s="422"/>
      <c r="AA533" s="425"/>
      <c r="AB533" s="150"/>
      <c r="AC533" s="144"/>
      <c r="AD533" s="144"/>
      <c r="AE533" s="144"/>
      <c r="AF533" s="144"/>
      <c r="AG533" s="144"/>
      <c r="AH533" s="144"/>
      <c r="AI533" s="144"/>
      <c r="AJ533" s="144"/>
      <c r="AK533" s="144"/>
      <c r="AL533" s="144"/>
      <c r="AM533" s="342"/>
      <c r="AN533" s="479"/>
      <c r="AO533" s="372" t="e">
        <f>VLOOKUP(C533,[2]LICITACIONES!$A$2:$A$51,1,0)</f>
        <v>#N/A</v>
      </c>
      <c r="AP533" s="469"/>
      <c r="AQ533" s="469"/>
      <c r="AR533" s="468"/>
      <c r="AS533" s="468"/>
      <c r="AT533" s="468"/>
      <c r="AU533" s="468" t="s">
        <v>6514</v>
      </c>
      <c r="AV533" s="468" t="e">
        <f>VLOOKUP(C533,[3]LICITACIONES!$A$2:$B$67,2,0)</f>
        <v>#N/A</v>
      </c>
      <c r="AW533" s="468" t="e">
        <f>VLOOKUP(C533,'[3]O.C. EN EJECUCIÓN'!$A$2:$B$25,2,0)</f>
        <v>#N/A</v>
      </c>
      <c r="AX533" s="100"/>
      <c r="AY533" s="100"/>
      <c r="AZ533" s="100"/>
      <c r="BA533" s="100"/>
      <c r="BB533" s="100"/>
      <c r="BC533" s="100"/>
      <c r="BD533" s="100"/>
      <c r="BE533" s="100"/>
    </row>
    <row r="534" spans="1:57" ht="78.75" x14ac:dyDescent="0.25">
      <c r="A534" s="125">
        <v>537</v>
      </c>
      <c r="B534" s="126" t="s">
        <v>2709</v>
      </c>
      <c r="C534" s="126" t="s">
        <v>2709</v>
      </c>
      <c r="D534" s="127"/>
      <c r="E534" s="126" t="s">
        <v>2710</v>
      </c>
      <c r="F534" s="127"/>
      <c r="G534" s="127"/>
      <c r="H534" s="132" t="s">
        <v>2711</v>
      </c>
      <c r="I534" s="440">
        <v>42564</v>
      </c>
      <c r="J534" s="167" t="s">
        <v>565</v>
      </c>
      <c r="K534" s="166" t="s">
        <v>2712</v>
      </c>
      <c r="L534" s="131">
        <v>112530</v>
      </c>
      <c r="M534" s="149" t="s">
        <v>2713</v>
      </c>
      <c r="N534" s="151" t="s">
        <v>226</v>
      </c>
      <c r="O534" s="133"/>
      <c r="P534" s="134" t="s">
        <v>116</v>
      </c>
      <c r="Q534" s="135">
        <v>42607</v>
      </c>
      <c r="R534" s="148"/>
      <c r="S534" s="137" t="s">
        <v>112</v>
      </c>
      <c r="T534" s="138">
        <v>42571</v>
      </c>
      <c r="U534" s="139" t="s">
        <v>7045</v>
      </c>
      <c r="V534" s="139" t="s">
        <v>204</v>
      </c>
      <c r="W534" s="140">
        <v>42634</v>
      </c>
      <c r="X534" s="139" t="s">
        <v>6488</v>
      </c>
      <c r="Y534" s="148" t="s">
        <v>6489</v>
      </c>
      <c r="Z534" s="421" t="s">
        <v>204</v>
      </c>
      <c r="AA534" s="141">
        <v>42634</v>
      </c>
      <c r="AB534" s="150"/>
      <c r="AC534" s="144"/>
      <c r="AD534" s="144"/>
      <c r="AE534" s="144"/>
      <c r="AF534" s="144"/>
      <c r="AG534" s="144"/>
      <c r="AH534" s="144"/>
      <c r="AI534" s="144"/>
      <c r="AJ534" s="144"/>
      <c r="AK534" s="144"/>
      <c r="AL534" s="144"/>
      <c r="AM534" s="342"/>
      <c r="AN534" s="479"/>
      <c r="AO534" s="372" t="e">
        <f>VLOOKUP(C534,[2]LICITACIONES!$A$2:$A$51,1,0)</f>
        <v>#N/A</v>
      </c>
      <c r="AP534" s="469"/>
      <c r="AQ534" s="469"/>
      <c r="AR534" s="468"/>
      <c r="AS534" s="468"/>
      <c r="AT534" s="468"/>
      <c r="AU534" s="468" t="s">
        <v>6514</v>
      </c>
      <c r="AV534" s="468" t="e">
        <f>VLOOKUP(C534,[3]LICITACIONES!$A$2:$B$67,2,0)</f>
        <v>#N/A</v>
      </c>
      <c r="AW534" s="468" t="e">
        <f>VLOOKUP(C534,'[3]O.C. EN EJECUCIÓN'!$A$2:$B$25,2,0)</f>
        <v>#N/A</v>
      </c>
      <c r="AX534" s="100"/>
      <c r="AY534" s="100"/>
      <c r="AZ534" s="100"/>
      <c r="BA534" s="100"/>
      <c r="BB534" s="100"/>
      <c r="BC534" s="100"/>
      <c r="BD534" s="100"/>
      <c r="BE534" s="100"/>
    </row>
    <row r="535" spans="1:57" ht="78.75" x14ac:dyDescent="0.25">
      <c r="A535" s="125">
        <v>538</v>
      </c>
      <c r="B535" s="126" t="s">
        <v>2715</v>
      </c>
      <c r="C535" s="126" t="s">
        <v>5552</v>
      </c>
      <c r="D535" s="127"/>
      <c r="E535" s="126" t="s">
        <v>2716</v>
      </c>
      <c r="F535" s="127"/>
      <c r="G535" s="127"/>
      <c r="H535" s="132" t="s">
        <v>2717</v>
      </c>
      <c r="I535" s="440">
        <v>42571</v>
      </c>
      <c r="J535" s="167" t="s">
        <v>11</v>
      </c>
      <c r="K535" s="426"/>
      <c r="L535" s="133"/>
      <c r="M535" s="149" t="s">
        <v>2718</v>
      </c>
      <c r="N535" s="151" t="s">
        <v>203</v>
      </c>
      <c r="O535" s="133"/>
      <c r="P535" s="134" t="s">
        <v>203</v>
      </c>
      <c r="Q535" s="135">
        <v>42571</v>
      </c>
      <c r="R535" s="148"/>
      <c r="S535" s="205" t="s">
        <v>70</v>
      </c>
      <c r="T535" s="138">
        <v>42572</v>
      </c>
      <c r="U535" s="139" t="s">
        <v>7046</v>
      </c>
      <c r="V535" s="139" t="s">
        <v>203</v>
      </c>
      <c r="W535" s="140">
        <v>42636</v>
      </c>
      <c r="X535" s="139" t="s">
        <v>6619</v>
      </c>
      <c r="Y535" s="139" t="s">
        <v>6620</v>
      </c>
      <c r="Z535" s="421" t="s">
        <v>1888</v>
      </c>
      <c r="AA535" s="141">
        <v>42636</v>
      </c>
      <c r="AB535" s="150"/>
      <c r="AC535" s="144"/>
      <c r="AD535" s="144"/>
      <c r="AE535" s="144"/>
      <c r="AF535" s="144"/>
      <c r="AG535" s="144"/>
      <c r="AH535" s="144"/>
      <c r="AI535" s="144"/>
      <c r="AJ535" s="144"/>
      <c r="AK535" s="144"/>
      <c r="AL535" s="144"/>
      <c r="AM535" s="342"/>
      <c r="AN535" s="479"/>
      <c r="AO535" s="372" t="e">
        <f>VLOOKUP(C535,[2]LICITACIONES!$A$2:$A$51,1,0)</f>
        <v>#N/A</v>
      </c>
      <c r="AP535" s="469"/>
      <c r="AQ535" s="469"/>
      <c r="AR535" s="468"/>
      <c r="AS535" s="468"/>
      <c r="AT535" s="468"/>
      <c r="AU535" s="468"/>
      <c r="AV535" s="468" t="e">
        <f>VLOOKUP(C535,[3]LICITACIONES!$A$2:$B$67,2,0)</f>
        <v>#N/A</v>
      </c>
      <c r="AW535" s="468" t="e">
        <f>VLOOKUP(C535,'[3]O.C. EN EJECUCIÓN'!$A$2:$B$25,2,0)</f>
        <v>#N/A</v>
      </c>
      <c r="AX535" s="100"/>
      <c r="AY535" s="100"/>
      <c r="AZ535" s="100"/>
      <c r="BA535" s="100"/>
      <c r="BB535" s="100"/>
      <c r="BC535" s="100"/>
      <c r="BD535" s="100"/>
      <c r="BE535" s="100"/>
    </row>
    <row r="536" spans="1:57" ht="63" x14ac:dyDescent="0.25">
      <c r="A536" s="125">
        <v>540</v>
      </c>
      <c r="B536" s="127" t="str">
        <f t="shared" ref="B536:B538" si="4">C536</f>
        <v>024175/2016</v>
      </c>
      <c r="C536" s="127" t="s">
        <v>4896</v>
      </c>
      <c r="D536" s="127"/>
      <c r="E536" s="126" t="s">
        <v>2719</v>
      </c>
      <c r="F536" s="127"/>
      <c r="G536" s="127"/>
      <c r="H536" s="132"/>
      <c r="I536" s="440">
        <v>42569</v>
      </c>
      <c r="J536" s="167" t="s">
        <v>2267</v>
      </c>
      <c r="K536" s="166" t="s">
        <v>698</v>
      </c>
      <c r="L536" s="131">
        <v>13488.5</v>
      </c>
      <c r="M536" s="149" t="s">
        <v>2720</v>
      </c>
      <c r="N536" s="151" t="s">
        <v>226</v>
      </c>
      <c r="O536" s="133"/>
      <c r="P536" s="134" t="s">
        <v>226</v>
      </c>
      <c r="Q536" s="135">
        <v>42569</v>
      </c>
      <c r="R536" s="148"/>
      <c r="S536" s="205" t="s">
        <v>112</v>
      </c>
      <c r="T536" s="138">
        <v>42571</v>
      </c>
      <c r="U536" s="148"/>
      <c r="V536" s="148"/>
      <c r="W536" s="148"/>
      <c r="X536" s="148"/>
      <c r="Y536" s="148"/>
      <c r="Z536" s="421" t="s">
        <v>872</v>
      </c>
      <c r="AA536" s="141">
        <v>42571</v>
      </c>
      <c r="AB536" s="150"/>
      <c r="AC536" s="144"/>
      <c r="AD536" s="144"/>
      <c r="AE536" s="144"/>
      <c r="AF536" s="144"/>
      <c r="AG536" s="144"/>
      <c r="AH536" s="144"/>
      <c r="AI536" s="144"/>
      <c r="AJ536" s="144"/>
      <c r="AK536" s="144"/>
      <c r="AL536" s="144"/>
      <c r="AM536" s="342"/>
      <c r="AN536" s="479"/>
      <c r="AO536" s="372" t="e">
        <f>VLOOKUP(C536,[2]LICITACIONES!$A$2:$A$51,1,0)</f>
        <v>#N/A</v>
      </c>
      <c r="AP536" s="469"/>
      <c r="AQ536" s="469"/>
      <c r="AR536" s="468"/>
      <c r="AS536" s="468"/>
      <c r="AT536" s="468"/>
      <c r="AU536" s="468"/>
      <c r="AV536" s="468" t="e">
        <f>VLOOKUP(C536,[3]LICITACIONES!$A$2:$B$67,2,0)</f>
        <v>#N/A</v>
      </c>
      <c r="AW536" s="468" t="e">
        <f>VLOOKUP(C536,'[3]O.C. EN EJECUCIÓN'!$A$2:$B$25,2,0)</f>
        <v>#N/A</v>
      </c>
      <c r="AX536" s="100"/>
      <c r="AY536" s="100"/>
      <c r="AZ536" s="100"/>
      <c r="BA536" s="100"/>
      <c r="BB536" s="100"/>
      <c r="BC536" s="100"/>
      <c r="BD536" s="100"/>
      <c r="BE536" s="100"/>
    </row>
    <row r="537" spans="1:57" ht="63" x14ac:dyDescent="0.25">
      <c r="A537" s="125">
        <v>541</v>
      </c>
      <c r="B537" s="127" t="str">
        <f t="shared" si="4"/>
        <v>024173/2016</v>
      </c>
      <c r="C537" s="127" t="s">
        <v>4898</v>
      </c>
      <c r="D537" s="127"/>
      <c r="E537" s="126" t="s">
        <v>2721</v>
      </c>
      <c r="F537" s="127"/>
      <c r="G537" s="127"/>
      <c r="H537" s="132" t="s">
        <v>2722</v>
      </c>
      <c r="I537" s="440">
        <v>42569</v>
      </c>
      <c r="J537" s="167" t="s">
        <v>2267</v>
      </c>
      <c r="K537" s="166" t="s">
        <v>698</v>
      </c>
      <c r="L537" s="131">
        <v>13488.5</v>
      </c>
      <c r="M537" s="149" t="s">
        <v>2723</v>
      </c>
      <c r="N537" s="151" t="s">
        <v>226</v>
      </c>
      <c r="O537" s="133"/>
      <c r="P537" s="134" t="s">
        <v>226</v>
      </c>
      <c r="Q537" s="135">
        <v>42569</v>
      </c>
      <c r="R537" s="148"/>
      <c r="S537" s="205" t="s">
        <v>112</v>
      </c>
      <c r="T537" s="138">
        <v>42571</v>
      </c>
      <c r="U537" s="148"/>
      <c r="V537" s="148"/>
      <c r="W537" s="148"/>
      <c r="X537" s="148"/>
      <c r="Y537" s="148"/>
      <c r="Z537" s="421" t="s">
        <v>872</v>
      </c>
      <c r="AA537" s="141">
        <v>42571</v>
      </c>
      <c r="AB537" s="150"/>
      <c r="AC537" s="144"/>
      <c r="AD537" s="144"/>
      <c r="AE537" s="144"/>
      <c r="AF537" s="144"/>
      <c r="AG537" s="144"/>
      <c r="AH537" s="144"/>
      <c r="AI537" s="144"/>
      <c r="AJ537" s="144"/>
      <c r="AK537" s="144"/>
      <c r="AL537" s="144"/>
      <c r="AM537" s="342"/>
      <c r="AN537" s="479"/>
      <c r="AO537" s="372" t="e">
        <f>VLOOKUP(C537,[2]LICITACIONES!$A$2:$A$51,1,0)</f>
        <v>#N/A</v>
      </c>
      <c r="AP537" s="469"/>
      <c r="AQ537" s="469"/>
      <c r="AR537" s="468"/>
      <c r="AS537" s="468"/>
      <c r="AT537" s="468"/>
      <c r="AU537" s="468"/>
      <c r="AV537" s="468" t="e">
        <f>VLOOKUP(C537,[3]LICITACIONES!$A$2:$B$67,2,0)</f>
        <v>#N/A</v>
      </c>
      <c r="AW537" s="468" t="e">
        <f>VLOOKUP(C537,'[3]O.C. EN EJECUCIÓN'!$A$2:$B$25,2,0)</f>
        <v>#N/A</v>
      </c>
      <c r="AX537" s="100"/>
      <c r="AY537" s="100"/>
      <c r="AZ537" s="100"/>
      <c r="BA537" s="100"/>
      <c r="BB537" s="100"/>
      <c r="BC537" s="100"/>
      <c r="BD537" s="100"/>
      <c r="BE537" s="100"/>
    </row>
    <row r="538" spans="1:57" ht="63" x14ac:dyDescent="0.25">
      <c r="A538" s="125">
        <v>542</v>
      </c>
      <c r="B538" s="127" t="str">
        <f t="shared" si="4"/>
        <v>024182/2016</v>
      </c>
      <c r="C538" s="127" t="s">
        <v>4899</v>
      </c>
      <c r="D538" s="127"/>
      <c r="E538" s="126" t="s">
        <v>2724</v>
      </c>
      <c r="F538" s="127"/>
      <c r="G538" s="127"/>
      <c r="H538" s="132" t="s">
        <v>2725</v>
      </c>
      <c r="I538" s="440">
        <v>42569</v>
      </c>
      <c r="J538" s="167" t="s">
        <v>2267</v>
      </c>
      <c r="K538" s="166" t="s">
        <v>698</v>
      </c>
      <c r="L538" s="131">
        <v>40698.9</v>
      </c>
      <c r="M538" s="132" t="s">
        <v>2726</v>
      </c>
      <c r="N538" s="151" t="s">
        <v>226</v>
      </c>
      <c r="O538" s="133"/>
      <c r="P538" s="134" t="s">
        <v>226</v>
      </c>
      <c r="Q538" s="135">
        <v>42569</v>
      </c>
      <c r="R538" s="148"/>
      <c r="S538" s="205" t="s">
        <v>112</v>
      </c>
      <c r="T538" s="138">
        <v>42571</v>
      </c>
      <c r="U538" s="148"/>
      <c r="V538" s="148"/>
      <c r="W538" s="148"/>
      <c r="X538" s="148"/>
      <c r="Y538" s="148"/>
      <c r="Z538" s="421" t="s">
        <v>872</v>
      </c>
      <c r="AA538" s="141">
        <v>42571</v>
      </c>
      <c r="AB538" s="150"/>
      <c r="AC538" s="144"/>
      <c r="AD538" s="144"/>
      <c r="AE538" s="144"/>
      <c r="AF538" s="144"/>
      <c r="AG538" s="144"/>
      <c r="AH538" s="144"/>
      <c r="AI538" s="144"/>
      <c r="AJ538" s="144"/>
      <c r="AK538" s="144"/>
      <c r="AL538" s="144"/>
      <c r="AM538" s="342"/>
      <c r="AN538" s="479"/>
      <c r="AO538" s="372" t="e">
        <f>VLOOKUP(C538,[2]LICITACIONES!$A$2:$A$51,1,0)</f>
        <v>#N/A</v>
      </c>
      <c r="AP538" s="469"/>
      <c r="AQ538" s="469"/>
      <c r="AR538" s="468"/>
      <c r="AS538" s="468"/>
      <c r="AT538" s="468"/>
      <c r="AU538" s="468"/>
      <c r="AV538" s="468" t="e">
        <f>VLOOKUP(C538,[3]LICITACIONES!$A$2:$B$67,2,0)</f>
        <v>#N/A</v>
      </c>
      <c r="AW538" s="468" t="e">
        <f>VLOOKUP(C538,'[3]O.C. EN EJECUCIÓN'!$A$2:$B$25,2,0)</f>
        <v>#N/A</v>
      </c>
      <c r="AX538" s="100"/>
      <c r="AY538" s="100"/>
      <c r="AZ538" s="100"/>
      <c r="BA538" s="100"/>
      <c r="BB538" s="100"/>
      <c r="BC538" s="100"/>
      <c r="BD538" s="100"/>
      <c r="BE538" s="100"/>
    </row>
    <row r="539" spans="1:57" ht="63" x14ac:dyDescent="0.25">
      <c r="A539" s="125">
        <v>543</v>
      </c>
      <c r="B539" s="126" t="s">
        <v>2727</v>
      </c>
      <c r="C539" s="126" t="s">
        <v>2727</v>
      </c>
      <c r="D539" s="127"/>
      <c r="E539" s="127"/>
      <c r="F539" s="127"/>
      <c r="G539" s="127"/>
      <c r="H539" s="133"/>
      <c r="I539" s="133"/>
      <c r="J539" s="167" t="s">
        <v>318</v>
      </c>
      <c r="K539" s="166" t="s">
        <v>2728</v>
      </c>
      <c r="L539" s="133"/>
      <c r="M539" s="132" t="s">
        <v>2729</v>
      </c>
      <c r="N539" s="127"/>
      <c r="O539" s="133"/>
      <c r="P539" s="147"/>
      <c r="Q539" s="147"/>
      <c r="R539" s="148"/>
      <c r="S539" s="137" t="s">
        <v>11</v>
      </c>
      <c r="T539" s="138">
        <v>42572</v>
      </c>
      <c r="U539" s="139" t="s">
        <v>2730</v>
      </c>
      <c r="V539" s="139" t="s">
        <v>204</v>
      </c>
      <c r="W539" s="140">
        <v>42636</v>
      </c>
      <c r="X539" s="139" t="s">
        <v>2731</v>
      </c>
      <c r="Y539" s="148"/>
      <c r="Z539" s="421" t="s">
        <v>7047</v>
      </c>
      <c r="AA539" s="425">
        <v>42648</v>
      </c>
      <c r="AB539" s="150"/>
      <c r="AC539" s="144"/>
      <c r="AD539" s="144"/>
      <c r="AE539" s="144"/>
      <c r="AF539" s="144"/>
      <c r="AG539" s="144"/>
      <c r="AH539" s="144"/>
      <c r="AI539" s="144"/>
      <c r="AJ539" s="144"/>
      <c r="AK539" s="144"/>
      <c r="AL539" s="144"/>
      <c r="AM539" s="342"/>
      <c r="AN539" s="479"/>
      <c r="AO539" s="372" t="e">
        <f>VLOOKUP(C539,[2]LICITACIONES!$A$2:$A$51,1,0)</f>
        <v>#N/A</v>
      </c>
      <c r="AP539" s="469"/>
      <c r="AQ539" s="469"/>
      <c r="AR539" s="468"/>
      <c r="AS539" s="468"/>
      <c r="AT539" s="468"/>
      <c r="AU539" s="468"/>
      <c r="AV539" s="468" t="e">
        <f>VLOOKUP(C539,[3]LICITACIONES!$A$2:$B$67,2,0)</f>
        <v>#N/A</v>
      </c>
      <c r="AW539" s="468" t="e">
        <f>VLOOKUP(C539,'[3]O.C. EN EJECUCIÓN'!$A$2:$B$25,2,0)</f>
        <v>#N/A</v>
      </c>
      <c r="AX539" s="100"/>
      <c r="AY539" s="100"/>
      <c r="AZ539" s="100"/>
      <c r="BA539" s="100"/>
      <c r="BB539" s="100"/>
      <c r="BC539" s="100"/>
      <c r="BD539" s="100"/>
      <c r="BE539" s="100"/>
    </row>
    <row r="540" spans="1:57" ht="15.75" x14ac:dyDescent="0.25">
      <c r="A540" s="125">
        <v>544</v>
      </c>
      <c r="B540" s="126" t="s">
        <v>2732</v>
      </c>
      <c r="C540" s="126" t="s">
        <v>2732</v>
      </c>
      <c r="D540" s="127"/>
      <c r="E540" s="127"/>
      <c r="F540" s="127"/>
      <c r="G540" s="127"/>
      <c r="H540" s="133"/>
      <c r="I540" s="133"/>
      <c r="J540" s="167" t="s">
        <v>228</v>
      </c>
      <c r="K540" s="166" t="s">
        <v>1379</v>
      </c>
      <c r="L540" s="133"/>
      <c r="M540" s="133"/>
      <c r="N540" s="127"/>
      <c r="O540" s="133"/>
      <c r="P540" s="147"/>
      <c r="Q540" s="147"/>
      <c r="R540" s="148"/>
      <c r="S540" s="205" t="s">
        <v>112</v>
      </c>
      <c r="T540" s="138">
        <v>42572</v>
      </c>
      <c r="U540" s="148"/>
      <c r="V540" s="148"/>
      <c r="W540" s="148"/>
      <c r="X540" s="148"/>
      <c r="Y540" s="148"/>
      <c r="Z540" s="421" t="s">
        <v>220</v>
      </c>
      <c r="AA540" s="141">
        <v>42572</v>
      </c>
      <c r="AB540" s="150"/>
      <c r="AC540" s="144"/>
      <c r="AD540" s="144"/>
      <c r="AE540" s="144"/>
      <c r="AF540" s="144"/>
      <c r="AG540" s="144"/>
      <c r="AH540" s="144"/>
      <c r="AI540" s="144"/>
      <c r="AJ540" s="144"/>
      <c r="AK540" s="144"/>
      <c r="AL540" s="144"/>
      <c r="AM540" s="342"/>
      <c r="AN540" s="479"/>
      <c r="AO540" s="372" t="e">
        <f>VLOOKUP(C540,[2]LICITACIONES!$A$2:$A$51,1,0)</f>
        <v>#N/A</v>
      </c>
      <c r="AP540" s="469"/>
      <c r="AQ540" s="469"/>
      <c r="AR540" s="468"/>
      <c r="AS540" s="468"/>
      <c r="AT540" s="468"/>
      <c r="AU540" s="468"/>
      <c r="AV540" s="468" t="e">
        <f>VLOOKUP(C540,[3]LICITACIONES!$A$2:$B$67,2,0)</f>
        <v>#N/A</v>
      </c>
      <c r="AW540" s="468" t="e">
        <f>VLOOKUP(C540,'[3]O.C. EN EJECUCIÓN'!$A$2:$B$25,2,0)</f>
        <v>#N/A</v>
      </c>
      <c r="AX540" s="100"/>
      <c r="AY540" s="100"/>
      <c r="AZ540" s="100"/>
      <c r="BA540" s="100"/>
      <c r="BB540" s="100"/>
      <c r="BC540" s="100"/>
      <c r="BD540" s="100"/>
      <c r="BE540" s="100"/>
    </row>
    <row r="541" spans="1:57" ht="63" x14ac:dyDescent="0.25">
      <c r="A541" s="125">
        <v>545</v>
      </c>
      <c r="B541" s="126" t="s">
        <v>2733</v>
      </c>
      <c r="C541" s="126" t="s">
        <v>2733</v>
      </c>
      <c r="D541" s="127"/>
      <c r="E541" s="126" t="s">
        <v>2734</v>
      </c>
      <c r="F541" s="127"/>
      <c r="G541" s="127"/>
      <c r="H541" s="132" t="s">
        <v>2735</v>
      </c>
      <c r="I541" s="440">
        <v>42569</v>
      </c>
      <c r="J541" s="167" t="s">
        <v>210</v>
      </c>
      <c r="K541" s="167" t="s">
        <v>211</v>
      </c>
      <c r="L541" s="131">
        <v>335871.98</v>
      </c>
      <c r="M541" s="149" t="s">
        <v>2736</v>
      </c>
      <c r="N541" s="151" t="s">
        <v>226</v>
      </c>
      <c r="O541" s="133"/>
      <c r="P541" s="134" t="s">
        <v>226</v>
      </c>
      <c r="Q541" s="135">
        <v>42569</v>
      </c>
      <c r="R541" s="148"/>
      <c r="S541" s="205" t="s">
        <v>112</v>
      </c>
      <c r="T541" s="147"/>
      <c r="U541" s="148"/>
      <c r="V541" s="148"/>
      <c r="W541" s="148"/>
      <c r="X541" s="148"/>
      <c r="Y541" s="139" t="s">
        <v>2737</v>
      </c>
      <c r="Z541" s="421" t="s">
        <v>204</v>
      </c>
      <c r="AA541" s="141">
        <v>42583</v>
      </c>
      <c r="AB541" s="150"/>
      <c r="AC541" s="144"/>
      <c r="AD541" s="144"/>
      <c r="AE541" s="144"/>
      <c r="AF541" s="144"/>
      <c r="AG541" s="169">
        <v>203503</v>
      </c>
      <c r="AH541" s="144"/>
      <c r="AI541" s="144"/>
      <c r="AJ541" s="144"/>
      <c r="AK541" s="144"/>
      <c r="AL541" s="144"/>
      <c r="AM541" s="342"/>
      <c r="AN541" s="479"/>
      <c r="AO541" s="372" t="e">
        <f>VLOOKUP(C541,[2]LICITACIONES!$A$2:$A$51,1,0)</f>
        <v>#N/A</v>
      </c>
      <c r="AP541" s="469"/>
      <c r="AQ541" s="469"/>
      <c r="AR541" s="468"/>
      <c r="AS541" s="468"/>
      <c r="AT541" s="468"/>
      <c r="AU541" s="468"/>
      <c r="AV541" s="468" t="e">
        <f>VLOOKUP(C541,[3]LICITACIONES!$A$2:$B$67,2,0)</f>
        <v>#N/A</v>
      </c>
      <c r="AW541" s="468" t="e">
        <f>VLOOKUP(C541,'[3]O.C. EN EJECUCIÓN'!$A$2:$B$25,2,0)</f>
        <v>#N/A</v>
      </c>
      <c r="AX541" s="100"/>
      <c r="AY541" s="100"/>
      <c r="AZ541" s="100"/>
      <c r="BA541" s="100"/>
      <c r="BB541" s="100"/>
      <c r="BC541" s="100"/>
      <c r="BD541" s="100"/>
      <c r="BE541" s="100"/>
    </row>
    <row r="542" spans="1:57" ht="63" x14ac:dyDescent="0.25">
      <c r="A542" s="125">
        <v>546</v>
      </c>
      <c r="B542" s="126" t="s">
        <v>2738</v>
      </c>
      <c r="C542" s="126" t="s">
        <v>2738</v>
      </c>
      <c r="D542" s="127"/>
      <c r="E542" s="126" t="s">
        <v>2739</v>
      </c>
      <c r="F542" s="127"/>
      <c r="G542" s="127"/>
      <c r="H542" s="132" t="s">
        <v>2740</v>
      </c>
      <c r="I542" s="440">
        <v>42565</v>
      </c>
      <c r="J542" s="167" t="s">
        <v>210</v>
      </c>
      <c r="K542" s="167" t="s">
        <v>211</v>
      </c>
      <c r="L542" s="131">
        <v>382397.9</v>
      </c>
      <c r="M542" s="149" t="s">
        <v>2741</v>
      </c>
      <c r="N542" s="151" t="s">
        <v>226</v>
      </c>
      <c r="O542" s="133"/>
      <c r="P542" s="134" t="s">
        <v>226</v>
      </c>
      <c r="Q542" s="135">
        <v>42565</v>
      </c>
      <c r="R542" s="148"/>
      <c r="S542" s="137" t="s">
        <v>112</v>
      </c>
      <c r="T542" s="147"/>
      <c r="U542" s="139" t="s">
        <v>2742</v>
      </c>
      <c r="V542" s="148" t="s">
        <v>204</v>
      </c>
      <c r="W542" s="452">
        <v>42613</v>
      </c>
      <c r="X542" s="148" t="s">
        <v>5998</v>
      </c>
      <c r="Y542" s="139" t="s">
        <v>2743</v>
      </c>
      <c r="Z542" s="421"/>
      <c r="AA542" s="141"/>
      <c r="AB542" s="150"/>
      <c r="AC542" s="144"/>
      <c r="AD542" s="144"/>
      <c r="AE542" s="144"/>
      <c r="AF542" s="144"/>
      <c r="AG542" s="169">
        <v>203503</v>
      </c>
      <c r="AH542" s="144"/>
      <c r="AI542" s="144"/>
      <c r="AJ542" s="144"/>
      <c r="AK542" s="144"/>
      <c r="AL542" s="144"/>
      <c r="AM542" s="342"/>
      <c r="AN542" s="479"/>
      <c r="AO542" s="372" t="e">
        <f>VLOOKUP(C542,[2]LICITACIONES!$A$2:$A$51,1,0)</f>
        <v>#N/A</v>
      </c>
      <c r="AP542" s="469"/>
      <c r="AQ542" s="469"/>
      <c r="AR542" s="468"/>
      <c r="AS542" s="468"/>
      <c r="AT542" s="468"/>
      <c r="AU542" s="468"/>
      <c r="AV542" s="468" t="e">
        <f>VLOOKUP(C542,[3]LICITACIONES!$A$2:$B$67,2,0)</f>
        <v>#N/A</v>
      </c>
      <c r="AW542" s="468" t="e">
        <f>VLOOKUP(C542,'[3]O.C. EN EJECUCIÓN'!$A$2:$B$25,2,0)</f>
        <v>#N/A</v>
      </c>
      <c r="AX542" s="100"/>
      <c r="AY542" s="100"/>
      <c r="AZ542" s="100"/>
      <c r="BA542" s="100"/>
      <c r="BB542" s="100"/>
      <c r="BC542" s="100"/>
      <c r="BD542" s="100"/>
      <c r="BE542" s="100"/>
    </row>
    <row r="543" spans="1:57" ht="63" x14ac:dyDescent="0.25">
      <c r="A543" s="125">
        <v>547</v>
      </c>
      <c r="B543" s="126" t="s">
        <v>2744</v>
      </c>
      <c r="C543" s="126" t="s">
        <v>2744</v>
      </c>
      <c r="D543" s="127"/>
      <c r="E543" s="126" t="s">
        <v>2745</v>
      </c>
      <c r="F543" s="127"/>
      <c r="G543" s="127"/>
      <c r="H543" s="132" t="s">
        <v>2746</v>
      </c>
      <c r="I543" s="440">
        <v>42571</v>
      </c>
      <c r="J543" s="167" t="s">
        <v>571</v>
      </c>
      <c r="K543" s="166" t="s">
        <v>811</v>
      </c>
      <c r="L543" s="131">
        <v>118506.21</v>
      </c>
      <c r="M543" s="132" t="s">
        <v>2747</v>
      </c>
      <c r="N543" s="151" t="s">
        <v>226</v>
      </c>
      <c r="O543" s="133"/>
      <c r="P543" s="134" t="s">
        <v>226</v>
      </c>
      <c r="Q543" s="135">
        <v>42571</v>
      </c>
      <c r="R543" s="196" t="s">
        <v>286</v>
      </c>
      <c r="S543" s="205" t="s">
        <v>70</v>
      </c>
      <c r="T543" s="138">
        <v>42573</v>
      </c>
      <c r="U543" s="139" t="s">
        <v>3293</v>
      </c>
      <c r="V543" s="139" t="s">
        <v>204</v>
      </c>
      <c r="W543" s="140">
        <v>42577</v>
      </c>
      <c r="X543" s="196" t="s">
        <v>2748</v>
      </c>
      <c r="Y543" s="139" t="s">
        <v>2749</v>
      </c>
      <c r="Z543" s="421" t="s">
        <v>761</v>
      </c>
      <c r="AA543" s="141">
        <v>42577</v>
      </c>
      <c r="AB543" s="150"/>
      <c r="AC543" s="144"/>
      <c r="AD543" s="144"/>
      <c r="AE543" s="144"/>
      <c r="AF543" s="144"/>
      <c r="AG543" s="144"/>
      <c r="AH543" s="144"/>
      <c r="AI543" s="144"/>
      <c r="AJ543" s="144"/>
      <c r="AK543" s="144"/>
      <c r="AL543" s="144"/>
      <c r="AM543" s="342"/>
      <c r="AN543" s="479"/>
      <c r="AO543" s="372" t="e">
        <f>VLOOKUP(C543,[2]LICITACIONES!$A$2:$A$51,1,0)</f>
        <v>#N/A</v>
      </c>
      <c r="AP543" s="469"/>
      <c r="AQ543" s="469"/>
      <c r="AR543" s="468"/>
      <c r="AS543" s="468"/>
      <c r="AT543" s="468"/>
      <c r="AU543" s="468" t="s">
        <v>6514</v>
      </c>
      <c r="AV543" s="468" t="e">
        <f>VLOOKUP(C543,[3]LICITACIONES!$A$2:$B$67,2,0)</f>
        <v>#N/A</v>
      </c>
      <c r="AW543" s="468" t="e">
        <f>VLOOKUP(C543,'[3]O.C. EN EJECUCIÓN'!$A$2:$B$25,2,0)</f>
        <v>#N/A</v>
      </c>
      <c r="AX543" s="100"/>
      <c r="AY543" s="100"/>
      <c r="AZ543" s="100"/>
      <c r="BA543" s="100"/>
      <c r="BB543" s="100"/>
      <c r="BC543" s="100"/>
      <c r="BD543" s="100"/>
      <c r="BE543" s="100"/>
    </row>
    <row r="544" spans="1:57" ht="78.75" x14ac:dyDescent="0.25">
      <c r="A544" s="125">
        <v>548</v>
      </c>
      <c r="B544" s="126" t="s">
        <v>110</v>
      </c>
      <c r="C544" s="126" t="s">
        <v>110</v>
      </c>
      <c r="D544" s="127"/>
      <c r="E544" s="126" t="s">
        <v>2750</v>
      </c>
      <c r="F544" s="127"/>
      <c r="G544" s="127"/>
      <c r="H544" s="133"/>
      <c r="I544" s="440">
        <v>42481</v>
      </c>
      <c r="J544" s="167" t="s">
        <v>348</v>
      </c>
      <c r="K544" s="166" t="s">
        <v>2751</v>
      </c>
      <c r="L544" s="131">
        <v>4126192.5</v>
      </c>
      <c r="M544" s="149" t="s">
        <v>2752</v>
      </c>
      <c r="N544" s="151" t="s">
        <v>226</v>
      </c>
      <c r="O544" s="133"/>
      <c r="P544" s="134" t="s">
        <v>116</v>
      </c>
      <c r="Q544" s="135">
        <v>42522</v>
      </c>
      <c r="R544" s="148"/>
      <c r="S544" s="137" t="s">
        <v>6560</v>
      </c>
      <c r="T544" s="147"/>
      <c r="U544" s="139" t="s">
        <v>7022</v>
      </c>
      <c r="V544" s="139" t="s">
        <v>226</v>
      </c>
      <c r="W544" s="140">
        <v>42598</v>
      </c>
      <c r="X544" s="139" t="s">
        <v>3846</v>
      </c>
      <c r="Y544" s="148" t="s">
        <v>6723</v>
      </c>
      <c r="Z544" s="422" t="s">
        <v>226</v>
      </c>
      <c r="AA544" s="425">
        <v>42599</v>
      </c>
      <c r="AB544" s="150"/>
      <c r="AC544" s="144"/>
      <c r="AD544" s="144"/>
      <c r="AE544" s="144"/>
      <c r="AF544" s="144"/>
      <c r="AG544" s="144"/>
      <c r="AH544" s="144"/>
      <c r="AI544" s="144"/>
      <c r="AJ544" s="144"/>
      <c r="AK544" s="144"/>
      <c r="AL544" s="144"/>
      <c r="AM544" s="342"/>
      <c r="AN544" s="479"/>
      <c r="AO544" s="372" t="str">
        <f>VLOOKUP(C544,[2]LICITACIONES!$A$2:$A$51,1,0)</f>
        <v>164634/2016</v>
      </c>
      <c r="AP544" s="469"/>
      <c r="AQ544" s="469"/>
      <c r="AR544" s="468"/>
      <c r="AS544" s="468"/>
      <c r="AT544" s="468"/>
      <c r="AU544" s="468" t="str">
        <f>VLOOKUP(C544,'[4]En curso'!$A$2:$C$58,3,0)</f>
        <v>Tecnopolis</v>
      </c>
      <c r="AV544" s="468" t="str">
        <f>VLOOKUP(C544,[3]LICITACIONES!$A$2:$B$67,2,0)</f>
        <v>Tecnopolis - Parquización</v>
      </c>
      <c r="AW544" s="468" t="e">
        <f>VLOOKUP(C544,'[3]O.C. EN EJECUCIÓN'!$A$2:$B$25,2,0)</f>
        <v>#N/A</v>
      </c>
      <c r="AX544" s="100"/>
      <c r="AY544" s="100"/>
      <c r="AZ544" s="100"/>
      <c r="BA544" s="100"/>
      <c r="BB544" s="100"/>
      <c r="BC544" s="100"/>
      <c r="BD544" s="100"/>
      <c r="BE544" s="100"/>
    </row>
    <row r="545" spans="1:57" ht="63" x14ac:dyDescent="0.25">
      <c r="A545" s="125">
        <v>549</v>
      </c>
      <c r="B545" s="126" t="s">
        <v>2753</v>
      </c>
      <c r="C545" s="126" t="s">
        <v>2753</v>
      </c>
      <c r="D545" s="127"/>
      <c r="E545" s="126" t="s">
        <v>2754</v>
      </c>
      <c r="F545" s="127"/>
      <c r="G545" s="127"/>
      <c r="H545" s="132" t="s">
        <v>2755</v>
      </c>
      <c r="I545" s="440">
        <v>42572</v>
      </c>
      <c r="J545" s="167" t="s">
        <v>467</v>
      </c>
      <c r="K545" s="166" t="s">
        <v>2756</v>
      </c>
      <c r="L545" s="131">
        <v>906000</v>
      </c>
      <c r="M545" s="149" t="s">
        <v>2757</v>
      </c>
      <c r="N545" s="151" t="s">
        <v>226</v>
      </c>
      <c r="O545" s="133"/>
      <c r="P545" s="134" t="s">
        <v>206</v>
      </c>
      <c r="Q545" s="135">
        <v>42590</v>
      </c>
      <c r="R545" s="196" t="s">
        <v>5398</v>
      </c>
      <c r="S545" s="137" t="s">
        <v>11</v>
      </c>
      <c r="T545" s="147"/>
      <c r="U545" s="139" t="s">
        <v>2758</v>
      </c>
      <c r="V545" s="139" t="s">
        <v>226</v>
      </c>
      <c r="W545" s="140">
        <v>42629</v>
      </c>
      <c r="X545" s="196" t="s">
        <v>6519</v>
      </c>
      <c r="Y545" s="139" t="s">
        <v>2760</v>
      </c>
      <c r="Z545" s="421"/>
      <c r="AA545" s="141"/>
      <c r="AB545" s="150"/>
      <c r="AC545" s="144"/>
      <c r="AD545" s="144"/>
      <c r="AE545" s="144"/>
      <c r="AF545" s="144"/>
      <c r="AG545" s="144"/>
      <c r="AH545" s="144"/>
      <c r="AI545" s="144"/>
      <c r="AJ545" s="144"/>
      <c r="AK545" s="144"/>
      <c r="AL545" s="144"/>
      <c r="AM545" s="342"/>
      <c r="AN545" s="479"/>
      <c r="AO545" s="372" t="e">
        <f>VLOOKUP(C545,[2]LICITACIONES!$A$2:$A$51,1,0)</f>
        <v>#N/A</v>
      </c>
      <c r="AP545" s="469"/>
      <c r="AQ545" s="469"/>
      <c r="AR545" s="468"/>
      <c r="AS545" s="468"/>
      <c r="AT545" s="468"/>
      <c r="AU545" s="468" t="s">
        <v>6514</v>
      </c>
      <c r="AV545" s="468" t="e">
        <f>VLOOKUP(C545,[3]LICITACIONES!$A$2:$B$67,2,0)</f>
        <v>#N/A</v>
      </c>
      <c r="AW545" s="468" t="e">
        <f>VLOOKUP(C545,'[3]O.C. EN EJECUCIÓN'!$A$2:$B$25,2,0)</f>
        <v>#N/A</v>
      </c>
      <c r="AX545" s="100"/>
      <c r="AY545" s="100"/>
      <c r="AZ545" s="100"/>
      <c r="BA545" s="100"/>
      <c r="BB545" s="100"/>
      <c r="BC545" s="100"/>
      <c r="BD545" s="100"/>
      <c r="BE545" s="100"/>
    </row>
    <row r="546" spans="1:57" ht="63" x14ac:dyDescent="0.25">
      <c r="A546" s="125">
        <v>550</v>
      </c>
      <c r="B546" s="127" t="str">
        <f>C546</f>
        <v>024353/2016</v>
      </c>
      <c r="C546" s="127" t="s">
        <v>4906</v>
      </c>
      <c r="D546" s="127"/>
      <c r="E546" s="126" t="s">
        <v>2761</v>
      </c>
      <c r="F546" s="127"/>
      <c r="G546" s="127"/>
      <c r="H546" s="132" t="s">
        <v>2762</v>
      </c>
      <c r="I546" s="440">
        <v>42563</v>
      </c>
      <c r="J546" s="167" t="s">
        <v>509</v>
      </c>
      <c r="K546" s="166" t="s">
        <v>2763</v>
      </c>
      <c r="L546" s="131">
        <v>38476</v>
      </c>
      <c r="M546" s="149" t="s">
        <v>2764</v>
      </c>
      <c r="N546" s="151" t="s">
        <v>226</v>
      </c>
      <c r="O546" s="133"/>
      <c r="P546" s="134" t="s">
        <v>226</v>
      </c>
      <c r="Q546" s="135">
        <v>42563</v>
      </c>
      <c r="R546" s="148"/>
      <c r="S546" s="205" t="s">
        <v>112</v>
      </c>
      <c r="T546" s="147"/>
      <c r="U546" s="148"/>
      <c r="V546" s="148"/>
      <c r="W546" s="148"/>
      <c r="X546" s="148"/>
      <c r="Y546" s="148"/>
      <c r="Z546" s="421" t="s">
        <v>872</v>
      </c>
      <c r="AA546" s="141">
        <v>42573</v>
      </c>
      <c r="AB546" s="150"/>
      <c r="AC546" s="144"/>
      <c r="AD546" s="144"/>
      <c r="AE546" s="144"/>
      <c r="AF546" s="144"/>
      <c r="AG546" s="144"/>
      <c r="AH546" s="144"/>
      <c r="AI546" s="144"/>
      <c r="AJ546" s="144"/>
      <c r="AK546" s="144"/>
      <c r="AL546" s="144"/>
      <c r="AM546" s="342"/>
      <c r="AN546" s="479"/>
      <c r="AO546" s="372" t="e">
        <f>VLOOKUP(C546,[2]LICITACIONES!$A$2:$A$51,1,0)</f>
        <v>#N/A</v>
      </c>
      <c r="AP546" s="469"/>
      <c r="AQ546" s="469"/>
      <c r="AR546" s="468"/>
      <c r="AS546" s="468"/>
      <c r="AT546" s="468"/>
      <c r="AU546" s="468"/>
      <c r="AV546" s="468" t="e">
        <f>VLOOKUP(C546,[3]LICITACIONES!$A$2:$B$67,2,0)</f>
        <v>#N/A</v>
      </c>
      <c r="AW546" s="468" t="e">
        <f>VLOOKUP(C546,'[3]O.C. EN EJECUCIÓN'!$A$2:$B$25,2,0)</f>
        <v>#N/A</v>
      </c>
      <c r="AX546" s="100"/>
      <c r="AY546" s="100"/>
      <c r="AZ546" s="100"/>
      <c r="BA546" s="100"/>
      <c r="BB546" s="100"/>
      <c r="BC546" s="100"/>
      <c r="BD546" s="100"/>
      <c r="BE546" s="100"/>
    </row>
    <row r="547" spans="1:57" ht="63" x14ac:dyDescent="0.25">
      <c r="A547" s="125">
        <v>551</v>
      </c>
      <c r="B547" s="126" t="s">
        <v>2765</v>
      </c>
      <c r="C547" s="126" t="s">
        <v>2765</v>
      </c>
      <c r="D547" s="127"/>
      <c r="E547" s="126" t="s">
        <v>2766</v>
      </c>
      <c r="F547" s="127"/>
      <c r="G547" s="127"/>
      <c r="H547" s="132" t="s">
        <v>2767</v>
      </c>
      <c r="I547" s="440">
        <v>42570</v>
      </c>
      <c r="J547" s="167" t="s">
        <v>3250</v>
      </c>
      <c r="K547" s="166" t="s">
        <v>3462</v>
      </c>
      <c r="L547" s="131">
        <v>46000</v>
      </c>
      <c r="M547" s="149" t="s">
        <v>2768</v>
      </c>
      <c r="N547" s="151" t="s">
        <v>226</v>
      </c>
      <c r="O547" s="133"/>
      <c r="P547" s="134" t="s">
        <v>226</v>
      </c>
      <c r="Q547" s="135">
        <v>42570</v>
      </c>
      <c r="R547" s="148"/>
      <c r="S547" s="137" t="s">
        <v>11</v>
      </c>
      <c r="T547" s="147"/>
      <c r="U547" s="148"/>
      <c r="V547" s="139" t="s">
        <v>204</v>
      </c>
      <c r="W547" s="140">
        <v>42601</v>
      </c>
      <c r="X547" s="139" t="s">
        <v>3847</v>
      </c>
      <c r="Y547" s="148"/>
      <c r="Z547" s="422"/>
      <c r="AA547" s="425"/>
      <c r="AB547" s="150"/>
      <c r="AC547" s="144"/>
      <c r="AD547" s="144"/>
      <c r="AE547" s="144"/>
      <c r="AF547" s="144"/>
      <c r="AG547" s="144"/>
      <c r="AH547" s="144"/>
      <c r="AI547" s="144"/>
      <c r="AJ547" s="144"/>
      <c r="AK547" s="144"/>
      <c r="AL547" s="144"/>
      <c r="AM547" s="342"/>
      <c r="AN547" s="479"/>
      <c r="AO547" s="372" t="e">
        <f>VLOOKUP(C547,[2]LICITACIONES!$A$2:$A$51,1,0)</f>
        <v>#N/A</v>
      </c>
      <c r="AP547" s="469"/>
      <c r="AQ547" s="469"/>
      <c r="AR547" s="468"/>
      <c r="AS547" s="468"/>
      <c r="AT547" s="468"/>
      <c r="AU547" s="468"/>
      <c r="AV547" s="468" t="e">
        <f>VLOOKUP(C547,[3]LICITACIONES!$A$2:$B$67,2,0)</f>
        <v>#N/A</v>
      </c>
      <c r="AW547" s="468" t="e">
        <f>VLOOKUP(C547,'[3]O.C. EN EJECUCIÓN'!$A$2:$B$25,2,0)</f>
        <v>#N/A</v>
      </c>
      <c r="AX547" s="100"/>
      <c r="AY547" s="100"/>
      <c r="AZ547" s="100"/>
      <c r="BA547" s="100"/>
      <c r="BB547" s="100"/>
      <c r="BC547" s="100"/>
      <c r="BD547" s="100"/>
      <c r="BE547" s="100"/>
    </row>
    <row r="548" spans="1:57" ht="63" x14ac:dyDescent="0.25">
      <c r="A548" s="125">
        <v>552</v>
      </c>
      <c r="B548" s="126" t="s">
        <v>2769</v>
      </c>
      <c r="C548" s="126" t="s">
        <v>2769</v>
      </c>
      <c r="D548" s="127"/>
      <c r="E548" s="126" t="s">
        <v>2770</v>
      </c>
      <c r="F548" s="127"/>
      <c r="G548" s="127"/>
      <c r="H548" s="132" t="s">
        <v>2771</v>
      </c>
      <c r="I548" s="440">
        <v>42572</v>
      </c>
      <c r="J548" s="167" t="s">
        <v>300</v>
      </c>
      <c r="K548" s="166" t="s">
        <v>2133</v>
      </c>
      <c r="L548" s="131">
        <v>81561.33</v>
      </c>
      <c r="M548" s="149" t="s">
        <v>2772</v>
      </c>
      <c r="N548" s="151" t="s">
        <v>226</v>
      </c>
      <c r="O548" s="133"/>
      <c r="P548" s="134" t="s">
        <v>226</v>
      </c>
      <c r="Q548" s="135">
        <v>42572</v>
      </c>
      <c r="R548" s="148"/>
      <c r="S548" s="205" t="s">
        <v>112</v>
      </c>
      <c r="T548" s="147"/>
      <c r="U548" s="148"/>
      <c r="V548" s="139" t="s">
        <v>204</v>
      </c>
      <c r="W548" s="140">
        <v>42586</v>
      </c>
      <c r="X548" s="196" t="s">
        <v>3463</v>
      </c>
      <c r="Y548" s="148"/>
      <c r="Z548" s="421"/>
      <c r="AA548" s="152"/>
      <c r="AB548" s="150"/>
      <c r="AC548" s="144"/>
      <c r="AD548" s="144"/>
      <c r="AE548" s="144"/>
      <c r="AF548" s="144"/>
      <c r="AG548" s="144"/>
      <c r="AH548" s="144"/>
      <c r="AI548" s="144"/>
      <c r="AJ548" s="144"/>
      <c r="AK548" s="144"/>
      <c r="AL548" s="144"/>
      <c r="AM548" s="342"/>
      <c r="AN548" s="479"/>
      <c r="AO548" s="372" t="e">
        <f>VLOOKUP(C548,[2]LICITACIONES!$A$2:$A$51,1,0)</f>
        <v>#N/A</v>
      </c>
      <c r="AP548" s="469"/>
      <c r="AQ548" s="469"/>
      <c r="AR548" s="468"/>
      <c r="AS548" s="468"/>
      <c r="AT548" s="468"/>
      <c r="AU548" s="468"/>
      <c r="AV548" s="468" t="e">
        <f>VLOOKUP(C548,[3]LICITACIONES!$A$2:$B$67,2,0)</f>
        <v>#N/A</v>
      </c>
      <c r="AW548" s="468" t="e">
        <f>VLOOKUP(C548,'[3]O.C. EN EJECUCIÓN'!$A$2:$B$25,2,0)</f>
        <v>#N/A</v>
      </c>
      <c r="AX548" s="100"/>
      <c r="AY548" s="100"/>
      <c r="AZ548" s="100"/>
      <c r="BA548" s="100"/>
      <c r="BB548" s="100"/>
      <c r="BC548" s="100"/>
      <c r="BD548" s="100"/>
      <c r="BE548" s="100"/>
    </row>
    <row r="549" spans="1:57" ht="31.5" x14ac:dyDescent="0.25">
      <c r="A549" s="125">
        <v>553</v>
      </c>
      <c r="B549" s="126" t="s">
        <v>2773</v>
      </c>
      <c r="C549" s="126" t="s">
        <v>2773</v>
      </c>
      <c r="D549" s="127"/>
      <c r="E549" s="127"/>
      <c r="F549" s="127"/>
      <c r="G549" s="127"/>
      <c r="H549" s="133"/>
      <c r="I549" s="133"/>
      <c r="J549" s="426"/>
      <c r="K549" s="426"/>
      <c r="L549" s="133"/>
      <c r="M549" s="132" t="s">
        <v>2774</v>
      </c>
      <c r="N549" s="127"/>
      <c r="O549" s="133"/>
      <c r="P549" s="147"/>
      <c r="Q549" s="147"/>
      <c r="R549" s="148"/>
      <c r="S549" s="137" t="s">
        <v>11</v>
      </c>
      <c r="T549" s="138">
        <v>42576</v>
      </c>
      <c r="U549" s="139" t="s">
        <v>2775</v>
      </c>
      <c r="V549" s="148"/>
      <c r="W549" s="148"/>
      <c r="X549" s="148"/>
      <c r="Y549" s="148"/>
      <c r="Z549" s="421" t="s">
        <v>207</v>
      </c>
      <c r="AA549" s="141">
        <v>42576</v>
      </c>
      <c r="AB549" s="150"/>
      <c r="AC549" s="144"/>
      <c r="AD549" s="144"/>
      <c r="AE549" s="144"/>
      <c r="AF549" s="144"/>
      <c r="AG549" s="144"/>
      <c r="AH549" s="144"/>
      <c r="AI549" s="144"/>
      <c r="AJ549" s="144"/>
      <c r="AK549" s="144"/>
      <c r="AL549" s="144"/>
      <c r="AM549" s="342"/>
      <c r="AN549" s="479"/>
      <c r="AO549" s="372" t="e">
        <f>VLOOKUP(C549,[2]LICITACIONES!$A$2:$A$51,1,0)</f>
        <v>#N/A</v>
      </c>
      <c r="AP549" s="469"/>
      <c r="AQ549" s="469"/>
      <c r="AR549" s="468"/>
      <c r="AS549" s="468"/>
      <c r="AT549" s="468"/>
      <c r="AU549" s="468"/>
      <c r="AV549" s="468" t="e">
        <f>VLOOKUP(C549,[3]LICITACIONES!$A$2:$B$67,2,0)</f>
        <v>#N/A</v>
      </c>
      <c r="AW549" s="468" t="e">
        <f>VLOOKUP(C549,'[3]O.C. EN EJECUCIÓN'!$A$2:$B$25,2,0)</f>
        <v>#N/A</v>
      </c>
      <c r="AX549" s="100"/>
      <c r="AY549" s="100"/>
      <c r="AZ549" s="100"/>
      <c r="BA549" s="100"/>
      <c r="BB549" s="100"/>
      <c r="BC549" s="100"/>
      <c r="BD549" s="100"/>
      <c r="BE549" s="100"/>
    </row>
    <row r="550" spans="1:57" ht="78.75" x14ac:dyDescent="0.25">
      <c r="A550" s="125">
        <v>554</v>
      </c>
      <c r="B550" s="126" t="s">
        <v>2776</v>
      </c>
      <c r="C550" s="126" t="s">
        <v>2776</v>
      </c>
      <c r="D550" s="127"/>
      <c r="E550" s="126" t="s">
        <v>2777</v>
      </c>
      <c r="F550" s="127"/>
      <c r="G550" s="127"/>
      <c r="H550" s="132" t="s">
        <v>2778</v>
      </c>
      <c r="I550" s="440">
        <v>42576</v>
      </c>
      <c r="J550" s="167" t="s">
        <v>196</v>
      </c>
      <c r="K550" s="166" t="s">
        <v>198</v>
      </c>
      <c r="L550" s="133"/>
      <c r="M550" s="133" t="s">
        <v>6211</v>
      </c>
      <c r="N550" s="151" t="s">
        <v>203</v>
      </c>
      <c r="O550" s="133"/>
      <c r="P550" s="134" t="s">
        <v>203</v>
      </c>
      <c r="Q550" s="135">
        <v>42576</v>
      </c>
      <c r="R550" s="148"/>
      <c r="S550" s="205" t="s">
        <v>70</v>
      </c>
      <c r="T550" s="138">
        <v>42576</v>
      </c>
      <c r="U550" s="139" t="s">
        <v>3293</v>
      </c>
      <c r="V550" s="139" t="s">
        <v>204</v>
      </c>
      <c r="W550" s="140">
        <v>42593</v>
      </c>
      <c r="X550" s="196" t="s">
        <v>3848</v>
      </c>
      <c r="Y550" s="139" t="s">
        <v>3849</v>
      </c>
      <c r="Z550" s="421" t="s">
        <v>1437</v>
      </c>
      <c r="AA550" s="141">
        <v>42593</v>
      </c>
      <c r="AB550" s="150"/>
      <c r="AC550" s="144"/>
      <c r="AD550" s="144"/>
      <c r="AE550" s="144"/>
      <c r="AF550" s="144"/>
      <c r="AG550" s="144"/>
      <c r="AH550" s="144"/>
      <c r="AI550" s="144"/>
      <c r="AJ550" s="144"/>
      <c r="AK550" s="144"/>
      <c r="AL550" s="144"/>
      <c r="AM550" s="342"/>
      <c r="AN550" s="479"/>
      <c r="AO550" s="372" t="e">
        <f>VLOOKUP(C550,[2]LICITACIONES!$A$2:$A$51,1,0)</f>
        <v>#N/A</v>
      </c>
      <c r="AP550" s="469"/>
      <c r="AQ550" s="469"/>
      <c r="AR550" s="468"/>
      <c r="AS550" s="468"/>
      <c r="AT550" s="468"/>
      <c r="AU550" s="468" t="s">
        <v>6514</v>
      </c>
      <c r="AV550" s="468" t="e">
        <f>VLOOKUP(C550,[3]LICITACIONES!$A$2:$B$67,2,0)</f>
        <v>#N/A</v>
      </c>
      <c r="AW550" s="468" t="e">
        <f>VLOOKUP(C550,'[3]O.C. EN EJECUCIÓN'!$A$2:$B$25,2,0)</f>
        <v>#N/A</v>
      </c>
      <c r="AX550" s="100"/>
      <c r="AY550" s="100"/>
      <c r="AZ550" s="100"/>
      <c r="BA550" s="100"/>
      <c r="BB550" s="100"/>
      <c r="BC550" s="100"/>
      <c r="BD550" s="100"/>
      <c r="BE550" s="100"/>
    </row>
    <row r="551" spans="1:57" ht="78.75" x14ac:dyDescent="0.25">
      <c r="A551" s="125">
        <v>555</v>
      </c>
      <c r="B551" s="126" t="s">
        <v>2779</v>
      </c>
      <c r="C551" s="126" t="s">
        <v>2779</v>
      </c>
      <c r="D551" s="127"/>
      <c r="E551" s="126" t="s">
        <v>2780</v>
      </c>
      <c r="F551" s="127"/>
      <c r="G551" s="127"/>
      <c r="H551" s="132" t="s">
        <v>2781</v>
      </c>
      <c r="I551" s="440">
        <v>42576</v>
      </c>
      <c r="J551" s="167" t="s">
        <v>301</v>
      </c>
      <c r="K551" s="166" t="s">
        <v>2588</v>
      </c>
      <c r="L551" s="131">
        <v>121679.47</v>
      </c>
      <c r="M551" s="149" t="s">
        <v>3464</v>
      </c>
      <c r="N551" s="151" t="s">
        <v>203</v>
      </c>
      <c r="O551" s="133"/>
      <c r="P551" s="134" t="s">
        <v>203</v>
      </c>
      <c r="Q551" s="135">
        <v>42618</v>
      </c>
      <c r="R551" s="148" t="s">
        <v>150</v>
      </c>
      <c r="S551" s="137" t="s">
        <v>70</v>
      </c>
      <c r="T551" s="147"/>
      <c r="U551" s="214" t="s">
        <v>3293</v>
      </c>
      <c r="V551" s="139" t="s">
        <v>204</v>
      </c>
      <c r="W551" s="140">
        <v>42620</v>
      </c>
      <c r="X551" s="196" t="s">
        <v>5999</v>
      </c>
      <c r="Y551" s="139" t="s">
        <v>3826</v>
      </c>
      <c r="Z551" s="421"/>
      <c r="AA551" s="141"/>
      <c r="AB551" s="150"/>
      <c r="AC551" s="144"/>
      <c r="AD551" s="144"/>
      <c r="AE551" s="144"/>
      <c r="AF551" s="144"/>
      <c r="AG551" s="144"/>
      <c r="AH551" s="144"/>
      <c r="AI551" s="144"/>
      <c r="AJ551" s="144"/>
      <c r="AK551" s="144"/>
      <c r="AL551" s="144"/>
      <c r="AM551" s="342"/>
      <c r="AN551" s="479"/>
      <c r="AO551" s="372" t="e">
        <f>VLOOKUP(C551,[2]LICITACIONES!$A$2:$A$51,1,0)</f>
        <v>#N/A</v>
      </c>
      <c r="AP551" s="469"/>
      <c r="AQ551" s="469"/>
      <c r="AR551" s="468"/>
      <c r="AS551" s="468"/>
      <c r="AT551" s="468"/>
      <c r="AU551" s="468" t="s">
        <v>6514</v>
      </c>
      <c r="AV551" s="468" t="e">
        <f>VLOOKUP(C551,[3]LICITACIONES!$A$2:$B$67,2,0)</f>
        <v>#N/A</v>
      </c>
      <c r="AW551" s="468" t="e">
        <f>VLOOKUP(C551,'[3]O.C. EN EJECUCIÓN'!$A$2:$B$25,2,0)</f>
        <v>#N/A</v>
      </c>
      <c r="AX551" s="100"/>
      <c r="AY551" s="100"/>
      <c r="AZ551" s="100"/>
      <c r="BA551" s="100"/>
      <c r="BB551" s="100"/>
      <c r="BC551" s="100"/>
      <c r="BD551" s="100"/>
      <c r="BE551" s="100"/>
    </row>
    <row r="552" spans="1:57" ht="94.5" x14ac:dyDescent="0.25">
      <c r="A552" s="125">
        <v>556</v>
      </c>
      <c r="B552" s="126" t="s">
        <v>2782</v>
      </c>
      <c r="C552" s="126" t="s">
        <v>2782</v>
      </c>
      <c r="D552" s="127"/>
      <c r="E552" s="126" t="s">
        <v>2783</v>
      </c>
      <c r="F552" s="127"/>
      <c r="G552" s="127"/>
      <c r="H552" s="133"/>
      <c r="I552" s="133"/>
      <c r="J552" s="167" t="s">
        <v>339</v>
      </c>
      <c r="K552" s="426"/>
      <c r="L552" s="133"/>
      <c r="M552" s="132" t="s">
        <v>3465</v>
      </c>
      <c r="N552" s="127"/>
      <c r="O552" s="133"/>
      <c r="P552" s="134" t="s">
        <v>206</v>
      </c>
      <c r="Q552" s="135">
        <v>42604</v>
      </c>
      <c r="R552" s="148"/>
      <c r="S552" s="137" t="s">
        <v>11</v>
      </c>
      <c r="T552" s="147"/>
      <c r="U552" s="148"/>
      <c r="V552" s="139" t="s">
        <v>204</v>
      </c>
      <c r="W552" s="140">
        <v>42594</v>
      </c>
      <c r="X552" s="196" t="s">
        <v>3850</v>
      </c>
      <c r="Y552" s="148"/>
      <c r="Z552" s="421" t="s">
        <v>872</v>
      </c>
      <c r="AA552" s="141">
        <v>42604</v>
      </c>
      <c r="AB552" s="150"/>
      <c r="AC552" s="144"/>
      <c r="AD552" s="144"/>
      <c r="AE552" s="144"/>
      <c r="AF552" s="144"/>
      <c r="AG552" s="144"/>
      <c r="AH552" s="144"/>
      <c r="AI552" s="144"/>
      <c r="AJ552" s="144"/>
      <c r="AK552" s="144"/>
      <c r="AL552" s="144"/>
      <c r="AM552" s="342"/>
      <c r="AN552" s="479"/>
      <c r="AO552" s="372" t="e">
        <f>VLOOKUP(C552,[2]LICITACIONES!$A$2:$A$51,1,0)</f>
        <v>#N/A</v>
      </c>
      <c r="AP552" s="469"/>
      <c r="AQ552" s="469"/>
      <c r="AR552" s="468"/>
      <c r="AS552" s="468"/>
      <c r="AT552" s="468"/>
      <c r="AU552" s="468"/>
      <c r="AV552" s="468" t="e">
        <f>VLOOKUP(C552,[3]LICITACIONES!$A$2:$B$67,2,0)</f>
        <v>#N/A</v>
      </c>
      <c r="AW552" s="468" t="e">
        <f>VLOOKUP(C552,'[3]O.C. EN EJECUCIÓN'!$A$2:$B$25,2,0)</f>
        <v>#N/A</v>
      </c>
      <c r="AX552" s="100"/>
      <c r="AY552" s="100"/>
      <c r="AZ552" s="100"/>
      <c r="BA552" s="100"/>
      <c r="BB552" s="100"/>
      <c r="BC552" s="100"/>
      <c r="BD552" s="100"/>
      <c r="BE552" s="100"/>
    </row>
    <row r="553" spans="1:57" ht="78.75" x14ac:dyDescent="0.25">
      <c r="A553" s="125">
        <v>557</v>
      </c>
      <c r="B553" s="126" t="s">
        <v>2784</v>
      </c>
      <c r="C553" s="126" t="s">
        <v>2784</v>
      </c>
      <c r="D553" s="127"/>
      <c r="E553" s="127"/>
      <c r="F553" s="127"/>
      <c r="G553" s="127"/>
      <c r="H553" s="133"/>
      <c r="I553" s="440">
        <v>42576</v>
      </c>
      <c r="J553" s="167" t="s">
        <v>369</v>
      </c>
      <c r="K553" s="426"/>
      <c r="L553" s="133"/>
      <c r="M553" s="132" t="s">
        <v>2785</v>
      </c>
      <c r="N553" s="127"/>
      <c r="O553" s="133"/>
      <c r="P553" s="134" t="s">
        <v>116</v>
      </c>
      <c r="Q553" s="135">
        <v>42577</v>
      </c>
      <c r="R553" s="196" t="s">
        <v>3851</v>
      </c>
      <c r="S553" s="137" t="s">
        <v>11</v>
      </c>
      <c r="T553" s="138">
        <v>42579</v>
      </c>
      <c r="U553" s="139" t="s">
        <v>3852</v>
      </c>
      <c r="V553" s="139" t="s">
        <v>116</v>
      </c>
      <c r="W553" s="148"/>
      <c r="X553" s="148"/>
      <c r="Y553" s="148"/>
      <c r="Z553" s="421" t="s">
        <v>207</v>
      </c>
      <c r="AA553" s="141">
        <v>42578</v>
      </c>
      <c r="AB553" s="150"/>
      <c r="AC553" s="144"/>
      <c r="AD553" s="144"/>
      <c r="AE553" s="144"/>
      <c r="AF553" s="144"/>
      <c r="AG553" s="144"/>
      <c r="AH553" s="144"/>
      <c r="AI553" s="144"/>
      <c r="AJ553" s="144"/>
      <c r="AK553" s="144"/>
      <c r="AL553" s="144"/>
      <c r="AM553" s="342"/>
      <c r="AN553" s="479"/>
      <c r="AO553" s="372" t="e">
        <f>VLOOKUP(C553,[2]LICITACIONES!$A$2:$A$51,1,0)</f>
        <v>#N/A</v>
      </c>
      <c r="AP553" s="469"/>
      <c r="AQ553" s="469"/>
      <c r="AR553" s="468"/>
      <c r="AS553" s="468"/>
      <c r="AT553" s="468"/>
      <c r="AU553" s="468" t="s">
        <v>6514</v>
      </c>
      <c r="AV553" s="468" t="e">
        <f>VLOOKUP(C553,[3]LICITACIONES!$A$2:$B$67,2,0)</f>
        <v>#N/A</v>
      </c>
      <c r="AW553" s="468" t="e">
        <f>VLOOKUP(C553,'[3]O.C. EN EJECUCIÓN'!$A$2:$B$25,2,0)</f>
        <v>#N/A</v>
      </c>
      <c r="AX553" s="100"/>
      <c r="AY553" s="100"/>
      <c r="AZ553" s="100"/>
      <c r="BA553" s="100"/>
      <c r="BB553" s="100"/>
      <c r="BC553" s="100"/>
      <c r="BD553" s="100"/>
      <c r="BE553" s="100"/>
    </row>
    <row r="554" spans="1:57" ht="78.75" x14ac:dyDescent="0.25">
      <c r="A554" s="125">
        <v>558</v>
      </c>
      <c r="B554" s="126" t="s">
        <v>2786</v>
      </c>
      <c r="C554" s="126" t="s">
        <v>2786</v>
      </c>
      <c r="D554" s="127"/>
      <c r="E554" s="126" t="s">
        <v>2787</v>
      </c>
      <c r="F554" s="127"/>
      <c r="G554" s="127"/>
      <c r="H554" s="132" t="s">
        <v>2788</v>
      </c>
      <c r="I554" s="440">
        <v>42577</v>
      </c>
      <c r="J554" s="167" t="s">
        <v>271</v>
      </c>
      <c r="K554" s="166" t="s">
        <v>1214</v>
      </c>
      <c r="L554" s="131">
        <v>10000</v>
      </c>
      <c r="M554" s="132" t="s">
        <v>2789</v>
      </c>
      <c r="N554" s="151" t="s">
        <v>203</v>
      </c>
      <c r="O554" s="133"/>
      <c r="P554" s="134" t="s">
        <v>203</v>
      </c>
      <c r="Q554" s="135">
        <v>42577</v>
      </c>
      <c r="R554" s="148"/>
      <c r="S554" s="137" t="s">
        <v>70</v>
      </c>
      <c r="T554" s="138">
        <v>42578</v>
      </c>
      <c r="U554" s="148" t="s">
        <v>3293</v>
      </c>
      <c r="V554" s="148" t="s">
        <v>204</v>
      </c>
      <c r="W554" s="452">
        <v>42615</v>
      </c>
      <c r="X554" s="148" t="s">
        <v>6000</v>
      </c>
      <c r="Y554" s="148" t="s">
        <v>3835</v>
      </c>
      <c r="Z554" s="421"/>
      <c r="AA554" s="141"/>
      <c r="AB554" s="150"/>
      <c r="AC554" s="144"/>
      <c r="AD554" s="144"/>
      <c r="AE554" s="144"/>
      <c r="AF554" s="144"/>
      <c r="AG554" s="144"/>
      <c r="AH554" s="144"/>
      <c r="AI554" s="144"/>
      <c r="AJ554" s="144"/>
      <c r="AK554" s="144"/>
      <c r="AL554" s="144"/>
      <c r="AM554" s="342"/>
      <c r="AN554" s="479"/>
      <c r="AO554" s="372" t="e">
        <f>VLOOKUP(C554,[2]LICITACIONES!$A$2:$A$51,1,0)</f>
        <v>#N/A</v>
      </c>
      <c r="AP554" s="469"/>
      <c r="AQ554" s="469"/>
      <c r="AR554" s="468"/>
      <c r="AS554" s="468"/>
      <c r="AT554" s="468"/>
      <c r="AU554" s="468" t="s">
        <v>6514</v>
      </c>
      <c r="AV554" s="468" t="e">
        <f>VLOOKUP(C554,[3]LICITACIONES!$A$2:$B$67,2,0)</f>
        <v>#N/A</v>
      </c>
      <c r="AW554" s="468" t="e">
        <f>VLOOKUP(C554,'[3]O.C. EN EJECUCIÓN'!$A$2:$B$25,2,0)</f>
        <v>#N/A</v>
      </c>
      <c r="AX554" s="100"/>
      <c r="AY554" s="100"/>
      <c r="AZ554" s="100"/>
      <c r="BA554" s="100"/>
      <c r="BB554" s="100"/>
      <c r="BC554" s="100"/>
      <c r="BD554" s="100"/>
      <c r="BE554" s="100"/>
    </row>
    <row r="555" spans="1:57" ht="94.5" x14ac:dyDescent="0.25">
      <c r="A555" s="125">
        <v>559</v>
      </c>
      <c r="B555" s="126" t="s">
        <v>2790</v>
      </c>
      <c r="C555" s="126" t="s">
        <v>2790</v>
      </c>
      <c r="D555" s="127"/>
      <c r="E555" s="126" t="s">
        <v>2791</v>
      </c>
      <c r="F555" s="127"/>
      <c r="G555" s="127"/>
      <c r="H555" s="132" t="s">
        <v>2792</v>
      </c>
      <c r="I555" s="440">
        <v>42577</v>
      </c>
      <c r="J555" s="167" t="s">
        <v>271</v>
      </c>
      <c r="K555" s="167" t="s">
        <v>3466</v>
      </c>
      <c r="L555" s="131">
        <v>6000</v>
      </c>
      <c r="M555" s="132" t="s">
        <v>2793</v>
      </c>
      <c r="N555" s="151" t="s">
        <v>203</v>
      </c>
      <c r="O555" s="133"/>
      <c r="P555" s="134" t="s">
        <v>203</v>
      </c>
      <c r="Q555" s="135">
        <v>42577</v>
      </c>
      <c r="R555" s="148"/>
      <c r="S555" s="137" t="s">
        <v>70</v>
      </c>
      <c r="T555" s="138">
        <v>42578</v>
      </c>
      <c r="U555" s="148"/>
      <c r="V555" s="148" t="s">
        <v>203</v>
      </c>
      <c r="W555" s="452">
        <v>42615</v>
      </c>
      <c r="X555" s="148"/>
      <c r="Y555" s="148" t="s">
        <v>6001</v>
      </c>
      <c r="Z555" s="421"/>
      <c r="AA555" s="141"/>
      <c r="AB555" s="150"/>
      <c r="AC555" s="144"/>
      <c r="AD555" s="144"/>
      <c r="AE555" s="144"/>
      <c r="AF555" s="144"/>
      <c r="AG555" s="144"/>
      <c r="AH555" s="144"/>
      <c r="AI555" s="144"/>
      <c r="AJ555" s="144"/>
      <c r="AK555" s="144"/>
      <c r="AL555" s="144"/>
      <c r="AM555" s="342"/>
      <c r="AN555" s="479"/>
      <c r="AO555" s="372" t="e">
        <f>VLOOKUP(C555,[2]LICITACIONES!$A$2:$A$51,1,0)</f>
        <v>#N/A</v>
      </c>
      <c r="AP555" s="469"/>
      <c r="AQ555" s="469"/>
      <c r="AR555" s="468"/>
      <c r="AS555" s="468"/>
      <c r="AT555" s="468"/>
      <c r="AU555" s="468"/>
      <c r="AV555" s="468" t="e">
        <f>VLOOKUP(C555,[3]LICITACIONES!$A$2:$B$67,2,0)</f>
        <v>#N/A</v>
      </c>
      <c r="AW555" s="468" t="e">
        <f>VLOOKUP(C555,'[3]O.C. EN EJECUCIÓN'!$A$2:$B$25,2,0)</f>
        <v>#N/A</v>
      </c>
      <c r="AX555" s="100"/>
      <c r="AY555" s="100"/>
      <c r="AZ555" s="100"/>
      <c r="BA555" s="100"/>
      <c r="BB555" s="100"/>
      <c r="BC555" s="100"/>
      <c r="BD555" s="100"/>
      <c r="BE555" s="100"/>
    </row>
    <row r="556" spans="1:57" ht="78.75" x14ac:dyDescent="0.25">
      <c r="A556" s="125">
        <v>560</v>
      </c>
      <c r="B556" s="126" t="s">
        <v>2794</v>
      </c>
      <c r="C556" s="126" t="s">
        <v>2794</v>
      </c>
      <c r="D556" s="127"/>
      <c r="E556" s="126" t="s">
        <v>2795</v>
      </c>
      <c r="F556" s="127"/>
      <c r="G556" s="127"/>
      <c r="H556" s="132" t="s">
        <v>2796</v>
      </c>
      <c r="I556" s="440">
        <v>42577</v>
      </c>
      <c r="J556" s="167" t="s">
        <v>271</v>
      </c>
      <c r="K556" s="166" t="s">
        <v>2797</v>
      </c>
      <c r="L556" s="131">
        <v>2500</v>
      </c>
      <c r="M556" s="132" t="s">
        <v>3467</v>
      </c>
      <c r="N556" s="151" t="s">
        <v>203</v>
      </c>
      <c r="O556" s="133"/>
      <c r="P556" s="134" t="s">
        <v>203</v>
      </c>
      <c r="Q556" s="135">
        <v>42577</v>
      </c>
      <c r="R556" s="148"/>
      <c r="S556" s="137" t="s">
        <v>70</v>
      </c>
      <c r="T556" s="138">
        <v>42578</v>
      </c>
      <c r="U556" s="148" t="s">
        <v>3293</v>
      </c>
      <c r="V556" s="148" t="s">
        <v>204</v>
      </c>
      <c r="W556" s="452">
        <v>42622</v>
      </c>
      <c r="X556" s="148" t="s">
        <v>6002</v>
      </c>
      <c r="Y556" s="148" t="s">
        <v>3835</v>
      </c>
      <c r="Z556" s="421"/>
      <c r="AA556" s="141"/>
      <c r="AB556" s="150"/>
      <c r="AC556" s="144"/>
      <c r="AD556" s="144"/>
      <c r="AE556" s="144"/>
      <c r="AF556" s="144"/>
      <c r="AG556" s="144"/>
      <c r="AH556" s="144"/>
      <c r="AI556" s="144"/>
      <c r="AJ556" s="144"/>
      <c r="AK556" s="144"/>
      <c r="AL556" s="144"/>
      <c r="AM556" s="342"/>
      <c r="AN556" s="479"/>
      <c r="AO556" s="372" t="e">
        <f>VLOOKUP(C556,[2]LICITACIONES!$A$2:$A$51,1,0)</f>
        <v>#N/A</v>
      </c>
      <c r="AP556" s="469"/>
      <c r="AQ556" s="469"/>
      <c r="AR556" s="468"/>
      <c r="AS556" s="468"/>
      <c r="AT556" s="468"/>
      <c r="AU556" s="468" t="s">
        <v>6514</v>
      </c>
      <c r="AV556" s="468" t="e">
        <f>VLOOKUP(C556,[3]LICITACIONES!$A$2:$B$67,2,0)</f>
        <v>#N/A</v>
      </c>
      <c r="AW556" s="468" t="e">
        <f>VLOOKUP(C556,'[3]O.C. EN EJECUCIÓN'!$A$2:$B$25,2,0)</f>
        <v>#N/A</v>
      </c>
      <c r="AX556" s="100"/>
      <c r="AY556" s="100"/>
      <c r="AZ556" s="100"/>
      <c r="BA556" s="100"/>
      <c r="BB556" s="100"/>
      <c r="BC556" s="100"/>
      <c r="BD556" s="100"/>
      <c r="BE556" s="100"/>
    </row>
    <row r="557" spans="1:57" ht="78.75" x14ac:dyDescent="0.25">
      <c r="A557" s="125">
        <v>561</v>
      </c>
      <c r="B557" s="126" t="s">
        <v>2798</v>
      </c>
      <c r="C557" s="126" t="s">
        <v>2798</v>
      </c>
      <c r="D557" s="127"/>
      <c r="E557" s="126" t="s">
        <v>2799</v>
      </c>
      <c r="F557" s="127"/>
      <c r="G557" s="127"/>
      <c r="H557" s="132" t="s">
        <v>2800</v>
      </c>
      <c r="I557" s="440">
        <v>42577</v>
      </c>
      <c r="J557" s="167" t="s">
        <v>271</v>
      </c>
      <c r="K557" s="166" t="s">
        <v>3468</v>
      </c>
      <c r="L557" s="131">
        <v>3500</v>
      </c>
      <c r="M557" s="132" t="s">
        <v>3469</v>
      </c>
      <c r="N557" s="151" t="s">
        <v>203</v>
      </c>
      <c r="O557" s="133"/>
      <c r="P557" s="134" t="s">
        <v>203</v>
      </c>
      <c r="Q557" s="135">
        <v>42577</v>
      </c>
      <c r="R557" s="148"/>
      <c r="S557" s="205" t="s">
        <v>70</v>
      </c>
      <c r="T557" s="138">
        <v>42578</v>
      </c>
      <c r="U557" s="148"/>
      <c r="V557" s="148" t="s">
        <v>204</v>
      </c>
      <c r="W557" s="452">
        <v>42611</v>
      </c>
      <c r="X557" s="148" t="s">
        <v>6003</v>
      </c>
      <c r="Y557" s="148"/>
      <c r="Z557" s="421"/>
      <c r="AA557" s="141"/>
      <c r="AB557" s="150"/>
      <c r="AC557" s="144"/>
      <c r="AD557" s="144"/>
      <c r="AE557" s="144"/>
      <c r="AF557" s="144"/>
      <c r="AG557" s="144"/>
      <c r="AH557" s="144"/>
      <c r="AI557" s="144"/>
      <c r="AJ557" s="144"/>
      <c r="AK557" s="144"/>
      <c r="AL557" s="144"/>
      <c r="AM557" s="342"/>
      <c r="AN557" s="479"/>
      <c r="AO557" s="372" t="e">
        <f>VLOOKUP(C557,[2]LICITACIONES!$A$2:$A$51,1,0)</f>
        <v>#N/A</v>
      </c>
      <c r="AP557" s="469"/>
      <c r="AQ557" s="469"/>
      <c r="AR557" s="468"/>
      <c r="AS557" s="468"/>
      <c r="AT557" s="468"/>
      <c r="AU557" s="468"/>
      <c r="AV557" s="468" t="e">
        <f>VLOOKUP(C557,[3]LICITACIONES!$A$2:$B$67,2,0)</f>
        <v>#N/A</v>
      </c>
      <c r="AW557" s="468" t="e">
        <f>VLOOKUP(C557,'[3]O.C. EN EJECUCIÓN'!$A$2:$B$25,2,0)</f>
        <v>#N/A</v>
      </c>
      <c r="AX557" s="100"/>
      <c r="AY557" s="100"/>
      <c r="AZ557" s="100"/>
      <c r="BA557" s="100"/>
      <c r="BB557" s="100"/>
      <c r="BC557" s="100"/>
      <c r="BD557" s="100"/>
      <c r="BE557" s="100"/>
    </row>
    <row r="558" spans="1:57" ht="78.75" x14ac:dyDescent="0.25">
      <c r="A558" s="125">
        <v>562</v>
      </c>
      <c r="B558" s="126" t="s">
        <v>2801</v>
      </c>
      <c r="C558" s="126" t="s">
        <v>2801</v>
      </c>
      <c r="D558" s="127"/>
      <c r="E558" s="126" t="s">
        <v>2802</v>
      </c>
      <c r="F558" s="127"/>
      <c r="G558" s="127"/>
      <c r="H558" s="132" t="s">
        <v>2803</v>
      </c>
      <c r="I558" s="440">
        <v>42577</v>
      </c>
      <c r="J558" s="167" t="s">
        <v>271</v>
      </c>
      <c r="K558" s="166" t="s">
        <v>2804</v>
      </c>
      <c r="L558" s="131">
        <v>10000</v>
      </c>
      <c r="M558" s="132" t="s">
        <v>2805</v>
      </c>
      <c r="N558" s="151" t="s">
        <v>203</v>
      </c>
      <c r="O558" s="133"/>
      <c r="P558" s="134" t="s">
        <v>203</v>
      </c>
      <c r="Q558" s="135">
        <v>42577</v>
      </c>
      <c r="R558" s="148"/>
      <c r="S558" s="205" t="s">
        <v>70</v>
      </c>
      <c r="T558" s="138">
        <v>42578</v>
      </c>
      <c r="U558" s="148"/>
      <c r="V558" s="148" t="s">
        <v>203</v>
      </c>
      <c r="W558" s="452">
        <v>42611</v>
      </c>
      <c r="X558" s="148"/>
      <c r="Y558" s="148" t="s">
        <v>6004</v>
      </c>
      <c r="Z558" s="421"/>
      <c r="AA558" s="141"/>
      <c r="AB558" s="150"/>
      <c r="AC558" s="144"/>
      <c r="AD558" s="144"/>
      <c r="AE558" s="144"/>
      <c r="AF558" s="144"/>
      <c r="AG558" s="144"/>
      <c r="AH558" s="144"/>
      <c r="AI558" s="144"/>
      <c r="AJ558" s="144"/>
      <c r="AK558" s="144"/>
      <c r="AL558" s="144"/>
      <c r="AM558" s="342"/>
      <c r="AN558" s="479"/>
      <c r="AO558" s="372" t="e">
        <f>VLOOKUP(C558,[2]LICITACIONES!$A$2:$A$51,1,0)</f>
        <v>#N/A</v>
      </c>
      <c r="AP558" s="469"/>
      <c r="AQ558" s="469"/>
      <c r="AR558" s="468"/>
      <c r="AS558" s="468"/>
      <c r="AT558" s="468"/>
      <c r="AU558" s="468"/>
      <c r="AV558" s="468" t="e">
        <f>VLOOKUP(C558,[3]LICITACIONES!$A$2:$B$67,2,0)</f>
        <v>#N/A</v>
      </c>
      <c r="AW558" s="468" t="e">
        <f>VLOOKUP(C558,'[3]O.C. EN EJECUCIÓN'!$A$2:$B$25,2,0)</f>
        <v>#N/A</v>
      </c>
      <c r="AX558" s="100"/>
      <c r="AY558" s="100"/>
      <c r="AZ558" s="100"/>
      <c r="BA558" s="100"/>
      <c r="BB558" s="100"/>
      <c r="BC558" s="100"/>
      <c r="BD558" s="100"/>
      <c r="BE558" s="100"/>
    </row>
    <row r="559" spans="1:57" ht="90" x14ac:dyDescent="0.25">
      <c r="A559" s="125">
        <v>563</v>
      </c>
      <c r="B559" s="126" t="s">
        <v>2806</v>
      </c>
      <c r="C559" s="126" t="s">
        <v>2806</v>
      </c>
      <c r="D559" s="127"/>
      <c r="E559" s="126" t="s">
        <v>2807</v>
      </c>
      <c r="F559" s="127"/>
      <c r="G559" s="127"/>
      <c r="H559" s="132" t="s">
        <v>2808</v>
      </c>
      <c r="I559" s="440">
        <v>42577</v>
      </c>
      <c r="J559" s="167" t="s">
        <v>271</v>
      </c>
      <c r="K559" s="166" t="s">
        <v>2809</v>
      </c>
      <c r="L559" s="131">
        <v>56000</v>
      </c>
      <c r="M559" s="132" t="s">
        <v>2810</v>
      </c>
      <c r="N559" s="151" t="s">
        <v>203</v>
      </c>
      <c r="O559" s="133"/>
      <c r="P559" s="134" t="s">
        <v>203</v>
      </c>
      <c r="Q559" s="135">
        <v>42577</v>
      </c>
      <c r="R559" s="148"/>
      <c r="S559" s="137" t="s">
        <v>70</v>
      </c>
      <c r="T559" s="138">
        <v>42578</v>
      </c>
      <c r="U559" s="148"/>
      <c r="V559" s="148" t="s">
        <v>203</v>
      </c>
      <c r="W559" s="452">
        <v>42615</v>
      </c>
      <c r="X559" s="148"/>
      <c r="Y559" s="148" t="s">
        <v>6005</v>
      </c>
      <c r="Z559" s="421"/>
      <c r="AA559" s="141"/>
      <c r="AB559" s="150"/>
      <c r="AC559" s="144"/>
      <c r="AD559" s="144"/>
      <c r="AE559" s="144"/>
      <c r="AF559" s="144"/>
      <c r="AG559" s="144"/>
      <c r="AH559" s="144"/>
      <c r="AI559" s="144"/>
      <c r="AJ559" s="144"/>
      <c r="AK559" s="144"/>
      <c r="AL559" s="144"/>
      <c r="AM559" s="342"/>
      <c r="AN559" s="479"/>
      <c r="AO559" s="372" t="e">
        <f>VLOOKUP(C559,[2]LICITACIONES!$A$2:$A$51,1,0)</f>
        <v>#N/A</v>
      </c>
      <c r="AP559" s="469"/>
      <c r="AQ559" s="469"/>
      <c r="AR559" s="468"/>
      <c r="AS559" s="468"/>
      <c r="AT559" s="468"/>
      <c r="AU559" s="468"/>
      <c r="AV559" s="468" t="e">
        <f>VLOOKUP(C559,[3]LICITACIONES!$A$2:$B$67,2,0)</f>
        <v>#N/A</v>
      </c>
      <c r="AW559" s="468" t="e">
        <f>VLOOKUP(C559,'[3]O.C. EN EJECUCIÓN'!$A$2:$B$25,2,0)</f>
        <v>#N/A</v>
      </c>
      <c r="AX559" s="100"/>
      <c r="AY559" s="100"/>
      <c r="AZ559" s="100"/>
      <c r="BA559" s="100"/>
      <c r="BB559" s="100"/>
      <c r="BC559" s="100"/>
      <c r="BD559" s="100"/>
      <c r="BE559" s="100"/>
    </row>
    <row r="560" spans="1:57" ht="78.75" x14ac:dyDescent="0.25">
      <c r="A560" s="125">
        <v>564</v>
      </c>
      <c r="B560" s="126" t="s">
        <v>2811</v>
      </c>
      <c r="C560" s="126" t="s">
        <v>2811</v>
      </c>
      <c r="D560" s="127"/>
      <c r="E560" s="126" t="s">
        <v>2812</v>
      </c>
      <c r="F560" s="127"/>
      <c r="G560" s="127"/>
      <c r="H560" s="132" t="s">
        <v>2813</v>
      </c>
      <c r="I560" s="440">
        <v>42577</v>
      </c>
      <c r="J560" s="167" t="s">
        <v>271</v>
      </c>
      <c r="K560" s="166" t="s">
        <v>3470</v>
      </c>
      <c r="L560" s="131">
        <v>20000</v>
      </c>
      <c r="M560" s="132" t="s">
        <v>3471</v>
      </c>
      <c r="N560" s="151" t="s">
        <v>203</v>
      </c>
      <c r="O560" s="133"/>
      <c r="P560" s="134" t="s">
        <v>203</v>
      </c>
      <c r="Q560" s="135">
        <v>42577</v>
      </c>
      <c r="R560" s="148"/>
      <c r="S560" s="205" t="s">
        <v>70</v>
      </c>
      <c r="T560" s="138">
        <v>42578</v>
      </c>
      <c r="U560" s="148"/>
      <c r="V560" s="139" t="s">
        <v>204</v>
      </c>
      <c r="W560" s="140">
        <v>42605</v>
      </c>
      <c r="X560" s="196" t="s">
        <v>3853</v>
      </c>
      <c r="Y560" s="148"/>
      <c r="Z560" s="422"/>
      <c r="AA560" s="425"/>
      <c r="AB560" s="150"/>
      <c r="AC560" s="144"/>
      <c r="AD560" s="144"/>
      <c r="AE560" s="144"/>
      <c r="AF560" s="144"/>
      <c r="AG560" s="144"/>
      <c r="AH560" s="144"/>
      <c r="AI560" s="144"/>
      <c r="AJ560" s="144"/>
      <c r="AK560" s="144"/>
      <c r="AL560" s="144"/>
      <c r="AM560" s="342"/>
      <c r="AN560" s="479"/>
      <c r="AO560" s="372" t="e">
        <f>VLOOKUP(C560,[2]LICITACIONES!$A$2:$A$51,1,0)</f>
        <v>#N/A</v>
      </c>
      <c r="AP560" s="469"/>
      <c r="AQ560" s="469"/>
      <c r="AR560" s="468"/>
      <c r="AS560" s="468"/>
      <c r="AT560" s="468"/>
      <c r="AU560" s="468"/>
      <c r="AV560" s="468" t="e">
        <f>VLOOKUP(C560,[3]LICITACIONES!$A$2:$B$67,2,0)</f>
        <v>#N/A</v>
      </c>
      <c r="AW560" s="468" t="e">
        <f>VLOOKUP(C560,'[3]O.C. EN EJECUCIÓN'!$A$2:$B$25,2,0)</f>
        <v>#N/A</v>
      </c>
      <c r="AX560" s="100"/>
      <c r="AY560" s="100"/>
      <c r="AZ560" s="100"/>
      <c r="BA560" s="100"/>
      <c r="BB560" s="100"/>
      <c r="BC560" s="100"/>
      <c r="BD560" s="100"/>
      <c r="BE560" s="100"/>
    </row>
    <row r="561" spans="1:57" ht="78.75" x14ac:dyDescent="0.25">
      <c r="A561" s="125">
        <v>565</v>
      </c>
      <c r="B561" s="126" t="s">
        <v>2814</v>
      </c>
      <c r="C561" s="126" t="s">
        <v>2814</v>
      </c>
      <c r="D561" s="127"/>
      <c r="E561" s="126" t="s">
        <v>2815</v>
      </c>
      <c r="F561" s="127"/>
      <c r="G561" s="127"/>
      <c r="H561" s="132" t="s">
        <v>2816</v>
      </c>
      <c r="I561" s="440">
        <v>42577</v>
      </c>
      <c r="J561" s="167" t="s">
        <v>271</v>
      </c>
      <c r="K561" s="166" t="s">
        <v>2817</v>
      </c>
      <c r="L561" s="131">
        <v>12000</v>
      </c>
      <c r="M561" s="132" t="s">
        <v>2818</v>
      </c>
      <c r="N561" s="151" t="s">
        <v>203</v>
      </c>
      <c r="O561" s="133"/>
      <c r="P561" s="134" t="s">
        <v>203</v>
      </c>
      <c r="Q561" s="135">
        <v>42577</v>
      </c>
      <c r="R561" s="148"/>
      <c r="S561" s="137" t="s">
        <v>70</v>
      </c>
      <c r="T561" s="138">
        <v>42578</v>
      </c>
      <c r="U561" s="148" t="s">
        <v>3293</v>
      </c>
      <c r="V561" s="148" t="s">
        <v>204</v>
      </c>
      <c r="W561" s="452">
        <v>42649</v>
      </c>
      <c r="X561" s="148" t="s">
        <v>7048</v>
      </c>
      <c r="Y561" s="148" t="s">
        <v>3835</v>
      </c>
      <c r="Z561" s="421"/>
      <c r="AA561" s="141"/>
      <c r="AB561" s="150"/>
      <c r="AC561" s="144"/>
      <c r="AD561" s="144"/>
      <c r="AE561" s="144"/>
      <c r="AF561" s="144"/>
      <c r="AG561" s="144"/>
      <c r="AH561" s="144"/>
      <c r="AI561" s="144"/>
      <c r="AJ561" s="144"/>
      <c r="AK561" s="144"/>
      <c r="AL561" s="144"/>
      <c r="AM561" s="342"/>
      <c r="AN561" s="479"/>
      <c r="AO561" s="372" t="e">
        <f>VLOOKUP(C561,[2]LICITACIONES!$A$2:$A$51,1,0)</f>
        <v>#N/A</v>
      </c>
      <c r="AP561" s="469"/>
      <c r="AQ561" s="469"/>
      <c r="AR561" s="468"/>
      <c r="AS561" s="468"/>
      <c r="AT561" s="468"/>
      <c r="AU561" s="468"/>
      <c r="AV561" s="468" t="e">
        <f>VLOOKUP(C561,[3]LICITACIONES!$A$2:$B$67,2,0)</f>
        <v>#N/A</v>
      </c>
      <c r="AW561" s="468" t="e">
        <f>VLOOKUP(C561,'[3]O.C. EN EJECUCIÓN'!$A$2:$B$25,2,0)</f>
        <v>#N/A</v>
      </c>
      <c r="AX561" s="100"/>
      <c r="AY561" s="100"/>
      <c r="AZ561" s="100"/>
      <c r="BA561" s="100"/>
      <c r="BB561" s="100"/>
      <c r="BC561" s="100"/>
      <c r="BD561" s="100"/>
      <c r="BE561" s="100"/>
    </row>
    <row r="562" spans="1:57" ht="78.75" x14ac:dyDescent="0.25">
      <c r="A562" s="125">
        <v>566</v>
      </c>
      <c r="B562" s="126" t="s">
        <v>2819</v>
      </c>
      <c r="C562" s="126" t="s">
        <v>2819</v>
      </c>
      <c r="D562" s="127"/>
      <c r="E562" s="126" t="s">
        <v>2820</v>
      </c>
      <c r="F562" s="127"/>
      <c r="G562" s="127"/>
      <c r="H562" s="132" t="s">
        <v>2821</v>
      </c>
      <c r="I562" s="440">
        <v>42577</v>
      </c>
      <c r="J562" s="167" t="s">
        <v>271</v>
      </c>
      <c r="K562" s="166" t="s">
        <v>2797</v>
      </c>
      <c r="L562" s="131">
        <v>5000</v>
      </c>
      <c r="M562" s="132" t="s">
        <v>2822</v>
      </c>
      <c r="N562" s="151" t="s">
        <v>203</v>
      </c>
      <c r="O562" s="133"/>
      <c r="P562" s="134" t="s">
        <v>203</v>
      </c>
      <c r="Q562" s="135">
        <v>42577</v>
      </c>
      <c r="R562" s="148"/>
      <c r="S562" s="205" t="s">
        <v>70</v>
      </c>
      <c r="T562" s="138">
        <v>42578</v>
      </c>
      <c r="U562" s="148" t="s">
        <v>6006</v>
      </c>
      <c r="V562" s="148" t="s">
        <v>204</v>
      </c>
      <c r="W562" s="452">
        <v>42611</v>
      </c>
      <c r="X562" s="148" t="s">
        <v>6007</v>
      </c>
      <c r="Y562" s="148" t="s">
        <v>6008</v>
      </c>
      <c r="Z562" s="421"/>
      <c r="AA562" s="141"/>
      <c r="AB562" s="150"/>
      <c r="AC562" s="144"/>
      <c r="AD562" s="144"/>
      <c r="AE562" s="144"/>
      <c r="AF562" s="144"/>
      <c r="AG562" s="144"/>
      <c r="AH562" s="144"/>
      <c r="AI562" s="144"/>
      <c r="AJ562" s="144"/>
      <c r="AK562" s="144"/>
      <c r="AL562" s="144"/>
      <c r="AM562" s="342"/>
      <c r="AN562" s="479"/>
      <c r="AO562" s="372" t="e">
        <f>VLOOKUP(C562,[2]LICITACIONES!$A$2:$A$51,1,0)</f>
        <v>#N/A</v>
      </c>
      <c r="AP562" s="469"/>
      <c r="AQ562" s="469"/>
      <c r="AR562" s="468"/>
      <c r="AS562" s="468"/>
      <c r="AT562" s="468"/>
      <c r="AU562" s="468" t="s">
        <v>6514</v>
      </c>
      <c r="AV562" s="468" t="e">
        <f>VLOOKUP(C562,[3]LICITACIONES!$A$2:$B$67,2,0)</f>
        <v>#N/A</v>
      </c>
      <c r="AW562" s="468" t="e">
        <f>VLOOKUP(C562,'[3]O.C. EN EJECUCIÓN'!$A$2:$B$25,2,0)</f>
        <v>#N/A</v>
      </c>
      <c r="AX562" s="100"/>
      <c r="AY562" s="100"/>
      <c r="AZ562" s="100"/>
      <c r="BA562" s="100"/>
      <c r="BB562" s="100"/>
      <c r="BC562" s="100"/>
      <c r="BD562" s="100"/>
      <c r="BE562" s="100"/>
    </row>
    <row r="563" spans="1:57" ht="78.75" x14ac:dyDescent="0.25">
      <c r="A563" s="125">
        <v>567</v>
      </c>
      <c r="B563" s="126" t="s">
        <v>2823</v>
      </c>
      <c r="C563" s="126" t="s">
        <v>2823</v>
      </c>
      <c r="D563" s="127"/>
      <c r="E563" s="126" t="s">
        <v>2824</v>
      </c>
      <c r="F563" s="127"/>
      <c r="G563" s="127"/>
      <c r="H563" s="132" t="s">
        <v>2825</v>
      </c>
      <c r="I563" s="440">
        <v>42577</v>
      </c>
      <c r="J563" s="167" t="s">
        <v>271</v>
      </c>
      <c r="K563" s="166" t="s">
        <v>2826</v>
      </c>
      <c r="L563" s="131">
        <v>9000</v>
      </c>
      <c r="M563" s="132" t="s">
        <v>2827</v>
      </c>
      <c r="N563" s="151" t="s">
        <v>203</v>
      </c>
      <c r="O563" s="133"/>
      <c r="P563" s="134" t="s">
        <v>203</v>
      </c>
      <c r="Q563" s="135">
        <v>42577</v>
      </c>
      <c r="R563" s="148"/>
      <c r="S563" s="137" t="s">
        <v>11</v>
      </c>
      <c r="T563" s="138">
        <v>42578</v>
      </c>
      <c r="U563" s="148" t="s">
        <v>6006</v>
      </c>
      <c r="V563" s="148" t="s">
        <v>204</v>
      </c>
      <c r="W563" s="452">
        <v>42621</v>
      </c>
      <c r="X563" s="148"/>
      <c r="Y563" s="148" t="s">
        <v>6008</v>
      </c>
      <c r="Z563" s="421" t="s">
        <v>207</v>
      </c>
      <c r="AA563" s="141">
        <v>42578</v>
      </c>
      <c r="AB563" s="150"/>
      <c r="AC563" s="144"/>
      <c r="AD563" s="144"/>
      <c r="AE563" s="144"/>
      <c r="AF563" s="144"/>
      <c r="AG563" s="144"/>
      <c r="AH563" s="144"/>
      <c r="AI563" s="144"/>
      <c r="AJ563" s="144"/>
      <c r="AK563" s="144"/>
      <c r="AL563" s="144"/>
      <c r="AM563" s="418" t="s">
        <v>4557</v>
      </c>
      <c r="AN563" s="479"/>
      <c r="AO563" s="372" t="e">
        <f>VLOOKUP(C563,[2]LICITACIONES!$A$2:$A$51,1,0)</f>
        <v>#N/A</v>
      </c>
      <c r="AP563" s="469"/>
      <c r="AQ563" s="469"/>
      <c r="AR563" s="468"/>
      <c r="AS563" s="468"/>
      <c r="AT563" s="468"/>
      <c r="AU563" s="468" t="s">
        <v>6514</v>
      </c>
      <c r="AV563" s="468" t="e">
        <f>VLOOKUP(C563,[3]LICITACIONES!$A$2:$B$67,2,0)</f>
        <v>#N/A</v>
      </c>
      <c r="AW563" s="468" t="e">
        <f>VLOOKUP(C563,'[3]O.C. EN EJECUCIÓN'!$A$2:$B$25,2,0)</f>
        <v>#N/A</v>
      </c>
      <c r="AX563" s="100"/>
      <c r="AY563" s="100"/>
      <c r="AZ563" s="100"/>
      <c r="BA563" s="100"/>
      <c r="BB563" s="100"/>
      <c r="BC563" s="100"/>
      <c r="BD563" s="100"/>
      <c r="BE563" s="100"/>
    </row>
    <row r="564" spans="1:57" ht="78.75" x14ac:dyDescent="0.25">
      <c r="A564" s="125">
        <v>568</v>
      </c>
      <c r="B564" s="126" t="s">
        <v>2828</v>
      </c>
      <c r="C564" s="126" t="s">
        <v>2828</v>
      </c>
      <c r="D564" s="127"/>
      <c r="E564" s="126" t="s">
        <v>2829</v>
      </c>
      <c r="F564" s="127"/>
      <c r="G564" s="127"/>
      <c r="H564" s="132" t="s">
        <v>2830</v>
      </c>
      <c r="I564" s="440">
        <v>42577</v>
      </c>
      <c r="J564" s="167" t="s">
        <v>271</v>
      </c>
      <c r="K564" s="166" t="s">
        <v>2831</v>
      </c>
      <c r="L564" s="131">
        <v>12400</v>
      </c>
      <c r="M564" s="132" t="s">
        <v>2832</v>
      </c>
      <c r="N564" s="151" t="s">
        <v>203</v>
      </c>
      <c r="O564" s="133"/>
      <c r="P564" s="134" t="s">
        <v>203</v>
      </c>
      <c r="Q564" s="135">
        <v>42577</v>
      </c>
      <c r="R564" s="148"/>
      <c r="S564" s="205" t="s">
        <v>70</v>
      </c>
      <c r="T564" s="138">
        <v>42578</v>
      </c>
      <c r="U564" s="148"/>
      <c r="V564" s="148" t="s">
        <v>203</v>
      </c>
      <c r="W564" s="452">
        <v>42611</v>
      </c>
      <c r="X564" s="148"/>
      <c r="Y564" s="148" t="s">
        <v>6004</v>
      </c>
      <c r="Z564" s="421"/>
      <c r="AA564" s="141"/>
      <c r="AB564" s="150"/>
      <c r="AC564" s="144"/>
      <c r="AD564" s="144"/>
      <c r="AE564" s="144"/>
      <c r="AF564" s="144"/>
      <c r="AG564" s="144"/>
      <c r="AH564" s="144"/>
      <c r="AI564" s="144"/>
      <c r="AJ564" s="144"/>
      <c r="AK564" s="144"/>
      <c r="AL564" s="144"/>
      <c r="AM564" s="342"/>
      <c r="AN564" s="479"/>
      <c r="AO564" s="372" t="e">
        <f>VLOOKUP(C564,[2]LICITACIONES!$A$2:$A$51,1,0)</f>
        <v>#N/A</v>
      </c>
      <c r="AP564" s="469"/>
      <c r="AQ564" s="469"/>
      <c r="AR564" s="468"/>
      <c r="AS564" s="468"/>
      <c r="AT564" s="468"/>
      <c r="AU564" s="468"/>
      <c r="AV564" s="468" t="e">
        <f>VLOOKUP(C564,[3]LICITACIONES!$A$2:$B$67,2,0)</f>
        <v>#N/A</v>
      </c>
      <c r="AW564" s="468" t="e">
        <f>VLOOKUP(C564,'[3]O.C. EN EJECUCIÓN'!$A$2:$B$25,2,0)</f>
        <v>#N/A</v>
      </c>
      <c r="AX564" s="100"/>
      <c r="AY564" s="100"/>
      <c r="AZ564" s="100"/>
      <c r="BA564" s="100"/>
      <c r="BB564" s="100"/>
      <c r="BC564" s="100"/>
      <c r="BD564" s="100"/>
      <c r="BE564" s="100"/>
    </row>
    <row r="565" spans="1:57" ht="78.75" x14ac:dyDescent="0.25">
      <c r="A565" s="125">
        <v>569</v>
      </c>
      <c r="B565" s="126" t="s">
        <v>2833</v>
      </c>
      <c r="C565" s="126" t="s">
        <v>2833</v>
      </c>
      <c r="D565" s="127"/>
      <c r="E565" s="126" t="s">
        <v>2834</v>
      </c>
      <c r="F565" s="127"/>
      <c r="G565" s="127"/>
      <c r="H565" s="132" t="s">
        <v>2835</v>
      </c>
      <c r="I565" s="440">
        <v>42577</v>
      </c>
      <c r="J565" s="167" t="s">
        <v>271</v>
      </c>
      <c r="K565" s="166" t="s">
        <v>2836</v>
      </c>
      <c r="L565" s="131">
        <v>4000</v>
      </c>
      <c r="M565" s="132" t="s">
        <v>2837</v>
      </c>
      <c r="N565" s="151" t="s">
        <v>203</v>
      </c>
      <c r="O565" s="133"/>
      <c r="P565" s="134" t="s">
        <v>203</v>
      </c>
      <c r="Q565" s="135">
        <v>42577</v>
      </c>
      <c r="R565" s="148"/>
      <c r="S565" s="137" t="s">
        <v>70</v>
      </c>
      <c r="T565" s="138">
        <v>42578</v>
      </c>
      <c r="U565" s="148"/>
      <c r="V565" s="148" t="s">
        <v>203</v>
      </c>
      <c r="W565" s="452">
        <v>42621</v>
      </c>
      <c r="X565" s="148"/>
      <c r="Y565" s="148" t="s">
        <v>5960</v>
      </c>
      <c r="Z565" s="421"/>
      <c r="AA565" s="141"/>
      <c r="AB565" s="150"/>
      <c r="AC565" s="144"/>
      <c r="AD565" s="144"/>
      <c r="AE565" s="144"/>
      <c r="AF565" s="144"/>
      <c r="AG565" s="144"/>
      <c r="AH565" s="144"/>
      <c r="AI565" s="144"/>
      <c r="AJ565" s="144"/>
      <c r="AK565" s="144"/>
      <c r="AL565" s="144"/>
      <c r="AM565" s="342"/>
      <c r="AN565" s="479"/>
      <c r="AO565" s="372" t="e">
        <f>VLOOKUP(C565,[2]LICITACIONES!$A$2:$A$51,1,0)</f>
        <v>#N/A</v>
      </c>
      <c r="AP565" s="469"/>
      <c r="AQ565" s="469"/>
      <c r="AR565" s="468"/>
      <c r="AS565" s="468"/>
      <c r="AT565" s="468"/>
      <c r="AU565" s="468"/>
      <c r="AV565" s="468" t="e">
        <f>VLOOKUP(C565,[3]LICITACIONES!$A$2:$B$67,2,0)</f>
        <v>#N/A</v>
      </c>
      <c r="AW565" s="468" t="e">
        <f>VLOOKUP(C565,'[3]O.C. EN EJECUCIÓN'!$A$2:$B$25,2,0)</f>
        <v>#N/A</v>
      </c>
      <c r="AX565" s="100"/>
      <c r="AY565" s="100"/>
      <c r="AZ565" s="100"/>
      <c r="BA565" s="100"/>
      <c r="BB565" s="100"/>
      <c r="BC565" s="100"/>
      <c r="BD565" s="100"/>
      <c r="BE565" s="100"/>
    </row>
    <row r="566" spans="1:57" ht="94.5" x14ac:dyDescent="0.25">
      <c r="A566" s="125">
        <v>570</v>
      </c>
      <c r="B566" s="126" t="s">
        <v>2838</v>
      </c>
      <c r="C566" s="126" t="s">
        <v>2838</v>
      </c>
      <c r="D566" s="127"/>
      <c r="E566" s="126" t="s">
        <v>2839</v>
      </c>
      <c r="F566" s="127"/>
      <c r="G566" s="127"/>
      <c r="H566" s="132" t="s">
        <v>2840</v>
      </c>
      <c r="I566" s="440">
        <v>42577</v>
      </c>
      <c r="J566" s="167" t="s">
        <v>271</v>
      </c>
      <c r="K566" s="166" t="s">
        <v>2841</v>
      </c>
      <c r="L566" s="131">
        <v>2500</v>
      </c>
      <c r="M566" s="132" t="s">
        <v>3472</v>
      </c>
      <c r="N566" s="151" t="s">
        <v>203</v>
      </c>
      <c r="O566" s="133"/>
      <c r="P566" s="134" t="s">
        <v>203</v>
      </c>
      <c r="Q566" s="135">
        <v>42577</v>
      </c>
      <c r="R566" s="148"/>
      <c r="S566" s="137" t="s">
        <v>70</v>
      </c>
      <c r="T566" s="138">
        <v>42578</v>
      </c>
      <c r="U566" s="148" t="s">
        <v>3293</v>
      </c>
      <c r="V566" s="148" t="s">
        <v>204</v>
      </c>
      <c r="W566" s="452">
        <v>42622</v>
      </c>
      <c r="X566" s="148" t="s">
        <v>6009</v>
      </c>
      <c r="Y566" s="148" t="s">
        <v>3835</v>
      </c>
      <c r="Z566" s="421"/>
      <c r="AA566" s="141"/>
      <c r="AB566" s="150"/>
      <c r="AC566" s="144"/>
      <c r="AD566" s="144"/>
      <c r="AE566" s="144"/>
      <c r="AF566" s="144"/>
      <c r="AG566" s="144"/>
      <c r="AH566" s="144"/>
      <c r="AI566" s="144"/>
      <c r="AJ566" s="144"/>
      <c r="AK566" s="144"/>
      <c r="AL566" s="144"/>
      <c r="AM566" s="342"/>
      <c r="AN566" s="479"/>
      <c r="AO566" s="372" t="e">
        <f>VLOOKUP(C566,[2]LICITACIONES!$A$2:$A$51,1,0)</f>
        <v>#N/A</v>
      </c>
      <c r="AP566" s="469"/>
      <c r="AQ566" s="469"/>
      <c r="AR566" s="468"/>
      <c r="AS566" s="468"/>
      <c r="AT566" s="468"/>
      <c r="AU566" s="468" t="s">
        <v>6514</v>
      </c>
      <c r="AV566" s="468" t="e">
        <f>VLOOKUP(C566,[3]LICITACIONES!$A$2:$B$67,2,0)</f>
        <v>#N/A</v>
      </c>
      <c r="AW566" s="468" t="e">
        <f>VLOOKUP(C566,'[3]O.C. EN EJECUCIÓN'!$A$2:$B$25,2,0)</f>
        <v>#N/A</v>
      </c>
      <c r="AX566" s="100"/>
      <c r="AY566" s="100"/>
      <c r="AZ566" s="100"/>
      <c r="BA566" s="100"/>
      <c r="BB566" s="100"/>
      <c r="BC566" s="100"/>
      <c r="BD566" s="100"/>
      <c r="BE566" s="100"/>
    </row>
    <row r="567" spans="1:57" ht="94.5" x14ac:dyDescent="0.25">
      <c r="A567" s="125">
        <v>571</v>
      </c>
      <c r="B567" s="126" t="s">
        <v>3854</v>
      </c>
      <c r="C567" s="126" t="s">
        <v>3854</v>
      </c>
      <c r="D567" s="127"/>
      <c r="E567" s="126" t="s">
        <v>2843</v>
      </c>
      <c r="F567" s="127"/>
      <c r="G567" s="127"/>
      <c r="H567" s="132" t="s">
        <v>2844</v>
      </c>
      <c r="I567" s="440">
        <v>42577</v>
      </c>
      <c r="J567" s="167" t="s">
        <v>271</v>
      </c>
      <c r="K567" s="166" t="s">
        <v>2845</v>
      </c>
      <c r="L567" s="131">
        <v>5000</v>
      </c>
      <c r="M567" s="132" t="s">
        <v>3473</v>
      </c>
      <c r="N567" s="151" t="s">
        <v>203</v>
      </c>
      <c r="O567" s="133"/>
      <c r="P567" s="134" t="s">
        <v>203</v>
      </c>
      <c r="Q567" s="135">
        <v>42577</v>
      </c>
      <c r="R567" s="148"/>
      <c r="S567" s="205" t="s">
        <v>70</v>
      </c>
      <c r="T567" s="138">
        <v>42578</v>
      </c>
      <c r="U567" s="139" t="s">
        <v>3293</v>
      </c>
      <c r="V567" s="139" t="s">
        <v>204</v>
      </c>
      <c r="W567" s="140">
        <v>42605</v>
      </c>
      <c r="X567" s="196" t="s">
        <v>3855</v>
      </c>
      <c r="Y567" s="148"/>
      <c r="Z567" s="422"/>
      <c r="AA567" s="425"/>
      <c r="AB567" s="150"/>
      <c r="AC567" s="144"/>
      <c r="AD567" s="144"/>
      <c r="AE567" s="144"/>
      <c r="AF567" s="144"/>
      <c r="AG567" s="144"/>
      <c r="AH567" s="144"/>
      <c r="AI567" s="144"/>
      <c r="AJ567" s="144"/>
      <c r="AK567" s="144"/>
      <c r="AL567" s="144"/>
      <c r="AM567" s="342"/>
      <c r="AN567" s="479"/>
      <c r="AO567" s="372" t="e">
        <f>VLOOKUP(C567,[2]LICITACIONES!$A$2:$A$51,1,0)</f>
        <v>#N/A</v>
      </c>
      <c r="AP567" s="469"/>
      <c r="AQ567" s="469"/>
      <c r="AR567" s="468"/>
      <c r="AS567" s="468"/>
      <c r="AT567" s="468"/>
      <c r="AU567" s="468" t="s">
        <v>6514</v>
      </c>
      <c r="AV567" s="468" t="e">
        <f>VLOOKUP(C567,[3]LICITACIONES!$A$2:$B$67,2,0)</f>
        <v>#N/A</v>
      </c>
      <c r="AW567" s="468" t="e">
        <f>VLOOKUP(C567,'[3]O.C. EN EJECUCIÓN'!$A$2:$B$25,2,0)</f>
        <v>#N/A</v>
      </c>
      <c r="AX567" s="100"/>
      <c r="AY567" s="100"/>
      <c r="AZ567" s="100"/>
      <c r="BA567" s="100"/>
      <c r="BB567" s="100"/>
      <c r="BC567" s="100"/>
      <c r="BD567" s="100"/>
      <c r="BE567" s="100"/>
    </row>
    <row r="568" spans="1:57" ht="94.5" x14ac:dyDescent="0.25">
      <c r="A568" s="125">
        <v>572</v>
      </c>
      <c r="B568" s="126" t="s">
        <v>2846</v>
      </c>
      <c r="C568" s="126" t="s">
        <v>2846</v>
      </c>
      <c r="D568" s="127"/>
      <c r="E568" s="126" t="s">
        <v>2847</v>
      </c>
      <c r="F568" s="127"/>
      <c r="G568" s="127"/>
      <c r="H568" s="132" t="s">
        <v>2848</v>
      </c>
      <c r="I568" s="440">
        <v>42577</v>
      </c>
      <c r="J568" s="167" t="s">
        <v>271</v>
      </c>
      <c r="K568" s="166" t="s">
        <v>1659</v>
      </c>
      <c r="L568" s="131">
        <v>12000</v>
      </c>
      <c r="M568" s="132" t="s">
        <v>3474</v>
      </c>
      <c r="N568" s="151" t="s">
        <v>203</v>
      </c>
      <c r="O568" s="133"/>
      <c r="P568" s="134" t="s">
        <v>203</v>
      </c>
      <c r="Q568" s="135">
        <v>42577</v>
      </c>
      <c r="R568" s="148"/>
      <c r="S568" s="137" t="s">
        <v>70</v>
      </c>
      <c r="T568" s="138">
        <v>42578</v>
      </c>
      <c r="U568" s="148" t="s">
        <v>3293</v>
      </c>
      <c r="V568" s="148" t="s">
        <v>204</v>
      </c>
      <c r="W568" s="452">
        <v>42649</v>
      </c>
      <c r="X568" s="148" t="s">
        <v>7049</v>
      </c>
      <c r="Y568" s="148" t="s">
        <v>3835</v>
      </c>
      <c r="Z568" s="421"/>
      <c r="AA568" s="141"/>
      <c r="AB568" s="150"/>
      <c r="AC568" s="144"/>
      <c r="AD568" s="144"/>
      <c r="AE568" s="144"/>
      <c r="AF568" s="144"/>
      <c r="AG568" s="144"/>
      <c r="AH568" s="144"/>
      <c r="AI568" s="144"/>
      <c r="AJ568" s="144"/>
      <c r="AK568" s="144"/>
      <c r="AL568" s="144"/>
      <c r="AM568" s="342"/>
      <c r="AN568" s="479"/>
      <c r="AO568" s="372" t="e">
        <f>VLOOKUP(C568,[2]LICITACIONES!$A$2:$A$51,1,0)</f>
        <v>#N/A</v>
      </c>
      <c r="AP568" s="469"/>
      <c r="AQ568" s="469"/>
      <c r="AR568" s="468"/>
      <c r="AS568" s="468"/>
      <c r="AT568" s="468"/>
      <c r="AU568" s="468"/>
      <c r="AV568" s="468" t="e">
        <f>VLOOKUP(C568,[3]LICITACIONES!$A$2:$B$67,2,0)</f>
        <v>#N/A</v>
      </c>
      <c r="AW568" s="468" t="e">
        <f>VLOOKUP(C568,'[3]O.C. EN EJECUCIÓN'!$A$2:$B$25,2,0)</f>
        <v>#N/A</v>
      </c>
      <c r="AX568" s="100"/>
      <c r="AY568" s="100"/>
      <c r="AZ568" s="100"/>
      <c r="BA568" s="100"/>
      <c r="BB568" s="100"/>
      <c r="BC568" s="100"/>
      <c r="BD568" s="100"/>
      <c r="BE568" s="100"/>
    </row>
    <row r="569" spans="1:57" ht="94.5" x14ac:dyDescent="0.25">
      <c r="A569" s="125">
        <v>573</v>
      </c>
      <c r="B569" s="126" t="s">
        <v>2849</v>
      </c>
      <c r="C569" s="126" t="s">
        <v>2849</v>
      </c>
      <c r="D569" s="133"/>
      <c r="E569" s="126" t="s">
        <v>2850</v>
      </c>
      <c r="F569" s="133"/>
      <c r="G569" s="133"/>
      <c r="H569" s="132" t="s">
        <v>2851</v>
      </c>
      <c r="I569" s="440">
        <v>42577</v>
      </c>
      <c r="J569" s="167" t="s">
        <v>271</v>
      </c>
      <c r="K569" s="166" t="s">
        <v>2852</v>
      </c>
      <c r="L569" s="131">
        <v>5000</v>
      </c>
      <c r="M569" s="132" t="s">
        <v>3475</v>
      </c>
      <c r="N569" s="151" t="s">
        <v>203</v>
      </c>
      <c r="O569" s="133"/>
      <c r="P569" s="134" t="s">
        <v>203</v>
      </c>
      <c r="Q569" s="135">
        <v>42577</v>
      </c>
      <c r="R569" s="148"/>
      <c r="S569" s="137" t="s">
        <v>70</v>
      </c>
      <c r="T569" s="138">
        <v>42578</v>
      </c>
      <c r="U569" s="148" t="s">
        <v>3293</v>
      </c>
      <c r="V569" s="148" t="s">
        <v>204</v>
      </c>
      <c r="W569" s="452">
        <v>42622</v>
      </c>
      <c r="X569" s="148" t="s">
        <v>6010</v>
      </c>
      <c r="Y569" s="148" t="s">
        <v>6011</v>
      </c>
      <c r="Z569" s="421"/>
      <c r="AA569" s="141"/>
      <c r="AB569" s="150"/>
      <c r="AC569" s="144"/>
      <c r="AD569" s="144"/>
      <c r="AE569" s="144"/>
      <c r="AF569" s="144"/>
      <c r="AG569" s="144"/>
      <c r="AH569" s="144"/>
      <c r="AI569" s="144"/>
      <c r="AJ569" s="144"/>
      <c r="AK569" s="144"/>
      <c r="AL569" s="144"/>
      <c r="AM569" s="342"/>
      <c r="AN569" s="479"/>
      <c r="AO569" s="372" t="e">
        <f>VLOOKUP(C569,[2]LICITACIONES!$A$2:$A$51,1,0)</f>
        <v>#N/A</v>
      </c>
      <c r="AP569" s="469"/>
      <c r="AQ569" s="469"/>
      <c r="AR569" s="468"/>
      <c r="AS569" s="468"/>
      <c r="AT569" s="468"/>
      <c r="AU569" s="468" t="s">
        <v>6514</v>
      </c>
      <c r="AV569" s="468" t="e">
        <f>VLOOKUP(C569,[3]LICITACIONES!$A$2:$B$67,2,0)</f>
        <v>#N/A</v>
      </c>
      <c r="AW569" s="468" t="e">
        <f>VLOOKUP(C569,'[3]O.C. EN EJECUCIÓN'!$A$2:$B$25,2,0)</f>
        <v>#N/A</v>
      </c>
      <c r="AX569" s="100"/>
      <c r="AY569" s="100"/>
      <c r="AZ569" s="100"/>
      <c r="BA569" s="100"/>
      <c r="BB569" s="100"/>
      <c r="BC569" s="100"/>
      <c r="BD569" s="100"/>
      <c r="BE569" s="100"/>
    </row>
    <row r="570" spans="1:57" ht="94.5" x14ac:dyDescent="0.25">
      <c r="A570" s="125">
        <v>574</v>
      </c>
      <c r="B570" s="126" t="s">
        <v>2853</v>
      </c>
      <c r="C570" s="126" t="s">
        <v>2853</v>
      </c>
      <c r="D570" s="133"/>
      <c r="E570" s="126" t="s">
        <v>2854</v>
      </c>
      <c r="F570" s="133"/>
      <c r="G570" s="133"/>
      <c r="H570" s="132" t="s">
        <v>2855</v>
      </c>
      <c r="I570" s="440">
        <v>42577</v>
      </c>
      <c r="J570" s="167" t="s">
        <v>271</v>
      </c>
      <c r="K570" s="166" t="s">
        <v>3468</v>
      </c>
      <c r="L570" s="131">
        <v>3000</v>
      </c>
      <c r="M570" s="132" t="s">
        <v>3476</v>
      </c>
      <c r="N570" s="151" t="s">
        <v>203</v>
      </c>
      <c r="O570" s="133"/>
      <c r="P570" s="134" t="s">
        <v>203</v>
      </c>
      <c r="Q570" s="135">
        <v>42577</v>
      </c>
      <c r="R570" s="148"/>
      <c r="S570" s="205" t="s">
        <v>70</v>
      </c>
      <c r="T570" s="138">
        <v>42578</v>
      </c>
      <c r="U570" s="148" t="s">
        <v>3293</v>
      </c>
      <c r="V570" s="148" t="s">
        <v>204</v>
      </c>
      <c r="W570" s="452">
        <v>42612</v>
      </c>
      <c r="X570" s="148" t="s">
        <v>6012</v>
      </c>
      <c r="Y570" s="148" t="s">
        <v>6013</v>
      </c>
      <c r="Z570" s="421"/>
      <c r="AA570" s="141"/>
      <c r="AB570" s="150"/>
      <c r="AC570" s="144"/>
      <c r="AD570" s="144"/>
      <c r="AE570" s="144"/>
      <c r="AF570" s="144"/>
      <c r="AG570" s="144"/>
      <c r="AH570" s="144"/>
      <c r="AI570" s="144"/>
      <c r="AJ570" s="144"/>
      <c r="AK570" s="144"/>
      <c r="AL570" s="144"/>
      <c r="AM570" s="342"/>
      <c r="AN570" s="479"/>
      <c r="AO570" s="372" t="e">
        <f>VLOOKUP(C570,[2]LICITACIONES!$A$2:$A$51,1,0)</f>
        <v>#N/A</v>
      </c>
      <c r="AP570" s="469"/>
      <c r="AQ570" s="469"/>
      <c r="AR570" s="468"/>
      <c r="AS570" s="468"/>
      <c r="AT570" s="468"/>
      <c r="AU570" s="468" t="s">
        <v>6514</v>
      </c>
      <c r="AV570" s="468" t="e">
        <f>VLOOKUP(C570,[3]LICITACIONES!$A$2:$B$67,2,0)</f>
        <v>#N/A</v>
      </c>
      <c r="AW570" s="468" t="e">
        <f>VLOOKUP(C570,'[3]O.C. EN EJECUCIÓN'!$A$2:$B$25,2,0)</f>
        <v>#N/A</v>
      </c>
      <c r="AX570" s="100"/>
      <c r="AY570" s="100"/>
      <c r="AZ570" s="100"/>
      <c r="BA570" s="100"/>
      <c r="BB570" s="100"/>
      <c r="BC570" s="100"/>
      <c r="BD570" s="100"/>
      <c r="BE570" s="100"/>
    </row>
    <row r="571" spans="1:57" ht="78.75" x14ac:dyDescent="0.25">
      <c r="A571" s="125">
        <v>575</v>
      </c>
      <c r="B571" s="126" t="s">
        <v>5415</v>
      </c>
      <c r="C571" s="126" t="s">
        <v>5415</v>
      </c>
      <c r="D571" s="133"/>
      <c r="E571" s="126" t="s">
        <v>2856</v>
      </c>
      <c r="F571" s="133"/>
      <c r="G571" s="133"/>
      <c r="H571" s="132" t="s">
        <v>2857</v>
      </c>
      <c r="I571" s="440">
        <v>42577</v>
      </c>
      <c r="J571" s="167" t="s">
        <v>271</v>
      </c>
      <c r="K571" s="166" t="s">
        <v>2858</v>
      </c>
      <c r="L571" s="217">
        <v>20000</v>
      </c>
      <c r="M571" s="132" t="s">
        <v>3477</v>
      </c>
      <c r="N571" s="151" t="s">
        <v>203</v>
      </c>
      <c r="O571" s="133"/>
      <c r="P571" s="134" t="s">
        <v>203</v>
      </c>
      <c r="Q571" s="135">
        <v>42577</v>
      </c>
      <c r="R571" s="148"/>
      <c r="S571" s="205" t="s">
        <v>70</v>
      </c>
      <c r="T571" s="138">
        <v>42578</v>
      </c>
      <c r="U571" s="139" t="s">
        <v>3293</v>
      </c>
      <c r="V571" s="139" t="s">
        <v>204</v>
      </c>
      <c r="W571" s="140">
        <v>42607</v>
      </c>
      <c r="X571" s="148"/>
      <c r="Y571" s="148"/>
      <c r="Z571" s="422"/>
      <c r="AA571" s="141"/>
      <c r="AB571" s="150"/>
      <c r="AC571" s="144"/>
      <c r="AD571" s="144"/>
      <c r="AE571" s="144"/>
      <c r="AF571" s="144"/>
      <c r="AG571" s="144"/>
      <c r="AH571" s="144"/>
      <c r="AI571" s="144"/>
      <c r="AJ571" s="144"/>
      <c r="AK571" s="144"/>
      <c r="AL571" s="144"/>
      <c r="AM571" s="342"/>
      <c r="AN571" s="479"/>
      <c r="AO571" s="372" t="e">
        <f>VLOOKUP(C571,[2]LICITACIONES!$A$2:$A$51,1,0)</f>
        <v>#N/A</v>
      </c>
      <c r="AP571" s="469"/>
      <c r="AQ571" s="469"/>
      <c r="AR571" s="468"/>
      <c r="AS571" s="468"/>
      <c r="AT571" s="468"/>
      <c r="AU571" s="468" t="s">
        <v>6514</v>
      </c>
      <c r="AV571" s="468" t="e">
        <f>VLOOKUP(C571,[3]LICITACIONES!$A$2:$B$67,2,0)</f>
        <v>#N/A</v>
      </c>
      <c r="AW571" s="468" t="e">
        <f>VLOOKUP(C571,'[3]O.C. EN EJECUCIÓN'!$A$2:$B$25,2,0)</f>
        <v>#N/A</v>
      </c>
      <c r="AX571" s="100"/>
      <c r="AY571" s="100"/>
      <c r="AZ571" s="100"/>
      <c r="BA571" s="100"/>
      <c r="BB571" s="100"/>
      <c r="BC571" s="100"/>
      <c r="BD571" s="100"/>
      <c r="BE571" s="100"/>
    </row>
    <row r="572" spans="1:57" ht="115.5" x14ac:dyDescent="0.25">
      <c r="A572" s="125">
        <v>576</v>
      </c>
      <c r="B572" s="126" t="s">
        <v>2859</v>
      </c>
      <c r="C572" s="126" t="s">
        <v>2859</v>
      </c>
      <c r="D572" s="133"/>
      <c r="E572" s="126" t="s">
        <v>2860</v>
      </c>
      <c r="F572" s="133"/>
      <c r="G572" s="133"/>
      <c r="H572" s="132" t="s">
        <v>2861</v>
      </c>
      <c r="I572" s="440">
        <v>42577</v>
      </c>
      <c r="J572" s="167" t="s">
        <v>271</v>
      </c>
      <c r="K572" s="166" t="s">
        <v>2862</v>
      </c>
      <c r="L572" s="131">
        <v>8000</v>
      </c>
      <c r="M572" s="132" t="s">
        <v>3478</v>
      </c>
      <c r="N572" s="151" t="s">
        <v>203</v>
      </c>
      <c r="O572" s="133"/>
      <c r="P572" s="134" t="s">
        <v>203</v>
      </c>
      <c r="Q572" s="135">
        <v>42577</v>
      </c>
      <c r="R572" s="148"/>
      <c r="S572" s="137" t="s">
        <v>70</v>
      </c>
      <c r="T572" s="138">
        <v>42578</v>
      </c>
      <c r="U572" s="148"/>
      <c r="V572" s="148" t="s">
        <v>203</v>
      </c>
      <c r="W572" s="452">
        <v>42647</v>
      </c>
      <c r="X572" s="148"/>
      <c r="Y572" s="148" t="s">
        <v>6860</v>
      </c>
      <c r="Z572" s="421" t="s">
        <v>220</v>
      </c>
      <c r="AA572" s="141">
        <v>42650</v>
      </c>
      <c r="AB572" s="150"/>
      <c r="AC572" s="144"/>
      <c r="AD572" s="144"/>
      <c r="AE572" s="144"/>
      <c r="AF572" s="144"/>
      <c r="AG572" s="144"/>
      <c r="AH572" s="144"/>
      <c r="AI572" s="144"/>
      <c r="AJ572" s="144"/>
      <c r="AK572" s="144"/>
      <c r="AL572" s="144"/>
      <c r="AM572" s="342"/>
      <c r="AN572" s="479"/>
      <c r="AO572" s="372" t="e">
        <f>VLOOKUP(C572,[2]LICITACIONES!$A$2:$A$51,1,0)</f>
        <v>#N/A</v>
      </c>
      <c r="AP572" s="469"/>
      <c r="AQ572" s="469"/>
      <c r="AR572" s="468"/>
      <c r="AS572" s="468"/>
      <c r="AT572" s="468"/>
      <c r="AU572" s="468"/>
      <c r="AV572" s="468" t="e">
        <f>VLOOKUP(C572,[3]LICITACIONES!$A$2:$B$67,2,0)</f>
        <v>#N/A</v>
      </c>
      <c r="AW572" s="468" t="e">
        <f>VLOOKUP(C572,'[3]O.C. EN EJECUCIÓN'!$A$2:$B$25,2,0)</f>
        <v>#N/A</v>
      </c>
      <c r="AX572" s="100"/>
      <c r="AY572" s="100"/>
      <c r="AZ572" s="100"/>
      <c r="BA572" s="100"/>
      <c r="BB572" s="100"/>
      <c r="BC572" s="100"/>
      <c r="BD572" s="100"/>
      <c r="BE572" s="100"/>
    </row>
    <row r="573" spans="1:57" ht="94.5" x14ac:dyDescent="0.25">
      <c r="A573" s="125">
        <v>577</v>
      </c>
      <c r="B573" s="126" t="s">
        <v>2863</v>
      </c>
      <c r="C573" s="126" t="s">
        <v>2863</v>
      </c>
      <c r="D573" s="133"/>
      <c r="E573" s="126" t="s">
        <v>2864</v>
      </c>
      <c r="F573" s="133"/>
      <c r="G573" s="133"/>
      <c r="H573" s="132" t="s">
        <v>2865</v>
      </c>
      <c r="I573" s="440">
        <v>42577</v>
      </c>
      <c r="J573" s="167" t="s">
        <v>271</v>
      </c>
      <c r="K573" s="166" t="s">
        <v>2866</v>
      </c>
      <c r="L573" s="131">
        <v>6000</v>
      </c>
      <c r="M573" s="132" t="s">
        <v>3479</v>
      </c>
      <c r="N573" s="151" t="s">
        <v>203</v>
      </c>
      <c r="O573" s="133"/>
      <c r="P573" s="134" t="s">
        <v>203</v>
      </c>
      <c r="Q573" s="135">
        <v>42577</v>
      </c>
      <c r="R573" s="148"/>
      <c r="S573" s="205" t="s">
        <v>70</v>
      </c>
      <c r="T573" s="138">
        <v>42578</v>
      </c>
      <c r="U573" s="148"/>
      <c r="V573" s="148" t="s">
        <v>203</v>
      </c>
      <c r="W573" s="452">
        <v>42611</v>
      </c>
      <c r="X573" s="148"/>
      <c r="Y573" s="148" t="s">
        <v>6014</v>
      </c>
      <c r="Z573" s="421"/>
      <c r="AA573" s="141"/>
      <c r="AB573" s="150"/>
      <c r="AC573" s="144"/>
      <c r="AD573" s="144"/>
      <c r="AE573" s="144"/>
      <c r="AF573" s="144"/>
      <c r="AG573" s="144"/>
      <c r="AH573" s="144"/>
      <c r="AI573" s="144"/>
      <c r="AJ573" s="144"/>
      <c r="AK573" s="144"/>
      <c r="AL573" s="144"/>
      <c r="AM573" s="342"/>
      <c r="AN573" s="479"/>
      <c r="AO573" s="372" t="e">
        <f>VLOOKUP(C573,[2]LICITACIONES!$A$2:$A$51,1,0)</f>
        <v>#N/A</v>
      </c>
      <c r="AP573" s="469"/>
      <c r="AQ573" s="469"/>
      <c r="AR573" s="468"/>
      <c r="AS573" s="468"/>
      <c r="AT573" s="468"/>
      <c r="AU573" s="468"/>
      <c r="AV573" s="468" t="e">
        <f>VLOOKUP(C573,[3]LICITACIONES!$A$2:$B$67,2,0)</f>
        <v>#N/A</v>
      </c>
      <c r="AW573" s="468" t="e">
        <f>VLOOKUP(C573,'[3]O.C. EN EJECUCIÓN'!$A$2:$B$25,2,0)</f>
        <v>#N/A</v>
      </c>
      <c r="AX573" s="100"/>
      <c r="AY573" s="100"/>
      <c r="AZ573" s="100"/>
      <c r="BA573" s="100"/>
      <c r="BB573" s="100"/>
      <c r="BC573" s="100"/>
      <c r="BD573" s="100"/>
      <c r="BE573" s="100"/>
    </row>
    <row r="574" spans="1:57" ht="78.75" x14ac:dyDescent="0.25">
      <c r="A574" s="125">
        <v>578</v>
      </c>
      <c r="B574" s="126" t="s">
        <v>2867</v>
      </c>
      <c r="C574" s="126" t="s">
        <v>2867</v>
      </c>
      <c r="D574" s="133"/>
      <c r="E574" s="126" t="s">
        <v>2868</v>
      </c>
      <c r="F574" s="133"/>
      <c r="G574" s="133"/>
      <c r="H574" s="132" t="s">
        <v>2869</v>
      </c>
      <c r="I574" s="440">
        <v>42577</v>
      </c>
      <c r="J574" s="167" t="s">
        <v>271</v>
      </c>
      <c r="K574" s="166" t="s">
        <v>2870</v>
      </c>
      <c r="L574" s="131">
        <v>6000</v>
      </c>
      <c r="M574" s="132" t="s">
        <v>3480</v>
      </c>
      <c r="N574" s="151" t="s">
        <v>203</v>
      </c>
      <c r="O574" s="133"/>
      <c r="P574" s="134" t="s">
        <v>203</v>
      </c>
      <c r="Q574" s="135">
        <v>42577</v>
      </c>
      <c r="R574" s="148"/>
      <c r="S574" s="137" t="s">
        <v>70</v>
      </c>
      <c r="T574" s="138">
        <v>42578</v>
      </c>
      <c r="U574" s="148" t="s">
        <v>3293</v>
      </c>
      <c r="V574" s="148" t="s">
        <v>204</v>
      </c>
      <c r="W574" s="452">
        <v>42639</v>
      </c>
      <c r="X574" s="148" t="s">
        <v>6742</v>
      </c>
      <c r="Y574" s="148" t="s">
        <v>6013</v>
      </c>
      <c r="Z574" s="421" t="s">
        <v>204</v>
      </c>
      <c r="AA574" s="141">
        <v>42639</v>
      </c>
      <c r="AB574" s="150"/>
      <c r="AC574" s="144"/>
      <c r="AD574" s="144"/>
      <c r="AE574" s="144"/>
      <c r="AF574" s="144"/>
      <c r="AG574" s="144"/>
      <c r="AH574" s="144"/>
      <c r="AI574" s="144"/>
      <c r="AJ574" s="144"/>
      <c r="AK574" s="144"/>
      <c r="AL574" s="144"/>
      <c r="AM574" s="342"/>
      <c r="AN574" s="479"/>
      <c r="AO574" s="372" t="e">
        <f>VLOOKUP(C574,[2]LICITACIONES!$A$2:$A$51,1,0)</f>
        <v>#N/A</v>
      </c>
      <c r="AP574" s="469"/>
      <c r="AQ574" s="469"/>
      <c r="AR574" s="468"/>
      <c r="AS574" s="468"/>
      <c r="AT574" s="468"/>
      <c r="AU574" s="468"/>
      <c r="AV574" s="468" t="e">
        <f>VLOOKUP(C574,[3]LICITACIONES!$A$2:$B$67,2,0)</f>
        <v>#N/A</v>
      </c>
      <c r="AW574" s="468" t="e">
        <f>VLOOKUP(C574,'[3]O.C. EN EJECUCIÓN'!$A$2:$B$25,2,0)</f>
        <v>#N/A</v>
      </c>
      <c r="AX574" s="100"/>
      <c r="AY574" s="100"/>
      <c r="AZ574" s="100"/>
      <c r="BA574" s="100"/>
      <c r="BB574" s="100"/>
      <c r="BC574" s="100"/>
      <c r="BD574" s="100"/>
      <c r="BE574" s="100"/>
    </row>
    <row r="575" spans="1:57" ht="78.75" x14ac:dyDescent="0.25">
      <c r="A575" s="125">
        <v>579</v>
      </c>
      <c r="B575" s="126" t="s">
        <v>2871</v>
      </c>
      <c r="C575" s="126" t="s">
        <v>2871</v>
      </c>
      <c r="D575" s="133"/>
      <c r="E575" s="126" t="s">
        <v>2872</v>
      </c>
      <c r="F575" s="133"/>
      <c r="G575" s="133"/>
      <c r="H575" s="132" t="s">
        <v>2873</v>
      </c>
      <c r="I575" s="440">
        <v>42577</v>
      </c>
      <c r="J575" s="167" t="s">
        <v>369</v>
      </c>
      <c r="K575" s="166" t="s">
        <v>2874</v>
      </c>
      <c r="L575" s="131">
        <v>20872.5</v>
      </c>
      <c r="M575" s="132" t="s">
        <v>3481</v>
      </c>
      <c r="N575" s="151" t="s">
        <v>203</v>
      </c>
      <c r="O575" s="133"/>
      <c r="P575" s="134" t="s">
        <v>203</v>
      </c>
      <c r="Q575" s="135">
        <v>42577</v>
      </c>
      <c r="R575" s="148"/>
      <c r="S575" s="205" t="s">
        <v>70</v>
      </c>
      <c r="T575" s="138">
        <v>42578</v>
      </c>
      <c r="U575" s="148" t="s">
        <v>3293</v>
      </c>
      <c r="V575" s="148" t="s">
        <v>204</v>
      </c>
      <c r="W575" s="452">
        <v>42636</v>
      </c>
      <c r="X575" s="148" t="s">
        <v>6621</v>
      </c>
      <c r="Y575" s="148" t="s">
        <v>6622</v>
      </c>
      <c r="Z575" s="421" t="s">
        <v>204</v>
      </c>
      <c r="AA575" s="141">
        <v>42636</v>
      </c>
      <c r="AB575" s="150"/>
      <c r="AC575" s="144"/>
      <c r="AD575" s="144"/>
      <c r="AE575" s="144"/>
      <c r="AF575" s="144"/>
      <c r="AG575" s="144"/>
      <c r="AH575" s="144"/>
      <c r="AI575" s="144"/>
      <c r="AJ575" s="144"/>
      <c r="AK575" s="144"/>
      <c r="AL575" s="144"/>
      <c r="AM575" s="342"/>
      <c r="AN575" s="479"/>
      <c r="AO575" s="372" t="e">
        <f>VLOOKUP(C575,[2]LICITACIONES!$A$2:$A$51,1,0)</f>
        <v>#N/A</v>
      </c>
      <c r="AP575" s="469"/>
      <c r="AQ575" s="469"/>
      <c r="AR575" s="468"/>
      <c r="AS575" s="468"/>
      <c r="AT575" s="468"/>
      <c r="AU575" s="468"/>
      <c r="AV575" s="468" t="e">
        <f>VLOOKUP(C575,[3]LICITACIONES!$A$2:$B$67,2,0)</f>
        <v>#N/A</v>
      </c>
      <c r="AW575" s="468" t="e">
        <f>VLOOKUP(C575,'[3]O.C. EN EJECUCIÓN'!$A$2:$B$25,2,0)</f>
        <v>#N/A</v>
      </c>
      <c r="AX575" s="100"/>
      <c r="AY575" s="100"/>
      <c r="AZ575" s="100"/>
      <c r="BA575" s="100"/>
      <c r="BB575" s="100"/>
      <c r="BC575" s="100"/>
      <c r="BD575" s="100"/>
      <c r="BE575" s="100"/>
    </row>
    <row r="576" spans="1:57" ht="78.75" x14ac:dyDescent="0.25">
      <c r="A576" s="125">
        <v>580</v>
      </c>
      <c r="B576" s="126" t="s">
        <v>2875</v>
      </c>
      <c r="C576" s="126" t="s">
        <v>2875</v>
      </c>
      <c r="D576" s="133"/>
      <c r="E576" s="127"/>
      <c r="F576" s="133"/>
      <c r="G576" s="133"/>
      <c r="H576" s="132" t="s">
        <v>465</v>
      </c>
      <c r="I576" s="440">
        <v>42088</v>
      </c>
      <c r="J576" s="167" t="s">
        <v>467</v>
      </c>
      <c r="K576" s="166" t="s">
        <v>2876</v>
      </c>
      <c r="L576" s="131">
        <v>136000</v>
      </c>
      <c r="M576" s="132" t="s">
        <v>2877</v>
      </c>
      <c r="N576" s="151" t="s">
        <v>270</v>
      </c>
      <c r="O576" s="133"/>
      <c r="P576" s="134" t="s">
        <v>116</v>
      </c>
      <c r="Q576" s="135">
        <v>42612</v>
      </c>
      <c r="R576" s="148"/>
      <c r="S576" s="137" t="s">
        <v>11</v>
      </c>
      <c r="T576" s="138">
        <v>42578</v>
      </c>
      <c r="U576" s="148"/>
      <c r="V576" s="139" t="s">
        <v>116</v>
      </c>
      <c r="W576" s="140">
        <v>42605</v>
      </c>
      <c r="X576" s="196" t="s">
        <v>3856</v>
      </c>
      <c r="Y576" s="148"/>
      <c r="Z576" s="421" t="s">
        <v>872</v>
      </c>
      <c r="AA576" s="141">
        <v>42612</v>
      </c>
      <c r="AB576" s="150"/>
      <c r="AC576" s="144"/>
      <c r="AD576" s="144"/>
      <c r="AE576" s="144"/>
      <c r="AF576" s="144"/>
      <c r="AG576" s="144"/>
      <c r="AH576" s="144"/>
      <c r="AI576" s="144"/>
      <c r="AJ576" s="144"/>
      <c r="AK576" s="144"/>
      <c r="AL576" s="144"/>
      <c r="AM576" s="342"/>
      <c r="AN576" s="479" t="s">
        <v>6551</v>
      </c>
      <c r="AO576" s="372" t="e">
        <f>VLOOKUP(C576,[2]LICITACIONES!$A$2:$A$51,1,0)</f>
        <v>#N/A</v>
      </c>
      <c r="AP576" s="469"/>
      <c r="AQ576" s="469"/>
      <c r="AR576" s="468"/>
      <c r="AS576" s="468"/>
      <c r="AT576" s="468"/>
      <c r="AU576" s="468"/>
      <c r="AV576" s="468" t="e">
        <f>VLOOKUP(C576,[3]LICITACIONES!$A$2:$B$67,2,0)</f>
        <v>#N/A</v>
      </c>
      <c r="AW576" s="468" t="str">
        <f>VLOOKUP(C576,'[3]O.C. EN EJECUCIÓN'!$A$2:$B$25,2,0)</f>
        <v>Tecnopolis - Sistema de Sonido Modulado</v>
      </c>
      <c r="AX576" s="100"/>
      <c r="AY576" s="100"/>
      <c r="AZ576" s="100"/>
      <c r="BA576" s="100"/>
      <c r="BB576" s="100"/>
      <c r="BC576" s="100"/>
      <c r="BD576" s="100"/>
      <c r="BE576" s="100"/>
    </row>
    <row r="577" spans="1:57" ht="78.75" x14ac:dyDescent="0.25">
      <c r="A577" s="125">
        <v>581</v>
      </c>
      <c r="B577" s="126" t="s">
        <v>2878</v>
      </c>
      <c r="C577" s="126" t="s">
        <v>2878</v>
      </c>
      <c r="D577" s="133"/>
      <c r="E577" s="127"/>
      <c r="F577" s="133"/>
      <c r="G577" s="133"/>
      <c r="H577" s="132" t="s">
        <v>2879</v>
      </c>
      <c r="I577" s="440">
        <v>42024</v>
      </c>
      <c r="J577" s="167" t="s">
        <v>300</v>
      </c>
      <c r="K577" s="166" t="s">
        <v>2472</v>
      </c>
      <c r="L577" s="131">
        <v>7788415.0099999998</v>
      </c>
      <c r="M577" s="132" t="s">
        <v>3857</v>
      </c>
      <c r="N577" s="151" t="s">
        <v>270</v>
      </c>
      <c r="O577" s="133"/>
      <c r="P577" s="134" t="s">
        <v>116</v>
      </c>
      <c r="Q577" s="135">
        <v>42577</v>
      </c>
      <c r="R577" s="196" t="s">
        <v>286</v>
      </c>
      <c r="S577" s="137" t="s">
        <v>11</v>
      </c>
      <c r="T577" s="138">
        <v>42579</v>
      </c>
      <c r="U577" s="139" t="s">
        <v>355</v>
      </c>
      <c r="V577" s="148"/>
      <c r="W577" s="148"/>
      <c r="X577" s="148"/>
      <c r="Y577" s="148"/>
      <c r="Z577" s="421" t="s">
        <v>872</v>
      </c>
      <c r="AA577" s="141">
        <v>42578</v>
      </c>
      <c r="AB577" s="150"/>
      <c r="AC577" s="144"/>
      <c r="AD577" s="144"/>
      <c r="AE577" s="144"/>
      <c r="AF577" s="144"/>
      <c r="AG577" s="144"/>
      <c r="AH577" s="144"/>
      <c r="AI577" s="144"/>
      <c r="AJ577" s="144"/>
      <c r="AK577" s="144"/>
      <c r="AL577" s="144"/>
      <c r="AM577" s="418" t="s">
        <v>4557</v>
      </c>
      <c r="AN577" s="479"/>
      <c r="AO577" s="372" t="e">
        <f>VLOOKUP(C577,[2]LICITACIONES!$A$2:$A$51,1,0)</f>
        <v>#N/A</v>
      </c>
      <c r="AP577" s="469"/>
      <c r="AQ577" s="469"/>
      <c r="AR577" s="468"/>
      <c r="AS577" s="468"/>
      <c r="AT577" s="468"/>
      <c r="AU577" s="468" t="s">
        <v>6514</v>
      </c>
      <c r="AV577" s="468" t="e">
        <f>VLOOKUP(C577,[3]LICITACIONES!$A$2:$B$67,2,0)</f>
        <v>#N/A</v>
      </c>
      <c r="AW577" s="468" t="e">
        <f>VLOOKUP(C577,'[3]O.C. EN EJECUCIÓN'!$A$2:$B$25,2,0)</f>
        <v>#N/A</v>
      </c>
      <c r="AX577" s="100"/>
      <c r="AY577" s="100"/>
      <c r="AZ577" s="100"/>
      <c r="BA577" s="100"/>
      <c r="BB577" s="100"/>
      <c r="BC577" s="100"/>
      <c r="BD577" s="100"/>
      <c r="BE577" s="100"/>
    </row>
    <row r="578" spans="1:57" ht="31.5" x14ac:dyDescent="0.25">
      <c r="A578" s="125">
        <v>582</v>
      </c>
      <c r="B578" s="127" t="str">
        <f>C578</f>
        <v>024884/2016</v>
      </c>
      <c r="C578" s="127" t="s">
        <v>4934</v>
      </c>
      <c r="D578" s="133"/>
      <c r="E578" s="126" t="s">
        <v>2881</v>
      </c>
      <c r="F578" s="133"/>
      <c r="G578" s="133"/>
      <c r="H578" s="133"/>
      <c r="I578" s="133"/>
      <c r="J578" s="167" t="s">
        <v>196</v>
      </c>
      <c r="K578" s="166" t="s">
        <v>2882</v>
      </c>
      <c r="L578" s="133"/>
      <c r="M578" s="132" t="s">
        <v>2883</v>
      </c>
      <c r="N578" s="127"/>
      <c r="O578" s="133"/>
      <c r="P578" s="147"/>
      <c r="Q578" s="147"/>
      <c r="R578" s="148"/>
      <c r="S578" s="137" t="s">
        <v>70</v>
      </c>
      <c r="T578" s="138">
        <v>42578</v>
      </c>
      <c r="U578" s="148"/>
      <c r="V578" s="148"/>
      <c r="W578" s="148"/>
      <c r="X578" s="148"/>
      <c r="Y578" s="148"/>
      <c r="Z578" s="421" t="s">
        <v>872</v>
      </c>
      <c r="AA578" s="141">
        <v>42578</v>
      </c>
      <c r="AB578" s="150"/>
      <c r="AC578" s="144"/>
      <c r="AD578" s="144"/>
      <c r="AE578" s="144"/>
      <c r="AF578" s="144"/>
      <c r="AG578" s="144"/>
      <c r="AH578" s="144"/>
      <c r="AI578" s="144"/>
      <c r="AJ578" s="144"/>
      <c r="AK578" s="144"/>
      <c r="AL578" s="144"/>
      <c r="AM578" s="342"/>
      <c r="AN578" s="479"/>
      <c r="AO578" s="372" t="e">
        <f>VLOOKUP(C578,[2]LICITACIONES!$A$2:$A$51,1,0)</f>
        <v>#N/A</v>
      </c>
      <c r="AP578" s="469"/>
      <c r="AQ578" s="469"/>
      <c r="AR578" s="468"/>
      <c r="AS578" s="468"/>
      <c r="AT578" s="468"/>
      <c r="AU578" s="468"/>
      <c r="AV578" s="468" t="e">
        <f>VLOOKUP(C578,[3]LICITACIONES!$A$2:$B$67,2,0)</f>
        <v>#N/A</v>
      </c>
      <c r="AW578" s="468" t="e">
        <f>VLOOKUP(C578,'[3]O.C. EN EJECUCIÓN'!$A$2:$B$25,2,0)</f>
        <v>#N/A</v>
      </c>
      <c r="AX578" s="100"/>
      <c r="AY578" s="100"/>
      <c r="AZ578" s="100"/>
      <c r="BA578" s="100"/>
      <c r="BB578" s="100"/>
      <c r="BC578" s="100"/>
      <c r="BD578" s="100"/>
      <c r="BE578" s="100"/>
    </row>
    <row r="579" spans="1:57" ht="78.75" x14ac:dyDescent="0.25">
      <c r="A579" s="125">
        <v>583</v>
      </c>
      <c r="B579" s="126" t="s">
        <v>2884</v>
      </c>
      <c r="C579" s="126" t="s">
        <v>2884</v>
      </c>
      <c r="D579" s="133"/>
      <c r="E579" s="126" t="s">
        <v>2885</v>
      </c>
      <c r="F579" s="133"/>
      <c r="G579" s="133"/>
      <c r="H579" s="132" t="s">
        <v>2886</v>
      </c>
      <c r="I579" s="440">
        <v>42578</v>
      </c>
      <c r="J579" s="167" t="s">
        <v>271</v>
      </c>
      <c r="K579" s="166" t="s">
        <v>2887</v>
      </c>
      <c r="L579" s="131">
        <v>10000</v>
      </c>
      <c r="M579" s="132" t="s">
        <v>2888</v>
      </c>
      <c r="N579" s="151" t="s">
        <v>203</v>
      </c>
      <c r="O579" s="133"/>
      <c r="P579" s="134" t="s">
        <v>203</v>
      </c>
      <c r="Q579" s="135">
        <v>42578</v>
      </c>
      <c r="R579" s="148"/>
      <c r="S579" s="137" t="s">
        <v>70</v>
      </c>
      <c r="T579" s="138">
        <v>42578</v>
      </c>
      <c r="U579" s="148" t="s">
        <v>3293</v>
      </c>
      <c r="V579" s="148" t="s">
        <v>204</v>
      </c>
      <c r="W579" s="452">
        <v>42622</v>
      </c>
      <c r="X579" s="148" t="s">
        <v>6015</v>
      </c>
      <c r="Y579" s="148" t="s">
        <v>6016</v>
      </c>
      <c r="Z579" s="421" t="s">
        <v>204</v>
      </c>
      <c r="AA579" s="141">
        <v>42622</v>
      </c>
      <c r="AB579" s="150"/>
      <c r="AC579" s="144"/>
      <c r="AD579" s="144"/>
      <c r="AE579" s="144"/>
      <c r="AF579" s="144"/>
      <c r="AG579" s="144"/>
      <c r="AH579" s="144"/>
      <c r="AI579" s="144"/>
      <c r="AJ579" s="144"/>
      <c r="AK579" s="144"/>
      <c r="AL579" s="144"/>
      <c r="AM579" s="342"/>
      <c r="AN579" s="479"/>
      <c r="AO579" s="372" t="e">
        <f>VLOOKUP(C579,[2]LICITACIONES!$A$2:$A$51,1,0)</f>
        <v>#N/A</v>
      </c>
      <c r="AP579" s="469"/>
      <c r="AQ579" s="469"/>
      <c r="AR579" s="468"/>
      <c r="AS579" s="468"/>
      <c r="AT579" s="468"/>
      <c r="AU579" s="468" t="s">
        <v>6514</v>
      </c>
      <c r="AV579" s="468" t="e">
        <f>VLOOKUP(C579,[3]LICITACIONES!$A$2:$B$67,2,0)</f>
        <v>#N/A</v>
      </c>
      <c r="AW579" s="468" t="e">
        <f>VLOOKUP(C579,'[3]O.C. EN EJECUCIÓN'!$A$2:$B$25,2,0)</f>
        <v>#N/A</v>
      </c>
      <c r="AX579" s="100"/>
      <c r="AY579" s="100"/>
      <c r="AZ579" s="100"/>
      <c r="BA579" s="100"/>
      <c r="BB579" s="100"/>
      <c r="BC579" s="100"/>
      <c r="BD579" s="100"/>
      <c r="BE579" s="100"/>
    </row>
    <row r="580" spans="1:57" ht="94.5" x14ac:dyDescent="0.25">
      <c r="A580" s="125">
        <v>584</v>
      </c>
      <c r="B580" s="126" t="s">
        <v>2889</v>
      </c>
      <c r="C580" s="126" t="s">
        <v>2889</v>
      </c>
      <c r="D580" s="133"/>
      <c r="E580" s="126" t="s">
        <v>2890</v>
      </c>
      <c r="F580" s="133"/>
      <c r="G580" s="133"/>
      <c r="H580" s="132" t="s">
        <v>2891</v>
      </c>
      <c r="I580" s="440">
        <v>42578</v>
      </c>
      <c r="J580" s="167" t="s">
        <v>271</v>
      </c>
      <c r="K580" s="166" t="s">
        <v>2892</v>
      </c>
      <c r="L580" s="131">
        <v>2500</v>
      </c>
      <c r="M580" s="132" t="s">
        <v>3482</v>
      </c>
      <c r="N580" s="151" t="s">
        <v>203</v>
      </c>
      <c r="O580" s="133"/>
      <c r="P580" s="134" t="s">
        <v>203</v>
      </c>
      <c r="Q580" s="135">
        <v>42578</v>
      </c>
      <c r="R580" s="148"/>
      <c r="S580" s="137" t="s">
        <v>70</v>
      </c>
      <c r="T580" s="138">
        <v>42578</v>
      </c>
      <c r="U580" s="148" t="s">
        <v>3293</v>
      </c>
      <c r="V580" s="148" t="s">
        <v>204</v>
      </c>
      <c r="W580" s="452">
        <v>42622</v>
      </c>
      <c r="X580" s="148" t="s">
        <v>6017</v>
      </c>
      <c r="Y580" s="148" t="s">
        <v>3835</v>
      </c>
      <c r="Z580" s="421"/>
      <c r="AA580" s="141"/>
      <c r="AB580" s="150"/>
      <c r="AC580" s="144"/>
      <c r="AD580" s="144"/>
      <c r="AE580" s="144"/>
      <c r="AF580" s="144"/>
      <c r="AG580" s="144"/>
      <c r="AH580" s="144"/>
      <c r="AI580" s="144"/>
      <c r="AJ580" s="144"/>
      <c r="AK580" s="144"/>
      <c r="AL580" s="144"/>
      <c r="AM580" s="342"/>
      <c r="AN580" s="479"/>
      <c r="AO580" s="372" t="e">
        <f>VLOOKUP(C580,[2]LICITACIONES!$A$2:$A$51,1,0)</f>
        <v>#N/A</v>
      </c>
      <c r="AP580" s="469"/>
      <c r="AQ580" s="469"/>
      <c r="AR580" s="468"/>
      <c r="AS580" s="468"/>
      <c r="AT580" s="468"/>
      <c r="AU580" s="468" t="s">
        <v>6514</v>
      </c>
      <c r="AV580" s="468" t="e">
        <f>VLOOKUP(C580,[3]LICITACIONES!$A$2:$B$67,2,0)</f>
        <v>#N/A</v>
      </c>
      <c r="AW580" s="468" t="e">
        <f>VLOOKUP(C580,'[3]O.C. EN EJECUCIÓN'!$A$2:$B$25,2,0)</f>
        <v>#N/A</v>
      </c>
      <c r="AX580" s="100"/>
      <c r="AY580" s="100"/>
      <c r="AZ580" s="100"/>
      <c r="BA580" s="100"/>
      <c r="BB580" s="100"/>
      <c r="BC580" s="100"/>
      <c r="BD580" s="100"/>
      <c r="BE580" s="100"/>
    </row>
    <row r="581" spans="1:57" ht="78.75" x14ac:dyDescent="0.25">
      <c r="A581" s="125">
        <v>585</v>
      </c>
      <c r="B581" s="126" t="s">
        <v>2893</v>
      </c>
      <c r="C581" s="126" t="s">
        <v>2893</v>
      </c>
      <c r="D581" s="133"/>
      <c r="E581" s="126" t="s">
        <v>2894</v>
      </c>
      <c r="F581" s="133"/>
      <c r="G581" s="133"/>
      <c r="H581" s="132" t="s">
        <v>2895</v>
      </c>
      <c r="I581" s="440">
        <v>42578</v>
      </c>
      <c r="J581" s="167" t="s">
        <v>271</v>
      </c>
      <c r="K581" s="166" t="s">
        <v>3483</v>
      </c>
      <c r="L581" s="131">
        <v>16000</v>
      </c>
      <c r="M581" s="132" t="s">
        <v>3484</v>
      </c>
      <c r="N581" s="151" t="s">
        <v>203</v>
      </c>
      <c r="O581" s="133"/>
      <c r="P581" s="134" t="s">
        <v>203</v>
      </c>
      <c r="Q581" s="135">
        <v>42578</v>
      </c>
      <c r="R581" s="148"/>
      <c r="S581" s="137" t="s">
        <v>70</v>
      </c>
      <c r="T581" s="138">
        <v>42578</v>
      </c>
      <c r="U581" s="148" t="s">
        <v>3293</v>
      </c>
      <c r="V581" s="148" t="s">
        <v>204</v>
      </c>
      <c r="W581" s="452">
        <v>42622</v>
      </c>
      <c r="X581" s="148" t="s">
        <v>6018</v>
      </c>
      <c r="Y581" s="148" t="s">
        <v>3835</v>
      </c>
      <c r="Z581" s="421"/>
      <c r="AA581" s="141"/>
      <c r="AB581" s="150"/>
      <c r="AC581" s="144"/>
      <c r="AD581" s="144"/>
      <c r="AE581" s="144"/>
      <c r="AF581" s="144"/>
      <c r="AG581" s="144"/>
      <c r="AH581" s="144"/>
      <c r="AI581" s="144"/>
      <c r="AJ581" s="144"/>
      <c r="AK581" s="144"/>
      <c r="AL581" s="144"/>
      <c r="AM581" s="342"/>
      <c r="AN581" s="479"/>
      <c r="AO581" s="372" t="e">
        <f>VLOOKUP(C581,[2]LICITACIONES!$A$2:$A$51,1,0)</f>
        <v>#N/A</v>
      </c>
      <c r="AP581" s="469"/>
      <c r="AQ581" s="469"/>
      <c r="AR581" s="468"/>
      <c r="AS581" s="468"/>
      <c r="AT581" s="468"/>
      <c r="AU581" s="468" t="s">
        <v>6514</v>
      </c>
      <c r="AV581" s="468" t="e">
        <f>VLOOKUP(C581,[3]LICITACIONES!$A$2:$B$67,2,0)</f>
        <v>#N/A</v>
      </c>
      <c r="AW581" s="468" t="e">
        <f>VLOOKUP(C581,'[3]O.C. EN EJECUCIÓN'!$A$2:$B$25,2,0)</f>
        <v>#N/A</v>
      </c>
      <c r="AX581" s="100"/>
      <c r="AY581" s="100"/>
      <c r="AZ581" s="100"/>
      <c r="BA581" s="100"/>
      <c r="BB581" s="100"/>
      <c r="BC581" s="100"/>
      <c r="BD581" s="100"/>
      <c r="BE581" s="100"/>
    </row>
    <row r="582" spans="1:57" ht="94.5" x14ac:dyDescent="0.25">
      <c r="A582" s="125">
        <v>586</v>
      </c>
      <c r="B582" s="126" t="s">
        <v>2896</v>
      </c>
      <c r="C582" s="126" t="s">
        <v>2896</v>
      </c>
      <c r="D582" s="133"/>
      <c r="E582" s="126" t="s">
        <v>2897</v>
      </c>
      <c r="F582" s="133"/>
      <c r="G582" s="133"/>
      <c r="H582" s="132" t="s">
        <v>2898</v>
      </c>
      <c r="I582" s="440">
        <v>42578</v>
      </c>
      <c r="J582" s="167" t="s">
        <v>271</v>
      </c>
      <c r="K582" s="166" t="s">
        <v>2899</v>
      </c>
      <c r="L582" s="131">
        <v>16000</v>
      </c>
      <c r="M582" s="132" t="s">
        <v>3485</v>
      </c>
      <c r="N582" s="151" t="s">
        <v>203</v>
      </c>
      <c r="O582" s="133"/>
      <c r="P582" s="134" t="s">
        <v>203</v>
      </c>
      <c r="Q582" s="135">
        <v>42578</v>
      </c>
      <c r="R582" s="148"/>
      <c r="S582" s="137" t="s">
        <v>70</v>
      </c>
      <c r="T582" s="138">
        <v>42578</v>
      </c>
      <c r="U582" s="148" t="s">
        <v>7050</v>
      </c>
      <c r="V582" s="148" t="s">
        <v>203</v>
      </c>
      <c r="W582" s="452" t="s">
        <v>6623</v>
      </c>
      <c r="X582" s="148"/>
      <c r="Y582" s="148" t="s">
        <v>6624</v>
      </c>
      <c r="Z582" s="421" t="s">
        <v>220</v>
      </c>
      <c r="AA582" s="141">
        <v>42642</v>
      </c>
      <c r="AB582" s="150"/>
      <c r="AC582" s="144"/>
      <c r="AD582" s="144"/>
      <c r="AE582" s="144"/>
      <c r="AF582" s="144"/>
      <c r="AG582" s="144"/>
      <c r="AH582" s="144"/>
      <c r="AI582" s="144"/>
      <c r="AJ582" s="144"/>
      <c r="AK582" s="144"/>
      <c r="AL582" s="144"/>
      <c r="AM582" s="342"/>
      <c r="AN582" s="479"/>
      <c r="AO582" s="372" t="e">
        <f>VLOOKUP(C582,[2]LICITACIONES!$A$2:$A$51,1,0)</f>
        <v>#N/A</v>
      </c>
      <c r="AP582" s="469"/>
      <c r="AQ582" s="469"/>
      <c r="AR582" s="468"/>
      <c r="AS582" s="468"/>
      <c r="AT582" s="468"/>
      <c r="AU582" s="468"/>
      <c r="AV582" s="468" t="e">
        <f>VLOOKUP(C582,[3]LICITACIONES!$A$2:$B$67,2,0)</f>
        <v>#N/A</v>
      </c>
      <c r="AW582" s="468" t="e">
        <f>VLOOKUP(C582,'[3]O.C. EN EJECUCIÓN'!$A$2:$B$25,2,0)</f>
        <v>#N/A</v>
      </c>
      <c r="AX582" s="100"/>
      <c r="AY582" s="100"/>
      <c r="AZ582" s="100"/>
      <c r="BA582" s="100"/>
      <c r="BB582" s="100"/>
      <c r="BC582" s="100"/>
      <c r="BD582" s="100"/>
      <c r="BE582" s="100"/>
    </row>
    <row r="583" spans="1:57" ht="94.5" x14ac:dyDescent="0.25">
      <c r="A583" s="125">
        <v>587</v>
      </c>
      <c r="B583" s="126" t="s">
        <v>2900</v>
      </c>
      <c r="C583" s="126" t="s">
        <v>2900</v>
      </c>
      <c r="D583" s="133"/>
      <c r="E583" s="126" t="s">
        <v>2901</v>
      </c>
      <c r="F583" s="133"/>
      <c r="G583" s="133"/>
      <c r="H583" s="132" t="s">
        <v>2902</v>
      </c>
      <c r="I583" s="440">
        <v>42578</v>
      </c>
      <c r="J583" s="167" t="s">
        <v>271</v>
      </c>
      <c r="K583" s="166" t="s">
        <v>2903</v>
      </c>
      <c r="L583" s="131">
        <v>22000</v>
      </c>
      <c r="M583" s="132" t="s">
        <v>3486</v>
      </c>
      <c r="N583" s="151" t="s">
        <v>203</v>
      </c>
      <c r="O583" s="133"/>
      <c r="P583" s="134" t="s">
        <v>203</v>
      </c>
      <c r="Q583" s="135">
        <v>42578</v>
      </c>
      <c r="R583" s="148"/>
      <c r="S583" s="137" t="s">
        <v>70</v>
      </c>
      <c r="T583" s="138">
        <v>42578</v>
      </c>
      <c r="U583" s="148" t="s">
        <v>3293</v>
      </c>
      <c r="V583" s="148" t="s">
        <v>204</v>
      </c>
      <c r="W583" s="452">
        <v>42622</v>
      </c>
      <c r="X583" s="148" t="s">
        <v>6019</v>
      </c>
      <c r="Y583" s="148" t="s">
        <v>3835</v>
      </c>
      <c r="Z583" s="421"/>
      <c r="AA583" s="141"/>
      <c r="AB583" s="150"/>
      <c r="AC583" s="144"/>
      <c r="AD583" s="144"/>
      <c r="AE583" s="144"/>
      <c r="AF583" s="144"/>
      <c r="AG583" s="144"/>
      <c r="AH583" s="144"/>
      <c r="AI583" s="144"/>
      <c r="AJ583" s="144"/>
      <c r="AK583" s="144"/>
      <c r="AL583" s="144"/>
      <c r="AM583" s="342"/>
      <c r="AN583" s="479"/>
      <c r="AO583" s="372" t="e">
        <f>VLOOKUP(C583,[2]LICITACIONES!$A$2:$A$51,1,0)</f>
        <v>#N/A</v>
      </c>
      <c r="AP583" s="469"/>
      <c r="AQ583" s="469"/>
      <c r="AR583" s="468"/>
      <c r="AS583" s="468"/>
      <c r="AT583" s="468"/>
      <c r="AU583" s="468" t="s">
        <v>6514</v>
      </c>
      <c r="AV583" s="468" t="e">
        <f>VLOOKUP(C583,[3]LICITACIONES!$A$2:$B$67,2,0)</f>
        <v>#N/A</v>
      </c>
      <c r="AW583" s="468" t="e">
        <f>VLOOKUP(C583,'[3]O.C. EN EJECUCIÓN'!$A$2:$B$25,2,0)</f>
        <v>#N/A</v>
      </c>
      <c r="AX583" s="100"/>
      <c r="AY583" s="100"/>
      <c r="AZ583" s="100"/>
      <c r="BA583" s="100"/>
      <c r="BB583" s="100"/>
      <c r="BC583" s="100"/>
      <c r="BD583" s="100"/>
      <c r="BE583" s="100"/>
    </row>
    <row r="584" spans="1:57" ht="78.75" x14ac:dyDescent="0.25">
      <c r="A584" s="125">
        <v>588</v>
      </c>
      <c r="B584" s="126" t="s">
        <v>2904</v>
      </c>
      <c r="C584" s="126" t="s">
        <v>2904</v>
      </c>
      <c r="D584" s="133"/>
      <c r="E584" s="126" t="s">
        <v>2905</v>
      </c>
      <c r="F584" s="133"/>
      <c r="G584" s="133"/>
      <c r="H584" s="132" t="s">
        <v>2906</v>
      </c>
      <c r="I584" s="440">
        <v>42578</v>
      </c>
      <c r="J584" s="167" t="s">
        <v>271</v>
      </c>
      <c r="K584" s="166" t="s">
        <v>3487</v>
      </c>
      <c r="L584" s="131">
        <v>6500</v>
      </c>
      <c r="M584" s="132" t="s">
        <v>3488</v>
      </c>
      <c r="N584" s="151" t="s">
        <v>203</v>
      </c>
      <c r="O584" s="133"/>
      <c r="P584" s="134" t="s">
        <v>203</v>
      </c>
      <c r="Q584" s="135">
        <v>42578</v>
      </c>
      <c r="R584" s="148"/>
      <c r="S584" s="137" t="s">
        <v>70</v>
      </c>
      <c r="T584" s="138">
        <v>42578</v>
      </c>
      <c r="U584" s="148" t="s">
        <v>3293</v>
      </c>
      <c r="V584" s="148" t="s">
        <v>204</v>
      </c>
      <c r="W584" s="452">
        <v>42628</v>
      </c>
      <c r="X584" s="148" t="s">
        <v>6490</v>
      </c>
      <c r="Y584" s="148" t="s">
        <v>6013</v>
      </c>
      <c r="Z584" s="421"/>
      <c r="AA584" s="141"/>
      <c r="AB584" s="150"/>
      <c r="AC584" s="144"/>
      <c r="AD584" s="144"/>
      <c r="AE584" s="144"/>
      <c r="AF584" s="144"/>
      <c r="AG584" s="144"/>
      <c r="AH584" s="144"/>
      <c r="AI584" s="144"/>
      <c r="AJ584" s="144"/>
      <c r="AK584" s="144"/>
      <c r="AL584" s="144"/>
      <c r="AM584" s="342"/>
      <c r="AN584" s="479"/>
      <c r="AO584" s="372" t="e">
        <f>VLOOKUP(C584,[2]LICITACIONES!$A$2:$A$51,1,0)</f>
        <v>#N/A</v>
      </c>
      <c r="AP584" s="469"/>
      <c r="AQ584" s="469"/>
      <c r="AR584" s="468"/>
      <c r="AS584" s="468"/>
      <c r="AT584" s="468"/>
      <c r="AU584" s="468" t="s">
        <v>6514</v>
      </c>
      <c r="AV584" s="468" t="e">
        <f>VLOOKUP(C584,[3]LICITACIONES!$A$2:$B$67,2,0)</f>
        <v>#N/A</v>
      </c>
      <c r="AW584" s="468" t="e">
        <f>VLOOKUP(C584,'[3]O.C. EN EJECUCIÓN'!$A$2:$B$25,2,0)</f>
        <v>#N/A</v>
      </c>
      <c r="AX584" s="100"/>
      <c r="AY584" s="100"/>
      <c r="AZ584" s="100"/>
      <c r="BA584" s="100"/>
      <c r="BB584" s="100"/>
      <c r="BC584" s="100"/>
      <c r="BD584" s="100"/>
      <c r="BE584" s="100"/>
    </row>
    <row r="585" spans="1:57" ht="94.5" x14ac:dyDescent="0.25">
      <c r="A585" s="125">
        <v>589</v>
      </c>
      <c r="B585" s="126" t="s">
        <v>2907</v>
      </c>
      <c r="C585" s="126" t="s">
        <v>2907</v>
      </c>
      <c r="D585" s="133"/>
      <c r="E585" s="126" t="s">
        <v>2908</v>
      </c>
      <c r="F585" s="133"/>
      <c r="G585" s="133"/>
      <c r="H585" s="132" t="s">
        <v>2909</v>
      </c>
      <c r="I585" s="440">
        <v>42578</v>
      </c>
      <c r="J585" s="167" t="s">
        <v>271</v>
      </c>
      <c r="K585" s="166" t="s">
        <v>2910</v>
      </c>
      <c r="L585" s="131">
        <v>6500</v>
      </c>
      <c r="M585" s="132" t="s">
        <v>3489</v>
      </c>
      <c r="N585" s="151" t="s">
        <v>203</v>
      </c>
      <c r="O585" s="133"/>
      <c r="P585" s="134" t="s">
        <v>203</v>
      </c>
      <c r="Q585" s="135">
        <v>42578</v>
      </c>
      <c r="R585" s="148"/>
      <c r="S585" s="137" t="s">
        <v>70</v>
      </c>
      <c r="T585" s="138">
        <v>42578</v>
      </c>
      <c r="U585" s="148" t="s">
        <v>3293</v>
      </c>
      <c r="V585" s="148" t="s">
        <v>204</v>
      </c>
      <c r="W585" s="452">
        <v>42646</v>
      </c>
      <c r="X585" s="148" t="s">
        <v>6861</v>
      </c>
      <c r="Y585" s="148" t="s">
        <v>3835</v>
      </c>
      <c r="Z585" s="421" t="s">
        <v>204</v>
      </c>
      <c r="AA585" s="141">
        <v>42646</v>
      </c>
      <c r="AB585" s="150"/>
      <c r="AC585" s="144"/>
      <c r="AD585" s="144"/>
      <c r="AE585" s="144"/>
      <c r="AF585" s="144"/>
      <c r="AG585" s="144"/>
      <c r="AH585" s="144"/>
      <c r="AI585" s="144"/>
      <c r="AJ585" s="144"/>
      <c r="AK585" s="144"/>
      <c r="AL585" s="144"/>
      <c r="AM585" s="342"/>
      <c r="AN585" s="479"/>
      <c r="AO585" s="372" t="e">
        <f>VLOOKUP(C585,[2]LICITACIONES!$A$2:$A$51,1,0)</f>
        <v>#N/A</v>
      </c>
      <c r="AP585" s="469"/>
      <c r="AQ585" s="469"/>
      <c r="AR585" s="468"/>
      <c r="AS585" s="468"/>
      <c r="AT585" s="468"/>
      <c r="AU585" s="468"/>
      <c r="AV585" s="468" t="e">
        <f>VLOOKUP(C585,[3]LICITACIONES!$A$2:$B$67,2,0)</f>
        <v>#N/A</v>
      </c>
      <c r="AW585" s="468" t="e">
        <f>VLOOKUP(C585,'[3]O.C. EN EJECUCIÓN'!$A$2:$B$25,2,0)</f>
        <v>#N/A</v>
      </c>
      <c r="AX585" s="100"/>
      <c r="AY585" s="100"/>
      <c r="AZ585" s="100"/>
      <c r="BA585" s="100"/>
      <c r="BB585" s="100"/>
      <c r="BC585" s="100"/>
      <c r="BD585" s="100"/>
      <c r="BE585" s="100"/>
    </row>
    <row r="586" spans="1:57" ht="78.75" x14ac:dyDescent="0.25">
      <c r="A586" s="125">
        <v>590</v>
      </c>
      <c r="B586" s="126" t="s">
        <v>2911</v>
      </c>
      <c r="C586" s="126" t="s">
        <v>2911</v>
      </c>
      <c r="D586" s="133"/>
      <c r="E586" s="126" t="s">
        <v>2912</v>
      </c>
      <c r="F586" s="133"/>
      <c r="G586" s="133"/>
      <c r="H586" s="132" t="s">
        <v>2913</v>
      </c>
      <c r="I586" s="440">
        <v>42578</v>
      </c>
      <c r="J586" s="167" t="s">
        <v>196</v>
      </c>
      <c r="K586" s="166" t="s">
        <v>198</v>
      </c>
      <c r="L586" s="166" t="s">
        <v>2914</v>
      </c>
      <c r="M586" s="132" t="s">
        <v>2915</v>
      </c>
      <c r="N586" s="151" t="s">
        <v>203</v>
      </c>
      <c r="O586" s="133"/>
      <c r="P586" s="134" t="s">
        <v>203</v>
      </c>
      <c r="Q586" s="135">
        <v>42578</v>
      </c>
      <c r="R586" s="148"/>
      <c r="S586" s="137" t="s">
        <v>70</v>
      </c>
      <c r="T586" s="138">
        <v>42578</v>
      </c>
      <c r="U586" s="139" t="s">
        <v>3293</v>
      </c>
      <c r="V586" s="139" t="s">
        <v>204</v>
      </c>
      <c r="W586" s="140">
        <v>42614</v>
      </c>
      <c r="X586" s="196" t="s">
        <v>6020</v>
      </c>
      <c r="Y586" s="139" t="s">
        <v>6021</v>
      </c>
      <c r="Z586" s="421"/>
      <c r="AA586" s="141"/>
      <c r="AB586" s="150"/>
      <c r="AC586" s="144" t="s">
        <v>6212</v>
      </c>
      <c r="AD586" s="144" t="s">
        <v>6212</v>
      </c>
      <c r="AE586" s="144"/>
      <c r="AF586" s="144">
        <v>30678561165</v>
      </c>
      <c r="AG586" s="144"/>
      <c r="AH586" s="144" t="s">
        <v>6213</v>
      </c>
      <c r="AI586" s="144"/>
      <c r="AJ586" s="144"/>
      <c r="AK586" s="144"/>
      <c r="AL586" s="144"/>
      <c r="AM586" s="342"/>
      <c r="AN586" s="479"/>
      <c r="AO586" s="372" t="e">
        <f>VLOOKUP(C586,[2]LICITACIONES!$A$2:$A$51,1,0)</f>
        <v>#N/A</v>
      </c>
      <c r="AP586" s="469"/>
      <c r="AQ586" s="469"/>
      <c r="AR586" s="468"/>
      <c r="AS586" s="468"/>
      <c r="AT586" s="468"/>
      <c r="AU586" s="468" t="s">
        <v>6514</v>
      </c>
      <c r="AV586" s="468" t="e">
        <f>VLOOKUP(C586,[3]LICITACIONES!$A$2:$B$67,2,0)</f>
        <v>#N/A</v>
      </c>
      <c r="AW586" s="468" t="e">
        <f>VLOOKUP(C586,'[3]O.C. EN EJECUCIÓN'!$A$2:$B$25,2,0)</f>
        <v>#N/A</v>
      </c>
      <c r="AX586" s="100"/>
      <c r="AY586" s="100"/>
      <c r="AZ586" s="100"/>
      <c r="BA586" s="100"/>
      <c r="BB586" s="100"/>
      <c r="BC586" s="100"/>
      <c r="BD586" s="100"/>
      <c r="BE586" s="100"/>
    </row>
    <row r="587" spans="1:57" ht="78.75" x14ac:dyDescent="0.25">
      <c r="A587" s="125">
        <v>591</v>
      </c>
      <c r="B587" s="126" t="s">
        <v>2916</v>
      </c>
      <c r="C587" s="126" t="s">
        <v>2916</v>
      </c>
      <c r="D587" s="133"/>
      <c r="E587" s="126" t="s">
        <v>2917</v>
      </c>
      <c r="F587" s="133"/>
      <c r="G587" s="133"/>
      <c r="H587" s="132" t="s">
        <v>2918</v>
      </c>
      <c r="I587" s="440">
        <v>42578</v>
      </c>
      <c r="J587" s="167" t="s">
        <v>196</v>
      </c>
      <c r="K587" s="166" t="s">
        <v>198</v>
      </c>
      <c r="L587" s="131">
        <v>2059.42</v>
      </c>
      <c r="M587" s="132" t="s">
        <v>2919</v>
      </c>
      <c r="N587" s="151" t="s">
        <v>203</v>
      </c>
      <c r="O587" s="133"/>
      <c r="P587" s="134" t="s">
        <v>203</v>
      </c>
      <c r="Q587" s="135">
        <v>42578</v>
      </c>
      <c r="R587" s="148"/>
      <c r="S587" s="137" t="s">
        <v>70</v>
      </c>
      <c r="T587" s="138">
        <v>42578</v>
      </c>
      <c r="U587" s="139" t="s">
        <v>3293</v>
      </c>
      <c r="V587" s="139" t="s">
        <v>204</v>
      </c>
      <c r="W587" s="140">
        <v>42614</v>
      </c>
      <c r="X587" s="196" t="s">
        <v>6022</v>
      </c>
      <c r="Y587" s="139" t="s">
        <v>6021</v>
      </c>
      <c r="Z587" s="421"/>
      <c r="AA587" s="141"/>
      <c r="AB587" s="150"/>
      <c r="AC587" s="144" t="s">
        <v>6212</v>
      </c>
      <c r="AD587" s="144" t="s">
        <v>6212</v>
      </c>
      <c r="AE587" s="144"/>
      <c r="AF587" s="144">
        <v>30678561165</v>
      </c>
      <c r="AG587" s="144"/>
      <c r="AH587" s="144" t="s">
        <v>6214</v>
      </c>
      <c r="AI587" s="144"/>
      <c r="AJ587" s="144"/>
      <c r="AK587" s="144"/>
      <c r="AL587" s="144"/>
      <c r="AM587" s="342"/>
      <c r="AN587" s="479"/>
      <c r="AO587" s="372" t="e">
        <f>VLOOKUP(C587,[2]LICITACIONES!$A$2:$A$51,1,0)</f>
        <v>#N/A</v>
      </c>
      <c r="AP587" s="469"/>
      <c r="AQ587" s="469"/>
      <c r="AR587" s="468"/>
      <c r="AS587" s="468"/>
      <c r="AT587" s="468"/>
      <c r="AU587" s="468" t="s">
        <v>6514</v>
      </c>
      <c r="AV587" s="468" t="e">
        <f>VLOOKUP(C587,[3]LICITACIONES!$A$2:$B$67,2,0)</f>
        <v>#N/A</v>
      </c>
      <c r="AW587" s="468" t="e">
        <f>VLOOKUP(C587,'[3]O.C. EN EJECUCIÓN'!$A$2:$B$25,2,0)</f>
        <v>#N/A</v>
      </c>
      <c r="AX587" s="100"/>
      <c r="AY587" s="100"/>
      <c r="AZ587" s="100"/>
      <c r="BA587" s="100"/>
      <c r="BB587" s="100"/>
      <c r="BC587" s="100"/>
      <c r="BD587" s="100"/>
      <c r="BE587" s="100"/>
    </row>
    <row r="588" spans="1:57" ht="78.75" x14ac:dyDescent="0.25">
      <c r="A588" s="125">
        <v>592</v>
      </c>
      <c r="B588" s="126" t="s">
        <v>2920</v>
      </c>
      <c r="C588" s="126" t="s">
        <v>2920</v>
      </c>
      <c r="D588" s="133"/>
      <c r="E588" s="126" t="s">
        <v>2921</v>
      </c>
      <c r="F588" s="133"/>
      <c r="G588" s="133"/>
      <c r="H588" s="132" t="s">
        <v>2922</v>
      </c>
      <c r="I588" s="440">
        <v>42578</v>
      </c>
      <c r="J588" s="167" t="s">
        <v>196</v>
      </c>
      <c r="K588" s="166" t="s">
        <v>198</v>
      </c>
      <c r="L588" s="166" t="s">
        <v>2923</v>
      </c>
      <c r="M588" s="132" t="s">
        <v>2919</v>
      </c>
      <c r="N588" s="151" t="s">
        <v>203</v>
      </c>
      <c r="O588" s="133"/>
      <c r="P588" s="134" t="s">
        <v>203</v>
      </c>
      <c r="Q588" s="135">
        <v>42599</v>
      </c>
      <c r="R588" s="148"/>
      <c r="S588" s="137" t="s">
        <v>70</v>
      </c>
      <c r="T588" s="138">
        <v>42578</v>
      </c>
      <c r="U588" s="139" t="s">
        <v>3293</v>
      </c>
      <c r="V588" s="139" t="s">
        <v>204</v>
      </c>
      <c r="W588" s="140">
        <v>42629</v>
      </c>
      <c r="X588" s="196" t="s">
        <v>6520</v>
      </c>
      <c r="Y588" s="139" t="s">
        <v>6521</v>
      </c>
      <c r="Z588" s="421" t="s">
        <v>207</v>
      </c>
      <c r="AA588" s="141">
        <v>42643</v>
      </c>
      <c r="AB588" s="150"/>
      <c r="AC588" s="144"/>
      <c r="AD588" s="144"/>
      <c r="AE588" s="144"/>
      <c r="AF588" s="144"/>
      <c r="AG588" s="144"/>
      <c r="AH588" s="144"/>
      <c r="AI588" s="144"/>
      <c r="AJ588" s="144"/>
      <c r="AK588" s="144"/>
      <c r="AL588" s="144"/>
      <c r="AM588" s="342"/>
      <c r="AN588" s="479"/>
      <c r="AO588" s="372" t="e">
        <f>VLOOKUP(C588,[2]LICITACIONES!$A$2:$A$51,1,0)</f>
        <v>#N/A</v>
      </c>
      <c r="AP588" s="469"/>
      <c r="AQ588" s="469"/>
      <c r="AR588" s="468"/>
      <c r="AS588" s="468"/>
      <c r="AT588" s="468"/>
      <c r="AU588" s="468"/>
      <c r="AV588" s="468" t="e">
        <f>VLOOKUP(C588,[3]LICITACIONES!$A$2:$B$67,2,0)</f>
        <v>#N/A</v>
      </c>
      <c r="AW588" s="468" t="e">
        <f>VLOOKUP(C588,'[3]O.C. EN EJECUCIÓN'!$A$2:$B$25,2,0)</f>
        <v>#N/A</v>
      </c>
      <c r="AX588" s="100"/>
      <c r="AY588" s="100"/>
      <c r="AZ588" s="100"/>
      <c r="BA588" s="100"/>
      <c r="BB588" s="100"/>
      <c r="BC588" s="100"/>
      <c r="BD588" s="100"/>
      <c r="BE588" s="100"/>
    </row>
    <row r="589" spans="1:57" ht="78.75" x14ac:dyDescent="0.25">
      <c r="A589" s="125">
        <v>593</v>
      </c>
      <c r="B589" s="126" t="s">
        <v>2924</v>
      </c>
      <c r="C589" s="126" t="s">
        <v>2924</v>
      </c>
      <c r="D589" s="133"/>
      <c r="E589" s="126" t="s">
        <v>2925</v>
      </c>
      <c r="F589" s="133"/>
      <c r="G589" s="133"/>
      <c r="H589" s="132" t="s">
        <v>2926</v>
      </c>
      <c r="I589" s="440">
        <v>42578</v>
      </c>
      <c r="J589" s="167" t="s">
        <v>196</v>
      </c>
      <c r="K589" s="166" t="s">
        <v>198</v>
      </c>
      <c r="L589" s="166" t="s">
        <v>2927</v>
      </c>
      <c r="M589" s="132" t="s">
        <v>6215</v>
      </c>
      <c r="N589" s="151" t="s">
        <v>203</v>
      </c>
      <c r="O589" s="133"/>
      <c r="P589" s="134" t="s">
        <v>203</v>
      </c>
      <c r="Q589" s="135">
        <v>42578</v>
      </c>
      <c r="R589" s="148"/>
      <c r="S589" s="137" t="s">
        <v>70</v>
      </c>
      <c r="T589" s="138">
        <v>42578</v>
      </c>
      <c r="U589" s="139" t="s">
        <v>3293</v>
      </c>
      <c r="V589" s="139" t="s">
        <v>204</v>
      </c>
      <c r="W589" s="140">
        <v>42614</v>
      </c>
      <c r="X589" s="196" t="s">
        <v>6023</v>
      </c>
      <c r="Y589" s="139" t="s">
        <v>6021</v>
      </c>
      <c r="Z589" s="421"/>
      <c r="AA589" s="141"/>
      <c r="AB589" s="150"/>
      <c r="AC589" s="144" t="s">
        <v>6212</v>
      </c>
      <c r="AD589" s="144" t="s">
        <v>6212</v>
      </c>
      <c r="AE589" s="144"/>
      <c r="AF589" s="144">
        <v>30678561165</v>
      </c>
      <c r="AG589" s="144"/>
      <c r="AH589" s="144" t="s">
        <v>6216</v>
      </c>
      <c r="AI589" s="144"/>
      <c r="AJ589" s="144"/>
      <c r="AK589" s="144"/>
      <c r="AL589" s="144"/>
      <c r="AM589" s="342"/>
      <c r="AN589" s="479"/>
      <c r="AO589" s="372" t="e">
        <f>VLOOKUP(C589,[2]LICITACIONES!$A$2:$A$51,1,0)</f>
        <v>#N/A</v>
      </c>
      <c r="AP589" s="469"/>
      <c r="AQ589" s="469"/>
      <c r="AR589" s="468"/>
      <c r="AS589" s="468"/>
      <c r="AT589" s="468"/>
      <c r="AU589" s="468" t="s">
        <v>6514</v>
      </c>
      <c r="AV589" s="468" t="e">
        <f>VLOOKUP(C589,[3]LICITACIONES!$A$2:$B$67,2,0)</f>
        <v>#N/A</v>
      </c>
      <c r="AW589" s="468" t="e">
        <f>VLOOKUP(C589,'[3]O.C. EN EJECUCIÓN'!$A$2:$B$25,2,0)</f>
        <v>#N/A</v>
      </c>
      <c r="AX589" s="100"/>
      <c r="AY589" s="100"/>
      <c r="AZ589" s="100"/>
      <c r="BA589" s="100"/>
      <c r="BB589" s="100"/>
      <c r="BC589" s="100"/>
      <c r="BD589" s="100"/>
      <c r="BE589" s="100"/>
    </row>
    <row r="590" spans="1:57" ht="78.75" x14ac:dyDescent="0.25">
      <c r="A590" s="125">
        <v>594</v>
      </c>
      <c r="B590" s="126" t="s">
        <v>5416</v>
      </c>
      <c r="C590" s="126" t="s">
        <v>5416</v>
      </c>
      <c r="D590" s="133"/>
      <c r="E590" s="126" t="s">
        <v>2929</v>
      </c>
      <c r="F590" s="133"/>
      <c r="G590" s="133"/>
      <c r="H590" s="132" t="s">
        <v>2930</v>
      </c>
      <c r="I590" s="440">
        <v>42578</v>
      </c>
      <c r="J590" s="167" t="s">
        <v>196</v>
      </c>
      <c r="K590" s="166" t="s">
        <v>198</v>
      </c>
      <c r="L590" s="166">
        <v>370.01</v>
      </c>
      <c r="M590" s="132" t="s">
        <v>2919</v>
      </c>
      <c r="N590" s="151" t="s">
        <v>203</v>
      </c>
      <c r="O590" s="133"/>
      <c r="P590" s="134" t="s">
        <v>203</v>
      </c>
      <c r="Q590" s="135">
        <v>42578</v>
      </c>
      <c r="R590" s="148"/>
      <c r="S590" s="137" t="s">
        <v>70</v>
      </c>
      <c r="T590" s="138">
        <v>42578</v>
      </c>
      <c r="U590" s="139" t="s">
        <v>3293</v>
      </c>
      <c r="V590" s="139" t="s">
        <v>204</v>
      </c>
      <c r="W590" s="140">
        <v>42615</v>
      </c>
      <c r="X590" s="196" t="s">
        <v>6024</v>
      </c>
      <c r="Y590" s="139" t="s">
        <v>6021</v>
      </c>
      <c r="Z590" s="421"/>
      <c r="AA590" s="141"/>
      <c r="AB590" s="150"/>
      <c r="AC590" s="144"/>
      <c r="AD590" s="144" t="s">
        <v>6212</v>
      </c>
      <c r="AE590" s="144"/>
      <c r="AF590" s="144">
        <v>30678561165</v>
      </c>
      <c r="AG590" s="144"/>
      <c r="AH590" s="144" t="s">
        <v>6217</v>
      </c>
      <c r="AI590" s="144"/>
      <c r="AJ590" s="144"/>
      <c r="AK590" s="144"/>
      <c r="AL590" s="144"/>
      <c r="AM590" s="342"/>
      <c r="AN590" s="479"/>
      <c r="AO590" s="372" t="e">
        <f>VLOOKUP(C590,[2]LICITACIONES!$A$2:$A$51,1,0)</f>
        <v>#N/A</v>
      </c>
      <c r="AP590" s="469"/>
      <c r="AQ590" s="469"/>
      <c r="AR590" s="468"/>
      <c r="AS590" s="468"/>
      <c r="AT590" s="468"/>
      <c r="AU590" s="468" t="s">
        <v>6514</v>
      </c>
      <c r="AV590" s="468" t="e">
        <f>VLOOKUP(C590,[3]LICITACIONES!$A$2:$B$67,2,0)</f>
        <v>#N/A</v>
      </c>
      <c r="AW590" s="468" t="e">
        <f>VLOOKUP(C590,'[3]O.C. EN EJECUCIÓN'!$A$2:$B$25,2,0)</f>
        <v>#N/A</v>
      </c>
      <c r="AX590" s="100"/>
      <c r="AY590" s="100"/>
      <c r="AZ590" s="100"/>
      <c r="BA590" s="100"/>
      <c r="BB590" s="100"/>
      <c r="BC590" s="100"/>
      <c r="BD590" s="100"/>
      <c r="BE590" s="100"/>
    </row>
    <row r="591" spans="1:57" ht="78.75" x14ac:dyDescent="0.25">
      <c r="A591" s="125">
        <v>595</v>
      </c>
      <c r="B591" s="126" t="s">
        <v>2931</v>
      </c>
      <c r="C591" s="126" t="s">
        <v>2931</v>
      </c>
      <c r="D591" s="133"/>
      <c r="E591" s="126" t="s">
        <v>2932</v>
      </c>
      <c r="F591" s="133"/>
      <c r="G591" s="133"/>
      <c r="H591" s="132" t="s">
        <v>2933</v>
      </c>
      <c r="I591" s="440">
        <v>42578</v>
      </c>
      <c r="J591" s="167" t="s">
        <v>196</v>
      </c>
      <c r="K591" s="166" t="s">
        <v>198</v>
      </c>
      <c r="L591" s="131">
        <v>48430.36</v>
      </c>
      <c r="M591" s="132" t="s">
        <v>6211</v>
      </c>
      <c r="N591" s="151" t="s">
        <v>203</v>
      </c>
      <c r="O591" s="133"/>
      <c r="P591" s="134" t="s">
        <v>203</v>
      </c>
      <c r="Q591" s="135">
        <v>42578</v>
      </c>
      <c r="R591" s="148"/>
      <c r="S591" s="137" t="s">
        <v>70</v>
      </c>
      <c r="T591" s="138">
        <v>42578</v>
      </c>
      <c r="U591" s="139" t="s">
        <v>6025</v>
      </c>
      <c r="V591" s="139" t="s">
        <v>203</v>
      </c>
      <c r="W591" s="140">
        <v>42614</v>
      </c>
      <c r="X591" s="196" t="s">
        <v>3266</v>
      </c>
      <c r="Y591" s="139" t="s">
        <v>6026</v>
      </c>
      <c r="Z591" s="421" t="s">
        <v>1888</v>
      </c>
      <c r="AA591" s="141">
        <v>42614</v>
      </c>
      <c r="AB591" s="150"/>
      <c r="AC591" s="144"/>
      <c r="AD591" s="144"/>
      <c r="AE591" s="144"/>
      <c r="AF591" s="144"/>
      <c r="AG591" s="144"/>
      <c r="AH591" s="144"/>
      <c r="AI591" s="144"/>
      <c r="AJ591" s="144"/>
      <c r="AK591" s="144"/>
      <c r="AL591" s="144"/>
      <c r="AM591" s="342"/>
      <c r="AN591" s="479"/>
      <c r="AO591" s="372" t="e">
        <f>VLOOKUP(C591,[2]LICITACIONES!$A$2:$A$51,1,0)</f>
        <v>#N/A</v>
      </c>
      <c r="AP591" s="469"/>
      <c r="AQ591" s="469"/>
      <c r="AR591" s="468"/>
      <c r="AS591" s="468"/>
      <c r="AT591" s="468"/>
      <c r="AU591" s="468"/>
      <c r="AV591" s="468" t="e">
        <f>VLOOKUP(C591,[3]LICITACIONES!$A$2:$B$67,2,0)</f>
        <v>#N/A</v>
      </c>
      <c r="AW591" s="468" t="e">
        <f>VLOOKUP(C591,'[3]O.C. EN EJECUCIÓN'!$A$2:$B$25,2,0)</f>
        <v>#N/A</v>
      </c>
      <c r="AX591" s="100"/>
      <c r="AY591" s="100"/>
      <c r="AZ591" s="100"/>
      <c r="BA591" s="100"/>
      <c r="BB591" s="100"/>
      <c r="BC591" s="100"/>
      <c r="BD591" s="100"/>
      <c r="BE591" s="100"/>
    </row>
    <row r="592" spans="1:57" ht="78.75" x14ac:dyDescent="0.25">
      <c r="A592" s="125">
        <v>596</v>
      </c>
      <c r="B592" s="126" t="s">
        <v>2935</v>
      </c>
      <c r="C592" s="126" t="s">
        <v>2935</v>
      </c>
      <c r="D592" s="133"/>
      <c r="E592" s="126" t="s">
        <v>2936</v>
      </c>
      <c r="F592" s="133"/>
      <c r="G592" s="133"/>
      <c r="H592" s="132" t="s">
        <v>2937</v>
      </c>
      <c r="I592" s="440">
        <v>42578</v>
      </c>
      <c r="J592" s="167" t="s">
        <v>196</v>
      </c>
      <c r="K592" s="166" t="s">
        <v>198</v>
      </c>
      <c r="L592" s="131">
        <v>22806</v>
      </c>
      <c r="M592" s="132" t="s">
        <v>3691</v>
      </c>
      <c r="N592" s="151" t="s">
        <v>203</v>
      </c>
      <c r="O592" s="133"/>
      <c r="P592" s="134" t="s">
        <v>203</v>
      </c>
      <c r="Q592" s="135">
        <v>42578</v>
      </c>
      <c r="R592" s="148"/>
      <c r="S592" s="205" t="s">
        <v>70</v>
      </c>
      <c r="T592" s="138">
        <v>42578</v>
      </c>
      <c r="U592" s="139" t="s">
        <v>3293</v>
      </c>
      <c r="V592" s="139" t="s">
        <v>204</v>
      </c>
      <c r="W592" s="140">
        <v>42584</v>
      </c>
      <c r="X592" s="196" t="s">
        <v>2938</v>
      </c>
      <c r="Y592" s="139" t="s">
        <v>2939</v>
      </c>
      <c r="Z592" s="421" t="s">
        <v>204</v>
      </c>
      <c r="AA592" s="141">
        <v>42584</v>
      </c>
      <c r="AB592" s="150"/>
      <c r="AC592" s="144"/>
      <c r="AD592" s="144"/>
      <c r="AE592" s="144"/>
      <c r="AF592" s="144"/>
      <c r="AG592" s="144"/>
      <c r="AH592" s="144"/>
      <c r="AI592" s="144"/>
      <c r="AJ592" s="144"/>
      <c r="AK592" s="144"/>
      <c r="AL592" s="144"/>
      <c r="AM592" s="342"/>
      <c r="AN592" s="479"/>
      <c r="AO592" s="372" t="e">
        <f>VLOOKUP(C592,[2]LICITACIONES!$A$2:$A$51,1,0)</f>
        <v>#N/A</v>
      </c>
      <c r="AP592" s="469"/>
      <c r="AQ592" s="469"/>
      <c r="AR592" s="468"/>
      <c r="AS592" s="468"/>
      <c r="AT592" s="468"/>
      <c r="AU592" s="468" t="s">
        <v>6514</v>
      </c>
      <c r="AV592" s="468" t="e">
        <f>VLOOKUP(C592,[3]LICITACIONES!$A$2:$B$67,2,0)</f>
        <v>#N/A</v>
      </c>
      <c r="AW592" s="468" t="e">
        <f>VLOOKUP(C592,'[3]O.C. EN EJECUCIÓN'!$A$2:$B$25,2,0)</f>
        <v>#N/A</v>
      </c>
      <c r="AX592" s="100"/>
      <c r="AY592" s="100"/>
      <c r="AZ592" s="100"/>
      <c r="BA592" s="100"/>
      <c r="BB592" s="100"/>
      <c r="BC592" s="100"/>
      <c r="BD592" s="100"/>
      <c r="BE592" s="100"/>
    </row>
    <row r="593" spans="1:57" ht="110.25" x14ac:dyDescent="0.25">
      <c r="A593" s="125">
        <v>597</v>
      </c>
      <c r="B593" s="126" t="s">
        <v>6473</v>
      </c>
      <c r="C593" s="126" t="s">
        <v>2940</v>
      </c>
      <c r="D593" s="133"/>
      <c r="E593" s="126" t="s">
        <v>2941</v>
      </c>
      <c r="F593" s="133"/>
      <c r="G593" s="133"/>
      <c r="H593" s="132" t="s">
        <v>2937</v>
      </c>
      <c r="I593" s="440">
        <v>42578</v>
      </c>
      <c r="J593" s="167" t="s">
        <v>271</v>
      </c>
      <c r="K593" s="166" t="s">
        <v>2942</v>
      </c>
      <c r="L593" s="131">
        <v>3000</v>
      </c>
      <c r="M593" s="132" t="s">
        <v>3490</v>
      </c>
      <c r="N593" s="151" t="s">
        <v>203</v>
      </c>
      <c r="O593" s="133"/>
      <c r="P593" s="134" t="s">
        <v>203</v>
      </c>
      <c r="Q593" s="135">
        <v>42578</v>
      </c>
      <c r="R593" s="148"/>
      <c r="S593" s="205" t="s">
        <v>70</v>
      </c>
      <c r="T593" s="138">
        <v>42578</v>
      </c>
      <c r="U593" s="148"/>
      <c r="V593" s="148" t="s">
        <v>203</v>
      </c>
      <c r="W593" s="452">
        <v>42611</v>
      </c>
      <c r="X593" s="148"/>
      <c r="Y593" s="148" t="s">
        <v>6027</v>
      </c>
      <c r="Z593" s="421"/>
      <c r="AA593" s="141"/>
      <c r="AB593" s="150"/>
      <c r="AC593" s="144"/>
      <c r="AD593" s="144"/>
      <c r="AE593" s="144"/>
      <c r="AF593" s="144"/>
      <c r="AG593" s="144"/>
      <c r="AH593" s="144"/>
      <c r="AI593" s="144"/>
      <c r="AJ593" s="144"/>
      <c r="AK593" s="144"/>
      <c r="AL593" s="144"/>
      <c r="AM593" s="342"/>
      <c r="AN593" s="479"/>
      <c r="AO593" s="372" t="e">
        <f>VLOOKUP(C593,[2]LICITACIONES!$A$2:$A$51,1,0)</f>
        <v>#N/A</v>
      </c>
      <c r="AP593" s="469"/>
      <c r="AQ593" s="469"/>
      <c r="AR593" s="468"/>
      <c r="AS593" s="468"/>
      <c r="AT593" s="468"/>
      <c r="AU593" s="468"/>
      <c r="AV593" s="468" t="e">
        <f>VLOOKUP(C593,[3]LICITACIONES!$A$2:$B$67,2,0)</f>
        <v>#N/A</v>
      </c>
      <c r="AW593" s="468" t="e">
        <f>VLOOKUP(C593,'[3]O.C. EN EJECUCIÓN'!$A$2:$B$25,2,0)</f>
        <v>#N/A</v>
      </c>
      <c r="AX593" s="100"/>
      <c r="AY593" s="100"/>
      <c r="AZ593" s="100"/>
      <c r="BA593" s="100"/>
      <c r="BB593" s="100"/>
      <c r="BC593" s="100"/>
      <c r="BD593" s="100"/>
      <c r="BE593" s="100"/>
    </row>
    <row r="594" spans="1:57" ht="78.75" x14ac:dyDescent="0.25">
      <c r="A594" s="125">
        <v>598</v>
      </c>
      <c r="B594" s="126" t="s">
        <v>2940</v>
      </c>
      <c r="C594" s="126" t="s">
        <v>2940</v>
      </c>
      <c r="D594" s="133"/>
      <c r="E594" s="126" t="s">
        <v>2943</v>
      </c>
      <c r="F594" s="133"/>
      <c r="G594" s="133"/>
      <c r="H594" s="132" t="s">
        <v>2944</v>
      </c>
      <c r="I594" s="440">
        <v>42578</v>
      </c>
      <c r="J594" s="167" t="s">
        <v>271</v>
      </c>
      <c r="K594" s="166" t="s">
        <v>2945</v>
      </c>
      <c r="L594" s="131">
        <v>6500</v>
      </c>
      <c r="M594" s="132" t="s">
        <v>2946</v>
      </c>
      <c r="N594" s="151" t="s">
        <v>203</v>
      </c>
      <c r="O594" s="133"/>
      <c r="P594" s="134" t="s">
        <v>203</v>
      </c>
      <c r="Q594" s="135">
        <v>42578</v>
      </c>
      <c r="R594" s="148"/>
      <c r="S594" s="137" t="s">
        <v>11</v>
      </c>
      <c r="T594" s="138">
        <v>42578</v>
      </c>
      <c r="U594" s="148" t="s">
        <v>3293</v>
      </c>
      <c r="V594" s="148"/>
      <c r="W594" s="148"/>
      <c r="X594" s="148"/>
      <c r="Y594" s="148" t="s">
        <v>3835</v>
      </c>
      <c r="Z594" s="421" t="s">
        <v>872</v>
      </c>
      <c r="AA594" s="141">
        <v>42578</v>
      </c>
      <c r="AB594" s="150"/>
      <c r="AC594" s="144"/>
      <c r="AD594" s="144"/>
      <c r="AE594" s="144"/>
      <c r="AF594" s="144"/>
      <c r="AG594" s="144"/>
      <c r="AH594" s="144"/>
      <c r="AI594" s="144"/>
      <c r="AJ594" s="144"/>
      <c r="AK594" s="144"/>
      <c r="AL594" s="144"/>
      <c r="AM594" s="418" t="s">
        <v>4557</v>
      </c>
      <c r="AN594" s="479"/>
      <c r="AO594" s="372" t="e">
        <f>VLOOKUP(C594,[2]LICITACIONES!$A$2:$A$51,1,0)</f>
        <v>#N/A</v>
      </c>
      <c r="AP594" s="469"/>
      <c r="AQ594" s="469"/>
      <c r="AR594" s="468"/>
      <c r="AS594" s="468"/>
      <c r="AT594" s="468"/>
      <c r="AU594" s="468" t="s">
        <v>6514</v>
      </c>
      <c r="AV594" s="468" t="e">
        <f>VLOOKUP(C594,[3]LICITACIONES!$A$2:$B$67,2,0)</f>
        <v>#N/A</v>
      </c>
      <c r="AW594" s="468" t="e">
        <f>VLOOKUP(C594,'[3]O.C. EN EJECUCIÓN'!$A$2:$B$25,2,0)</f>
        <v>#N/A</v>
      </c>
      <c r="AX594" s="100"/>
      <c r="AY594" s="100"/>
      <c r="AZ594" s="100"/>
      <c r="BA594" s="100"/>
      <c r="BB594" s="100"/>
      <c r="BC594" s="100"/>
      <c r="BD594" s="100"/>
      <c r="BE594" s="100"/>
    </row>
    <row r="595" spans="1:57" ht="78.75" x14ac:dyDescent="0.25">
      <c r="A595" s="125">
        <v>599</v>
      </c>
      <c r="B595" s="126" t="s">
        <v>2947</v>
      </c>
      <c r="C595" s="126" t="s">
        <v>2947</v>
      </c>
      <c r="D595" s="133"/>
      <c r="E595" s="126" t="s">
        <v>2948</v>
      </c>
      <c r="F595" s="133"/>
      <c r="G595" s="133"/>
      <c r="H595" s="132" t="s">
        <v>2949</v>
      </c>
      <c r="I595" s="440">
        <v>42578</v>
      </c>
      <c r="J595" s="167" t="s">
        <v>271</v>
      </c>
      <c r="K595" s="166" t="s">
        <v>2892</v>
      </c>
      <c r="L595" s="131">
        <v>6000</v>
      </c>
      <c r="M595" s="132" t="s">
        <v>3491</v>
      </c>
      <c r="N595" s="151" t="s">
        <v>203</v>
      </c>
      <c r="O595" s="133"/>
      <c r="P595" s="134" t="s">
        <v>203</v>
      </c>
      <c r="Q595" s="135">
        <v>42578</v>
      </c>
      <c r="R595" s="148"/>
      <c r="S595" s="137" t="s">
        <v>70</v>
      </c>
      <c r="T595" s="138">
        <v>42578</v>
      </c>
      <c r="U595" s="148" t="s">
        <v>3293</v>
      </c>
      <c r="V595" s="148" t="s">
        <v>204</v>
      </c>
      <c r="W595" s="452">
        <v>42622</v>
      </c>
      <c r="X595" s="148" t="s">
        <v>6028</v>
      </c>
      <c r="Y595" s="148" t="s">
        <v>3835</v>
      </c>
      <c r="Z595" s="421"/>
      <c r="AA595" s="141"/>
      <c r="AB595" s="150"/>
      <c r="AC595" s="144"/>
      <c r="AD595" s="144"/>
      <c r="AE595" s="144"/>
      <c r="AF595" s="144"/>
      <c r="AG595" s="144"/>
      <c r="AH595" s="144"/>
      <c r="AI595" s="144"/>
      <c r="AJ595" s="144"/>
      <c r="AK595" s="144"/>
      <c r="AL595" s="144"/>
      <c r="AM595" s="342"/>
      <c r="AN595" s="479"/>
      <c r="AO595" s="372" t="e">
        <f>VLOOKUP(C595,[2]LICITACIONES!$A$2:$A$51,1,0)</f>
        <v>#N/A</v>
      </c>
      <c r="AP595" s="469"/>
      <c r="AQ595" s="469"/>
      <c r="AR595" s="468"/>
      <c r="AS595" s="468"/>
      <c r="AT595" s="468"/>
      <c r="AU595" s="468" t="s">
        <v>6514</v>
      </c>
      <c r="AV595" s="468" t="e">
        <f>VLOOKUP(C595,[3]LICITACIONES!$A$2:$B$67,2,0)</f>
        <v>#N/A</v>
      </c>
      <c r="AW595" s="468" t="e">
        <f>VLOOKUP(C595,'[3]O.C. EN EJECUCIÓN'!$A$2:$B$25,2,0)</f>
        <v>#N/A</v>
      </c>
      <c r="AX595" s="100"/>
      <c r="AY595" s="100"/>
      <c r="AZ595" s="100"/>
      <c r="BA595" s="100"/>
      <c r="BB595" s="100"/>
      <c r="BC595" s="100"/>
      <c r="BD595" s="100"/>
      <c r="BE595" s="100"/>
    </row>
    <row r="596" spans="1:57" ht="78.75" x14ac:dyDescent="0.25">
      <c r="A596" s="125">
        <v>600</v>
      </c>
      <c r="B596" s="126" t="s">
        <v>2950</v>
      </c>
      <c r="C596" s="126" t="s">
        <v>2950</v>
      </c>
      <c r="D596" s="133"/>
      <c r="E596" s="126" t="s">
        <v>2951</v>
      </c>
      <c r="F596" s="133"/>
      <c r="G596" s="133"/>
      <c r="H596" s="132" t="s">
        <v>2952</v>
      </c>
      <c r="I596" s="440">
        <v>42578</v>
      </c>
      <c r="J596" s="167" t="s">
        <v>271</v>
      </c>
      <c r="K596" s="166" t="s">
        <v>2953</v>
      </c>
      <c r="L596" s="131">
        <v>35000</v>
      </c>
      <c r="M596" s="132" t="s">
        <v>3492</v>
      </c>
      <c r="N596" s="151" t="s">
        <v>203</v>
      </c>
      <c r="O596" s="133"/>
      <c r="P596" s="134" t="s">
        <v>203</v>
      </c>
      <c r="Q596" s="135">
        <v>42578</v>
      </c>
      <c r="R596" s="148"/>
      <c r="S596" s="137" t="s">
        <v>70</v>
      </c>
      <c r="T596" s="138">
        <v>42578</v>
      </c>
      <c r="U596" s="148"/>
      <c r="V596" s="148" t="s">
        <v>204</v>
      </c>
      <c r="W596" s="452">
        <v>42622</v>
      </c>
      <c r="X596" s="148" t="s">
        <v>6438</v>
      </c>
      <c r="Y596" s="148"/>
      <c r="Z596" s="421"/>
      <c r="AA596" s="141"/>
      <c r="AB596" s="150"/>
      <c r="AC596" s="144"/>
      <c r="AD596" s="144"/>
      <c r="AE596" s="144"/>
      <c r="AF596" s="144"/>
      <c r="AG596" s="144"/>
      <c r="AH596" s="144"/>
      <c r="AI596" s="144"/>
      <c r="AJ596" s="144"/>
      <c r="AK596" s="144"/>
      <c r="AL596" s="144"/>
      <c r="AM596" s="342"/>
      <c r="AN596" s="479"/>
      <c r="AO596" s="372" t="e">
        <f>VLOOKUP(C596,[2]LICITACIONES!$A$2:$A$51,1,0)</f>
        <v>#N/A</v>
      </c>
      <c r="AP596" s="469"/>
      <c r="AQ596" s="469"/>
      <c r="AR596" s="468"/>
      <c r="AS596" s="468"/>
      <c r="AT596" s="468"/>
      <c r="AU596" s="468"/>
      <c r="AV596" s="468" t="e">
        <f>VLOOKUP(C596,[3]LICITACIONES!$A$2:$B$67,2,0)</f>
        <v>#N/A</v>
      </c>
      <c r="AW596" s="468" t="e">
        <f>VLOOKUP(C596,'[3]O.C. EN EJECUCIÓN'!$A$2:$B$25,2,0)</f>
        <v>#N/A</v>
      </c>
      <c r="AX596" s="100"/>
      <c r="AY596" s="100"/>
      <c r="AZ596" s="100"/>
      <c r="BA596" s="100"/>
      <c r="BB596" s="100"/>
      <c r="BC596" s="100"/>
      <c r="BD596" s="100"/>
      <c r="BE596" s="100"/>
    </row>
    <row r="597" spans="1:57" ht="78.75" x14ac:dyDescent="0.25">
      <c r="A597" s="125">
        <v>601</v>
      </c>
      <c r="B597" s="126" t="s">
        <v>2954</v>
      </c>
      <c r="C597" s="126" t="s">
        <v>2954</v>
      </c>
      <c r="D597" s="133"/>
      <c r="E597" s="126" t="s">
        <v>2955</v>
      </c>
      <c r="F597" s="133"/>
      <c r="G597" s="133"/>
      <c r="H597" s="132" t="s">
        <v>2956</v>
      </c>
      <c r="I597" s="440">
        <v>42578</v>
      </c>
      <c r="J597" s="167" t="s">
        <v>271</v>
      </c>
      <c r="K597" s="166" t="s">
        <v>2957</v>
      </c>
      <c r="L597" s="131">
        <v>7500</v>
      </c>
      <c r="M597" s="132" t="s">
        <v>3493</v>
      </c>
      <c r="N597" s="151" t="s">
        <v>203</v>
      </c>
      <c r="O597" s="133"/>
      <c r="P597" s="134" t="s">
        <v>203</v>
      </c>
      <c r="Q597" s="135">
        <v>42578</v>
      </c>
      <c r="R597" s="148"/>
      <c r="S597" s="137" t="s">
        <v>70</v>
      </c>
      <c r="T597" s="138">
        <v>42578</v>
      </c>
      <c r="U597" s="148" t="s">
        <v>3293</v>
      </c>
      <c r="V597" s="148" t="s">
        <v>204</v>
      </c>
      <c r="W597" s="452">
        <v>42622</v>
      </c>
      <c r="X597" s="148" t="s">
        <v>6029</v>
      </c>
      <c r="Y597" s="148" t="s">
        <v>3835</v>
      </c>
      <c r="Z597" s="421"/>
      <c r="AA597" s="141"/>
      <c r="AB597" s="150"/>
      <c r="AC597" s="144"/>
      <c r="AD597" s="144"/>
      <c r="AE597" s="144"/>
      <c r="AF597" s="144"/>
      <c r="AG597" s="144"/>
      <c r="AH597" s="144"/>
      <c r="AI597" s="144"/>
      <c r="AJ597" s="144"/>
      <c r="AK597" s="144"/>
      <c r="AL597" s="144"/>
      <c r="AM597" s="342"/>
      <c r="AN597" s="479"/>
      <c r="AO597" s="372" t="e">
        <f>VLOOKUP(C597,[2]LICITACIONES!$A$2:$A$51,1,0)</f>
        <v>#N/A</v>
      </c>
      <c r="AP597" s="469"/>
      <c r="AQ597" s="469"/>
      <c r="AR597" s="468"/>
      <c r="AS597" s="468"/>
      <c r="AT597" s="468"/>
      <c r="AU597" s="468" t="s">
        <v>6514</v>
      </c>
      <c r="AV597" s="468" t="e">
        <f>VLOOKUP(C597,[3]LICITACIONES!$A$2:$B$67,2,0)</f>
        <v>#N/A</v>
      </c>
      <c r="AW597" s="468" t="e">
        <f>VLOOKUP(C597,'[3]O.C. EN EJECUCIÓN'!$A$2:$B$25,2,0)</f>
        <v>#N/A</v>
      </c>
      <c r="AX597" s="100"/>
      <c r="AY597" s="100"/>
      <c r="AZ597" s="100"/>
      <c r="BA597" s="100"/>
      <c r="BB597" s="100"/>
      <c r="BC597" s="100"/>
      <c r="BD597" s="100"/>
      <c r="BE597" s="100"/>
    </row>
    <row r="598" spans="1:57" ht="78.75" x14ac:dyDescent="0.25">
      <c r="A598" s="125">
        <v>602</v>
      </c>
      <c r="B598" s="126" t="s">
        <v>2958</v>
      </c>
      <c r="C598" s="126" t="s">
        <v>2958</v>
      </c>
      <c r="D598" s="133"/>
      <c r="E598" s="126" t="s">
        <v>2959</v>
      </c>
      <c r="F598" s="133"/>
      <c r="G598" s="133"/>
      <c r="H598" s="132" t="s">
        <v>2960</v>
      </c>
      <c r="I598" s="440">
        <v>42578</v>
      </c>
      <c r="J598" s="167" t="s">
        <v>271</v>
      </c>
      <c r="K598" s="166" t="s">
        <v>2961</v>
      </c>
      <c r="L598" s="131">
        <v>20000</v>
      </c>
      <c r="M598" s="132" t="s">
        <v>3494</v>
      </c>
      <c r="N598" s="151" t="s">
        <v>203</v>
      </c>
      <c r="O598" s="133"/>
      <c r="P598" s="134" t="s">
        <v>203</v>
      </c>
      <c r="Q598" s="135">
        <v>42578</v>
      </c>
      <c r="R598" s="148"/>
      <c r="S598" s="137" t="s">
        <v>70</v>
      </c>
      <c r="T598" s="138">
        <v>42578</v>
      </c>
      <c r="U598" s="148" t="s">
        <v>3293</v>
      </c>
      <c r="V598" s="148" t="s">
        <v>203</v>
      </c>
      <c r="W598" s="452">
        <v>42622</v>
      </c>
      <c r="X598" s="148"/>
      <c r="Y598" s="148" t="s">
        <v>6030</v>
      </c>
      <c r="Z598" s="421"/>
      <c r="AA598" s="141"/>
      <c r="AB598" s="150"/>
      <c r="AC598" s="144"/>
      <c r="AD598" s="144"/>
      <c r="AE598" s="144"/>
      <c r="AF598" s="144"/>
      <c r="AG598" s="144"/>
      <c r="AH598" s="144"/>
      <c r="AI598" s="144"/>
      <c r="AJ598" s="144"/>
      <c r="AK598" s="144"/>
      <c r="AL598" s="144"/>
      <c r="AM598" s="342"/>
      <c r="AN598" s="479"/>
      <c r="AO598" s="372" t="e">
        <f>VLOOKUP(C598,[2]LICITACIONES!$A$2:$A$51,1,0)</f>
        <v>#N/A</v>
      </c>
      <c r="AP598" s="469"/>
      <c r="AQ598" s="469"/>
      <c r="AR598" s="468"/>
      <c r="AS598" s="468"/>
      <c r="AT598" s="468"/>
      <c r="AU598" s="468" t="s">
        <v>6514</v>
      </c>
      <c r="AV598" s="468" t="e">
        <f>VLOOKUP(C598,[3]LICITACIONES!$A$2:$B$67,2,0)</f>
        <v>#N/A</v>
      </c>
      <c r="AW598" s="468" t="e">
        <f>VLOOKUP(C598,'[3]O.C. EN EJECUCIÓN'!$A$2:$B$25,2,0)</f>
        <v>#N/A</v>
      </c>
      <c r="AX598" s="100"/>
      <c r="AY598" s="100"/>
      <c r="AZ598" s="100"/>
      <c r="BA598" s="100"/>
      <c r="BB598" s="100"/>
      <c r="BC598" s="100"/>
      <c r="BD598" s="100"/>
      <c r="BE598" s="100"/>
    </row>
    <row r="599" spans="1:57" ht="78.75" x14ac:dyDescent="0.25">
      <c r="A599" s="125">
        <v>603</v>
      </c>
      <c r="B599" s="126" t="s">
        <v>2962</v>
      </c>
      <c r="C599" s="126" t="s">
        <v>2962</v>
      </c>
      <c r="D599" s="133"/>
      <c r="E599" s="126" t="s">
        <v>2963</v>
      </c>
      <c r="F599" s="133"/>
      <c r="G599" s="133"/>
      <c r="H599" s="132" t="s">
        <v>2964</v>
      </c>
      <c r="I599" s="440">
        <v>42578</v>
      </c>
      <c r="J599" s="167" t="s">
        <v>271</v>
      </c>
      <c r="K599" s="166" t="s">
        <v>1320</v>
      </c>
      <c r="L599" s="131">
        <v>12000</v>
      </c>
      <c r="M599" s="132" t="s">
        <v>3495</v>
      </c>
      <c r="N599" s="151" t="s">
        <v>203</v>
      </c>
      <c r="O599" s="133"/>
      <c r="P599" s="134" t="s">
        <v>203</v>
      </c>
      <c r="Q599" s="135">
        <v>42578</v>
      </c>
      <c r="R599" s="148"/>
      <c r="S599" s="137" t="s">
        <v>70</v>
      </c>
      <c r="T599" s="138">
        <v>42578</v>
      </c>
      <c r="U599" s="148" t="s">
        <v>3293</v>
      </c>
      <c r="V599" s="148" t="s">
        <v>204</v>
      </c>
      <c r="W599" s="452">
        <v>42649</v>
      </c>
      <c r="X599" s="148" t="s">
        <v>7051</v>
      </c>
      <c r="Y599" s="148" t="s">
        <v>3835</v>
      </c>
      <c r="Z599" s="421"/>
      <c r="AA599" s="141"/>
      <c r="AB599" s="150"/>
      <c r="AC599" s="144"/>
      <c r="AD599" s="144"/>
      <c r="AE599" s="144"/>
      <c r="AF599" s="144"/>
      <c r="AG599" s="144"/>
      <c r="AH599" s="144"/>
      <c r="AI599" s="144"/>
      <c r="AJ599" s="144"/>
      <c r="AK599" s="144"/>
      <c r="AL599" s="144"/>
      <c r="AM599" s="342"/>
      <c r="AN599" s="479"/>
      <c r="AO599" s="372" t="e">
        <f>VLOOKUP(C599,[2]LICITACIONES!$A$2:$A$51,1,0)</f>
        <v>#N/A</v>
      </c>
      <c r="AP599" s="469"/>
      <c r="AQ599" s="469"/>
      <c r="AR599" s="468"/>
      <c r="AS599" s="468"/>
      <c r="AT599" s="468"/>
      <c r="AU599" s="468"/>
      <c r="AV599" s="468" t="e">
        <f>VLOOKUP(C599,[3]LICITACIONES!$A$2:$B$67,2,0)</f>
        <v>#N/A</v>
      </c>
      <c r="AW599" s="468" t="e">
        <f>VLOOKUP(C599,'[3]O.C. EN EJECUCIÓN'!$A$2:$B$25,2,0)</f>
        <v>#N/A</v>
      </c>
      <c r="AX599" s="100"/>
      <c r="AY599" s="100"/>
      <c r="AZ599" s="100"/>
      <c r="BA599" s="100"/>
      <c r="BB599" s="100"/>
      <c r="BC599" s="100"/>
      <c r="BD599" s="100"/>
      <c r="BE599" s="100"/>
    </row>
    <row r="600" spans="1:57" ht="78.75" x14ac:dyDescent="0.25">
      <c r="A600" s="125">
        <v>604</v>
      </c>
      <c r="B600" s="126" t="s">
        <v>2965</v>
      </c>
      <c r="C600" s="126" t="s">
        <v>2965</v>
      </c>
      <c r="D600" s="133"/>
      <c r="E600" s="126" t="s">
        <v>2966</v>
      </c>
      <c r="F600" s="133"/>
      <c r="G600" s="133"/>
      <c r="H600" s="132" t="s">
        <v>2967</v>
      </c>
      <c r="I600" s="440">
        <v>42578</v>
      </c>
      <c r="J600" s="167" t="s">
        <v>271</v>
      </c>
      <c r="K600" s="166" t="s">
        <v>3496</v>
      </c>
      <c r="L600" s="131">
        <v>24000</v>
      </c>
      <c r="M600" s="132" t="s">
        <v>3497</v>
      </c>
      <c r="N600" s="151" t="s">
        <v>203</v>
      </c>
      <c r="O600" s="133"/>
      <c r="P600" s="134" t="s">
        <v>203</v>
      </c>
      <c r="Q600" s="135">
        <v>42578</v>
      </c>
      <c r="R600" s="148"/>
      <c r="S600" s="137" t="s">
        <v>70</v>
      </c>
      <c r="T600" s="138">
        <v>42578</v>
      </c>
      <c r="U600" s="148" t="s">
        <v>3293</v>
      </c>
      <c r="V600" s="148" t="s">
        <v>204</v>
      </c>
      <c r="W600" s="452">
        <v>42634</v>
      </c>
      <c r="X600" s="148"/>
      <c r="Y600" s="148" t="s">
        <v>6030</v>
      </c>
      <c r="Z600" s="421" t="s">
        <v>204</v>
      </c>
      <c r="AA600" s="141">
        <v>42634</v>
      </c>
      <c r="AB600" s="150"/>
      <c r="AC600" s="144"/>
      <c r="AD600" s="144"/>
      <c r="AE600" s="144"/>
      <c r="AF600" s="144"/>
      <c r="AG600" s="144"/>
      <c r="AH600" s="144"/>
      <c r="AI600" s="144"/>
      <c r="AJ600" s="144"/>
      <c r="AK600" s="144"/>
      <c r="AL600" s="144"/>
      <c r="AM600" s="342"/>
      <c r="AN600" s="479"/>
      <c r="AO600" s="372" t="e">
        <f>VLOOKUP(C600,[2]LICITACIONES!$A$2:$A$51,1,0)</f>
        <v>#N/A</v>
      </c>
      <c r="AP600" s="469"/>
      <c r="AQ600" s="469"/>
      <c r="AR600" s="468"/>
      <c r="AS600" s="468"/>
      <c r="AT600" s="468"/>
      <c r="AU600" s="468"/>
      <c r="AV600" s="468" t="e">
        <f>VLOOKUP(C600,[3]LICITACIONES!$A$2:$B$67,2,0)</f>
        <v>#N/A</v>
      </c>
      <c r="AW600" s="468" t="e">
        <f>VLOOKUP(C600,'[3]O.C. EN EJECUCIÓN'!$A$2:$B$25,2,0)</f>
        <v>#N/A</v>
      </c>
      <c r="AX600" s="100"/>
      <c r="AY600" s="100"/>
      <c r="AZ600" s="100"/>
      <c r="BA600" s="100"/>
      <c r="BB600" s="100"/>
      <c r="BC600" s="100"/>
      <c r="BD600" s="100"/>
      <c r="BE600" s="100"/>
    </row>
    <row r="601" spans="1:57" ht="78.75" x14ac:dyDescent="0.25">
      <c r="A601" s="125">
        <v>605</v>
      </c>
      <c r="B601" s="126" t="s">
        <v>2968</v>
      </c>
      <c r="C601" s="126" t="s">
        <v>2968</v>
      </c>
      <c r="D601" s="133"/>
      <c r="E601" s="126" t="s">
        <v>2969</v>
      </c>
      <c r="F601" s="133"/>
      <c r="G601" s="133"/>
      <c r="H601" s="132" t="s">
        <v>2970</v>
      </c>
      <c r="I601" s="440">
        <v>42578</v>
      </c>
      <c r="J601" s="167" t="s">
        <v>369</v>
      </c>
      <c r="K601" s="166" t="s">
        <v>2874</v>
      </c>
      <c r="L601" s="131">
        <v>7187.4</v>
      </c>
      <c r="M601" s="132" t="s">
        <v>3498</v>
      </c>
      <c r="N601" s="151" t="s">
        <v>203</v>
      </c>
      <c r="O601" s="133"/>
      <c r="P601" s="134" t="s">
        <v>203</v>
      </c>
      <c r="Q601" s="135">
        <v>42578</v>
      </c>
      <c r="R601" s="148"/>
      <c r="S601" s="205" t="s">
        <v>70</v>
      </c>
      <c r="T601" s="138">
        <v>42578</v>
      </c>
      <c r="U601" s="148" t="s">
        <v>3293</v>
      </c>
      <c r="V601" s="148" t="s">
        <v>204</v>
      </c>
      <c r="W601" s="452">
        <v>42635</v>
      </c>
      <c r="X601" s="148" t="s">
        <v>6625</v>
      </c>
      <c r="Y601" s="148" t="s">
        <v>2097</v>
      </c>
      <c r="Z601" s="421" t="s">
        <v>204</v>
      </c>
      <c r="AA601" s="141">
        <v>42635</v>
      </c>
      <c r="AB601" s="150"/>
      <c r="AC601" s="144"/>
      <c r="AD601" s="144"/>
      <c r="AE601" s="144"/>
      <c r="AF601" s="144"/>
      <c r="AG601" s="144"/>
      <c r="AH601" s="144"/>
      <c r="AI601" s="144"/>
      <c r="AJ601" s="144"/>
      <c r="AK601" s="144"/>
      <c r="AL601" s="144"/>
      <c r="AM601" s="342"/>
      <c r="AN601" s="479"/>
      <c r="AO601" s="372" t="e">
        <f>VLOOKUP(C601,[2]LICITACIONES!$A$2:$A$51,1,0)</f>
        <v>#N/A</v>
      </c>
      <c r="AP601" s="469"/>
      <c r="AQ601" s="469"/>
      <c r="AR601" s="468"/>
      <c r="AS601" s="468"/>
      <c r="AT601" s="468"/>
      <c r="AU601" s="468"/>
      <c r="AV601" s="468" t="e">
        <f>VLOOKUP(C601,[3]LICITACIONES!$A$2:$B$67,2,0)</f>
        <v>#N/A</v>
      </c>
      <c r="AW601" s="468" t="e">
        <f>VLOOKUP(C601,'[3]O.C. EN EJECUCIÓN'!$A$2:$B$25,2,0)</f>
        <v>#N/A</v>
      </c>
      <c r="AX601" s="100"/>
      <c r="AY601" s="100"/>
      <c r="AZ601" s="100"/>
      <c r="BA601" s="100"/>
      <c r="BB601" s="100"/>
      <c r="BC601" s="100"/>
      <c r="BD601" s="100"/>
      <c r="BE601" s="100"/>
    </row>
    <row r="602" spans="1:57" ht="78.75" x14ac:dyDescent="0.25">
      <c r="A602" s="125">
        <v>606</v>
      </c>
      <c r="B602" s="126" t="s">
        <v>2971</v>
      </c>
      <c r="C602" s="126" t="s">
        <v>2971</v>
      </c>
      <c r="D602" s="133"/>
      <c r="E602" s="126" t="s">
        <v>2972</v>
      </c>
      <c r="F602" s="133"/>
      <c r="G602" s="133"/>
      <c r="H602" s="132" t="s">
        <v>2973</v>
      </c>
      <c r="I602" s="440">
        <v>42578</v>
      </c>
      <c r="J602" s="167" t="s">
        <v>369</v>
      </c>
      <c r="K602" s="166" t="s">
        <v>2874</v>
      </c>
      <c r="L602" s="131">
        <v>36368.81</v>
      </c>
      <c r="M602" s="132" t="s">
        <v>3499</v>
      </c>
      <c r="N602" s="151" t="s">
        <v>203</v>
      </c>
      <c r="O602" s="133"/>
      <c r="P602" s="134" t="s">
        <v>203</v>
      </c>
      <c r="Q602" s="135">
        <v>42578</v>
      </c>
      <c r="R602" s="148"/>
      <c r="S602" s="205" t="s">
        <v>70</v>
      </c>
      <c r="T602" s="138">
        <v>42578</v>
      </c>
      <c r="U602" s="148" t="s">
        <v>3293</v>
      </c>
      <c r="V602" s="148" t="s">
        <v>204</v>
      </c>
      <c r="W602" s="452">
        <v>42636</v>
      </c>
      <c r="X602" s="148" t="s">
        <v>6621</v>
      </c>
      <c r="Y602" s="148" t="s">
        <v>6622</v>
      </c>
      <c r="Z602" s="421" t="s">
        <v>204</v>
      </c>
      <c r="AA602" s="141">
        <v>42636</v>
      </c>
      <c r="AB602" s="150"/>
      <c r="AC602" s="144"/>
      <c r="AD602" s="144"/>
      <c r="AE602" s="144"/>
      <c r="AF602" s="144"/>
      <c r="AG602" s="144"/>
      <c r="AH602" s="144"/>
      <c r="AI602" s="144"/>
      <c r="AJ602" s="144"/>
      <c r="AK602" s="144"/>
      <c r="AL602" s="144"/>
      <c r="AM602" s="342"/>
      <c r="AN602" s="479"/>
      <c r="AO602" s="372" t="e">
        <f>VLOOKUP(C602,[2]LICITACIONES!$A$2:$A$51,1,0)</f>
        <v>#N/A</v>
      </c>
      <c r="AP602" s="469"/>
      <c r="AQ602" s="469"/>
      <c r="AR602" s="468"/>
      <c r="AS602" s="468"/>
      <c r="AT602" s="468"/>
      <c r="AU602" s="468"/>
      <c r="AV602" s="468" t="e">
        <f>VLOOKUP(C602,[3]LICITACIONES!$A$2:$B$67,2,0)</f>
        <v>#N/A</v>
      </c>
      <c r="AW602" s="468" t="e">
        <f>VLOOKUP(C602,'[3]O.C. EN EJECUCIÓN'!$A$2:$B$25,2,0)</f>
        <v>#N/A</v>
      </c>
      <c r="AX602" s="100"/>
      <c r="AY602" s="100"/>
      <c r="AZ602" s="100"/>
      <c r="BA602" s="100"/>
      <c r="BB602" s="100"/>
      <c r="BC602" s="100"/>
      <c r="BD602" s="100"/>
      <c r="BE602" s="100"/>
    </row>
    <row r="603" spans="1:57" ht="110.25" x14ac:dyDescent="0.25">
      <c r="A603" s="125">
        <v>607</v>
      </c>
      <c r="B603" s="126" t="s">
        <v>2974</v>
      </c>
      <c r="C603" s="126" t="s">
        <v>2974</v>
      </c>
      <c r="D603" s="133"/>
      <c r="E603" s="126" t="s">
        <v>2975</v>
      </c>
      <c r="F603" s="133"/>
      <c r="G603" s="133"/>
      <c r="H603" s="132" t="s">
        <v>2976</v>
      </c>
      <c r="I603" s="133"/>
      <c r="J603" s="167" t="s">
        <v>323</v>
      </c>
      <c r="K603" s="426"/>
      <c r="L603" s="133"/>
      <c r="M603" s="132" t="s">
        <v>2977</v>
      </c>
      <c r="N603" s="151" t="s">
        <v>203</v>
      </c>
      <c r="O603" s="133"/>
      <c r="P603" s="134" t="s">
        <v>203</v>
      </c>
      <c r="Q603" s="135">
        <v>42578</v>
      </c>
      <c r="R603" s="148"/>
      <c r="S603" s="137" t="s">
        <v>6560</v>
      </c>
      <c r="T603" s="147"/>
      <c r="U603" s="139" t="s">
        <v>6970</v>
      </c>
      <c r="V603" s="139" t="s">
        <v>203</v>
      </c>
      <c r="W603" s="140">
        <v>42633</v>
      </c>
      <c r="X603" s="148"/>
      <c r="Y603" s="139" t="s">
        <v>6862</v>
      </c>
      <c r="Z603" s="421" t="s">
        <v>220</v>
      </c>
      <c r="AA603" s="141"/>
      <c r="AB603" s="150"/>
      <c r="AC603" s="144"/>
      <c r="AD603" s="144"/>
      <c r="AE603" s="144"/>
      <c r="AF603" s="144"/>
      <c r="AG603" s="144"/>
      <c r="AH603" s="144"/>
      <c r="AI603" s="144"/>
      <c r="AJ603" s="144"/>
      <c r="AK603" s="144"/>
      <c r="AL603" s="144"/>
      <c r="AM603" s="342"/>
      <c r="AN603" s="479"/>
      <c r="AO603" s="372" t="str">
        <f>VLOOKUP(C603,[2]LICITACIONES!$A$2:$A$51,1,0)</f>
        <v>314497/2016</v>
      </c>
      <c r="AP603" s="469"/>
      <c r="AQ603" s="469"/>
      <c r="AR603" s="468"/>
      <c r="AS603" s="468"/>
      <c r="AT603" s="468"/>
      <c r="AU603" s="468" t="str">
        <f>VLOOKUP(C603,'[4]En curso'!$A$2:$C$58,3,0)</f>
        <v>CCK</v>
      </c>
      <c r="AV603" s="468" t="str">
        <f>VLOOKUP(C603,[3]LICITACIONES!$A$2:$B$67,2,0)</f>
        <v>CCK - Equipamiento</v>
      </c>
      <c r="AW603" s="468" t="e">
        <f>VLOOKUP(C603,'[3]O.C. EN EJECUCIÓN'!$A$2:$B$25,2,0)</f>
        <v>#N/A</v>
      </c>
      <c r="AX603" s="100"/>
      <c r="AY603" s="100"/>
      <c r="AZ603" s="100"/>
      <c r="BA603" s="100"/>
      <c r="BB603" s="100"/>
      <c r="BC603" s="100"/>
      <c r="BD603" s="100"/>
      <c r="BE603" s="100"/>
    </row>
    <row r="604" spans="1:57" ht="78.75" x14ac:dyDescent="0.25">
      <c r="A604" s="125">
        <v>608</v>
      </c>
      <c r="B604" s="126" t="s">
        <v>2978</v>
      </c>
      <c r="C604" s="126" t="s">
        <v>2978</v>
      </c>
      <c r="D604" s="133"/>
      <c r="E604" s="126" t="s">
        <v>2979</v>
      </c>
      <c r="F604" s="133"/>
      <c r="G604" s="133"/>
      <c r="H604" s="132" t="s">
        <v>2980</v>
      </c>
      <c r="I604" s="440">
        <v>42578</v>
      </c>
      <c r="J604" s="167" t="s">
        <v>369</v>
      </c>
      <c r="K604" s="166" t="s">
        <v>2874</v>
      </c>
      <c r="L604" s="131">
        <v>46791.18</v>
      </c>
      <c r="M604" s="132" t="s">
        <v>2981</v>
      </c>
      <c r="N604" s="151" t="s">
        <v>203</v>
      </c>
      <c r="O604" s="133"/>
      <c r="P604" s="134" t="s">
        <v>203</v>
      </c>
      <c r="Q604" s="135">
        <v>42578</v>
      </c>
      <c r="R604" s="148"/>
      <c r="S604" s="205" t="s">
        <v>70</v>
      </c>
      <c r="T604" s="138">
        <v>42578</v>
      </c>
      <c r="U604" s="148" t="s">
        <v>3293</v>
      </c>
      <c r="V604" s="148" t="s">
        <v>204</v>
      </c>
      <c r="W604" s="452">
        <v>42635</v>
      </c>
      <c r="X604" s="148" t="s">
        <v>6626</v>
      </c>
      <c r="Y604" s="148" t="s">
        <v>6743</v>
      </c>
      <c r="Z604" s="421" t="s">
        <v>204</v>
      </c>
      <c r="AA604" s="141">
        <v>42635</v>
      </c>
      <c r="AB604" s="150"/>
      <c r="AC604" s="144"/>
      <c r="AD604" s="144"/>
      <c r="AE604" s="144"/>
      <c r="AF604" s="144"/>
      <c r="AG604" s="144"/>
      <c r="AH604" s="144"/>
      <c r="AI604" s="144"/>
      <c r="AJ604" s="144"/>
      <c r="AK604" s="144"/>
      <c r="AL604" s="144"/>
      <c r="AM604" s="342"/>
      <c r="AN604" s="479"/>
      <c r="AO604" s="372" t="e">
        <f>VLOOKUP(C604,[2]LICITACIONES!$A$2:$A$51,1,0)</f>
        <v>#N/A</v>
      </c>
      <c r="AP604" s="469"/>
      <c r="AQ604" s="469"/>
      <c r="AR604" s="468"/>
      <c r="AS604" s="468"/>
      <c r="AT604" s="468"/>
      <c r="AU604" s="468"/>
      <c r="AV604" s="468" t="e">
        <f>VLOOKUP(C604,[3]LICITACIONES!$A$2:$B$67,2,0)</f>
        <v>#N/A</v>
      </c>
      <c r="AW604" s="468" t="e">
        <f>VLOOKUP(C604,'[3]O.C. EN EJECUCIÓN'!$A$2:$B$25,2,0)</f>
        <v>#N/A</v>
      </c>
      <c r="AX604" s="100"/>
      <c r="AY604" s="100"/>
      <c r="AZ604" s="100"/>
      <c r="BA604" s="100"/>
      <c r="BB604" s="100"/>
      <c r="BC604" s="100"/>
      <c r="BD604" s="100"/>
      <c r="BE604" s="100"/>
    </row>
    <row r="605" spans="1:57" ht="78.75" x14ac:dyDescent="0.25">
      <c r="A605" s="125">
        <v>609</v>
      </c>
      <c r="B605" s="126" t="s">
        <v>2982</v>
      </c>
      <c r="C605" s="126" t="s">
        <v>2982</v>
      </c>
      <c r="D605" s="133"/>
      <c r="E605" s="126" t="s">
        <v>2983</v>
      </c>
      <c r="F605" s="133"/>
      <c r="G605" s="133"/>
      <c r="H605" s="132" t="s">
        <v>2984</v>
      </c>
      <c r="I605" s="440">
        <v>42578</v>
      </c>
      <c r="J605" s="167" t="s">
        <v>271</v>
      </c>
      <c r="K605" s="166" t="s">
        <v>2985</v>
      </c>
      <c r="L605" s="131">
        <v>17800</v>
      </c>
      <c r="M605" s="132" t="s">
        <v>2986</v>
      </c>
      <c r="N605" s="151" t="s">
        <v>203</v>
      </c>
      <c r="O605" s="133"/>
      <c r="P605" s="134" t="s">
        <v>203</v>
      </c>
      <c r="Q605" s="135">
        <v>42578</v>
      </c>
      <c r="R605" s="148"/>
      <c r="S605" s="137" t="s">
        <v>70</v>
      </c>
      <c r="T605" s="138">
        <v>42578</v>
      </c>
      <c r="U605" s="148" t="s">
        <v>7052</v>
      </c>
      <c r="V605" s="148" t="s">
        <v>203</v>
      </c>
      <c r="W605" s="452">
        <v>42639</v>
      </c>
      <c r="X605" s="148"/>
      <c r="Y605" s="148" t="s">
        <v>6744</v>
      </c>
      <c r="Z605" s="421"/>
      <c r="AA605" s="141"/>
      <c r="AB605" s="150"/>
      <c r="AC605" s="144"/>
      <c r="AD605" s="144"/>
      <c r="AE605" s="144"/>
      <c r="AF605" s="144"/>
      <c r="AG605" s="144"/>
      <c r="AH605" s="144"/>
      <c r="AI605" s="144"/>
      <c r="AJ605" s="144"/>
      <c r="AK605" s="144"/>
      <c r="AL605" s="144"/>
      <c r="AM605" s="342"/>
      <c r="AN605" s="479"/>
      <c r="AO605" s="372" t="e">
        <f>VLOOKUP(C605,[2]LICITACIONES!$A$2:$A$51,1,0)</f>
        <v>#N/A</v>
      </c>
      <c r="AP605" s="469"/>
      <c r="AQ605" s="469"/>
      <c r="AR605" s="468"/>
      <c r="AS605" s="468"/>
      <c r="AT605" s="468"/>
      <c r="AU605" s="468"/>
      <c r="AV605" s="468" t="e">
        <f>VLOOKUP(C605,[3]LICITACIONES!$A$2:$B$67,2,0)</f>
        <v>#N/A</v>
      </c>
      <c r="AW605" s="468" t="e">
        <f>VLOOKUP(C605,'[3]O.C. EN EJECUCIÓN'!$A$2:$B$25,2,0)</f>
        <v>#N/A</v>
      </c>
      <c r="AX605" s="100"/>
      <c r="AY605" s="100"/>
      <c r="AZ605" s="100"/>
      <c r="BA605" s="100"/>
      <c r="BB605" s="100"/>
      <c r="BC605" s="100"/>
      <c r="BD605" s="100"/>
      <c r="BE605" s="100"/>
    </row>
    <row r="606" spans="1:57" ht="78.75" x14ac:dyDescent="0.25">
      <c r="A606" s="125">
        <v>610</v>
      </c>
      <c r="B606" s="126" t="s">
        <v>2987</v>
      </c>
      <c r="C606" s="126" t="s">
        <v>2987</v>
      </c>
      <c r="D606" s="133"/>
      <c r="E606" s="126" t="s">
        <v>2988</v>
      </c>
      <c r="F606" s="133"/>
      <c r="G606" s="133"/>
      <c r="H606" s="132" t="s">
        <v>2989</v>
      </c>
      <c r="I606" s="440">
        <v>42578</v>
      </c>
      <c r="J606" s="167" t="s">
        <v>271</v>
      </c>
      <c r="K606" s="166" t="s">
        <v>2990</v>
      </c>
      <c r="L606" s="131">
        <v>20000</v>
      </c>
      <c r="M606" s="132" t="s">
        <v>2991</v>
      </c>
      <c r="N606" s="151" t="s">
        <v>203</v>
      </c>
      <c r="O606" s="133"/>
      <c r="P606" s="134" t="s">
        <v>203</v>
      </c>
      <c r="Q606" s="135">
        <v>42578</v>
      </c>
      <c r="R606" s="148"/>
      <c r="S606" s="137" t="s">
        <v>70</v>
      </c>
      <c r="T606" s="138">
        <v>42578</v>
      </c>
      <c r="U606" s="148" t="s">
        <v>3293</v>
      </c>
      <c r="V606" s="148" t="s">
        <v>204</v>
      </c>
      <c r="W606" s="452">
        <v>42618</v>
      </c>
      <c r="X606" s="148" t="s">
        <v>6031</v>
      </c>
      <c r="Y606" s="148" t="s">
        <v>2689</v>
      </c>
      <c r="Z606" s="421"/>
      <c r="AA606" s="141"/>
      <c r="AB606" s="150"/>
      <c r="AC606" s="144"/>
      <c r="AD606" s="144"/>
      <c r="AE606" s="144"/>
      <c r="AF606" s="144"/>
      <c r="AG606" s="144"/>
      <c r="AH606" s="144"/>
      <c r="AI606" s="144"/>
      <c r="AJ606" s="144"/>
      <c r="AK606" s="144"/>
      <c r="AL606" s="144"/>
      <c r="AM606" s="342"/>
      <c r="AN606" s="479"/>
      <c r="AO606" s="372" t="e">
        <f>VLOOKUP(C606,[2]LICITACIONES!$A$2:$A$51,1,0)</f>
        <v>#N/A</v>
      </c>
      <c r="AP606" s="469"/>
      <c r="AQ606" s="469"/>
      <c r="AR606" s="468"/>
      <c r="AS606" s="468"/>
      <c r="AT606" s="468"/>
      <c r="AU606" s="468" t="s">
        <v>6514</v>
      </c>
      <c r="AV606" s="468" t="e">
        <f>VLOOKUP(C606,[3]LICITACIONES!$A$2:$B$67,2,0)</f>
        <v>#N/A</v>
      </c>
      <c r="AW606" s="468" t="e">
        <f>VLOOKUP(C606,'[3]O.C. EN EJECUCIÓN'!$A$2:$B$25,2,0)</f>
        <v>#N/A</v>
      </c>
      <c r="AX606" s="100"/>
      <c r="AY606" s="100"/>
      <c r="AZ606" s="100"/>
      <c r="BA606" s="100"/>
      <c r="BB606" s="100"/>
      <c r="BC606" s="100"/>
      <c r="BD606" s="100"/>
      <c r="BE606" s="100"/>
    </row>
    <row r="607" spans="1:57" ht="78.75" x14ac:dyDescent="0.25">
      <c r="A607" s="125">
        <v>611</v>
      </c>
      <c r="B607" s="126" t="s">
        <v>2992</v>
      </c>
      <c r="C607" s="126" t="s">
        <v>2992</v>
      </c>
      <c r="D607" s="133"/>
      <c r="E607" s="126" t="s">
        <v>2993</v>
      </c>
      <c r="F607" s="133"/>
      <c r="G607" s="133"/>
      <c r="H607" s="132" t="s">
        <v>2994</v>
      </c>
      <c r="I607" s="440">
        <v>42578</v>
      </c>
      <c r="J607" s="167" t="s">
        <v>271</v>
      </c>
      <c r="K607" s="166" t="s">
        <v>2995</v>
      </c>
      <c r="L607" s="131">
        <v>20000</v>
      </c>
      <c r="M607" s="132" t="s">
        <v>2996</v>
      </c>
      <c r="N607" s="151" t="s">
        <v>203</v>
      </c>
      <c r="O607" s="133"/>
      <c r="P607" s="134" t="s">
        <v>203</v>
      </c>
      <c r="Q607" s="135">
        <v>42578</v>
      </c>
      <c r="R607" s="148"/>
      <c r="S607" s="205" t="s">
        <v>70</v>
      </c>
      <c r="T607" s="138">
        <v>42578</v>
      </c>
      <c r="U607" s="139" t="s">
        <v>3293</v>
      </c>
      <c r="V607" s="139" t="s">
        <v>204</v>
      </c>
      <c r="W607" s="140">
        <v>42607</v>
      </c>
      <c r="X607" s="196" t="s">
        <v>5417</v>
      </c>
      <c r="Y607" s="139" t="s">
        <v>5418</v>
      </c>
      <c r="Z607" s="422"/>
      <c r="AA607" s="141"/>
      <c r="AB607" s="150"/>
      <c r="AC607" s="144"/>
      <c r="AD607" s="144"/>
      <c r="AE607" s="144"/>
      <c r="AF607" s="144"/>
      <c r="AG607" s="144"/>
      <c r="AH607" s="144"/>
      <c r="AI607" s="144"/>
      <c r="AJ607" s="144"/>
      <c r="AK607" s="144"/>
      <c r="AL607" s="144"/>
      <c r="AM607" s="342"/>
      <c r="AN607" s="479"/>
      <c r="AO607" s="372" t="e">
        <f>VLOOKUP(C607,[2]LICITACIONES!$A$2:$A$51,1,0)</f>
        <v>#N/A</v>
      </c>
      <c r="AP607" s="469"/>
      <c r="AQ607" s="469"/>
      <c r="AR607" s="468"/>
      <c r="AS607" s="468"/>
      <c r="AT607" s="468"/>
      <c r="AU607" s="468" t="s">
        <v>6514</v>
      </c>
      <c r="AV607" s="468" t="e">
        <f>VLOOKUP(C607,[3]LICITACIONES!$A$2:$B$67,2,0)</f>
        <v>#N/A</v>
      </c>
      <c r="AW607" s="468" t="e">
        <f>VLOOKUP(C607,'[3]O.C. EN EJECUCIÓN'!$A$2:$B$25,2,0)</f>
        <v>#N/A</v>
      </c>
      <c r="AX607" s="100"/>
      <c r="AY607" s="100"/>
      <c r="AZ607" s="100"/>
      <c r="BA607" s="100"/>
      <c r="BB607" s="100"/>
      <c r="BC607" s="100"/>
      <c r="BD607" s="100"/>
      <c r="BE607" s="100"/>
    </row>
    <row r="608" spans="1:57" ht="78.75" x14ac:dyDescent="0.25">
      <c r="A608" s="125">
        <v>612</v>
      </c>
      <c r="B608" s="126" t="s">
        <v>2997</v>
      </c>
      <c r="C608" s="126" t="s">
        <v>2997</v>
      </c>
      <c r="D608" s="133"/>
      <c r="E608" s="126" t="s">
        <v>2998</v>
      </c>
      <c r="F608" s="133"/>
      <c r="G608" s="133"/>
      <c r="H608" s="132" t="s">
        <v>2999</v>
      </c>
      <c r="I608" s="440">
        <v>42578</v>
      </c>
      <c r="J608" s="167" t="s">
        <v>271</v>
      </c>
      <c r="K608" s="166" t="s">
        <v>3000</v>
      </c>
      <c r="L608" s="131">
        <v>24200</v>
      </c>
      <c r="M608" s="132" t="s">
        <v>3001</v>
      </c>
      <c r="N608" s="151" t="s">
        <v>203</v>
      </c>
      <c r="O608" s="133"/>
      <c r="P608" s="134" t="s">
        <v>203</v>
      </c>
      <c r="Q608" s="135">
        <v>42578</v>
      </c>
      <c r="R608" s="148"/>
      <c r="S608" s="205" t="s">
        <v>70</v>
      </c>
      <c r="T608" s="138">
        <v>42578</v>
      </c>
      <c r="U608" s="148"/>
      <c r="V608" s="148" t="s">
        <v>203</v>
      </c>
      <c r="W608" s="452">
        <v>42611</v>
      </c>
      <c r="X608" s="148"/>
      <c r="Y608" s="148" t="s">
        <v>5981</v>
      </c>
      <c r="Z608" s="421"/>
      <c r="AA608" s="141"/>
      <c r="AB608" s="150"/>
      <c r="AC608" s="144"/>
      <c r="AD608" s="144"/>
      <c r="AE608" s="144"/>
      <c r="AF608" s="144"/>
      <c r="AG608" s="144"/>
      <c r="AH608" s="144"/>
      <c r="AI608" s="144"/>
      <c r="AJ608" s="144"/>
      <c r="AK608" s="144"/>
      <c r="AL608" s="144"/>
      <c r="AM608" s="342"/>
      <c r="AN608" s="479"/>
      <c r="AO608" s="372" t="e">
        <f>VLOOKUP(C608,[2]LICITACIONES!$A$2:$A$51,1,0)</f>
        <v>#N/A</v>
      </c>
      <c r="AP608" s="469"/>
      <c r="AQ608" s="469"/>
      <c r="AR608" s="468"/>
      <c r="AS608" s="468"/>
      <c r="AT608" s="468"/>
      <c r="AU608" s="468"/>
      <c r="AV608" s="468" t="e">
        <f>VLOOKUP(C608,[3]LICITACIONES!$A$2:$B$67,2,0)</f>
        <v>#N/A</v>
      </c>
      <c r="AW608" s="468" t="e">
        <f>VLOOKUP(C608,'[3]O.C. EN EJECUCIÓN'!$A$2:$B$25,2,0)</f>
        <v>#N/A</v>
      </c>
      <c r="AX608" s="100"/>
      <c r="AY608" s="100"/>
      <c r="AZ608" s="100"/>
      <c r="BA608" s="100"/>
      <c r="BB608" s="100"/>
      <c r="BC608" s="100"/>
      <c r="BD608" s="100"/>
      <c r="BE608" s="100"/>
    </row>
    <row r="609" spans="1:57" ht="78.75" x14ac:dyDescent="0.25">
      <c r="A609" s="125">
        <v>613</v>
      </c>
      <c r="B609" s="126" t="s">
        <v>3002</v>
      </c>
      <c r="C609" s="126" t="s">
        <v>3002</v>
      </c>
      <c r="D609" s="133"/>
      <c r="E609" s="126" t="s">
        <v>3003</v>
      </c>
      <c r="F609" s="133"/>
      <c r="G609" s="133"/>
      <c r="H609" s="132" t="s">
        <v>3004</v>
      </c>
      <c r="I609" s="440">
        <v>42578</v>
      </c>
      <c r="J609" s="167" t="s">
        <v>271</v>
      </c>
      <c r="K609" s="166" t="s">
        <v>3005</v>
      </c>
      <c r="L609" s="131">
        <v>6000</v>
      </c>
      <c r="M609" s="132" t="s">
        <v>3006</v>
      </c>
      <c r="N609" s="151" t="s">
        <v>203</v>
      </c>
      <c r="O609" s="133"/>
      <c r="P609" s="134" t="s">
        <v>203</v>
      </c>
      <c r="Q609" s="135">
        <v>42578</v>
      </c>
      <c r="R609" s="148"/>
      <c r="S609" s="205" t="s">
        <v>70</v>
      </c>
      <c r="T609" s="138">
        <v>42578</v>
      </c>
      <c r="U609" s="148"/>
      <c r="V609" s="148" t="s">
        <v>203</v>
      </c>
      <c r="W609" s="452">
        <v>42611</v>
      </c>
      <c r="X609" s="148"/>
      <c r="Y609" s="148" t="s">
        <v>6032</v>
      </c>
      <c r="Z609" s="421"/>
      <c r="AA609" s="141"/>
      <c r="AB609" s="150"/>
      <c r="AC609" s="144"/>
      <c r="AD609" s="144"/>
      <c r="AE609" s="144"/>
      <c r="AF609" s="144"/>
      <c r="AG609" s="144"/>
      <c r="AH609" s="144"/>
      <c r="AI609" s="144"/>
      <c r="AJ609" s="144"/>
      <c r="AK609" s="144"/>
      <c r="AL609" s="144"/>
      <c r="AM609" s="342"/>
      <c r="AN609" s="479"/>
      <c r="AO609" s="372" t="e">
        <f>VLOOKUP(C609,[2]LICITACIONES!$A$2:$A$51,1,0)</f>
        <v>#N/A</v>
      </c>
      <c r="AP609" s="469"/>
      <c r="AQ609" s="469"/>
      <c r="AR609" s="468"/>
      <c r="AS609" s="468"/>
      <c r="AT609" s="468"/>
      <c r="AU609" s="468"/>
      <c r="AV609" s="468" t="e">
        <f>VLOOKUP(C609,[3]LICITACIONES!$A$2:$B$67,2,0)</f>
        <v>#N/A</v>
      </c>
      <c r="AW609" s="468" t="e">
        <f>VLOOKUP(C609,'[3]O.C. EN EJECUCIÓN'!$A$2:$B$25,2,0)</f>
        <v>#N/A</v>
      </c>
      <c r="AX609" s="100"/>
      <c r="AY609" s="100"/>
      <c r="AZ609" s="100"/>
      <c r="BA609" s="100"/>
      <c r="BB609" s="100"/>
      <c r="BC609" s="100"/>
      <c r="BD609" s="100"/>
      <c r="BE609" s="100"/>
    </row>
    <row r="610" spans="1:57" ht="78.75" x14ac:dyDescent="0.25">
      <c r="A610" s="125">
        <v>614</v>
      </c>
      <c r="B610" s="126" t="s">
        <v>3007</v>
      </c>
      <c r="C610" s="126" t="s">
        <v>3007</v>
      </c>
      <c r="D610" s="133"/>
      <c r="E610" s="126" t="s">
        <v>3008</v>
      </c>
      <c r="F610" s="133"/>
      <c r="G610" s="133"/>
      <c r="H610" s="132" t="s">
        <v>2895</v>
      </c>
      <c r="I610" s="440">
        <v>42578</v>
      </c>
      <c r="J610" s="167" t="s">
        <v>271</v>
      </c>
      <c r="K610" s="166" t="s">
        <v>3009</v>
      </c>
      <c r="L610" s="131">
        <v>7000</v>
      </c>
      <c r="M610" s="132" t="s">
        <v>3010</v>
      </c>
      <c r="N610" s="151" t="s">
        <v>203</v>
      </c>
      <c r="O610" s="133"/>
      <c r="P610" s="134" t="s">
        <v>203</v>
      </c>
      <c r="Q610" s="135">
        <v>42578</v>
      </c>
      <c r="R610" s="148"/>
      <c r="S610" s="137" t="s">
        <v>70</v>
      </c>
      <c r="T610" s="138">
        <v>42578</v>
      </c>
      <c r="U610" s="148" t="s">
        <v>3293</v>
      </c>
      <c r="V610" s="148" t="s">
        <v>204</v>
      </c>
      <c r="W610" s="452">
        <v>42620</v>
      </c>
      <c r="X610" s="148" t="s">
        <v>6033</v>
      </c>
      <c r="Y610" s="148" t="s">
        <v>2097</v>
      </c>
      <c r="Z610" s="421" t="s">
        <v>204</v>
      </c>
      <c r="AA610" s="141">
        <v>42620</v>
      </c>
      <c r="AB610" s="150"/>
      <c r="AC610" s="144"/>
      <c r="AD610" s="144"/>
      <c r="AE610" s="144"/>
      <c r="AF610" s="144"/>
      <c r="AG610" s="144"/>
      <c r="AH610" s="144"/>
      <c r="AI610" s="144"/>
      <c r="AJ610" s="144"/>
      <c r="AK610" s="144"/>
      <c r="AL610" s="144"/>
      <c r="AM610" s="342"/>
      <c r="AN610" s="479"/>
      <c r="AO610" s="372" t="e">
        <f>VLOOKUP(C610,[2]LICITACIONES!$A$2:$A$51,1,0)</f>
        <v>#N/A</v>
      </c>
      <c r="AP610" s="469"/>
      <c r="AQ610" s="469"/>
      <c r="AR610" s="468"/>
      <c r="AS610" s="468"/>
      <c r="AT610" s="468"/>
      <c r="AU610" s="468" t="s">
        <v>6514</v>
      </c>
      <c r="AV610" s="468" t="e">
        <f>VLOOKUP(C610,[3]LICITACIONES!$A$2:$B$67,2,0)</f>
        <v>#N/A</v>
      </c>
      <c r="AW610" s="468" t="e">
        <f>VLOOKUP(C610,'[3]O.C. EN EJECUCIÓN'!$A$2:$B$25,2,0)</f>
        <v>#N/A</v>
      </c>
      <c r="AX610" s="100"/>
      <c r="AY610" s="100"/>
      <c r="AZ610" s="100"/>
      <c r="BA610" s="100"/>
      <c r="BB610" s="100"/>
      <c r="BC610" s="100"/>
      <c r="BD610" s="100"/>
      <c r="BE610" s="100"/>
    </row>
    <row r="611" spans="1:57" ht="78.75" x14ac:dyDescent="0.25">
      <c r="A611" s="125">
        <v>615</v>
      </c>
      <c r="B611" s="126" t="s">
        <v>3011</v>
      </c>
      <c r="C611" s="126" t="s">
        <v>3011</v>
      </c>
      <c r="D611" s="133"/>
      <c r="E611" s="126" t="s">
        <v>3012</v>
      </c>
      <c r="F611" s="133"/>
      <c r="G611" s="133"/>
      <c r="H611" s="132" t="s">
        <v>3013</v>
      </c>
      <c r="I611" s="440">
        <v>42578</v>
      </c>
      <c r="J611" s="167" t="s">
        <v>271</v>
      </c>
      <c r="K611" s="166" t="s">
        <v>3014</v>
      </c>
      <c r="L611" s="131">
        <v>10000</v>
      </c>
      <c r="M611" s="132" t="s">
        <v>3500</v>
      </c>
      <c r="N611" s="151" t="s">
        <v>203</v>
      </c>
      <c r="O611" s="133"/>
      <c r="P611" s="134" t="s">
        <v>203</v>
      </c>
      <c r="Q611" s="135">
        <v>42578</v>
      </c>
      <c r="R611" s="148"/>
      <c r="S611" s="137" t="s">
        <v>70</v>
      </c>
      <c r="T611" s="138">
        <v>42578</v>
      </c>
      <c r="U611" s="148" t="s">
        <v>3293</v>
      </c>
      <c r="V611" s="148" t="s">
        <v>204</v>
      </c>
      <c r="W611" s="452">
        <v>42619</v>
      </c>
      <c r="X611" s="148" t="s">
        <v>6034</v>
      </c>
      <c r="Y611" s="148" t="s">
        <v>5418</v>
      </c>
      <c r="Z611" s="421" t="s">
        <v>761</v>
      </c>
      <c r="AA611" s="141">
        <v>42618</v>
      </c>
      <c r="AB611" s="150"/>
      <c r="AC611" s="144"/>
      <c r="AD611" s="144"/>
      <c r="AE611" s="144"/>
      <c r="AF611" s="144"/>
      <c r="AG611" s="144"/>
      <c r="AH611" s="144"/>
      <c r="AI611" s="144"/>
      <c r="AJ611" s="144"/>
      <c r="AK611" s="144"/>
      <c r="AL611" s="144"/>
      <c r="AM611" s="342"/>
      <c r="AN611" s="479"/>
      <c r="AO611" s="372" t="e">
        <f>VLOOKUP(C611,[2]LICITACIONES!$A$2:$A$51,1,0)</f>
        <v>#N/A</v>
      </c>
      <c r="AP611" s="469"/>
      <c r="AQ611" s="469"/>
      <c r="AR611" s="468"/>
      <c r="AS611" s="468"/>
      <c r="AT611" s="468"/>
      <c r="AU611" s="468" t="s">
        <v>6514</v>
      </c>
      <c r="AV611" s="468" t="e">
        <f>VLOOKUP(C611,[3]LICITACIONES!$A$2:$B$67,2,0)</f>
        <v>#N/A</v>
      </c>
      <c r="AW611" s="468" t="e">
        <f>VLOOKUP(C611,'[3]O.C. EN EJECUCIÓN'!$A$2:$B$25,2,0)</f>
        <v>#N/A</v>
      </c>
      <c r="AX611" s="100"/>
      <c r="AY611" s="100"/>
      <c r="AZ611" s="100"/>
      <c r="BA611" s="100"/>
      <c r="BB611" s="100"/>
      <c r="BC611" s="100"/>
      <c r="BD611" s="100"/>
      <c r="BE611" s="100"/>
    </row>
    <row r="612" spans="1:57" ht="94.5" x14ac:dyDescent="0.25">
      <c r="A612" s="125">
        <v>616</v>
      </c>
      <c r="B612" s="126" t="s">
        <v>3015</v>
      </c>
      <c r="C612" s="126" t="s">
        <v>3015</v>
      </c>
      <c r="D612" s="133"/>
      <c r="E612" s="126" t="s">
        <v>3016</v>
      </c>
      <c r="F612" s="133"/>
      <c r="G612" s="133"/>
      <c r="H612" s="132" t="s">
        <v>3017</v>
      </c>
      <c r="I612" s="440">
        <v>42573</v>
      </c>
      <c r="J612" s="426"/>
      <c r="K612" s="426"/>
      <c r="L612" s="133"/>
      <c r="M612" s="132" t="s">
        <v>3501</v>
      </c>
      <c r="N612" s="151" t="s">
        <v>329</v>
      </c>
      <c r="O612" s="133"/>
      <c r="P612" s="134" t="s">
        <v>204</v>
      </c>
      <c r="Q612" s="135">
        <v>42579</v>
      </c>
      <c r="R612" s="148"/>
      <c r="S612" s="137" t="s">
        <v>11</v>
      </c>
      <c r="T612" s="138">
        <v>42579</v>
      </c>
      <c r="U612" s="148"/>
      <c r="V612" s="148"/>
      <c r="W612" s="148"/>
      <c r="X612" s="148"/>
      <c r="Y612" s="148"/>
      <c r="Z612" s="421" t="s">
        <v>872</v>
      </c>
      <c r="AA612" s="141">
        <v>42579</v>
      </c>
      <c r="AB612" s="150"/>
      <c r="AC612" s="144"/>
      <c r="AD612" s="144"/>
      <c r="AE612" s="144"/>
      <c r="AF612" s="144"/>
      <c r="AG612" s="144"/>
      <c r="AH612" s="144"/>
      <c r="AI612" s="144"/>
      <c r="AJ612" s="144"/>
      <c r="AK612" s="144"/>
      <c r="AL612" s="144"/>
      <c r="AM612" s="342"/>
      <c r="AN612" s="479"/>
      <c r="AO612" s="372" t="e">
        <f>VLOOKUP(C612,[2]LICITACIONES!$A$2:$A$51,1,0)</f>
        <v>#N/A</v>
      </c>
      <c r="AP612" s="469"/>
      <c r="AQ612" s="469"/>
      <c r="AR612" s="468"/>
      <c r="AS612" s="468"/>
      <c r="AT612" s="468"/>
      <c r="AU612" s="468"/>
      <c r="AV612" s="468" t="e">
        <f>VLOOKUP(C612,[3]LICITACIONES!$A$2:$B$67,2,0)</f>
        <v>#N/A</v>
      </c>
      <c r="AW612" s="468" t="e">
        <f>VLOOKUP(C612,'[3]O.C. EN EJECUCIÓN'!$A$2:$B$25,2,0)</f>
        <v>#N/A</v>
      </c>
      <c r="AX612" s="100"/>
      <c r="AY612" s="100"/>
      <c r="AZ612" s="100"/>
      <c r="BA612" s="100"/>
      <c r="BB612" s="100"/>
      <c r="BC612" s="100"/>
      <c r="BD612" s="100"/>
      <c r="BE612" s="100"/>
    </row>
    <row r="613" spans="1:57" ht="78.75" x14ac:dyDescent="0.25">
      <c r="A613" s="125">
        <v>617</v>
      </c>
      <c r="B613" s="126" t="s">
        <v>3018</v>
      </c>
      <c r="C613" s="126" t="s">
        <v>3018</v>
      </c>
      <c r="D613" s="133"/>
      <c r="E613" s="126" t="s">
        <v>3019</v>
      </c>
      <c r="F613" s="133"/>
      <c r="G613" s="133"/>
      <c r="H613" s="133"/>
      <c r="I613" s="440">
        <v>42572</v>
      </c>
      <c r="J613" s="167" t="s">
        <v>311</v>
      </c>
      <c r="K613" s="166" t="s">
        <v>3020</v>
      </c>
      <c r="L613" s="133"/>
      <c r="M613" s="132" t="s">
        <v>3021</v>
      </c>
      <c r="N613" s="151" t="s">
        <v>56</v>
      </c>
      <c r="O613" s="133"/>
      <c r="P613" s="134" t="s">
        <v>203</v>
      </c>
      <c r="Q613" s="135">
        <v>42579</v>
      </c>
      <c r="R613" s="148"/>
      <c r="S613" s="137" t="s">
        <v>11</v>
      </c>
      <c r="T613" s="147"/>
      <c r="U613" s="148"/>
      <c r="V613" s="139" t="s">
        <v>203</v>
      </c>
      <c r="W613" s="140">
        <v>42585</v>
      </c>
      <c r="X613" s="139" t="s">
        <v>3502</v>
      </c>
      <c r="Y613" s="148"/>
      <c r="Z613" s="421"/>
      <c r="AA613" s="152"/>
      <c r="AB613" s="150"/>
      <c r="AC613" s="144"/>
      <c r="AD613" s="144"/>
      <c r="AE613" s="144"/>
      <c r="AF613" s="144"/>
      <c r="AG613" s="144"/>
      <c r="AH613" s="144"/>
      <c r="AI613" s="144"/>
      <c r="AJ613" s="144"/>
      <c r="AK613" s="144"/>
      <c r="AL613" s="144"/>
      <c r="AM613" s="342"/>
      <c r="AN613" s="479" t="s">
        <v>6551</v>
      </c>
      <c r="AO613" s="372" t="e">
        <f>VLOOKUP(C613,[2]LICITACIONES!$A$2:$A$51,1,0)</f>
        <v>#N/A</v>
      </c>
      <c r="AP613" s="469"/>
      <c r="AQ613" s="469"/>
      <c r="AR613" s="468"/>
      <c r="AS613" s="468"/>
      <c r="AT613" s="468"/>
      <c r="AU613" s="468"/>
      <c r="AV613" s="468" t="e">
        <f>VLOOKUP(C613,[3]LICITACIONES!$A$2:$B$67,2,0)</f>
        <v>#N/A</v>
      </c>
      <c r="AW613" s="468" t="e">
        <f>VLOOKUP(C613,'[3]O.C. EN EJECUCIÓN'!$A$2:$B$25,2,0)</f>
        <v>#N/A</v>
      </c>
      <c r="AX613" s="100"/>
      <c r="AY613" s="100"/>
      <c r="AZ613" s="100"/>
      <c r="BA613" s="100"/>
      <c r="BB613" s="100"/>
      <c r="BC613" s="100"/>
      <c r="BD613" s="100"/>
      <c r="BE613" s="100"/>
    </row>
    <row r="614" spans="1:57" ht="63" x14ac:dyDescent="0.25">
      <c r="A614" s="413">
        <v>618</v>
      </c>
      <c r="B614" s="127" t="str">
        <f t="shared" ref="B614:B615" si="5">C614</f>
        <v>025006/2016</v>
      </c>
      <c r="C614" s="127" t="s">
        <v>4970</v>
      </c>
      <c r="D614" s="133"/>
      <c r="E614" s="126" t="s">
        <v>3022</v>
      </c>
      <c r="F614" s="133"/>
      <c r="G614" s="133"/>
      <c r="H614" s="132" t="s">
        <v>3027</v>
      </c>
      <c r="I614" s="440">
        <v>42577</v>
      </c>
      <c r="J614" s="167" t="s">
        <v>3277</v>
      </c>
      <c r="K614" s="166" t="s">
        <v>3028</v>
      </c>
      <c r="L614" s="131">
        <v>110790</v>
      </c>
      <c r="M614" s="149" t="s">
        <v>3029</v>
      </c>
      <c r="N614" s="151" t="s">
        <v>226</v>
      </c>
      <c r="O614" s="133"/>
      <c r="P614" s="134" t="s">
        <v>226</v>
      </c>
      <c r="Q614" s="135">
        <v>42577</v>
      </c>
      <c r="R614" s="148"/>
      <c r="S614" s="137" t="s">
        <v>112</v>
      </c>
      <c r="T614" s="138">
        <v>42579</v>
      </c>
      <c r="U614" s="148"/>
      <c r="V614" s="148"/>
      <c r="W614" s="148"/>
      <c r="X614" s="148"/>
      <c r="Y614" s="148"/>
      <c r="Z614" s="421" t="s">
        <v>872</v>
      </c>
      <c r="AA614" s="141">
        <v>42579</v>
      </c>
      <c r="AB614" s="150"/>
      <c r="AC614" s="144"/>
      <c r="AD614" s="144"/>
      <c r="AE614" s="144"/>
      <c r="AF614" s="144"/>
      <c r="AG614" s="144"/>
      <c r="AH614" s="144"/>
      <c r="AI614" s="144"/>
      <c r="AJ614" s="144"/>
      <c r="AK614" s="144"/>
      <c r="AL614" s="144"/>
      <c r="AM614" s="342"/>
      <c r="AN614" s="479"/>
      <c r="AO614" s="372" t="e">
        <f>VLOOKUP(C614,[2]LICITACIONES!$A$2:$A$51,1,0)</f>
        <v>#N/A</v>
      </c>
      <c r="AP614" s="469"/>
      <c r="AQ614" s="469"/>
      <c r="AR614" s="468"/>
      <c r="AS614" s="468"/>
      <c r="AT614" s="468"/>
      <c r="AU614" s="468"/>
      <c r="AV614" s="468" t="e">
        <f>VLOOKUP(C614,[3]LICITACIONES!$A$2:$B$67,2,0)</f>
        <v>#N/A</v>
      </c>
      <c r="AW614" s="468" t="e">
        <f>VLOOKUP(C614,'[3]O.C. EN EJECUCIÓN'!$A$2:$B$25,2,0)</f>
        <v>#N/A</v>
      </c>
      <c r="AX614" s="100"/>
      <c r="AY614" s="100"/>
      <c r="AZ614" s="100"/>
      <c r="BA614" s="100"/>
      <c r="BB614" s="100"/>
      <c r="BC614" s="100"/>
      <c r="BD614" s="100"/>
      <c r="BE614" s="100"/>
    </row>
    <row r="615" spans="1:57" ht="63" x14ac:dyDescent="0.25">
      <c r="A615" s="125">
        <v>619</v>
      </c>
      <c r="B615" s="127" t="str">
        <f t="shared" si="5"/>
        <v>025097/2016</v>
      </c>
      <c r="C615" s="127" t="s">
        <v>4971</v>
      </c>
      <c r="D615" s="133"/>
      <c r="E615" s="126" t="s">
        <v>3026</v>
      </c>
      <c r="F615" s="133"/>
      <c r="G615" s="133"/>
      <c r="H615" s="132" t="s">
        <v>3031</v>
      </c>
      <c r="I615" s="440">
        <v>42577</v>
      </c>
      <c r="J615" s="167" t="s">
        <v>3277</v>
      </c>
      <c r="K615" s="166" t="s">
        <v>3028</v>
      </c>
      <c r="L615" s="131">
        <v>93132</v>
      </c>
      <c r="M615" s="149" t="s">
        <v>3032</v>
      </c>
      <c r="N615" s="151" t="s">
        <v>226</v>
      </c>
      <c r="O615" s="133"/>
      <c r="P615" s="134" t="s">
        <v>226</v>
      </c>
      <c r="Q615" s="135">
        <v>42577</v>
      </c>
      <c r="R615" s="148"/>
      <c r="S615" s="205" t="s">
        <v>112</v>
      </c>
      <c r="T615" s="138">
        <v>42579</v>
      </c>
      <c r="U615" s="148"/>
      <c r="V615" s="148"/>
      <c r="W615" s="148"/>
      <c r="X615" s="148"/>
      <c r="Y615" s="148"/>
      <c r="Z615" s="421" t="s">
        <v>872</v>
      </c>
      <c r="AA615" s="141">
        <v>42579</v>
      </c>
      <c r="AB615" s="150"/>
      <c r="AC615" s="144"/>
      <c r="AD615" s="144"/>
      <c r="AE615" s="144"/>
      <c r="AF615" s="144"/>
      <c r="AG615" s="144"/>
      <c r="AH615" s="144"/>
      <c r="AI615" s="144"/>
      <c r="AJ615" s="144"/>
      <c r="AK615" s="144"/>
      <c r="AL615" s="144"/>
      <c r="AM615" s="342"/>
      <c r="AN615" s="479"/>
      <c r="AO615" s="372" t="e">
        <f>VLOOKUP(C615,[2]LICITACIONES!$A$2:$A$51,1,0)</f>
        <v>#N/A</v>
      </c>
      <c r="AP615" s="469"/>
      <c r="AQ615" s="469"/>
      <c r="AR615" s="468"/>
      <c r="AS615" s="468"/>
      <c r="AT615" s="468"/>
      <c r="AU615" s="468"/>
      <c r="AV615" s="468" t="e">
        <f>VLOOKUP(C615,[3]LICITACIONES!$A$2:$B$67,2,0)</f>
        <v>#N/A</v>
      </c>
      <c r="AW615" s="468" t="e">
        <f>VLOOKUP(C615,'[3]O.C. EN EJECUCIÓN'!$A$2:$B$25,2,0)</f>
        <v>#N/A</v>
      </c>
      <c r="AX615" s="100"/>
      <c r="AY615" s="100"/>
      <c r="AZ615" s="100"/>
      <c r="BA615" s="100"/>
      <c r="BB615" s="100"/>
      <c r="BC615" s="100"/>
      <c r="BD615" s="100"/>
      <c r="BE615" s="100"/>
    </row>
    <row r="616" spans="1:57" ht="63" x14ac:dyDescent="0.25">
      <c r="A616" s="125">
        <v>620</v>
      </c>
      <c r="B616" s="127" t="s">
        <v>3033</v>
      </c>
      <c r="C616" s="127" t="s">
        <v>4972</v>
      </c>
      <c r="D616" s="133"/>
      <c r="E616" s="126" t="s">
        <v>3030</v>
      </c>
      <c r="F616" s="133"/>
      <c r="G616" s="133"/>
      <c r="H616" s="132" t="s">
        <v>3035</v>
      </c>
      <c r="I616" s="440">
        <v>42576</v>
      </c>
      <c r="J616" s="167" t="s">
        <v>210</v>
      </c>
      <c r="K616" s="166" t="s">
        <v>211</v>
      </c>
      <c r="L616" s="131">
        <v>325770.95</v>
      </c>
      <c r="M616" s="132" t="s">
        <v>3503</v>
      </c>
      <c r="N616" s="151" t="s">
        <v>226</v>
      </c>
      <c r="O616" s="133"/>
      <c r="P616" s="134" t="s">
        <v>226</v>
      </c>
      <c r="Q616" s="135">
        <v>42576</v>
      </c>
      <c r="R616" s="148"/>
      <c r="S616" s="205" t="s">
        <v>112</v>
      </c>
      <c r="T616" s="138">
        <v>42580</v>
      </c>
      <c r="U616" s="148" t="s">
        <v>355</v>
      </c>
      <c r="V616" s="148" t="s">
        <v>204</v>
      </c>
      <c r="W616" s="148"/>
      <c r="X616" s="148"/>
      <c r="Y616" s="148" t="s">
        <v>2737</v>
      </c>
      <c r="Z616" s="421" t="s">
        <v>204</v>
      </c>
      <c r="AA616" s="141">
        <v>42583</v>
      </c>
      <c r="AB616" s="150"/>
      <c r="AC616" s="144"/>
      <c r="AD616" s="144"/>
      <c r="AE616" s="144"/>
      <c r="AF616" s="144"/>
      <c r="AG616" s="144"/>
      <c r="AH616" s="144"/>
      <c r="AI616" s="144"/>
      <c r="AJ616" s="144"/>
      <c r="AK616" s="144"/>
      <c r="AL616" s="144"/>
      <c r="AM616" s="342"/>
      <c r="AN616" s="479"/>
      <c r="AO616" s="372" t="e">
        <f>VLOOKUP(C616,[2]LICITACIONES!$A$2:$A$51,1,0)</f>
        <v>#N/A</v>
      </c>
      <c r="AP616" s="469"/>
      <c r="AQ616" s="469"/>
      <c r="AR616" s="468"/>
      <c r="AS616" s="468"/>
      <c r="AT616" s="468"/>
      <c r="AU616" s="468" t="s">
        <v>6514</v>
      </c>
      <c r="AV616" s="468" t="e">
        <f>VLOOKUP(C616,[3]LICITACIONES!$A$2:$B$67,2,0)</f>
        <v>#N/A</v>
      </c>
      <c r="AW616" s="468" t="e">
        <f>VLOOKUP(C616,'[3]O.C. EN EJECUCIÓN'!$A$2:$B$25,2,0)</f>
        <v>#N/A</v>
      </c>
      <c r="AX616" s="100"/>
      <c r="AY616" s="100"/>
      <c r="AZ616" s="100"/>
      <c r="BA616" s="100"/>
      <c r="BB616" s="100"/>
      <c r="BC616" s="100"/>
      <c r="BD616" s="100"/>
      <c r="BE616" s="100"/>
    </row>
    <row r="617" spans="1:57" ht="63" x14ac:dyDescent="0.25">
      <c r="A617" s="125">
        <v>621</v>
      </c>
      <c r="B617" s="126" t="s">
        <v>3036</v>
      </c>
      <c r="C617" s="126" t="s">
        <v>3033</v>
      </c>
      <c r="D617" s="133"/>
      <c r="E617" s="126" t="s">
        <v>3034</v>
      </c>
      <c r="F617" s="133"/>
      <c r="G617" s="133"/>
      <c r="H617" s="132" t="s">
        <v>3038</v>
      </c>
      <c r="I617" s="440">
        <v>42573</v>
      </c>
      <c r="J617" s="167" t="s">
        <v>210</v>
      </c>
      <c r="K617" s="167" t="s">
        <v>211</v>
      </c>
      <c r="L617" s="131">
        <v>344490.54</v>
      </c>
      <c r="M617" s="132" t="s">
        <v>3039</v>
      </c>
      <c r="N617" s="151" t="s">
        <v>226</v>
      </c>
      <c r="O617" s="133"/>
      <c r="P617" s="134" t="s">
        <v>226</v>
      </c>
      <c r="Q617" s="135">
        <v>42573</v>
      </c>
      <c r="R617" s="148"/>
      <c r="S617" s="205" t="s">
        <v>112</v>
      </c>
      <c r="T617" s="138">
        <v>42580</v>
      </c>
      <c r="U617" s="139" t="s">
        <v>355</v>
      </c>
      <c r="V617" s="139"/>
      <c r="W617" s="148"/>
      <c r="X617" s="148"/>
      <c r="Y617" s="139" t="s">
        <v>2737</v>
      </c>
      <c r="Z617" s="421" t="s">
        <v>602</v>
      </c>
      <c r="AA617" s="141">
        <v>42600</v>
      </c>
      <c r="AB617" s="150"/>
      <c r="AC617" s="144"/>
      <c r="AD617" s="144"/>
      <c r="AE617" s="144"/>
      <c r="AF617" s="144"/>
      <c r="AG617" s="144"/>
      <c r="AH617" s="144"/>
      <c r="AI617" s="144"/>
      <c r="AJ617" s="144"/>
      <c r="AK617" s="144"/>
      <c r="AL617" s="144"/>
      <c r="AM617" s="342"/>
      <c r="AN617" s="479"/>
      <c r="AO617" s="372" t="e">
        <f>VLOOKUP(C617,[2]LICITACIONES!$A$2:$A$51,1,0)</f>
        <v>#N/A</v>
      </c>
      <c r="AP617" s="469"/>
      <c r="AQ617" s="469"/>
      <c r="AR617" s="468"/>
      <c r="AS617" s="468"/>
      <c r="AT617" s="468"/>
      <c r="AU617" s="468" t="s">
        <v>6514</v>
      </c>
      <c r="AV617" s="468" t="e">
        <f>VLOOKUP(C617,[3]LICITACIONES!$A$2:$B$67,2,0)</f>
        <v>#N/A</v>
      </c>
      <c r="AW617" s="468" t="e">
        <f>VLOOKUP(C617,'[3]O.C. EN EJECUCIÓN'!$A$2:$B$25,2,0)</f>
        <v>#N/A</v>
      </c>
      <c r="AX617" s="100"/>
      <c r="AY617" s="100"/>
      <c r="AZ617" s="100"/>
      <c r="BA617" s="100"/>
      <c r="BB617" s="100"/>
      <c r="BC617" s="100"/>
      <c r="BD617" s="100"/>
      <c r="BE617" s="100"/>
    </row>
    <row r="618" spans="1:57" ht="63" x14ac:dyDescent="0.25">
      <c r="A618" s="125">
        <v>622</v>
      </c>
      <c r="B618" s="126" t="s">
        <v>3040</v>
      </c>
      <c r="C618" s="126" t="s">
        <v>3036</v>
      </c>
      <c r="D618" s="133"/>
      <c r="E618" s="126" t="s">
        <v>3037</v>
      </c>
      <c r="F618" s="133"/>
      <c r="G618" s="133"/>
      <c r="H618" s="132" t="s">
        <v>3042</v>
      </c>
      <c r="I618" s="440">
        <v>42572</v>
      </c>
      <c r="J618" s="167" t="s">
        <v>300</v>
      </c>
      <c r="K618" s="167" t="s">
        <v>3043</v>
      </c>
      <c r="L618" s="131">
        <v>53240</v>
      </c>
      <c r="M618" s="132" t="s">
        <v>3044</v>
      </c>
      <c r="N618" s="151" t="s">
        <v>226</v>
      </c>
      <c r="O618" s="133"/>
      <c r="P618" s="134" t="s">
        <v>226</v>
      </c>
      <c r="Q618" s="135">
        <v>42572</v>
      </c>
      <c r="R618" s="148"/>
      <c r="S618" s="205" t="s">
        <v>112</v>
      </c>
      <c r="T618" s="138">
        <v>42580</v>
      </c>
      <c r="U618" s="139"/>
      <c r="V618" s="148" t="s">
        <v>204</v>
      </c>
      <c r="W618" s="452">
        <v>42611</v>
      </c>
      <c r="X618" s="148" t="s">
        <v>6035</v>
      </c>
      <c r="Y618" s="139" t="s">
        <v>2737</v>
      </c>
      <c r="Z618" s="421" t="s">
        <v>204</v>
      </c>
      <c r="AA618" s="141">
        <v>42611</v>
      </c>
      <c r="AB618" s="150"/>
      <c r="AC618" s="144"/>
      <c r="AD618" s="144"/>
      <c r="AE618" s="144"/>
      <c r="AF618" s="144"/>
      <c r="AG618" s="144"/>
      <c r="AH618" s="144"/>
      <c r="AI618" s="144"/>
      <c r="AJ618" s="144"/>
      <c r="AK618" s="144"/>
      <c r="AL618" s="144"/>
      <c r="AM618" s="342"/>
      <c r="AN618" s="479"/>
      <c r="AO618" s="372" t="e">
        <f>VLOOKUP(C618,[2]LICITACIONES!$A$2:$A$51,1,0)</f>
        <v>#N/A</v>
      </c>
      <c r="AP618" s="469"/>
      <c r="AQ618" s="469"/>
      <c r="AR618" s="468"/>
      <c r="AS618" s="468"/>
      <c r="AT618" s="468"/>
      <c r="AU618" s="468"/>
      <c r="AV618" s="468" t="e">
        <f>VLOOKUP(C618,[3]LICITACIONES!$A$2:$B$67,2,0)</f>
        <v>#N/A</v>
      </c>
      <c r="AW618" s="468" t="e">
        <f>VLOOKUP(C618,'[3]O.C. EN EJECUCIÓN'!$A$2:$B$25,2,0)</f>
        <v>#N/A</v>
      </c>
      <c r="AX618" s="100"/>
      <c r="AY618" s="100"/>
      <c r="AZ618" s="100"/>
      <c r="BA618" s="100"/>
      <c r="BB618" s="100"/>
      <c r="BC618" s="100"/>
      <c r="BD618" s="100"/>
      <c r="BE618" s="100"/>
    </row>
    <row r="619" spans="1:57" ht="63" x14ac:dyDescent="0.25">
      <c r="A619" s="125">
        <v>623</v>
      </c>
      <c r="B619" s="126" t="s">
        <v>3045</v>
      </c>
      <c r="C619" s="126" t="s">
        <v>3040</v>
      </c>
      <c r="D619" s="133"/>
      <c r="E619" s="126" t="s">
        <v>3041</v>
      </c>
      <c r="F619" s="133"/>
      <c r="G619" s="133"/>
      <c r="H619" s="132" t="s">
        <v>3047</v>
      </c>
      <c r="I619" s="440">
        <v>42576</v>
      </c>
      <c r="J619" s="167" t="s">
        <v>300</v>
      </c>
      <c r="K619" s="167" t="s">
        <v>3048</v>
      </c>
      <c r="L619" s="131">
        <v>32000</v>
      </c>
      <c r="M619" s="132" t="s">
        <v>3049</v>
      </c>
      <c r="N619" s="151" t="s">
        <v>226</v>
      </c>
      <c r="O619" s="133"/>
      <c r="P619" s="134" t="s">
        <v>226</v>
      </c>
      <c r="Q619" s="135">
        <v>42576</v>
      </c>
      <c r="R619" s="148"/>
      <c r="S619" s="205" t="s">
        <v>112</v>
      </c>
      <c r="T619" s="138">
        <v>42580</v>
      </c>
      <c r="U619" s="148"/>
      <c r="V619" s="139" t="s">
        <v>204</v>
      </c>
      <c r="W619" s="452">
        <v>42593</v>
      </c>
      <c r="X619" s="148" t="s">
        <v>3858</v>
      </c>
      <c r="Y619" s="139" t="s">
        <v>3859</v>
      </c>
      <c r="Z619" s="421" t="s">
        <v>204</v>
      </c>
      <c r="AA619" s="141">
        <v>42593</v>
      </c>
      <c r="AB619" s="150"/>
      <c r="AC619" s="144"/>
      <c r="AD619" s="144"/>
      <c r="AE619" s="144"/>
      <c r="AF619" s="144"/>
      <c r="AG619" s="144"/>
      <c r="AH619" s="144"/>
      <c r="AI619" s="144"/>
      <c r="AJ619" s="144"/>
      <c r="AK619" s="144"/>
      <c r="AL619" s="144"/>
      <c r="AM619" s="342"/>
      <c r="AN619" s="479"/>
      <c r="AO619" s="372" t="e">
        <f>VLOOKUP(C619,[2]LICITACIONES!$A$2:$A$51,1,0)</f>
        <v>#N/A</v>
      </c>
      <c r="AP619" s="469"/>
      <c r="AQ619" s="469"/>
      <c r="AR619" s="468"/>
      <c r="AS619" s="468"/>
      <c r="AT619" s="468"/>
      <c r="AU619" s="468"/>
      <c r="AV619" s="468" t="e">
        <f>VLOOKUP(C619,[3]LICITACIONES!$A$2:$B$67,2,0)</f>
        <v>#N/A</v>
      </c>
      <c r="AW619" s="468" t="e">
        <f>VLOOKUP(C619,'[3]O.C. EN EJECUCIÓN'!$A$2:$B$25,2,0)</f>
        <v>#N/A</v>
      </c>
      <c r="AX619" s="100"/>
      <c r="AY619" s="100"/>
      <c r="AZ619" s="100"/>
      <c r="BA619" s="100"/>
      <c r="BB619" s="100"/>
      <c r="BC619" s="100"/>
      <c r="BD619" s="100"/>
      <c r="BE619" s="100"/>
    </row>
    <row r="620" spans="1:57" ht="63" x14ac:dyDescent="0.25">
      <c r="A620" s="125">
        <v>624</v>
      </c>
      <c r="B620" s="126" t="s">
        <v>3050</v>
      </c>
      <c r="C620" s="126" t="s">
        <v>3045</v>
      </c>
      <c r="D620" s="133"/>
      <c r="E620" s="126" t="s">
        <v>3046</v>
      </c>
      <c r="F620" s="133"/>
      <c r="G620" s="133"/>
      <c r="H620" s="132" t="s">
        <v>3052</v>
      </c>
      <c r="I620" s="440">
        <v>42573</v>
      </c>
      <c r="J620" s="167" t="s">
        <v>300</v>
      </c>
      <c r="K620" s="167" t="s">
        <v>3053</v>
      </c>
      <c r="L620" s="131">
        <v>445280</v>
      </c>
      <c r="M620" s="132" t="s">
        <v>3054</v>
      </c>
      <c r="N620" s="151" t="s">
        <v>226</v>
      </c>
      <c r="O620" s="133"/>
      <c r="P620" s="134" t="s">
        <v>226</v>
      </c>
      <c r="Q620" s="135">
        <v>42573</v>
      </c>
      <c r="R620" s="148"/>
      <c r="S620" s="205" t="s">
        <v>112</v>
      </c>
      <c r="T620" s="138">
        <v>42580</v>
      </c>
      <c r="U620" s="148"/>
      <c r="V620" s="139" t="s">
        <v>204</v>
      </c>
      <c r="W620" s="140">
        <v>42614</v>
      </c>
      <c r="X620" s="139" t="s">
        <v>6036</v>
      </c>
      <c r="Y620" s="139" t="s">
        <v>5420</v>
      </c>
      <c r="Z620" s="421" t="s">
        <v>204</v>
      </c>
      <c r="AA620" s="141">
        <v>42614</v>
      </c>
      <c r="AB620" s="150"/>
      <c r="AC620" s="144"/>
      <c r="AD620" s="144"/>
      <c r="AE620" s="144"/>
      <c r="AF620" s="144"/>
      <c r="AG620" s="144"/>
      <c r="AH620" s="144"/>
      <c r="AI620" s="144"/>
      <c r="AJ620" s="144"/>
      <c r="AK620" s="144"/>
      <c r="AL620" s="144"/>
      <c r="AM620" s="342"/>
      <c r="AN620" s="479"/>
      <c r="AO620" s="372" t="e">
        <f>VLOOKUP(C620,[2]LICITACIONES!$A$2:$A$51,1,0)</f>
        <v>#N/A</v>
      </c>
      <c r="AP620" s="469"/>
      <c r="AQ620" s="469"/>
      <c r="AR620" s="468"/>
      <c r="AS620" s="468"/>
      <c r="AT620" s="468"/>
      <c r="AU620" s="468"/>
      <c r="AV620" s="468" t="e">
        <f>VLOOKUP(C620,[3]LICITACIONES!$A$2:$B$67,2,0)</f>
        <v>#N/A</v>
      </c>
      <c r="AW620" s="468" t="e">
        <f>VLOOKUP(C620,'[3]O.C. EN EJECUCIÓN'!$A$2:$B$25,2,0)</f>
        <v>#N/A</v>
      </c>
      <c r="AX620" s="100"/>
      <c r="AY620" s="100"/>
      <c r="AZ620" s="100"/>
      <c r="BA620" s="100"/>
      <c r="BB620" s="100"/>
      <c r="BC620" s="100"/>
      <c r="BD620" s="100"/>
      <c r="BE620" s="100"/>
    </row>
    <row r="621" spans="1:57" ht="63" x14ac:dyDescent="0.25">
      <c r="A621" s="125">
        <v>625</v>
      </c>
      <c r="B621" s="126" t="s">
        <v>3055</v>
      </c>
      <c r="C621" s="126" t="s">
        <v>3050</v>
      </c>
      <c r="D621" s="133"/>
      <c r="E621" s="126" t="s">
        <v>3051</v>
      </c>
      <c r="F621" s="133"/>
      <c r="G621" s="133"/>
      <c r="H621" s="132" t="s">
        <v>3057</v>
      </c>
      <c r="I621" s="440">
        <v>42577</v>
      </c>
      <c r="J621" s="167" t="s">
        <v>644</v>
      </c>
      <c r="K621" s="167" t="s">
        <v>3058</v>
      </c>
      <c r="L621" s="131">
        <v>11226.36</v>
      </c>
      <c r="M621" s="132" t="s">
        <v>3059</v>
      </c>
      <c r="N621" s="151" t="s">
        <v>226</v>
      </c>
      <c r="O621" s="133"/>
      <c r="P621" s="134" t="s">
        <v>226</v>
      </c>
      <c r="Q621" s="135">
        <v>42577</v>
      </c>
      <c r="R621" s="148"/>
      <c r="S621" s="137" t="s">
        <v>112</v>
      </c>
      <c r="T621" s="138">
        <v>42580</v>
      </c>
      <c r="U621" s="148"/>
      <c r="V621" s="148" t="s">
        <v>204</v>
      </c>
      <c r="W621" s="452">
        <v>42611</v>
      </c>
      <c r="X621" s="148" t="s">
        <v>6037</v>
      </c>
      <c r="Y621" s="148" t="s">
        <v>5420</v>
      </c>
      <c r="Z621" s="421" t="s">
        <v>204</v>
      </c>
      <c r="AA621" s="141">
        <v>42611</v>
      </c>
      <c r="AB621" s="150"/>
      <c r="AC621" s="144"/>
      <c r="AD621" s="144"/>
      <c r="AE621" s="144"/>
      <c r="AF621" s="144"/>
      <c r="AG621" s="144"/>
      <c r="AH621" s="144"/>
      <c r="AI621" s="144"/>
      <c r="AJ621" s="144"/>
      <c r="AK621" s="144"/>
      <c r="AL621" s="144"/>
      <c r="AM621" s="342"/>
      <c r="AN621" s="479"/>
      <c r="AO621" s="372" t="e">
        <f>VLOOKUP(C621,[2]LICITACIONES!$A$2:$A$51,1,0)</f>
        <v>#N/A</v>
      </c>
      <c r="AP621" s="469"/>
      <c r="AQ621" s="469"/>
      <c r="AR621" s="468"/>
      <c r="AS621" s="468"/>
      <c r="AT621" s="468"/>
      <c r="AU621" s="468"/>
      <c r="AV621" s="468" t="e">
        <f>VLOOKUP(C621,[3]LICITACIONES!$A$2:$B$67,2,0)</f>
        <v>#N/A</v>
      </c>
      <c r="AW621" s="468" t="e">
        <f>VLOOKUP(C621,'[3]O.C. EN EJECUCIÓN'!$A$2:$B$25,2,0)</f>
        <v>#N/A</v>
      </c>
      <c r="AX621" s="100"/>
      <c r="AY621" s="100"/>
      <c r="AZ621" s="100"/>
      <c r="BA621" s="100"/>
      <c r="BB621" s="100"/>
      <c r="BC621" s="100"/>
      <c r="BD621" s="100"/>
      <c r="BE621" s="100"/>
    </row>
    <row r="622" spans="1:57" ht="63" x14ac:dyDescent="0.25">
      <c r="A622" s="125">
        <v>626</v>
      </c>
      <c r="B622" s="126" t="s">
        <v>3060</v>
      </c>
      <c r="C622" s="126" t="s">
        <v>3055</v>
      </c>
      <c r="D622" s="133"/>
      <c r="E622" s="126" t="s">
        <v>3056</v>
      </c>
      <c r="F622" s="133"/>
      <c r="G622" s="133"/>
      <c r="H622" s="132" t="s">
        <v>3062</v>
      </c>
      <c r="I622" s="440">
        <v>42570</v>
      </c>
      <c r="J622" s="167" t="s">
        <v>300</v>
      </c>
      <c r="K622" s="167" t="s">
        <v>3048</v>
      </c>
      <c r="L622" s="131">
        <v>25000</v>
      </c>
      <c r="M622" s="132" t="s">
        <v>3063</v>
      </c>
      <c r="N622" s="151" t="s">
        <v>226</v>
      </c>
      <c r="O622" s="133"/>
      <c r="P622" s="134" t="s">
        <v>226</v>
      </c>
      <c r="Q622" s="135">
        <v>42570</v>
      </c>
      <c r="R622" s="148"/>
      <c r="S622" s="137" t="s">
        <v>112</v>
      </c>
      <c r="T622" s="138">
        <v>42580</v>
      </c>
      <c r="U622" s="148" t="s">
        <v>355</v>
      </c>
      <c r="V622" s="148" t="s">
        <v>204</v>
      </c>
      <c r="W622" s="452">
        <v>42614</v>
      </c>
      <c r="X622" s="148" t="s">
        <v>6038</v>
      </c>
      <c r="Y622" s="148" t="s">
        <v>5420</v>
      </c>
      <c r="Z622" s="421" t="s">
        <v>204</v>
      </c>
      <c r="AA622" s="141">
        <v>42614</v>
      </c>
      <c r="AB622" s="150"/>
      <c r="AC622" s="144"/>
      <c r="AD622" s="144"/>
      <c r="AE622" s="144"/>
      <c r="AF622" s="144"/>
      <c r="AG622" s="144"/>
      <c r="AH622" s="144"/>
      <c r="AI622" s="144"/>
      <c r="AJ622" s="144"/>
      <c r="AK622" s="144"/>
      <c r="AL622" s="144"/>
      <c r="AM622" s="342"/>
      <c r="AN622" s="479"/>
      <c r="AO622" s="372" t="e">
        <f>VLOOKUP(C622,[2]LICITACIONES!$A$2:$A$51,1,0)</f>
        <v>#N/A</v>
      </c>
      <c r="AP622" s="469"/>
      <c r="AQ622" s="469"/>
      <c r="AR622" s="468"/>
      <c r="AS622" s="468"/>
      <c r="AT622" s="468"/>
      <c r="AU622" s="468" t="s">
        <v>6514</v>
      </c>
      <c r="AV622" s="468" t="e">
        <f>VLOOKUP(C622,[3]LICITACIONES!$A$2:$B$67,2,0)</f>
        <v>#N/A</v>
      </c>
      <c r="AW622" s="468" t="e">
        <f>VLOOKUP(C622,'[3]O.C. EN EJECUCIÓN'!$A$2:$B$25,2,0)</f>
        <v>#N/A</v>
      </c>
      <c r="AX622" s="100"/>
      <c r="AY622" s="100"/>
      <c r="AZ622" s="100"/>
      <c r="BA622" s="100"/>
      <c r="BB622" s="100"/>
      <c r="BC622" s="100"/>
      <c r="BD622" s="100"/>
      <c r="BE622" s="100"/>
    </row>
    <row r="623" spans="1:57" ht="78.75" x14ac:dyDescent="0.25">
      <c r="A623" s="125">
        <v>627</v>
      </c>
      <c r="B623" s="126" t="s">
        <v>3064</v>
      </c>
      <c r="C623" s="126" t="s">
        <v>3060</v>
      </c>
      <c r="D623" s="133"/>
      <c r="E623" s="126" t="s">
        <v>3061</v>
      </c>
      <c r="F623" s="133"/>
      <c r="G623" s="133"/>
      <c r="H623" s="132" t="s">
        <v>3066</v>
      </c>
      <c r="I623" s="440">
        <v>42583</v>
      </c>
      <c r="J623" s="167" t="s">
        <v>343</v>
      </c>
      <c r="K623" s="167" t="s">
        <v>3067</v>
      </c>
      <c r="L623" s="131">
        <v>30000</v>
      </c>
      <c r="M623" s="132" t="s">
        <v>3068</v>
      </c>
      <c r="N623" s="151" t="s">
        <v>203</v>
      </c>
      <c r="O623" s="133"/>
      <c r="P623" s="134" t="s">
        <v>203</v>
      </c>
      <c r="Q623" s="135">
        <v>42583</v>
      </c>
      <c r="R623" s="148"/>
      <c r="S623" s="137" t="s">
        <v>112</v>
      </c>
      <c r="T623" s="138">
        <v>42583</v>
      </c>
      <c r="U623" s="139" t="s">
        <v>6039</v>
      </c>
      <c r="V623" s="139" t="s">
        <v>203</v>
      </c>
      <c r="W623" s="140">
        <v>42642</v>
      </c>
      <c r="X623" s="139" t="s">
        <v>6040</v>
      </c>
      <c r="Y623" s="148" t="s">
        <v>6850</v>
      </c>
      <c r="Z623" s="421" t="s">
        <v>1888</v>
      </c>
      <c r="AA623" s="141">
        <v>42642</v>
      </c>
      <c r="AB623" s="150"/>
      <c r="AC623" s="144"/>
      <c r="AD623" s="144"/>
      <c r="AE623" s="144"/>
      <c r="AF623" s="144"/>
      <c r="AG623" s="144"/>
      <c r="AH623" s="144"/>
      <c r="AI623" s="144"/>
      <c r="AJ623" s="144"/>
      <c r="AK623" s="144"/>
      <c r="AL623" s="144"/>
      <c r="AM623" s="342"/>
      <c r="AN623" s="479"/>
      <c r="AO623" s="372" t="e">
        <f>VLOOKUP(C623,[2]LICITACIONES!$A$2:$A$51,1,0)</f>
        <v>#N/A</v>
      </c>
      <c r="AP623" s="469"/>
      <c r="AQ623" s="469"/>
      <c r="AR623" s="468"/>
      <c r="AS623" s="468"/>
      <c r="AT623" s="468"/>
      <c r="AU623" s="468"/>
      <c r="AV623" s="468" t="e">
        <f>VLOOKUP(C623,[3]LICITACIONES!$A$2:$B$67,2,0)</f>
        <v>#N/A</v>
      </c>
      <c r="AW623" s="468" t="e">
        <f>VLOOKUP(C623,'[3]O.C. EN EJECUCIÓN'!$A$2:$B$25,2,0)</f>
        <v>#N/A</v>
      </c>
      <c r="AX623" s="100"/>
      <c r="AY623" s="100"/>
      <c r="AZ623" s="100"/>
      <c r="BA623" s="100"/>
      <c r="BB623" s="100"/>
      <c r="BC623" s="100"/>
      <c r="BD623" s="100"/>
      <c r="BE623" s="100"/>
    </row>
    <row r="624" spans="1:57" ht="78.75" x14ac:dyDescent="0.25">
      <c r="A624" s="125">
        <v>628</v>
      </c>
      <c r="B624" s="126" t="s">
        <v>3069</v>
      </c>
      <c r="C624" s="126" t="s">
        <v>3064</v>
      </c>
      <c r="D624" s="133"/>
      <c r="E624" s="126" t="s">
        <v>3065</v>
      </c>
      <c r="F624" s="133"/>
      <c r="G624" s="133"/>
      <c r="H624" s="132" t="s">
        <v>3071</v>
      </c>
      <c r="I624" s="440">
        <v>42583</v>
      </c>
      <c r="J624" s="167" t="s">
        <v>301</v>
      </c>
      <c r="K624" s="167" t="s">
        <v>2588</v>
      </c>
      <c r="L624" s="131">
        <v>22451</v>
      </c>
      <c r="M624" s="132" t="s">
        <v>3072</v>
      </c>
      <c r="N624" s="151" t="s">
        <v>203</v>
      </c>
      <c r="O624" s="133"/>
      <c r="P624" s="134" t="s">
        <v>203</v>
      </c>
      <c r="Q624" s="135">
        <v>42583</v>
      </c>
      <c r="R624" s="148"/>
      <c r="S624" s="205" t="s">
        <v>70</v>
      </c>
      <c r="T624" s="138">
        <v>42583</v>
      </c>
      <c r="U624" s="148" t="s">
        <v>3293</v>
      </c>
      <c r="V624" s="148" t="s">
        <v>204</v>
      </c>
      <c r="W624" s="140">
        <v>42615</v>
      </c>
      <c r="X624" s="196" t="s">
        <v>6041</v>
      </c>
      <c r="Y624" s="139" t="s">
        <v>6042</v>
      </c>
      <c r="Z624" s="421"/>
      <c r="AA624" s="425"/>
      <c r="AB624" s="150"/>
      <c r="AC624" s="144" t="s">
        <v>6218</v>
      </c>
      <c r="AD624" s="144" t="s">
        <v>6218</v>
      </c>
      <c r="AE624" s="144"/>
      <c r="AF624" s="144">
        <v>30526638952</v>
      </c>
      <c r="AG624" s="144"/>
      <c r="AH624" s="144" t="s">
        <v>6219</v>
      </c>
      <c r="AI624" s="144"/>
      <c r="AJ624" s="144"/>
      <c r="AK624" s="144"/>
      <c r="AL624" s="144"/>
      <c r="AM624" s="342"/>
      <c r="AN624" s="479"/>
      <c r="AO624" s="372" t="e">
        <f>VLOOKUP(C624,[2]LICITACIONES!$A$2:$A$51,1,0)</f>
        <v>#N/A</v>
      </c>
      <c r="AP624" s="469"/>
      <c r="AQ624" s="469"/>
      <c r="AR624" s="468"/>
      <c r="AS624" s="468"/>
      <c r="AT624" s="468"/>
      <c r="AU624" s="468" t="s">
        <v>6514</v>
      </c>
      <c r="AV624" s="468" t="e">
        <f>VLOOKUP(C624,[3]LICITACIONES!$A$2:$B$67,2,0)</f>
        <v>#N/A</v>
      </c>
      <c r="AW624" s="468" t="e">
        <f>VLOOKUP(C624,'[3]O.C. EN EJECUCIÓN'!$A$2:$B$25,2,0)</f>
        <v>#N/A</v>
      </c>
      <c r="AX624" s="100"/>
      <c r="AY624" s="100"/>
      <c r="AZ624" s="100"/>
      <c r="BA624" s="100"/>
      <c r="BB624" s="100"/>
      <c r="BC624" s="100"/>
      <c r="BD624" s="100"/>
      <c r="BE624" s="100"/>
    </row>
    <row r="625" spans="1:57" ht="63" x14ac:dyDescent="0.25">
      <c r="A625" s="125">
        <v>629</v>
      </c>
      <c r="B625" s="126" t="s">
        <v>3073</v>
      </c>
      <c r="C625" s="126" t="s">
        <v>3069</v>
      </c>
      <c r="D625" s="133"/>
      <c r="E625" s="126" t="s">
        <v>3070</v>
      </c>
      <c r="F625" s="133"/>
      <c r="G625" s="133"/>
      <c r="H625" s="132" t="s">
        <v>3074</v>
      </c>
      <c r="I625" s="440">
        <v>42577</v>
      </c>
      <c r="J625" s="167" t="s">
        <v>339</v>
      </c>
      <c r="K625" s="167" t="s">
        <v>3075</v>
      </c>
      <c r="L625" s="131">
        <v>200000</v>
      </c>
      <c r="M625" s="132" t="s">
        <v>3076</v>
      </c>
      <c r="N625" s="151" t="s">
        <v>226</v>
      </c>
      <c r="O625" s="133"/>
      <c r="P625" s="134" t="s">
        <v>226</v>
      </c>
      <c r="Q625" s="135">
        <v>42577</v>
      </c>
      <c r="R625" s="148"/>
      <c r="S625" s="137" t="s">
        <v>70</v>
      </c>
      <c r="T625" s="138"/>
      <c r="U625" s="214"/>
      <c r="V625" s="139" t="s">
        <v>204</v>
      </c>
      <c r="W625" s="140">
        <v>42584</v>
      </c>
      <c r="X625" s="139" t="s">
        <v>3077</v>
      </c>
      <c r="Y625" s="139"/>
      <c r="Z625" s="421"/>
      <c r="AA625" s="141"/>
      <c r="AB625" s="150"/>
      <c r="AC625" s="144"/>
      <c r="AD625" s="144"/>
      <c r="AE625" s="144"/>
      <c r="AF625" s="144"/>
      <c r="AG625" s="144"/>
      <c r="AH625" s="144"/>
      <c r="AI625" s="144"/>
      <c r="AJ625" s="144"/>
      <c r="AK625" s="144"/>
      <c r="AL625" s="144"/>
      <c r="AM625" s="342"/>
      <c r="AN625" s="479"/>
      <c r="AO625" s="372" t="e">
        <f>VLOOKUP(C625,[2]LICITACIONES!$A$2:$A$51,1,0)</f>
        <v>#N/A</v>
      </c>
      <c r="AP625" s="469"/>
      <c r="AQ625" s="469"/>
      <c r="AR625" s="468"/>
      <c r="AS625" s="468"/>
      <c r="AT625" s="468"/>
      <c r="AU625" s="468"/>
      <c r="AV625" s="468" t="e">
        <f>VLOOKUP(C625,[3]LICITACIONES!$A$2:$B$67,2,0)</f>
        <v>#N/A</v>
      </c>
      <c r="AW625" s="468" t="e">
        <f>VLOOKUP(C625,'[3]O.C. EN EJECUCIÓN'!$A$2:$B$25,2,0)</f>
        <v>#N/A</v>
      </c>
      <c r="AX625" s="100"/>
      <c r="AY625" s="100"/>
      <c r="AZ625" s="100"/>
      <c r="BA625" s="100"/>
      <c r="BB625" s="100"/>
      <c r="BC625" s="100"/>
      <c r="BD625" s="100"/>
      <c r="BE625" s="100"/>
    </row>
    <row r="626" spans="1:57" ht="63" x14ac:dyDescent="0.25">
      <c r="A626" s="125">
        <v>630</v>
      </c>
      <c r="B626" s="126" t="s">
        <v>3078</v>
      </c>
      <c r="C626" s="126" t="s">
        <v>3073</v>
      </c>
      <c r="D626" s="133"/>
      <c r="E626" s="127"/>
      <c r="F626" s="133"/>
      <c r="G626" s="133"/>
      <c r="H626" s="132" t="s">
        <v>3074</v>
      </c>
      <c r="I626" s="440">
        <v>42564</v>
      </c>
      <c r="J626" s="167" t="s">
        <v>318</v>
      </c>
      <c r="K626" s="167" t="s">
        <v>3079</v>
      </c>
      <c r="L626" s="131">
        <v>565950</v>
      </c>
      <c r="M626" s="132" t="s">
        <v>3080</v>
      </c>
      <c r="N626" s="151" t="s">
        <v>226</v>
      </c>
      <c r="O626" s="133"/>
      <c r="P626" s="134" t="s">
        <v>226</v>
      </c>
      <c r="Q626" s="135">
        <v>42564</v>
      </c>
      <c r="R626" s="148"/>
      <c r="S626" s="137" t="s">
        <v>11</v>
      </c>
      <c r="T626" s="147"/>
      <c r="U626" s="148"/>
      <c r="V626" s="139" t="s">
        <v>204</v>
      </c>
      <c r="W626" s="140">
        <v>42584</v>
      </c>
      <c r="X626" s="139" t="s">
        <v>3504</v>
      </c>
      <c r="Y626" s="148"/>
      <c r="Z626" s="422"/>
      <c r="AA626" s="425"/>
      <c r="AB626" s="150"/>
      <c r="AC626" s="144"/>
      <c r="AD626" s="144"/>
      <c r="AE626" s="144"/>
      <c r="AF626" s="144"/>
      <c r="AG626" s="144"/>
      <c r="AH626" s="144"/>
      <c r="AI626" s="144"/>
      <c r="AJ626" s="144"/>
      <c r="AK626" s="144"/>
      <c r="AL626" s="144"/>
      <c r="AM626" s="342"/>
      <c r="AN626" s="479"/>
      <c r="AO626" s="372" t="e">
        <f>VLOOKUP(C626,[2]LICITACIONES!$A$2:$A$51,1,0)</f>
        <v>#N/A</v>
      </c>
      <c r="AP626" s="469"/>
      <c r="AQ626" s="469"/>
      <c r="AR626" s="468"/>
      <c r="AS626" s="468"/>
      <c r="AT626" s="468"/>
      <c r="AU626" s="468"/>
      <c r="AV626" s="468" t="e">
        <f>VLOOKUP(C626,[3]LICITACIONES!$A$2:$B$67,2,0)</f>
        <v>#N/A</v>
      </c>
      <c r="AW626" s="468" t="e">
        <f>VLOOKUP(C626,'[3]O.C. EN EJECUCIÓN'!$A$2:$B$25,2,0)</f>
        <v>#N/A</v>
      </c>
      <c r="AX626" s="100"/>
      <c r="AY626" s="100"/>
      <c r="AZ626" s="100"/>
      <c r="BA626" s="100"/>
      <c r="BB626" s="100"/>
      <c r="BC626" s="100"/>
      <c r="BD626" s="100"/>
      <c r="BE626" s="100"/>
    </row>
    <row r="627" spans="1:57" ht="63" x14ac:dyDescent="0.25">
      <c r="A627" s="125">
        <v>631</v>
      </c>
      <c r="B627" s="126" t="s">
        <v>3081</v>
      </c>
      <c r="C627" s="126" t="s">
        <v>3078</v>
      </c>
      <c r="D627" s="133"/>
      <c r="E627" s="127"/>
      <c r="F627" s="133"/>
      <c r="G627" s="133"/>
      <c r="H627" s="132" t="s">
        <v>3083</v>
      </c>
      <c r="I627" s="440">
        <v>42579</v>
      </c>
      <c r="J627" s="167" t="s">
        <v>3235</v>
      </c>
      <c r="K627" s="167" t="s">
        <v>3084</v>
      </c>
      <c r="L627" s="131">
        <v>319682</v>
      </c>
      <c r="M627" s="132" t="s">
        <v>3085</v>
      </c>
      <c r="N627" s="151" t="s">
        <v>226</v>
      </c>
      <c r="O627" s="133"/>
      <c r="P627" s="134" t="s">
        <v>226</v>
      </c>
      <c r="Q627" s="135">
        <v>42585</v>
      </c>
      <c r="R627" s="148"/>
      <c r="S627" s="137" t="s">
        <v>11</v>
      </c>
      <c r="T627" s="451">
        <v>42585</v>
      </c>
      <c r="U627" s="148"/>
      <c r="V627" s="139" t="s">
        <v>204</v>
      </c>
      <c r="W627" s="140">
        <v>42615</v>
      </c>
      <c r="X627" s="196" t="s">
        <v>6043</v>
      </c>
      <c r="Y627" s="148" t="s">
        <v>5420</v>
      </c>
      <c r="Z627" s="421"/>
      <c r="AA627" s="152"/>
      <c r="AB627" s="150"/>
      <c r="AC627" s="144"/>
      <c r="AD627" s="144"/>
      <c r="AE627" s="144"/>
      <c r="AF627" s="144"/>
      <c r="AG627" s="144"/>
      <c r="AH627" s="144"/>
      <c r="AI627" s="144"/>
      <c r="AJ627" s="144"/>
      <c r="AK627" s="144"/>
      <c r="AL627" s="144"/>
      <c r="AM627" s="342"/>
      <c r="AN627" s="479"/>
      <c r="AO627" s="372" t="e">
        <f>VLOOKUP(C627,[2]LICITACIONES!$A$2:$A$51,1,0)</f>
        <v>#N/A</v>
      </c>
      <c r="AP627" s="469"/>
      <c r="AQ627" s="469"/>
      <c r="AR627" s="468"/>
      <c r="AS627" s="468"/>
      <c r="AT627" s="468"/>
      <c r="AU627" s="468"/>
      <c r="AV627" s="468" t="e">
        <f>VLOOKUP(C627,[3]LICITACIONES!$A$2:$B$67,2,0)</f>
        <v>#N/A</v>
      </c>
      <c r="AW627" s="468" t="e">
        <f>VLOOKUP(C627,'[3]O.C. EN EJECUCIÓN'!$A$2:$B$25,2,0)</f>
        <v>#N/A</v>
      </c>
      <c r="AX627" s="100"/>
      <c r="AY627" s="100"/>
      <c r="AZ627" s="100"/>
      <c r="BA627" s="100"/>
      <c r="BB627" s="100"/>
      <c r="BC627" s="100"/>
      <c r="BD627" s="100"/>
      <c r="BE627" s="100"/>
    </row>
    <row r="628" spans="1:57" ht="63" x14ac:dyDescent="0.25">
      <c r="A628" s="125">
        <v>632</v>
      </c>
      <c r="B628" s="126" t="s">
        <v>3086</v>
      </c>
      <c r="C628" s="126" t="s">
        <v>3081</v>
      </c>
      <c r="D628" s="133"/>
      <c r="E628" s="126" t="s">
        <v>3082</v>
      </c>
      <c r="F628" s="133"/>
      <c r="G628" s="133"/>
      <c r="H628" s="132" t="s">
        <v>3088</v>
      </c>
      <c r="I628" s="440">
        <v>42579</v>
      </c>
      <c r="J628" s="167" t="s">
        <v>347</v>
      </c>
      <c r="K628" s="167" t="s">
        <v>3089</v>
      </c>
      <c r="L628" s="131">
        <v>68123</v>
      </c>
      <c r="M628" s="132" t="s">
        <v>3090</v>
      </c>
      <c r="N628" s="151" t="s">
        <v>226</v>
      </c>
      <c r="O628" s="133"/>
      <c r="P628" s="134" t="s">
        <v>226</v>
      </c>
      <c r="Q628" s="135">
        <v>42585</v>
      </c>
      <c r="R628" s="148"/>
      <c r="S628" s="205" t="s">
        <v>112</v>
      </c>
      <c r="T628" s="138">
        <v>42585</v>
      </c>
      <c r="U628" s="148"/>
      <c r="V628" s="148"/>
      <c r="W628" s="148"/>
      <c r="X628" s="148"/>
      <c r="Y628" s="148"/>
      <c r="Z628" s="422"/>
      <c r="AA628" s="141">
        <v>42585</v>
      </c>
      <c r="AB628" s="150"/>
      <c r="AC628" s="144"/>
      <c r="AD628" s="144"/>
      <c r="AE628" s="144"/>
      <c r="AF628" s="144"/>
      <c r="AG628" s="144"/>
      <c r="AH628" s="144"/>
      <c r="AI628" s="144"/>
      <c r="AJ628" s="144"/>
      <c r="AK628" s="144"/>
      <c r="AL628" s="144"/>
      <c r="AM628" s="342"/>
      <c r="AN628" s="479"/>
      <c r="AO628" s="372" t="e">
        <f>VLOOKUP(C628,[2]LICITACIONES!$A$2:$A$51,1,0)</f>
        <v>#N/A</v>
      </c>
      <c r="AP628" s="469"/>
      <c r="AQ628" s="469"/>
      <c r="AR628" s="468"/>
      <c r="AS628" s="468"/>
      <c r="AT628" s="468"/>
      <c r="AU628" s="468"/>
      <c r="AV628" s="468" t="e">
        <f>VLOOKUP(C628,[3]LICITACIONES!$A$2:$B$67,2,0)</f>
        <v>#N/A</v>
      </c>
      <c r="AW628" s="468" t="e">
        <f>VLOOKUP(C628,'[3]O.C. EN EJECUCIÓN'!$A$2:$B$25,2,0)</f>
        <v>#N/A</v>
      </c>
      <c r="AX628" s="100"/>
      <c r="AY628" s="100"/>
      <c r="AZ628" s="100"/>
      <c r="BA628" s="100"/>
      <c r="BB628" s="100"/>
      <c r="BC628" s="100"/>
      <c r="BD628" s="100"/>
      <c r="BE628" s="100"/>
    </row>
    <row r="629" spans="1:57" ht="63" x14ac:dyDescent="0.25">
      <c r="A629" s="125">
        <v>633</v>
      </c>
      <c r="B629" s="126" t="s">
        <v>3091</v>
      </c>
      <c r="C629" s="126" t="s">
        <v>3086</v>
      </c>
      <c r="D629" s="133"/>
      <c r="E629" s="126" t="s">
        <v>3087</v>
      </c>
      <c r="F629" s="133"/>
      <c r="G629" s="133"/>
      <c r="H629" s="132" t="s">
        <v>3093</v>
      </c>
      <c r="I629" s="440">
        <v>42580</v>
      </c>
      <c r="J629" s="167" t="s">
        <v>509</v>
      </c>
      <c r="K629" s="167" t="s">
        <v>3094</v>
      </c>
      <c r="L629" s="131">
        <v>160622</v>
      </c>
      <c r="M629" s="132" t="s">
        <v>3095</v>
      </c>
      <c r="N629" s="151" t="s">
        <v>226</v>
      </c>
      <c r="O629" s="133"/>
      <c r="P629" s="134" t="s">
        <v>226</v>
      </c>
      <c r="Q629" s="135">
        <v>42585</v>
      </c>
      <c r="R629" s="148"/>
      <c r="S629" s="205" t="s">
        <v>112</v>
      </c>
      <c r="T629" s="138">
        <v>42585</v>
      </c>
      <c r="U629" s="148"/>
      <c r="V629" s="148" t="s">
        <v>204</v>
      </c>
      <c r="W629" s="452">
        <v>42618</v>
      </c>
      <c r="X629" s="148" t="s">
        <v>6044</v>
      </c>
      <c r="Y629" s="148" t="s">
        <v>2097</v>
      </c>
      <c r="Z629" s="422"/>
      <c r="AA629" s="141"/>
      <c r="AB629" s="150"/>
      <c r="AC629" s="144"/>
      <c r="AD629" s="144"/>
      <c r="AE629" s="144"/>
      <c r="AF629" s="144"/>
      <c r="AG629" s="144"/>
      <c r="AH629" s="144"/>
      <c r="AI629" s="144"/>
      <c r="AJ629" s="144"/>
      <c r="AK629" s="144"/>
      <c r="AL629" s="144"/>
      <c r="AM629" s="342"/>
      <c r="AN629" s="479"/>
      <c r="AO629" s="372" t="e">
        <f>VLOOKUP(C629,[2]LICITACIONES!$A$2:$A$51,1,0)</f>
        <v>#N/A</v>
      </c>
      <c r="AP629" s="469"/>
      <c r="AQ629" s="469"/>
      <c r="AR629" s="468"/>
      <c r="AS629" s="468"/>
      <c r="AT629" s="468"/>
      <c r="AU629" s="468"/>
      <c r="AV629" s="468" t="e">
        <f>VLOOKUP(C629,[3]LICITACIONES!$A$2:$B$67,2,0)</f>
        <v>#N/A</v>
      </c>
      <c r="AW629" s="468" t="e">
        <f>VLOOKUP(C629,'[3]O.C. EN EJECUCIÓN'!$A$2:$B$25,2,0)</f>
        <v>#N/A</v>
      </c>
      <c r="AX629" s="100"/>
      <c r="AY629" s="100"/>
      <c r="AZ629" s="100"/>
      <c r="BA629" s="100"/>
      <c r="BB629" s="100"/>
      <c r="BC629" s="100"/>
      <c r="BD629" s="100"/>
      <c r="BE629" s="100"/>
    </row>
    <row r="630" spans="1:57" ht="63" x14ac:dyDescent="0.25">
      <c r="A630" s="125">
        <v>634</v>
      </c>
      <c r="B630" s="126" t="s">
        <v>3096</v>
      </c>
      <c r="C630" s="126" t="s">
        <v>3091</v>
      </c>
      <c r="D630" s="133"/>
      <c r="E630" s="126" t="s">
        <v>3092</v>
      </c>
      <c r="F630" s="133"/>
      <c r="G630" s="133"/>
      <c r="H630" s="132" t="s">
        <v>3098</v>
      </c>
      <c r="I630" s="440">
        <v>42573</v>
      </c>
      <c r="J630" s="167" t="s">
        <v>513</v>
      </c>
      <c r="K630" s="167" t="s">
        <v>588</v>
      </c>
      <c r="L630" s="131">
        <v>36000</v>
      </c>
      <c r="M630" s="132" t="s">
        <v>3099</v>
      </c>
      <c r="N630" s="151" t="s">
        <v>226</v>
      </c>
      <c r="O630" s="133"/>
      <c r="P630" s="134" t="s">
        <v>226</v>
      </c>
      <c r="Q630" s="135">
        <v>42585</v>
      </c>
      <c r="R630" s="148"/>
      <c r="S630" s="205" t="s">
        <v>112</v>
      </c>
      <c r="T630" s="138">
        <v>42585</v>
      </c>
      <c r="U630" s="148"/>
      <c r="V630" s="148" t="s">
        <v>204</v>
      </c>
      <c r="W630" s="452">
        <v>42593</v>
      </c>
      <c r="X630" s="148" t="s">
        <v>3860</v>
      </c>
      <c r="Y630" s="148" t="s">
        <v>3859</v>
      </c>
      <c r="Z630" s="422" t="s">
        <v>204</v>
      </c>
      <c r="AA630" s="141">
        <v>42593</v>
      </c>
      <c r="AB630" s="150"/>
      <c r="AC630" s="144"/>
      <c r="AD630" s="144"/>
      <c r="AE630" s="144"/>
      <c r="AF630" s="144"/>
      <c r="AG630" s="144"/>
      <c r="AH630" s="144"/>
      <c r="AI630" s="144"/>
      <c r="AJ630" s="144"/>
      <c r="AK630" s="144"/>
      <c r="AL630" s="144"/>
      <c r="AM630" s="342"/>
      <c r="AN630" s="479"/>
      <c r="AO630" s="372" t="e">
        <f>VLOOKUP(C630,[2]LICITACIONES!$A$2:$A$51,1,0)</f>
        <v>#N/A</v>
      </c>
      <c r="AP630" s="469"/>
      <c r="AQ630" s="469"/>
      <c r="AR630" s="468"/>
      <c r="AS630" s="468"/>
      <c r="AT630" s="468"/>
      <c r="AU630" s="468"/>
      <c r="AV630" s="468" t="e">
        <f>VLOOKUP(C630,[3]LICITACIONES!$A$2:$B$67,2,0)</f>
        <v>#N/A</v>
      </c>
      <c r="AW630" s="468" t="e">
        <f>VLOOKUP(C630,'[3]O.C. EN EJECUCIÓN'!$A$2:$B$25,2,0)</f>
        <v>#N/A</v>
      </c>
      <c r="AX630" s="100"/>
      <c r="AY630" s="100"/>
      <c r="AZ630" s="100"/>
      <c r="BA630" s="100"/>
      <c r="BB630" s="100"/>
      <c r="BC630" s="100"/>
      <c r="BD630" s="100"/>
      <c r="BE630" s="100"/>
    </row>
    <row r="631" spans="1:57" ht="63" x14ac:dyDescent="0.25">
      <c r="A631" s="125">
        <v>635</v>
      </c>
      <c r="B631" s="126" t="s">
        <v>3100</v>
      </c>
      <c r="C631" s="126" t="s">
        <v>3096</v>
      </c>
      <c r="D631" s="133"/>
      <c r="E631" s="126" t="s">
        <v>3097</v>
      </c>
      <c r="F631" s="133"/>
      <c r="G631" s="133"/>
      <c r="H631" s="132" t="s">
        <v>3102</v>
      </c>
      <c r="I631" s="440">
        <v>42578</v>
      </c>
      <c r="J631" s="167" t="s">
        <v>210</v>
      </c>
      <c r="K631" s="167" t="s">
        <v>3103</v>
      </c>
      <c r="L631" s="131">
        <v>228421.4</v>
      </c>
      <c r="M631" s="132" t="s">
        <v>3104</v>
      </c>
      <c r="N631" s="151" t="s">
        <v>226</v>
      </c>
      <c r="O631" s="133"/>
      <c r="P631" s="134" t="s">
        <v>226</v>
      </c>
      <c r="Q631" s="135">
        <v>42585</v>
      </c>
      <c r="R631" s="148"/>
      <c r="S631" s="137" t="s">
        <v>11</v>
      </c>
      <c r="T631" s="138">
        <v>42585</v>
      </c>
      <c r="U631" s="148" t="s">
        <v>355</v>
      </c>
      <c r="V631" s="139" t="s">
        <v>204</v>
      </c>
      <c r="W631" s="140">
        <v>42590</v>
      </c>
      <c r="X631" s="196" t="s">
        <v>3651</v>
      </c>
      <c r="Y631" s="139" t="s">
        <v>3505</v>
      </c>
      <c r="Z631" s="421"/>
      <c r="AA631" s="141"/>
      <c r="AB631" s="150"/>
      <c r="AC631" s="144"/>
      <c r="AD631" s="144"/>
      <c r="AE631" s="144"/>
      <c r="AF631" s="144"/>
      <c r="AG631" s="144"/>
      <c r="AH631" s="144"/>
      <c r="AI631" s="144"/>
      <c r="AJ631" s="144"/>
      <c r="AK631" s="144"/>
      <c r="AL631" s="144"/>
      <c r="AM631" s="342"/>
      <c r="AN631" s="479"/>
      <c r="AO631" s="372" t="e">
        <f>VLOOKUP(C631,[2]LICITACIONES!$A$2:$A$51,1,0)</f>
        <v>#N/A</v>
      </c>
      <c r="AP631" s="469"/>
      <c r="AQ631" s="469"/>
      <c r="AR631" s="468"/>
      <c r="AS631" s="468"/>
      <c r="AT631" s="468"/>
      <c r="AU631" s="468" t="s">
        <v>6514</v>
      </c>
      <c r="AV631" s="468" t="e">
        <f>VLOOKUP(C631,[3]LICITACIONES!$A$2:$B$67,2,0)</f>
        <v>#N/A</v>
      </c>
      <c r="AW631" s="468" t="e">
        <f>VLOOKUP(C631,'[3]O.C. EN EJECUCIÓN'!$A$2:$B$25,2,0)</f>
        <v>#N/A</v>
      </c>
      <c r="AX631" s="100"/>
      <c r="AY631" s="100"/>
      <c r="AZ631" s="100"/>
      <c r="BA631" s="100"/>
      <c r="BB631" s="100"/>
      <c r="BC631" s="100"/>
      <c r="BD631" s="100"/>
      <c r="BE631" s="100"/>
    </row>
    <row r="632" spans="1:57" ht="63" x14ac:dyDescent="0.25">
      <c r="A632" s="125">
        <v>636</v>
      </c>
      <c r="B632" s="126" t="s">
        <v>3105</v>
      </c>
      <c r="C632" s="126" t="s">
        <v>3100</v>
      </c>
      <c r="D632" s="133"/>
      <c r="E632" s="126" t="s">
        <v>3101</v>
      </c>
      <c r="F632" s="133"/>
      <c r="G632" s="133"/>
      <c r="H632" s="132" t="s">
        <v>3107</v>
      </c>
      <c r="I632" s="440">
        <v>42580</v>
      </c>
      <c r="J632" s="167" t="s">
        <v>373</v>
      </c>
      <c r="K632" s="167" t="s">
        <v>3108</v>
      </c>
      <c r="L632" s="131">
        <v>17133.810000000001</v>
      </c>
      <c r="M632" s="132" t="s">
        <v>3109</v>
      </c>
      <c r="N632" s="151" t="s">
        <v>226</v>
      </c>
      <c r="O632" s="133"/>
      <c r="P632" s="134" t="s">
        <v>226</v>
      </c>
      <c r="Q632" s="135">
        <v>42585</v>
      </c>
      <c r="R632" s="148"/>
      <c r="S632" s="205" t="s">
        <v>112</v>
      </c>
      <c r="T632" s="138">
        <v>42585</v>
      </c>
      <c r="U632" s="139"/>
      <c r="V632" s="139" t="s">
        <v>204</v>
      </c>
      <c r="W632" s="140">
        <v>42611</v>
      </c>
      <c r="X632" s="196" t="s">
        <v>6045</v>
      </c>
      <c r="Y632" s="139" t="s">
        <v>5420</v>
      </c>
      <c r="Z632" s="422" t="s">
        <v>761</v>
      </c>
      <c r="AA632" s="425">
        <v>42611</v>
      </c>
      <c r="AB632" s="150"/>
      <c r="AC632" s="144"/>
      <c r="AD632" s="144"/>
      <c r="AE632" s="144"/>
      <c r="AF632" s="144"/>
      <c r="AG632" s="144"/>
      <c r="AH632" s="144"/>
      <c r="AI632" s="144"/>
      <c r="AJ632" s="144"/>
      <c r="AK632" s="144"/>
      <c r="AL632" s="144"/>
      <c r="AM632" s="342"/>
      <c r="AN632" s="479"/>
      <c r="AO632" s="372" t="e">
        <f>VLOOKUP(C632,[2]LICITACIONES!$A$2:$A$51,1,0)</f>
        <v>#N/A</v>
      </c>
      <c r="AP632" s="469"/>
      <c r="AQ632" s="469"/>
      <c r="AR632" s="468"/>
      <c r="AS632" s="468"/>
      <c r="AT632" s="468"/>
      <c r="AU632" s="468"/>
      <c r="AV632" s="468" t="e">
        <f>VLOOKUP(C632,[3]LICITACIONES!$A$2:$B$67,2,0)</f>
        <v>#N/A</v>
      </c>
      <c r="AW632" s="468" t="e">
        <f>VLOOKUP(C632,'[3]O.C. EN EJECUCIÓN'!$A$2:$B$25,2,0)</f>
        <v>#N/A</v>
      </c>
      <c r="AX632" s="100"/>
      <c r="AY632" s="100"/>
      <c r="AZ632" s="100"/>
      <c r="BA632" s="100"/>
      <c r="BB632" s="100"/>
      <c r="BC632" s="100"/>
      <c r="BD632" s="100"/>
      <c r="BE632" s="100"/>
    </row>
    <row r="633" spans="1:57" ht="63" x14ac:dyDescent="0.25">
      <c r="A633" s="125">
        <v>637</v>
      </c>
      <c r="B633" s="126" t="s">
        <v>3110</v>
      </c>
      <c r="C633" s="126" t="s">
        <v>3105</v>
      </c>
      <c r="D633" s="133"/>
      <c r="E633" s="126" t="s">
        <v>3106</v>
      </c>
      <c r="F633" s="133"/>
      <c r="G633" s="133"/>
      <c r="H633" s="132" t="s">
        <v>3112</v>
      </c>
      <c r="I633" s="440">
        <v>42583</v>
      </c>
      <c r="J633" s="167" t="s">
        <v>300</v>
      </c>
      <c r="K633" s="167" t="s">
        <v>3113</v>
      </c>
      <c r="L633" s="131">
        <v>12120</v>
      </c>
      <c r="M633" s="132" t="s">
        <v>3114</v>
      </c>
      <c r="N633" s="151" t="s">
        <v>226</v>
      </c>
      <c r="O633" s="133"/>
      <c r="P633" s="134" t="s">
        <v>226</v>
      </c>
      <c r="Q633" s="135">
        <v>42585</v>
      </c>
      <c r="R633" s="148"/>
      <c r="S633" s="205" t="s">
        <v>112</v>
      </c>
      <c r="T633" s="138">
        <v>42585</v>
      </c>
      <c r="U633" s="148"/>
      <c r="V633" s="148" t="s">
        <v>204</v>
      </c>
      <c r="W633" s="452">
        <v>42620</v>
      </c>
      <c r="X633" s="148" t="s">
        <v>6046</v>
      </c>
      <c r="Y633" s="148" t="s">
        <v>2097</v>
      </c>
      <c r="Z633" s="422"/>
      <c r="AA633" s="425"/>
      <c r="AB633" s="150"/>
      <c r="AC633" s="144"/>
      <c r="AD633" s="144"/>
      <c r="AE633" s="144"/>
      <c r="AF633" s="144"/>
      <c r="AG633" s="144"/>
      <c r="AH633" s="144"/>
      <c r="AI633" s="144"/>
      <c r="AJ633" s="144"/>
      <c r="AK633" s="144"/>
      <c r="AL633" s="144"/>
      <c r="AM633" s="342"/>
      <c r="AN633" s="479"/>
      <c r="AO633" s="372" t="e">
        <f>VLOOKUP(C633,[2]LICITACIONES!$A$2:$A$51,1,0)</f>
        <v>#N/A</v>
      </c>
      <c r="AP633" s="469"/>
      <c r="AQ633" s="469"/>
      <c r="AR633" s="468"/>
      <c r="AS633" s="468"/>
      <c r="AT633" s="468"/>
      <c r="AU633" s="468"/>
      <c r="AV633" s="468" t="e">
        <f>VLOOKUP(C633,[3]LICITACIONES!$A$2:$B$67,2,0)</f>
        <v>#N/A</v>
      </c>
      <c r="AW633" s="468" t="e">
        <f>VLOOKUP(C633,'[3]O.C. EN EJECUCIÓN'!$A$2:$B$25,2,0)</f>
        <v>#N/A</v>
      </c>
      <c r="AX633" s="100"/>
      <c r="AY633" s="100"/>
      <c r="AZ633" s="100"/>
      <c r="BA633" s="100"/>
      <c r="BB633" s="100"/>
      <c r="BC633" s="100"/>
      <c r="BD633" s="100"/>
      <c r="BE633" s="100"/>
    </row>
    <row r="634" spans="1:57" ht="63" x14ac:dyDescent="0.25">
      <c r="A634" s="125">
        <v>638</v>
      </c>
      <c r="B634" s="126" t="s">
        <v>3115</v>
      </c>
      <c r="C634" s="126" t="s">
        <v>3110</v>
      </c>
      <c r="D634" s="133"/>
      <c r="E634" s="126" t="s">
        <v>3111</v>
      </c>
      <c r="F634" s="133"/>
      <c r="G634" s="133"/>
      <c r="H634" s="132" t="s">
        <v>3117</v>
      </c>
      <c r="I634" s="440">
        <v>42580</v>
      </c>
      <c r="J634" s="167" t="s">
        <v>467</v>
      </c>
      <c r="K634" s="167" t="s">
        <v>3118</v>
      </c>
      <c r="L634" s="131">
        <v>500000</v>
      </c>
      <c r="M634" s="132" t="s">
        <v>3119</v>
      </c>
      <c r="N634" s="151" t="s">
        <v>226</v>
      </c>
      <c r="O634" s="133"/>
      <c r="P634" s="134" t="s">
        <v>226</v>
      </c>
      <c r="Q634" s="135">
        <v>42585</v>
      </c>
      <c r="R634" s="148" t="s">
        <v>5398</v>
      </c>
      <c r="S634" s="205" t="s">
        <v>112</v>
      </c>
      <c r="T634" s="138">
        <v>42585</v>
      </c>
      <c r="U634" s="148"/>
      <c r="V634" s="148" t="s">
        <v>204</v>
      </c>
      <c r="W634" s="452">
        <v>42628</v>
      </c>
      <c r="X634" s="148" t="s">
        <v>6491</v>
      </c>
      <c r="Y634" s="148" t="s">
        <v>6489</v>
      </c>
      <c r="Z634" s="421" t="s">
        <v>207</v>
      </c>
      <c r="AA634" s="425">
        <v>42632</v>
      </c>
      <c r="AB634" s="150"/>
      <c r="AC634" s="144"/>
      <c r="AD634" s="144"/>
      <c r="AE634" s="144"/>
      <c r="AF634" s="144"/>
      <c r="AG634" s="144"/>
      <c r="AH634" s="144"/>
      <c r="AI634" s="144"/>
      <c r="AJ634" s="144"/>
      <c r="AK634" s="144"/>
      <c r="AL634" s="144"/>
      <c r="AM634" s="342"/>
      <c r="AN634" s="479"/>
      <c r="AO634" s="372" t="e">
        <f>VLOOKUP(C634,[2]LICITACIONES!$A$2:$A$51,1,0)</f>
        <v>#N/A</v>
      </c>
      <c r="AP634" s="469"/>
      <c r="AQ634" s="469"/>
      <c r="AR634" s="468"/>
      <c r="AS634" s="468"/>
      <c r="AT634" s="468"/>
      <c r="AU634" s="468"/>
      <c r="AV634" s="468" t="e">
        <f>VLOOKUP(C634,[3]LICITACIONES!$A$2:$B$67,2,0)</f>
        <v>#N/A</v>
      </c>
      <c r="AW634" s="468" t="e">
        <f>VLOOKUP(C634,'[3]O.C. EN EJECUCIÓN'!$A$2:$B$25,2,0)</f>
        <v>#N/A</v>
      </c>
      <c r="AX634" s="100"/>
      <c r="AY634" s="100"/>
      <c r="AZ634" s="100"/>
      <c r="BA634" s="100"/>
      <c r="BB634" s="100"/>
      <c r="BC634" s="100"/>
      <c r="BD634" s="100"/>
      <c r="BE634" s="100"/>
    </row>
    <row r="635" spans="1:57" ht="64.5" x14ac:dyDescent="0.25">
      <c r="A635" s="125">
        <v>639</v>
      </c>
      <c r="B635" s="129" t="s">
        <v>3861</v>
      </c>
      <c r="C635" s="129" t="s">
        <v>3115</v>
      </c>
      <c r="D635" s="133"/>
      <c r="E635" s="126" t="s">
        <v>3116</v>
      </c>
      <c r="F635" s="133"/>
      <c r="G635" s="133"/>
      <c r="H635" s="132"/>
      <c r="I635" s="440">
        <v>42578</v>
      </c>
      <c r="J635" s="167" t="s">
        <v>300</v>
      </c>
      <c r="K635" s="167" t="s">
        <v>3507</v>
      </c>
      <c r="L635" s="131">
        <v>11000</v>
      </c>
      <c r="M635" s="132" t="s">
        <v>3508</v>
      </c>
      <c r="N635" s="151" t="s">
        <v>226</v>
      </c>
      <c r="O635" s="133"/>
      <c r="P635" s="134" t="s">
        <v>226</v>
      </c>
      <c r="Q635" s="135">
        <v>42587</v>
      </c>
      <c r="R635" s="196"/>
      <c r="S635" s="137" t="s">
        <v>11</v>
      </c>
      <c r="T635" s="138">
        <v>42587</v>
      </c>
      <c r="U635" s="148"/>
      <c r="V635" s="148" t="s">
        <v>116</v>
      </c>
      <c r="W635" s="452">
        <v>42605</v>
      </c>
      <c r="X635" s="148" t="s">
        <v>3862</v>
      </c>
      <c r="Y635" s="148"/>
      <c r="Z635" s="422"/>
      <c r="AA635" s="425"/>
      <c r="AB635" s="150"/>
      <c r="AC635" s="144"/>
      <c r="AD635" s="144"/>
      <c r="AE635" s="144"/>
      <c r="AF635" s="144"/>
      <c r="AG635" s="144"/>
      <c r="AH635" s="144"/>
      <c r="AI635" s="144"/>
      <c r="AJ635" s="144"/>
      <c r="AK635" s="144"/>
      <c r="AL635" s="144"/>
      <c r="AM635" s="342"/>
      <c r="AN635" s="479"/>
      <c r="AO635" s="372" t="e">
        <f>VLOOKUP(C635,[2]LICITACIONES!$A$2:$A$51,1,0)</f>
        <v>#N/A</v>
      </c>
      <c r="AP635" s="469"/>
      <c r="AQ635" s="469"/>
      <c r="AR635" s="468"/>
      <c r="AS635" s="468"/>
      <c r="AT635" s="468"/>
      <c r="AU635" s="468" t="s">
        <v>6514</v>
      </c>
      <c r="AV635" s="468" t="e">
        <f>VLOOKUP(C635,[3]LICITACIONES!$A$2:$B$67,2,0)</f>
        <v>#N/A</v>
      </c>
      <c r="AW635" s="468" t="e">
        <f>VLOOKUP(C635,'[3]O.C. EN EJECUCIÓN'!$A$2:$B$25,2,0)</f>
        <v>#N/A</v>
      </c>
      <c r="AX635" s="100"/>
      <c r="AY635" s="100"/>
      <c r="AZ635" s="100"/>
      <c r="BA635" s="100"/>
      <c r="BB635" s="100"/>
      <c r="BC635" s="100"/>
      <c r="BD635" s="100"/>
      <c r="BE635" s="100"/>
    </row>
    <row r="636" spans="1:57" ht="63" x14ac:dyDescent="0.25">
      <c r="A636" s="125">
        <v>640</v>
      </c>
      <c r="B636" s="129" t="s">
        <v>3509</v>
      </c>
      <c r="C636" s="129" t="s">
        <v>3861</v>
      </c>
      <c r="D636" s="133"/>
      <c r="E636" s="126" t="s">
        <v>3506</v>
      </c>
      <c r="F636" s="133"/>
      <c r="G636" s="133"/>
      <c r="H636" s="127" t="s">
        <v>3511</v>
      </c>
      <c r="I636" s="440">
        <v>42555</v>
      </c>
      <c r="J636" s="167" t="s">
        <v>271</v>
      </c>
      <c r="K636" s="167" t="s">
        <v>3512</v>
      </c>
      <c r="L636" s="131">
        <v>4000</v>
      </c>
      <c r="M636" s="132" t="s">
        <v>3513</v>
      </c>
      <c r="N636" s="151" t="s">
        <v>226</v>
      </c>
      <c r="O636" s="133"/>
      <c r="P636" s="134" t="s">
        <v>226</v>
      </c>
      <c r="Q636" s="135">
        <v>42587</v>
      </c>
      <c r="R636" s="148"/>
      <c r="S636" s="205" t="s">
        <v>112</v>
      </c>
      <c r="T636" s="138">
        <v>42587</v>
      </c>
      <c r="U636" s="148" t="s">
        <v>3293</v>
      </c>
      <c r="V636" s="139" t="s">
        <v>204</v>
      </c>
      <c r="W636" s="140">
        <v>42646</v>
      </c>
      <c r="X636" s="196" t="s">
        <v>6863</v>
      </c>
      <c r="Y636" s="148" t="s">
        <v>6051</v>
      </c>
      <c r="Z636" s="422" t="s">
        <v>761</v>
      </c>
      <c r="AA636" s="425">
        <v>42646</v>
      </c>
      <c r="AB636" s="150"/>
      <c r="AC636" s="144"/>
      <c r="AD636" s="144"/>
      <c r="AE636" s="144"/>
      <c r="AF636" s="144"/>
      <c r="AG636" s="144"/>
      <c r="AH636" s="144"/>
      <c r="AI636" s="144"/>
      <c r="AJ636" s="144"/>
      <c r="AK636" s="144"/>
      <c r="AL636" s="144"/>
      <c r="AM636" s="342"/>
      <c r="AN636" s="479"/>
      <c r="AO636" s="372" t="e">
        <f>VLOOKUP(C636,[2]LICITACIONES!$A$2:$A$51,1,0)</f>
        <v>#N/A</v>
      </c>
      <c r="AP636" s="469"/>
      <c r="AQ636" s="469"/>
      <c r="AR636" s="468"/>
      <c r="AS636" s="468"/>
      <c r="AT636" s="468"/>
      <c r="AU636" s="468"/>
      <c r="AV636" s="468" t="e">
        <f>VLOOKUP(C636,[3]LICITACIONES!$A$2:$B$67,2,0)</f>
        <v>#N/A</v>
      </c>
      <c r="AW636" s="468" t="e">
        <f>VLOOKUP(C636,'[3]O.C. EN EJECUCIÓN'!$A$2:$B$25,2,0)</f>
        <v>#N/A</v>
      </c>
      <c r="AX636" s="100"/>
      <c r="AY636" s="100"/>
      <c r="AZ636" s="100"/>
      <c r="BA636" s="100"/>
      <c r="BB636" s="100"/>
      <c r="BC636" s="100"/>
      <c r="BD636" s="100"/>
      <c r="BE636" s="100"/>
    </row>
    <row r="637" spans="1:57" ht="78.75" x14ac:dyDescent="0.25">
      <c r="A637" s="125">
        <v>641</v>
      </c>
      <c r="B637" s="129" t="s">
        <v>3514</v>
      </c>
      <c r="C637" s="129" t="s">
        <v>3509</v>
      </c>
      <c r="D637" s="133"/>
      <c r="E637" s="126" t="s">
        <v>3510</v>
      </c>
      <c r="F637" s="133"/>
      <c r="G637" s="133"/>
      <c r="H637" s="132" t="s">
        <v>3516</v>
      </c>
      <c r="I637" s="440">
        <v>42584</v>
      </c>
      <c r="J637" s="167" t="s">
        <v>2267</v>
      </c>
      <c r="K637" s="167" t="s">
        <v>698</v>
      </c>
      <c r="L637" s="131">
        <v>19710.740000000002</v>
      </c>
      <c r="M637" s="132" t="s">
        <v>3517</v>
      </c>
      <c r="N637" s="151" t="s">
        <v>226</v>
      </c>
      <c r="O637" s="133"/>
      <c r="P637" s="134" t="s">
        <v>116</v>
      </c>
      <c r="Q637" s="135">
        <v>42586</v>
      </c>
      <c r="R637" s="148"/>
      <c r="S637" s="137" t="s">
        <v>70</v>
      </c>
      <c r="T637" s="138">
        <v>42587</v>
      </c>
      <c r="U637" s="148"/>
      <c r="V637" s="148" t="s">
        <v>204</v>
      </c>
      <c r="W637" s="452">
        <v>42601</v>
      </c>
      <c r="X637" s="148" t="s">
        <v>3863</v>
      </c>
      <c r="Y637" s="148" t="s">
        <v>3864</v>
      </c>
      <c r="Z637" s="421" t="s">
        <v>761</v>
      </c>
      <c r="AA637" s="141">
        <v>42601</v>
      </c>
      <c r="AB637" s="150"/>
      <c r="AC637" s="144"/>
      <c r="AD637" s="144"/>
      <c r="AE637" s="144"/>
      <c r="AF637" s="144"/>
      <c r="AG637" s="144"/>
      <c r="AH637" s="144"/>
      <c r="AI637" s="144"/>
      <c r="AJ637" s="144"/>
      <c r="AK637" s="144"/>
      <c r="AL637" s="144"/>
      <c r="AM637" s="342"/>
      <c r="AN637" s="479"/>
      <c r="AO637" s="372" t="e">
        <f>VLOOKUP(C637,[2]LICITACIONES!$A$2:$A$51,1,0)</f>
        <v>#N/A</v>
      </c>
      <c r="AP637" s="469"/>
      <c r="AQ637" s="469"/>
      <c r="AR637" s="468"/>
      <c r="AS637" s="468"/>
      <c r="AT637" s="468"/>
      <c r="AU637" s="468"/>
      <c r="AV637" s="468" t="e">
        <f>VLOOKUP(C637,[3]LICITACIONES!$A$2:$B$67,2,0)</f>
        <v>#N/A</v>
      </c>
      <c r="AW637" s="468" t="e">
        <f>VLOOKUP(C637,'[3]O.C. EN EJECUCIÓN'!$A$2:$B$25,2,0)</f>
        <v>#N/A</v>
      </c>
      <c r="AX637" s="100"/>
      <c r="AY637" s="100"/>
      <c r="AZ637" s="100"/>
      <c r="BA637" s="100"/>
      <c r="BB637" s="100"/>
      <c r="BC637" s="100"/>
      <c r="BD637" s="100"/>
      <c r="BE637" s="100"/>
    </row>
    <row r="638" spans="1:57" ht="78.75" x14ac:dyDescent="0.25">
      <c r="A638" s="125">
        <v>642</v>
      </c>
      <c r="B638" s="129" t="s">
        <v>3518</v>
      </c>
      <c r="C638" s="129" t="s">
        <v>3514</v>
      </c>
      <c r="D638" s="133"/>
      <c r="E638" s="126" t="s">
        <v>3515</v>
      </c>
      <c r="F638" s="133"/>
      <c r="G638" s="133"/>
      <c r="H638" s="132" t="s">
        <v>3520</v>
      </c>
      <c r="I638" s="440">
        <v>42584</v>
      </c>
      <c r="J638" s="167" t="s">
        <v>271</v>
      </c>
      <c r="K638" s="167" t="s">
        <v>3521</v>
      </c>
      <c r="L638" s="131">
        <v>40500</v>
      </c>
      <c r="M638" s="132" t="s">
        <v>3522</v>
      </c>
      <c r="N638" s="151" t="s">
        <v>226</v>
      </c>
      <c r="O638" s="133"/>
      <c r="P638" s="134" t="s">
        <v>116</v>
      </c>
      <c r="Q638" s="135">
        <v>42587</v>
      </c>
      <c r="R638" s="148"/>
      <c r="S638" s="205" t="s">
        <v>112</v>
      </c>
      <c r="T638" s="138">
        <v>42587</v>
      </c>
      <c r="U638" s="148" t="s">
        <v>6047</v>
      </c>
      <c r="V638" s="139" t="s">
        <v>204</v>
      </c>
      <c r="W638" s="140">
        <v>42632</v>
      </c>
      <c r="X638" s="139" t="s">
        <v>6522</v>
      </c>
      <c r="Y638" s="139"/>
      <c r="Z638" s="421"/>
      <c r="AA638" s="141"/>
      <c r="AB638" s="150"/>
      <c r="AC638" s="144"/>
      <c r="AD638" s="144"/>
      <c r="AE638" s="144"/>
      <c r="AF638" s="144">
        <v>23244485944</v>
      </c>
      <c r="AG638" s="144"/>
      <c r="AH638" s="144" t="s">
        <v>6220</v>
      </c>
      <c r="AI638" s="144"/>
      <c r="AJ638" s="144"/>
      <c r="AK638" s="144"/>
      <c r="AL638" s="144"/>
      <c r="AM638" s="342"/>
      <c r="AN638" s="479"/>
      <c r="AO638" s="372" t="e">
        <f>VLOOKUP(C638,[2]LICITACIONES!$A$2:$A$51,1,0)</f>
        <v>#N/A</v>
      </c>
      <c r="AP638" s="469"/>
      <c r="AQ638" s="469"/>
      <c r="AR638" s="468"/>
      <c r="AS638" s="468"/>
      <c r="AT638" s="468"/>
      <c r="AU638" s="468"/>
      <c r="AV638" s="468" t="e">
        <f>VLOOKUP(C638,[3]LICITACIONES!$A$2:$B$67,2,0)</f>
        <v>#N/A</v>
      </c>
      <c r="AW638" s="468" t="e">
        <f>VLOOKUP(C638,'[3]O.C. EN EJECUCIÓN'!$A$2:$B$25,2,0)</f>
        <v>#N/A</v>
      </c>
      <c r="AX638" s="100"/>
      <c r="AY638" s="100"/>
      <c r="AZ638" s="100"/>
      <c r="BA638" s="100"/>
      <c r="BB638" s="100"/>
      <c r="BC638" s="100"/>
      <c r="BD638" s="100"/>
      <c r="BE638" s="100"/>
    </row>
    <row r="639" spans="1:57" ht="78.75" x14ac:dyDescent="0.25">
      <c r="A639" s="125">
        <v>643</v>
      </c>
      <c r="B639" s="129" t="s">
        <v>3523</v>
      </c>
      <c r="C639" s="129" t="s">
        <v>3518</v>
      </c>
      <c r="D639" s="133"/>
      <c r="E639" s="126" t="s">
        <v>3519</v>
      </c>
      <c r="F639" s="133"/>
      <c r="G639" s="133"/>
      <c r="H639" s="132" t="s">
        <v>3525</v>
      </c>
      <c r="I639" s="440"/>
      <c r="J639" s="167" t="s">
        <v>509</v>
      </c>
      <c r="K639" s="167" t="s">
        <v>3526</v>
      </c>
      <c r="L639" s="131">
        <v>498032.73</v>
      </c>
      <c r="M639" s="132" t="s">
        <v>3527</v>
      </c>
      <c r="N639" s="151" t="s">
        <v>226</v>
      </c>
      <c r="O639" s="133"/>
      <c r="P639" s="134" t="s">
        <v>116</v>
      </c>
      <c r="Q639" s="135">
        <v>42586</v>
      </c>
      <c r="R639" s="148"/>
      <c r="S639" s="137" t="s">
        <v>70</v>
      </c>
      <c r="T639" s="138">
        <v>42587</v>
      </c>
      <c r="U639" s="148"/>
      <c r="V639" s="148" t="s">
        <v>204</v>
      </c>
      <c r="W639" s="452">
        <v>42612</v>
      </c>
      <c r="X639" s="148" t="s">
        <v>6049</v>
      </c>
      <c r="Y639" s="148" t="s">
        <v>6050</v>
      </c>
      <c r="Z639" s="421" t="s">
        <v>761</v>
      </c>
      <c r="AA639" s="141">
        <v>42612</v>
      </c>
      <c r="AB639" s="150"/>
      <c r="AC639" s="144"/>
      <c r="AD639" s="144"/>
      <c r="AE639" s="144"/>
      <c r="AF639" s="144"/>
      <c r="AG639" s="144"/>
      <c r="AH639" s="144"/>
      <c r="AI639" s="144"/>
      <c r="AJ639" s="144"/>
      <c r="AK639" s="144"/>
      <c r="AL639" s="144"/>
      <c r="AM639" s="342"/>
      <c r="AN639" s="479"/>
      <c r="AO639" s="372" t="e">
        <f>VLOOKUP(C639,[2]LICITACIONES!$A$2:$A$51,1,0)</f>
        <v>#N/A</v>
      </c>
      <c r="AP639" s="469"/>
      <c r="AQ639" s="469"/>
      <c r="AR639" s="468"/>
      <c r="AS639" s="468"/>
      <c r="AT639" s="468"/>
      <c r="AU639" s="468"/>
      <c r="AV639" s="468" t="e">
        <f>VLOOKUP(C639,[3]LICITACIONES!$A$2:$B$67,2,0)</f>
        <v>#N/A</v>
      </c>
      <c r="AW639" s="468" t="e">
        <f>VLOOKUP(C639,'[3]O.C. EN EJECUCIÓN'!$A$2:$B$25,2,0)</f>
        <v>#N/A</v>
      </c>
      <c r="AX639" s="100"/>
      <c r="AY639" s="100"/>
      <c r="AZ639" s="100"/>
      <c r="BA639" s="100"/>
      <c r="BB639" s="100"/>
      <c r="BC639" s="100"/>
      <c r="BD639" s="100"/>
      <c r="BE639" s="100"/>
    </row>
    <row r="640" spans="1:57" ht="63" x14ac:dyDescent="0.25">
      <c r="A640" s="125">
        <v>644</v>
      </c>
      <c r="B640" s="129" t="s">
        <v>3528</v>
      </c>
      <c r="C640" s="129" t="s">
        <v>3523</v>
      </c>
      <c r="D640" s="133"/>
      <c r="E640" s="126" t="s">
        <v>3524</v>
      </c>
      <c r="F640" s="133"/>
      <c r="G640" s="133"/>
      <c r="H640" s="132" t="s">
        <v>3530</v>
      </c>
      <c r="I640" s="440">
        <v>42586</v>
      </c>
      <c r="J640" s="167" t="s">
        <v>271</v>
      </c>
      <c r="K640" s="436" t="s">
        <v>3531</v>
      </c>
      <c r="L640" s="218">
        <v>22500</v>
      </c>
      <c r="M640" s="132" t="s">
        <v>3532</v>
      </c>
      <c r="N640" s="151" t="s">
        <v>226</v>
      </c>
      <c r="O640" s="133"/>
      <c r="P640" s="134" t="s">
        <v>226</v>
      </c>
      <c r="Q640" s="135">
        <v>42587</v>
      </c>
      <c r="R640" s="148"/>
      <c r="S640" s="137" t="s">
        <v>112</v>
      </c>
      <c r="T640" s="138">
        <v>42587</v>
      </c>
      <c r="U640" s="148" t="s">
        <v>3293</v>
      </c>
      <c r="V640" s="148" t="s">
        <v>204</v>
      </c>
      <c r="W640" s="452">
        <v>42622</v>
      </c>
      <c r="X640" s="148" t="s">
        <v>6052</v>
      </c>
      <c r="Y640" s="148" t="s">
        <v>6051</v>
      </c>
      <c r="Z640" s="421"/>
      <c r="AA640" s="141"/>
      <c r="AB640" s="150"/>
      <c r="AC640" s="144"/>
      <c r="AD640" s="144"/>
      <c r="AE640" s="144"/>
      <c r="AF640" s="144"/>
      <c r="AG640" s="144"/>
      <c r="AH640" s="144"/>
      <c r="AI640" s="144"/>
      <c r="AJ640" s="144"/>
      <c r="AK640" s="144"/>
      <c r="AL640" s="144"/>
      <c r="AM640" s="342"/>
      <c r="AN640" s="479"/>
      <c r="AO640" s="372" t="e">
        <f>VLOOKUP(C640,[2]LICITACIONES!$A$2:$A$51,1,0)</f>
        <v>#N/A</v>
      </c>
      <c r="AP640" s="469"/>
      <c r="AQ640" s="469"/>
      <c r="AR640" s="468"/>
      <c r="AS640" s="468"/>
      <c r="AT640" s="468"/>
      <c r="AU640" s="468" t="s">
        <v>6514</v>
      </c>
      <c r="AV640" s="468" t="e">
        <f>VLOOKUP(C640,[3]LICITACIONES!$A$2:$B$67,2,0)</f>
        <v>#N/A</v>
      </c>
      <c r="AW640" s="468" t="e">
        <f>VLOOKUP(C640,'[3]O.C. EN EJECUCIÓN'!$A$2:$B$25,2,0)</f>
        <v>#N/A</v>
      </c>
      <c r="AX640" s="100"/>
      <c r="AY640" s="100"/>
      <c r="AZ640" s="100"/>
      <c r="BA640" s="100"/>
      <c r="BB640" s="100"/>
      <c r="BC640" s="100"/>
      <c r="BD640" s="100"/>
      <c r="BE640" s="100"/>
    </row>
    <row r="641" spans="1:57" ht="78.75" x14ac:dyDescent="0.25">
      <c r="A641" s="125">
        <v>645</v>
      </c>
      <c r="B641" s="129" t="s">
        <v>5419</v>
      </c>
      <c r="C641" s="129" t="s">
        <v>3528</v>
      </c>
      <c r="D641" s="133"/>
      <c r="E641" s="126" t="s">
        <v>3529</v>
      </c>
      <c r="F641" s="133"/>
      <c r="G641" s="133"/>
      <c r="H641" s="132" t="s">
        <v>3535</v>
      </c>
      <c r="I641" s="440">
        <v>42583</v>
      </c>
      <c r="J641" s="167" t="s">
        <v>467</v>
      </c>
      <c r="K641" s="166" t="s">
        <v>3536</v>
      </c>
      <c r="L641" s="131">
        <v>500000</v>
      </c>
      <c r="M641" s="132" t="s">
        <v>3537</v>
      </c>
      <c r="N641" s="151" t="s">
        <v>226</v>
      </c>
      <c r="O641" s="133"/>
      <c r="P641" s="134" t="s">
        <v>116</v>
      </c>
      <c r="Q641" s="135">
        <v>42586</v>
      </c>
      <c r="R641" s="148"/>
      <c r="S641" s="137" t="s">
        <v>70</v>
      </c>
      <c r="T641" s="138">
        <v>42587</v>
      </c>
      <c r="U641" s="148"/>
      <c r="V641" s="148" t="s">
        <v>204</v>
      </c>
      <c r="W641" s="452">
        <v>42646</v>
      </c>
      <c r="X641" s="148" t="s">
        <v>6864</v>
      </c>
      <c r="Y641" s="148" t="s">
        <v>6050</v>
      </c>
      <c r="Z641" s="421" t="s">
        <v>7047</v>
      </c>
      <c r="AA641" s="141">
        <v>42648</v>
      </c>
      <c r="AB641" s="150"/>
      <c r="AC641" s="144"/>
      <c r="AD641" s="144"/>
      <c r="AE641" s="144"/>
      <c r="AF641" s="144"/>
      <c r="AG641" s="144"/>
      <c r="AH641" s="144"/>
      <c r="AI641" s="144"/>
      <c r="AJ641" s="144"/>
      <c r="AK641" s="144"/>
      <c r="AL641" s="144"/>
      <c r="AM641" s="342"/>
      <c r="AN641" s="479"/>
      <c r="AO641" s="372" t="e">
        <f>VLOOKUP(C641,[2]LICITACIONES!$A$2:$A$51,1,0)</f>
        <v>#N/A</v>
      </c>
      <c r="AP641" s="469"/>
      <c r="AQ641" s="469"/>
      <c r="AR641" s="468"/>
      <c r="AS641" s="468"/>
      <c r="AT641" s="468"/>
      <c r="AU641" s="468"/>
      <c r="AV641" s="468" t="e">
        <f>VLOOKUP(C641,[3]LICITACIONES!$A$2:$B$67,2,0)</f>
        <v>#N/A</v>
      </c>
      <c r="AW641" s="468" t="e">
        <f>VLOOKUP(C641,'[3]O.C. EN EJECUCIÓN'!$A$2:$B$25,2,0)</f>
        <v>#N/A</v>
      </c>
      <c r="AX641" s="100"/>
      <c r="AY641" s="100"/>
      <c r="AZ641" s="100"/>
      <c r="BA641" s="100"/>
      <c r="BB641" s="100"/>
      <c r="BC641" s="100"/>
      <c r="BD641" s="100"/>
      <c r="BE641" s="100"/>
    </row>
    <row r="642" spans="1:57" ht="78.75" x14ac:dyDescent="0.25">
      <c r="A642" s="125">
        <v>646</v>
      </c>
      <c r="B642" s="129" t="s">
        <v>3538</v>
      </c>
      <c r="C642" s="129" t="s">
        <v>5419</v>
      </c>
      <c r="D642" s="133"/>
      <c r="E642" s="126" t="s">
        <v>3534</v>
      </c>
      <c r="F642" s="133"/>
      <c r="G642" s="133"/>
      <c r="H642" s="132" t="s">
        <v>3540</v>
      </c>
      <c r="I642" s="440">
        <v>42583</v>
      </c>
      <c r="J642" s="167" t="s">
        <v>467</v>
      </c>
      <c r="K642" s="166" t="s">
        <v>3541</v>
      </c>
      <c r="L642" s="131">
        <v>500000</v>
      </c>
      <c r="M642" s="132" t="s">
        <v>3542</v>
      </c>
      <c r="N642" s="151" t="s">
        <v>226</v>
      </c>
      <c r="O642" s="133"/>
      <c r="P642" s="134" t="s">
        <v>116</v>
      </c>
      <c r="Q642" s="135">
        <v>42586</v>
      </c>
      <c r="R642" s="148"/>
      <c r="S642" s="205" t="s">
        <v>112</v>
      </c>
      <c r="T642" s="138">
        <v>42587</v>
      </c>
      <c r="U642" s="148"/>
      <c r="V642" s="139" t="s">
        <v>204</v>
      </c>
      <c r="W642" s="140">
        <v>42593</v>
      </c>
      <c r="X642" s="196" t="s">
        <v>3865</v>
      </c>
      <c r="Y642" s="148" t="s">
        <v>3859</v>
      </c>
      <c r="Z642" s="422" t="s">
        <v>204</v>
      </c>
      <c r="AA642" s="425">
        <v>42593</v>
      </c>
      <c r="AB642" s="150"/>
      <c r="AC642" s="144"/>
      <c r="AD642" s="144"/>
      <c r="AE642" s="144"/>
      <c r="AF642" s="144"/>
      <c r="AG642" s="144"/>
      <c r="AH642" s="144"/>
      <c r="AI642" s="144"/>
      <c r="AJ642" s="144"/>
      <c r="AK642" s="144"/>
      <c r="AL642" s="144"/>
      <c r="AM642" s="342"/>
      <c r="AN642" s="479"/>
      <c r="AO642" s="372" t="e">
        <f>VLOOKUP(C642,[2]LICITACIONES!$A$2:$A$51,1,0)</f>
        <v>#N/A</v>
      </c>
      <c r="AP642" s="469"/>
      <c r="AQ642" s="469"/>
      <c r="AR642" s="468"/>
      <c r="AS642" s="468"/>
      <c r="AT642" s="468"/>
      <c r="AU642" s="468"/>
      <c r="AV642" s="468" t="e">
        <f>VLOOKUP(C642,[3]LICITACIONES!$A$2:$B$67,2,0)</f>
        <v>#N/A</v>
      </c>
      <c r="AW642" s="468" t="e">
        <f>VLOOKUP(C642,'[3]O.C. EN EJECUCIÓN'!$A$2:$B$25,2,0)</f>
        <v>#N/A</v>
      </c>
      <c r="AX642" s="100"/>
      <c r="AY642" s="100"/>
      <c r="AZ642" s="100"/>
      <c r="BA642" s="100"/>
      <c r="BB642" s="100"/>
      <c r="BC642" s="100"/>
      <c r="BD642" s="100"/>
      <c r="BE642" s="100"/>
    </row>
    <row r="643" spans="1:57" ht="78.75" x14ac:dyDescent="0.25">
      <c r="A643" s="125">
        <v>647</v>
      </c>
      <c r="B643" s="129" t="s">
        <v>3543</v>
      </c>
      <c r="C643" s="129" t="s">
        <v>3538</v>
      </c>
      <c r="D643" s="133"/>
      <c r="E643" s="126" t="s">
        <v>3539</v>
      </c>
      <c r="F643" s="133"/>
      <c r="G643" s="133"/>
      <c r="H643" s="132" t="s">
        <v>3545</v>
      </c>
      <c r="I643" s="440">
        <v>42577</v>
      </c>
      <c r="J643" s="167" t="s">
        <v>3250</v>
      </c>
      <c r="K643" s="166" t="s">
        <v>3546</v>
      </c>
      <c r="L643" s="131">
        <v>11084</v>
      </c>
      <c r="M643" s="132" t="s">
        <v>3547</v>
      </c>
      <c r="N643" s="151" t="s">
        <v>226</v>
      </c>
      <c r="O643" s="133"/>
      <c r="P643" s="134" t="s">
        <v>116</v>
      </c>
      <c r="Q643" s="135">
        <v>42586</v>
      </c>
      <c r="R643" s="148"/>
      <c r="S643" s="205" t="s">
        <v>112</v>
      </c>
      <c r="T643" s="138">
        <v>42587</v>
      </c>
      <c r="U643" s="148"/>
      <c r="V643" s="139" t="s">
        <v>204</v>
      </c>
      <c r="W643" s="140">
        <v>42593</v>
      </c>
      <c r="X643" s="139" t="s">
        <v>3866</v>
      </c>
      <c r="Y643" s="139" t="s">
        <v>3859</v>
      </c>
      <c r="Z643" s="421" t="s">
        <v>204</v>
      </c>
      <c r="AA643" s="141">
        <v>42593</v>
      </c>
      <c r="AB643" s="150"/>
      <c r="AC643" s="144"/>
      <c r="AD643" s="144"/>
      <c r="AE643" s="144"/>
      <c r="AF643" s="144"/>
      <c r="AG643" s="144"/>
      <c r="AH643" s="144"/>
      <c r="AI643" s="144"/>
      <c r="AJ643" s="144"/>
      <c r="AK643" s="144"/>
      <c r="AL643" s="144"/>
      <c r="AM643" s="342"/>
      <c r="AN643" s="479"/>
      <c r="AO643" s="372" t="e">
        <f>VLOOKUP(C643,[2]LICITACIONES!$A$2:$A$51,1,0)</f>
        <v>#N/A</v>
      </c>
      <c r="AP643" s="469"/>
      <c r="AQ643" s="469"/>
      <c r="AR643" s="468"/>
      <c r="AS643" s="468"/>
      <c r="AT643" s="468"/>
      <c r="AU643" s="468"/>
      <c r="AV643" s="468" t="e">
        <f>VLOOKUP(C643,[3]LICITACIONES!$A$2:$B$67,2,0)</f>
        <v>#N/A</v>
      </c>
      <c r="AW643" s="468" t="e">
        <f>VLOOKUP(C643,'[3]O.C. EN EJECUCIÓN'!$A$2:$B$25,2,0)</f>
        <v>#N/A</v>
      </c>
      <c r="AX643" s="100"/>
      <c r="AY643" s="100"/>
      <c r="AZ643" s="100"/>
      <c r="BA643" s="100"/>
      <c r="BB643" s="100"/>
      <c r="BC643" s="100"/>
      <c r="BD643" s="100"/>
      <c r="BE643" s="100"/>
    </row>
    <row r="644" spans="1:57" ht="78.75" x14ac:dyDescent="0.25">
      <c r="A644" s="125">
        <v>648</v>
      </c>
      <c r="B644" s="126" t="s">
        <v>3548</v>
      </c>
      <c r="C644" s="126" t="s">
        <v>3543</v>
      </c>
      <c r="D644" s="133"/>
      <c r="E644" s="126" t="s">
        <v>3544</v>
      </c>
      <c r="F644" s="133"/>
      <c r="G644" s="133"/>
      <c r="H644" s="132" t="s">
        <v>3550</v>
      </c>
      <c r="I644" s="440">
        <v>42586</v>
      </c>
      <c r="J644" s="167" t="s">
        <v>271</v>
      </c>
      <c r="K644" s="167" t="s">
        <v>3551</v>
      </c>
      <c r="L644" s="131">
        <v>2000</v>
      </c>
      <c r="M644" s="132" t="s">
        <v>3552</v>
      </c>
      <c r="N644" s="151" t="s">
        <v>203</v>
      </c>
      <c r="O644" s="133"/>
      <c r="P644" s="134" t="s">
        <v>116</v>
      </c>
      <c r="Q644" s="135">
        <v>42587</v>
      </c>
      <c r="R644" s="148"/>
      <c r="S644" s="205" t="s">
        <v>112</v>
      </c>
      <c r="T644" s="138">
        <v>42587</v>
      </c>
      <c r="U644" s="148" t="s">
        <v>3293</v>
      </c>
      <c r="V644" s="139" t="s">
        <v>204</v>
      </c>
      <c r="W644" s="140">
        <v>42621</v>
      </c>
      <c r="X644" s="139" t="s">
        <v>6053</v>
      </c>
      <c r="Y644" s="139" t="s">
        <v>3859</v>
      </c>
      <c r="Z644" s="421"/>
      <c r="AA644" s="141"/>
      <c r="AB644" s="150"/>
      <c r="AC644" s="144"/>
      <c r="AD644" s="144"/>
      <c r="AE644" s="144"/>
      <c r="AF644" s="144"/>
      <c r="AG644" s="144"/>
      <c r="AH644" s="144"/>
      <c r="AI644" s="144"/>
      <c r="AJ644" s="144"/>
      <c r="AK644" s="144"/>
      <c r="AL644" s="144"/>
      <c r="AM644" s="342"/>
      <c r="AN644" s="479"/>
      <c r="AO644" s="372" t="e">
        <f>VLOOKUP(C644,[2]LICITACIONES!$A$2:$A$51,1,0)</f>
        <v>#N/A</v>
      </c>
      <c r="AP644" s="469"/>
      <c r="AQ644" s="469"/>
      <c r="AR644" s="468"/>
      <c r="AS644" s="468"/>
      <c r="AT644" s="468"/>
      <c r="AU644" s="468" t="s">
        <v>6514</v>
      </c>
      <c r="AV644" s="468" t="e">
        <f>VLOOKUP(C644,[3]LICITACIONES!$A$2:$B$67,2,0)</f>
        <v>#N/A</v>
      </c>
      <c r="AW644" s="468" t="e">
        <f>VLOOKUP(C644,'[3]O.C. EN EJECUCIÓN'!$A$2:$B$25,2,0)</f>
        <v>#N/A</v>
      </c>
      <c r="AX644" s="100"/>
      <c r="AY644" s="100"/>
      <c r="AZ644" s="100"/>
      <c r="BA644" s="100"/>
      <c r="BB644" s="100"/>
      <c r="BC644" s="100"/>
      <c r="BD644" s="100"/>
      <c r="BE644" s="100"/>
    </row>
    <row r="645" spans="1:57" ht="78.75" x14ac:dyDescent="0.25">
      <c r="A645" s="125">
        <v>649</v>
      </c>
      <c r="B645" s="126" t="s">
        <v>3553</v>
      </c>
      <c r="C645" s="126" t="s">
        <v>3548</v>
      </c>
      <c r="D645" s="133"/>
      <c r="E645" s="126" t="s">
        <v>3549</v>
      </c>
      <c r="F645" s="133"/>
      <c r="G645" s="133"/>
      <c r="H645" s="132" t="s">
        <v>3545</v>
      </c>
      <c r="I645" s="440">
        <v>42583</v>
      </c>
      <c r="J645" s="167" t="s">
        <v>509</v>
      </c>
      <c r="K645" s="167" t="s">
        <v>3555</v>
      </c>
      <c r="L645" s="131">
        <v>419658</v>
      </c>
      <c r="M645" s="132" t="s">
        <v>3556</v>
      </c>
      <c r="N645" s="151" t="s">
        <v>226</v>
      </c>
      <c r="O645" s="133"/>
      <c r="P645" s="134" t="s">
        <v>116</v>
      </c>
      <c r="Q645" s="135">
        <v>42586</v>
      </c>
      <c r="R645" s="148"/>
      <c r="S645" s="137" t="s">
        <v>70</v>
      </c>
      <c r="T645" s="138">
        <v>42587</v>
      </c>
      <c r="U645" s="148" t="s">
        <v>6054</v>
      </c>
      <c r="V645" s="148" t="s">
        <v>204</v>
      </c>
      <c r="W645" s="452">
        <v>42613</v>
      </c>
      <c r="X645" s="148" t="s">
        <v>6055</v>
      </c>
      <c r="Y645" s="148" t="s">
        <v>3859</v>
      </c>
      <c r="Z645" s="421" t="s">
        <v>204</v>
      </c>
      <c r="AA645" s="141">
        <v>42613</v>
      </c>
      <c r="AB645" s="150"/>
      <c r="AC645" s="144"/>
      <c r="AD645" s="144"/>
      <c r="AE645" s="144"/>
      <c r="AF645" s="144"/>
      <c r="AG645" s="144"/>
      <c r="AH645" s="144"/>
      <c r="AI645" s="144"/>
      <c r="AJ645" s="144"/>
      <c r="AK645" s="144"/>
      <c r="AL645" s="144"/>
      <c r="AM645" s="342"/>
      <c r="AN645" s="479"/>
      <c r="AO645" s="372" t="e">
        <f>VLOOKUP(C645,[2]LICITACIONES!$A$2:$A$51,1,0)</f>
        <v>#N/A</v>
      </c>
      <c r="AP645" s="469"/>
      <c r="AQ645" s="469"/>
      <c r="AR645" s="468"/>
      <c r="AS645" s="468"/>
      <c r="AT645" s="468"/>
      <c r="AU645" s="468"/>
      <c r="AV645" s="468" t="e">
        <f>VLOOKUP(C645,[3]LICITACIONES!$A$2:$B$67,2,0)</f>
        <v>#N/A</v>
      </c>
      <c r="AW645" s="468" t="e">
        <f>VLOOKUP(C645,'[3]O.C. EN EJECUCIÓN'!$A$2:$B$25,2,0)</f>
        <v>#N/A</v>
      </c>
      <c r="AX645" s="100"/>
      <c r="AY645" s="100"/>
      <c r="AZ645" s="100"/>
      <c r="BA645" s="100"/>
      <c r="BB645" s="100"/>
      <c r="BC645" s="100"/>
      <c r="BD645" s="100"/>
      <c r="BE645" s="100"/>
    </row>
    <row r="646" spans="1:57" ht="78.75" x14ac:dyDescent="0.25">
      <c r="A646" s="125">
        <v>650</v>
      </c>
      <c r="B646" s="126" t="s">
        <v>3557</v>
      </c>
      <c r="C646" s="126" t="s">
        <v>3553</v>
      </c>
      <c r="D646" s="133"/>
      <c r="E646" s="126" t="s">
        <v>3554</v>
      </c>
      <c r="F646" s="133"/>
      <c r="G646" s="133"/>
      <c r="H646" s="132" t="s">
        <v>3559</v>
      </c>
      <c r="I646" s="440">
        <v>42586</v>
      </c>
      <c r="J646" s="167" t="s">
        <v>271</v>
      </c>
      <c r="K646" s="167" t="s">
        <v>1298</v>
      </c>
      <c r="L646" s="131">
        <v>2300</v>
      </c>
      <c r="M646" s="132" t="s">
        <v>3560</v>
      </c>
      <c r="N646" s="151" t="s">
        <v>203</v>
      </c>
      <c r="O646" s="457">
        <v>42586</v>
      </c>
      <c r="P646" s="134" t="s">
        <v>116</v>
      </c>
      <c r="Q646" s="135">
        <v>42587</v>
      </c>
      <c r="R646" s="148"/>
      <c r="S646" s="137" t="s">
        <v>112</v>
      </c>
      <c r="T646" s="138">
        <v>42587</v>
      </c>
      <c r="U646" s="148" t="s">
        <v>3293</v>
      </c>
      <c r="V646" s="148" t="s">
        <v>204</v>
      </c>
      <c r="W646" s="452">
        <v>42619</v>
      </c>
      <c r="X646" s="148" t="s">
        <v>6056</v>
      </c>
      <c r="Y646" s="148" t="s">
        <v>5411</v>
      </c>
      <c r="Z646" s="421" t="s">
        <v>761</v>
      </c>
      <c r="AA646" s="141">
        <v>42618</v>
      </c>
      <c r="AB646" s="150"/>
      <c r="AC646" s="144"/>
      <c r="AD646" s="144"/>
      <c r="AE646" s="144"/>
      <c r="AF646" s="144"/>
      <c r="AG646" s="144"/>
      <c r="AH646" s="144"/>
      <c r="AI646" s="144"/>
      <c r="AJ646" s="144"/>
      <c r="AK646" s="144"/>
      <c r="AL646" s="144"/>
      <c r="AM646" s="342"/>
      <c r="AN646" s="479"/>
      <c r="AO646" s="372" t="e">
        <f>VLOOKUP(C646,[2]LICITACIONES!$A$2:$A$51,1,0)</f>
        <v>#N/A</v>
      </c>
      <c r="AP646" s="469"/>
      <c r="AQ646" s="469"/>
      <c r="AR646" s="468"/>
      <c r="AS646" s="468"/>
      <c r="AT646" s="468"/>
      <c r="AU646" s="468" t="s">
        <v>6514</v>
      </c>
      <c r="AV646" s="468" t="e">
        <f>VLOOKUP(C646,[3]LICITACIONES!$A$2:$B$67,2,0)</f>
        <v>#N/A</v>
      </c>
      <c r="AW646" s="468" t="e">
        <f>VLOOKUP(C646,'[3]O.C. EN EJECUCIÓN'!$A$2:$B$25,2,0)</f>
        <v>#N/A</v>
      </c>
      <c r="AX646" s="100"/>
      <c r="AY646" s="100"/>
      <c r="AZ646" s="100"/>
      <c r="BA646" s="100"/>
      <c r="BB646" s="100"/>
      <c r="BC646" s="100"/>
      <c r="BD646" s="100"/>
      <c r="BE646" s="100"/>
    </row>
    <row r="647" spans="1:57" ht="78.75" x14ac:dyDescent="0.25">
      <c r="A647" s="125">
        <v>651</v>
      </c>
      <c r="B647" s="126" t="s">
        <v>3561</v>
      </c>
      <c r="C647" s="126" t="s">
        <v>3557</v>
      </c>
      <c r="D647" s="133"/>
      <c r="E647" s="126" t="s">
        <v>3558</v>
      </c>
      <c r="F647" s="133"/>
      <c r="G647" s="133"/>
      <c r="H647" s="132"/>
      <c r="I647" s="440">
        <v>42577</v>
      </c>
      <c r="J647" s="167" t="s">
        <v>284</v>
      </c>
      <c r="K647" s="167" t="s">
        <v>285</v>
      </c>
      <c r="L647" s="131">
        <v>11567064.32</v>
      </c>
      <c r="M647" s="132" t="s">
        <v>3562</v>
      </c>
      <c r="N647" s="151" t="s">
        <v>56</v>
      </c>
      <c r="O647" s="457">
        <v>42577</v>
      </c>
      <c r="P647" s="134" t="s">
        <v>203</v>
      </c>
      <c r="Q647" s="135">
        <v>42586</v>
      </c>
      <c r="R647" s="148" t="s">
        <v>286</v>
      </c>
      <c r="S647" s="137" t="s">
        <v>11</v>
      </c>
      <c r="T647" s="138">
        <v>42587</v>
      </c>
      <c r="U647" s="148" t="s">
        <v>3293</v>
      </c>
      <c r="V647" s="148" t="s">
        <v>116</v>
      </c>
      <c r="W647" s="452">
        <v>42633</v>
      </c>
      <c r="X647" s="148" t="s">
        <v>919</v>
      </c>
      <c r="Y647" s="148" t="s">
        <v>6523</v>
      </c>
      <c r="Z647" s="421" t="s">
        <v>220</v>
      </c>
      <c r="AA647" s="141">
        <v>42640</v>
      </c>
      <c r="AB647" s="150"/>
      <c r="AC647" s="144"/>
      <c r="AD647" s="144"/>
      <c r="AE647" s="144" t="s">
        <v>6221</v>
      </c>
      <c r="AF647" s="144">
        <v>30641063378</v>
      </c>
      <c r="AG647" s="144"/>
      <c r="AH647" s="144" t="s">
        <v>6222</v>
      </c>
      <c r="AI647" s="144"/>
      <c r="AJ647" s="144"/>
      <c r="AK647" s="144"/>
      <c r="AL647" s="144"/>
      <c r="AM647" s="342"/>
      <c r="AN647" s="479"/>
      <c r="AO647" s="372" t="e">
        <f>VLOOKUP(C647,[2]LICITACIONES!$A$2:$A$51,1,0)</f>
        <v>#N/A</v>
      </c>
      <c r="AP647" s="469"/>
      <c r="AQ647" s="469"/>
      <c r="AR647" s="468"/>
      <c r="AS647" s="468"/>
      <c r="AT647" s="468"/>
      <c r="AU647" s="468" t="s">
        <v>6514</v>
      </c>
      <c r="AV647" s="468" t="e">
        <f>VLOOKUP(C647,[3]LICITACIONES!$A$2:$B$67,2,0)</f>
        <v>#N/A</v>
      </c>
      <c r="AW647" s="468" t="e">
        <f>VLOOKUP(C647,'[3]O.C. EN EJECUCIÓN'!$A$2:$B$25,2,0)</f>
        <v>#N/A</v>
      </c>
      <c r="AX647" s="100"/>
      <c r="AY647" s="100"/>
      <c r="AZ647" s="100"/>
      <c r="BA647" s="100"/>
      <c r="BB647" s="100"/>
      <c r="BC647" s="100"/>
      <c r="BD647" s="100"/>
      <c r="BE647" s="100"/>
    </row>
    <row r="648" spans="1:57" ht="78.75" x14ac:dyDescent="0.25">
      <c r="A648" s="125">
        <v>652</v>
      </c>
      <c r="B648" s="129" t="s">
        <v>3563</v>
      </c>
      <c r="C648" s="129" t="s">
        <v>3561</v>
      </c>
      <c r="D648" s="133"/>
      <c r="E648" s="127"/>
      <c r="F648" s="133"/>
      <c r="G648" s="133"/>
      <c r="H648" s="133" t="s">
        <v>3565</v>
      </c>
      <c r="I648" s="443">
        <v>42586</v>
      </c>
      <c r="J648" s="167" t="s">
        <v>271</v>
      </c>
      <c r="K648" s="166" t="s">
        <v>3521</v>
      </c>
      <c r="L648" s="131">
        <v>19000</v>
      </c>
      <c r="M648" s="132" t="s">
        <v>3566</v>
      </c>
      <c r="N648" s="151" t="s">
        <v>203</v>
      </c>
      <c r="O648" s="457">
        <v>42586</v>
      </c>
      <c r="P648" s="134" t="s">
        <v>116</v>
      </c>
      <c r="Q648" s="135">
        <v>42587</v>
      </c>
      <c r="R648" s="196"/>
      <c r="S648" s="137" t="s">
        <v>70</v>
      </c>
      <c r="T648" s="138">
        <v>42587</v>
      </c>
      <c r="U648" s="139" t="s">
        <v>3293</v>
      </c>
      <c r="V648" s="148" t="s">
        <v>204</v>
      </c>
      <c r="W648" s="452">
        <v>42628</v>
      </c>
      <c r="X648" s="148" t="s">
        <v>6492</v>
      </c>
      <c r="Y648" s="148" t="s">
        <v>6051</v>
      </c>
      <c r="Z648" s="421"/>
      <c r="AA648" s="141"/>
      <c r="AB648" s="150"/>
      <c r="AC648" s="144"/>
      <c r="AD648" s="144"/>
      <c r="AE648" s="144"/>
      <c r="AF648" s="144">
        <v>23244485944</v>
      </c>
      <c r="AG648" s="144"/>
      <c r="AH648" s="144" t="s">
        <v>6223</v>
      </c>
      <c r="AI648" s="144"/>
      <c r="AJ648" s="144"/>
      <c r="AK648" s="144"/>
      <c r="AL648" s="144"/>
      <c r="AM648" s="342"/>
      <c r="AN648" s="479"/>
      <c r="AO648" s="372" t="e">
        <f>VLOOKUP(C648,[2]LICITACIONES!$A$2:$A$51,1,0)</f>
        <v>#N/A</v>
      </c>
      <c r="AP648" s="469"/>
      <c r="AQ648" s="469"/>
      <c r="AR648" s="468"/>
      <c r="AS648" s="468"/>
      <c r="AT648" s="468"/>
      <c r="AU648" s="468"/>
      <c r="AV648" s="468" t="e">
        <f>VLOOKUP(C648,[3]LICITACIONES!$A$2:$B$67,2,0)</f>
        <v>#N/A</v>
      </c>
      <c r="AW648" s="468" t="e">
        <f>VLOOKUP(C648,'[3]O.C. EN EJECUCIÓN'!$A$2:$B$25,2,0)</f>
        <v>#N/A</v>
      </c>
      <c r="AX648" s="100"/>
      <c r="AY648" s="100"/>
      <c r="AZ648" s="100"/>
      <c r="BA648" s="100"/>
      <c r="BB648" s="100"/>
      <c r="BC648" s="100"/>
      <c r="BD648" s="100"/>
      <c r="BE648" s="100"/>
    </row>
    <row r="649" spans="1:57" ht="78.75" x14ac:dyDescent="0.25">
      <c r="A649" s="125">
        <v>653</v>
      </c>
      <c r="B649" s="129" t="s">
        <v>3567</v>
      </c>
      <c r="C649" s="129" t="s">
        <v>3563</v>
      </c>
      <c r="D649" s="133"/>
      <c r="E649" s="126" t="s">
        <v>3564</v>
      </c>
      <c r="F649" s="133"/>
      <c r="G649" s="133"/>
      <c r="H649" s="132" t="s">
        <v>3569</v>
      </c>
      <c r="I649" s="440">
        <v>42587</v>
      </c>
      <c r="J649" s="167" t="s">
        <v>221</v>
      </c>
      <c r="K649" s="166" t="s">
        <v>3570</v>
      </c>
      <c r="L649" s="131">
        <v>8500</v>
      </c>
      <c r="M649" s="132" t="s">
        <v>3571</v>
      </c>
      <c r="N649" s="151" t="s">
        <v>203</v>
      </c>
      <c r="O649" s="457">
        <v>42587</v>
      </c>
      <c r="P649" s="134" t="s">
        <v>203</v>
      </c>
      <c r="Q649" s="135">
        <v>42618</v>
      </c>
      <c r="R649" s="148"/>
      <c r="S649" s="137" t="s">
        <v>70</v>
      </c>
      <c r="T649" s="138">
        <v>42587</v>
      </c>
      <c r="U649" s="148" t="s">
        <v>6057</v>
      </c>
      <c r="V649" s="148" t="s">
        <v>203</v>
      </c>
      <c r="W649" s="452">
        <v>42636</v>
      </c>
      <c r="X649" s="148"/>
      <c r="Y649" s="148" t="s">
        <v>6627</v>
      </c>
      <c r="Z649" s="421" t="s">
        <v>220</v>
      </c>
      <c r="AA649" s="141">
        <v>42642</v>
      </c>
      <c r="AB649" s="150"/>
      <c r="AC649" s="144"/>
      <c r="AD649" s="144"/>
      <c r="AE649" s="144"/>
      <c r="AF649" s="144"/>
      <c r="AG649" s="144"/>
      <c r="AH649" s="144"/>
      <c r="AI649" s="144"/>
      <c r="AJ649" s="144"/>
      <c r="AK649" s="144"/>
      <c r="AL649" s="144"/>
      <c r="AM649" s="342"/>
      <c r="AN649" s="479"/>
      <c r="AO649" s="372" t="e">
        <f>VLOOKUP(C649,[2]LICITACIONES!$A$2:$A$51,1,0)</f>
        <v>#N/A</v>
      </c>
      <c r="AP649" s="469"/>
      <c r="AQ649" s="469"/>
      <c r="AR649" s="468"/>
      <c r="AS649" s="468"/>
      <c r="AT649" s="468"/>
      <c r="AU649" s="468"/>
      <c r="AV649" s="468" t="e">
        <f>VLOOKUP(C649,[3]LICITACIONES!$A$2:$B$67,2,0)</f>
        <v>#N/A</v>
      </c>
      <c r="AW649" s="468" t="e">
        <f>VLOOKUP(C649,'[3]O.C. EN EJECUCIÓN'!$A$2:$B$25,2,0)</f>
        <v>#N/A</v>
      </c>
      <c r="AX649" s="100"/>
      <c r="AY649" s="100"/>
      <c r="AZ649" s="100"/>
      <c r="BA649" s="100"/>
      <c r="BB649" s="100"/>
      <c r="BC649" s="100"/>
      <c r="BD649" s="100"/>
      <c r="BE649" s="100"/>
    </row>
    <row r="650" spans="1:57" ht="78.75" x14ac:dyDescent="0.25">
      <c r="A650" s="125">
        <v>654</v>
      </c>
      <c r="B650" s="129" t="s">
        <v>3572</v>
      </c>
      <c r="C650" s="129" t="s">
        <v>3567</v>
      </c>
      <c r="D650" s="133"/>
      <c r="E650" s="126" t="s">
        <v>3568</v>
      </c>
      <c r="F650" s="133"/>
      <c r="G650" s="133"/>
      <c r="H650" s="132" t="s">
        <v>3574</v>
      </c>
      <c r="I650" s="440">
        <v>42586</v>
      </c>
      <c r="J650" s="167" t="s">
        <v>271</v>
      </c>
      <c r="K650" s="166" t="s">
        <v>3575</v>
      </c>
      <c r="L650" s="131">
        <v>33000</v>
      </c>
      <c r="M650" s="132" t="s">
        <v>3576</v>
      </c>
      <c r="N650" s="151" t="s">
        <v>203</v>
      </c>
      <c r="O650" s="457">
        <v>42586</v>
      </c>
      <c r="P650" s="134" t="s">
        <v>203</v>
      </c>
      <c r="Q650" s="135">
        <v>42586</v>
      </c>
      <c r="R650" s="148"/>
      <c r="S650" s="137" t="s">
        <v>70</v>
      </c>
      <c r="T650" s="138">
        <v>42587</v>
      </c>
      <c r="U650" s="148" t="s">
        <v>3293</v>
      </c>
      <c r="V650" s="148" t="s">
        <v>204</v>
      </c>
      <c r="W650" s="452">
        <v>42628</v>
      </c>
      <c r="X650" s="148"/>
      <c r="Y650" s="148" t="s">
        <v>6493</v>
      </c>
      <c r="Z650" s="421"/>
      <c r="AA650" s="141"/>
      <c r="AB650" s="150"/>
      <c r="AC650" s="144"/>
      <c r="AD650" s="144"/>
      <c r="AE650" s="144"/>
      <c r="AF650" s="144"/>
      <c r="AG650" s="144"/>
      <c r="AH650" s="144"/>
      <c r="AI650" s="144"/>
      <c r="AJ650" s="144"/>
      <c r="AK650" s="144"/>
      <c r="AL650" s="144"/>
      <c r="AM650" s="342"/>
      <c r="AN650" s="479"/>
      <c r="AO650" s="372" t="e">
        <f>VLOOKUP(C650,[2]LICITACIONES!$A$2:$A$51,1,0)</f>
        <v>#N/A</v>
      </c>
      <c r="AP650" s="469"/>
      <c r="AQ650" s="469"/>
      <c r="AR650" s="468"/>
      <c r="AS650" s="468"/>
      <c r="AT650" s="468"/>
      <c r="AU650" s="468"/>
      <c r="AV650" s="468" t="e">
        <f>VLOOKUP(C650,[3]LICITACIONES!$A$2:$B$67,2,0)</f>
        <v>#N/A</v>
      </c>
      <c r="AW650" s="468" t="e">
        <f>VLOOKUP(C650,'[3]O.C. EN EJECUCIÓN'!$A$2:$B$25,2,0)</f>
        <v>#N/A</v>
      </c>
      <c r="AX650" s="100"/>
      <c r="AY650" s="100"/>
      <c r="AZ650" s="100"/>
      <c r="BA650" s="100"/>
      <c r="BB650" s="100"/>
      <c r="BC650" s="100"/>
      <c r="BD650" s="100"/>
      <c r="BE650" s="100"/>
    </row>
    <row r="651" spans="1:57" ht="94.5" x14ac:dyDescent="0.25">
      <c r="A651" s="125">
        <v>655</v>
      </c>
      <c r="B651" s="129" t="s">
        <v>3577</v>
      </c>
      <c r="C651" s="129" t="s">
        <v>3572</v>
      </c>
      <c r="D651" s="133"/>
      <c r="E651" s="126" t="s">
        <v>3573</v>
      </c>
      <c r="F651" s="133"/>
      <c r="G651" s="133"/>
      <c r="H651" s="132" t="s">
        <v>3579</v>
      </c>
      <c r="I651" s="440">
        <v>42586</v>
      </c>
      <c r="J651" s="167" t="s">
        <v>271</v>
      </c>
      <c r="K651" s="166" t="s">
        <v>3580</v>
      </c>
      <c r="L651" s="131">
        <v>33000</v>
      </c>
      <c r="M651" s="132" t="s">
        <v>3581</v>
      </c>
      <c r="N651" s="151" t="s">
        <v>203</v>
      </c>
      <c r="O651" s="457">
        <v>42586</v>
      </c>
      <c r="P651" s="134" t="s">
        <v>203</v>
      </c>
      <c r="Q651" s="135">
        <v>42586</v>
      </c>
      <c r="R651" s="148"/>
      <c r="S651" s="137" t="s">
        <v>70</v>
      </c>
      <c r="T651" s="138">
        <v>42587</v>
      </c>
      <c r="U651" s="148" t="s">
        <v>3293</v>
      </c>
      <c r="V651" s="148" t="s">
        <v>204</v>
      </c>
      <c r="W651" s="452">
        <v>42626</v>
      </c>
      <c r="X651" s="148" t="s">
        <v>6439</v>
      </c>
      <c r="Y651" s="148" t="s">
        <v>6063</v>
      </c>
      <c r="Z651" s="421"/>
      <c r="AA651" s="141"/>
      <c r="AB651" s="150"/>
      <c r="AC651" s="144"/>
      <c r="AD651" s="144"/>
      <c r="AE651" s="144"/>
      <c r="AF651" s="144"/>
      <c r="AG651" s="144"/>
      <c r="AH651" s="144"/>
      <c r="AI651" s="144"/>
      <c r="AJ651" s="144"/>
      <c r="AK651" s="144"/>
      <c r="AL651" s="144"/>
      <c r="AM651" s="342"/>
      <c r="AN651" s="479"/>
      <c r="AO651" s="372" t="e">
        <f>VLOOKUP(C651,[2]LICITACIONES!$A$2:$A$51,1,0)</f>
        <v>#N/A</v>
      </c>
      <c r="AP651" s="469"/>
      <c r="AQ651" s="469"/>
      <c r="AR651" s="468"/>
      <c r="AS651" s="468"/>
      <c r="AT651" s="468"/>
      <c r="AU651" s="468"/>
      <c r="AV651" s="468" t="e">
        <f>VLOOKUP(C651,[3]LICITACIONES!$A$2:$B$67,2,0)</f>
        <v>#N/A</v>
      </c>
      <c r="AW651" s="468" t="e">
        <f>VLOOKUP(C651,'[3]O.C. EN EJECUCIÓN'!$A$2:$B$25,2,0)</f>
        <v>#N/A</v>
      </c>
      <c r="AX651" s="100"/>
      <c r="AY651" s="100"/>
      <c r="AZ651" s="100"/>
      <c r="BA651" s="100"/>
      <c r="BB651" s="100"/>
      <c r="BC651" s="100"/>
      <c r="BD651" s="100"/>
      <c r="BE651" s="100"/>
    </row>
    <row r="652" spans="1:57" ht="78.75" x14ac:dyDescent="0.25">
      <c r="A652" s="125">
        <v>656</v>
      </c>
      <c r="B652" s="129" t="s">
        <v>3582</v>
      </c>
      <c r="C652" s="129" t="s">
        <v>3577</v>
      </c>
      <c r="D652" s="133"/>
      <c r="E652" s="126" t="s">
        <v>3578</v>
      </c>
      <c r="F652" s="133"/>
      <c r="G652" s="133"/>
      <c r="H652" s="132" t="s">
        <v>3584</v>
      </c>
      <c r="I652" s="440">
        <v>42586</v>
      </c>
      <c r="J652" s="167" t="s">
        <v>271</v>
      </c>
      <c r="K652" s="166" t="s">
        <v>3585</v>
      </c>
      <c r="L652" s="131">
        <v>33000</v>
      </c>
      <c r="M652" s="132" t="s">
        <v>3586</v>
      </c>
      <c r="N652" s="151" t="s">
        <v>203</v>
      </c>
      <c r="O652" s="457">
        <v>42586</v>
      </c>
      <c r="P652" s="134" t="s">
        <v>203</v>
      </c>
      <c r="Q652" s="135">
        <v>42586</v>
      </c>
      <c r="R652" s="148"/>
      <c r="S652" s="137" t="s">
        <v>70</v>
      </c>
      <c r="T652" s="138">
        <v>42587</v>
      </c>
      <c r="U652" s="148" t="s">
        <v>3293</v>
      </c>
      <c r="V652" s="148" t="s">
        <v>204</v>
      </c>
      <c r="W652" s="452">
        <v>42628</v>
      </c>
      <c r="X652" s="148" t="s">
        <v>6494</v>
      </c>
      <c r="Y652" s="148" t="s">
        <v>6063</v>
      </c>
      <c r="Z652" s="421"/>
      <c r="AA652" s="141"/>
      <c r="AB652" s="150"/>
      <c r="AC652" s="144"/>
      <c r="AD652" s="144"/>
      <c r="AE652" s="144"/>
      <c r="AF652" s="144"/>
      <c r="AG652" s="144"/>
      <c r="AH652" s="144"/>
      <c r="AI652" s="144"/>
      <c r="AJ652" s="144"/>
      <c r="AK652" s="144"/>
      <c r="AL652" s="144"/>
      <c r="AM652" s="342"/>
      <c r="AN652" s="479"/>
      <c r="AO652" s="372" t="e">
        <f>VLOOKUP(C652,[2]LICITACIONES!$A$2:$A$51,1,0)</f>
        <v>#N/A</v>
      </c>
      <c r="AP652" s="469"/>
      <c r="AQ652" s="469"/>
      <c r="AR652" s="468"/>
      <c r="AS652" s="468"/>
      <c r="AT652" s="468"/>
      <c r="AU652" s="468"/>
      <c r="AV652" s="468" t="e">
        <f>VLOOKUP(C652,[3]LICITACIONES!$A$2:$B$67,2,0)</f>
        <v>#N/A</v>
      </c>
      <c r="AW652" s="468" t="e">
        <f>VLOOKUP(C652,'[3]O.C. EN EJECUCIÓN'!$A$2:$B$25,2,0)</f>
        <v>#N/A</v>
      </c>
      <c r="AX652" s="100"/>
      <c r="AY652" s="100"/>
      <c r="AZ652" s="100"/>
      <c r="BA652" s="100"/>
      <c r="BB652" s="100"/>
      <c r="BC652" s="100"/>
      <c r="BD652" s="100"/>
      <c r="BE652" s="100"/>
    </row>
    <row r="653" spans="1:57" ht="78.75" x14ac:dyDescent="0.25">
      <c r="A653" s="125">
        <v>657</v>
      </c>
      <c r="B653" s="129" t="s">
        <v>3587</v>
      </c>
      <c r="C653" s="129" t="s">
        <v>3582</v>
      </c>
      <c r="D653" s="133"/>
      <c r="E653" s="126" t="s">
        <v>3583</v>
      </c>
      <c r="F653" s="133"/>
      <c r="G653" s="133"/>
      <c r="H653" s="132" t="s">
        <v>3589</v>
      </c>
      <c r="I653" s="440">
        <v>42586</v>
      </c>
      <c r="J653" s="167" t="s">
        <v>271</v>
      </c>
      <c r="K653" s="166" t="s">
        <v>3590</v>
      </c>
      <c r="L653" s="131">
        <v>4000</v>
      </c>
      <c r="M653" s="132" t="s">
        <v>3591</v>
      </c>
      <c r="N653" s="151" t="s">
        <v>203</v>
      </c>
      <c r="O653" s="457">
        <v>42586</v>
      </c>
      <c r="P653" s="134" t="s">
        <v>203</v>
      </c>
      <c r="Q653" s="135">
        <v>42586</v>
      </c>
      <c r="R653" s="148"/>
      <c r="S653" s="137" t="s">
        <v>11</v>
      </c>
      <c r="T653" s="138">
        <v>42587</v>
      </c>
      <c r="U653" s="148" t="s">
        <v>3293</v>
      </c>
      <c r="V653" s="148" t="s">
        <v>204</v>
      </c>
      <c r="W653" s="452">
        <v>42622</v>
      </c>
      <c r="X653" s="148" t="s">
        <v>6058</v>
      </c>
      <c r="Y653" s="148" t="s">
        <v>6051</v>
      </c>
      <c r="Z653" s="421" t="s">
        <v>220</v>
      </c>
      <c r="AA653" s="141">
        <v>42587</v>
      </c>
      <c r="AB653" s="150"/>
      <c r="AC653" s="144"/>
      <c r="AD653" s="144"/>
      <c r="AE653" s="144"/>
      <c r="AF653" s="144"/>
      <c r="AG653" s="144"/>
      <c r="AH653" s="144"/>
      <c r="AI653" s="144"/>
      <c r="AJ653" s="144"/>
      <c r="AK653" s="144"/>
      <c r="AL653" s="144"/>
      <c r="AM653" s="418" t="s">
        <v>4557</v>
      </c>
      <c r="AN653" s="479"/>
      <c r="AO653" s="372" t="e">
        <f>VLOOKUP(C653,[2]LICITACIONES!$A$2:$A$51,1,0)</f>
        <v>#N/A</v>
      </c>
      <c r="AP653" s="469"/>
      <c r="AQ653" s="469"/>
      <c r="AR653" s="468"/>
      <c r="AS653" s="468"/>
      <c r="AT653" s="468"/>
      <c r="AU653" s="468" t="s">
        <v>6514</v>
      </c>
      <c r="AV653" s="468" t="e">
        <f>VLOOKUP(C653,[3]LICITACIONES!$A$2:$B$67,2,0)</f>
        <v>#N/A</v>
      </c>
      <c r="AW653" s="468" t="e">
        <f>VLOOKUP(C653,'[3]O.C. EN EJECUCIÓN'!$A$2:$B$25,2,0)</f>
        <v>#N/A</v>
      </c>
      <c r="AX653" s="100"/>
      <c r="AY653" s="100"/>
      <c r="AZ653" s="100"/>
      <c r="BA653" s="100"/>
      <c r="BB653" s="100"/>
      <c r="BC653" s="100"/>
      <c r="BD653" s="100"/>
      <c r="BE653" s="100"/>
    </row>
    <row r="654" spans="1:57" ht="78.75" x14ac:dyDescent="0.25">
      <c r="A654" s="125">
        <v>658</v>
      </c>
      <c r="B654" s="129" t="s">
        <v>3592</v>
      </c>
      <c r="C654" s="129" t="s">
        <v>3587</v>
      </c>
      <c r="D654" s="133"/>
      <c r="E654" s="126" t="s">
        <v>3588</v>
      </c>
      <c r="F654" s="133"/>
      <c r="G654" s="133"/>
      <c r="H654" s="132" t="s">
        <v>3565</v>
      </c>
      <c r="I654" s="440">
        <v>42587</v>
      </c>
      <c r="J654" s="167" t="s">
        <v>301</v>
      </c>
      <c r="K654" s="166" t="s">
        <v>2588</v>
      </c>
      <c r="L654" s="131">
        <v>7936.26</v>
      </c>
      <c r="M654" s="132" t="s">
        <v>3594</v>
      </c>
      <c r="N654" s="151" t="s">
        <v>203</v>
      </c>
      <c r="O654" s="457">
        <v>42587</v>
      </c>
      <c r="P654" s="134" t="s">
        <v>203</v>
      </c>
      <c r="Q654" s="135">
        <v>42587</v>
      </c>
      <c r="R654" s="148"/>
      <c r="S654" s="137" t="s">
        <v>70</v>
      </c>
      <c r="T654" s="138">
        <v>42587</v>
      </c>
      <c r="U654" s="148" t="s">
        <v>6059</v>
      </c>
      <c r="V654" s="148" t="s">
        <v>204</v>
      </c>
      <c r="W654" s="452">
        <v>42618</v>
      </c>
      <c r="X654" s="148" t="s">
        <v>6060</v>
      </c>
      <c r="Y654" s="148"/>
      <c r="Z654" s="421"/>
      <c r="AA654" s="141"/>
      <c r="AB654" s="150"/>
      <c r="AC654" s="144"/>
      <c r="AD654" s="144"/>
      <c r="AE654" s="144"/>
      <c r="AF654" s="144"/>
      <c r="AG654" s="144"/>
      <c r="AH654" s="144"/>
      <c r="AI654" s="144"/>
      <c r="AJ654" s="144"/>
      <c r="AK654" s="144"/>
      <c r="AL654" s="144"/>
      <c r="AM654" s="342"/>
      <c r="AN654" s="479"/>
      <c r="AO654" s="372" t="e">
        <f>VLOOKUP(C654,[2]LICITACIONES!$A$2:$A$51,1,0)</f>
        <v>#N/A</v>
      </c>
      <c r="AP654" s="469"/>
      <c r="AQ654" s="469"/>
      <c r="AR654" s="468"/>
      <c r="AS654" s="468"/>
      <c r="AT654" s="468"/>
      <c r="AU654" s="468"/>
      <c r="AV654" s="468" t="e">
        <f>VLOOKUP(C654,[3]LICITACIONES!$A$2:$B$67,2,0)</f>
        <v>#N/A</v>
      </c>
      <c r="AW654" s="468" t="e">
        <f>VLOOKUP(C654,'[3]O.C. EN EJECUCIÓN'!$A$2:$B$25,2,0)</f>
        <v>#N/A</v>
      </c>
      <c r="AX654" s="100"/>
      <c r="AY654" s="100"/>
      <c r="AZ654" s="100"/>
      <c r="BA654" s="100"/>
      <c r="BB654" s="100"/>
      <c r="BC654" s="100"/>
      <c r="BD654" s="100"/>
      <c r="BE654" s="100"/>
    </row>
    <row r="655" spans="1:57" ht="78.75" x14ac:dyDescent="0.25">
      <c r="A655" s="125">
        <v>659</v>
      </c>
      <c r="B655" s="129" t="s">
        <v>3595</v>
      </c>
      <c r="C655" s="129" t="s">
        <v>3592</v>
      </c>
      <c r="D655" s="133"/>
      <c r="E655" s="126" t="s">
        <v>3593</v>
      </c>
      <c r="F655" s="133"/>
      <c r="G655" s="133"/>
      <c r="H655" s="132" t="s">
        <v>3597</v>
      </c>
      <c r="I655" s="440">
        <v>42586</v>
      </c>
      <c r="J655" s="167" t="s">
        <v>271</v>
      </c>
      <c r="K655" s="166" t="s">
        <v>3598</v>
      </c>
      <c r="L655" s="131">
        <v>33000</v>
      </c>
      <c r="M655" s="132" t="s">
        <v>3599</v>
      </c>
      <c r="N655" s="151" t="s">
        <v>203</v>
      </c>
      <c r="O655" s="457">
        <v>42586</v>
      </c>
      <c r="P655" s="134" t="s">
        <v>203</v>
      </c>
      <c r="Q655" s="135">
        <v>42586</v>
      </c>
      <c r="R655" s="148"/>
      <c r="S655" s="137" t="s">
        <v>70</v>
      </c>
      <c r="T655" s="138">
        <v>42587</v>
      </c>
      <c r="U655" s="148" t="s">
        <v>3293</v>
      </c>
      <c r="V655" s="148" t="s">
        <v>204</v>
      </c>
      <c r="W655" s="452">
        <v>42626</v>
      </c>
      <c r="X655" s="148" t="s">
        <v>6440</v>
      </c>
      <c r="Y655" s="148" t="s">
        <v>6063</v>
      </c>
      <c r="Z655" s="421" t="s">
        <v>872</v>
      </c>
      <c r="AA655" s="141">
        <v>42629</v>
      </c>
      <c r="AB655" s="150"/>
      <c r="AC655" s="144"/>
      <c r="AD655" s="144"/>
      <c r="AE655" s="144"/>
      <c r="AF655" s="144"/>
      <c r="AG655" s="144"/>
      <c r="AH655" s="144"/>
      <c r="AI655" s="144"/>
      <c r="AJ655" s="144"/>
      <c r="AK655" s="144"/>
      <c r="AL655" s="144"/>
      <c r="AM655" s="342"/>
      <c r="AN655" s="479"/>
      <c r="AO655" s="372" t="e">
        <f>VLOOKUP(C655,[2]LICITACIONES!$A$2:$A$51,1,0)</f>
        <v>#N/A</v>
      </c>
      <c r="AP655" s="469"/>
      <c r="AQ655" s="469"/>
      <c r="AR655" s="468"/>
      <c r="AS655" s="468"/>
      <c r="AT655" s="468"/>
      <c r="AU655" s="468"/>
      <c r="AV655" s="468" t="e">
        <f>VLOOKUP(C655,[3]LICITACIONES!$A$2:$B$67,2,0)</f>
        <v>#N/A</v>
      </c>
      <c r="AW655" s="468" t="e">
        <f>VLOOKUP(C655,'[3]O.C. EN EJECUCIÓN'!$A$2:$B$25,2,0)</f>
        <v>#N/A</v>
      </c>
      <c r="AX655" s="100"/>
      <c r="AY655" s="100"/>
      <c r="AZ655" s="100"/>
      <c r="BA655" s="100"/>
      <c r="BB655" s="100"/>
      <c r="BC655" s="100"/>
      <c r="BD655" s="100"/>
      <c r="BE655" s="100"/>
    </row>
    <row r="656" spans="1:57" ht="94.5" x14ac:dyDescent="0.25">
      <c r="A656" s="125">
        <v>660</v>
      </c>
      <c r="B656" s="129" t="s">
        <v>3600</v>
      </c>
      <c r="C656" s="129" t="s">
        <v>3595</v>
      </c>
      <c r="D656" s="133"/>
      <c r="E656" s="126" t="s">
        <v>3596</v>
      </c>
      <c r="F656" s="133"/>
      <c r="G656" s="133"/>
      <c r="H656" s="132" t="s">
        <v>3602</v>
      </c>
      <c r="I656" s="440">
        <v>42586</v>
      </c>
      <c r="J656" s="167" t="s">
        <v>271</v>
      </c>
      <c r="K656" s="166" t="s">
        <v>3603</v>
      </c>
      <c r="L656" s="131">
        <v>35000</v>
      </c>
      <c r="M656" s="132" t="s">
        <v>3604</v>
      </c>
      <c r="N656" s="151" t="s">
        <v>203</v>
      </c>
      <c r="O656" s="457">
        <v>42586</v>
      </c>
      <c r="P656" s="134" t="s">
        <v>203</v>
      </c>
      <c r="Q656" s="135">
        <v>42586</v>
      </c>
      <c r="R656" s="148"/>
      <c r="S656" s="137" t="s">
        <v>70</v>
      </c>
      <c r="T656" s="138">
        <v>42587</v>
      </c>
      <c r="U656" s="148" t="s">
        <v>3293</v>
      </c>
      <c r="V656" s="148" t="s">
        <v>204</v>
      </c>
      <c r="W656" s="452">
        <v>42634</v>
      </c>
      <c r="X656" s="148" t="s">
        <v>6061</v>
      </c>
      <c r="Y656" s="148"/>
      <c r="Z656" s="421" t="s">
        <v>204</v>
      </c>
      <c r="AA656" s="141">
        <v>42634</v>
      </c>
      <c r="AB656" s="150"/>
      <c r="AC656" s="144"/>
      <c r="AD656" s="144"/>
      <c r="AE656" s="144"/>
      <c r="AF656" s="144"/>
      <c r="AG656" s="144"/>
      <c r="AH656" s="144"/>
      <c r="AI656" s="144"/>
      <c r="AJ656" s="144"/>
      <c r="AK656" s="144"/>
      <c r="AL656" s="144"/>
      <c r="AM656" s="342"/>
      <c r="AN656" s="479"/>
      <c r="AO656" s="372" t="e">
        <f>VLOOKUP(C656,[2]LICITACIONES!$A$2:$A$51,1,0)</f>
        <v>#N/A</v>
      </c>
      <c r="AP656" s="469"/>
      <c r="AQ656" s="469"/>
      <c r="AR656" s="468"/>
      <c r="AS656" s="468"/>
      <c r="AT656" s="468"/>
      <c r="AU656" s="468" t="s">
        <v>6514</v>
      </c>
      <c r="AV656" s="468" t="e">
        <f>VLOOKUP(C656,[3]LICITACIONES!$A$2:$B$67,2,0)</f>
        <v>#N/A</v>
      </c>
      <c r="AW656" s="468" t="e">
        <f>VLOOKUP(C656,'[3]O.C. EN EJECUCIÓN'!$A$2:$B$25,2,0)</f>
        <v>#N/A</v>
      </c>
      <c r="AX656" s="100"/>
      <c r="AY656" s="100"/>
      <c r="AZ656" s="100"/>
      <c r="BA656" s="100"/>
      <c r="BB656" s="100"/>
      <c r="BC656" s="100"/>
      <c r="BD656" s="100"/>
      <c r="BE656" s="100"/>
    </row>
    <row r="657" spans="1:57" ht="78.75" x14ac:dyDescent="0.25">
      <c r="A657" s="125">
        <v>661</v>
      </c>
      <c r="B657" s="129" t="s">
        <v>3605</v>
      </c>
      <c r="C657" s="129" t="s">
        <v>3600</v>
      </c>
      <c r="D657" s="133"/>
      <c r="E657" s="126" t="s">
        <v>3601</v>
      </c>
      <c r="F657" s="133"/>
      <c r="G657" s="133"/>
      <c r="H657" s="132" t="s">
        <v>3602</v>
      </c>
      <c r="I657" s="440">
        <v>42586</v>
      </c>
      <c r="J657" s="167" t="s">
        <v>271</v>
      </c>
      <c r="K657" s="166" t="s">
        <v>3551</v>
      </c>
      <c r="L657" s="131">
        <v>7500</v>
      </c>
      <c r="M657" s="132" t="s">
        <v>3607</v>
      </c>
      <c r="N657" s="151" t="s">
        <v>203</v>
      </c>
      <c r="O657" s="457">
        <v>42586</v>
      </c>
      <c r="P657" s="134" t="s">
        <v>203</v>
      </c>
      <c r="Q657" s="135">
        <v>42586</v>
      </c>
      <c r="R657" s="148"/>
      <c r="S657" s="137" t="s">
        <v>70</v>
      </c>
      <c r="T657" s="138">
        <v>42587</v>
      </c>
      <c r="U657" s="148" t="s">
        <v>3293</v>
      </c>
      <c r="V657" s="148" t="s">
        <v>204</v>
      </c>
      <c r="W657" s="452">
        <v>42626</v>
      </c>
      <c r="X657" s="148" t="s">
        <v>6441</v>
      </c>
      <c r="Y657" s="148" t="s">
        <v>6063</v>
      </c>
      <c r="Z657" s="421"/>
      <c r="AA657" s="141"/>
      <c r="AB657" s="150"/>
      <c r="AC657" s="144"/>
      <c r="AD657" s="144"/>
      <c r="AE657" s="144"/>
      <c r="AF657" s="144"/>
      <c r="AG657" s="144"/>
      <c r="AH657" s="144"/>
      <c r="AI657" s="144"/>
      <c r="AJ657" s="144"/>
      <c r="AK657" s="144"/>
      <c r="AL657" s="144"/>
      <c r="AM657" s="342"/>
      <c r="AN657" s="479"/>
      <c r="AO657" s="372" t="e">
        <f>VLOOKUP(C657,[2]LICITACIONES!$A$2:$A$51,1,0)</f>
        <v>#N/A</v>
      </c>
      <c r="AP657" s="469"/>
      <c r="AQ657" s="469"/>
      <c r="AR657" s="468"/>
      <c r="AS657" s="468"/>
      <c r="AT657" s="468"/>
      <c r="AU657" s="468"/>
      <c r="AV657" s="468" t="e">
        <f>VLOOKUP(C657,[3]LICITACIONES!$A$2:$B$67,2,0)</f>
        <v>#N/A</v>
      </c>
      <c r="AW657" s="468" t="e">
        <f>VLOOKUP(C657,'[3]O.C. EN EJECUCIÓN'!$A$2:$B$25,2,0)</f>
        <v>#N/A</v>
      </c>
      <c r="AX657" s="100"/>
      <c r="AY657" s="100"/>
      <c r="AZ657" s="100"/>
      <c r="BA657" s="100"/>
      <c r="BB657" s="100"/>
      <c r="BC657" s="100"/>
      <c r="BD657" s="100"/>
      <c r="BE657" s="100"/>
    </row>
    <row r="658" spans="1:57" ht="78.75" x14ac:dyDescent="0.25">
      <c r="A658" s="125">
        <v>662</v>
      </c>
      <c r="B658" s="129" t="s">
        <v>3608</v>
      </c>
      <c r="C658" s="129" t="s">
        <v>3605</v>
      </c>
      <c r="D658" s="133"/>
      <c r="E658" s="126" t="s">
        <v>3606</v>
      </c>
      <c r="F658" s="133"/>
      <c r="G658" s="133"/>
      <c r="H658" s="132" t="s">
        <v>3610</v>
      </c>
      <c r="I658" s="440">
        <v>42587</v>
      </c>
      <c r="J658" s="167" t="s">
        <v>271</v>
      </c>
      <c r="K658" s="166" t="s">
        <v>3570</v>
      </c>
      <c r="L658" s="131">
        <v>8500</v>
      </c>
      <c r="M658" s="132" t="s">
        <v>3552</v>
      </c>
      <c r="N658" s="151" t="s">
        <v>203</v>
      </c>
      <c r="O658" s="457">
        <v>42587</v>
      </c>
      <c r="P658" s="134" t="s">
        <v>203</v>
      </c>
      <c r="Q658" s="135">
        <v>42618</v>
      </c>
      <c r="R658" s="148"/>
      <c r="S658" s="137" t="s">
        <v>70</v>
      </c>
      <c r="T658" s="138">
        <v>42587</v>
      </c>
      <c r="U658" s="148" t="s">
        <v>3293</v>
      </c>
      <c r="V658" s="148" t="s">
        <v>204</v>
      </c>
      <c r="W658" s="452">
        <v>42626</v>
      </c>
      <c r="X658" s="148" t="s">
        <v>6442</v>
      </c>
      <c r="Y658" s="148" t="s">
        <v>6063</v>
      </c>
      <c r="Z658" s="421" t="s">
        <v>204</v>
      </c>
      <c r="AA658" s="141">
        <v>42626</v>
      </c>
      <c r="AB658" s="150"/>
      <c r="AC658" s="144"/>
      <c r="AD658" s="144"/>
      <c r="AE658" s="144"/>
      <c r="AF658" s="144"/>
      <c r="AG658" s="144"/>
      <c r="AH658" s="144"/>
      <c r="AI658" s="144"/>
      <c r="AJ658" s="144"/>
      <c r="AK658" s="144"/>
      <c r="AL658" s="144"/>
      <c r="AM658" s="342"/>
      <c r="AN658" s="479"/>
      <c r="AO658" s="372" t="e">
        <f>VLOOKUP(C658,[2]LICITACIONES!$A$2:$A$51,1,0)</f>
        <v>#N/A</v>
      </c>
      <c r="AP658" s="469"/>
      <c r="AQ658" s="469"/>
      <c r="AR658" s="468"/>
      <c r="AS658" s="468"/>
      <c r="AT658" s="468"/>
      <c r="AU658" s="468"/>
      <c r="AV658" s="468" t="e">
        <f>VLOOKUP(C658,[3]LICITACIONES!$A$2:$B$67,2,0)</f>
        <v>#N/A</v>
      </c>
      <c r="AW658" s="468" t="e">
        <f>VLOOKUP(C658,'[3]O.C. EN EJECUCIÓN'!$A$2:$B$25,2,0)</f>
        <v>#N/A</v>
      </c>
      <c r="AX658" s="100"/>
      <c r="AY658" s="100"/>
      <c r="AZ658" s="100"/>
      <c r="BA658" s="100"/>
      <c r="BB658" s="100"/>
      <c r="BC658" s="100"/>
      <c r="BD658" s="100"/>
      <c r="BE658" s="100"/>
    </row>
    <row r="659" spans="1:57" ht="78.75" x14ac:dyDescent="0.25">
      <c r="A659" s="125">
        <v>663</v>
      </c>
      <c r="B659" s="129" t="s">
        <v>3611</v>
      </c>
      <c r="C659" s="129" t="s">
        <v>3608</v>
      </c>
      <c r="D659" s="133"/>
      <c r="E659" s="126" t="s">
        <v>3609</v>
      </c>
      <c r="F659" s="133"/>
      <c r="G659" s="133"/>
      <c r="H659" s="132" t="s">
        <v>3613</v>
      </c>
      <c r="I659" s="440">
        <v>42587</v>
      </c>
      <c r="J659" s="167" t="s">
        <v>497</v>
      </c>
      <c r="K659" s="166" t="s">
        <v>3614</v>
      </c>
      <c r="L659" s="131">
        <v>6900</v>
      </c>
      <c r="M659" s="132" t="s">
        <v>3615</v>
      </c>
      <c r="N659" s="151" t="s">
        <v>203</v>
      </c>
      <c r="O659" s="457">
        <v>42587</v>
      </c>
      <c r="P659" s="134" t="s">
        <v>203</v>
      </c>
      <c r="Q659" s="135">
        <v>42587</v>
      </c>
      <c r="R659" s="148"/>
      <c r="S659" s="137" t="s">
        <v>70</v>
      </c>
      <c r="T659" s="138">
        <v>42587</v>
      </c>
      <c r="U659" s="148" t="s">
        <v>3293</v>
      </c>
      <c r="V659" s="148" t="s">
        <v>204</v>
      </c>
      <c r="W659" s="452">
        <v>42626</v>
      </c>
      <c r="X659" s="148" t="s">
        <v>6443</v>
      </c>
      <c r="Y659" s="148" t="s">
        <v>6063</v>
      </c>
      <c r="Z659" s="421"/>
      <c r="AA659" s="141"/>
      <c r="AB659" s="150"/>
      <c r="AC659" s="144"/>
      <c r="AD659" s="144"/>
      <c r="AE659" s="144"/>
      <c r="AF659" s="144"/>
      <c r="AG659" s="144"/>
      <c r="AH659" s="144"/>
      <c r="AI659" s="144"/>
      <c r="AJ659" s="144"/>
      <c r="AK659" s="144"/>
      <c r="AL659" s="144"/>
      <c r="AM659" s="342"/>
      <c r="AN659" s="479"/>
      <c r="AO659" s="372" t="e">
        <f>VLOOKUP(C659,[2]LICITACIONES!$A$2:$A$51,1,0)</f>
        <v>#N/A</v>
      </c>
      <c r="AP659" s="469"/>
      <c r="AQ659" s="469"/>
      <c r="AR659" s="468"/>
      <c r="AS659" s="468"/>
      <c r="AT659" s="468"/>
      <c r="AU659" s="468"/>
      <c r="AV659" s="468" t="e">
        <f>VLOOKUP(C659,[3]LICITACIONES!$A$2:$B$67,2,0)</f>
        <v>#N/A</v>
      </c>
      <c r="AW659" s="468" t="e">
        <f>VLOOKUP(C659,'[3]O.C. EN EJECUCIÓN'!$A$2:$B$25,2,0)</f>
        <v>#N/A</v>
      </c>
      <c r="AX659" s="100"/>
      <c r="AY659" s="100"/>
      <c r="AZ659" s="100"/>
      <c r="BA659" s="100"/>
      <c r="BB659" s="100"/>
      <c r="BC659" s="100"/>
      <c r="BD659" s="100"/>
      <c r="BE659" s="100"/>
    </row>
    <row r="660" spans="1:57" ht="78.75" x14ac:dyDescent="0.25">
      <c r="A660" s="125">
        <v>664</v>
      </c>
      <c r="B660" s="129" t="s">
        <v>3620</v>
      </c>
      <c r="C660" s="129" t="s">
        <v>3611</v>
      </c>
      <c r="D660" s="133"/>
      <c r="E660" s="126" t="s">
        <v>3612</v>
      </c>
      <c r="F660" s="133"/>
      <c r="G660" s="133"/>
      <c r="H660" s="132" t="s">
        <v>3618</v>
      </c>
      <c r="I660" s="440">
        <v>42587</v>
      </c>
      <c r="J660" s="167" t="s">
        <v>497</v>
      </c>
      <c r="K660" s="166" t="s">
        <v>3614</v>
      </c>
      <c r="L660" s="131">
        <v>6900</v>
      </c>
      <c r="M660" s="132" t="s">
        <v>3619</v>
      </c>
      <c r="N660" s="151" t="s">
        <v>203</v>
      </c>
      <c r="O660" s="457">
        <v>42587</v>
      </c>
      <c r="P660" s="134" t="s">
        <v>203</v>
      </c>
      <c r="Q660" s="135">
        <v>42587</v>
      </c>
      <c r="R660" s="148"/>
      <c r="S660" s="137" t="s">
        <v>70</v>
      </c>
      <c r="T660" s="138">
        <v>42587</v>
      </c>
      <c r="U660" s="148" t="s">
        <v>3293</v>
      </c>
      <c r="V660" s="148" t="s">
        <v>204</v>
      </c>
      <c r="W660" s="452">
        <v>42618</v>
      </c>
      <c r="X660" s="148" t="s">
        <v>6062</v>
      </c>
      <c r="Y660" s="148" t="s">
        <v>6063</v>
      </c>
      <c r="Z660" s="421"/>
      <c r="AA660" s="141"/>
      <c r="AB660" s="150"/>
      <c r="AC660" s="144" t="s">
        <v>375</v>
      </c>
      <c r="AD660" s="144" t="s">
        <v>375</v>
      </c>
      <c r="AE660" s="144"/>
      <c r="AF660" s="144">
        <v>30714219428</v>
      </c>
      <c r="AG660" s="144"/>
      <c r="AH660" s="144" t="s">
        <v>6224</v>
      </c>
      <c r="AI660" s="144"/>
      <c r="AJ660" s="144"/>
      <c r="AK660" s="144"/>
      <c r="AL660" s="144"/>
      <c r="AM660" s="342"/>
      <c r="AN660" s="479"/>
      <c r="AO660" s="372" t="e">
        <f>VLOOKUP(C660,[2]LICITACIONES!$A$2:$A$51,1,0)</f>
        <v>#N/A</v>
      </c>
      <c r="AP660" s="469"/>
      <c r="AQ660" s="469"/>
      <c r="AR660" s="468"/>
      <c r="AS660" s="468"/>
      <c r="AT660" s="468"/>
      <c r="AU660" s="468" t="s">
        <v>6514</v>
      </c>
      <c r="AV660" s="468" t="e">
        <f>VLOOKUP(C660,[3]LICITACIONES!$A$2:$B$67,2,0)</f>
        <v>#N/A</v>
      </c>
      <c r="AW660" s="468" t="e">
        <f>VLOOKUP(C660,'[3]O.C. EN EJECUCIÓN'!$A$2:$B$25,2,0)</f>
        <v>#N/A</v>
      </c>
      <c r="AX660" s="100"/>
      <c r="AY660" s="100"/>
      <c r="AZ660" s="100"/>
      <c r="BA660" s="100"/>
      <c r="BB660" s="100"/>
      <c r="BC660" s="100"/>
      <c r="BD660" s="100"/>
      <c r="BE660" s="100"/>
    </row>
    <row r="661" spans="1:57" ht="78.75" x14ac:dyDescent="0.25">
      <c r="A661" s="125">
        <v>665</v>
      </c>
      <c r="B661" s="129" t="s">
        <v>6474</v>
      </c>
      <c r="C661" s="129" t="s">
        <v>3616</v>
      </c>
      <c r="D661" s="133"/>
      <c r="E661" s="126" t="s">
        <v>3617</v>
      </c>
      <c r="F661" s="133"/>
      <c r="G661" s="133"/>
      <c r="H661" s="132" t="s">
        <v>3622</v>
      </c>
      <c r="I661" s="440">
        <v>42587</v>
      </c>
      <c r="J661" s="167" t="s">
        <v>221</v>
      </c>
      <c r="K661" s="166" t="s">
        <v>3623</v>
      </c>
      <c r="L661" s="131">
        <v>12444.85</v>
      </c>
      <c r="M661" s="132" t="s">
        <v>3624</v>
      </c>
      <c r="N661" s="151" t="s">
        <v>203</v>
      </c>
      <c r="O661" s="457">
        <v>42587</v>
      </c>
      <c r="P661" s="134" t="s">
        <v>203</v>
      </c>
      <c r="Q661" s="135">
        <v>42587</v>
      </c>
      <c r="R661" s="148"/>
      <c r="S661" s="137" t="s">
        <v>70</v>
      </c>
      <c r="T661" s="138">
        <v>42587</v>
      </c>
      <c r="U661" s="148" t="s">
        <v>3293</v>
      </c>
      <c r="V661" s="148" t="s">
        <v>204</v>
      </c>
      <c r="W661" s="452">
        <v>42615</v>
      </c>
      <c r="X661" s="148" t="s">
        <v>6064</v>
      </c>
      <c r="Y661" s="148" t="s">
        <v>6065</v>
      </c>
      <c r="Z661" s="421"/>
      <c r="AA661" s="141"/>
      <c r="AB661" s="150"/>
      <c r="AC661" s="144" t="s">
        <v>375</v>
      </c>
      <c r="AD661" s="144" t="s">
        <v>375</v>
      </c>
      <c r="AE661" s="144"/>
      <c r="AF661" s="144">
        <v>30557990980</v>
      </c>
      <c r="AG661" s="144"/>
      <c r="AH661" s="144" t="s">
        <v>6225</v>
      </c>
      <c r="AI661" s="144"/>
      <c r="AJ661" s="144"/>
      <c r="AK661" s="144"/>
      <c r="AL661" s="144"/>
      <c r="AM661" s="342"/>
      <c r="AN661" s="479"/>
      <c r="AO661" s="372" t="e">
        <f>VLOOKUP(C661,[2]LICITACIONES!$A$2:$A$51,1,0)</f>
        <v>#N/A</v>
      </c>
      <c r="AP661" s="469"/>
      <c r="AQ661" s="469"/>
      <c r="AR661" s="468"/>
      <c r="AS661" s="468"/>
      <c r="AT661" s="468"/>
      <c r="AU661" s="468" t="s">
        <v>6514</v>
      </c>
      <c r="AV661" s="468" t="e">
        <f>VLOOKUP(C661,[3]LICITACIONES!$A$2:$B$67,2,0)</f>
        <v>#N/A</v>
      </c>
      <c r="AW661" s="468" t="e">
        <f>VLOOKUP(C661,'[3]O.C. EN EJECUCIÓN'!$A$2:$B$25,2,0)</f>
        <v>#N/A</v>
      </c>
      <c r="AX661" s="100"/>
      <c r="AY661" s="100"/>
      <c r="AZ661" s="100"/>
      <c r="BA661" s="100"/>
      <c r="BB661" s="100"/>
      <c r="BC661" s="100"/>
      <c r="BD661" s="100"/>
      <c r="BE661" s="100"/>
    </row>
    <row r="662" spans="1:57" ht="78.75" x14ac:dyDescent="0.25">
      <c r="A662" s="125">
        <v>666</v>
      </c>
      <c r="B662" s="129" t="s">
        <v>3625</v>
      </c>
      <c r="C662" s="129" t="s">
        <v>3620</v>
      </c>
      <c r="D662" s="133"/>
      <c r="E662" s="126" t="s">
        <v>3621</v>
      </c>
      <c r="F662" s="133"/>
      <c r="G662" s="133"/>
      <c r="H662" s="132" t="s">
        <v>3627</v>
      </c>
      <c r="I662" s="440">
        <v>42587</v>
      </c>
      <c r="J662" s="167" t="s">
        <v>571</v>
      </c>
      <c r="K662" s="166" t="s">
        <v>811</v>
      </c>
      <c r="L662" s="131">
        <v>252493.8</v>
      </c>
      <c r="M662" s="132" t="s">
        <v>3652</v>
      </c>
      <c r="N662" s="151" t="s">
        <v>203</v>
      </c>
      <c r="O662" s="457">
        <v>42587</v>
      </c>
      <c r="P662" s="134" t="s">
        <v>203</v>
      </c>
      <c r="Q662" s="135">
        <v>42587</v>
      </c>
      <c r="R662" s="148"/>
      <c r="S662" s="205" t="s">
        <v>70</v>
      </c>
      <c r="T662" s="138">
        <v>42587</v>
      </c>
      <c r="U662" s="148" t="s">
        <v>3293</v>
      </c>
      <c r="V662" s="148" t="s">
        <v>203</v>
      </c>
      <c r="W662" s="452">
        <v>42636</v>
      </c>
      <c r="X662" s="148" t="s">
        <v>5959</v>
      </c>
      <c r="Y662" s="148" t="s">
        <v>6745</v>
      </c>
      <c r="Z662" s="421" t="s">
        <v>1888</v>
      </c>
      <c r="AA662" s="141">
        <v>42636</v>
      </c>
      <c r="AB662" s="150"/>
      <c r="AC662" s="144"/>
      <c r="AD662" s="144"/>
      <c r="AE662" s="144"/>
      <c r="AF662" s="144"/>
      <c r="AG662" s="144"/>
      <c r="AH662" s="144"/>
      <c r="AI662" s="144"/>
      <c r="AJ662" s="144"/>
      <c r="AK662" s="144"/>
      <c r="AL662" s="144"/>
      <c r="AM662" s="342"/>
      <c r="AN662" s="479"/>
      <c r="AO662" s="372" t="e">
        <f>VLOOKUP(C662,[2]LICITACIONES!$A$2:$A$51,1,0)</f>
        <v>#N/A</v>
      </c>
      <c r="AP662" s="469"/>
      <c r="AQ662" s="469"/>
      <c r="AR662" s="468"/>
      <c r="AS662" s="468"/>
      <c r="AT662" s="468"/>
      <c r="AU662" s="468"/>
      <c r="AV662" s="468" t="e">
        <f>VLOOKUP(C662,[3]LICITACIONES!$A$2:$B$67,2,0)</f>
        <v>#N/A</v>
      </c>
      <c r="AW662" s="468" t="e">
        <f>VLOOKUP(C662,'[3]O.C. EN EJECUCIÓN'!$A$2:$B$25,2,0)</f>
        <v>#N/A</v>
      </c>
      <c r="AX662" s="100"/>
      <c r="AY662" s="100"/>
      <c r="AZ662" s="100"/>
      <c r="BA662" s="100"/>
      <c r="BB662" s="100"/>
      <c r="BC662" s="100"/>
      <c r="BD662" s="100"/>
      <c r="BE662" s="100"/>
    </row>
    <row r="663" spans="1:57" ht="78.75" x14ac:dyDescent="0.25">
      <c r="A663" s="125">
        <v>667</v>
      </c>
      <c r="B663" s="129" t="s">
        <v>3653</v>
      </c>
      <c r="C663" s="129" t="s">
        <v>3625</v>
      </c>
      <c r="D663" s="133"/>
      <c r="E663" s="126" t="s">
        <v>3626</v>
      </c>
      <c r="F663" s="133"/>
      <c r="G663" s="133"/>
      <c r="H663" s="132" t="s">
        <v>3655</v>
      </c>
      <c r="I663" s="440">
        <v>42584</v>
      </c>
      <c r="J663" s="167" t="s">
        <v>228</v>
      </c>
      <c r="K663" s="166"/>
      <c r="L663" s="131"/>
      <c r="M663" s="132" t="s">
        <v>3656</v>
      </c>
      <c r="N663" s="151" t="s">
        <v>247</v>
      </c>
      <c r="O663" s="457">
        <v>42584</v>
      </c>
      <c r="P663" s="134" t="s">
        <v>116</v>
      </c>
      <c r="Q663" s="135">
        <v>42586</v>
      </c>
      <c r="R663" s="148"/>
      <c r="S663" s="137" t="s">
        <v>70</v>
      </c>
      <c r="T663" s="138">
        <v>42591</v>
      </c>
      <c r="U663" s="148"/>
      <c r="V663" s="148"/>
      <c r="W663" s="148"/>
      <c r="X663" s="148"/>
      <c r="Y663" s="148"/>
      <c r="Z663" s="421" t="s">
        <v>220</v>
      </c>
      <c r="AA663" s="141">
        <v>42587</v>
      </c>
      <c r="AB663" s="150"/>
      <c r="AC663" s="144"/>
      <c r="AD663" s="144"/>
      <c r="AE663" s="144"/>
      <c r="AF663" s="144"/>
      <c r="AG663" s="144"/>
      <c r="AH663" s="144"/>
      <c r="AI663" s="144"/>
      <c r="AJ663" s="144"/>
      <c r="AK663" s="144"/>
      <c r="AL663" s="144"/>
      <c r="AM663" s="342"/>
      <c r="AN663" s="479"/>
      <c r="AO663" s="372" t="e">
        <f>VLOOKUP(C663,[2]LICITACIONES!$A$2:$A$51,1,0)</f>
        <v>#N/A</v>
      </c>
      <c r="AP663" s="469"/>
      <c r="AQ663" s="469"/>
      <c r="AR663" s="468"/>
      <c r="AS663" s="468"/>
      <c r="AT663" s="468"/>
      <c r="AU663" s="468"/>
      <c r="AV663" s="468" t="e">
        <f>VLOOKUP(C663,[3]LICITACIONES!$A$2:$B$67,2,0)</f>
        <v>#N/A</v>
      </c>
      <c r="AW663" s="468" t="e">
        <f>VLOOKUP(C663,'[3]O.C. EN EJECUCIÓN'!$A$2:$B$25,2,0)</f>
        <v>#N/A</v>
      </c>
      <c r="AX663" s="100"/>
      <c r="AY663" s="100"/>
      <c r="AZ663" s="100"/>
      <c r="BA663" s="100"/>
      <c r="BB663" s="100"/>
      <c r="BC663" s="100"/>
      <c r="BD663" s="100"/>
      <c r="BE663" s="100"/>
    </row>
    <row r="664" spans="1:57" ht="78.75" x14ac:dyDescent="0.25">
      <c r="A664" s="125">
        <v>668</v>
      </c>
      <c r="B664" s="129" t="s">
        <v>3658</v>
      </c>
      <c r="C664" s="129" t="s">
        <v>3653</v>
      </c>
      <c r="D664" s="133"/>
      <c r="E664" s="126" t="s">
        <v>3654</v>
      </c>
      <c r="F664" s="133"/>
      <c r="G664" s="133"/>
      <c r="H664" s="132" t="s">
        <v>3660</v>
      </c>
      <c r="I664" s="440">
        <v>42587</v>
      </c>
      <c r="J664" s="167" t="s">
        <v>271</v>
      </c>
      <c r="K664" s="426" t="s">
        <v>3661</v>
      </c>
      <c r="L664" s="453">
        <v>2500</v>
      </c>
      <c r="M664" s="132" t="s">
        <v>3662</v>
      </c>
      <c r="N664" s="151" t="s">
        <v>203</v>
      </c>
      <c r="O664" s="457">
        <v>42587</v>
      </c>
      <c r="P664" s="134" t="s">
        <v>203</v>
      </c>
      <c r="Q664" s="135">
        <v>42587</v>
      </c>
      <c r="R664" s="148"/>
      <c r="S664" s="205" t="s">
        <v>112</v>
      </c>
      <c r="T664" s="138">
        <v>42587</v>
      </c>
      <c r="U664" s="148" t="s">
        <v>3293</v>
      </c>
      <c r="V664" s="148" t="s">
        <v>204</v>
      </c>
      <c r="W664" s="452">
        <v>42619</v>
      </c>
      <c r="X664" s="148" t="s">
        <v>6066</v>
      </c>
      <c r="Y664" s="148" t="s">
        <v>5411</v>
      </c>
      <c r="Z664" s="421" t="s">
        <v>761</v>
      </c>
      <c r="AA664" s="141">
        <v>42618</v>
      </c>
      <c r="AB664" s="150"/>
      <c r="AC664" s="144"/>
      <c r="AD664" s="144"/>
      <c r="AE664" s="144"/>
      <c r="AF664" s="144"/>
      <c r="AG664" s="144"/>
      <c r="AH664" s="144"/>
      <c r="AI664" s="144"/>
      <c r="AJ664" s="144"/>
      <c r="AK664" s="144"/>
      <c r="AL664" s="144"/>
      <c r="AM664" s="342"/>
      <c r="AN664" s="479"/>
      <c r="AO664" s="372" t="e">
        <f>VLOOKUP(C664,[2]LICITACIONES!$A$2:$A$51,1,0)</f>
        <v>#N/A</v>
      </c>
      <c r="AP664" s="469"/>
      <c r="AQ664" s="469"/>
      <c r="AR664" s="468"/>
      <c r="AS664" s="468"/>
      <c r="AT664" s="468"/>
      <c r="AU664" s="468" t="s">
        <v>6514</v>
      </c>
      <c r="AV664" s="468" t="e">
        <f>VLOOKUP(C664,[3]LICITACIONES!$A$2:$B$67,2,0)</f>
        <v>#N/A</v>
      </c>
      <c r="AW664" s="468" t="e">
        <f>VLOOKUP(C664,'[3]O.C. EN EJECUCIÓN'!$A$2:$B$25,2,0)</f>
        <v>#N/A</v>
      </c>
      <c r="AX664" s="100"/>
      <c r="AY664" s="100"/>
      <c r="AZ664" s="100"/>
      <c r="BA664" s="100"/>
      <c r="BB664" s="100"/>
      <c r="BC664" s="100"/>
      <c r="BD664" s="100"/>
      <c r="BE664" s="100"/>
    </row>
    <row r="665" spans="1:57" ht="78.75" x14ac:dyDescent="0.25">
      <c r="A665" s="125">
        <v>669</v>
      </c>
      <c r="B665" s="129" t="s">
        <v>3663</v>
      </c>
      <c r="C665" s="129" t="s">
        <v>3658</v>
      </c>
      <c r="D665" s="133"/>
      <c r="E665" s="126" t="s">
        <v>3659</v>
      </c>
      <c r="F665" s="133"/>
      <c r="G665" s="133"/>
      <c r="H665" s="132" t="s">
        <v>3665</v>
      </c>
      <c r="I665" s="440">
        <v>42571</v>
      </c>
      <c r="J665" s="167" t="s">
        <v>497</v>
      </c>
      <c r="K665" s="166" t="s">
        <v>3666</v>
      </c>
      <c r="L665" s="131">
        <v>60500</v>
      </c>
      <c r="M665" s="132" t="s">
        <v>3667</v>
      </c>
      <c r="N665" s="151" t="s">
        <v>247</v>
      </c>
      <c r="O665" s="457">
        <v>42571</v>
      </c>
      <c r="P665" s="134" t="s">
        <v>116</v>
      </c>
      <c r="Q665" s="135">
        <v>42587</v>
      </c>
      <c r="R665" s="148"/>
      <c r="S665" s="137" t="s">
        <v>70</v>
      </c>
      <c r="T665" s="138">
        <v>42591</v>
      </c>
      <c r="U665" s="148" t="s">
        <v>7053</v>
      </c>
      <c r="V665" s="148"/>
      <c r="W665" s="148"/>
      <c r="X665" s="148"/>
      <c r="Y665" s="148"/>
      <c r="Z665" s="421" t="s">
        <v>207</v>
      </c>
      <c r="AA665" s="141">
        <v>42590</v>
      </c>
      <c r="AB665" s="150"/>
      <c r="AC665" s="144"/>
      <c r="AD665" s="144"/>
      <c r="AE665" s="144"/>
      <c r="AF665" s="144"/>
      <c r="AG665" s="144"/>
      <c r="AH665" s="144"/>
      <c r="AI665" s="144"/>
      <c r="AJ665" s="144"/>
      <c r="AK665" s="144"/>
      <c r="AL665" s="144"/>
      <c r="AM665" s="342"/>
      <c r="AN665" s="479"/>
      <c r="AO665" s="372" t="e">
        <f>VLOOKUP(C665,[2]LICITACIONES!$A$2:$A$51,1,0)</f>
        <v>#N/A</v>
      </c>
      <c r="AP665" s="469"/>
      <c r="AQ665" s="469"/>
      <c r="AR665" s="468"/>
      <c r="AS665" s="468"/>
      <c r="AT665" s="468"/>
      <c r="AU665" s="468"/>
      <c r="AV665" s="468" t="e">
        <f>VLOOKUP(C665,[3]LICITACIONES!$A$2:$B$67,2,0)</f>
        <v>#N/A</v>
      </c>
      <c r="AW665" s="468" t="e">
        <f>VLOOKUP(C665,'[3]O.C. EN EJECUCIÓN'!$A$2:$B$25,2,0)</f>
        <v>#N/A</v>
      </c>
      <c r="AX665" s="100"/>
      <c r="AY665" s="100"/>
      <c r="AZ665" s="100"/>
      <c r="BA665" s="100"/>
      <c r="BB665" s="100"/>
      <c r="BC665" s="100"/>
      <c r="BD665" s="100"/>
      <c r="BE665" s="100"/>
    </row>
    <row r="666" spans="1:57" ht="78.75" x14ac:dyDescent="0.25">
      <c r="A666" s="125">
        <v>670</v>
      </c>
      <c r="B666" s="129" t="s">
        <v>3668</v>
      </c>
      <c r="C666" s="129" t="s">
        <v>3663</v>
      </c>
      <c r="D666" s="133"/>
      <c r="E666" s="126" t="s">
        <v>3664</v>
      </c>
      <c r="F666" s="133"/>
      <c r="G666" s="133"/>
      <c r="H666" s="132" t="s">
        <v>3670</v>
      </c>
      <c r="I666" s="440">
        <v>42577</v>
      </c>
      <c r="J666" s="167" t="s">
        <v>3250</v>
      </c>
      <c r="K666" s="166" t="s">
        <v>3546</v>
      </c>
      <c r="L666" s="131">
        <v>69575</v>
      </c>
      <c r="M666" s="132" t="s">
        <v>3671</v>
      </c>
      <c r="N666" s="151" t="s">
        <v>247</v>
      </c>
      <c r="O666" s="457">
        <v>42577</v>
      </c>
      <c r="P666" s="134" t="s">
        <v>116</v>
      </c>
      <c r="Q666" s="135">
        <v>42590</v>
      </c>
      <c r="R666" s="148"/>
      <c r="S666" s="137" t="s">
        <v>70</v>
      </c>
      <c r="T666" s="138">
        <v>42590</v>
      </c>
      <c r="U666" s="148"/>
      <c r="V666" s="148" t="s">
        <v>204</v>
      </c>
      <c r="W666" s="452">
        <v>42611</v>
      </c>
      <c r="X666" s="148" t="s">
        <v>6067</v>
      </c>
      <c r="Y666" s="148" t="s">
        <v>5420</v>
      </c>
      <c r="Z666" s="421" t="s">
        <v>204</v>
      </c>
      <c r="AA666" s="141">
        <v>42611</v>
      </c>
      <c r="AB666" s="150"/>
      <c r="AC666" s="144"/>
      <c r="AD666" s="144"/>
      <c r="AE666" s="144"/>
      <c r="AF666" s="144"/>
      <c r="AG666" s="144"/>
      <c r="AH666" s="144"/>
      <c r="AI666" s="144"/>
      <c r="AJ666" s="144"/>
      <c r="AK666" s="144"/>
      <c r="AL666" s="144"/>
      <c r="AM666" s="342"/>
      <c r="AN666" s="479"/>
      <c r="AO666" s="372" t="e">
        <f>VLOOKUP(C666,[2]LICITACIONES!$A$2:$A$51,1,0)</f>
        <v>#N/A</v>
      </c>
      <c r="AP666" s="469"/>
      <c r="AQ666" s="469"/>
      <c r="AR666" s="468"/>
      <c r="AS666" s="468"/>
      <c r="AT666" s="468"/>
      <c r="AU666" s="468"/>
      <c r="AV666" s="468" t="e">
        <f>VLOOKUP(C666,[3]LICITACIONES!$A$2:$B$67,2,0)</f>
        <v>#N/A</v>
      </c>
      <c r="AW666" s="468" t="e">
        <f>VLOOKUP(C666,'[3]O.C. EN EJECUCIÓN'!$A$2:$B$25,2,0)</f>
        <v>#N/A</v>
      </c>
      <c r="AX666" s="100"/>
      <c r="AY666" s="100"/>
      <c r="AZ666" s="100"/>
      <c r="BA666" s="100"/>
      <c r="BB666" s="100"/>
      <c r="BC666" s="100"/>
      <c r="BD666" s="100"/>
      <c r="BE666" s="100"/>
    </row>
    <row r="667" spans="1:57" ht="78.75" x14ac:dyDescent="0.25">
      <c r="A667" s="125">
        <v>671</v>
      </c>
      <c r="B667" s="129" t="s">
        <v>3693</v>
      </c>
      <c r="C667" s="129" t="s">
        <v>3668</v>
      </c>
      <c r="D667" s="133"/>
      <c r="E667" s="126" t="s">
        <v>3669</v>
      </c>
      <c r="F667" s="133"/>
      <c r="G667" s="133"/>
      <c r="H667" s="132" t="s">
        <v>3695</v>
      </c>
      <c r="I667" s="440">
        <v>42583</v>
      </c>
      <c r="J667" s="167" t="s">
        <v>347</v>
      </c>
      <c r="K667" s="166" t="s">
        <v>2116</v>
      </c>
      <c r="L667" s="131">
        <v>51443.94</v>
      </c>
      <c r="M667" s="132" t="s">
        <v>3696</v>
      </c>
      <c r="N667" s="151" t="s">
        <v>226</v>
      </c>
      <c r="O667" s="457">
        <v>42583</v>
      </c>
      <c r="P667" s="134" t="s">
        <v>116</v>
      </c>
      <c r="Q667" s="135">
        <v>42468</v>
      </c>
      <c r="R667" s="148"/>
      <c r="S667" s="137" t="s">
        <v>112</v>
      </c>
      <c r="T667" s="138">
        <v>42591</v>
      </c>
      <c r="U667" s="148"/>
      <c r="V667" s="148"/>
      <c r="W667" s="148"/>
      <c r="X667" s="148"/>
      <c r="Y667" s="148"/>
      <c r="Z667" s="421" t="s">
        <v>207</v>
      </c>
      <c r="AA667" s="141">
        <v>42591</v>
      </c>
      <c r="AB667" s="150"/>
      <c r="AC667" s="144"/>
      <c r="AD667" s="144"/>
      <c r="AE667" s="144"/>
      <c r="AF667" s="144"/>
      <c r="AG667" s="144"/>
      <c r="AH667" s="144"/>
      <c r="AI667" s="144"/>
      <c r="AJ667" s="144"/>
      <c r="AK667" s="144"/>
      <c r="AL667" s="144"/>
      <c r="AM667" s="342"/>
      <c r="AN667" s="479"/>
      <c r="AO667" s="372" t="e">
        <f>VLOOKUP(C667,[2]LICITACIONES!$A$2:$A$51,1,0)</f>
        <v>#N/A</v>
      </c>
      <c r="AP667" s="469"/>
      <c r="AQ667" s="469"/>
      <c r="AR667" s="468"/>
      <c r="AS667" s="468"/>
      <c r="AT667" s="468"/>
      <c r="AU667" s="468"/>
      <c r="AV667" s="468" t="e">
        <f>VLOOKUP(C667,[3]LICITACIONES!$A$2:$B$67,2,0)</f>
        <v>#N/A</v>
      </c>
      <c r="AW667" s="468" t="e">
        <f>VLOOKUP(C667,'[3]O.C. EN EJECUCIÓN'!$A$2:$B$25,2,0)</f>
        <v>#N/A</v>
      </c>
      <c r="AX667" s="100"/>
      <c r="AY667" s="100"/>
      <c r="AZ667" s="100"/>
      <c r="BA667" s="100"/>
      <c r="BB667" s="100"/>
      <c r="BC667" s="100"/>
      <c r="BD667" s="100"/>
      <c r="BE667" s="100"/>
    </row>
    <row r="668" spans="1:57" ht="78.75" x14ac:dyDescent="0.25">
      <c r="A668" s="125">
        <v>672</v>
      </c>
      <c r="B668" s="129" t="s">
        <v>3697</v>
      </c>
      <c r="C668" s="129" t="s">
        <v>3693</v>
      </c>
      <c r="D668" s="133"/>
      <c r="E668" s="126" t="s">
        <v>3694</v>
      </c>
      <c r="F668" s="133"/>
      <c r="G668" s="133"/>
      <c r="H668" s="132" t="s">
        <v>3699</v>
      </c>
      <c r="I668" s="440">
        <v>42586</v>
      </c>
      <c r="J668" s="167" t="s">
        <v>318</v>
      </c>
      <c r="K668" s="166" t="s">
        <v>3700</v>
      </c>
      <c r="L668" s="131">
        <v>31800</v>
      </c>
      <c r="M668" s="132" t="s">
        <v>3701</v>
      </c>
      <c r="N668" s="151" t="s">
        <v>226</v>
      </c>
      <c r="O668" s="457">
        <v>42586</v>
      </c>
      <c r="P668" s="134" t="s">
        <v>116</v>
      </c>
      <c r="Q668" s="135">
        <v>42468</v>
      </c>
      <c r="R668" s="148"/>
      <c r="S668" s="205" t="s">
        <v>112</v>
      </c>
      <c r="T668" s="138">
        <v>42591</v>
      </c>
      <c r="U668" s="148" t="s">
        <v>3293</v>
      </c>
      <c r="V668" s="148" t="s">
        <v>204</v>
      </c>
      <c r="W668" s="452">
        <v>42632</v>
      </c>
      <c r="X668" s="148" t="s">
        <v>6524</v>
      </c>
      <c r="Y668" s="148" t="s">
        <v>3864</v>
      </c>
      <c r="Z668" s="421"/>
      <c r="AA668" s="141"/>
      <c r="AB668" s="150"/>
      <c r="AC668" s="144"/>
      <c r="AD668" s="144"/>
      <c r="AE668" s="144"/>
      <c r="AF668" s="144"/>
      <c r="AG668" s="144"/>
      <c r="AH668" s="144"/>
      <c r="AI668" s="144"/>
      <c r="AJ668" s="144"/>
      <c r="AK668" s="144"/>
      <c r="AL668" s="144"/>
      <c r="AM668" s="342"/>
      <c r="AN668" s="479"/>
      <c r="AO668" s="372" t="e">
        <f>VLOOKUP(C668,[2]LICITACIONES!$A$2:$A$51,1,0)</f>
        <v>#N/A</v>
      </c>
      <c r="AP668" s="469"/>
      <c r="AQ668" s="469"/>
      <c r="AR668" s="468"/>
      <c r="AS668" s="468"/>
      <c r="AT668" s="468"/>
      <c r="AU668" s="468"/>
      <c r="AV668" s="468" t="e">
        <f>VLOOKUP(C668,[3]LICITACIONES!$A$2:$B$67,2,0)</f>
        <v>#N/A</v>
      </c>
      <c r="AW668" s="468" t="e">
        <f>VLOOKUP(C668,'[3]O.C. EN EJECUCIÓN'!$A$2:$B$25,2,0)</f>
        <v>#N/A</v>
      </c>
      <c r="AX668" s="100"/>
      <c r="AY668" s="100"/>
      <c r="AZ668" s="100"/>
      <c r="BA668" s="100"/>
      <c r="BB668" s="100"/>
      <c r="BC668" s="100"/>
      <c r="BD668" s="100"/>
      <c r="BE668" s="100"/>
    </row>
    <row r="669" spans="1:57" ht="78.75" x14ac:dyDescent="0.25">
      <c r="A669" s="125">
        <v>673</v>
      </c>
      <c r="B669" s="129" t="s">
        <v>3702</v>
      </c>
      <c r="C669" s="129" t="s">
        <v>3697</v>
      </c>
      <c r="D669" s="133"/>
      <c r="E669" s="126" t="s">
        <v>3698</v>
      </c>
      <c r="F669" s="133"/>
      <c r="G669" s="133"/>
      <c r="H669" s="132" t="s">
        <v>3704</v>
      </c>
      <c r="I669" s="440">
        <v>42586</v>
      </c>
      <c r="J669" s="167" t="s">
        <v>347</v>
      </c>
      <c r="K669" s="166" t="s">
        <v>3705</v>
      </c>
      <c r="L669" s="131">
        <v>375100</v>
      </c>
      <c r="M669" s="132" t="s">
        <v>3706</v>
      </c>
      <c r="N669" s="151" t="s">
        <v>226</v>
      </c>
      <c r="O669" s="457">
        <v>42586</v>
      </c>
      <c r="P669" s="134" t="s">
        <v>116</v>
      </c>
      <c r="Q669" s="135">
        <v>42468</v>
      </c>
      <c r="R669" s="148"/>
      <c r="S669" s="205" t="s">
        <v>112</v>
      </c>
      <c r="T669" s="138">
        <v>42591</v>
      </c>
      <c r="U669" s="148"/>
      <c r="V669" s="148" t="s">
        <v>204</v>
      </c>
      <c r="W669" s="452">
        <v>42612</v>
      </c>
      <c r="X669" s="148" t="s">
        <v>6068</v>
      </c>
      <c r="Y669" s="148" t="s">
        <v>5420</v>
      </c>
      <c r="Z669" s="421" t="s">
        <v>761</v>
      </c>
      <c r="AA669" s="141">
        <v>42612</v>
      </c>
      <c r="AB669" s="150"/>
      <c r="AC669" s="144"/>
      <c r="AD669" s="144"/>
      <c r="AE669" s="144"/>
      <c r="AF669" s="144"/>
      <c r="AG669" s="144"/>
      <c r="AH669" s="144"/>
      <c r="AI669" s="144"/>
      <c r="AJ669" s="144"/>
      <c r="AK669" s="144"/>
      <c r="AL669" s="144"/>
      <c r="AM669" s="342"/>
      <c r="AN669" s="479"/>
      <c r="AO669" s="372" t="e">
        <f>VLOOKUP(C669,[2]LICITACIONES!$A$2:$A$51,1,0)</f>
        <v>#N/A</v>
      </c>
      <c r="AP669" s="469"/>
      <c r="AQ669" s="469"/>
      <c r="AR669" s="468"/>
      <c r="AS669" s="468"/>
      <c r="AT669" s="468"/>
      <c r="AU669" s="468"/>
      <c r="AV669" s="468" t="e">
        <f>VLOOKUP(C669,[3]LICITACIONES!$A$2:$B$67,2,0)</f>
        <v>#N/A</v>
      </c>
      <c r="AW669" s="468" t="e">
        <f>VLOOKUP(C669,'[3]O.C. EN EJECUCIÓN'!$A$2:$B$25,2,0)</f>
        <v>#N/A</v>
      </c>
      <c r="AX669" s="100"/>
      <c r="AY669" s="100"/>
      <c r="AZ669" s="100"/>
      <c r="BA669" s="100"/>
      <c r="BB669" s="100"/>
      <c r="BC669" s="100"/>
      <c r="BD669" s="100"/>
      <c r="BE669" s="100"/>
    </row>
    <row r="670" spans="1:57" ht="78.75" x14ac:dyDescent="0.25">
      <c r="A670" s="125">
        <v>674</v>
      </c>
      <c r="B670" s="129" t="s">
        <v>3707</v>
      </c>
      <c r="C670" s="129" t="s">
        <v>3702</v>
      </c>
      <c r="D670" s="133"/>
      <c r="E670" s="126" t="s">
        <v>3703</v>
      </c>
      <c r="F670" s="133"/>
      <c r="G670" s="133"/>
      <c r="H670" s="132" t="s">
        <v>3709</v>
      </c>
      <c r="I670" s="440">
        <v>42586</v>
      </c>
      <c r="J670" s="167" t="s">
        <v>2263</v>
      </c>
      <c r="K670" s="166" t="s">
        <v>2550</v>
      </c>
      <c r="L670" s="131">
        <v>499999.98</v>
      </c>
      <c r="M670" s="132" t="s">
        <v>3710</v>
      </c>
      <c r="N670" s="151" t="s">
        <v>226</v>
      </c>
      <c r="O670" s="457">
        <v>42586</v>
      </c>
      <c r="P670" s="134" t="s">
        <v>116</v>
      </c>
      <c r="Q670" s="135">
        <v>42468</v>
      </c>
      <c r="R670" s="148"/>
      <c r="S670" s="205" t="s">
        <v>112</v>
      </c>
      <c r="T670" s="138">
        <v>42591</v>
      </c>
      <c r="U670" s="148"/>
      <c r="V670" s="148"/>
      <c r="W670" s="148"/>
      <c r="X670" s="148"/>
      <c r="Y670" s="148"/>
      <c r="Z670" s="421" t="s">
        <v>207</v>
      </c>
      <c r="AA670" s="141">
        <v>42591</v>
      </c>
      <c r="AB670" s="150"/>
      <c r="AC670" s="144"/>
      <c r="AD670" s="144"/>
      <c r="AE670" s="144"/>
      <c r="AF670" s="144"/>
      <c r="AG670" s="144"/>
      <c r="AH670" s="144"/>
      <c r="AI670" s="144"/>
      <c r="AJ670" s="144"/>
      <c r="AK670" s="144"/>
      <c r="AL670" s="144"/>
      <c r="AM670" s="342"/>
      <c r="AN670" s="479"/>
      <c r="AO670" s="372" t="e">
        <f>VLOOKUP(C670,[2]LICITACIONES!$A$2:$A$51,1,0)</f>
        <v>#N/A</v>
      </c>
      <c r="AP670" s="469"/>
      <c r="AQ670" s="469"/>
      <c r="AR670" s="468"/>
      <c r="AS670" s="468"/>
      <c r="AT670" s="468"/>
      <c r="AU670" s="468"/>
      <c r="AV670" s="468" t="e">
        <f>VLOOKUP(C670,[3]LICITACIONES!$A$2:$B$67,2,0)</f>
        <v>#N/A</v>
      </c>
      <c r="AW670" s="468" t="e">
        <f>VLOOKUP(C670,'[3]O.C. EN EJECUCIÓN'!$A$2:$B$25,2,0)</f>
        <v>#N/A</v>
      </c>
      <c r="AX670" s="100"/>
      <c r="AY670" s="100"/>
      <c r="AZ670" s="100"/>
      <c r="BA670" s="100"/>
      <c r="BB670" s="100"/>
      <c r="BC670" s="100"/>
      <c r="BD670" s="100"/>
      <c r="BE670" s="100"/>
    </row>
    <row r="671" spans="1:57" ht="78.75" x14ac:dyDescent="0.25">
      <c r="A671" s="125">
        <v>675</v>
      </c>
      <c r="B671" s="129" t="s">
        <v>3867</v>
      </c>
      <c r="C671" s="129" t="s">
        <v>3707</v>
      </c>
      <c r="D671" s="133"/>
      <c r="E671" s="126" t="s">
        <v>3708</v>
      </c>
      <c r="F671" s="133"/>
      <c r="G671" s="133"/>
      <c r="H671" s="132" t="s">
        <v>3869</v>
      </c>
      <c r="I671" s="440">
        <v>42591</v>
      </c>
      <c r="J671" s="167" t="s">
        <v>3870</v>
      </c>
      <c r="K671" s="166" t="s">
        <v>3871</v>
      </c>
      <c r="L671" s="131">
        <v>601370</v>
      </c>
      <c r="M671" s="132" t="s">
        <v>3872</v>
      </c>
      <c r="N671" s="151" t="s">
        <v>247</v>
      </c>
      <c r="O671" s="457">
        <v>42591</v>
      </c>
      <c r="P671" s="134" t="s">
        <v>116</v>
      </c>
      <c r="Q671" s="135">
        <v>42592</v>
      </c>
      <c r="R671" s="148"/>
      <c r="S671" s="205" t="s">
        <v>112</v>
      </c>
      <c r="T671" s="138">
        <v>42592</v>
      </c>
      <c r="U671" s="148"/>
      <c r="V671" s="148" t="s">
        <v>204</v>
      </c>
      <c r="W671" s="452">
        <v>42605</v>
      </c>
      <c r="X671" s="148" t="s">
        <v>3873</v>
      </c>
      <c r="Y671" s="148"/>
      <c r="Z671" s="421"/>
      <c r="AA671" s="141"/>
      <c r="AB671" s="150"/>
      <c r="AC671" s="144"/>
      <c r="AD671" s="144"/>
      <c r="AE671" s="144"/>
      <c r="AF671" s="144"/>
      <c r="AG671" s="144"/>
      <c r="AH671" s="144"/>
      <c r="AI671" s="144"/>
      <c r="AJ671" s="144"/>
      <c r="AK671" s="144"/>
      <c r="AL671" s="144"/>
      <c r="AM671" s="342"/>
      <c r="AN671" s="479"/>
      <c r="AO671" s="372" t="e">
        <f>VLOOKUP(C671,[2]LICITACIONES!$A$2:$A$51,1,0)</f>
        <v>#N/A</v>
      </c>
      <c r="AP671" s="469"/>
      <c r="AQ671" s="469"/>
      <c r="AR671" s="468"/>
      <c r="AS671" s="468"/>
      <c r="AT671" s="468"/>
      <c r="AU671" s="468"/>
      <c r="AV671" s="468" t="e">
        <f>VLOOKUP(C671,[3]LICITACIONES!$A$2:$B$67,2,0)</f>
        <v>#N/A</v>
      </c>
      <c r="AW671" s="468" t="e">
        <f>VLOOKUP(C671,'[3]O.C. EN EJECUCIÓN'!$A$2:$B$25,2,0)</f>
        <v>#N/A</v>
      </c>
      <c r="AX671" s="100"/>
      <c r="AY671" s="100"/>
      <c r="AZ671" s="100"/>
      <c r="BA671" s="100"/>
      <c r="BB671" s="100"/>
      <c r="BC671" s="100"/>
      <c r="BD671" s="100"/>
      <c r="BE671" s="100"/>
    </row>
    <row r="672" spans="1:57" ht="78.75" x14ac:dyDescent="0.25">
      <c r="A672" s="125">
        <v>676</v>
      </c>
      <c r="B672" s="129" t="s">
        <v>3874</v>
      </c>
      <c r="C672" s="129" t="s">
        <v>3867</v>
      </c>
      <c r="D672" s="133"/>
      <c r="E672" s="219" t="s">
        <v>3868</v>
      </c>
      <c r="F672" s="133"/>
      <c r="G672" s="133"/>
      <c r="H672" s="132" t="s">
        <v>3876</v>
      </c>
      <c r="I672" s="440">
        <v>42591</v>
      </c>
      <c r="J672" s="167" t="s">
        <v>435</v>
      </c>
      <c r="K672" s="166" t="s">
        <v>3871</v>
      </c>
      <c r="L672" s="131">
        <v>285560</v>
      </c>
      <c r="M672" s="132" t="s">
        <v>3877</v>
      </c>
      <c r="N672" s="151" t="s">
        <v>247</v>
      </c>
      <c r="O672" s="457">
        <v>42591</v>
      </c>
      <c r="P672" s="134" t="s">
        <v>116</v>
      </c>
      <c r="Q672" s="135">
        <v>42592</v>
      </c>
      <c r="R672" s="148"/>
      <c r="S672" s="205" t="s">
        <v>112</v>
      </c>
      <c r="T672" s="138">
        <v>42599</v>
      </c>
      <c r="U672" s="148"/>
      <c r="V672" s="139" t="s">
        <v>204</v>
      </c>
      <c r="W672" s="140">
        <v>42600</v>
      </c>
      <c r="X672" s="196" t="s">
        <v>3878</v>
      </c>
      <c r="Y672" s="148" t="s">
        <v>3879</v>
      </c>
      <c r="Z672" s="422" t="s">
        <v>204</v>
      </c>
      <c r="AA672" s="425">
        <v>42601</v>
      </c>
      <c r="AB672" s="150"/>
      <c r="AC672" s="144"/>
      <c r="AD672" s="144"/>
      <c r="AE672" s="144"/>
      <c r="AF672" s="144"/>
      <c r="AG672" s="144"/>
      <c r="AH672" s="144"/>
      <c r="AI672" s="144"/>
      <c r="AJ672" s="144"/>
      <c r="AK672" s="144"/>
      <c r="AL672" s="144"/>
      <c r="AM672" s="342"/>
      <c r="AN672" s="479"/>
      <c r="AO672" s="372" t="e">
        <f>VLOOKUP(C672,[2]LICITACIONES!$A$2:$A$51,1,0)</f>
        <v>#N/A</v>
      </c>
      <c r="AP672" s="469"/>
      <c r="AQ672" s="469"/>
      <c r="AR672" s="468"/>
      <c r="AS672" s="471"/>
      <c r="AT672" s="468"/>
      <c r="AU672" s="468"/>
      <c r="AV672" s="468" t="e">
        <f>VLOOKUP(C672,[3]LICITACIONES!$A$2:$B$67,2,0)</f>
        <v>#N/A</v>
      </c>
      <c r="AW672" s="468" t="e">
        <f>VLOOKUP(C672,'[3]O.C. EN EJECUCIÓN'!$A$2:$B$25,2,0)</f>
        <v>#N/A</v>
      </c>
      <c r="AX672" s="100"/>
      <c r="AY672" s="100"/>
      <c r="AZ672" s="100"/>
      <c r="BA672" s="100"/>
      <c r="BB672" s="100"/>
      <c r="BC672" s="100"/>
      <c r="BD672" s="100"/>
      <c r="BE672" s="100"/>
    </row>
    <row r="673" spans="1:57" ht="78.75" x14ac:dyDescent="0.25">
      <c r="A673" s="125">
        <v>677</v>
      </c>
      <c r="B673" s="129" t="s">
        <v>3880</v>
      </c>
      <c r="C673" s="129" t="s">
        <v>3874</v>
      </c>
      <c r="D673" s="133"/>
      <c r="E673" s="126" t="s">
        <v>3875</v>
      </c>
      <c r="F673" s="133"/>
      <c r="G673" s="133"/>
      <c r="H673" s="132" t="s">
        <v>3882</v>
      </c>
      <c r="I673" s="440">
        <v>42590</v>
      </c>
      <c r="J673" s="167" t="s">
        <v>513</v>
      </c>
      <c r="K673" s="166" t="s">
        <v>3883</v>
      </c>
      <c r="L673" s="131">
        <v>400000</v>
      </c>
      <c r="M673" s="132" t="s">
        <v>3884</v>
      </c>
      <c r="N673" s="151" t="s">
        <v>226</v>
      </c>
      <c r="O673" s="457">
        <v>42590</v>
      </c>
      <c r="P673" s="134" t="s">
        <v>116</v>
      </c>
      <c r="Q673" s="135">
        <v>42592</v>
      </c>
      <c r="R673" s="148"/>
      <c r="S673" s="137" t="s">
        <v>11</v>
      </c>
      <c r="T673" s="138">
        <v>42592</v>
      </c>
      <c r="U673" s="148"/>
      <c r="V673" s="139" t="s">
        <v>204</v>
      </c>
      <c r="W673" s="140">
        <v>42618</v>
      </c>
      <c r="X673" s="196" t="s">
        <v>6069</v>
      </c>
      <c r="Y673" s="139" t="s">
        <v>2097</v>
      </c>
      <c r="Z673" s="421" t="s">
        <v>220</v>
      </c>
      <c r="AA673" s="141">
        <v>42635</v>
      </c>
      <c r="AB673" s="150"/>
      <c r="AC673" s="144"/>
      <c r="AD673" s="144"/>
      <c r="AE673" s="144"/>
      <c r="AF673" s="144"/>
      <c r="AG673" s="144"/>
      <c r="AH673" s="144"/>
      <c r="AI673" s="144"/>
      <c r="AJ673" s="144"/>
      <c r="AK673" s="144"/>
      <c r="AL673" s="144"/>
      <c r="AM673" s="342"/>
      <c r="AN673" s="479"/>
      <c r="AO673" s="372" t="e">
        <f>VLOOKUP(C673,[2]LICITACIONES!$A$2:$A$51,1,0)</f>
        <v>#N/A</v>
      </c>
      <c r="AP673" s="469"/>
      <c r="AQ673" s="469"/>
      <c r="AR673" s="468"/>
      <c r="AS673" s="472"/>
      <c r="AT673" s="468"/>
      <c r="AU673" s="468"/>
      <c r="AV673" s="468" t="e">
        <f>VLOOKUP(C673,[3]LICITACIONES!$A$2:$B$67,2,0)</f>
        <v>#N/A</v>
      </c>
      <c r="AW673" s="468" t="e">
        <f>VLOOKUP(C673,'[3]O.C. EN EJECUCIÓN'!$A$2:$B$25,2,0)</f>
        <v>#N/A</v>
      </c>
      <c r="AX673" s="100"/>
      <c r="AY673" s="100"/>
      <c r="AZ673" s="100"/>
      <c r="BA673" s="100"/>
      <c r="BB673" s="100"/>
      <c r="BC673" s="100"/>
      <c r="BD673" s="100"/>
      <c r="BE673" s="100"/>
    </row>
    <row r="674" spans="1:57" ht="78.75" x14ac:dyDescent="0.25">
      <c r="A674" s="125">
        <v>678</v>
      </c>
      <c r="B674" s="129" t="s">
        <v>3885</v>
      </c>
      <c r="C674" s="129" t="s">
        <v>3880</v>
      </c>
      <c r="D674" s="133"/>
      <c r="E674" s="126" t="s">
        <v>3881</v>
      </c>
      <c r="F674" s="133"/>
      <c r="G674" s="133"/>
      <c r="H674" s="132" t="s">
        <v>3887</v>
      </c>
      <c r="I674" s="440">
        <v>42590</v>
      </c>
      <c r="J674" s="167" t="s">
        <v>467</v>
      </c>
      <c r="K674" s="166" t="s">
        <v>3541</v>
      </c>
      <c r="L674" s="131">
        <v>500000</v>
      </c>
      <c r="M674" s="132" t="s">
        <v>3888</v>
      </c>
      <c r="N674" s="151" t="s">
        <v>226</v>
      </c>
      <c r="O674" s="457">
        <v>42590</v>
      </c>
      <c r="P674" s="134" t="s">
        <v>116</v>
      </c>
      <c r="Q674" s="135">
        <v>42592</v>
      </c>
      <c r="R674" s="148"/>
      <c r="S674" s="205" t="s">
        <v>112</v>
      </c>
      <c r="T674" s="138">
        <v>42592</v>
      </c>
      <c r="U674" s="148"/>
      <c r="V674" s="148" t="s">
        <v>204</v>
      </c>
      <c r="W674" s="452">
        <v>42598</v>
      </c>
      <c r="X674" s="148" t="s">
        <v>3889</v>
      </c>
      <c r="Y674" s="148"/>
      <c r="Z674" s="421" t="s">
        <v>761</v>
      </c>
      <c r="AA674" s="141">
        <v>42598</v>
      </c>
      <c r="AB674" s="150"/>
      <c r="AC674" s="144"/>
      <c r="AD674" s="144"/>
      <c r="AE674" s="144"/>
      <c r="AF674" s="144"/>
      <c r="AG674" s="144"/>
      <c r="AH674" s="144"/>
      <c r="AI674" s="144"/>
      <c r="AJ674" s="144"/>
      <c r="AK674" s="144"/>
      <c r="AL674" s="144"/>
      <c r="AM674" s="342"/>
      <c r="AN674" s="479"/>
      <c r="AO674" s="372" t="e">
        <f>VLOOKUP(C674,[2]LICITACIONES!$A$2:$A$51,1,0)</f>
        <v>#N/A</v>
      </c>
      <c r="AP674" s="469"/>
      <c r="AQ674" s="469"/>
      <c r="AR674" s="468"/>
      <c r="AS674" s="472"/>
      <c r="AT674" s="468"/>
      <c r="AU674" s="468"/>
      <c r="AV674" s="468" t="e">
        <f>VLOOKUP(C674,[3]LICITACIONES!$A$2:$B$67,2,0)</f>
        <v>#N/A</v>
      </c>
      <c r="AW674" s="468" t="e">
        <f>VLOOKUP(C674,'[3]O.C. EN EJECUCIÓN'!$A$2:$B$25,2,0)</f>
        <v>#N/A</v>
      </c>
      <c r="AX674" s="100"/>
      <c r="AY674" s="100"/>
      <c r="AZ674" s="100"/>
      <c r="BA674" s="100"/>
      <c r="BB674" s="100"/>
      <c r="BC674" s="100"/>
      <c r="BD674" s="100"/>
      <c r="BE674" s="100"/>
    </row>
    <row r="675" spans="1:57" ht="78.75" x14ac:dyDescent="0.25">
      <c r="A675" s="125">
        <v>679</v>
      </c>
      <c r="B675" s="129" t="s">
        <v>3890</v>
      </c>
      <c r="C675" s="129" t="s">
        <v>3885</v>
      </c>
      <c r="D675" s="133"/>
      <c r="E675" s="126" t="s">
        <v>3886</v>
      </c>
      <c r="F675" s="133"/>
      <c r="G675" s="133"/>
      <c r="H675" s="132" t="s">
        <v>3892</v>
      </c>
      <c r="I675" s="440">
        <v>42570</v>
      </c>
      <c r="J675" s="167" t="s">
        <v>323</v>
      </c>
      <c r="K675" s="166"/>
      <c r="L675" s="131"/>
      <c r="M675" s="132" t="s">
        <v>3893</v>
      </c>
      <c r="N675" s="151" t="s">
        <v>322</v>
      </c>
      <c r="O675" s="457">
        <v>42570</v>
      </c>
      <c r="P675" s="134" t="s">
        <v>116</v>
      </c>
      <c r="Q675" s="135">
        <v>42593</v>
      </c>
      <c r="R675" s="148"/>
      <c r="S675" s="205" t="s">
        <v>112</v>
      </c>
      <c r="T675" s="138"/>
      <c r="U675" s="148"/>
      <c r="V675" s="139" t="s">
        <v>116</v>
      </c>
      <c r="W675" s="140">
        <v>42601</v>
      </c>
      <c r="X675" s="139" t="s">
        <v>3894</v>
      </c>
      <c r="Y675" s="148"/>
      <c r="Z675" s="421"/>
      <c r="AA675" s="141"/>
      <c r="AB675" s="150"/>
      <c r="AC675" s="144"/>
      <c r="AD675" s="144"/>
      <c r="AE675" s="144"/>
      <c r="AF675" s="144"/>
      <c r="AG675" s="144"/>
      <c r="AH675" s="144"/>
      <c r="AI675" s="144"/>
      <c r="AJ675" s="144"/>
      <c r="AK675" s="144"/>
      <c r="AL675" s="144"/>
      <c r="AM675" s="342"/>
      <c r="AN675" s="479"/>
      <c r="AO675" s="372" t="e">
        <f>VLOOKUP(C675,[2]LICITACIONES!$A$2:$A$51,1,0)</f>
        <v>#N/A</v>
      </c>
      <c r="AP675" s="469"/>
      <c r="AQ675" s="469"/>
      <c r="AR675" s="468"/>
      <c r="AS675" s="472"/>
      <c r="AT675" s="468"/>
      <c r="AU675" s="468"/>
      <c r="AV675" s="468" t="e">
        <f>VLOOKUP(C675,[3]LICITACIONES!$A$2:$B$67,2,0)</f>
        <v>#N/A</v>
      </c>
      <c r="AW675" s="468" t="e">
        <f>VLOOKUP(C675,'[3]O.C. EN EJECUCIÓN'!$A$2:$B$25,2,0)</f>
        <v>#N/A</v>
      </c>
      <c r="AX675" s="100"/>
      <c r="AY675" s="100"/>
      <c r="AZ675" s="100"/>
      <c r="BA675" s="100"/>
      <c r="BB675" s="100"/>
      <c r="BC675" s="100"/>
      <c r="BD675" s="100"/>
      <c r="BE675" s="100"/>
    </row>
    <row r="676" spans="1:57" ht="78.75" x14ac:dyDescent="0.25">
      <c r="A676" s="125">
        <v>680</v>
      </c>
      <c r="B676" s="129" t="s">
        <v>3895</v>
      </c>
      <c r="C676" s="129" t="s">
        <v>3890</v>
      </c>
      <c r="D676" s="133"/>
      <c r="E676" s="126" t="s">
        <v>3891</v>
      </c>
      <c r="F676" s="133"/>
      <c r="G676" s="133"/>
      <c r="H676" s="132" t="s">
        <v>3897</v>
      </c>
      <c r="I676" s="440">
        <v>42571</v>
      </c>
      <c r="J676" s="167" t="s">
        <v>323</v>
      </c>
      <c r="K676" s="426"/>
      <c r="L676" s="133"/>
      <c r="M676" s="132"/>
      <c r="N676" s="151" t="s">
        <v>203</v>
      </c>
      <c r="O676" s="457">
        <v>42571</v>
      </c>
      <c r="P676" s="134" t="s">
        <v>203</v>
      </c>
      <c r="Q676" s="135">
        <v>42593</v>
      </c>
      <c r="R676" s="148"/>
      <c r="S676" s="137" t="s">
        <v>70</v>
      </c>
      <c r="T676" s="451">
        <v>42599</v>
      </c>
      <c r="U676" s="148"/>
      <c r="V676" s="139"/>
      <c r="W676" s="140"/>
      <c r="X676" s="139"/>
      <c r="Y676" s="148"/>
      <c r="Z676" s="421" t="s">
        <v>220</v>
      </c>
      <c r="AA676" s="425">
        <v>42593</v>
      </c>
      <c r="AB676" s="150"/>
      <c r="AC676" s="144"/>
      <c r="AD676" s="144"/>
      <c r="AE676" s="144"/>
      <c r="AF676" s="144"/>
      <c r="AG676" s="144"/>
      <c r="AH676" s="144"/>
      <c r="AI676" s="144"/>
      <c r="AJ676" s="144"/>
      <c r="AK676" s="144"/>
      <c r="AL676" s="144"/>
      <c r="AM676" s="342"/>
      <c r="AN676" s="479"/>
      <c r="AO676" s="372" t="e">
        <f>VLOOKUP(C676,[2]LICITACIONES!$A$2:$A$51,1,0)</f>
        <v>#N/A</v>
      </c>
      <c r="AP676" s="469"/>
      <c r="AQ676" s="469"/>
      <c r="AR676" s="468"/>
      <c r="AS676" s="472"/>
      <c r="AT676" s="468"/>
      <c r="AU676" s="468"/>
      <c r="AV676" s="468" t="e">
        <f>VLOOKUP(C676,[3]LICITACIONES!$A$2:$B$67,2,0)</f>
        <v>#N/A</v>
      </c>
      <c r="AW676" s="468" t="e">
        <f>VLOOKUP(C676,'[3]O.C. EN EJECUCIÓN'!$A$2:$B$25,2,0)</f>
        <v>#N/A</v>
      </c>
      <c r="AX676" s="100"/>
      <c r="AY676" s="100"/>
      <c r="AZ676" s="100"/>
      <c r="BA676" s="100"/>
      <c r="BB676" s="100"/>
      <c r="BC676" s="100"/>
      <c r="BD676" s="100"/>
      <c r="BE676" s="100"/>
    </row>
    <row r="677" spans="1:57" ht="64.5" x14ac:dyDescent="0.25">
      <c r="A677" s="125">
        <v>681</v>
      </c>
      <c r="B677" s="129" t="s">
        <v>3898</v>
      </c>
      <c r="C677" s="129" t="s">
        <v>3895</v>
      </c>
      <c r="D677" s="133"/>
      <c r="E677" s="126" t="s">
        <v>3896</v>
      </c>
      <c r="F677" s="133"/>
      <c r="G677" s="133"/>
      <c r="H677" s="132" t="s">
        <v>3900</v>
      </c>
      <c r="I677" s="440">
        <v>42537</v>
      </c>
      <c r="J677" s="167" t="s">
        <v>284</v>
      </c>
      <c r="K677" s="426" t="s">
        <v>3901</v>
      </c>
      <c r="L677" s="133"/>
      <c r="M677" s="133"/>
      <c r="N677" s="151"/>
      <c r="O677" s="457">
        <v>42537</v>
      </c>
      <c r="P677" s="134"/>
      <c r="Q677" s="135"/>
      <c r="R677" s="148"/>
      <c r="S677" s="205" t="s">
        <v>112</v>
      </c>
      <c r="T677" s="138"/>
      <c r="U677" s="148" t="s">
        <v>7054</v>
      </c>
      <c r="V677" s="148" t="s">
        <v>116</v>
      </c>
      <c r="W677" s="452">
        <v>42643</v>
      </c>
      <c r="X677" s="148" t="s">
        <v>6866</v>
      </c>
      <c r="Y677" s="148" t="s">
        <v>5420</v>
      </c>
      <c r="Z677" s="421"/>
      <c r="AA677" s="141"/>
      <c r="AB677" s="150"/>
      <c r="AC677" s="144"/>
      <c r="AD677" s="144"/>
      <c r="AE677" s="144"/>
      <c r="AF677" s="144"/>
      <c r="AG677" s="144"/>
      <c r="AH677" s="144"/>
      <c r="AI677" s="144"/>
      <c r="AJ677" s="144"/>
      <c r="AK677" s="144"/>
      <c r="AL677" s="144"/>
      <c r="AM677" s="342"/>
      <c r="AN677" s="479"/>
      <c r="AO677" s="372" t="e">
        <f>VLOOKUP(C677,[2]LICITACIONES!$A$2:$A$51,1,0)</f>
        <v>#N/A</v>
      </c>
      <c r="AP677" s="469"/>
      <c r="AQ677" s="469"/>
      <c r="AR677" s="468"/>
      <c r="AS677" s="472"/>
      <c r="AT677" s="468"/>
      <c r="AU677" s="468"/>
      <c r="AV677" s="468" t="e">
        <f>VLOOKUP(C677,[3]LICITACIONES!$A$2:$B$67,2,0)</f>
        <v>#N/A</v>
      </c>
      <c r="AW677" s="468" t="e">
        <f>VLOOKUP(C677,'[3]O.C. EN EJECUCIÓN'!$A$2:$B$25,2,0)</f>
        <v>#N/A</v>
      </c>
      <c r="AX677" s="100"/>
      <c r="AY677" s="100"/>
      <c r="AZ677" s="100"/>
      <c r="BA677" s="100"/>
      <c r="BB677" s="100"/>
      <c r="BC677" s="100"/>
      <c r="BD677" s="100"/>
      <c r="BE677" s="100"/>
    </row>
    <row r="678" spans="1:57" ht="39" x14ac:dyDescent="0.25">
      <c r="A678" s="125">
        <v>682</v>
      </c>
      <c r="B678" s="129" t="s">
        <v>3902</v>
      </c>
      <c r="C678" s="129" t="s">
        <v>3898</v>
      </c>
      <c r="D678" s="133"/>
      <c r="E678" s="126" t="s">
        <v>3899</v>
      </c>
      <c r="F678" s="133"/>
      <c r="G678" s="133"/>
      <c r="H678" s="132" t="s">
        <v>3900</v>
      </c>
      <c r="I678" s="440">
        <v>42571</v>
      </c>
      <c r="J678" s="167" t="s">
        <v>300</v>
      </c>
      <c r="K678" s="166" t="s">
        <v>416</v>
      </c>
      <c r="L678" s="453">
        <v>246734.45</v>
      </c>
      <c r="M678" s="133" t="s">
        <v>3904</v>
      </c>
      <c r="N678" s="127" t="s">
        <v>226</v>
      </c>
      <c r="O678" s="457">
        <v>42571</v>
      </c>
      <c r="P678" s="147" t="s">
        <v>247</v>
      </c>
      <c r="Q678" s="451">
        <v>42593</v>
      </c>
      <c r="R678" s="148"/>
      <c r="S678" s="137" t="s">
        <v>11</v>
      </c>
      <c r="T678" s="451">
        <v>42594</v>
      </c>
      <c r="U678" s="148"/>
      <c r="V678" s="148" t="s">
        <v>204</v>
      </c>
      <c r="W678" s="452">
        <v>42611</v>
      </c>
      <c r="X678" s="148" t="s">
        <v>6070</v>
      </c>
      <c r="Y678" s="148" t="s">
        <v>5420</v>
      </c>
      <c r="Z678" s="421" t="s">
        <v>761</v>
      </c>
      <c r="AA678" s="425">
        <v>42608</v>
      </c>
      <c r="AB678" s="150"/>
      <c r="AC678" s="144"/>
      <c r="AD678" s="144"/>
      <c r="AE678" s="144"/>
      <c r="AF678" s="144"/>
      <c r="AG678" s="144"/>
      <c r="AH678" s="144"/>
      <c r="AI678" s="144"/>
      <c r="AJ678" s="144"/>
      <c r="AK678" s="144"/>
      <c r="AL678" s="144"/>
      <c r="AM678" s="342"/>
      <c r="AN678" s="479"/>
      <c r="AO678" s="372" t="e">
        <f>VLOOKUP(C678,[2]LICITACIONES!$A$2:$A$51,1,0)</f>
        <v>#N/A</v>
      </c>
      <c r="AP678" s="469"/>
      <c r="AQ678" s="469"/>
      <c r="AR678" s="468"/>
      <c r="AS678" s="472"/>
      <c r="AT678" s="468"/>
      <c r="AU678" s="468" t="s">
        <v>6514</v>
      </c>
      <c r="AV678" s="468" t="e">
        <f>VLOOKUP(C678,[3]LICITACIONES!$A$2:$B$67,2,0)</f>
        <v>#N/A</v>
      </c>
      <c r="AW678" s="468" t="e">
        <f>VLOOKUP(C678,'[3]O.C. EN EJECUCIÓN'!$A$2:$B$25,2,0)</f>
        <v>#N/A</v>
      </c>
      <c r="AX678" s="100"/>
      <c r="AY678" s="100"/>
      <c r="AZ678" s="100"/>
      <c r="BA678" s="100"/>
      <c r="BB678" s="100"/>
      <c r="BC678" s="100"/>
      <c r="BD678" s="100"/>
      <c r="BE678" s="100"/>
    </row>
    <row r="679" spans="1:57" ht="78.75" x14ac:dyDescent="0.25">
      <c r="A679" s="125">
        <v>683</v>
      </c>
      <c r="B679" s="129" t="s">
        <v>3905</v>
      </c>
      <c r="C679" s="129" t="s">
        <v>3902</v>
      </c>
      <c r="D679" s="133"/>
      <c r="E679" s="126" t="s">
        <v>3903</v>
      </c>
      <c r="F679" s="133"/>
      <c r="G679" s="133"/>
      <c r="H679" s="132" t="s">
        <v>3907</v>
      </c>
      <c r="I679" s="440">
        <v>42587</v>
      </c>
      <c r="J679" s="167" t="s">
        <v>509</v>
      </c>
      <c r="K679" s="166" t="s">
        <v>3908</v>
      </c>
      <c r="L679" s="131">
        <v>126524</v>
      </c>
      <c r="M679" s="132" t="s">
        <v>3909</v>
      </c>
      <c r="N679" s="151" t="s">
        <v>226</v>
      </c>
      <c r="O679" s="457">
        <v>42587</v>
      </c>
      <c r="P679" s="134" t="s">
        <v>116</v>
      </c>
      <c r="Q679" s="135">
        <v>42593</v>
      </c>
      <c r="R679" s="148"/>
      <c r="S679" s="137" t="s">
        <v>112</v>
      </c>
      <c r="T679" s="138">
        <v>42594</v>
      </c>
      <c r="U679" s="148"/>
      <c r="V679" s="148"/>
      <c r="W679" s="148"/>
      <c r="X679" s="148"/>
      <c r="Y679" s="148" t="s">
        <v>5420</v>
      </c>
      <c r="Z679" s="421" t="s">
        <v>761</v>
      </c>
      <c r="AA679" s="141">
        <v>42607</v>
      </c>
      <c r="AB679" s="150"/>
      <c r="AC679" s="144"/>
      <c r="AD679" s="144"/>
      <c r="AE679" s="144"/>
      <c r="AF679" s="144"/>
      <c r="AG679" s="144"/>
      <c r="AH679" s="144"/>
      <c r="AI679" s="144"/>
      <c r="AJ679" s="144"/>
      <c r="AK679" s="144"/>
      <c r="AL679" s="144"/>
      <c r="AM679" s="342"/>
      <c r="AN679" s="479"/>
      <c r="AO679" s="372" t="e">
        <f>VLOOKUP(C679,[2]LICITACIONES!$A$2:$A$51,1,0)</f>
        <v>#N/A</v>
      </c>
      <c r="AP679" s="469"/>
      <c r="AQ679" s="469"/>
      <c r="AR679" s="468"/>
      <c r="AS679" s="472"/>
      <c r="AT679" s="468"/>
      <c r="AU679" s="468"/>
      <c r="AV679" s="468" t="e">
        <f>VLOOKUP(C679,[3]LICITACIONES!$A$2:$B$67,2,0)</f>
        <v>#N/A</v>
      </c>
      <c r="AW679" s="468" t="e">
        <f>VLOOKUP(C679,'[3]O.C. EN EJECUCIÓN'!$A$2:$B$25,2,0)</f>
        <v>#N/A</v>
      </c>
      <c r="AX679" s="100"/>
      <c r="AY679" s="100"/>
      <c r="AZ679" s="100"/>
      <c r="BA679" s="100"/>
      <c r="BB679" s="100"/>
      <c r="BC679" s="100"/>
      <c r="BD679" s="100"/>
      <c r="BE679" s="100"/>
    </row>
    <row r="680" spans="1:57" ht="78.75" x14ac:dyDescent="0.25">
      <c r="A680" s="125">
        <v>684</v>
      </c>
      <c r="B680" s="129" t="s">
        <v>3910</v>
      </c>
      <c r="C680" s="129" t="s">
        <v>3905</v>
      </c>
      <c r="D680" s="133"/>
      <c r="E680" s="126" t="s">
        <v>3906</v>
      </c>
      <c r="F680" s="133"/>
      <c r="G680" s="133"/>
      <c r="H680" s="132" t="s">
        <v>3912</v>
      </c>
      <c r="I680" s="440">
        <v>42598</v>
      </c>
      <c r="J680" s="167" t="s">
        <v>221</v>
      </c>
      <c r="K680" s="166" t="s">
        <v>2583</v>
      </c>
      <c r="L680" s="131">
        <v>74415</v>
      </c>
      <c r="M680" s="132" t="s">
        <v>3913</v>
      </c>
      <c r="N680" s="151" t="s">
        <v>203</v>
      </c>
      <c r="O680" s="457">
        <v>42598</v>
      </c>
      <c r="P680" s="134" t="s">
        <v>203</v>
      </c>
      <c r="Q680" s="135">
        <v>42598</v>
      </c>
      <c r="R680" s="148"/>
      <c r="S680" s="134" t="s">
        <v>112</v>
      </c>
      <c r="T680" s="138">
        <v>42599</v>
      </c>
      <c r="U680" s="148" t="s">
        <v>3293</v>
      </c>
      <c r="V680" s="148" t="s">
        <v>204</v>
      </c>
      <c r="W680" s="452">
        <v>42621</v>
      </c>
      <c r="X680" s="148" t="s">
        <v>6071</v>
      </c>
      <c r="Y680" s="139" t="s">
        <v>6072</v>
      </c>
      <c r="Z680" s="422"/>
      <c r="AA680" s="141"/>
      <c r="AB680" s="150"/>
      <c r="AC680" s="144" t="s">
        <v>375</v>
      </c>
      <c r="AD680" s="144" t="s">
        <v>375</v>
      </c>
      <c r="AE680" s="144"/>
      <c r="AF680" s="144">
        <v>30711353662</v>
      </c>
      <c r="AG680" s="144"/>
      <c r="AH680" s="144" t="s">
        <v>6226</v>
      </c>
      <c r="AI680" s="144"/>
      <c r="AJ680" s="144"/>
      <c r="AK680" s="144"/>
      <c r="AL680" s="144"/>
      <c r="AM680" s="342"/>
      <c r="AN680" s="479"/>
      <c r="AO680" s="372" t="e">
        <f>VLOOKUP(C680,[2]LICITACIONES!$A$2:$A$51,1,0)</f>
        <v>#N/A</v>
      </c>
      <c r="AP680" s="469"/>
      <c r="AQ680" s="469"/>
      <c r="AR680" s="468"/>
      <c r="AS680" s="472"/>
      <c r="AT680" s="468"/>
      <c r="AU680" s="468" t="s">
        <v>6514</v>
      </c>
      <c r="AV680" s="468" t="e">
        <f>VLOOKUP(C680,[3]LICITACIONES!$A$2:$B$67,2,0)</f>
        <v>#N/A</v>
      </c>
      <c r="AW680" s="468" t="e">
        <f>VLOOKUP(C680,'[3]O.C. EN EJECUCIÓN'!$A$2:$B$25,2,0)</f>
        <v>#N/A</v>
      </c>
      <c r="AX680" s="100"/>
      <c r="AY680" s="100"/>
      <c r="AZ680" s="100"/>
      <c r="BA680" s="100"/>
      <c r="BB680" s="100"/>
      <c r="BC680" s="100"/>
      <c r="BD680" s="100"/>
      <c r="BE680" s="100"/>
    </row>
    <row r="681" spans="1:57" ht="78.75" x14ac:dyDescent="0.25">
      <c r="A681" s="125">
        <v>685</v>
      </c>
      <c r="B681" s="129" t="s">
        <v>3914</v>
      </c>
      <c r="C681" s="129" t="s">
        <v>3910</v>
      </c>
      <c r="D681" s="133"/>
      <c r="E681" s="126" t="s">
        <v>3911</v>
      </c>
      <c r="F681" s="133"/>
      <c r="G681" s="133"/>
      <c r="H681" s="132" t="s">
        <v>3916</v>
      </c>
      <c r="I681" s="440">
        <v>42598</v>
      </c>
      <c r="J681" s="167" t="s">
        <v>260</v>
      </c>
      <c r="K681" s="166" t="s">
        <v>3917</v>
      </c>
      <c r="L681" s="131">
        <v>68500.5</v>
      </c>
      <c r="M681" s="132" t="s">
        <v>3918</v>
      </c>
      <c r="N681" s="151" t="s">
        <v>203</v>
      </c>
      <c r="O681" s="457">
        <v>42598</v>
      </c>
      <c r="P681" s="134" t="s">
        <v>203</v>
      </c>
      <c r="Q681" s="135">
        <v>42598</v>
      </c>
      <c r="R681" s="148"/>
      <c r="S681" s="137" t="s">
        <v>70</v>
      </c>
      <c r="T681" s="138">
        <v>42599</v>
      </c>
      <c r="U681" s="148" t="s">
        <v>6073</v>
      </c>
      <c r="V681" s="148" t="s">
        <v>203</v>
      </c>
      <c r="W681" s="452">
        <v>42615</v>
      </c>
      <c r="X681" s="148" t="s">
        <v>5963</v>
      </c>
      <c r="Y681" s="148" t="s">
        <v>3826</v>
      </c>
      <c r="Z681" s="421" t="s">
        <v>207</v>
      </c>
      <c r="AA681" s="141">
        <v>42632</v>
      </c>
      <c r="AB681" s="150"/>
      <c r="AC681" s="144"/>
      <c r="AD681" s="144"/>
      <c r="AE681" s="144"/>
      <c r="AF681" s="144"/>
      <c r="AG681" s="144"/>
      <c r="AH681" s="144"/>
      <c r="AI681" s="144"/>
      <c r="AJ681" s="144"/>
      <c r="AK681" s="144"/>
      <c r="AL681" s="144"/>
      <c r="AM681" s="342"/>
      <c r="AN681" s="479"/>
      <c r="AO681" s="372" t="e">
        <f>VLOOKUP(C681,[2]LICITACIONES!$A$2:$A$51,1,0)</f>
        <v>#N/A</v>
      </c>
      <c r="AP681" s="469"/>
      <c r="AQ681" s="469"/>
      <c r="AR681" s="468"/>
      <c r="AS681" s="472"/>
      <c r="AT681" s="468"/>
      <c r="AU681" s="468"/>
      <c r="AV681" s="468" t="e">
        <f>VLOOKUP(C681,[3]LICITACIONES!$A$2:$B$67,2,0)</f>
        <v>#N/A</v>
      </c>
      <c r="AW681" s="468" t="e">
        <f>VLOOKUP(C681,'[3]O.C. EN EJECUCIÓN'!$A$2:$B$25,2,0)</f>
        <v>#N/A</v>
      </c>
      <c r="AX681" s="100"/>
      <c r="AY681" s="100"/>
      <c r="AZ681" s="100"/>
      <c r="BA681" s="100"/>
      <c r="BB681" s="100"/>
      <c r="BC681" s="100"/>
      <c r="BD681" s="100"/>
      <c r="BE681" s="100"/>
    </row>
    <row r="682" spans="1:57" ht="78.75" x14ac:dyDescent="0.25">
      <c r="A682" s="125">
        <v>686</v>
      </c>
      <c r="B682" s="129" t="s">
        <v>3919</v>
      </c>
      <c r="C682" s="129" t="s">
        <v>3914</v>
      </c>
      <c r="D682" s="133"/>
      <c r="E682" s="126" t="s">
        <v>3915</v>
      </c>
      <c r="F682" s="133"/>
      <c r="G682" s="133"/>
      <c r="H682" s="132" t="s">
        <v>3921</v>
      </c>
      <c r="I682" s="440">
        <v>42598</v>
      </c>
      <c r="J682" s="167" t="s">
        <v>221</v>
      </c>
      <c r="K682" s="166" t="s">
        <v>2583</v>
      </c>
      <c r="L682" s="131">
        <v>11300</v>
      </c>
      <c r="M682" s="132" t="s">
        <v>3922</v>
      </c>
      <c r="N682" s="151" t="s">
        <v>203</v>
      </c>
      <c r="O682" s="457">
        <v>42598</v>
      </c>
      <c r="P682" s="134" t="s">
        <v>203</v>
      </c>
      <c r="Q682" s="135">
        <v>42598</v>
      </c>
      <c r="R682" s="148"/>
      <c r="S682" s="137" t="s">
        <v>70</v>
      </c>
      <c r="T682" s="138">
        <v>42599</v>
      </c>
      <c r="U682" s="148" t="s">
        <v>3293</v>
      </c>
      <c r="V682" s="148" t="s">
        <v>204</v>
      </c>
      <c r="W682" s="452">
        <v>42634</v>
      </c>
      <c r="X682" s="148" t="s">
        <v>6628</v>
      </c>
      <c r="Y682" s="148" t="s">
        <v>6072</v>
      </c>
      <c r="Z682" s="421" t="s">
        <v>204</v>
      </c>
      <c r="AA682" s="141">
        <v>42634</v>
      </c>
      <c r="AB682" s="150"/>
      <c r="AC682" s="144"/>
      <c r="AD682" s="144"/>
      <c r="AE682" s="144"/>
      <c r="AF682" s="144"/>
      <c r="AG682" s="144"/>
      <c r="AH682" s="144"/>
      <c r="AI682" s="144"/>
      <c r="AJ682" s="144"/>
      <c r="AK682" s="144"/>
      <c r="AL682" s="144"/>
      <c r="AM682" s="342"/>
      <c r="AN682" s="479"/>
      <c r="AO682" s="372" t="e">
        <f>VLOOKUP(C682,[2]LICITACIONES!$A$2:$A$51,1,0)</f>
        <v>#N/A</v>
      </c>
      <c r="AP682" s="469"/>
      <c r="AQ682" s="469"/>
      <c r="AR682" s="468"/>
      <c r="AS682" s="472"/>
      <c r="AT682" s="468"/>
      <c r="AU682" s="468"/>
      <c r="AV682" s="468" t="e">
        <f>VLOOKUP(C682,[3]LICITACIONES!$A$2:$B$67,2,0)</f>
        <v>#N/A</v>
      </c>
      <c r="AW682" s="468" t="e">
        <f>VLOOKUP(C682,'[3]O.C. EN EJECUCIÓN'!$A$2:$B$25,2,0)</f>
        <v>#N/A</v>
      </c>
      <c r="AX682" s="100"/>
      <c r="AY682" s="100"/>
      <c r="AZ682" s="100"/>
      <c r="BA682" s="100"/>
      <c r="BB682" s="100"/>
      <c r="BC682" s="100"/>
      <c r="BD682" s="100"/>
      <c r="BE682" s="100"/>
    </row>
    <row r="683" spans="1:57" ht="78.75" x14ac:dyDescent="0.25">
      <c r="A683" s="125">
        <v>687</v>
      </c>
      <c r="B683" s="129" t="s">
        <v>3923</v>
      </c>
      <c r="C683" s="129" t="s">
        <v>3919</v>
      </c>
      <c r="D683" s="133"/>
      <c r="E683" s="126" t="s">
        <v>3920</v>
      </c>
      <c r="F683" s="133"/>
      <c r="G683" s="133"/>
      <c r="H683" s="132" t="s">
        <v>3921</v>
      </c>
      <c r="I683" s="440">
        <v>42598</v>
      </c>
      <c r="J683" s="167" t="s">
        <v>221</v>
      </c>
      <c r="K683" s="166" t="s">
        <v>3925</v>
      </c>
      <c r="L683" s="131">
        <v>78771</v>
      </c>
      <c r="M683" s="132" t="s">
        <v>3926</v>
      </c>
      <c r="N683" s="151" t="s">
        <v>203</v>
      </c>
      <c r="O683" s="457">
        <v>42598</v>
      </c>
      <c r="P683" s="134" t="s">
        <v>203</v>
      </c>
      <c r="Q683" s="135">
        <v>42598</v>
      </c>
      <c r="R683" s="148"/>
      <c r="S683" s="137" t="s">
        <v>70</v>
      </c>
      <c r="T683" s="138">
        <v>42599</v>
      </c>
      <c r="U683" s="148" t="s">
        <v>3293</v>
      </c>
      <c r="V683" s="148" t="s">
        <v>204</v>
      </c>
      <c r="W683" s="452">
        <v>42621</v>
      </c>
      <c r="X683" s="148" t="s">
        <v>6074</v>
      </c>
      <c r="Y683" s="148" t="s">
        <v>6072</v>
      </c>
      <c r="Z683" s="421" t="s">
        <v>206</v>
      </c>
      <c r="AA683" s="141">
        <v>42625</v>
      </c>
      <c r="AB683" s="150"/>
      <c r="AC683" s="144" t="s">
        <v>375</v>
      </c>
      <c r="AD683" s="144" t="s">
        <v>375</v>
      </c>
      <c r="AE683" s="144"/>
      <c r="AF683" s="144">
        <v>20254427234</v>
      </c>
      <c r="AG683" s="144"/>
      <c r="AH683" s="454">
        <v>42584</v>
      </c>
      <c r="AI683" s="144"/>
      <c r="AJ683" s="144"/>
      <c r="AK683" s="144"/>
      <c r="AL683" s="144"/>
      <c r="AM683" s="342"/>
      <c r="AN683" s="479"/>
      <c r="AO683" s="372" t="e">
        <f>VLOOKUP(C683,[2]LICITACIONES!$A$2:$A$51,1,0)</f>
        <v>#N/A</v>
      </c>
      <c r="AP683" s="469"/>
      <c r="AQ683" s="469"/>
      <c r="AR683" s="468"/>
      <c r="AS683" s="472"/>
      <c r="AT683" s="468"/>
      <c r="AU683" s="468" t="s">
        <v>6514</v>
      </c>
      <c r="AV683" s="468" t="e">
        <f>VLOOKUP(C683,[3]LICITACIONES!$A$2:$B$67,2,0)</f>
        <v>#N/A</v>
      </c>
      <c r="AW683" s="468" t="e">
        <f>VLOOKUP(C683,'[3]O.C. EN EJECUCIÓN'!$A$2:$B$25,2,0)</f>
        <v>#N/A</v>
      </c>
      <c r="AX683" s="100"/>
      <c r="AY683" s="100"/>
      <c r="AZ683" s="100"/>
      <c r="BA683" s="100"/>
      <c r="BB683" s="100"/>
      <c r="BC683" s="100"/>
      <c r="BD683" s="100"/>
      <c r="BE683" s="100"/>
    </row>
    <row r="684" spans="1:57" ht="78.75" x14ac:dyDescent="0.25">
      <c r="A684" s="125">
        <v>688</v>
      </c>
      <c r="B684" s="129" t="s">
        <v>3927</v>
      </c>
      <c r="C684" s="129" t="s">
        <v>3923</v>
      </c>
      <c r="D684" s="133"/>
      <c r="E684" s="126" t="s">
        <v>3924</v>
      </c>
      <c r="F684" s="133"/>
      <c r="G684" s="133"/>
      <c r="H684" s="132"/>
      <c r="I684" s="440">
        <v>42586</v>
      </c>
      <c r="J684" s="167" t="s">
        <v>49</v>
      </c>
      <c r="K684" s="166" t="s">
        <v>3929</v>
      </c>
      <c r="L684" s="131">
        <v>9960186.9800000004</v>
      </c>
      <c r="M684" s="132" t="s">
        <v>3930</v>
      </c>
      <c r="N684" s="151" t="s">
        <v>56</v>
      </c>
      <c r="O684" s="457">
        <v>42586</v>
      </c>
      <c r="P684" s="134" t="s">
        <v>203</v>
      </c>
      <c r="Q684" s="135">
        <v>42598</v>
      </c>
      <c r="R684" s="148"/>
      <c r="S684" s="137" t="s">
        <v>70</v>
      </c>
      <c r="T684" s="138">
        <v>42598</v>
      </c>
      <c r="U684" s="148"/>
      <c r="V684" s="148"/>
      <c r="W684" s="148"/>
      <c r="X684" s="148"/>
      <c r="Y684" s="148"/>
      <c r="Z684" s="421" t="s">
        <v>207</v>
      </c>
      <c r="AA684" s="141">
        <v>42598</v>
      </c>
      <c r="AB684" s="150"/>
      <c r="AC684" s="144"/>
      <c r="AD684" s="144"/>
      <c r="AE684" s="144"/>
      <c r="AF684" s="144"/>
      <c r="AG684" s="144"/>
      <c r="AH684" s="144"/>
      <c r="AI684" s="144"/>
      <c r="AJ684" s="144"/>
      <c r="AK684" s="144"/>
      <c r="AL684" s="144"/>
      <c r="AM684" s="342"/>
      <c r="AN684" s="479"/>
      <c r="AO684" s="372" t="e">
        <f>VLOOKUP(C684,[2]LICITACIONES!$A$2:$A$51,1,0)</f>
        <v>#N/A</v>
      </c>
      <c r="AP684" s="469"/>
      <c r="AQ684" s="469"/>
      <c r="AR684" s="468"/>
      <c r="AS684" s="472"/>
      <c r="AT684" s="468"/>
      <c r="AU684" s="468"/>
      <c r="AV684" s="468" t="e">
        <f>VLOOKUP(C684,[3]LICITACIONES!$A$2:$B$67,2,0)</f>
        <v>#N/A</v>
      </c>
      <c r="AW684" s="468" t="e">
        <f>VLOOKUP(C684,'[3]O.C. EN EJECUCIÓN'!$A$2:$B$25,2,0)</f>
        <v>#N/A</v>
      </c>
      <c r="AX684" s="100"/>
      <c r="AY684" s="100"/>
      <c r="AZ684" s="100"/>
      <c r="BA684" s="100"/>
      <c r="BB684" s="100"/>
      <c r="BC684" s="100"/>
      <c r="BD684" s="100"/>
      <c r="BE684" s="100"/>
    </row>
    <row r="685" spans="1:57" ht="78.75" x14ac:dyDescent="0.25">
      <c r="A685" s="125">
        <v>689</v>
      </c>
      <c r="B685" s="129" t="s">
        <v>3931</v>
      </c>
      <c r="C685" s="129" t="s">
        <v>3927</v>
      </c>
      <c r="D685" s="133"/>
      <c r="E685" s="126" t="s">
        <v>3928</v>
      </c>
      <c r="F685" s="133"/>
      <c r="G685" s="133"/>
      <c r="H685" s="133" t="s">
        <v>3933</v>
      </c>
      <c r="I685" s="440">
        <v>42598</v>
      </c>
      <c r="J685" s="167" t="s">
        <v>221</v>
      </c>
      <c r="K685" s="166" t="s">
        <v>3934</v>
      </c>
      <c r="L685" s="131">
        <v>19611.3</v>
      </c>
      <c r="M685" s="132" t="s">
        <v>3063</v>
      </c>
      <c r="N685" s="151" t="s">
        <v>203</v>
      </c>
      <c r="O685" s="457">
        <v>42598</v>
      </c>
      <c r="P685" s="134" t="s">
        <v>203</v>
      </c>
      <c r="Q685" s="135">
        <v>42598</v>
      </c>
      <c r="R685" s="148"/>
      <c r="S685" s="137" t="s">
        <v>70</v>
      </c>
      <c r="T685" s="138">
        <v>42599</v>
      </c>
      <c r="U685" s="148" t="s">
        <v>3293</v>
      </c>
      <c r="V685" s="148" t="s">
        <v>204</v>
      </c>
      <c r="W685" s="452">
        <v>42628</v>
      </c>
      <c r="X685" s="148" t="s">
        <v>6495</v>
      </c>
      <c r="Y685" s="148" t="s">
        <v>6076</v>
      </c>
      <c r="Z685" s="421"/>
      <c r="AA685" s="141"/>
      <c r="AB685" s="150"/>
      <c r="AC685" s="144"/>
      <c r="AD685" s="144"/>
      <c r="AE685" s="144"/>
      <c r="AF685" s="144">
        <v>20236234003</v>
      </c>
      <c r="AG685" s="144"/>
      <c r="AH685" s="144" t="s">
        <v>6227</v>
      </c>
      <c r="AI685" s="144"/>
      <c r="AJ685" s="144"/>
      <c r="AK685" s="144"/>
      <c r="AL685" s="144"/>
      <c r="AM685" s="342"/>
      <c r="AN685" s="479"/>
      <c r="AO685" s="372" t="e">
        <f>VLOOKUP(C685,[2]LICITACIONES!$A$2:$A$51,1,0)</f>
        <v>#N/A</v>
      </c>
      <c r="AP685" s="469"/>
      <c r="AQ685" s="469"/>
      <c r="AR685" s="468"/>
      <c r="AS685" s="472"/>
      <c r="AT685" s="468"/>
      <c r="AU685" s="468" t="s">
        <v>6514</v>
      </c>
      <c r="AV685" s="468" t="e">
        <f>VLOOKUP(C685,[3]LICITACIONES!$A$2:$B$67,2,0)</f>
        <v>#N/A</v>
      </c>
      <c r="AW685" s="468" t="e">
        <f>VLOOKUP(C685,'[3]O.C. EN EJECUCIÓN'!$A$2:$B$25,2,0)</f>
        <v>#N/A</v>
      </c>
      <c r="AX685" s="100"/>
      <c r="AY685" s="100"/>
      <c r="AZ685" s="100"/>
      <c r="BA685" s="100"/>
      <c r="BB685" s="100"/>
      <c r="BC685" s="100"/>
      <c r="BD685" s="100"/>
      <c r="BE685" s="100"/>
    </row>
    <row r="686" spans="1:57" ht="78.75" x14ac:dyDescent="0.25">
      <c r="A686" s="125">
        <v>690</v>
      </c>
      <c r="B686" s="129" t="s">
        <v>3935</v>
      </c>
      <c r="C686" s="129" t="s">
        <v>3931</v>
      </c>
      <c r="D686" s="133"/>
      <c r="E686" s="126" t="s">
        <v>3932</v>
      </c>
      <c r="F686" s="133"/>
      <c r="G686" s="133"/>
      <c r="H686" s="132" t="s">
        <v>3937</v>
      </c>
      <c r="I686" s="440">
        <v>42598</v>
      </c>
      <c r="J686" s="167" t="s">
        <v>47</v>
      </c>
      <c r="K686" s="166" t="s">
        <v>3938</v>
      </c>
      <c r="L686" s="131">
        <v>1032456.8</v>
      </c>
      <c r="M686" s="132"/>
      <c r="N686" s="151" t="s">
        <v>56</v>
      </c>
      <c r="O686" s="457">
        <v>42598</v>
      </c>
      <c r="P686" s="134" t="s">
        <v>203</v>
      </c>
      <c r="Q686" s="135">
        <v>42598</v>
      </c>
      <c r="R686" s="148"/>
      <c r="S686" s="137" t="s">
        <v>70</v>
      </c>
      <c r="T686" s="138">
        <v>42598</v>
      </c>
      <c r="U686" s="148" t="s">
        <v>7055</v>
      </c>
      <c r="V686" s="148" t="s">
        <v>56</v>
      </c>
      <c r="W686" s="452">
        <v>42619</v>
      </c>
      <c r="X686" s="148" t="s">
        <v>6048</v>
      </c>
      <c r="Y686" s="148" t="s">
        <v>3826</v>
      </c>
      <c r="Z686" s="421" t="s">
        <v>872</v>
      </c>
      <c r="AA686" s="141">
        <v>42626</v>
      </c>
      <c r="AB686" s="150"/>
      <c r="AC686" s="144"/>
      <c r="AD686" s="144"/>
      <c r="AE686" s="144"/>
      <c r="AF686" s="144"/>
      <c r="AG686" s="144"/>
      <c r="AH686" s="144"/>
      <c r="AI686" s="144"/>
      <c r="AJ686" s="144"/>
      <c r="AK686" s="144"/>
      <c r="AL686" s="144"/>
      <c r="AM686" s="342"/>
      <c r="AN686" s="479"/>
      <c r="AO686" s="372" t="e">
        <f>VLOOKUP(C686,[2]LICITACIONES!$A$2:$A$51,1,0)</f>
        <v>#N/A</v>
      </c>
      <c r="AP686" s="469"/>
      <c r="AQ686" s="469"/>
      <c r="AR686" s="468"/>
      <c r="AS686" s="472"/>
      <c r="AT686" s="468"/>
      <c r="AU686" s="468"/>
      <c r="AV686" s="468" t="e">
        <f>VLOOKUP(C686,[3]LICITACIONES!$A$2:$B$67,2,0)</f>
        <v>#N/A</v>
      </c>
      <c r="AW686" s="468" t="e">
        <f>VLOOKUP(C686,'[3]O.C. EN EJECUCIÓN'!$A$2:$B$25,2,0)</f>
        <v>#N/A</v>
      </c>
      <c r="AX686" s="100"/>
      <c r="AY686" s="100"/>
      <c r="AZ686" s="100"/>
      <c r="BA686" s="100"/>
      <c r="BB686" s="100"/>
      <c r="BC686" s="100"/>
      <c r="BD686" s="100"/>
      <c r="BE686" s="100"/>
    </row>
    <row r="687" spans="1:57" ht="78.75" x14ac:dyDescent="0.25">
      <c r="A687" s="125">
        <v>691</v>
      </c>
      <c r="B687" s="129" t="s">
        <v>3939</v>
      </c>
      <c r="C687" s="129" t="s">
        <v>3935</v>
      </c>
      <c r="D687" s="133"/>
      <c r="E687" s="126" t="s">
        <v>3936</v>
      </c>
      <c r="F687" s="133"/>
      <c r="G687" s="133"/>
      <c r="H687" s="132" t="s">
        <v>3941</v>
      </c>
      <c r="I687" s="440">
        <v>42599</v>
      </c>
      <c r="J687" s="167" t="s">
        <v>271</v>
      </c>
      <c r="K687" s="166" t="s">
        <v>3942</v>
      </c>
      <c r="L687" s="131">
        <v>2300</v>
      </c>
      <c r="M687" s="133" t="s">
        <v>3943</v>
      </c>
      <c r="N687" s="151" t="s">
        <v>203</v>
      </c>
      <c r="O687" s="457">
        <v>42599</v>
      </c>
      <c r="P687" s="134" t="s">
        <v>203</v>
      </c>
      <c r="Q687" s="135">
        <v>42599</v>
      </c>
      <c r="R687" s="148"/>
      <c r="S687" s="137" t="s">
        <v>70</v>
      </c>
      <c r="T687" s="451">
        <v>42599</v>
      </c>
      <c r="U687" s="148" t="s">
        <v>3293</v>
      </c>
      <c r="V687" s="148" t="s">
        <v>204</v>
      </c>
      <c r="W687" s="452">
        <v>42619</v>
      </c>
      <c r="X687" s="148" t="s">
        <v>6075</v>
      </c>
      <c r="Y687" s="148" t="s">
        <v>6076</v>
      </c>
      <c r="Z687" s="421"/>
      <c r="AA687" s="141"/>
      <c r="AB687" s="150"/>
      <c r="AC687" s="144"/>
      <c r="AD687" s="144"/>
      <c r="AE687" s="144"/>
      <c r="AF687" s="144"/>
      <c r="AG687" s="144"/>
      <c r="AH687" s="144"/>
      <c r="AI687" s="144"/>
      <c r="AJ687" s="144"/>
      <c r="AK687" s="144"/>
      <c r="AL687" s="144"/>
      <c r="AM687" s="342"/>
      <c r="AN687" s="479"/>
      <c r="AO687" s="372" t="e">
        <f>VLOOKUP(C687,[2]LICITACIONES!$A$2:$A$51,1,0)</f>
        <v>#N/A</v>
      </c>
      <c r="AP687" s="469"/>
      <c r="AQ687" s="469"/>
      <c r="AR687" s="468"/>
      <c r="AS687" s="472"/>
      <c r="AT687" s="468"/>
      <c r="AU687" s="468" t="s">
        <v>6514</v>
      </c>
      <c r="AV687" s="468" t="e">
        <f>VLOOKUP(C687,[3]LICITACIONES!$A$2:$B$67,2,0)</f>
        <v>#N/A</v>
      </c>
      <c r="AW687" s="468" t="e">
        <f>VLOOKUP(C687,'[3]O.C. EN EJECUCIÓN'!$A$2:$B$25,2,0)</f>
        <v>#N/A</v>
      </c>
      <c r="AX687" s="100"/>
      <c r="AY687" s="100"/>
      <c r="AZ687" s="100"/>
      <c r="BA687" s="100"/>
      <c r="BB687" s="100"/>
      <c r="BC687" s="100"/>
      <c r="BD687" s="100"/>
      <c r="BE687" s="100"/>
    </row>
    <row r="688" spans="1:57" ht="94.5" x14ac:dyDescent="0.25">
      <c r="A688" s="125">
        <v>692</v>
      </c>
      <c r="B688" s="129" t="s">
        <v>3944</v>
      </c>
      <c r="C688" s="129" t="s">
        <v>3939</v>
      </c>
      <c r="D688" s="133"/>
      <c r="E688" s="126" t="s">
        <v>3940</v>
      </c>
      <c r="F688" s="133"/>
      <c r="G688" s="133"/>
      <c r="H688" s="132" t="s">
        <v>3946</v>
      </c>
      <c r="I688" s="440">
        <v>42599</v>
      </c>
      <c r="J688" s="167" t="s">
        <v>271</v>
      </c>
      <c r="K688" s="166" t="s">
        <v>3598</v>
      </c>
      <c r="L688" s="131">
        <v>2000</v>
      </c>
      <c r="M688" s="132" t="s">
        <v>3947</v>
      </c>
      <c r="N688" s="151" t="s">
        <v>203</v>
      </c>
      <c r="O688" s="457">
        <v>42599</v>
      </c>
      <c r="P688" s="134" t="s">
        <v>203</v>
      </c>
      <c r="Q688" s="135">
        <v>42599</v>
      </c>
      <c r="R688" s="148"/>
      <c r="S688" s="137" t="s">
        <v>70</v>
      </c>
      <c r="T688" s="138">
        <v>42599</v>
      </c>
      <c r="U688" s="148" t="s">
        <v>3293</v>
      </c>
      <c r="V688" s="148" t="s">
        <v>204</v>
      </c>
      <c r="W688" s="452">
        <v>42620</v>
      </c>
      <c r="X688" s="148" t="s">
        <v>6077</v>
      </c>
      <c r="Y688" s="148" t="s">
        <v>6078</v>
      </c>
      <c r="Z688" s="421"/>
      <c r="AA688" s="141"/>
      <c r="AB688" s="150"/>
      <c r="AC688" s="144"/>
      <c r="AD688" s="144"/>
      <c r="AE688" s="144"/>
      <c r="AF688" s="144"/>
      <c r="AG688" s="144"/>
      <c r="AH688" s="144"/>
      <c r="AI688" s="144"/>
      <c r="AJ688" s="144"/>
      <c r="AK688" s="144"/>
      <c r="AL688" s="144"/>
      <c r="AM688" s="342"/>
      <c r="AN688" s="479"/>
      <c r="AO688" s="372" t="e">
        <f>VLOOKUP(C688,[2]LICITACIONES!$A$2:$A$51,1,0)</f>
        <v>#N/A</v>
      </c>
      <c r="AP688" s="469"/>
      <c r="AQ688" s="469"/>
      <c r="AR688" s="468"/>
      <c r="AS688" s="472"/>
      <c r="AT688" s="468"/>
      <c r="AU688" s="468" t="s">
        <v>6514</v>
      </c>
      <c r="AV688" s="468" t="e">
        <f>VLOOKUP(C688,[3]LICITACIONES!$A$2:$B$67,2,0)</f>
        <v>#N/A</v>
      </c>
      <c r="AW688" s="468" t="e">
        <f>VLOOKUP(C688,'[3]O.C. EN EJECUCIÓN'!$A$2:$B$25,2,0)</f>
        <v>#N/A</v>
      </c>
      <c r="AX688" s="100"/>
      <c r="AY688" s="100"/>
      <c r="AZ688" s="100"/>
      <c r="BA688" s="100"/>
      <c r="BB688" s="100"/>
      <c r="BC688" s="100"/>
      <c r="BD688" s="100"/>
      <c r="BE688" s="100"/>
    </row>
    <row r="689" spans="1:57" ht="94.5" x14ac:dyDescent="0.25">
      <c r="A689" s="125">
        <v>693</v>
      </c>
      <c r="B689" s="129" t="s">
        <v>3948</v>
      </c>
      <c r="C689" s="129" t="s">
        <v>3944</v>
      </c>
      <c r="D689" s="133"/>
      <c r="E689" s="126" t="s">
        <v>3945</v>
      </c>
      <c r="F689" s="133"/>
      <c r="G689" s="133"/>
      <c r="H689" s="132" t="s">
        <v>3950</v>
      </c>
      <c r="I689" s="440">
        <v>42599</v>
      </c>
      <c r="J689" s="167" t="s">
        <v>271</v>
      </c>
      <c r="K689" s="166" t="s">
        <v>3951</v>
      </c>
      <c r="L689" s="131">
        <v>3800</v>
      </c>
      <c r="M689" s="132" t="s">
        <v>3952</v>
      </c>
      <c r="N689" s="151" t="s">
        <v>203</v>
      </c>
      <c r="O689" s="457">
        <v>42599</v>
      </c>
      <c r="P689" s="134" t="s">
        <v>203</v>
      </c>
      <c r="Q689" s="135">
        <v>42599</v>
      </c>
      <c r="R689" s="148"/>
      <c r="S689" s="137" t="s">
        <v>70</v>
      </c>
      <c r="T689" s="138">
        <v>42599</v>
      </c>
      <c r="U689" s="148" t="s">
        <v>3293</v>
      </c>
      <c r="V689" s="148" t="s">
        <v>204</v>
      </c>
      <c r="W689" s="452">
        <v>42620</v>
      </c>
      <c r="X689" s="148" t="s">
        <v>6079</v>
      </c>
      <c r="Y689" s="148" t="s">
        <v>6078</v>
      </c>
      <c r="Z689" s="421"/>
      <c r="AA689" s="141"/>
      <c r="AB689" s="150"/>
      <c r="AC689" s="144"/>
      <c r="AD689" s="144"/>
      <c r="AE689" s="144"/>
      <c r="AF689" s="144"/>
      <c r="AG689" s="144"/>
      <c r="AH689" s="144"/>
      <c r="AI689" s="144"/>
      <c r="AJ689" s="144"/>
      <c r="AK689" s="144"/>
      <c r="AL689" s="144"/>
      <c r="AM689" s="342"/>
      <c r="AN689" s="479"/>
      <c r="AO689" s="372" t="e">
        <f>VLOOKUP(C689,[2]LICITACIONES!$A$2:$A$51,1,0)</f>
        <v>#N/A</v>
      </c>
      <c r="AP689" s="469"/>
      <c r="AQ689" s="469"/>
      <c r="AR689" s="468"/>
      <c r="AS689" s="473"/>
      <c r="AT689" s="468"/>
      <c r="AU689" s="468" t="s">
        <v>6514</v>
      </c>
      <c r="AV689" s="468" t="e">
        <f>VLOOKUP(C689,[3]LICITACIONES!$A$2:$B$67,2,0)</f>
        <v>#N/A</v>
      </c>
      <c r="AW689" s="468" t="e">
        <f>VLOOKUP(C689,'[3]O.C. EN EJECUCIÓN'!$A$2:$B$25,2,0)</f>
        <v>#N/A</v>
      </c>
      <c r="AX689" s="100"/>
      <c r="AY689" s="100"/>
      <c r="AZ689" s="100"/>
      <c r="BA689" s="100"/>
      <c r="BB689" s="100"/>
      <c r="BC689" s="100"/>
      <c r="BD689" s="100"/>
      <c r="BE689" s="100"/>
    </row>
    <row r="690" spans="1:57" ht="78.75" x14ac:dyDescent="0.25">
      <c r="A690" s="125">
        <v>694</v>
      </c>
      <c r="B690" s="129" t="s">
        <v>3953</v>
      </c>
      <c r="C690" s="129" t="s">
        <v>3948</v>
      </c>
      <c r="D690" s="133"/>
      <c r="E690" s="126" t="s">
        <v>3949</v>
      </c>
      <c r="F690" s="133"/>
      <c r="G690" s="133"/>
      <c r="H690" s="132" t="s">
        <v>3955</v>
      </c>
      <c r="I690" s="440">
        <v>42599</v>
      </c>
      <c r="J690" s="167" t="s">
        <v>271</v>
      </c>
      <c r="K690" s="166" t="s">
        <v>3956</v>
      </c>
      <c r="L690" s="131">
        <v>3000</v>
      </c>
      <c r="M690" s="132" t="s">
        <v>3957</v>
      </c>
      <c r="N690" s="151" t="s">
        <v>203</v>
      </c>
      <c r="O690" s="457">
        <v>42599</v>
      </c>
      <c r="P690" s="134" t="s">
        <v>203</v>
      </c>
      <c r="Q690" s="135">
        <v>42599</v>
      </c>
      <c r="R690" s="148"/>
      <c r="S690" s="137" t="s">
        <v>70</v>
      </c>
      <c r="T690" s="138">
        <v>42599</v>
      </c>
      <c r="U690" s="148" t="s">
        <v>3293</v>
      </c>
      <c r="V690" s="148" t="s">
        <v>204</v>
      </c>
      <c r="W690" s="452">
        <v>42648</v>
      </c>
      <c r="X690" s="148" t="s">
        <v>7056</v>
      </c>
      <c r="Y690" s="148" t="s">
        <v>3835</v>
      </c>
      <c r="Z690" s="421" t="s">
        <v>7047</v>
      </c>
      <c r="AA690" s="141">
        <v>42648</v>
      </c>
      <c r="AB690" s="150"/>
      <c r="AC690" s="144"/>
      <c r="AD690" s="144"/>
      <c r="AE690" s="144"/>
      <c r="AF690" s="144"/>
      <c r="AG690" s="144"/>
      <c r="AH690" s="144"/>
      <c r="AI690" s="144"/>
      <c r="AJ690" s="144"/>
      <c r="AK690" s="144"/>
      <c r="AL690" s="144"/>
      <c r="AM690" s="342"/>
      <c r="AN690" s="479"/>
      <c r="AO690" s="372" t="e">
        <f>VLOOKUP(C690,[2]LICITACIONES!$A$2:$A$51,1,0)</f>
        <v>#N/A</v>
      </c>
      <c r="AP690" s="469"/>
      <c r="AQ690" s="469"/>
      <c r="AR690" s="468"/>
      <c r="AS690" s="468"/>
      <c r="AT690" s="468"/>
      <c r="AU690" s="468"/>
      <c r="AV690" s="468" t="e">
        <f>VLOOKUP(C690,[3]LICITACIONES!$A$2:$B$67,2,0)</f>
        <v>#N/A</v>
      </c>
      <c r="AW690" s="468" t="e">
        <f>VLOOKUP(C690,'[3]O.C. EN EJECUCIÓN'!$A$2:$B$25,2,0)</f>
        <v>#N/A</v>
      </c>
      <c r="AX690" s="100"/>
      <c r="AY690" s="100"/>
      <c r="AZ690" s="100"/>
      <c r="BA690" s="100"/>
      <c r="BB690" s="100"/>
      <c r="BC690" s="100"/>
      <c r="BD690" s="100"/>
      <c r="BE690" s="100"/>
    </row>
    <row r="691" spans="1:57" ht="78.75" x14ac:dyDescent="0.25">
      <c r="A691" s="125">
        <v>695</v>
      </c>
      <c r="B691" s="129" t="s">
        <v>3958</v>
      </c>
      <c r="C691" s="129" t="s">
        <v>3953</v>
      </c>
      <c r="D691" s="133"/>
      <c r="E691" s="126" t="s">
        <v>3954</v>
      </c>
      <c r="F691" s="133"/>
      <c r="G691" s="133"/>
      <c r="H691" s="132" t="s">
        <v>3955</v>
      </c>
      <c r="I691" s="440">
        <v>42599</v>
      </c>
      <c r="J691" s="167" t="s">
        <v>271</v>
      </c>
      <c r="K691" s="166" t="s">
        <v>3960</v>
      </c>
      <c r="L691" s="131">
        <v>33000</v>
      </c>
      <c r="M691" s="132" t="s">
        <v>3961</v>
      </c>
      <c r="N691" s="151" t="s">
        <v>203</v>
      </c>
      <c r="O691" s="457">
        <v>42599</v>
      </c>
      <c r="P691" s="134" t="s">
        <v>203</v>
      </c>
      <c r="Q691" s="135">
        <v>42599</v>
      </c>
      <c r="R691" s="148"/>
      <c r="S691" s="137" t="s">
        <v>70</v>
      </c>
      <c r="T691" s="138">
        <v>42599</v>
      </c>
      <c r="U691" s="148" t="s">
        <v>3293</v>
      </c>
      <c r="V691" s="148" t="s">
        <v>204</v>
      </c>
      <c r="W691" s="452">
        <v>42618</v>
      </c>
      <c r="X691" s="148" t="s">
        <v>6080</v>
      </c>
      <c r="Y691" s="148" t="s">
        <v>6081</v>
      </c>
      <c r="Z691" s="421"/>
      <c r="AA691" s="141"/>
      <c r="AB691" s="150"/>
      <c r="AC691" s="144"/>
      <c r="AD691" s="144"/>
      <c r="AE691" s="144"/>
      <c r="AF691" s="144"/>
      <c r="AG691" s="144"/>
      <c r="AH691" s="144"/>
      <c r="AI691" s="144"/>
      <c r="AJ691" s="144"/>
      <c r="AK691" s="144"/>
      <c r="AL691" s="144"/>
      <c r="AM691" s="342"/>
      <c r="AN691" s="479"/>
      <c r="AO691" s="372" t="e">
        <f>VLOOKUP(C691,[2]LICITACIONES!$A$2:$A$51,1,0)</f>
        <v>#N/A</v>
      </c>
      <c r="AP691" s="469"/>
      <c r="AQ691" s="469"/>
      <c r="AR691" s="468"/>
      <c r="AS691" s="468"/>
      <c r="AT691" s="468"/>
      <c r="AU691" s="468" t="s">
        <v>6514</v>
      </c>
      <c r="AV691" s="468" t="e">
        <f>VLOOKUP(C691,[3]LICITACIONES!$A$2:$B$67,2,0)</f>
        <v>#N/A</v>
      </c>
      <c r="AW691" s="468" t="e">
        <f>VLOOKUP(C691,'[3]O.C. EN EJECUCIÓN'!$A$2:$B$25,2,0)</f>
        <v>#N/A</v>
      </c>
      <c r="AX691" s="100"/>
      <c r="AY691" s="100"/>
      <c r="AZ691" s="100"/>
      <c r="BA691" s="100"/>
      <c r="BB691" s="100"/>
      <c r="BC691" s="100"/>
      <c r="BD691" s="100"/>
      <c r="BE691" s="100"/>
    </row>
    <row r="692" spans="1:57" ht="78.75" x14ac:dyDescent="0.25">
      <c r="A692" s="125">
        <v>696</v>
      </c>
      <c r="B692" s="129" t="s">
        <v>3962</v>
      </c>
      <c r="C692" s="129" t="s">
        <v>3958</v>
      </c>
      <c r="D692" s="133"/>
      <c r="E692" s="126" t="s">
        <v>3959</v>
      </c>
      <c r="F692" s="133"/>
      <c r="G692" s="133"/>
      <c r="H692" s="132" t="s">
        <v>3964</v>
      </c>
      <c r="I692" s="440">
        <v>42599</v>
      </c>
      <c r="J692" s="167" t="s">
        <v>271</v>
      </c>
      <c r="K692" s="166" t="s">
        <v>3965</v>
      </c>
      <c r="L692" s="131">
        <v>33000</v>
      </c>
      <c r="M692" s="132" t="s">
        <v>3966</v>
      </c>
      <c r="N692" s="151" t="s">
        <v>203</v>
      </c>
      <c r="O692" s="457">
        <v>42599</v>
      </c>
      <c r="P692" s="134" t="s">
        <v>203</v>
      </c>
      <c r="Q692" s="135">
        <v>42599</v>
      </c>
      <c r="R692" s="148"/>
      <c r="S692" s="137" t="s">
        <v>70</v>
      </c>
      <c r="T692" s="138">
        <v>42599</v>
      </c>
      <c r="U692" s="148" t="s">
        <v>3293</v>
      </c>
      <c r="V692" s="148" t="s">
        <v>204</v>
      </c>
      <c r="W692" s="452">
        <v>42621</v>
      </c>
      <c r="X692" s="148" t="s">
        <v>6082</v>
      </c>
      <c r="Y692" s="148" t="s">
        <v>3835</v>
      </c>
      <c r="Z692" s="421"/>
      <c r="AA692" s="141"/>
      <c r="AB692" s="150"/>
      <c r="AC692" s="144"/>
      <c r="AD692" s="144"/>
      <c r="AE692" s="144"/>
      <c r="AF692" s="144" t="s">
        <v>6228</v>
      </c>
      <c r="AG692" s="144"/>
      <c r="AH692" s="454">
        <v>42402</v>
      </c>
      <c r="AI692" s="144"/>
      <c r="AJ692" s="144"/>
      <c r="AK692" s="144"/>
      <c r="AL692" s="144"/>
      <c r="AM692" s="342"/>
      <c r="AN692" s="479"/>
      <c r="AO692" s="372" t="e">
        <f>VLOOKUP(C692,[2]LICITACIONES!$A$2:$A$51,1,0)</f>
        <v>#N/A</v>
      </c>
      <c r="AP692" s="469"/>
      <c r="AQ692" s="469"/>
      <c r="AR692" s="468"/>
      <c r="AS692" s="468"/>
      <c r="AT692" s="468"/>
      <c r="AU692" s="468" t="s">
        <v>6514</v>
      </c>
      <c r="AV692" s="468" t="e">
        <f>VLOOKUP(C692,[3]LICITACIONES!$A$2:$B$67,2,0)</f>
        <v>#N/A</v>
      </c>
      <c r="AW692" s="468" t="e">
        <f>VLOOKUP(C692,'[3]O.C. EN EJECUCIÓN'!$A$2:$B$25,2,0)</f>
        <v>#N/A</v>
      </c>
      <c r="AX692" s="100"/>
      <c r="AY692" s="100"/>
      <c r="AZ692" s="100"/>
      <c r="BA692" s="100"/>
      <c r="BB692" s="100"/>
      <c r="BC692" s="100"/>
      <c r="BD692" s="100"/>
      <c r="BE692" s="100"/>
    </row>
    <row r="693" spans="1:57" ht="78.75" x14ac:dyDescent="0.25">
      <c r="A693" s="125">
        <v>697</v>
      </c>
      <c r="B693" s="129" t="s">
        <v>3967</v>
      </c>
      <c r="C693" s="129" t="s">
        <v>3962</v>
      </c>
      <c r="D693" s="133"/>
      <c r="E693" s="126" t="s">
        <v>3963</v>
      </c>
      <c r="F693" s="133"/>
      <c r="G693" s="133"/>
      <c r="H693" s="132" t="s">
        <v>3969</v>
      </c>
      <c r="I693" s="440">
        <v>42598</v>
      </c>
      <c r="J693" s="167" t="s">
        <v>271</v>
      </c>
      <c r="K693" s="166" t="s">
        <v>3970</v>
      </c>
      <c r="L693" s="131">
        <v>2000</v>
      </c>
      <c r="M693" s="132" t="s">
        <v>3971</v>
      </c>
      <c r="N693" s="151" t="s">
        <v>203</v>
      </c>
      <c r="O693" s="457">
        <v>42598</v>
      </c>
      <c r="P693" s="134" t="s">
        <v>203</v>
      </c>
      <c r="Q693" s="135">
        <v>42598</v>
      </c>
      <c r="R693" s="148"/>
      <c r="S693" s="137" t="s">
        <v>70</v>
      </c>
      <c r="T693" s="138">
        <v>42599</v>
      </c>
      <c r="U693" s="148" t="s">
        <v>3293</v>
      </c>
      <c r="V693" s="148"/>
      <c r="W693" s="452">
        <v>42618</v>
      </c>
      <c r="X693" s="148" t="s">
        <v>5969</v>
      </c>
      <c r="Y693" s="148" t="s">
        <v>3835</v>
      </c>
      <c r="Z693" s="421" t="s">
        <v>207</v>
      </c>
      <c r="AA693" s="141">
        <v>42621</v>
      </c>
      <c r="AB693" s="150"/>
      <c r="AC693" s="144"/>
      <c r="AD693" s="144"/>
      <c r="AE693" s="144"/>
      <c r="AF693" s="144"/>
      <c r="AG693" s="144"/>
      <c r="AH693" s="144"/>
      <c r="AI693" s="144"/>
      <c r="AJ693" s="144"/>
      <c r="AK693" s="144"/>
      <c r="AL693" s="144"/>
      <c r="AM693" s="342"/>
      <c r="AN693" s="479"/>
      <c r="AO693" s="372" t="e">
        <f>VLOOKUP(C693,[2]LICITACIONES!$A$2:$A$51,1,0)</f>
        <v>#N/A</v>
      </c>
      <c r="AP693" s="469"/>
      <c r="AQ693" s="469"/>
      <c r="AR693" s="468"/>
      <c r="AS693" s="468"/>
      <c r="AT693" s="468"/>
      <c r="AU693" s="468"/>
      <c r="AV693" s="468" t="e">
        <f>VLOOKUP(C693,[3]LICITACIONES!$A$2:$B$67,2,0)</f>
        <v>#N/A</v>
      </c>
      <c r="AW693" s="468" t="e">
        <f>VLOOKUP(C693,'[3]O.C. EN EJECUCIÓN'!$A$2:$B$25,2,0)</f>
        <v>#N/A</v>
      </c>
      <c r="AX693" s="100"/>
      <c r="AY693" s="100"/>
      <c r="AZ693" s="100"/>
      <c r="BA693" s="100"/>
      <c r="BB693" s="100"/>
      <c r="BC693" s="100"/>
      <c r="BD693" s="100"/>
      <c r="BE693" s="100"/>
    </row>
    <row r="694" spans="1:57" ht="78.75" x14ac:dyDescent="0.25">
      <c r="A694" s="125">
        <v>698</v>
      </c>
      <c r="B694" s="129" t="s">
        <v>3972</v>
      </c>
      <c r="C694" s="129" t="s">
        <v>3967</v>
      </c>
      <c r="D694" s="133"/>
      <c r="E694" s="126" t="s">
        <v>3968</v>
      </c>
      <c r="F694" s="133"/>
      <c r="G694" s="133"/>
      <c r="H694" s="132" t="s">
        <v>3974</v>
      </c>
      <c r="I694" s="440">
        <v>42598</v>
      </c>
      <c r="J694" s="167" t="s">
        <v>271</v>
      </c>
      <c r="K694" s="166" t="s">
        <v>3975</v>
      </c>
      <c r="L694" s="131">
        <v>10000</v>
      </c>
      <c r="M694" s="132" t="s">
        <v>3976</v>
      </c>
      <c r="N694" s="151" t="s">
        <v>203</v>
      </c>
      <c r="O694" s="457">
        <v>42598</v>
      </c>
      <c r="P694" s="134" t="s">
        <v>203</v>
      </c>
      <c r="Q694" s="135">
        <v>42598</v>
      </c>
      <c r="R694" s="148"/>
      <c r="S694" s="137" t="s">
        <v>70</v>
      </c>
      <c r="T694" s="138">
        <v>42599</v>
      </c>
      <c r="U694" s="148" t="s">
        <v>3293</v>
      </c>
      <c r="V694" s="148" t="s">
        <v>204</v>
      </c>
      <c r="W694" s="452">
        <v>42628</v>
      </c>
      <c r="X694" s="148" t="s">
        <v>6496</v>
      </c>
      <c r="Y694" s="148" t="s">
        <v>6081</v>
      </c>
      <c r="Z694" s="421"/>
      <c r="AA694" s="141"/>
      <c r="AB694" s="150"/>
      <c r="AC694" s="144"/>
      <c r="AD694" s="144"/>
      <c r="AE694" s="144"/>
      <c r="AF694" s="144">
        <v>20141715594</v>
      </c>
      <c r="AG694" s="144"/>
      <c r="AH694" s="144" t="s">
        <v>6229</v>
      </c>
      <c r="AI694" s="144"/>
      <c r="AJ694" s="144"/>
      <c r="AK694" s="144"/>
      <c r="AL694" s="144"/>
      <c r="AM694" s="342"/>
      <c r="AN694" s="479"/>
      <c r="AO694" s="372" t="e">
        <f>VLOOKUP(C694,[2]LICITACIONES!$A$2:$A$51,1,0)</f>
        <v>#N/A</v>
      </c>
      <c r="AP694" s="469"/>
      <c r="AQ694" s="469"/>
      <c r="AR694" s="468"/>
      <c r="AS694" s="468"/>
      <c r="AT694" s="468"/>
      <c r="AU694" s="468" t="s">
        <v>6514</v>
      </c>
      <c r="AV694" s="468" t="e">
        <f>VLOOKUP(C694,[3]LICITACIONES!$A$2:$B$67,2,0)</f>
        <v>#N/A</v>
      </c>
      <c r="AW694" s="468" t="e">
        <f>VLOOKUP(C694,'[3]O.C. EN EJECUCIÓN'!$A$2:$B$25,2,0)</f>
        <v>#N/A</v>
      </c>
      <c r="AX694" s="100"/>
      <c r="AY694" s="100"/>
      <c r="AZ694" s="100"/>
      <c r="BA694" s="100"/>
      <c r="BB694" s="100"/>
      <c r="BC694" s="100"/>
      <c r="BD694" s="100"/>
      <c r="BE694" s="100"/>
    </row>
    <row r="695" spans="1:57" ht="78.75" x14ac:dyDescent="0.25">
      <c r="A695" s="125">
        <v>699</v>
      </c>
      <c r="B695" s="129" t="s">
        <v>3977</v>
      </c>
      <c r="C695" s="129" t="s">
        <v>3972</v>
      </c>
      <c r="D695" s="133"/>
      <c r="E695" s="126" t="s">
        <v>3973</v>
      </c>
      <c r="F695" s="133"/>
      <c r="G695" s="133"/>
      <c r="H695" s="132" t="s">
        <v>3979</v>
      </c>
      <c r="I695" s="440">
        <v>42598</v>
      </c>
      <c r="J695" s="167" t="s">
        <v>271</v>
      </c>
      <c r="K695" s="166" t="s">
        <v>3980</v>
      </c>
      <c r="L695" s="131">
        <v>33000</v>
      </c>
      <c r="M695" s="132" t="s">
        <v>3981</v>
      </c>
      <c r="N695" s="151" t="s">
        <v>203</v>
      </c>
      <c r="O695" s="457">
        <v>42598</v>
      </c>
      <c r="P695" s="134" t="s">
        <v>203</v>
      </c>
      <c r="Q695" s="135">
        <v>42598</v>
      </c>
      <c r="R695" s="148"/>
      <c r="S695" s="137" t="s">
        <v>70</v>
      </c>
      <c r="T695" s="138">
        <v>42599</v>
      </c>
      <c r="U695" s="148" t="s">
        <v>3293</v>
      </c>
      <c r="V695" s="148" t="s">
        <v>204</v>
      </c>
      <c r="W695" s="452">
        <v>42619</v>
      </c>
      <c r="X695" s="148" t="s">
        <v>6083</v>
      </c>
      <c r="Y695" s="148" t="s">
        <v>6081</v>
      </c>
      <c r="Z695" s="421"/>
      <c r="AA695" s="141"/>
      <c r="AB695" s="150"/>
      <c r="AC695" s="144"/>
      <c r="AD695" s="144"/>
      <c r="AE695" s="144"/>
      <c r="AF695" s="144"/>
      <c r="AG695" s="144"/>
      <c r="AH695" s="144"/>
      <c r="AI695" s="144"/>
      <c r="AJ695" s="144"/>
      <c r="AK695" s="144"/>
      <c r="AL695" s="144"/>
      <c r="AM695" s="342"/>
      <c r="AN695" s="479"/>
      <c r="AO695" s="372" t="e">
        <f>VLOOKUP(C695,[2]LICITACIONES!$A$2:$A$51,1,0)</f>
        <v>#N/A</v>
      </c>
      <c r="AP695" s="469"/>
      <c r="AQ695" s="469"/>
      <c r="AR695" s="468"/>
      <c r="AS695" s="468"/>
      <c r="AT695" s="468"/>
      <c r="AU695" s="468" t="s">
        <v>6514</v>
      </c>
      <c r="AV695" s="468" t="e">
        <f>VLOOKUP(C695,[3]LICITACIONES!$A$2:$B$67,2,0)</f>
        <v>#N/A</v>
      </c>
      <c r="AW695" s="468" t="e">
        <f>VLOOKUP(C695,'[3]O.C. EN EJECUCIÓN'!$A$2:$B$25,2,0)</f>
        <v>#N/A</v>
      </c>
      <c r="AX695" s="100"/>
      <c r="AY695" s="100"/>
      <c r="AZ695" s="100"/>
      <c r="BA695" s="100"/>
      <c r="BB695" s="100"/>
      <c r="BC695" s="100"/>
      <c r="BD695" s="100"/>
      <c r="BE695" s="100"/>
    </row>
    <row r="696" spans="1:57" ht="78.75" x14ac:dyDescent="0.25">
      <c r="A696" s="125">
        <v>700</v>
      </c>
      <c r="B696" s="129" t="s">
        <v>3982</v>
      </c>
      <c r="C696" s="129" t="s">
        <v>3977</v>
      </c>
      <c r="D696" s="133"/>
      <c r="E696" s="126" t="s">
        <v>3978</v>
      </c>
      <c r="F696" s="133"/>
      <c r="G696" s="133"/>
      <c r="H696" s="132" t="s">
        <v>3984</v>
      </c>
      <c r="I696" s="440">
        <v>42598</v>
      </c>
      <c r="J696" s="167" t="s">
        <v>271</v>
      </c>
      <c r="K696" s="166" t="s">
        <v>3985</v>
      </c>
      <c r="L696" s="131">
        <v>33000</v>
      </c>
      <c r="M696" s="132" t="s">
        <v>3986</v>
      </c>
      <c r="N696" s="151" t="s">
        <v>203</v>
      </c>
      <c r="O696" s="457">
        <v>42598</v>
      </c>
      <c r="P696" s="134" t="s">
        <v>203</v>
      </c>
      <c r="Q696" s="135">
        <v>42598</v>
      </c>
      <c r="R696" s="148"/>
      <c r="S696" s="137" t="s">
        <v>70</v>
      </c>
      <c r="T696" s="138">
        <v>42599</v>
      </c>
      <c r="U696" s="148" t="s">
        <v>3293</v>
      </c>
      <c r="V696" s="148" t="s">
        <v>204</v>
      </c>
      <c r="W696" s="452">
        <v>42619</v>
      </c>
      <c r="X696" s="148" t="s">
        <v>6084</v>
      </c>
      <c r="Y696" s="148" t="s">
        <v>6081</v>
      </c>
      <c r="Z696" s="421"/>
      <c r="AA696" s="141"/>
      <c r="AB696" s="150"/>
      <c r="AC696" s="144"/>
      <c r="AD696" s="144"/>
      <c r="AE696" s="144"/>
      <c r="AF696" s="144"/>
      <c r="AG696" s="144"/>
      <c r="AH696" s="144"/>
      <c r="AI696" s="144"/>
      <c r="AJ696" s="144"/>
      <c r="AK696" s="144"/>
      <c r="AL696" s="144"/>
      <c r="AM696" s="342"/>
      <c r="AN696" s="479"/>
      <c r="AO696" s="372" t="e">
        <f>VLOOKUP(C696,[2]LICITACIONES!$A$2:$A$51,1,0)</f>
        <v>#N/A</v>
      </c>
      <c r="AP696" s="469"/>
      <c r="AQ696" s="469"/>
      <c r="AR696" s="468"/>
      <c r="AS696" s="468"/>
      <c r="AT696" s="468"/>
      <c r="AU696" s="468" t="s">
        <v>6514</v>
      </c>
      <c r="AV696" s="468" t="e">
        <f>VLOOKUP(C696,[3]LICITACIONES!$A$2:$B$67,2,0)</f>
        <v>#N/A</v>
      </c>
      <c r="AW696" s="468" t="e">
        <f>VLOOKUP(C696,'[3]O.C. EN EJECUCIÓN'!$A$2:$B$25,2,0)</f>
        <v>#N/A</v>
      </c>
      <c r="AX696" s="100"/>
      <c r="AY696" s="100"/>
      <c r="AZ696" s="100"/>
      <c r="BA696" s="100"/>
      <c r="BB696" s="100"/>
      <c r="BC696" s="100"/>
      <c r="BD696" s="100"/>
      <c r="BE696" s="100"/>
    </row>
    <row r="697" spans="1:57" ht="78.75" x14ac:dyDescent="0.25">
      <c r="A697" s="125">
        <v>701</v>
      </c>
      <c r="B697" s="129" t="s">
        <v>3987</v>
      </c>
      <c r="C697" s="129" t="s">
        <v>3982</v>
      </c>
      <c r="D697" s="133"/>
      <c r="E697" s="126" t="s">
        <v>3983</v>
      </c>
      <c r="F697" s="133"/>
      <c r="G697" s="133"/>
      <c r="H697" s="132" t="s">
        <v>3989</v>
      </c>
      <c r="I697" s="440">
        <v>42598</v>
      </c>
      <c r="J697" s="167" t="s">
        <v>271</v>
      </c>
      <c r="K697" s="166" t="s">
        <v>3990</v>
      </c>
      <c r="L697" s="131">
        <v>4000</v>
      </c>
      <c r="M697" s="132" t="s">
        <v>3991</v>
      </c>
      <c r="N697" s="151" t="s">
        <v>203</v>
      </c>
      <c r="O697" s="457">
        <v>42598</v>
      </c>
      <c r="P697" s="134" t="s">
        <v>203</v>
      </c>
      <c r="Q697" s="135">
        <v>42598</v>
      </c>
      <c r="R697" s="148"/>
      <c r="S697" s="137" t="s">
        <v>70</v>
      </c>
      <c r="T697" s="138">
        <v>42599</v>
      </c>
      <c r="U697" s="148" t="s">
        <v>5968</v>
      </c>
      <c r="V697" s="148" t="s">
        <v>204</v>
      </c>
      <c r="W697" s="452">
        <v>42629</v>
      </c>
      <c r="X697" s="148" t="s">
        <v>6525</v>
      </c>
      <c r="Y697" s="148" t="s">
        <v>5970</v>
      </c>
      <c r="Z697" s="421"/>
      <c r="AA697" s="141"/>
      <c r="AB697" s="150"/>
      <c r="AC697" s="144"/>
      <c r="AD697" s="144"/>
      <c r="AE697" s="144"/>
      <c r="AF697" s="144"/>
      <c r="AG697" s="144"/>
      <c r="AH697" s="144"/>
      <c r="AI697" s="144"/>
      <c r="AJ697" s="144"/>
      <c r="AK697" s="144"/>
      <c r="AL697" s="144"/>
      <c r="AM697" s="342"/>
      <c r="AN697" s="479"/>
      <c r="AO697" s="372" t="e">
        <f>VLOOKUP(C697,[2]LICITACIONES!$A$2:$A$51,1,0)</f>
        <v>#N/A</v>
      </c>
      <c r="AP697" s="469"/>
      <c r="AQ697" s="469"/>
      <c r="AR697" s="468"/>
      <c r="AS697" s="468"/>
      <c r="AT697" s="468"/>
      <c r="AU697" s="468"/>
      <c r="AV697" s="468" t="e">
        <f>VLOOKUP(C697,[3]LICITACIONES!$A$2:$B$67,2,0)</f>
        <v>#N/A</v>
      </c>
      <c r="AW697" s="468" t="e">
        <f>VLOOKUP(C697,'[3]O.C. EN EJECUCIÓN'!$A$2:$B$25,2,0)</f>
        <v>#N/A</v>
      </c>
      <c r="AX697" s="100"/>
      <c r="AY697" s="100"/>
      <c r="AZ697" s="100"/>
      <c r="BA697" s="100"/>
      <c r="BB697" s="100"/>
      <c r="BC697" s="100"/>
      <c r="BD697" s="100"/>
      <c r="BE697" s="100"/>
    </row>
    <row r="698" spans="1:57" ht="78.75" x14ac:dyDescent="0.25">
      <c r="A698" s="125">
        <v>702</v>
      </c>
      <c r="B698" s="129" t="s">
        <v>3992</v>
      </c>
      <c r="C698" s="129" t="s">
        <v>3987</v>
      </c>
      <c r="D698" s="133"/>
      <c r="E698" s="126" t="s">
        <v>3988</v>
      </c>
      <c r="F698" s="133"/>
      <c r="G698" s="133"/>
      <c r="H698" s="132" t="s">
        <v>3994</v>
      </c>
      <c r="I698" s="440">
        <v>42599</v>
      </c>
      <c r="J698" s="167" t="s">
        <v>323</v>
      </c>
      <c r="K698" s="166" t="s">
        <v>3960</v>
      </c>
      <c r="L698" s="131">
        <v>13000</v>
      </c>
      <c r="M698" s="132" t="s">
        <v>3995</v>
      </c>
      <c r="N698" s="151" t="s">
        <v>203</v>
      </c>
      <c r="O698" s="457">
        <v>42599</v>
      </c>
      <c r="P698" s="134" t="s">
        <v>203</v>
      </c>
      <c r="Q698" s="135">
        <v>42599</v>
      </c>
      <c r="R698" s="148"/>
      <c r="S698" s="137" t="s">
        <v>70</v>
      </c>
      <c r="T698" s="138">
        <v>42601</v>
      </c>
      <c r="U698" s="148" t="s">
        <v>3293</v>
      </c>
      <c r="V698" s="148" t="s">
        <v>204</v>
      </c>
      <c r="W698" s="452">
        <v>42627</v>
      </c>
      <c r="X698" s="148" t="s">
        <v>6497</v>
      </c>
      <c r="Y698" s="148" t="s">
        <v>6081</v>
      </c>
      <c r="Z698" s="421"/>
      <c r="AA698" s="141"/>
      <c r="AB698" s="150"/>
      <c r="AC698" s="144"/>
      <c r="AD698" s="144"/>
      <c r="AE698" s="144"/>
      <c r="AF698" s="144"/>
      <c r="AG698" s="144"/>
      <c r="AH698" s="144"/>
      <c r="AI698" s="144"/>
      <c r="AJ698" s="144"/>
      <c r="AK698" s="144"/>
      <c r="AL698" s="144"/>
      <c r="AM698" s="342"/>
      <c r="AN698" s="479"/>
      <c r="AO698" s="372" t="e">
        <f>VLOOKUP(C698,[2]LICITACIONES!$A$2:$A$51,1,0)</f>
        <v>#N/A</v>
      </c>
      <c r="AP698" s="469"/>
      <c r="AQ698" s="469"/>
      <c r="AR698" s="468"/>
      <c r="AS698" s="468"/>
      <c r="AT698" s="468"/>
      <c r="AU698" s="468"/>
      <c r="AV698" s="468" t="e">
        <f>VLOOKUP(C698,[3]LICITACIONES!$A$2:$B$67,2,0)</f>
        <v>#N/A</v>
      </c>
      <c r="AW698" s="468" t="e">
        <f>VLOOKUP(C698,'[3]O.C. EN EJECUCIÓN'!$A$2:$B$25,2,0)</f>
        <v>#N/A</v>
      </c>
      <c r="AX698" s="100"/>
      <c r="AY698" s="100"/>
      <c r="AZ698" s="100"/>
      <c r="BA698" s="100"/>
      <c r="BB698" s="100"/>
      <c r="BC698" s="100"/>
      <c r="BD698" s="100"/>
      <c r="BE698" s="100"/>
    </row>
    <row r="699" spans="1:57" ht="78.75" x14ac:dyDescent="0.25">
      <c r="A699" s="125">
        <v>703</v>
      </c>
      <c r="B699" s="129" t="s">
        <v>3996</v>
      </c>
      <c r="C699" s="129" t="s">
        <v>3992</v>
      </c>
      <c r="D699" s="133"/>
      <c r="E699" s="126" t="s">
        <v>3993</v>
      </c>
      <c r="F699" s="133"/>
      <c r="G699" s="133"/>
      <c r="H699" s="132"/>
      <c r="I699" s="440">
        <v>42584</v>
      </c>
      <c r="J699" s="167" t="s">
        <v>430</v>
      </c>
      <c r="K699" s="166" t="s">
        <v>3997</v>
      </c>
      <c r="L699" s="131" t="s">
        <v>3998</v>
      </c>
      <c r="M699" s="132" t="s">
        <v>3999</v>
      </c>
      <c r="N699" s="151" t="s">
        <v>197</v>
      </c>
      <c r="O699" s="457">
        <v>42584</v>
      </c>
      <c r="P699" s="134" t="s">
        <v>197</v>
      </c>
      <c r="Q699" s="135">
        <v>42584</v>
      </c>
      <c r="R699" s="148"/>
      <c r="S699" s="137" t="s">
        <v>70</v>
      </c>
      <c r="T699" s="138">
        <v>42584</v>
      </c>
      <c r="U699" s="148" t="s">
        <v>3293</v>
      </c>
      <c r="V699" s="148" t="s">
        <v>204</v>
      </c>
      <c r="W699" s="452">
        <v>42628</v>
      </c>
      <c r="X699" s="148" t="s">
        <v>6498</v>
      </c>
      <c r="Y699" s="148" t="s">
        <v>6746</v>
      </c>
      <c r="Z699" s="421" t="s">
        <v>1437</v>
      </c>
      <c r="AA699" s="141">
        <v>42628</v>
      </c>
      <c r="AB699" s="150"/>
      <c r="AC699" s="144" t="s">
        <v>375</v>
      </c>
      <c r="AD699" s="144" t="s">
        <v>375</v>
      </c>
      <c r="AE699" s="144"/>
      <c r="AF699" s="144" t="s">
        <v>4000</v>
      </c>
      <c r="AG699" s="144"/>
      <c r="AH699" s="144" t="s">
        <v>4001</v>
      </c>
      <c r="AI699" s="144"/>
      <c r="AJ699" s="144"/>
      <c r="AK699" s="144"/>
      <c r="AL699" s="144"/>
      <c r="AM699" s="342"/>
      <c r="AN699" s="479"/>
      <c r="AO699" s="372" t="e">
        <f>VLOOKUP(C699,[2]LICITACIONES!$A$2:$A$51,1,0)</f>
        <v>#N/A</v>
      </c>
      <c r="AP699" s="469"/>
      <c r="AQ699" s="469"/>
      <c r="AR699" s="468"/>
      <c r="AS699" s="468"/>
      <c r="AT699" s="468"/>
      <c r="AU699" s="468"/>
      <c r="AV699" s="468" t="e">
        <f>VLOOKUP(C699,[3]LICITACIONES!$A$2:$B$67,2,0)</f>
        <v>#N/A</v>
      </c>
      <c r="AW699" s="468" t="e">
        <f>VLOOKUP(C699,'[3]O.C. EN EJECUCIÓN'!$A$2:$B$25,2,0)</f>
        <v>#N/A</v>
      </c>
      <c r="AX699" s="100"/>
      <c r="AY699" s="100"/>
      <c r="AZ699" s="100"/>
      <c r="BA699" s="100"/>
      <c r="BB699" s="100"/>
      <c r="BC699" s="100"/>
      <c r="BD699" s="100"/>
      <c r="BE699" s="100"/>
    </row>
    <row r="700" spans="1:57" ht="78.75" x14ac:dyDescent="0.25">
      <c r="A700" s="125">
        <v>704</v>
      </c>
      <c r="B700" s="129" t="s">
        <v>4002</v>
      </c>
      <c r="C700" s="129" t="s">
        <v>3996</v>
      </c>
      <c r="D700" s="133"/>
      <c r="E700" s="127"/>
      <c r="F700" s="133"/>
      <c r="G700" s="133"/>
      <c r="H700" s="133" t="s">
        <v>4004</v>
      </c>
      <c r="I700" s="440">
        <v>42585</v>
      </c>
      <c r="J700" s="167" t="s">
        <v>201</v>
      </c>
      <c r="K700" s="166" t="s">
        <v>6230</v>
      </c>
      <c r="L700" s="131">
        <v>185930</v>
      </c>
      <c r="M700" s="132" t="s">
        <v>4005</v>
      </c>
      <c r="N700" s="151" t="s">
        <v>247</v>
      </c>
      <c r="O700" s="457">
        <v>42585</v>
      </c>
      <c r="P700" s="134" t="s">
        <v>116</v>
      </c>
      <c r="Q700" s="135">
        <v>42585</v>
      </c>
      <c r="R700" s="148"/>
      <c r="S700" s="134" t="s">
        <v>70</v>
      </c>
      <c r="T700" s="138">
        <v>42601</v>
      </c>
      <c r="U700" s="139" t="s">
        <v>3293</v>
      </c>
      <c r="V700" s="139" t="s">
        <v>204</v>
      </c>
      <c r="W700" s="140">
        <v>42613</v>
      </c>
      <c r="X700" s="196" t="s">
        <v>6085</v>
      </c>
      <c r="Y700" s="139" t="s">
        <v>6086</v>
      </c>
      <c r="Z700" s="421"/>
      <c r="AA700" s="141"/>
      <c r="AB700" s="150"/>
      <c r="AC700" s="143"/>
      <c r="AD700" s="143"/>
      <c r="AE700" s="144"/>
      <c r="AF700" s="142"/>
      <c r="AG700" s="144"/>
      <c r="AH700" s="143"/>
      <c r="AI700" s="144"/>
      <c r="AJ700" s="144"/>
      <c r="AK700" s="144"/>
      <c r="AL700" s="144"/>
      <c r="AM700" s="342"/>
      <c r="AN700" s="479"/>
      <c r="AO700" s="372" t="e">
        <f>VLOOKUP(C700,[2]LICITACIONES!$A$2:$A$51,1,0)</f>
        <v>#N/A</v>
      </c>
      <c r="AP700" s="469"/>
      <c r="AQ700" s="469"/>
      <c r="AR700" s="468"/>
      <c r="AS700" s="468"/>
      <c r="AT700" s="468"/>
      <c r="AU700" s="468" t="s">
        <v>6514</v>
      </c>
      <c r="AV700" s="468" t="e">
        <f>VLOOKUP(C700,[3]LICITACIONES!$A$2:$B$67,2,0)</f>
        <v>#N/A</v>
      </c>
      <c r="AW700" s="468" t="e">
        <f>VLOOKUP(C700,'[3]O.C. EN EJECUCIÓN'!$A$2:$B$25,2,0)</f>
        <v>#N/A</v>
      </c>
      <c r="AX700" s="100"/>
      <c r="AY700" s="100"/>
      <c r="AZ700" s="100"/>
      <c r="BA700" s="100"/>
      <c r="BB700" s="100"/>
      <c r="BC700" s="100"/>
      <c r="BD700" s="100"/>
      <c r="BE700" s="100"/>
    </row>
    <row r="701" spans="1:57" ht="78.75" x14ac:dyDescent="0.25">
      <c r="A701" s="125">
        <v>705</v>
      </c>
      <c r="B701" s="129" t="s">
        <v>4006</v>
      </c>
      <c r="C701" s="129" t="s">
        <v>4002</v>
      </c>
      <c r="D701" s="133"/>
      <c r="E701" s="126" t="s">
        <v>4003</v>
      </c>
      <c r="F701" s="133"/>
      <c r="G701" s="133"/>
      <c r="H701" s="132" t="s">
        <v>4008</v>
      </c>
      <c r="I701" s="440">
        <v>42598</v>
      </c>
      <c r="J701" s="167" t="s">
        <v>347</v>
      </c>
      <c r="K701" s="166" t="s">
        <v>4009</v>
      </c>
      <c r="L701" s="131">
        <v>98750.05</v>
      </c>
      <c r="M701" s="132" t="s">
        <v>4010</v>
      </c>
      <c r="N701" s="151" t="s">
        <v>226</v>
      </c>
      <c r="O701" s="457">
        <v>42598</v>
      </c>
      <c r="P701" s="134" t="s">
        <v>116</v>
      </c>
      <c r="Q701" s="135">
        <v>42600</v>
      </c>
      <c r="R701" s="148"/>
      <c r="S701" s="137" t="s">
        <v>70</v>
      </c>
      <c r="T701" s="138">
        <v>42600</v>
      </c>
      <c r="U701" s="148"/>
      <c r="V701" s="148" t="s">
        <v>204</v>
      </c>
      <c r="W701" s="452">
        <v>42612</v>
      </c>
      <c r="X701" s="148" t="s">
        <v>6087</v>
      </c>
      <c r="Y701" s="148" t="s">
        <v>5420</v>
      </c>
      <c r="Z701" s="421" t="s">
        <v>761</v>
      </c>
      <c r="AA701" s="141">
        <v>42612</v>
      </c>
      <c r="AB701" s="150"/>
      <c r="AC701" s="144"/>
      <c r="AD701" s="144"/>
      <c r="AE701" s="144"/>
      <c r="AF701" s="144"/>
      <c r="AG701" s="144"/>
      <c r="AH701" s="144"/>
      <c r="AI701" s="144"/>
      <c r="AJ701" s="144"/>
      <c r="AK701" s="144"/>
      <c r="AL701" s="144"/>
      <c r="AM701" s="342"/>
      <c r="AN701" s="479"/>
      <c r="AO701" s="372" t="e">
        <f>VLOOKUP(C701,[2]LICITACIONES!$A$2:$A$51,1,0)</f>
        <v>#N/A</v>
      </c>
      <c r="AP701" s="469"/>
      <c r="AQ701" s="469"/>
      <c r="AR701" s="468"/>
      <c r="AS701" s="468"/>
      <c r="AT701" s="468"/>
      <c r="AU701" s="468"/>
      <c r="AV701" s="468" t="e">
        <f>VLOOKUP(C701,[3]LICITACIONES!$A$2:$B$67,2,0)</f>
        <v>#N/A</v>
      </c>
      <c r="AW701" s="468" t="e">
        <f>VLOOKUP(C701,'[3]O.C. EN EJECUCIÓN'!$A$2:$B$25,2,0)</f>
        <v>#N/A</v>
      </c>
      <c r="AX701" s="100"/>
      <c r="AY701" s="100"/>
      <c r="AZ701" s="100"/>
      <c r="BA701" s="100"/>
      <c r="BB701" s="100"/>
      <c r="BC701" s="100"/>
      <c r="BD701" s="100"/>
      <c r="BE701" s="100"/>
    </row>
    <row r="702" spans="1:57" ht="78.75" x14ac:dyDescent="0.25">
      <c r="A702" s="125">
        <v>706</v>
      </c>
      <c r="B702" s="129" t="s">
        <v>4011</v>
      </c>
      <c r="C702" s="129" t="s">
        <v>4006</v>
      </c>
      <c r="D702" s="133"/>
      <c r="E702" s="126" t="s">
        <v>4007</v>
      </c>
      <c r="F702" s="133"/>
      <c r="G702" s="133"/>
      <c r="H702" s="132" t="s">
        <v>4013</v>
      </c>
      <c r="I702" s="440">
        <v>42594</v>
      </c>
      <c r="J702" s="167" t="s">
        <v>300</v>
      </c>
      <c r="K702" s="166" t="s">
        <v>4014</v>
      </c>
      <c r="L702" s="131">
        <v>25869.13</v>
      </c>
      <c r="M702" s="132" t="s">
        <v>4015</v>
      </c>
      <c r="N702" s="151" t="s">
        <v>226</v>
      </c>
      <c r="O702" s="457">
        <v>42594</v>
      </c>
      <c r="P702" s="134" t="s">
        <v>116</v>
      </c>
      <c r="Q702" s="135">
        <v>42600</v>
      </c>
      <c r="R702" s="148"/>
      <c r="S702" s="134" t="s">
        <v>112</v>
      </c>
      <c r="T702" s="138">
        <v>42600</v>
      </c>
      <c r="U702" s="148"/>
      <c r="V702" s="148" t="s">
        <v>204</v>
      </c>
      <c r="W702" s="452">
        <v>42615</v>
      </c>
      <c r="X702" s="148" t="s">
        <v>6088</v>
      </c>
      <c r="Y702" s="148" t="s">
        <v>5420</v>
      </c>
      <c r="Z702" s="421" t="s">
        <v>872</v>
      </c>
      <c r="AA702" s="141">
        <v>42600</v>
      </c>
      <c r="AB702" s="150"/>
      <c r="AC702" s="144"/>
      <c r="AD702" s="144"/>
      <c r="AE702" s="144"/>
      <c r="AF702" s="144"/>
      <c r="AG702" s="144"/>
      <c r="AH702" s="144"/>
      <c r="AI702" s="144"/>
      <c r="AJ702" s="144"/>
      <c r="AK702" s="144"/>
      <c r="AL702" s="144"/>
      <c r="AM702" s="342"/>
      <c r="AN702" s="479"/>
      <c r="AO702" s="372" t="e">
        <f>VLOOKUP(C702,[2]LICITACIONES!$A$2:$A$51,1,0)</f>
        <v>#N/A</v>
      </c>
      <c r="AP702" s="469"/>
      <c r="AQ702" s="469"/>
      <c r="AR702" s="468"/>
      <c r="AS702" s="468"/>
      <c r="AT702" s="468"/>
      <c r="AU702" s="468"/>
      <c r="AV702" s="468" t="e">
        <f>VLOOKUP(C702,[3]LICITACIONES!$A$2:$B$67,2,0)</f>
        <v>#N/A</v>
      </c>
      <c r="AW702" s="468" t="e">
        <f>VLOOKUP(C702,'[3]O.C. EN EJECUCIÓN'!$A$2:$B$25,2,0)</f>
        <v>#N/A</v>
      </c>
      <c r="AX702" s="100"/>
      <c r="AY702" s="100"/>
      <c r="AZ702" s="100"/>
      <c r="BA702" s="100"/>
      <c r="BB702" s="100"/>
      <c r="BC702" s="100"/>
      <c r="BD702" s="100"/>
      <c r="BE702" s="100"/>
    </row>
    <row r="703" spans="1:57" ht="47.25" x14ac:dyDescent="0.25">
      <c r="A703" s="125">
        <v>707</v>
      </c>
      <c r="B703" s="129" t="s">
        <v>4016</v>
      </c>
      <c r="C703" s="129" t="s">
        <v>4011</v>
      </c>
      <c r="D703" s="133"/>
      <c r="E703" s="126" t="s">
        <v>4012</v>
      </c>
      <c r="F703" s="133"/>
      <c r="G703" s="133"/>
      <c r="H703" s="132"/>
      <c r="I703" s="440">
        <v>42599</v>
      </c>
      <c r="J703" s="167" t="s">
        <v>439</v>
      </c>
      <c r="K703" s="166" t="s">
        <v>4017</v>
      </c>
      <c r="L703" s="131">
        <v>3355640.56</v>
      </c>
      <c r="M703" s="132"/>
      <c r="N703" s="151" t="s">
        <v>56</v>
      </c>
      <c r="O703" s="457">
        <v>42599</v>
      </c>
      <c r="P703" s="134" t="s">
        <v>56</v>
      </c>
      <c r="Q703" s="135">
        <v>42599</v>
      </c>
      <c r="R703" s="148"/>
      <c r="S703" s="137" t="s">
        <v>112</v>
      </c>
      <c r="T703" s="138"/>
      <c r="U703" s="148"/>
      <c r="V703" s="148"/>
      <c r="W703" s="148"/>
      <c r="X703" s="148"/>
      <c r="Y703" s="148"/>
      <c r="Z703" s="421" t="s">
        <v>872</v>
      </c>
      <c r="AA703" s="141">
        <v>42600</v>
      </c>
      <c r="AB703" s="150"/>
      <c r="AC703" s="144"/>
      <c r="AD703" s="144"/>
      <c r="AE703" s="144"/>
      <c r="AF703" s="144"/>
      <c r="AG703" s="144"/>
      <c r="AH703" s="144"/>
      <c r="AI703" s="144"/>
      <c r="AJ703" s="144"/>
      <c r="AK703" s="144"/>
      <c r="AL703" s="144"/>
      <c r="AM703" s="342"/>
      <c r="AN703" s="479"/>
      <c r="AO703" s="372" t="e">
        <f>VLOOKUP(C703,[2]LICITACIONES!$A$2:$A$51,1,0)</f>
        <v>#N/A</v>
      </c>
      <c r="AP703" s="469"/>
      <c r="AQ703" s="469"/>
      <c r="AR703" s="468"/>
      <c r="AS703" s="468"/>
      <c r="AT703" s="468"/>
      <c r="AU703" s="468"/>
      <c r="AV703" s="468" t="e">
        <f>VLOOKUP(C703,[3]LICITACIONES!$A$2:$B$67,2,0)</f>
        <v>#N/A</v>
      </c>
      <c r="AW703" s="468" t="e">
        <f>VLOOKUP(C703,'[3]O.C. EN EJECUCIÓN'!$A$2:$B$25,2,0)</f>
        <v>#N/A</v>
      </c>
      <c r="AX703" s="100"/>
      <c r="AY703" s="100"/>
      <c r="AZ703" s="100"/>
      <c r="BA703" s="100"/>
      <c r="BB703" s="100"/>
      <c r="BC703" s="100"/>
      <c r="BD703" s="100"/>
      <c r="BE703" s="100"/>
    </row>
    <row r="704" spans="1:57" ht="63" x14ac:dyDescent="0.25">
      <c r="A704" s="125">
        <v>708</v>
      </c>
      <c r="B704" s="129" t="s">
        <v>4018</v>
      </c>
      <c r="C704" s="129" t="s">
        <v>4016</v>
      </c>
      <c r="D704" s="133"/>
      <c r="E704" s="127"/>
      <c r="F704" s="133"/>
      <c r="G704" s="133"/>
      <c r="H704" s="133"/>
      <c r="I704" s="440">
        <v>42593</v>
      </c>
      <c r="J704" s="167" t="s">
        <v>339</v>
      </c>
      <c r="K704" s="166" t="s">
        <v>4019</v>
      </c>
      <c r="L704" s="131">
        <v>450000</v>
      </c>
      <c r="M704" s="133" t="s">
        <v>4020</v>
      </c>
      <c r="N704" s="151" t="s">
        <v>226</v>
      </c>
      <c r="O704" s="457">
        <v>42593</v>
      </c>
      <c r="P704" s="134" t="s">
        <v>226</v>
      </c>
      <c r="Q704" s="135">
        <v>42593</v>
      </c>
      <c r="R704" s="148"/>
      <c r="S704" s="137" t="s">
        <v>11</v>
      </c>
      <c r="T704" s="451">
        <v>42601</v>
      </c>
      <c r="U704" s="148"/>
      <c r="V704" s="148" t="s">
        <v>204</v>
      </c>
      <c r="W704" s="452">
        <v>42601</v>
      </c>
      <c r="X704" s="148" t="s">
        <v>4021</v>
      </c>
      <c r="Y704" s="148" t="s">
        <v>3864</v>
      </c>
      <c r="Z704" s="421" t="s">
        <v>761</v>
      </c>
      <c r="AA704" s="141">
        <v>42601</v>
      </c>
      <c r="AB704" s="150"/>
      <c r="AC704" s="144"/>
      <c r="AD704" s="144"/>
      <c r="AE704" s="144"/>
      <c r="AF704" s="144"/>
      <c r="AG704" s="144"/>
      <c r="AH704" s="144"/>
      <c r="AI704" s="144"/>
      <c r="AJ704" s="144"/>
      <c r="AK704" s="144"/>
      <c r="AL704" s="144"/>
      <c r="AM704" s="342"/>
      <c r="AN704" s="479"/>
      <c r="AO704" s="372" t="e">
        <f>VLOOKUP(C704,[2]LICITACIONES!$A$2:$A$51,1,0)</f>
        <v>#N/A</v>
      </c>
      <c r="AP704" s="469"/>
      <c r="AQ704" s="469"/>
      <c r="AR704" s="468"/>
      <c r="AS704" s="468"/>
      <c r="AT704" s="468"/>
      <c r="AU704" s="468" t="s">
        <v>6514</v>
      </c>
      <c r="AV704" s="468" t="e">
        <f>VLOOKUP(C704,[3]LICITACIONES!$A$2:$B$67,2,0)</f>
        <v>#N/A</v>
      </c>
      <c r="AW704" s="468" t="e">
        <f>VLOOKUP(C704,'[3]O.C. EN EJECUCIÓN'!$A$2:$B$25,2,0)</f>
        <v>#N/A</v>
      </c>
      <c r="AX704" s="100"/>
      <c r="AY704" s="100"/>
      <c r="AZ704" s="100"/>
      <c r="BA704" s="100"/>
      <c r="BB704" s="100"/>
      <c r="BC704" s="100"/>
      <c r="BD704" s="100"/>
      <c r="BE704" s="100"/>
    </row>
    <row r="705" spans="1:57" ht="78.75" x14ac:dyDescent="0.25">
      <c r="A705" s="125">
        <v>709</v>
      </c>
      <c r="B705" s="129" t="s">
        <v>4022</v>
      </c>
      <c r="C705" s="129" t="s">
        <v>4018</v>
      </c>
      <c r="D705" s="133"/>
      <c r="E705" s="127"/>
      <c r="F705" s="133"/>
      <c r="G705" s="133"/>
      <c r="H705" s="133"/>
      <c r="I705" s="440">
        <v>42572</v>
      </c>
      <c r="J705" s="167" t="s">
        <v>284</v>
      </c>
      <c r="K705" s="166" t="s">
        <v>4024</v>
      </c>
      <c r="L705" s="131"/>
      <c r="M705" s="132" t="s">
        <v>4025</v>
      </c>
      <c r="N705" s="151"/>
      <c r="O705" s="457">
        <v>42572</v>
      </c>
      <c r="P705" s="134" t="s">
        <v>116</v>
      </c>
      <c r="Q705" s="135"/>
      <c r="R705" s="148"/>
      <c r="S705" s="134" t="s">
        <v>112</v>
      </c>
      <c r="T705" s="138"/>
      <c r="U705" s="148" t="s">
        <v>3293</v>
      </c>
      <c r="V705" s="139" t="s">
        <v>116</v>
      </c>
      <c r="W705" s="140">
        <v>42634</v>
      </c>
      <c r="X705" s="139" t="s">
        <v>919</v>
      </c>
      <c r="Y705" s="139" t="s">
        <v>6629</v>
      </c>
      <c r="Z705" s="422"/>
      <c r="AA705" s="141"/>
      <c r="AB705" s="150"/>
      <c r="AC705" s="144"/>
      <c r="AD705" s="144"/>
      <c r="AE705" s="144"/>
      <c r="AF705" s="144"/>
      <c r="AG705" s="144"/>
      <c r="AH705" s="144"/>
      <c r="AI705" s="144"/>
      <c r="AJ705" s="144"/>
      <c r="AK705" s="144"/>
      <c r="AL705" s="144"/>
      <c r="AM705" s="342"/>
      <c r="AN705" s="479"/>
      <c r="AO705" s="372" t="e">
        <f>VLOOKUP(C705,[2]LICITACIONES!$A$2:$A$51,1,0)</f>
        <v>#N/A</v>
      </c>
      <c r="AP705" s="469"/>
      <c r="AQ705" s="469"/>
      <c r="AR705" s="468"/>
      <c r="AS705" s="468"/>
      <c r="AT705" s="468"/>
      <c r="AU705" s="468"/>
      <c r="AV705" s="468" t="e">
        <f>VLOOKUP(C705,[3]LICITACIONES!$A$2:$B$67,2,0)</f>
        <v>#N/A</v>
      </c>
      <c r="AW705" s="468" t="e">
        <f>VLOOKUP(C705,'[3]O.C. EN EJECUCIÓN'!$A$2:$B$25,2,0)</f>
        <v>#N/A</v>
      </c>
      <c r="AX705" s="100"/>
      <c r="AY705" s="100"/>
      <c r="AZ705" s="100"/>
      <c r="BA705" s="100"/>
      <c r="BB705" s="100"/>
      <c r="BC705" s="100"/>
      <c r="BD705" s="100"/>
      <c r="BE705" s="100"/>
    </row>
    <row r="706" spans="1:57" ht="78.75" x14ac:dyDescent="0.25">
      <c r="A706" s="125">
        <v>710</v>
      </c>
      <c r="B706" s="129" t="s">
        <v>4026</v>
      </c>
      <c r="C706" s="129" t="s">
        <v>4022</v>
      </c>
      <c r="D706" s="133"/>
      <c r="E706" s="126" t="s">
        <v>4023</v>
      </c>
      <c r="F706" s="133"/>
      <c r="G706" s="133"/>
      <c r="H706" s="133" t="s">
        <v>4028</v>
      </c>
      <c r="I706" s="440">
        <v>42585</v>
      </c>
      <c r="J706" s="167" t="s">
        <v>221</v>
      </c>
      <c r="K706" s="166" t="s">
        <v>3934</v>
      </c>
      <c r="L706" s="453">
        <v>91476</v>
      </c>
      <c r="M706" s="132" t="s">
        <v>3049</v>
      </c>
      <c r="N706" s="127" t="s">
        <v>236</v>
      </c>
      <c r="O706" s="457">
        <v>42585</v>
      </c>
      <c r="P706" s="134" t="s">
        <v>116</v>
      </c>
      <c r="Q706" s="451">
        <v>42590</v>
      </c>
      <c r="R706" s="148"/>
      <c r="S706" s="137" t="s">
        <v>70</v>
      </c>
      <c r="T706" s="451">
        <v>42604</v>
      </c>
      <c r="U706" s="148"/>
      <c r="V706" s="148" t="s">
        <v>204</v>
      </c>
      <c r="W706" s="452">
        <v>42628</v>
      </c>
      <c r="X706" s="148" t="s">
        <v>6499</v>
      </c>
      <c r="Y706" s="148" t="s">
        <v>6500</v>
      </c>
      <c r="Z706" s="422"/>
      <c r="AA706" s="425"/>
      <c r="AB706" s="150"/>
      <c r="AC706" s="144"/>
      <c r="AD706" s="144"/>
      <c r="AE706" s="144"/>
      <c r="AF706" s="144"/>
      <c r="AG706" s="144"/>
      <c r="AH706" s="144"/>
      <c r="AI706" s="144"/>
      <c r="AJ706" s="144"/>
      <c r="AK706" s="144"/>
      <c r="AL706" s="144"/>
      <c r="AM706" s="342"/>
      <c r="AN706" s="479"/>
      <c r="AO706" s="372" t="e">
        <f>VLOOKUP(C706,[2]LICITACIONES!$A$2:$A$51,1,0)</f>
        <v>#N/A</v>
      </c>
      <c r="AP706" s="469"/>
      <c r="AQ706" s="469"/>
      <c r="AR706" s="468"/>
      <c r="AS706" s="468"/>
      <c r="AT706" s="468"/>
      <c r="AU706" s="468"/>
      <c r="AV706" s="468" t="e">
        <f>VLOOKUP(C706,[3]LICITACIONES!$A$2:$B$67,2,0)</f>
        <v>#N/A</v>
      </c>
      <c r="AW706" s="468" t="e">
        <f>VLOOKUP(C706,'[3]O.C. EN EJECUCIÓN'!$A$2:$B$25,2,0)</f>
        <v>#N/A</v>
      </c>
      <c r="AX706" s="100"/>
      <c r="AY706" s="100"/>
      <c r="AZ706" s="100"/>
      <c r="BA706" s="100"/>
      <c r="BB706" s="100"/>
      <c r="BC706" s="100"/>
      <c r="BD706" s="100"/>
      <c r="BE706" s="100"/>
    </row>
    <row r="707" spans="1:57" ht="78.75" x14ac:dyDescent="0.25">
      <c r="A707" s="125">
        <v>711</v>
      </c>
      <c r="B707" s="129" t="s">
        <v>4029</v>
      </c>
      <c r="C707" s="129" t="s">
        <v>4026</v>
      </c>
      <c r="D707" s="133"/>
      <c r="E707" s="126" t="s">
        <v>4027</v>
      </c>
      <c r="F707" s="133"/>
      <c r="G707" s="133"/>
      <c r="H707" s="132"/>
      <c r="I707" s="440">
        <v>42599</v>
      </c>
      <c r="J707" s="167" t="s">
        <v>435</v>
      </c>
      <c r="K707" s="166" t="s">
        <v>4030</v>
      </c>
      <c r="L707" s="131">
        <v>16812.98</v>
      </c>
      <c r="M707" s="132" t="s">
        <v>4031</v>
      </c>
      <c r="N707" s="151" t="s">
        <v>116</v>
      </c>
      <c r="O707" s="457">
        <v>42599</v>
      </c>
      <c r="P707" s="134" t="s">
        <v>116</v>
      </c>
      <c r="Q707" s="135">
        <v>42612</v>
      </c>
      <c r="R707" s="148"/>
      <c r="S707" s="137" t="s">
        <v>11</v>
      </c>
      <c r="T707" s="138">
        <v>42604</v>
      </c>
      <c r="U707" s="139"/>
      <c r="V707" s="139" t="s">
        <v>204</v>
      </c>
      <c r="W707" s="140">
        <v>42614</v>
      </c>
      <c r="X707" s="196" t="s">
        <v>6089</v>
      </c>
      <c r="Y707" s="139"/>
      <c r="Z707" s="421" t="s">
        <v>207</v>
      </c>
      <c r="AA707" s="425">
        <v>42633</v>
      </c>
      <c r="AB707" s="150"/>
      <c r="AC707" s="144"/>
      <c r="AD707" s="144"/>
      <c r="AE707" s="144"/>
      <c r="AF707" s="144"/>
      <c r="AG707" s="144"/>
      <c r="AH707" s="144"/>
      <c r="AI707" s="144"/>
      <c r="AJ707" s="144"/>
      <c r="AK707" s="144"/>
      <c r="AL707" s="144"/>
      <c r="AM707" s="342"/>
      <c r="AN707" s="479"/>
      <c r="AO707" s="372" t="e">
        <f>VLOOKUP(C707,[2]LICITACIONES!$A$2:$A$51,1,0)</f>
        <v>#N/A</v>
      </c>
      <c r="AP707" s="469"/>
      <c r="AQ707" s="469"/>
      <c r="AR707" s="468"/>
      <c r="AS707" s="468"/>
      <c r="AT707" s="468"/>
      <c r="AU707" s="468"/>
      <c r="AV707" s="468" t="e">
        <f>VLOOKUP(C707,[3]LICITACIONES!$A$2:$B$67,2,0)</f>
        <v>#N/A</v>
      </c>
      <c r="AW707" s="468" t="e">
        <f>VLOOKUP(C707,'[3]O.C. EN EJECUCIÓN'!$A$2:$B$25,2,0)</f>
        <v>#N/A</v>
      </c>
      <c r="AX707" s="100"/>
      <c r="AY707" s="100"/>
      <c r="AZ707" s="100"/>
      <c r="BA707" s="100"/>
      <c r="BB707" s="100"/>
      <c r="BC707" s="100"/>
      <c r="BD707" s="100"/>
      <c r="BE707" s="100"/>
    </row>
    <row r="708" spans="1:57" ht="78.75" x14ac:dyDescent="0.25">
      <c r="A708" s="125">
        <v>712</v>
      </c>
      <c r="B708" s="129" t="s">
        <v>4032</v>
      </c>
      <c r="C708" s="129" t="s">
        <v>4029</v>
      </c>
      <c r="D708" s="133"/>
      <c r="E708" s="127"/>
      <c r="F708" s="133"/>
      <c r="G708" s="133"/>
      <c r="H708" s="133"/>
      <c r="I708" s="440"/>
      <c r="J708" s="167" t="s">
        <v>497</v>
      </c>
      <c r="K708" s="166" t="s">
        <v>4034</v>
      </c>
      <c r="L708" s="131">
        <v>727424.43</v>
      </c>
      <c r="M708" s="132" t="s">
        <v>4035</v>
      </c>
      <c r="N708" s="151" t="s">
        <v>247</v>
      </c>
      <c r="O708" s="133"/>
      <c r="P708" s="134" t="s">
        <v>116</v>
      </c>
      <c r="Q708" s="135">
        <v>42600</v>
      </c>
      <c r="R708" s="148"/>
      <c r="S708" s="134" t="s">
        <v>112</v>
      </c>
      <c r="T708" s="138">
        <v>42604</v>
      </c>
      <c r="U708" s="148" t="s">
        <v>6782</v>
      </c>
      <c r="V708" s="148" t="s">
        <v>204</v>
      </c>
      <c r="W708" s="452">
        <v>42626</v>
      </c>
      <c r="X708" s="148" t="s">
        <v>6444</v>
      </c>
      <c r="Y708" s="139" t="s">
        <v>6747</v>
      </c>
      <c r="Z708" s="421" t="s">
        <v>1437</v>
      </c>
      <c r="AA708" s="141">
        <v>42626</v>
      </c>
      <c r="AB708" s="150"/>
      <c r="AC708" s="144"/>
      <c r="AD708" s="144"/>
      <c r="AE708" s="144"/>
      <c r="AF708" s="144"/>
      <c r="AG708" s="144"/>
      <c r="AH708" s="144"/>
      <c r="AI708" s="144"/>
      <c r="AJ708" s="144"/>
      <c r="AK708" s="144"/>
      <c r="AL708" s="144"/>
      <c r="AM708" s="342"/>
      <c r="AN708" s="479"/>
      <c r="AO708" s="372" t="e">
        <f>VLOOKUP(C708,[2]LICITACIONES!$A$2:$A$51,1,0)</f>
        <v>#N/A</v>
      </c>
      <c r="AP708" s="469"/>
      <c r="AQ708" s="469"/>
      <c r="AR708" s="468"/>
      <c r="AS708" s="468"/>
      <c r="AT708" s="468"/>
      <c r="AU708" s="468"/>
      <c r="AV708" s="468" t="e">
        <f>VLOOKUP(C708,[3]LICITACIONES!$A$2:$B$67,2,0)</f>
        <v>#N/A</v>
      </c>
      <c r="AW708" s="468" t="e">
        <f>VLOOKUP(C708,'[3]O.C. EN EJECUCIÓN'!$A$2:$B$25,2,0)</f>
        <v>#N/A</v>
      </c>
      <c r="AX708" s="100"/>
      <c r="AY708" s="100"/>
      <c r="AZ708" s="100"/>
      <c r="BA708" s="100"/>
      <c r="BB708" s="100"/>
      <c r="BC708" s="100"/>
      <c r="BD708" s="100"/>
      <c r="BE708" s="100"/>
    </row>
    <row r="709" spans="1:57" ht="78.75" x14ac:dyDescent="0.25">
      <c r="A709" s="125">
        <v>713</v>
      </c>
      <c r="B709" s="129" t="s">
        <v>4036</v>
      </c>
      <c r="C709" s="129" t="s">
        <v>4032</v>
      </c>
      <c r="D709" s="133"/>
      <c r="E709" s="126" t="s">
        <v>4033</v>
      </c>
      <c r="F709" s="133"/>
      <c r="G709" s="133"/>
      <c r="H709" s="133"/>
      <c r="I709" s="457">
        <v>42535</v>
      </c>
      <c r="J709" s="167" t="s">
        <v>311</v>
      </c>
      <c r="K709" s="166" t="s">
        <v>3020</v>
      </c>
      <c r="L709" s="131">
        <v>729630</v>
      </c>
      <c r="M709" s="132" t="s">
        <v>4037</v>
      </c>
      <c r="N709" s="151" t="s">
        <v>197</v>
      </c>
      <c r="O709" s="457">
        <v>42535</v>
      </c>
      <c r="P709" s="134" t="s">
        <v>116</v>
      </c>
      <c r="Q709" s="135">
        <v>42594</v>
      </c>
      <c r="R709" s="148"/>
      <c r="S709" s="137" t="s">
        <v>11</v>
      </c>
      <c r="T709" s="138"/>
      <c r="U709" s="148"/>
      <c r="V709" s="148" t="s">
        <v>250</v>
      </c>
      <c r="W709" s="452">
        <v>42620</v>
      </c>
      <c r="X709" s="148" t="s">
        <v>6090</v>
      </c>
      <c r="Y709" s="148"/>
      <c r="Z709" s="421"/>
      <c r="AA709" s="141"/>
      <c r="AB709" s="150"/>
      <c r="AC709" s="144"/>
      <c r="AD709" s="144"/>
      <c r="AE709" s="144"/>
      <c r="AF709" s="144"/>
      <c r="AG709" s="144"/>
      <c r="AH709" s="144"/>
      <c r="AI709" s="144"/>
      <c r="AJ709" s="144"/>
      <c r="AK709" s="144"/>
      <c r="AL709" s="144"/>
      <c r="AM709" s="342"/>
      <c r="AN709" s="479" t="s">
        <v>6551</v>
      </c>
      <c r="AO709" s="372" t="e">
        <f>VLOOKUP(C709,[2]LICITACIONES!$A$2:$A$51,1,0)</f>
        <v>#N/A</v>
      </c>
      <c r="AP709" s="469"/>
      <c r="AQ709" s="469"/>
      <c r="AR709" s="468"/>
      <c r="AS709" s="468"/>
      <c r="AT709" s="468"/>
      <c r="AU709" s="468"/>
      <c r="AV709" s="468" t="e">
        <f>VLOOKUP(C709,[3]LICITACIONES!$A$2:$B$67,2,0)</f>
        <v>#N/A</v>
      </c>
      <c r="AW709" s="468" t="e">
        <f>VLOOKUP(C709,'[3]O.C. EN EJECUCIÓN'!$A$2:$B$25,2,0)</f>
        <v>#N/A</v>
      </c>
      <c r="AX709" s="100"/>
      <c r="AY709" s="100"/>
      <c r="AZ709" s="100"/>
      <c r="BA709" s="100"/>
      <c r="BB709" s="100"/>
      <c r="BC709" s="100"/>
      <c r="BD709" s="100"/>
      <c r="BE709" s="100"/>
    </row>
    <row r="710" spans="1:57" ht="78.75" x14ac:dyDescent="0.25">
      <c r="A710" s="125">
        <v>714</v>
      </c>
      <c r="B710" s="129" t="s">
        <v>4038</v>
      </c>
      <c r="C710" s="129" t="s">
        <v>4036</v>
      </c>
      <c r="D710" s="133"/>
      <c r="E710" s="127"/>
      <c r="F710" s="133"/>
      <c r="G710" s="133"/>
      <c r="H710" s="133"/>
      <c r="I710" s="440"/>
      <c r="J710" s="167" t="s">
        <v>3744</v>
      </c>
      <c r="K710" s="166"/>
      <c r="L710" s="131"/>
      <c r="M710" s="132" t="s">
        <v>4039</v>
      </c>
      <c r="N710" s="151" t="s">
        <v>226</v>
      </c>
      <c r="O710" s="133"/>
      <c r="P710" s="134" t="s">
        <v>226</v>
      </c>
      <c r="Q710" s="135">
        <v>42600</v>
      </c>
      <c r="R710" s="148"/>
      <c r="S710" s="137" t="s">
        <v>11</v>
      </c>
      <c r="T710" s="147"/>
      <c r="U710" s="148"/>
      <c r="V710" s="139" t="s">
        <v>116</v>
      </c>
      <c r="W710" s="140">
        <v>42604</v>
      </c>
      <c r="X710" s="196" t="s">
        <v>4040</v>
      </c>
      <c r="Y710" s="148"/>
      <c r="Z710" s="422"/>
      <c r="AA710" s="425"/>
      <c r="AB710" s="150"/>
      <c r="AC710" s="144"/>
      <c r="AD710" s="144"/>
      <c r="AE710" s="144"/>
      <c r="AF710" s="144"/>
      <c r="AG710" s="144"/>
      <c r="AH710" s="144"/>
      <c r="AI710" s="144"/>
      <c r="AJ710" s="144"/>
      <c r="AK710" s="144"/>
      <c r="AL710" s="144"/>
      <c r="AM710" s="342"/>
      <c r="AN710" s="479"/>
      <c r="AO710" s="372" t="e">
        <f>VLOOKUP(C710,[2]LICITACIONES!$A$2:$A$51,1,0)</f>
        <v>#N/A</v>
      </c>
      <c r="AP710" s="469"/>
      <c r="AQ710" s="469"/>
      <c r="AR710" s="468"/>
      <c r="AS710" s="468"/>
      <c r="AT710" s="468"/>
      <c r="AU710" s="468"/>
      <c r="AV710" s="468" t="e">
        <f>VLOOKUP(C710,[3]LICITACIONES!$A$2:$B$67,2,0)</f>
        <v>#N/A</v>
      </c>
      <c r="AW710" s="468" t="e">
        <f>VLOOKUP(C710,'[3]O.C. EN EJECUCIÓN'!$A$2:$B$25,2,0)</f>
        <v>#N/A</v>
      </c>
      <c r="AX710" s="100"/>
      <c r="AY710" s="100"/>
      <c r="AZ710" s="100"/>
      <c r="BA710" s="100"/>
      <c r="BB710" s="100"/>
      <c r="BC710" s="100"/>
      <c r="BD710" s="100"/>
      <c r="BE710" s="100"/>
    </row>
    <row r="711" spans="1:57" ht="78.75" x14ac:dyDescent="0.25">
      <c r="A711" s="125">
        <v>715</v>
      </c>
      <c r="B711" s="129" t="s">
        <v>4041</v>
      </c>
      <c r="C711" s="129" t="s">
        <v>4038</v>
      </c>
      <c r="D711" s="133"/>
      <c r="E711" s="127"/>
      <c r="F711" s="133"/>
      <c r="G711" s="133"/>
      <c r="H711" s="133"/>
      <c r="I711" s="457">
        <v>42590</v>
      </c>
      <c r="J711" s="167" t="s">
        <v>519</v>
      </c>
      <c r="K711" s="426" t="s">
        <v>4043</v>
      </c>
      <c r="L711" s="453">
        <v>61600</v>
      </c>
      <c r="M711" s="132" t="s">
        <v>4044</v>
      </c>
      <c r="N711" s="151" t="s">
        <v>226</v>
      </c>
      <c r="O711" s="457">
        <v>42590</v>
      </c>
      <c r="P711" s="134" t="s">
        <v>116</v>
      </c>
      <c r="Q711" s="135">
        <v>42604</v>
      </c>
      <c r="R711" s="148"/>
      <c r="S711" s="137" t="s">
        <v>11</v>
      </c>
      <c r="T711" s="451">
        <v>42604</v>
      </c>
      <c r="U711" s="148" t="s">
        <v>6782</v>
      </c>
      <c r="V711" s="139" t="s">
        <v>204</v>
      </c>
      <c r="W711" s="140">
        <v>42618</v>
      </c>
      <c r="X711" s="139" t="s">
        <v>6091</v>
      </c>
      <c r="Y711" s="148" t="s">
        <v>6748</v>
      </c>
      <c r="Z711" s="422" t="s">
        <v>1437</v>
      </c>
      <c r="AA711" s="425">
        <v>42618</v>
      </c>
      <c r="AB711" s="150"/>
      <c r="AC711" s="144"/>
      <c r="AD711" s="144"/>
      <c r="AE711" s="144"/>
      <c r="AF711" s="144"/>
      <c r="AG711" s="144"/>
      <c r="AH711" s="144"/>
      <c r="AI711" s="144"/>
      <c r="AJ711" s="144"/>
      <c r="AK711" s="144"/>
      <c r="AL711" s="144"/>
      <c r="AM711" s="342"/>
      <c r="AN711" s="479"/>
      <c r="AO711" s="372" t="e">
        <f>VLOOKUP(C711,[2]LICITACIONES!$A$2:$A$51,1,0)</f>
        <v>#N/A</v>
      </c>
      <c r="AP711" s="469"/>
      <c r="AQ711" s="469"/>
      <c r="AR711" s="468"/>
      <c r="AS711" s="468"/>
      <c r="AT711" s="468"/>
      <c r="AU711" s="468"/>
      <c r="AV711" s="468" t="e">
        <f>VLOOKUP(C711,[3]LICITACIONES!$A$2:$B$67,2,0)</f>
        <v>#N/A</v>
      </c>
      <c r="AW711" s="468" t="e">
        <f>VLOOKUP(C711,'[3]O.C. EN EJECUCIÓN'!$A$2:$B$25,2,0)</f>
        <v>#N/A</v>
      </c>
      <c r="AX711" s="100"/>
      <c r="AY711" s="100"/>
      <c r="AZ711" s="100"/>
      <c r="BA711" s="100"/>
      <c r="BB711" s="100"/>
      <c r="BC711" s="100"/>
      <c r="BD711" s="100"/>
      <c r="BE711" s="100"/>
    </row>
    <row r="712" spans="1:57" ht="78.75" x14ac:dyDescent="0.25">
      <c r="A712" s="125">
        <v>716</v>
      </c>
      <c r="B712" s="129" t="s">
        <v>4045</v>
      </c>
      <c r="C712" s="129" t="s">
        <v>4041</v>
      </c>
      <c r="D712" s="133"/>
      <c r="E712" s="126" t="s">
        <v>4042</v>
      </c>
      <c r="F712" s="133"/>
      <c r="G712" s="133"/>
      <c r="H712" s="133" t="s">
        <v>4047</v>
      </c>
      <c r="I712" s="440">
        <v>42592</v>
      </c>
      <c r="J712" s="167" t="s">
        <v>509</v>
      </c>
      <c r="K712" s="167" t="s">
        <v>4048</v>
      </c>
      <c r="L712" s="131">
        <v>96908</v>
      </c>
      <c r="M712" s="132" t="s">
        <v>4049</v>
      </c>
      <c r="N712" s="151" t="s">
        <v>226</v>
      </c>
      <c r="O712" s="457">
        <v>42592</v>
      </c>
      <c r="P712" s="134" t="s">
        <v>116</v>
      </c>
      <c r="Q712" s="135">
        <v>42604</v>
      </c>
      <c r="R712" s="148"/>
      <c r="S712" s="137" t="s">
        <v>112</v>
      </c>
      <c r="T712" s="138">
        <v>42604</v>
      </c>
      <c r="U712" s="148"/>
      <c r="V712" s="148" t="s">
        <v>204</v>
      </c>
      <c r="W712" s="452">
        <v>42607</v>
      </c>
      <c r="X712" s="148" t="s">
        <v>5421</v>
      </c>
      <c r="Y712" s="148" t="s">
        <v>5422</v>
      </c>
      <c r="Z712" s="421" t="s">
        <v>761</v>
      </c>
      <c r="AA712" s="141">
        <v>42607</v>
      </c>
      <c r="AB712" s="150"/>
      <c r="AC712" s="144"/>
      <c r="AD712" s="144"/>
      <c r="AE712" s="144"/>
      <c r="AF712" s="144"/>
      <c r="AG712" s="144"/>
      <c r="AH712" s="144"/>
      <c r="AI712" s="144"/>
      <c r="AJ712" s="144"/>
      <c r="AK712" s="144"/>
      <c r="AL712" s="144"/>
      <c r="AM712" s="342"/>
      <c r="AN712" s="479"/>
      <c r="AO712" s="372" t="e">
        <f>VLOOKUP(C712,[2]LICITACIONES!$A$2:$A$51,1,0)</f>
        <v>#N/A</v>
      </c>
      <c r="AP712" s="469"/>
      <c r="AQ712" s="469"/>
      <c r="AR712" s="468"/>
      <c r="AS712" s="468"/>
      <c r="AT712" s="468"/>
      <c r="AU712" s="468"/>
      <c r="AV712" s="468" t="e">
        <f>VLOOKUP(C712,[3]LICITACIONES!$A$2:$B$67,2,0)</f>
        <v>#N/A</v>
      </c>
      <c r="AW712" s="468" t="e">
        <f>VLOOKUP(C712,'[3]O.C. EN EJECUCIÓN'!$A$2:$B$25,2,0)</f>
        <v>#N/A</v>
      </c>
      <c r="AX712" s="100"/>
      <c r="AY712" s="100"/>
      <c r="AZ712" s="100"/>
      <c r="BA712" s="100"/>
      <c r="BB712" s="100"/>
      <c r="BC712" s="100"/>
      <c r="BD712" s="100"/>
      <c r="BE712" s="100"/>
    </row>
    <row r="713" spans="1:57" ht="78.75" x14ac:dyDescent="0.25">
      <c r="A713" s="125">
        <v>717</v>
      </c>
      <c r="B713" s="129" t="s">
        <v>4050</v>
      </c>
      <c r="C713" s="129" t="s">
        <v>4045</v>
      </c>
      <c r="D713" s="133"/>
      <c r="E713" s="126" t="s">
        <v>4046</v>
      </c>
      <c r="F713" s="133"/>
      <c r="G713" s="133"/>
      <c r="H713" s="132" t="s">
        <v>4052</v>
      </c>
      <c r="I713" s="440">
        <v>42591</v>
      </c>
      <c r="J713" s="167" t="s">
        <v>300</v>
      </c>
      <c r="K713" s="166" t="s">
        <v>4053</v>
      </c>
      <c r="L713" s="131">
        <v>424710</v>
      </c>
      <c r="M713" s="132" t="s">
        <v>4054</v>
      </c>
      <c r="N713" s="151" t="s">
        <v>226</v>
      </c>
      <c r="O713" s="457">
        <v>42591</v>
      </c>
      <c r="P713" s="134" t="s">
        <v>116</v>
      </c>
      <c r="Q713" s="135">
        <v>42604</v>
      </c>
      <c r="R713" s="148"/>
      <c r="S713" s="134" t="s">
        <v>112</v>
      </c>
      <c r="T713" s="138">
        <v>42604</v>
      </c>
      <c r="U713" s="148" t="s">
        <v>3293</v>
      </c>
      <c r="V713" s="139" t="s">
        <v>204</v>
      </c>
      <c r="W713" s="140">
        <v>42618</v>
      </c>
      <c r="X713" s="196" t="s">
        <v>6092</v>
      </c>
      <c r="Y713" s="139" t="s">
        <v>6748</v>
      </c>
      <c r="Z713" s="421" t="s">
        <v>761</v>
      </c>
      <c r="AA713" s="141">
        <v>42618</v>
      </c>
      <c r="AB713" s="150"/>
      <c r="AC713" s="144"/>
      <c r="AD713" s="144"/>
      <c r="AE713" s="144"/>
      <c r="AF713" s="144"/>
      <c r="AG713" s="144"/>
      <c r="AH713" s="144"/>
      <c r="AI713" s="144"/>
      <c r="AJ713" s="144"/>
      <c r="AK713" s="144"/>
      <c r="AL713" s="144"/>
      <c r="AM713" s="342"/>
      <c r="AN713" s="479"/>
      <c r="AO713" s="372" t="e">
        <f>VLOOKUP(C713,[2]LICITACIONES!$A$2:$A$51,1,0)</f>
        <v>#N/A</v>
      </c>
      <c r="AP713" s="469"/>
      <c r="AQ713" s="469"/>
      <c r="AR713" s="468"/>
      <c r="AS713" s="468"/>
      <c r="AT713" s="468"/>
      <c r="AU713" s="468"/>
      <c r="AV713" s="468" t="e">
        <f>VLOOKUP(C713,[3]LICITACIONES!$A$2:$B$67,2,0)</f>
        <v>#N/A</v>
      </c>
      <c r="AW713" s="468" t="e">
        <f>VLOOKUP(C713,'[3]O.C. EN EJECUCIÓN'!$A$2:$B$25,2,0)</f>
        <v>#N/A</v>
      </c>
      <c r="AX713" s="100"/>
      <c r="AY713" s="100"/>
      <c r="AZ713" s="100"/>
      <c r="BA713" s="100"/>
      <c r="BB713" s="100"/>
      <c r="BC713" s="100"/>
      <c r="BD713" s="100"/>
      <c r="BE713" s="100"/>
    </row>
    <row r="714" spans="1:57" ht="78.75" x14ac:dyDescent="0.25">
      <c r="A714" s="125">
        <v>718</v>
      </c>
      <c r="B714" s="129" t="s">
        <v>4055</v>
      </c>
      <c r="C714" s="129" t="s">
        <v>4050</v>
      </c>
      <c r="D714" s="133"/>
      <c r="E714" s="126" t="s">
        <v>4051</v>
      </c>
      <c r="F714" s="133"/>
      <c r="G714" s="133"/>
      <c r="H714" s="132" t="s">
        <v>4057</v>
      </c>
      <c r="I714" s="440">
        <v>42598</v>
      </c>
      <c r="J714" s="167" t="s">
        <v>509</v>
      </c>
      <c r="K714" s="166" t="s">
        <v>4058</v>
      </c>
      <c r="L714" s="131">
        <v>84803.06</v>
      </c>
      <c r="M714" s="132" t="s">
        <v>4059</v>
      </c>
      <c r="N714" s="151" t="s">
        <v>226</v>
      </c>
      <c r="O714" s="457">
        <v>42598</v>
      </c>
      <c r="P714" s="134" t="s">
        <v>116</v>
      </c>
      <c r="Q714" s="135">
        <v>42604</v>
      </c>
      <c r="R714" s="148"/>
      <c r="S714" s="137" t="s">
        <v>112</v>
      </c>
      <c r="T714" s="138">
        <v>42604</v>
      </c>
      <c r="U714" s="148"/>
      <c r="V714" s="148" t="s">
        <v>204</v>
      </c>
      <c r="W714" s="452">
        <v>42621</v>
      </c>
      <c r="X714" s="148" t="s">
        <v>6093</v>
      </c>
      <c r="Y714" s="148" t="s">
        <v>2097</v>
      </c>
      <c r="Z714" s="421"/>
      <c r="AA714" s="141"/>
      <c r="AB714" s="150"/>
      <c r="AC714" s="144"/>
      <c r="AD714" s="144"/>
      <c r="AE714" s="144"/>
      <c r="AF714" s="144"/>
      <c r="AG714" s="144"/>
      <c r="AH714" s="144"/>
      <c r="AI714" s="144"/>
      <c r="AJ714" s="144"/>
      <c r="AK714" s="144"/>
      <c r="AL714" s="144"/>
      <c r="AM714" s="342"/>
      <c r="AN714" s="479"/>
      <c r="AO714" s="372" t="e">
        <f>VLOOKUP(C714,[2]LICITACIONES!$A$2:$A$51,1,0)</f>
        <v>#N/A</v>
      </c>
      <c r="AP714" s="469"/>
      <c r="AQ714" s="469"/>
      <c r="AR714" s="468"/>
      <c r="AS714" s="468"/>
      <c r="AT714" s="468"/>
      <c r="AU714" s="468"/>
      <c r="AV714" s="468" t="e">
        <f>VLOOKUP(C714,[3]LICITACIONES!$A$2:$B$67,2,0)</f>
        <v>#N/A</v>
      </c>
      <c r="AW714" s="468" t="e">
        <f>VLOOKUP(C714,'[3]O.C. EN EJECUCIÓN'!$A$2:$B$25,2,0)</f>
        <v>#N/A</v>
      </c>
      <c r="AX714" s="100"/>
      <c r="AY714" s="100"/>
      <c r="AZ714" s="100"/>
      <c r="BA714" s="100"/>
      <c r="BB714" s="100"/>
      <c r="BC714" s="100"/>
      <c r="BD714" s="100"/>
      <c r="BE714" s="100"/>
    </row>
    <row r="715" spans="1:57" ht="94.5" x14ac:dyDescent="0.25">
      <c r="A715" s="125">
        <v>719</v>
      </c>
      <c r="B715" s="129" t="s">
        <v>4060</v>
      </c>
      <c r="C715" s="129" t="s">
        <v>4055</v>
      </c>
      <c r="D715" s="133"/>
      <c r="E715" s="126" t="s">
        <v>4056</v>
      </c>
      <c r="F715" s="133"/>
      <c r="G715" s="133"/>
      <c r="H715" s="132" t="s">
        <v>4062</v>
      </c>
      <c r="I715" s="440">
        <v>42604</v>
      </c>
      <c r="J715" s="167" t="s">
        <v>271</v>
      </c>
      <c r="K715" s="166" t="s">
        <v>4063</v>
      </c>
      <c r="L715" s="131">
        <v>3000</v>
      </c>
      <c r="M715" s="132" t="s">
        <v>4064</v>
      </c>
      <c r="N715" s="151" t="s">
        <v>203</v>
      </c>
      <c r="O715" s="457">
        <v>42604</v>
      </c>
      <c r="P715" s="134" t="s">
        <v>203</v>
      </c>
      <c r="Q715" s="135">
        <v>42604</v>
      </c>
      <c r="R715" s="148"/>
      <c r="S715" s="137" t="s">
        <v>112</v>
      </c>
      <c r="T715" s="138">
        <v>42605</v>
      </c>
      <c r="U715" s="148" t="s">
        <v>3293</v>
      </c>
      <c r="V715" s="148" t="s">
        <v>204</v>
      </c>
      <c r="W715" s="452">
        <v>42629</v>
      </c>
      <c r="X715" s="148" t="s">
        <v>6526</v>
      </c>
      <c r="Y715" s="148" t="s">
        <v>6078</v>
      </c>
      <c r="Z715" s="421"/>
      <c r="AA715" s="141"/>
      <c r="AB715" s="150"/>
      <c r="AC715" s="144"/>
      <c r="AD715" s="144"/>
      <c r="AE715" s="144"/>
      <c r="AF715" s="144">
        <v>20180447750</v>
      </c>
      <c r="AG715" s="144"/>
      <c r="AH715" s="454">
        <v>42370</v>
      </c>
      <c r="AI715" s="144"/>
      <c r="AJ715" s="144"/>
      <c r="AK715" s="144"/>
      <c r="AL715" s="144"/>
      <c r="AM715" s="342"/>
      <c r="AN715" s="479"/>
      <c r="AO715" s="372" t="e">
        <f>VLOOKUP(C715,[2]LICITACIONES!$A$2:$A$51,1,0)</f>
        <v>#N/A</v>
      </c>
      <c r="AP715" s="469"/>
      <c r="AQ715" s="469"/>
      <c r="AR715" s="468"/>
      <c r="AS715" s="468"/>
      <c r="AT715" s="468"/>
      <c r="AU715" s="468"/>
      <c r="AV715" s="468" t="e">
        <f>VLOOKUP(C715,[3]LICITACIONES!$A$2:$B$67,2,0)</f>
        <v>#N/A</v>
      </c>
      <c r="AW715" s="468" t="e">
        <f>VLOOKUP(C715,'[3]O.C. EN EJECUCIÓN'!$A$2:$B$25,2,0)</f>
        <v>#N/A</v>
      </c>
      <c r="AX715" s="100"/>
      <c r="AY715" s="100"/>
      <c r="AZ715" s="100"/>
      <c r="BA715" s="100"/>
      <c r="BB715" s="100"/>
      <c r="BC715" s="100"/>
      <c r="BD715" s="100"/>
      <c r="BE715" s="100"/>
    </row>
    <row r="716" spans="1:57" ht="78.75" x14ac:dyDescent="0.25">
      <c r="A716" s="125">
        <v>720</v>
      </c>
      <c r="B716" s="129" t="s">
        <v>4065</v>
      </c>
      <c r="C716" s="129" t="s">
        <v>4060</v>
      </c>
      <c r="D716" s="133"/>
      <c r="E716" s="126" t="s">
        <v>4061</v>
      </c>
      <c r="F716" s="133"/>
      <c r="G716" s="133"/>
      <c r="H716" s="132" t="s">
        <v>4067</v>
      </c>
      <c r="I716" s="440">
        <v>42604</v>
      </c>
      <c r="J716" s="167" t="s">
        <v>271</v>
      </c>
      <c r="K716" s="166" t="s">
        <v>4068</v>
      </c>
      <c r="L716" s="131">
        <v>2300</v>
      </c>
      <c r="M716" s="132" t="s">
        <v>4069</v>
      </c>
      <c r="N716" s="151" t="s">
        <v>203</v>
      </c>
      <c r="O716" s="457">
        <v>42604</v>
      </c>
      <c r="P716" s="134" t="s">
        <v>203</v>
      </c>
      <c r="Q716" s="135">
        <v>42604</v>
      </c>
      <c r="R716" s="148"/>
      <c r="S716" s="137" t="s">
        <v>70</v>
      </c>
      <c r="T716" s="138">
        <v>42605</v>
      </c>
      <c r="U716" s="148" t="s">
        <v>3293</v>
      </c>
      <c r="V716" s="148" t="s">
        <v>204</v>
      </c>
      <c r="W716" s="452">
        <v>42627</v>
      </c>
      <c r="X716" s="148" t="s">
        <v>6501</v>
      </c>
      <c r="Y716" s="148" t="s">
        <v>6749</v>
      </c>
      <c r="Z716" s="421" t="s">
        <v>1437</v>
      </c>
      <c r="AA716" s="141">
        <v>42627</v>
      </c>
      <c r="AB716" s="150"/>
      <c r="AC716" s="144"/>
      <c r="AD716" s="144"/>
      <c r="AE716" s="144"/>
      <c r="AF716" s="144"/>
      <c r="AG716" s="144"/>
      <c r="AH716" s="144"/>
      <c r="AI716" s="144"/>
      <c r="AJ716" s="144"/>
      <c r="AK716" s="144"/>
      <c r="AL716" s="144"/>
      <c r="AM716" s="342"/>
      <c r="AN716" s="479"/>
      <c r="AO716" s="372" t="e">
        <f>VLOOKUP(C716,[2]LICITACIONES!$A$2:$A$51,1,0)</f>
        <v>#N/A</v>
      </c>
      <c r="AP716" s="469"/>
      <c r="AQ716" s="469"/>
      <c r="AR716" s="468"/>
      <c r="AS716" s="468"/>
      <c r="AT716" s="468"/>
      <c r="AU716" s="468"/>
      <c r="AV716" s="468" t="e">
        <f>VLOOKUP(C716,[3]LICITACIONES!$A$2:$B$67,2,0)</f>
        <v>#N/A</v>
      </c>
      <c r="AW716" s="468" t="e">
        <f>VLOOKUP(C716,'[3]O.C. EN EJECUCIÓN'!$A$2:$B$25,2,0)</f>
        <v>#N/A</v>
      </c>
      <c r="AX716" s="100"/>
      <c r="AY716" s="100"/>
      <c r="AZ716" s="100"/>
      <c r="BA716" s="100"/>
      <c r="BB716" s="100"/>
      <c r="BC716" s="100"/>
      <c r="BD716" s="100"/>
      <c r="BE716" s="100"/>
    </row>
    <row r="717" spans="1:57" ht="78.75" x14ac:dyDescent="0.25">
      <c r="A717" s="125">
        <v>721</v>
      </c>
      <c r="B717" s="129" t="s">
        <v>4070</v>
      </c>
      <c r="C717" s="129" t="s">
        <v>4065</v>
      </c>
      <c r="D717" s="133"/>
      <c r="E717" s="126" t="s">
        <v>4066</v>
      </c>
      <c r="F717" s="133"/>
      <c r="G717" s="133"/>
      <c r="H717" s="132" t="s">
        <v>4072</v>
      </c>
      <c r="I717" s="440">
        <v>42604</v>
      </c>
      <c r="J717" s="167" t="s">
        <v>271</v>
      </c>
      <c r="K717" s="166" t="s">
        <v>4073</v>
      </c>
      <c r="L717" s="131">
        <v>9000</v>
      </c>
      <c r="M717" s="132" t="s">
        <v>4074</v>
      </c>
      <c r="N717" s="151" t="s">
        <v>203</v>
      </c>
      <c r="O717" s="457">
        <v>42604</v>
      </c>
      <c r="P717" s="134" t="s">
        <v>203</v>
      </c>
      <c r="Q717" s="135">
        <v>42604</v>
      </c>
      <c r="R717" s="148"/>
      <c r="S717" s="137" t="s">
        <v>70</v>
      </c>
      <c r="T717" s="138">
        <v>42605</v>
      </c>
      <c r="U717" s="148" t="s">
        <v>3293</v>
      </c>
      <c r="V717" s="148" t="s">
        <v>204</v>
      </c>
      <c r="W717" s="452">
        <v>42643</v>
      </c>
      <c r="X717" s="148" t="s">
        <v>6867</v>
      </c>
      <c r="Y717" s="148" t="s">
        <v>6078</v>
      </c>
      <c r="Z717" s="421"/>
      <c r="AA717" s="141"/>
      <c r="AB717" s="150"/>
      <c r="AC717" s="144"/>
      <c r="AD717" s="144"/>
      <c r="AE717" s="144"/>
      <c r="AF717" s="144"/>
      <c r="AG717" s="144"/>
      <c r="AH717" s="144"/>
      <c r="AI717" s="144"/>
      <c r="AJ717" s="144"/>
      <c r="AK717" s="144"/>
      <c r="AL717" s="144"/>
      <c r="AM717" s="342"/>
      <c r="AN717" s="479"/>
      <c r="AO717" s="372" t="e">
        <f>VLOOKUP(C717,[2]LICITACIONES!$A$2:$A$51,1,0)</f>
        <v>#N/A</v>
      </c>
      <c r="AP717" s="469"/>
      <c r="AQ717" s="469"/>
      <c r="AR717" s="468"/>
      <c r="AS717" s="468"/>
      <c r="AT717" s="468"/>
      <c r="AU717" s="468"/>
      <c r="AV717" s="468" t="e">
        <f>VLOOKUP(C717,[3]LICITACIONES!$A$2:$B$67,2,0)</f>
        <v>#N/A</v>
      </c>
      <c r="AW717" s="468" t="e">
        <f>VLOOKUP(C717,'[3]O.C. EN EJECUCIÓN'!$A$2:$B$25,2,0)</f>
        <v>#N/A</v>
      </c>
      <c r="AX717" s="100"/>
      <c r="AY717" s="100"/>
      <c r="AZ717" s="100"/>
      <c r="BA717" s="100"/>
      <c r="BB717" s="100"/>
      <c r="BC717" s="100"/>
      <c r="BD717" s="100"/>
      <c r="BE717" s="100"/>
    </row>
    <row r="718" spans="1:57" ht="78.75" x14ac:dyDescent="0.25">
      <c r="A718" s="125">
        <v>722</v>
      </c>
      <c r="B718" s="129" t="s">
        <v>4075</v>
      </c>
      <c r="C718" s="129" t="s">
        <v>4070</v>
      </c>
      <c r="D718" s="133"/>
      <c r="E718" s="126" t="s">
        <v>4071</v>
      </c>
      <c r="F718" s="133"/>
      <c r="G718" s="133"/>
      <c r="H718" s="132" t="s">
        <v>4077</v>
      </c>
      <c r="I718" s="440">
        <v>42604</v>
      </c>
      <c r="J718" s="167" t="s">
        <v>271</v>
      </c>
      <c r="K718" s="166" t="s">
        <v>4078</v>
      </c>
      <c r="L718" s="131">
        <v>7500</v>
      </c>
      <c r="M718" s="132" t="s">
        <v>4079</v>
      </c>
      <c r="N718" s="151" t="s">
        <v>203</v>
      </c>
      <c r="O718" s="457">
        <v>42604</v>
      </c>
      <c r="P718" s="134" t="s">
        <v>203</v>
      </c>
      <c r="Q718" s="135">
        <v>42604</v>
      </c>
      <c r="R718" s="148"/>
      <c r="S718" s="137" t="s">
        <v>70</v>
      </c>
      <c r="T718" s="138">
        <v>42605</v>
      </c>
      <c r="U718" s="148" t="s">
        <v>3293</v>
      </c>
      <c r="V718" s="148" t="s">
        <v>204</v>
      </c>
      <c r="W718" s="452">
        <v>42619</v>
      </c>
      <c r="X718" s="148" t="s">
        <v>6094</v>
      </c>
      <c r="Y718" s="148" t="s">
        <v>6078</v>
      </c>
      <c r="Z718" s="421"/>
      <c r="AA718" s="141"/>
      <c r="AB718" s="150"/>
      <c r="AC718" s="144"/>
      <c r="AD718" s="144"/>
      <c r="AE718" s="144"/>
      <c r="AF718" s="144"/>
      <c r="AG718" s="144"/>
      <c r="AH718" s="144"/>
      <c r="AI718" s="144"/>
      <c r="AJ718" s="144"/>
      <c r="AK718" s="144"/>
      <c r="AL718" s="144"/>
      <c r="AM718" s="342"/>
      <c r="AN718" s="479"/>
      <c r="AO718" s="372" t="e">
        <f>VLOOKUP(C718,[2]LICITACIONES!$A$2:$A$51,1,0)</f>
        <v>#N/A</v>
      </c>
      <c r="AP718" s="469"/>
      <c r="AQ718" s="469"/>
      <c r="AR718" s="468"/>
      <c r="AS718" s="468"/>
      <c r="AT718" s="468"/>
      <c r="AU718" s="468" t="s">
        <v>6514</v>
      </c>
      <c r="AV718" s="468" t="e">
        <f>VLOOKUP(C718,[3]LICITACIONES!$A$2:$B$67,2,0)</f>
        <v>#N/A</v>
      </c>
      <c r="AW718" s="468" t="e">
        <f>VLOOKUP(C718,'[3]O.C. EN EJECUCIÓN'!$A$2:$B$25,2,0)</f>
        <v>#N/A</v>
      </c>
      <c r="AX718" s="100"/>
      <c r="AY718" s="100"/>
      <c r="AZ718" s="100"/>
      <c r="BA718" s="100"/>
      <c r="BB718" s="100"/>
      <c r="BC718" s="100"/>
      <c r="BD718" s="100"/>
      <c r="BE718" s="100"/>
    </row>
    <row r="719" spans="1:57" ht="78.75" x14ac:dyDescent="0.25">
      <c r="A719" s="125">
        <v>723</v>
      </c>
      <c r="B719" s="129" t="s">
        <v>4080</v>
      </c>
      <c r="C719" s="129" t="s">
        <v>4075</v>
      </c>
      <c r="D719" s="133"/>
      <c r="E719" s="126" t="s">
        <v>4076</v>
      </c>
      <c r="F719" s="133"/>
      <c r="G719" s="133"/>
      <c r="H719" s="132" t="s">
        <v>4082</v>
      </c>
      <c r="I719" s="440">
        <v>42604</v>
      </c>
      <c r="J719" s="167" t="s">
        <v>271</v>
      </c>
      <c r="K719" s="166" t="s">
        <v>4083</v>
      </c>
      <c r="L719" s="131">
        <v>7500</v>
      </c>
      <c r="M719" s="132" t="s">
        <v>4084</v>
      </c>
      <c r="N719" s="151" t="s">
        <v>203</v>
      </c>
      <c r="O719" s="457">
        <v>42604</v>
      </c>
      <c r="P719" s="134" t="s">
        <v>203</v>
      </c>
      <c r="Q719" s="135">
        <v>42604</v>
      </c>
      <c r="R719" s="148"/>
      <c r="S719" s="137" t="s">
        <v>70</v>
      </c>
      <c r="T719" s="138">
        <v>42605</v>
      </c>
      <c r="U719" s="148" t="s">
        <v>3293</v>
      </c>
      <c r="V719" s="148" t="s">
        <v>204</v>
      </c>
      <c r="W719" s="452">
        <v>42620</v>
      </c>
      <c r="X719" s="148" t="s">
        <v>6095</v>
      </c>
      <c r="Y719" s="148" t="s">
        <v>6078</v>
      </c>
      <c r="Z719" s="421"/>
      <c r="AA719" s="141"/>
      <c r="AB719" s="150"/>
      <c r="AC719" s="144"/>
      <c r="AD719" s="144"/>
      <c r="AE719" s="144"/>
      <c r="AF719" s="144"/>
      <c r="AG719" s="144"/>
      <c r="AH719" s="144"/>
      <c r="AI719" s="144"/>
      <c r="AJ719" s="144"/>
      <c r="AK719" s="144"/>
      <c r="AL719" s="144"/>
      <c r="AM719" s="342"/>
      <c r="AN719" s="479"/>
      <c r="AO719" s="372" t="e">
        <f>VLOOKUP(C719,[2]LICITACIONES!$A$2:$A$51,1,0)</f>
        <v>#N/A</v>
      </c>
      <c r="AP719" s="469"/>
      <c r="AQ719" s="469"/>
      <c r="AR719" s="468"/>
      <c r="AS719" s="468"/>
      <c r="AT719" s="468"/>
      <c r="AU719" s="468" t="s">
        <v>6514</v>
      </c>
      <c r="AV719" s="468" t="e">
        <f>VLOOKUP(C719,[3]LICITACIONES!$A$2:$B$67,2,0)</f>
        <v>#N/A</v>
      </c>
      <c r="AW719" s="468" t="e">
        <f>VLOOKUP(C719,'[3]O.C. EN EJECUCIÓN'!$A$2:$B$25,2,0)</f>
        <v>#N/A</v>
      </c>
      <c r="AX719" s="100"/>
      <c r="AY719" s="100"/>
      <c r="AZ719" s="100"/>
      <c r="BA719" s="100"/>
      <c r="BB719" s="100"/>
      <c r="BC719" s="100"/>
      <c r="BD719" s="100"/>
      <c r="BE719" s="100"/>
    </row>
    <row r="720" spans="1:57" ht="94.5" x14ac:dyDescent="0.25">
      <c r="A720" s="125">
        <v>724</v>
      </c>
      <c r="B720" s="129" t="s">
        <v>4085</v>
      </c>
      <c r="C720" s="129" t="s">
        <v>4080</v>
      </c>
      <c r="D720" s="133"/>
      <c r="E720" s="126" t="s">
        <v>4081</v>
      </c>
      <c r="F720" s="133"/>
      <c r="G720" s="133"/>
      <c r="H720" s="132" t="s">
        <v>4087</v>
      </c>
      <c r="I720" s="440">
        <v>42604</v>
      </c>
      <c r="J720" s="167" t="s">
        <v>271</v>
      </c>
      <c r="K720" s="166" t="s">
        <v>4088</v>
      </c>
      <c r="L720" s="131">
        <v>3000</v>
      </c>
      <c r="M720" s="132" t="s">
        <v>4089</v>
      </c>
      <c r="N720" s="151" t="s">
        <v>203</v>
      </c>
      <c r="O720" s="457">
        <v>42604</v>
      </c>
      <c r="P720" s="134" t="s">
        <v>203</v>
      </c>
      <c r="Q720" s="135">
        <v>42604</v>
      </c>
      <c r="R720" s="148"/>
      <c r="S720" s="137" t="s">
        <v>70</v>
      </c>
      <c r="T720" s="138">
        <v>42605</v>
      </c>
      <c r="U720" s="148" t="s">
        <v>3293</v>
      </c>
      <c r="V720" s="148" t="s">
        <v>204</v>
      </c>
      <c r="W720" s="452">
        <v>42620</v>
      </c>
      <c r="X720" s="148" t="s">
        <v>6096</v>
      </c>
      <c r="Y720" s="148" t="s">
        <v>6097</v>
      </c>
      <c r="Z720" s="421"/>
      <c r="AA720" s="141"/>
      <c r="AB720" s="150"/>
      <c r="AC720" s="144"/>
      <c r="AD720" s="144"/>
      <c r="AE720" s="144"/>
      <c r="AF720" s="144"/>
      <c r="AG720" s="144"/>
      <c r="AH720" s="144"/>
      <c r="AI720" s="144"/>
      <c r="AJ720" s="144"/>
      <c r="AK720" s="144"/>
      <c r="AL720" s="144"/>
      <c r="AM720" s="342"/>
      <c r="AN720" s="479"/>
      <c r="AO720" s="372" t="e">
        <f>VLOOKUP(C720,[2]LICITACIONES!$A$2:$A$51,1,0)</f>
        <v>#N/A</v>
      </c>
      <c r="AP720" s="469"/>
      <c r="AQ720" s="469"/>
      <c r="AR720" s="468"/>
      <c r="AS720" s="468"/>
      <c r="AT720" s="468"/>
      <c r="AU720" s="468" t="s">
        <v>6514</v>
      </c>
      <c r="AV720" s="468" t="e">
        <f>VLOOKUP(C720,[3]LICITACIONES!$A$2:$B$67,2,0)</f>
        <v>#N/A</v>
      </c>
      <c r="AW720" s="468" t="e">
        <f>VLOOKUP(C720,'[3]O.C. EN EJECUCIÓN'!$A$2:$B$25,2,0)</f>
        <v>#N/A</v>
      </c>
      <c r="AX720" s="100"/>
      <c r="AY720" s="100"/>
      <c r="AZ720" s="100"/>
      <c r="BA720" s="100"/>
      <c r="BB720" s="100"/>
      <c r="BC720" s="100"/>
      <c r="BD720" s="100"/>
      <c r="BE720" s="100"/>
    </row>
    <row r="721" spans="1:57" ht="78.75" x14ac:dyDescent="0.25">
      <c r="A721" s="125">
        <v>725</v>
      </c>
      <c r="B721" s="129" t="s">
        <v>4090</v>
      </c>
      <c r="C721" s="129" t="s">
        <v>4085</v>
      </c>
      <c r="D721" s="133"/>
      <c r="E721" s="126" t="s">
        <v>4086</v>
      </c>
      <c r="F721" s="133"/>
      <c r="G721" s="133"/>
      <c r="H721" s="132" t="s">
        <v>4092</v>
      </c>
      <c r="I721" s="440">
        <v>42604</v>
      </c>
      <c r="J721" s="167" t="s">
        <v>271</v>
      </c>
      <c r="K721" s="166" t="s">
        <v>2301</v>
      </c>
      <c r="L721" s="131">
        <v>2300</v>
      </c>
      <c r="M721" s="132" t="s">
        <v>4093</v>
      </c>
      <c r="N721" s="151" t="s">
        <v>203</v>
      </c>
      <c r="O721" s="457">
        <v>42604</v>
      </c>
      <c r="P721" s="134" t="s">
        <v>203</v>
      </c>
      <c r="Q721" s="135">
        <v>42604</v>
      </c>
      <c r="R721" s="148"/>
      <c r="S721" s="137" t="s">
        <v>70</v>
      </c>
      <c r="T721" s="138">
        <v>42605</v>
      </c>
      <c r="U721" s="148"/>
      <c r="V721" s="148" t="s">
        <v>204</v>
      </c>
      <c r="W721" s="452">
        <v>42626</v>
      </c>
      <c r="X721" s="148" t="s">
        <v>6445</v>
      </c>
      <c r="Y721" s="148"/>
      <c r="Z721" s="421"/>
      <c r="AA721" s="141"/>
      <c r="AB721" s="150"/>
      <c r="AC721" s="144"/>
      <c r="AD721" s="144"/>
      <c r="AE721" s="144"/>
      <c r="AF721" s="144"/>
      <c r="AG721" s="144"/>
      <c r="AH721" s="144"/>
      <c r="AI721" s="144"/>
      <c r="AJ721" s="144"/>
      <c r="AK721" s="144"/>
      <c r="AL721" s="144"/>
      <c r="AM721" s="342"/>
      <c r="AN721" s="479"/>
      <c r="AO721" s="372" t="e">
        <f>VLOOKUP(C721,[2]LICITACIONES!$A$2:$A$51,1,0)</f>
        <v>#N/A</v>
      </c>
      <c r="AP721" s="469"/>
      <c r="AQ721" s="469"/>
      <c r="AR721" s="468"/>
      <c r="AS721" s="468"/>
      <c r="AT721" s="468"/>
      <c r="AU721" s="468"/>
      <c r="AV721" s="468" t="e">
        <f>VLOOKUP(C721,[3]LICITACIONES!$A$2:$B$67,2,0)</f>
        <v>#N/A</v>
      </c>
      <c r="AW721" s="468" t="e">
        <f>VLOOKUP(C721,'[3]O.C. EN EJECUCIÓN'!$A$2:$B$25,2,0)</f>
        <v>#N/A</v>
      </c>
      <c r="AX721" s="100"/>
      <c r="AY721" s="100"/>
      <c r="AZ721" s="100"/>
      <c r="BA721" s="100"/>
      <c r="BB721" s="100"/>
      <c r="BC721" s="100"/>
      <c r="BD721" s="100"/>
      <c r="BE721" s="100"/>
    </row>
    <row r="722" spans="1:57" ht="94.5" x14ac:dyDescent="0.25">
      <c r="A722" s="125">
        <v>726</v>
      </c>
      <c r="B722" s="129" t="s">
        <v>4094</v>
      </c>
      <c r="C722" s="129" t="s">
        <v>4090</v>
      </c>
      <c r="D722" s="133"/>
      <c r="E722" s="126" t="s">
        <v>4091</v>
      </c>
      <c r="F722" s="133"/>
      <c r="G722" s="133"/>
      <c r="H722" s="132" t="s">
        <v>4096</v>
      </c>
      <c r="I722" s="440">
        <v>42604</v>
      </c>
      <c r="J722" s="167" t="s">
        <v>271</v>
      </c>
      <c r="K722" s="166" t="s">
        <v>4097</v>
      </c>
      <c r="L722" s="131">
        <v>6600</v>
      </c>
      <c r="M722" s="132" t="s">
        <v>4098</v>
      </c>
      <c r="N722" s="151" t="s">
        <v>203</v>
      </c>
      <c r="O722" s="457">
        <v>42604</v>
      </c>
      <c r="P722" s="134" t="s">
        <v>203</v>
      </c>
      <c r="Q722" s="135">
        <v>42604</v>
      </c>
      <c r="R722" s="148"/>
      <c r="S722" s="137" t="s">
        <v>70</v>
      </c>
      <c r="T722" s="138">
        <v>42605</v>
      </c>
      <c r="U722" s="148" t="s">
        <v>3293</v>
      </c>
      <c r="V722" s="148" t="s">
        <v>204</v>
      </c>
      <c r="W722" s="452">
        <v>42646</v>
      </c>
      <c r="X722" s="148" t="s">
        <v>6868</v>
      </c>
      <c r="Y722" s="148" t="s">
        <v>6869</v>
      </c>
      <c r="Z722" s="421" t="s">
        <v>1437</v>
      </c>
      <c r="AA722" s="141">
        <v>42646</v>
      </c>
      <c r="AB722" s="150"/>
      <c r="AC722" s="144"/>
      <c r="AD722" s="144"/>
      <c r="AE722" s="144"/>
      <c r="AF722" s="144"/>
      <c r="AG722" s="144"/>
      <c r="AH722" s="144"/>
      <c r="AI722" s="144"/>
      <c r="AJ722" s="144"/>
      <c r="AK722" s="144"/>
      <c r="AL722" s="144"/>
      <c r="AM722" s="342"/>
      <c r="AN722" s="479"/>
      <c r="AO722" s="372" t="e">
        <f>VLOOKUP(C722,[2]LICITACIONES!$A$2:$A$51,1,0)</f>
        <v>#N/A</v>
      </c>
      <c r="AP722" s="469"/>
      <c r="AQ722" s="469"/>
      <c r="AR722" s="468"/>
      <c r="AS722" s="468"/>
      <c r="AT722" s="468"/>
      <c r="AU722" s="468"/>
      <c r="AV722" s="468" t="e">
        <f>VLOOKUP(C722,[3]LICITACIONES!$A$2:$B$67,2,0)</f>
        <v>#N/A</v>
      </c>
      <c r="AW722" s="468" t="e">
        <f>VLOOKUP(C722,'[3]O.C. EN EJECUCIÓN'!$A$2:$B$25,2,0)</f>
        <v>#N/A</v>
      </c>
      <c r="AX722" s="100"/>
      <c r="AY722" s="100"/>
      <c r="AZ722" s="100"/>
      <c r="BA722" s="100"/>
      <c r="BB722" s="100"/>
      <c r="BC722" s="100"/>
      <c r="BD722" s="100"/>
      <c r="BE722" s="100"/>
    </row>
    <row r="723" spans="1:57" ht="94.5" x14ac:dyDescent="0.25">
      <c r="A723" s="125">
        <v>727</v>
      </c>
      <c r="B723" s="129" t="s">
        <v>4099</v>
      </c>
      <c r="C723" s="129" t="s">
        <v>4094</v>
      </c>
      <c r="D723" s="133"/>
      <c r="E723" s="126" t="s">
        <v>4095</v>
      </c>
      <c r="F723" s="133"/>
      <c r="G723" s="133"/>
      <c r="H723" s="132" t="s">
        <v>4101</v>
      </c>
      <c r="I723" s="440">
        <v>42604</v>
      </c>
      <c r="J723" s="167" t="s">
        <v>271</v>
      </c>
      <c r="K723" s="166" t="s">
        <v>4102</v>
      </c>
      <c r="L723" s="131">
        <v>2300</v>
      </c>
      <c r="M723" s="132" t="s">
        <v>4103</v>
      </c>
      <c r="N723" s="151" t="s">
        <v>203</v>
      </c>
      <c r="O723" s="457">
        <v>42604</v>
      </c>
      <c r="P723" s="134" t="s">
        <v>203</v>
      </c>
      <c r="Q723" s="135">
        <v>42604</v>
      </c>
      <c r="R723" s="148"/>
      <c r="S723" s="137" t="s">
        <v>70</v>
      </c>
      <c r="T723" s="138">
        <v>42605</v>
      </c>
      <c r="U723" s="148" t="s">
        <v>3293</v>
      </c>
      <c r="V723" s="148" t="s">
        <v>204</v>
      </c>
      <c r="W723" s="452">
        <v>42626</v>
      </c>
      <c r="X723" s="148" t="s">
        <v>6446</v>
      </c>
      <c r="Y723" s="148" t="s">
        <v>6078</v>
      </c>
      <c r="Z723" s="421"/>
      <c r="AA723" s="141"/>
      <c r="AB723" s="150"/>
      <c r="AC723" s="144"/>
      <c r="AD723" s="144"/>
      <c r="AE723" s="144"/>
      <c r="AF723" s="144"/>
      <c r="AG723" s="144"/>
      <c r="AH723" s="144"/>
      <c r="AI723" s="144"/>
      <c r="AJ723" s="144"/>
      <c r="AK723" s="144"/>
      <c r="AL723" s="144"/>
      <c r="AM723" s="342"/>
      <c r="AN723" s="479"/>
      <c r="AO723" s="372" t="e">
        <f>VLOOKUP(C723,[2]LICITACIONES!$A$2:$A$51,1,0)</f>
        <v>#N/A</v>
      </c>
      <c r="AP723" s="469"/>
      <c r="AQ723" s="469"/>
      <c r="AR723" s="468"/>
      <c r="AS723" s="468"/>
      <c r="AT723" s="468"/>
      <c r="AU723" s="468"/>
      <c r="AV723" s="468" t="e">
        <f>VLOOKUP(C723,[3]LICITACIONES!$A$2:$B$67,2,0)</f>
        <v>#N/A</v>
      </c>
      <c r="AW723" s="468" t="e">
        <f>VLOOKUP(C723,'[3]O.C. EN EJECUCIÓN'!$A$2:$B$25,2,0)</f>
        <v>#N/A</v>
      </c>
      <c r="AX723" s="100"/>
      <c r="AY723" s="100"/>
      <c r="AZ723" s="100"/>
      <c r="BA723" s="100"/>
      <c r="BB723" s="100"/>
      <c r="BC723" s="100"/>
      <c r="BD723" s="100"/>
      <c r="BE723" s="100"/>
    </row>
    <row r="724" spans="1:57" ht="78.75" x14ac:dyDescent="0.25">
      <c r="A724" s="125">
        <v>728</v>
      </c>
      <c r="B724" s="129" t="s">
        <v>4104</v>
      </c>
      <c r="C724" s="129" t="s">
        <v>4099</v>
      </c>
      <c r="D724" s="133"/>
      <c r="E724" s="126" t="s">
        <v>4100</v>
      </c>
      <c r="F724" s="133"/>
      <c r="G724" s="133"/>
      <c r="H724" s="132" t="s">
        <v>4106</v>
      </c>
      <c r="I724" s="440">
        <v>42604</v>
      </c>
      <c r="J724" s="167" t="s">
        <v>271</v>
      </c>
      <c r="K724" s="166" t="s">
        <v>4063</v>
      </c>
      <c r="L724" s="131">
        <v>4000</v>
      </c>
      <c r="M724" s="132" t="s">
        <v>4107</v>
      </c>
      <c r="N724" s="151" t="s">
        <v>203</v>
      </c>
      <c r="O724" s="457">
        <v>42604</v>
      </c>
      <c r="P724" s="134" t="s">
        <v>203</v>
      </c>
      <c r="Q724" s="135">
        <v>42604</v>
      </c>
      <c r="R724" s="148"/>
      <c r="S724" s="137" t="s">
        <v>70</v>
      </c>
      <c r="T724" s="138">
        <v>42605</v>
      </c>
      <c r="U724" s="148" t="s">
        <v>7057</v>
      </c>
      <c r="V724" s="148" t="s">
        <v>116</v>
      </c>
      <c r="W724" s="452">
        <v>42648</v>
      </c>
      <c r="X724" s="148"/>
      <c r="Y724" s="148" t="s">
        <v>6998</v>
      </c>
      <c r="Z724" s="421" t="s">
        <v>7047</v>
      </c>
      <c r="AA724" s="141">
        <v>42648</v>
      </c>
      <c r="AB724" s="150"/>
      <c r="AC724" s="144"/>
      <c r="AD724" s="144"/>
      <c r="AE724" s="144"/>
      <c r="AF724" s="144">
        <v>20180447750</v>
      </c>
      <c r="AG724" s="144"/>
      <c r="AH724" s="454">
        <v>42522</v>
      </c>
      <c r="AI724" s="144"/>
      <c r="AJ724" s="144"/>
      <c r="AK724" s="144"/>
      <c r="AL724" s="144"/>
      <c r="AM724" s="342"/>
      <c r="AN724" s="479"/>
      <c r="AO724" s="372" t="e">
        <f>VLOOKUP(C724,[2]LICITACIONES!$A$2:$A$51,1,0)</f>
        <v>#N/A</v>
      </c>
      <c r="AP724" s="469"/>
      <c r="AQ724" s="469"/>
      <c r="AR724" s="468"/>
      <c r="AS724" s="468"/>
      <c r="AT724" s="468"/>
      <c r="AU724" s="468"/>
      <c r="AV724" s="468" t="e">
        <f>VLOOKUP(C724,[3]LICITACIONES!$A$2:$B$67,2,0)</f>
        <v>#N/A</v>
      </c>
      <c r="AW724" s="468" t="e">
        <f>VLOOKUP(C724,'[3]O.C. EN EJECUCIÓN'!$A$2:$B$25,2,0)</f>
        <v>#N/A</v>
      </c>
      <c r="AX724" s="100"/>
      <c r="AY724" s="100"/>
      <c r="AZ724" s="100"/>
      <c r="BA724" s="100"/>
      <c r="BB724" s="100"/>
      <c r="BC724" s="100"/>
      <c r="BD724" s="100"/>
      <c r="BE724" s="100"/>
    </row>
    <row r="725" spans="1:57" ht="78.75" x14ac:dyDescent="0.25">
      <c r="A725" s="125">
        <v>729</v>
      </c>
      <c r="B725" s="129" t="s">
        <v>4108</v>
      </c>
      <c r="C725" s="129" t="s">
        <v>4104</v>
      </c>
      <c r="D725" s="133"/>
      <c r="E725" s="126" t="s">
        <v>4105</v>
      </c>
      <c r="F725" s="133"/>
      <c r="G725" s="133"/>
      <c r="H725" s="132" t="s">
        <v>4110</v>
      </c>
      <c r="I725" s="440">
        <v>42604</v>
      </c>
      <c r="J725" s="167" t="s">
        <v>271</v>
      </c>
      <c r="K725" s="166" t="s">
        <v>4063</v>
      </c>
      <c r="L725" s="131">
        <v>24000</v>
      </c>
      <c r="M725" s="132" t="s">
        <v>4107</v>
      </c>
      <c r="N725" s="151" t="s">
        <v>203</v>
      </c>
      <c r="O725" s="457">
        <v>42604</v>
      </c>
      <c r="P725" s="134" t="s">
        <v>203</v>
      </c>
      <c r="Q725" s="135">
        <v>42604</v>
      </c>
      <c r="R725" s="148"/>
      <c r="S725" s="137" t="s">
        <v>70</v>
      </c>
      <c r="T725" s="138">
        <v>42605</v>
      </c>
      <c r="U725" s="148" t="s">
        <v>3293</v>
      </c>
      <c r="V725" s="148" t="s">
        <v>204</v>
      </c>
      <c r="W725" s="452">
        <v>42629</v>
      </c>
      <c r="X725" s="148" t="s">
        <v>6527</v>
      </c>
      <c r="Y725" s="148" t="s">
        <v>6097</v>
      </c>
      <c r="Z725" s="421"/>
      <c r="AA725" s="141"/>
      <c r="AB725" s="150"/>
      <c r="AC725" s="144"/>
      <c r="AD725" s="144"/>
      <c r="AE725" s="144"/>
      <c r="AF725" s="144">
        <v>20180447750</v>
      </c>
      <c r="AG725" s="144"/>
      <c r="AH725" s="144" t="s">
        <v>6231</v>
      </c>
      <c r="AI725" s="144"/>
      <c r="AJ725" s="144"/>
      <c r="AK725" s="144"/>
      <c r="AL725" s="144"/>
      <c r="AM725" s="342"/>
      <c r="AN725" s="479"/>
      <c r="AO725" s="372" t="e">
        <f>VLOOKUP(C725,[2]LICITACIONES!$A$2:$A$51,1,0)</f>
        <v>#N/A</v>
      </c>
      <c r="AP725" s="469"/>
      <c r="AQ725" s="469"/>
      <c r="AR725" s="468"/>
      <c r="AS725" s="468"/>
      <c r="AT725" s="468"/>
      <c r="AU725" s="468"/>
      <c r="AV725" s="468" t="e">
        <f>VLOOKUP(C725,[3]LICITACIONES!$A$2:$B$67,2,0)</f>
        <v>#N/A</v>
      </c>
      <c r="AW725" s="468" t="e">
        <f>VLOOKUP(C725,'[3]O.C. EN EJECUCIÓN'!$A$2:$B$25,2,0)</f>
        <v>#N/A</v>
      </c>
      <c r="AX725" s="100"/>
      <c r="AY725" s="100"/>
      <c r="AZ725" s="100"/>
      <c r="BA725" s="100"/>
      <c r="BB725" s="100"/>
      <c r="BC725" s="100"/>
      <c r="BD725" s="100"/>
      <c r="BE725" s="100"/>
    </row>
    <row r="726" spans="1:57" ht="94.5" x14ac:dyDescent="0.25">
      <c r="A726" s="125">
        <v>730</v>
      </c>
      <c r="B726" s="129" t="s">
        <v>4111</v>
      </c>
      <c r="C726" s="129" t="s">
        <v>4108</v>
      </c>
      <c r="D726" s="133"/>
      <c r="E726" s="126" t="s">
        <v>4109</v>
      </c>
      <c r="F726" s="133"/>
      <c r="G726" s="133"/>
      <c r="H726" s="132" t="s">
        <v>4113</v>
      </c>
      <c r="I726" s="440">
        <v>42604</v>
      </c>
      <c r="J726" s="167" t="s">
        <v>271</v>
      </c>
      <c r="K726" s="166" t="s">
        <v>4114</v>
      </c>
      <c r="L726" s="131">
        <v>2300</v>
      </c>
      <c r="M726" s="132" t="s">
        <v>4115</v>
      </c>
      <c r="N726" s="151" t="s">
        <v>203</v>
      </c>
      <c r="O726" s="457">
        <v>42604</v>
      </c>
      <c r="P726" s="134" t="s">
        <v>203</v>
      </c>
      <c r="Q726" s="135">
        <v>42604</v>
      </c>
      <c r="R726" s="148"/>
      <c r="S726" s="137" t="s">
        <v>70</v>
      </c>
      <c r="T726" s="138">
        <v>42605</v>
      </c>
      <c r="U726" s="148" t="s">
        <v>7058</v>
      </c>
      <c r="V726" s="148" t="s">
        <v>203</v>
      </c>
      <c r="W726" s="452">
        <v>42639</v>
      </c>
      <c r="X726" s="148"/>
      <c r="Y726" s="148" t="s">
        <v>6750</v>
      </c>
      <c r="Z726" s="421" t="s">
        <v>203</v>
      </c>
      <c r="AA726" s="141">
        <v>42639</v>
      </c>
      <c r="AB726" s="150"/>
      <c r="AC726" s="144"/>
      <c r="AD726" s="144"/>
      <c r="AE726" s="144"/>
      <c r="AF726" s="144"/>
      <c r="AG726" s="144"/>
      <c r="AH726" s="144"/>
      <c r="AI726" s="144"/>
      <c r="AJ726" s="144"/>
      <c r="AK726" s="144"/>
      <c r="AL726" s="144"/>
      <c r="AM726" s="342"/>
      <c r="AN726" s="479"/>
      <c r="AO726" s="372" t="e">
        <f>VLOOKUP(C726,[2]LICITACIONES!$A$2:$A$51,1,0)</f>
        <v>#N/A</v>
      </c>
      <c r="AP726" s="469"/>
      <c r="AQ726" s="469"/>
      <c r="AR726" s="468"/>
      <c r="AS726" s="468"/>
      <c r="AT726" s="468"/>
      <c r="AU726" s="468"/>
      <c r="AV726" s="468" t="e">
        <f>VLOOKUP(C726,[3]LICITACIONES!$A$2:$B$67,2,0)</f>
        <v>#N/A</v>
      </c>
      <c r="AW726" s="468" t="e">
        <f>VLOOKUP(C726,'[3]O.C. EN EJECUCIÓN'!$A$2:$B$25,2,0)</f>
        <v>#N/A</v>
      </c>
      <c r="AX726" s="100"/>
      <c r="AY726" s="100"/>
      <c r="AZ726" s="100"/>
      <c r="BA726" s="100"/>
      <c r="BB726" s="100"/>
      <c r="BC726" s="100"/>
      <c r="BD726" s="100"/>
      <c r="BE726" s="100"/>
    </row>
    <row r="727" spans="1:57" ht="78.75" x14ac:dyDescent="0.25">
      <c r="A727" s="125">
        <v>731</v>
      </c>
      <c r="B727" s="129" t="s">
        <v>4116</v>
      </c>
      <c r="C727" s="129" t="s">
        <v>4111</v>
      </c>
      <c r="D727" s="133"/>
      <c r="E727" s="126" t="s">
        <v>4112</v>
      </c>
      <c r="F727" s="133"/>
      <c r="G727" s="133"/>
      <c r="H727" s="132" t="s">
        <v>4118</v>
      </c>
      <c r="I727" s="440">
        <v>42604</v>
      </c>
      <c r="J727" s="167" t="s">
        <v>271</v>
      </c>
      <c r="K727" s="166" t="s">
        <v>4119</v>
      </c>
      <c r="L727" s="131">
        <v>7500</v>
      </c>
      <c r="M727" s="132" t="s">
        <v>4120</v>
      </c>
      <c r="N727" s="151" t="s">
        <v>203</v>
      </c>
      <c r="O727" s="457">
        <v>42604</v>
      </c>
      <c r="P727" s="134" t="s">
        <v>203</v>
      </c>
      <c r="Q727" s="135">
        <v>42604</v>
      </c>
      <c r="R727" s="148"/>
      <c r="S727" s="137" t="s">
        <v>70</v>
      </c>
      <c r="T727" s="138">
        <v>42605</v>
      </c>
      <c r="U727" s="148" t="s">
        <v>3293</v>
      </c>
      <c r="V727" s="148" t="s">
        <v>204</v>
      </c>
      <c r="W727" s="452">
        <v>42619</v>
      </c>
      <c r="X727" s="148" t="s">
        <v>6098</v>
      </c>
      <c r="Y727" s="148" t="s">
        <v>6078</v>
      </c>
      <c r="Z727" s="421"/>
      <c r="AA727" s="141"/>
      <c r="AB727" s="150"/>
      <c r="AC727" s="144"/>
      <c r="AD727" s="144"/>
      <c r="AE727" s="144"/>
      <c r="AF727" s="144"/>
      <c r="AG727" s="144"/>
      <c r="AH727" s="144"/>
      <c r="AI727" s="144"/>
      <c r="AJ727" s="144"/>
      <c r="AK727" s="144"/>
      <c r="AL727" s="144"/>
      <c r="AM727" s="342"/>
      <c r="AN727" s="479"/>
      <c r="AO727" s="372" t="e">
        <f>VLOOKUP(C727,[2]LICITACIONES!$A$2:$A$51,1,0)</f>
        <v>#N/A</v>
      </c>
      <c r="AP727" s="469"/>
      <c r="AQ727" s="469"/>
      <c r="AR727" s="468"/>
      <c r="AS727" s="468"/>
      <c r="AT727" s="468"/>
      <c r="AU727" s="468" t="s">
        <v>6514</v>
      </c>
      <c r="AV727" s="468" t="e">
        <f>VLOOKUP(C727,[3]LICITACIONES!$A$2:$B$67,2,0)</f>
        <v>#N/A</v>
      </c>
      <c r="AW727" s="468" t="e">
        <f>VLOOKUP(C727,'[3]O.C. EN EJECUCIÓN'!$A$2:$B$25,2,0)</f>
        <v>#N/A</v>
      </c>
      <c r="AX727" s="100"/>
      <c r="AY727" s="100"/>
      <c r="AZ727" s="100"/>
      <c r="BA727" s="100"/>
      <c r="BB727" s="100"/>
      <c r="BC727" s="100"/>
      <c r="BD727" s="100"/>
      <c r="BE727" s="100"/>
    </row>
    <row r="728" spans="1:57" ht="78.75" x14ac:dyDescent="0.25">
      <c r="A728" s="125">
        <v>732</v>
      </c>
      <c r="B728" s="129" t="s">
        <v>4121</v>
      </c>
      <c r="C728" s="129" t="s">
        <v>4116</v>
      </c>
      <c r="D728" s="133"/>
      <c r="E728" s="126" t="s">
        <v>4117</v>
      </c>
      <c r="F728" s="133"/>
      <c r="G728" s="133"/>
      <c r="H728" s="132" t="s">
        <v>4123</v>
      </c>
      <c r="I728" s="440">
        <v>42604</v>
      </c>
      <c r="J728" s="167" t="s">
        <v>271</v>
      </c>
      <c r="K728" s="166" t="s">
        <v>4124</v>
      </c>
      <c r="L728" s="131">
        <v>1000</v>
      </c>
      <c r="M728" s="132" t="s">
        <v>4125</v>
      </c>
      <c r="N728" s="151" t="s">
        <v>203</v>
      </c>
      <c r="O728" s="457">
        <v>42604</v>
      </c>
      <c r="P728" s="134" t="s">
        <v>203</v>
      </c>
      <c r="Q728" s="135">
        <v>42604</v>
      </c>
      <c r="R728" s="148"/>
      <c r="S728" s="137" t="s">
        <v>70</v>
      </c>
      <c r="T728" s="138">
        <v>42605</v>
      </c>
      <c r="U728" s="148" t="s">
        <v>3293</v>
      </c>
      <c r="V728" s="148" t="s">
        <v>204</v>
      </c>
      <c r="W728" s="452">
        <v>42619</v>
      </c>
      <c r="X728" s="148" t="s">
        <v>6099</v>
      </c>
      <c r="Y728" s="148" t="s">
        <v>6078</v>
      </c>
      <c r="Z728" s="421"/>
      <c r="AA728" s="141"/>
      <c r="AB728" s="150"/>
      <c r="AC728" s="144"/>
      <c r="AD728" s="144"/>
      <c r="AE728" s="144"/>
      <c r="AF728" s="144"/>
      <c r="AG728" s="144"/>
      <c r="AH728" s="144"/>
      <c r="AI728" s="144"/>
      <c r="AJ728" s="144"/>
      <c r="AK728" s="144"/>
      <c r="AL728" s="144"/>
      <c r="AM728" s="342"/>
      <c r="AN728" s="479"/>
      <c r="AO728" s="372" t="e">
        <f>VLOOKUP(C728,[2]LICITACIONES!$A$2:$A$51,1,0)</f>
        <v>#N/A</v>
      </c>
      <c r="AP728" s="469"/>
      <c r="AQ728" s="469"/>
      <c r="AR728" s="468"/>
      <c r="AS728" s="468"/>
      <c r="AT728" s="468"/>
      <c r="AU728" s="468" t="s">
        <v>6514</v>
      </c>
      <c r="AV728" s="468" t="e">
        <f>VLOOKUP(C728,[3]LICITACIONES!$A$2:$B$67,2,0)</f>
        <v>#N/A</v>
      </c>
      <c r="AW728" s="468" t="e">
        <f>VLOOKUP(C728,'[3]O.C. EN EJECUCIÓN'!$A$2:$B$25,2,0)</f>
        <v>#N/A</v>
      </c>
      <c r="AX728" s="100"/>
      <c r="AY728" s="100"/>
      <c r="AZ728" s="100"/>
      <c r="BA728" s="100"/>
      <c r="BB728" s="100"/>
      <c r="BC728" s="100"/>
      <c r="BD728" s="100"/>
      <c r="BE728" s="100"/>
    </row>
    <row r="729" spans="1:57" ht="78.75" x14ac:dyDescent="0.25">
      <c r="A729" s="125">
        <v>733</v>
      </c>
      <c r="B729" s="129" t="s">
        <v>4126</v>
      </c>
      <c r="C729" s="129" t="s">
        <v>4121</v>
      </c>
      <c r="D729" s="133"/>
      <c r="E729" s="126" t="s">
        <v>4122</v>
      </c>
      <c r="F729" s="133"/>
      <c r="G729" s="133"/>
      <c r="H729" s="132" t="s">
        <v>4128</v>
      </c>
      <c r="I729" s="440">
        <v>42604</v>
      </c>
      <c r="J729" s="167" t="s">
        <v>271</v>
      </c>
      <c r="K729" s="166" t="s">
        <v>4129</v>
      </c>
      <c r="L729" s="131">
        <v>2300</v>
      </c>
      <c r="M729" s="132" t="s">
        <v>4130</v>
      </c>
      <c r="N729" s="151" t="s">
        <v>203</v>
      </c>
      <c r="O729" s="457">
        <v>42604</v>
      </c>
      <c r="P729" s="134" t="s">
        <v>203</v>
      </c>
      <c r="Q729" s="135">
        <v>42604</v>
      </c>
      <c r="R729" s="148"/>
      <c r="S729" s="137" t="s">
        <v>70</v>
      </c>
      <c r="T729" s="138">
        <v>42605</v>
      </c>
      <c r="U729" s="148" t="s">
        <v>3293</v>
      </c>
      <c r="V729" s="148" t="s">
        <v>204</v>
      </c>
      <c r="W729" s="452">
        <v>42619</v>
      </c>
      <c r="X729" s="148" t="s">
        <v>6100</v>
      </c>
      <c r="Y729" s="148" t="s">
        <v>6078</v>
      </c>
      <c r="Z729" s="421"/>
      <c r="AA729" s="141"/>
      <c r="AB729" s="150"/>
      <c r="AC729" s="144"/>
      <c r="AD729" s="144"/>
      <c r="AE729" s="144"/>
      <c r="AF729" s="144"/>
      <c r="AG729" s="144"/>
      <c r="AH729" s="144"/>
      <c r="AI729" s="144"/>
      <c r="AJ729" s="144"/>
      <c r="AK729" s="144"/>
      <c r="AL729" s="144"/>
      <c r="AM729" s="342"/>
      <c r="AN729" s="479"/>
      <c r="AO729" s="372" t="e">
        <f>VLOOKUP(C729,[2]LICITACIONES!$A$2:$A$51,1,0)</f>
        <v>#N/A</v>
      </c>
      <c r="AP729" s="469"/>
      <c r="AQ729" s="469"/>
      <c r="AR729" s="468"/>
      <c r="AS729" s="468"/>
      <c r="AT729" s="468"/>
      <c r="AU729" s="468" t="s">
        <v>6514</v>
      </c>
      <c r="AV729" s="468" t="e">
        <f>VLOOKUP(C729,[3]LICITACIONES!$A$2:$B$67,2,0)</f>
        <v>#N/A</v>
      </c>
      <c r="AW729" s="468" t="e">
        <f>VLOOKUP(C729,'[3]O.C. EN EJECUCIÓN'!$A$2:$B$25,2,0)</f>
        <v>#N/A</v>
      </c>
      <c r="AX729" s="100"/>
      <c r="AY729" s="100"/>
      <c r="AZ729" s="100"/>
      <c r="BA729" s="100"/>
      <c r="BB729" s="100"/>
      <c r="BC729" s="100"/>
      <c r="BD729" s="100"/>
      <c r="BE729" s="100"/>
    </row>
    <row r="730" spans="1:57" ht="94.5" x14ac:dyDescent="0.25">
      <c r="A730" s="125">
        <v>734</v>
      </c>
      <c r="B730" s="129" t="s">
        <v>4131</v>
      </c>
      <c r="C730" s="129" t="s">
        <v>4126</v>
      </c>
      <c r="D730" s="133"/>
      <c r="E730" s="126" t="s">
        <v>4127</v>
      </c>
      <c r="F730" s="133"/>
      <c r="G730" s="133"/>
      <c r="H730" s="132" t="s">
        <v>4133</v>
      </c>
      <c r="I730" s="440">
        <v>42604</v>
      </c>
      <c r="J730" s="167" t="s">
        <v>271</v>
      </c>
      <c r="K730" s="166" t="s">
        <v>4134</v>
      </c>
      <c r="L730" s="131">
        <v>22000</v>
      </c>
      <c r="M730" s="132" t="s">
        <v>4135</v>
      </c>
      <c r="N730" s="151" t="s">
        <v>203</v>
      </c>
      <c r="O730" s="457">
        <v>42604</v>
      </c>
      <c r="P730" s="134" t="s">
        <v>203</v>
      </c>
      <c r="Q730" s="135">
        <v>42604</v>
      </c>
      <c r="R730" s="148"/>
      <c r="S730" s="137" t="s">
        <v>70</v>
      </c>
      <c r="T730" s="138">
        <v>42605</v>
      </c>
      <c r="U730" s="148" t="s">
        <v>3293</v>
      </c>
      <c r="V730" s="148" t="s">
        <v>204</v>
      </c>
      <c r="W730" s="452">
        <v>42619</v>
      </c>
      <c r="X730" s="148" t="s">
        <v>6101</v>
      </c>
      <c r="Y730" s="148" t="s">
        <v>6078</v>
      </c>
      <c r="Z730" s="421"/>
      <c r="AA730" s="141"/>
      <c r="AB730" s="150"/>
      <c r="AC730" s="144"/>
      <c r="AD730" s="144"/>
      <c r="AE730" s="144"/>
      <c r="AF730" s="144"/>
      <c r="AG730" s="144"/>
      <c r="AH730" s="144"/>
      <c r="AI730" s="144"/>
      <c r="AJ730" s="144"/>
      <c r="AK730" s="144"/>
      <c r="AL730" s="144"/>
      <c r="AM730" s="342"/>
      <c r="AN730" s="479"/>
      <c r="AO730" s="372" t="e">
        <f>VLOOKUP(C730,[2]LICITACIONES!$A$2:$A$51,1,0)</f>
        <v>#N/A</v>
      </c>
      <c r="AP730" s="469"/>
      <c r="AQ730" s="469"/>
      <c r="AR730" s="468"/>
      <c r="AS730" s="468"/>
      <c r="AT730" s="468"/>
      <c r="AU730" s="468" t="s">
        <v>6514</v>
      </c>
      <c r="AV730" s="468" t="e">
        <f>VLOOKUP(C730,[3]LICITACIONES!$A$2:$B$67,2,0)</f>
        <v>#N/A</v>
      </c>
      <c r="AW730" s="468" t="e">
        <f>VLOOKUP(C730,'[3]O.C. EN EJECUCIÓN'!$A$2:$B$25,2,0)</f>
        <v>#N/A</v>
      </c>
      <c r="AX730" s="100"/>
      <c r="AY730" s="100"/>
      <c r="AZ730" s="100"/>
      <c r="BA730" s="100"/>
      <c r="BB730" s="100"/>
      <c r="BC730" s="100"/>
      <c r="BD730" s="100"/>
      <c r="BE730" s="100"/>
    </row>
    <row r="731" spans="1:57" ht="110.25" x14ac:dyDescent="0.25">
      <c r="A731" s="125">
        <v>735</v>
      </c>
      <c r="B731" s="129" t="s">
        <v>4136</v>
      </c>
      <c r="C731" s="129" t="s">
        <v>4131</v>
      </c>
      <c r="D731" s="133"/>
      <c r="E731" s="126" t="s">
        <v>4132</v>
      </c>
      <c r="F731" s="133"/>
      <c r="G731" s="133"/>
      <c r="H731" s="132" t="s">
        <v>4138</v>
      </c>
      <c r="I731" s="440">
        <v>42604</v>
      </c>
      <c r="J731" s="167" t="s">
        <v>271</v>
      </c>
      <c r="K731" s="166" t="s">
        <v>4139</v>
      </c>
      <c r="L731" s="131">
        <v>11000</v>
      </c>
      <c r="M731" s="132" t="s">
        <v>4140</v>
      </c>
      <c r="N731" s="151" t="s">
        <v>203</v>
      </c>
      <c r="O731" s="457">
        <v>42604</v>
      </c>
      <c r="P731" s="134" t="s">
        <v>203</v>
      </c>
      <c r="Q731" s="135">
        <v>42604</v>
      </c>
      <c r="R731" s="148"/>
      <c r="S731" s="137" t="s">
        <v>70</v>
      </c>
      <c r="T731" s="138">
        <v>42605</v>
      </c>
      <c r="U731" s="148" t="s">
        <v>3293</v>
      </c>
      <c r="V731" s="148" t="s">
        <v>204</v>
      </c>
      <c r="W731" s="452">
        <v>42632</v>
      </c>
      <c r="X731" s="148" t="s">
        <v>6528</v>
      </c>
      <c r="Y731" s="148" t="s">
        <v>6078</v>
      </c>
      <c r="Z731" s="421"/>
      <c r="AA731" s="141"/>
      <c r="AB731" s="150"/>
      <c r="AC731" s="144"/>
      <c r="AD731" s="144"/>
      <c r="AE731" s="144"/>
      <c r="AF731" s="144">
        <v>27177621965</v>
      </c>
      <c r="AG731" s="144"/>
      <c r="AH731" s="454">
        <v>42645</v>
      </c>
      <c r="AI731" s="144"/>
      <c r="AJ731" s="144"/>
      <c r="AK731" s="144"/>
      <c r="AL731" s="144"/>
      <c r="AM731" s="342"/>
      <c r="AN731" s="479"/>
      <c r="AO731" s="372" t="e">
        <f>VLOOKUP(C731,[2]LICITACIONES!$A$2:$A$51,1,0)</f>
        <v>#N/A</v>
      </c>
      <c r="AP731" s="469"/>
      <c r="AQ731" s="469"/>
      <c r="AR731" s="468"/>
      <c r="AS731" s="468"/>
      <c r="AT731" s="468"/>
      <c r="AU731" s="468"/>
      <c r="AV731" s="468" t="e">
        <f>VLOOKUP(C731,[3]LICITACIONES!$A$2:$B$67,2,0)</f>
        <v>#N/A</v>
      </c>
      <c r="AW731" s="468" t="e">
        <f>VLOOKUP(C731,'[3]O.C. EN EJECUCIÓN'!$A$2:$B$25,2,0)</f>
        <v>#N/A</v>
      </c>
      <c r="AX731" s="100"/>
      <c r="AY731" s="100"/>
      <c r="AZ731" s="100"/>
      <c r="BA731" s="100"/>
      <c r="BB731" s="100"/>
      <c r="BC731" s="100"/>
      <c r="BD731" s="100"/>
      <c r="BE731" s="100"/>
    </row>
    <row r="732" spans="1:57" ht="78.75" x14ac:dyDescent="0.25">
      <c r="A732" s="125">
        <v>736</v>
      </c>
      <c r="B732" s="129" t="s">
        <v>4141</v>
      </c>
      <c r="C732" s="129" t="s">
        <v>4136</v>
      </c>
      <c r="D732" s="133"/>
      <c r="E732" s="126" t="s">
        <v>4137</v>
      </c>
      <c r="F732" s="133"/>
      <c r="G732" s="133"/>
      <c r="H732" s="132" t="s">
        <v>4143</v>
      </c>
      <c r="I732" s="440">
        <v>42604</v>
      </c>
      <c r="J732" s="167" t="s">
        <v>271</v>
      </c>
      <c r="K732" s="166" t="s">
        <v>4144</v>
      </c>
      <c r="L732" s="131">
        <v>26300</v>
      </c>
      <c r="M732" s="132" t="s">
        <v>4145</v>
      </c>
      <c r="N732" s="151" t="s">
        <v>203</v>
      </c>
      <c r="O732" s="457">
        <v>42604</v>
      </c>
      <c r="P732" s="134" t="s">
        <v>203</v>
      </c>
      <c r="Q732" s="135">
        <v>42604</v>
      </c>
      <c r="R732" s="148"/>
      <c r="S732" s="137" t="s">
        <v>70</v>
      </c>
      <c r="T732" s="138">
        <v>42605</v>
      </c>
      <c r="U732" s="148" t="s">
        <v>7059</v>
      </c>
      <c r="V732" s="148" t="s">
        <v>203</v>
      </c>
      <c r="W732" s="452">
        <v>42639</v>
      </c>
      <c r="X732" s="148"/>
      <c r="Y732" s="148" t="s">
        <v>6751</v>
      </c>
      <c r="Z732" s="421" t="s">
        <v>220</v>
      </c>
      <c r="AA732" s="141">
        <v>42650</v>
      </c>
      <c r="AB732" s="150"/>
      <c r="AC732" s="144"/>
      <c r="AD732" s="144"/>
      <c r="AE732" s="144"/>
      <c r="AF732" s="144"/>
      <c r="AG732" s="144"/>
      <c r="AH732" s="144"/>
      <c r="AI732" s="144"/>
      <c r="AJ732" s="144"/>
      <c r="AK732" s="144"/>
      <c r="AL732" s="144"/>
      <c r="AM732" s="342"/>
      <c r="AN732" s="479"/>
      <c r="AO732" s="372" t="e">
        <f>VLOOKUP(C732,[2]LICITACIONES!$A$2:$A$51,1,0)</f>
        <v>#N/A</v>
      </c>
      <c r="AP732" s="469"/>
      <c r="AQ732" s="469"/>
      <c r="AR732" s="468"/>
      <c r="AS732" s="468"/>
      <c r="AT732" s="468"/>
      <c r="AU732" s="468"/>
      <c r="AV732" s="468" t="e">
        <f>VLOOKUP(C732,[3]LICITACIONES!$A$2:$B$67,2,0)</f>
        <v>#N/A</v>
      </c>
      <c r="AW732" s="468" t="e">
        <f>VLOOKUP(C732,'[3]O.C. EN EJECUCIÓN'!$A$2:$B$25,2,0)</f>
        <v>#N/A</v>
      </c>
      <c r="AX732" s="100"/>
      <c r="AY732" s="100"/>
      <c r="AZ732" s="100"/>
      <c r="BA732" s="100"/>
      <c r="BB732" s="100"/>
      <c r="BC732" s="100"/>
      <c r="BD732" s="100"/>
      <c r="BE732" s="100"/>
    </row>
    <row r="733" spans="1:57" ht="110.25" x14ac:dyDescent="0.25">
      <c r="A733" s="125">
        <v>737</v>
      </c>
      <c r="B733" s="129" t="s">
        <v>4146</v>
      </c>
      <c r="C733" s="129" t="s">
        <v>4141</v>
      </c>
      <c r="D733" s="133"/>
      <c r="E733" s="126" t="s">
        <v>4142</v>
      </c>
      <c r="F733" s="133"/>
      <c r="G733" s="133"/>
      <c r="H733" s="132" t="s">
        <v>4148</v>
      </c>
      <c r="I733" s="440">
        <v>42604</v>
      </c>
      <c r="J733" s="167" t="s">
        <v>271</v>
      </c>
      <c r="K733" s="166" t="s">
        <v>4149</v>
      </c>
      <c r="L733" s="131">
        <v>2000</v>
      </c>
      <c r="M733" s="132" t="s">
        <v>4150</v>
      </c>
      <c r="N733" s="151" t="s">
        <v>203</v>
      </c>
      <c r="O733" s="457">
        <v>42604</v>
      </c>
      <c r="P733" s="134" t="s">
        <v>203</v>
      </c>
      <c r="Q733" s="135">
        <v>42604</v>
      </c>
      <c r="R733" s="148"/>
      <c r="S733" s="137" t="s">
        <v>70</v>
      </c>
      <c r="T733" s="138">
        <v>42605</v>
      </c>
      <c r="U733" s="148" t="s">
        <v>3293</v>
      </c>
      <c r="V733" s="148" t="s">
        <v>204</v>
      </c>
      <c r="W733" s="452">
        <v>42620</v>
      </c>
      <c r="X733" s="148" t="s">
        <v>6102</v>
      </c>
      <c r="Y733" s="148" t="s">
        <v>6078</v>
      </c>
      <c r="Z733" s="421"/>
      <c r="AA733" s="141"/>
      <c r="AB733" s="150"/>
      <c r="AC733" s="144"/>
      <c r="AD733" s="144"/>
      <c r="AE733" s="144"/>
      <c r="AF733" s="144"/>
      <c r="AG733" s="144"/>
      <c r="AH733" s="144"/>
      <c r="AI733" s="144"/>
      <c r="AJ733" s="144"/>
      <c r="AK733" s="144"/>
      <c r="AL733" s="144"/>
      <c r="AM733" s="342"/>
      <c r="AN733" s="479"/>
      <c r="AO733" s="372" t="e">
        <f>VLOOKUP(C733,[2]LICITACIONES!$A$2:$A$51,1,0)</f>
        <v>#N/A</v>
      </c>
      <c r="AP733" s="469"/>
      <c r="AQ733" s="469"/>
      <c r="AR733" s="468"/>
      <c r="AS733" s="468"/>
      <c r="AT733" s="468"/>
      <c r="AU733" s="468" t="s">
        <v>6514</v>
      </c>
      <c r="AV733" s="468" t="e">
        <f>VLOOKUP(C733,[3]LICITACIONES!$A$2:$B$67,2,0)</f>
        <v>#N/A</v>
      </c>
      <c r="AW733" s="468" t="e">
        <f>VLOOKUP(C733,'[3]O.C. EN EJECUCIÓN'!$A$2:$B$25,2,0)</f>
        <v>#N/A</v>
      </c>
      <c r="AX733" s="100"/>
      <c r="AY733" s="100"/>
      <c r="AZ733" s="100"/>
      <c r="BA733" s="100"/>
      <c r="BB733" s="100"/>
      <c r="BC733" s="100"/>
      <c r="BD733" s="100"/>
      <c r="BE733" s="100"/>
    </row>
    <row r="734" spans="1:57" ht="78.75" x14ac:dyDescent="0.25">
      <c r="A734" s="125">
        <v>738</v>
      </c>
      <c r="B734" s="129" t="s">
        <v>4151</v>
      </c>
      <c r="C734" s="129" t="s">
        <v>4146</v>
      </c>
      <c r="D734" s="133"/>
      <c r="E734" s="126" t="s">
        <v>4147</v>
      </c>
      <c r="F734" s="133"/>
      <c r="G734" s="133"/>
      <c r="H734" s="132" t="s">
        <v>4153</v>
      </c>
      <c r="I734" s="440">
        <v>42604</v>
      </c>
      <c r="J734" s="167" t="s">
        <v>271</v>
      </c>
      <c r="K734" s="166" t="s">
        <v>4068</v>
      </c>
      <c r="L734" s="131">
        <v>6500</v>
      </c>
      <c r="M734" s="132" t="s">
        <v>4154</v>
      </c>
      <c r="N734" s="151" t="s">
        <v>203</v>
      </c>
      <c r="O734" s="457">
        <v>42604</v>
      </c>
      <c r="P734" s="134" t="s">
        <v>203</v>
      </c>
      <c r="Q734" s="135">
        <v>42604</v>
      </c>
      <c r="R734" s="148"/>
      <c r="S734" s="137" t="s">
        <v>70</v>
      </c>
      <c r="T734" s="138">
        <v>42605</v>
      </c>
      <c r="U734" s="148"/>
      <c r="V734" s="148" t="s">
        <v>204</v>
      </c>
      <c r="W734" s="452">
        <v>42640</v>
      </c>
      <c r="X734" s="148" t="s">
        <v>6752</v>
      </c>
      <c r="Y734" s="148"/>
      <c r="Z734" s="421"/>
      <c r="AA734" s="141"/>
      <c r="AB734" s="150"/>
      <c r="AC734" s="144"/>
      <c r="AD734" s="144"/>
      <c r="AE734" s="144"/>
      <c r="AF734" s="144"/>
      <c r="AG734" s="144"/>
      <c r="AH734" s="144"/>
      <c r="AI734" s="144"/>
      <c r="AJ734" s="144"/>
      <c r="AK734" s="144"/>
      <c r="AL734" s="144"/>
      <c r="AM734" s="342"/>
      <c r="AN734" s="479"/>
      <c r="AO734" s="372" t="e">
        <f>VLOOKUP(C734,[2]LICITACIONES!$A$2:$A$51,1,0)</f>
        <v>#N/A</v>
      </c>
      <c r="AP734" s="469"/>
      <c r="AQ734" s="469"/>
      <c r="AR734" s="468"/>
      <c r="AS734" s="468"/>
      <c r="AT734" s="468"/>
      <c r="AU734" s="468"/>
      <c r="AV734" s="468" t="e">
        <f>VLOOKUP(C734,[3]LICITACIONES!$A$2:$B$67,2,0)</f>
        <v>#N/A</v>
      </c>
      <c r="AW734" s="468" t="e">
        <f>VLOOKUP(C734,'[3]O.C. EN EJECUCIÓN'!$A$2:$B$25,2,0)</f>
        <v>#N/A</v>
      </c>
      <c r="AX734" s="100"/>
      <c r="AY734" s="100"/>
      <c r="AZ734" s="100"/>
      <c r="BA734" s="100"/>
      <c r="BB734" s="100"/>
      <c r="BC734" s="100"/>
      <c r="BD734" s="100"/>
      <c r="BE734" s="100"/>
    </row>
    <row r="735" spans="1:57" ht="78.75" x14ac:dyDescent="0.25">
      <c r="A735" s="125">
        <v>739</v>
      </c>
      <c r="B735" s="129" t="s">
        <v>4155</v>
      </c>
      <c r="C735" s="129" t="s">
        <v>4151</v>
      </c>
      <c r="D735" s="133"/>
      <c r="E735" s="126" t="s">
        <v>4152</v>
      </c>
      <c r="F735" s="133"/>
      <c r="G735" s="133"/>
      <c r="H735" s="132" t="s">
        <v>4157</v>
      </c>
      <c r="I735" s="440">
        <v>42604</v>
      </c>
      <c r="J735" s="167" t="s">
        <v>271</v>
      </c>
      <c r="K735" s="166" t="s">
        <v>4063</v>
      </c>
      <c r="L735" s="131">
        <v>8000</v>
      </c>
      <c r="M735" s="132" t="s">
        <v>4158</v>
      </c>
      <c r="N735" s="151" t="s">
        <v>203</v>
      </c>
      <c r="O735" s="457">
        <v>42604</v>
      </c>
      <c r="P735" s="134" t="s">
        <v>203</v>
      </c>
      <c r="Q735" s="135">
        <v>42604</v>
      </c>
      <c r="R735" s="148"/>
      <c r="S735" s="137" t="s">
        <v>70</v>
      </c>
      <c r="T735" s="138">
        <v>42605</v>
      </c>
      <c r="U735" s="148" t="s">
        <v>3293</v>
      </c>
      <c r="V735" s="148" t="s">
        <v>204</v>
      </c>
      <c r="W735" s="452">
        <v>42629</v>
      </c>
      <c r="X735" s="148" t="s">
        <v>6529</v>
      </c>
      <c r="Y735" s="148" t="s">
        <v>6097</v>
      </c>
      <c r="Z735" s="421"/>
      <c r="AA735" s="141"/>
      <c r="AB735" s="150"/>
      <c r="AC735" s="144"/>
      <c r="AD735" s="144"/>
      <c r="AE735" s="144"/>
      <c r="AF735" s="144">
        <v>20180447750</v>
      </c>
      <c r="AG735" s="144"/>
      <c r="AH735" s="454">
        <v>42461</v>
      </c>
      <c r="AI735" s="144"/>
      <c r="AJ735" s="144"/>
      <c r="AK735" s="144"/>
      <c r="AL735" s="144"/>
      <c r="AM735" s="342"/>
      <c r="AN735" s="479"/>
      <c r="AO735" s="372" t="e">
        <f>VLOOKUP(C735,[2]LICITACIONES!$A$2:$A$51,1,0)</f>
        <v>#N/A</v>
      </c>
      <c r="AP735" s="469"/>
      <c r="AQ735" s="469"/>
      <c r="AR735" s="468"/>
      <c r="AS735" s="468"/>
      <c r="AT735" s="468"/>
      <c r="AU735" s="468"/>
      <c r="AV735" s="468" t="e">
        <f>VLOOKUP(C735,[3]LICITACIONES!$A$2:$B$67,2,0)</f>
        <v>#N/A</v>
      </c>
      <c r="AW735" s="468" t="e">
        <f>VLOOKUP(C735,'[3]O.C. EN EJECUCIÓN'!$A$2:$B$25,2,0)</f>
        <v>#N/A</v>
      </c>
      <c r="AX735" s="100"/>
      <c r="AY735" s="100"/>
      <c r="AZ735" s="100"/>
      <c r="BA735" s="100"/>
      <c r="BB735" s="100"/>
      <c r="BC735" s="100"/>
      <c r="BD735" s="100"/>
      <c r="BE735" s="100"/>
    </row>
    <row r="736" spans="1:57" ht="78.75" x14ac:dyDescent="0.25">
      <c r="A736" s="125">
        <v>740</v>
      </c>
      <c r="B736" s="129" t="s">
        <v>4159</v>
      </c>
      <c r="C736" s="129" t="s">
        <v>4155</v>
      </c>
      <c r="D736" s="133"/>
      <c r="E736" s="126" t="s">
        <v>4156</v>
      </c>
      <c r="F736" s="133"/>
      <c r="G736" s="133"/>
      <c r="H736" s="132" t="s">
        <v>4161</v>
      </c>
      <c r="I736" s="440">
        <v>42604</v>
      </c>
      <c r="J736" s="167" t="s">
        <v>271</v>
      </c>
      <c r="K736" s="166" t="s">
        <v>3521</v>
      </c>
      <c r="L736" s="131">
        <v>10500</v>
      </c>
      <c r="M736" s="132" t="s">
        <v>4162</v>
      </c>
      <c r="N736" s="151" t="s">
        <v>203</v>
      </c>
      <c r="O736" s="457">
        <v>42604</v>
      </c>
      <c r="P736" s="134" t="s">
        <v>203</v>
      </c>
      <c r="Q736" s="135">
        <v>42604</v>
      </c>
      <c r="R736" s="148"/>
      <c r="S736" s="137" t="s">
        <v>70</v>
      </c>
      <c r="T736" s="138">
        <v>42605</v>
      </c>
      <c r="U736" s="148" t="s">
        <v>3293</v>
      </c>
      <c r="V736" s="148" t="s">
        <v>204</v>
      </c>
      <c r="W736" s="452">
        <v>42633</v>
      </c>
      <c r="X736" s="148" t="s">
        <v>6630</v>
      </c>
      <c r="Y736" s="148" t="s">
        <v>6078</v>
      </c>
      <c r="Z736" s="421"/>
      <c r="AA736" s="141"/>
      <c r="AB736" s="150"/>
      <c r="AC736" s="144"/>
      <c r="AD736" s="144"/>
      <c r="AE736" s="144"/>
      <c r="AF736" s="144">
        <v>23244485944</v>
      </c>
      <c r="AG736" s="144"/>
      <c r="AH736" s="144" t="s">
        <v>6232</v>
      </c>
      <c r="AI736" s="144"/>
      <c r="AJ736" s="144"/>
      <c r="AK736" s="144"/>
      <c r="AL736" s="144"/>
      <c r="AM736" s="342"/>
      <c r="AN736" s="479"/>
      <c r="AO736" s="372" t="e">
        <f>VLOOKUP(C736,[2]LICITACIONES!$A$2:$A$51,1,0)</f>
        <v>#N/A</v>
      </c>
      <c r="AP736" s="469"/>
      <c r="AQ736" s="469"/>
      <c r="AR736" s="468"/>
      <c r="AS736" s="468"/>
      <c r="AT736" s="468"/>
      <c r="AU736" s="468"/>
      <c r="AV736" s="468" t="e">
        <f>VLOOKUP(C736,[3]LICITACIONES!$A$2:$B$67,2,0)</f>
        <v>#N/A</v>
      </c>
      <c r="AW736" s="468" t="e">
        <f>VLOOKUP(C736,'[3]O.C. EN EJECUCIÓN'!$A$2:$B$25,2,0)</f>
        <v>#N/A</v>
      </c>
      <c r="AX736" s="100"/>
      <c r="AY736" s="100"/>
      <c r="AZ736" s="100"/>
      <c r="BA736" s="100"/>
      <c r="BB736" s="100"/>
      <c r="BC736" s="100"/>
      <c r="BD736" s="100"/>
      <c r="BE736" s="100"/>
    </row>
    <row r="737" spans="1:57" ht="94.5" x14ac:dyDescent="0.25">
      <c r="A737" s="125">
        <v>741</v>
      </c>
      <c r="B737" s="129" t="s">
        <v>4163</v>
      </c>
      <c r="C737" s="129" t="s">
        <v>4159</v>
      </c>
      <c r="D737" s="133"/>
      <c r="E737" s="126" t="s">
        <v>4160</v>
      </c>
      <c r="F737" s="133"/>
      <c r="G737" s="133"/>
      <c r="H737" s="132" t="s">
        <v>4165</v>
      </c>
      <c r="I737" s="440">
        <v>42604</v>
      </c>
      <c r="J737" s="167" t="s">
        <v>271</v>
      </c>
      <c r="K737" s="166" t="s">
        <v>3603</v>
      </c>
      <c r="L737" s="131">
        <v>7500</v>
      </c>
      <c r="M737" s="132" t="s">
        <v>4166</v>
      </c>
      <c r="N737" s="151" t="s">
        <v>203</v>
      </c>
      <c r="O737" s="457">
        <v>42604</v>
      </c>
      <c r="P737" s="134" t="s">
        <v>203</v>
      </c>
      <c r="Q737" s="135">
        <v>42604</v>
      </c>
      <c r="R737" s="148"/>
      <c r="S737" s="137" t="s">
        <v>70</v>
      </c>
      <c r="T737" s="138">
        <v>42605</v>
      </c>
      <c r="U737" s="148" t="s">
        <v>3293</v>
      </c>
      <c r="V737" s="148" t="s">
        <v>204</v>
      </c>
      <c r="W737" s="452">
        <v>42628</v>
      </c>
      <c r="X737" s="148" t="s">
        <v>6502</v>
      </c>
      <c r="Y737" s="148" t="s">
        <v>6051</v>
      </c>
      <c r="Z737" s="421"/>
      <c r="AA737" s="141"/>
      <c r="AB737" s="150"/>
      <c r="AC737" s="144"/>
      <c r="AD737" s="144"/>
      <c r="AE737" s="144"/>
      <c r="AF737" s="144"/>
      <c r="AG737" s="144"/>
      <c r="AH737" s="144"/>
      <c r="AI737" s="144"/>
      <c r="AJ737" s="144"/>
      <c r="AK737" s="144"/>
      <c r="AL737" s="144"/>
      <c r="AM737" s="342"/>
      <c r="AN737" s="479"/>
      <c r="AO737" s="372" t="e">
        <f>VLOOKUP(C737,[2]LICITACIONES!$A$2:$A$51,1,0)</f>
        <v>#N/A</v>
      </c>
      <c r="AP737" s="469"/>
      <c r="AQ737" s="469"/>
      <c r="AR737" s="468"/>
      <c r="AS737" s="468"/>
      <c r="AT737" s="468"/>
      <c r="AU737" s="468"/>
      <c r="AV737" s="468" t="e">
        <f>VLOOKUP(C737,[3]LICITACIONES!$A$2:$B$67,2,0)</f>
        <v>#N/A</v>
      </c>
      <c r="AW737" s="468" t="e">
        <f>VLOOKUP(C737,'[3]O.C. EN EJECUCIÓN'!$A$2:$B$25,2,0)</f>
        <v>#N/A</v>
      </c>
      <c r="AX737" s="100"/>
      <c r="AY737" s="100"/>
      <c r="AZ737" s="100"/>
      <c r="BA737" s="100"/>
      <c r="BB737" s="100"/>
      <c r="BC737" s="100"/>
      <c r="BD737" s="100"/>
      <c r="BE737" s="100"/>
    </row>
    <row r="738" spans="1:57" ht="78.75" x14ac:dyDescent="0.25">
      <c r="A738" s="125">
        <v>742</v>
      </c>
      <c r="B738" s="129" t="s">
        <v>4167</v>
      </c>
      <c r="C738" s="129" t="s">
        <v>4163</v>
      </c>
      <c r="D738" s="133"/>
      <c r="E738" s="126" t="s">
        <v>4164</v>
      </c>
      <c r="F738" s="133"/>
      <c r="G738" s="133"/>
      <c r="H738" s="132" t="s">
        <v>4169</v>
      </c>
      <c r="I738" s="440">
        <v>42604</v>
      </c>
      <c r="J738" s="167" t="s">
        <v>271</v>
      </c>
      <c r="K738" s="166" t="s">
        <v>4170</v>
      </c>
      <c r="L738" s="131">
        <v>10000</v>
      </c>
      <c r="M738" s="132" t="s">
        <v>4171</v>
      </c>
      <c r="N738" s="151" t="s">
        <v>203</v>
      </c>
      <c r="O738" s="457">
        <v>42604</v>
      </c>
      <c r="P738" s="134" t="s">
        <v>203</v>
      </c>
      <c r="Q738" s="135">
        <v>42604</v>
      </c>
      <c r="R738" s="148"/>
      <c r="S738" s="137" t="s">
        <v>70</v>
      </c>
      <c r="T738" s="138">
        <v>42605</v>
      </c>
      <c r="U738" s="148" t="s">
        <v>3293</v>
      </c>
      <c r="V738" s="148" t="s">
        <v>204</v>
      </c>
      <c r="W738" s="452">
        <v>42619</v>
      </c>
      <c r="X738" s="148" t="s">
        <v>6103</v>
      </c>
      <c r="Y738" s="148" t="s">
        <v>6078</v>
      </c>
      <c r="Z738" s="421"/>
      <c r="AA738" s="141"/>
      <c r="AB738" s="150"/>
      <c r="AC738" s="144"/>
      <c r="AD738" s="144"/>
      <c r="AE738" s="144"/>
      <c r="AF738" s="144"/>
      <c r="AG738" s="144"/>
      <c r="AH738" s="144"/>
      <c r="AI738" s="144"/>
      <c r="AJ738" s="144"/>
      <c r="AK738" s="144"/>
      <c r="AL738" s="144"/>
      <c r="AM738" s="342"/>
      <c r="AN738" s="479"/>
      <c r="AO738" s="372" t="e">
        <f>VLOOKUP(C738,[2]LICITACIONES!$A$2:$A$51,1,0)</f>
        <v>#N/A</v>
      </c>
      <c r="AP738" s="469"/>
      <c r="AQ738" s="469"/>
      <c r="AR738" s="468"/>
      <c r="AS738" s="468"/>
      <c r="AT738" s="468"/>
      <c r="AU738" s="468" t="s">
        <v>6514</v>
      </c>
      <c r="AV738" s="468" t="e">
        <f>VLOOKUP(C738,[3]LICITACIONES!$A$2:$B$67,2,0)</f>
        <v>#N/A</v>
      </c>
      <c r="AW738" s="468" t="e">
        <f>VLOOKUP(C738,'[3]O.C. EN EJECUCIÓN'!$A$2:$B$25,2,0)</f>
        <v>#N/A</v>
      </c>
      <c r="AX738" s="100"/>
      <c r="AY738" s="100"/>
      <c r="AZ738" s="100"/>
      <c r="BA738" s="100"/>
      <c r="BB738" s="100"/>
      <c r="BC738" s="100"/>
      <c r="BD738" s="100"/>
      <c r="BE738" s="100"/>
    </row>
    <row r="739" spans="1:57" ht="78.75" x14ac:dyDescent="0.25">
      <c r="A739" s="125">
        <v>743</v>
      </c>
      <c r="B739" s="129" t="s">
        <v>4172</v>
      </c>
      <c r="C739" s="129" t="s">
        <v>4167</v>
      </c>
      <c r="D739" s="133"/>
      <c r="E739" s="126" t="s">
        <v>4168</v>
      </c>
      <c r="F739" s="133"/>
      <c r="G739" s="133"/>
      <c r="H739" s="132" t="s">
        <v>4174</v>
      </c>
      <c r="I739" s="440">
        <v>42604</v>
      </c>
      <c r="J739" s="167" t="s">
        <v>271</v>
      </c>
      <c r="K739" s="166" t="s">
        <v>4175</v>
      </c>
      <c r="L739" s="131">
        <v>1500</v>
      </c>
      <c r="M739" s="132" t="s">
        <v>4176</v>
      </c>
      <c r="N739" s="151" t="s">
        <v>203</v>
      </c>
      <c r="O739" s="457">
        <v>42604</v>
      </c>
      <c r="P739" s="134" t="s">
        <v>203</v>
      </c>
      <c r="Q739" s="135">
        <v>42604</v>
      </c>
      <c r="R739" s="148"/>
      <c r="S739" s="134" t="s">
        <v>70</v>
      </c>
      <c r="T739" s="138">
        <v>42605</v>
      </c>
      <c r="U739" s="148"/>
      <c r="V739" s="148" t="s">
        <v>204</v>
      </c>
      <c r="W739" s="452">
        <v>42640</v>
      </c>
      <c r="X739" s="148" t="s">
        <v>6753</v>
      </c>
      <c r="Y739" s="148"/>
      <c r="Z739" s="421"/>
      <c r="AA739" s="141"/>
      <c r="AB739" s="150"/>
      <c r="AC739" s="144"/>
      <c r="AD739" s="144"/>
      <c r="AE739" s="144"/>
      <c r="AF739" s="144"/>
      <c r="AG739" s="144"/>
      <c r="AH739" s="144"/>
      <c r="AI739" s="144"/>
      <c r="AJ739" s="144"/>
      <c r="AK739" s="144"/>
      <c r="AL739" s="144"/>
      <c r="AM739" s="342"/>
      <c r="AN739" s="479"/>
      <c r="AO739" s="372" t="e">
        <f>VLOOKUP(C739,[2]LICITACIONES!$A$2:$A$51,1,0)</f>
        <v>#N/A</v>
      </c>
      <c r="AP739" s="469"/>
      <c r="AQ739" s="469"/>
      <c r="AR739" s="468"/>
      <c r="AS739" s="468"/>
      <c r="AT739" s="468"/>
      <c r="AU739" s="468"/>
      <c r="AV739" s="468" t="e">
        <f>VLOOKUP(C739,[3]LICITACIONES!$A$2:$B$67,2,0)</f>
        <v>#N/A</v>
      </c>
      <c r="AW739" s="468" t="e">
        <f>VLOOKUP(C739,'[3]O.C. EN EJECUCIÓN'!$A$2:$B$25,2,0)</f>
        <v>#N/A</v>
      </c>
      <c r="AX739" s="100"/>
      <c r="AY739" s="100"/>
      <c r="AZ739" s="100"/>
      <c r="BA739" s="100"/>
      <c r="BB739" s="100"/>
      <c r="BC739" s="100"/>
      <c r="BD739" s="100"/>
      <c r="BE739" s="100"/>
    </row>
    <row r="740" spans="1:57" ht="78.75" x14ac:dyDescent="0.25">
      <c r="A740" s="125">
        <v>744</v>
      </c>
      <c r="B740" s="129" t="s">
        <v>4177</v>
      </c>
      <c r="C740" s="129" t="s">
        <v>4172</v>
      </c>
      <c r="D740" s="133"/>
      <c r="E740" s="126" t="s">
        <v>4173</v>
      </c>
      <c r="F740" s="133"/>
      <c r="G740" s="133"/>
      <c r="H740" s="132" t="s">
        <v>4179</v>
      </c>
      <c r="I740" s="440">
        <v>42598</v>
      </c>
      <c r="J740" s="167" t="s">
        <v>3250</v>
      </c>
      <c r="K740" s="166" t="s">
        <v>2698</v>
      </c>
      <c r="L740" s="131">
        <v>4840</v>
      </c>
      <c r="M740" s="132" t="s">
        <v>4180</v>
      </c>
      <c r="N740" s="151" t="s">
        <v>226</v>
      </c>
      <c r="O740" s="457">
        <v>42598</v>
      </c>
      <c r="P740" s="134" t="s">
        <v>116</v>
      </c>
      <c r="Q740" s="135">
        <v>42605</v>
      </c>
      <c r="R740" s="148"/>
      <c r="S740" s="137" t="s">
        <v>70</v>
      </c>
      <c r="T740" s="138">
        <v>42605</v>
      </c>
      <c r="U740" s="148"/>
      <c r="V740" s="148" t="s">
        <v>204</v>
      </c>
      <c r="W740" s="452">
        <v>42621</v>
      </c>
      <c r="X740" s="148" t="s">
        <v>6104</v>
      </c>
      <c r="Y740" s="148" t="s">
        <v>2097</v>
      </c>
      <c r="Z740" s="421"/>
      <c r="AA740" s="141"/>
      <c r="AB740" s="150"/>
      <c r="AC740" s="144"/>
      <c r="AD740" s="144"/>
      <c r="AE740" s="144"/>
      <c r="AF740" s="144"/>
      <c r="AG740" s="144"/>
      <c r="AH740" s="144"/>
      <c r="AI740" s="144"/>
      <c r="AJ740" s="144"/>
      <c r="AK740" s="144"/>
      <c r="AL740" s="144"/>
      <c r="AM740" s="342"/>
      <c r="AN740" s="479"/>
      <c r="AO740" s="372" t="e">
        <f>VLOOKUP(C740,[2]LICITACIONES!$A$2:$A$51,1,0)</f>
        <v>#N/A</v>
      </c>
      <c r="AP740" s="469"/>
      <c r="AQ740" s="469"/>
      <c r="AR740" s="468"/>
      <c r="AS740" s="468"/>
      <c r="AT740" s="468"/>
      <c r="AU740" s="468"/>
      <c r="AV740" s="468" t="e">
        <f>VLOOKUP(C740,[3]LICITACIONES!$A$2:$B$67,2,0)</f>
        <v>#N/A</v>
      </c>
      <c r="AW740" s="468" t="e">
        <f>VLOOKUP(C740,'[3]O.C. EN EJECUCIÓN'!$A$2:$B$25,2,0)</f>
        <v>#N/A</v>
      </c>
      <c r="AX740" s="100"/>
      <c r="AY740" s="100"/>
      <c r="AZ740" s="100"/>
      <c r="BA740" s="100"/>
      <c r="BB740" s="100"/>
      <c r="BC740" s="100"/>
      <c r="BD740" s="100"/>
      <c r="BE740" s="100"/>
    </row>
    <row r="741" spans="1:57" ht="78.75" x14ac:dyDescent="0.25">
      <c r="A741" s="125">
        <v>745</v>
      </c>
      <c r="B741" s="129" t="s">
        <v>4181</v>
      </c>
      <c r="C741" s="129" t="s">
        <v>4177</v>
      </c>
      <c r="D741" s="133"/>
      <c r="E741" s="126" t="s">
        <v>4178</v>
      </c>
      <c r="F741" s="133"/>
      <c r="G741" s="133"/>
      <c r="H741" s="132" t="s">
        <v>4183</v>
      </c>
      <c r="I741" s="440">
        <v>42599</v>
      </c>
      <c r="J741" s="167" t="s">
        <v>300</v>
      </c>
      <c r="K741" s="166" t="s">
        <v>2156</v>
      </c>
      <c r="L741" s="131">
        <v>205734</v>
      </c>
      <c r="M741" s="132" t="s">
        <v>4184</v>
      </c>
      <c r="N741" s="151" t="s">
        <v>226</v>
      </c>
      <c r="O741" s="457">
        <v>42599</v>
      </c>
      <c r="P741" s="134" t="s">
        <v>116</v>
      </c>
      <c r="Q741" s="135">
        <v>42605</v>
      </c>
      <c r="R741" s="148"/>
      <c r="S741" s="137" t="s">
        <v>112</v>
      </c>
      <c r="T741" s="138">
        <v>42605</v>
      </c>
      <c r="U741" s="148"/>
      <c r="V741" s="148" t="s">
        <v>204</v>
      </c>
      <c r="W741" s="452">
        <v>42615</v>
      </c>
      <c r="X741" s="148" t="s">
        <v>6105</v>
      </c>
      <c r="Y741" s="148"/>
      <c r="Z741" s="421"/>
      <c r="AA741" s="141"/>
      <c r="AB741" s="150"/>
      <c r="AC741" s="144"/>
      <c r="AD741" s="144"/>
      <c r="AE741" s="144"/>
      <c r="AF741" s="144"/>
      <c r="AG741" s="144"/>
      <c r="AH741" s="144"/>
      <c r="AI741" s="144"/>
      <c r="AJ741" s="144"/>
      <c r="AK741" s="144"/>
      <c r="AL741" s="144"/>
      <c r="AM741" s="342"/>
      <c r="AN741" s="479"/>
      <c r="AO741" s="372" t="e">
        <f>VLOOKUP(C741,[2]LICITACIONES!$A$2:$A$51,1,0)</f>
        <v>#N/A</v>
      </c>
      <c r="AP741" s="469"/>
      <c r="AQ741" s="469"/>
      <c r="AR741" s="468"/>
      <c r="AS741" s="468"/>
      <c r="AT741" s="468"/>
      <c r="AU741" s="468"/>
      <c r="AV741" s="468" t="e">
        <f>VLOOKUP(C741,[3]LICITACIONES!$A$2:$B$67,2,0)</f>
        <v>#N/A</v>
      </c>
      <c r="AW741" s="468" t="e">
        <f>VLOOKUP(C741,'[3]O.C. EN EJECUCIÓN'!$A$2:$B$25,2,0)</f>
        <v>#N/A</v>
      </c>
      <c r="AX741" s="100"/>
      <c r="AY741" s="100"/>
      <c r="AZ741" s="100"/>
      <c r="BA741" s="100"/>
      <c r="BB741" s="100"/>
      <c r="BC741" s="100"/>
      <c r="BD741" s="100"/>
      <c r="BE741" s="100"/>
    </row>
    <row r="742" spans="1:57" ht="78.75" x14ac:dyDescent="0.25">
      <c r="A742" s="125">
        <v>746</v>
      </c>
      <c r="B742" s="129" t="s">
        <v>4185</v>
      </c>
      <c r="C742" s="129" t="s">
        <v>4181</v>
      </c>
      <c r="D742" s="133"/>
      <c r="E742" s="126" t="s">
        <v>4182</v>
      </c>
      <c r="F742" s="133"/>
      <c r="G742" s="133"/>
      <c r="H742" s="132" t="s">
        <v>4187</v>
      </c>
      <c r="I742" s="440">
        <v>42599</v>
      </c>
      <c r="J742" s="167" t="s">
        <v>519</v>
      </c>
      <c r="K742" s="166" t="s">
        <v>4188</v>
      </c>
      <c r="L742" s="131">
        <v>117000</v>
      </c>
      <c r="M742" s="132" t="s">
        <v>4189</v>
      </c>
      <c r="N742" s="151" t="s">
        <v>226</v>
      </c>
      <c r="O742" s="457">
        <v>42599</v>
      </c>
      <c r="P742" s="134" t="s">
        <v>116</v>
      </c>
      <c r="Q742" s="135">
        <v>42605</v>
      </c>
      <c r="R742" s="148"/>
      <c r="S742" s="137" t="s">
        <v>112</v>
      </c>
      <c r="T742" s="138">
        <v>42605</v>
      </c>
      <c r="U742" s="148"/>
      <c r="V742" s="148" t="s">
        <v>204</v>
      </c>
      <c r="W742" s="452">
        <v>42613</v>
      </c>
      <c r="X742" s="148" t="s">
        <v>6106</v>
      </c>
      <c r="Y742" s="148" t="s">
        <v>6050</v>
      </c>
      <c r="Z742" s="421" t="s">
        <v>761</v>
      </c>
      <c r="AA742" s="141">
        <v>42613</v>
      </c>
      <c r="AB742" s="150"/>
      <c r="AC742" s="144"/>
      <c r="AD742" s="144"/>
      <c r="AE742" s="144"/>
      <c r="AF742" s="144"/>
      <c r="AG742" s="144"/>
      <c r="AH742" s="144"/>
      <c r="AI742" s="144"/>
      <c r="AJ742" s="144"/>
      <c r="AK742" s="144"/>
      <c r="AL742" s="144"/>
      <c r="AM742" s="342"/>
      <c r="AN742" s="479"/>
      <c r="AO742" s="372" t="e">
        <f>VLOOKUP(C742,[2]LICITACIONES!$A$2:$A$51,1,0)</f>
        <v>#N/A</v>
      </c>
      <c r="AP742" s="469"/>
      <c r="AQ742" s="469"/>
      <c r="AR742" s="468"/>
      <c r="AS742" s="468"/>
      <c r="AT742" s="468"/>
      <c r="AU742" s="468"/>
      <c r="AV742" s="468" t="e">
        <f>VLOOKUP(C742,[3]LICITACIONES!$A$2:$B$67,2,0)</f>
        <v>#N/A</v>
      </c>
      <c r="AW742" s="468" t="e">
        <f>VLOOKUP(C742,'[3]O.C. EN EJECUCIÓN'!$A$2:$B$25,2,0)</f>
        <v>#N/A</v>
      </c>
      <c r="AX742" s="100"/>
      <c r="AY742" s="100"/>
      <c r="AZ742" s="100"/>
      <c r="BA742" s="100"/>
      <c r="BB742" s="100"/>
      <c r="BC742" s="100"/>
      <c r="BD742" s="100"/>
      <c r="BE742" s="100"/>
    </row>
    <row r="743" spans="1:57" ht="78.75" x14ac:dyDescent="0.25">
      <c r="A743" s="125">
        <v>747</v>
      </c>
      <c r="B743" s="129" t="s">
        <v>4190</v>
      </c>
      <c r="C743" s="129" t="s">
        <v>4185</v>
      </c>
      <c r="D743" s="133"/>
      <c r="E743" s="126" t="s">
        <v>4186</v>
      </c>
      <c r="F743" s="133"/>
      <c r="G743" s="133"/>
      <c r="H743" s="132" t="s">
        <v>4192</v>
      </c>
      <c r="I743" s="440">
        <v>42600</v>
      </c>
      <c r="J743" s="167" t="s">
        <v>300</v>
      </c>
      <c r="K743" s="166" t="s">
        <v>3700</v>
      </c>
      <c r="L743" s="131">
        <v>44800</v>
      </c>
      <c r="M743" s="132" t="s">
        <v>4193</v>
      </c>
      <c r="N743" s="151" t="s">
        <v>226</v>
      </c>
      <c r="O743" s="457">
        <v>42600</v>
      </c>
      <c r="P743" s="134" t="s">
        <v>116</v>
      </c>
      <c r="Q743" s="135">
        <v>42605</v>
      </c>
      <c r="R743" s="148"/>
      <c r="S743" s="137" t="s">
        <v>112</v>
      </c>
      <c r="T743" s="138">
        <v>42605</v>
      </c>
      <c r="U743" s="148" t="s">
        <v>7060</v>
      </c>
      <c r="V743" s="148"/>
      <c r="W743" s="148"/>
      <c r="X743" s="148"/>
      <c r="Y743" s="148"/>
      <c r="Z743" s="421" t="s">
        <v>207</v>
      </c>
      <c r="AA743" s="141">
        <v>42605</v>
      </c>
      <c r="AB743" s="150"/>
      <c r="AC743" s="144"/>
      <c r="AD743" s="144"/>
      <c r="AE743" s="144"/>
      <c r="AF743" s="144"/>
      <c r="AG743" s="144"/>
      <c r="AH743" s="144"/>
      <c r="AI743" s="144"/>
      <c r="AJ743" s="144"/>
      <c r="AK743" s="144"/>
      <c r="AL743" s="144"/>
      <c r="AM743" s="342"/>
      <c r="AN743" s="479"/>
      <c r="AO743" s="372" t="e">
        <f>VLOOKUP(C743,[2]LICITACIONES!$A$2:$A$51,1,0)</f>
        <v>#N/A</v>
      </c>
      <c r="AP743" s="469"/>
      <c r="AQ743" s="469"/>
      <c r="AR743" s="468"/>
      <c r="AS743" s="468"/>
      <c r="AT743" s="468"/>
      <c r="AU743" s="468"/>
      <c r="AV743" s="468" t="e">
        <f>VLOOKUP(C743,[3]LICITACIONES!$A$2:$B$67,2,0)</f>
        <v>#N/A</v>
      </c>
      <c r="AW743" s="468" t="e">
        <f>VLOOKUP(C743,'[3]O.C. EN EJECUCIÓN'!$A$2:$B$25,2,0)</f>
        <v>#N/A</v>
      </c>
      <c r="AX743" s="100"/>
      <c r="AY743" s="100"/>
      <c r="AZ743" s="100"/>
      <c r="BA743" s="100"/>
      <c r="BB743" s="100"/>
      <c r="BC743" s="100"/>
      <c r="BD743" s="100"/>
      <c r="BE743" s="100"/>
    </row>
    <row r="744" spans="1:57" ht="78.75" x14ac:dyDescent="0.25">
      <c r="A744" s="125">
        <v>748</v>
      </c>
      <c r="B744" s="129" t="s">
        <v>4194</v>
      </c>
      <c r="C744" s="129" t="s">
        <v>4190</v>
      </c>
      <c r="D744" s="133"/>
      <c r="E744" s="126" t="s">
        <v>4191</v>
      </c>
      <c r="F744" s="133"/>
      <c r="G744" s="133"/>
      <c r="H744" s="132"/>
      <c r="I744" s="440">
        <v>42585</v>
      </c>
      <c r="J744" s="167" t="s">
        <v>301</v>
      </c>
      <c r="K744" s="166" t="s">
        <v>4195</v>
      </c>
      <c r="L744" s="131">
        <v>8200000</v>
      </c>
      <c r="M744" s="132" t="s">
        <v>6233</v>
      </c>
      <c r="N744" s="151" t="s">
        <v>56</v>
      </c>
      <c r="O744" s="457">
        <v>42585</v>
      </c>
      <c r="P744" s="134" t="s">
        <v>203</v>
      </c>
      <c r="Q744" s="135">
        <v>42612</v>
      </c>
      <c r="R744" s="148"/>
      <c r="S744" s="137" t="s">
        <v>112</v>
      </c>
      <c r="T744" s="138">
        <v>42605</v>
      </c>
      <c r="U744" s="148" t="s">
        <v>3293</v>
      </c>
      <c r="V744" s="148" t="s">
        <v>204</v>
      </c>
      <c r="W744" s="452">
        <v>42614</v>
      </c>
      <c r="X744" s="148" t="s">
        <v>6107</v>
      </c>
      <c r="Y744" s="148" t="s">
        <v>6108</v>
      </c>
      <c r="Z744" s="421"/>
      <c r="AA744" s="141"/>
      <c r="AB744" s="150"/>
      <c r="AC744" s="144"/>
      <c r="AD744" s="144"/>
      <c r="AE744" s="144"/>
      <c r="AF744" s="144">
        <v>30715191896</v>
      </c>
      <c r="AG744" s="144"/>
      <c r="AH744" s="454">
        <v>42493</v>
      </c>
      <c r="AI744" s="144"/>
      <c r="AJ744" s="144"/>
      <c r="AK744" s="144"/>
      <c r="AL744" s="144"/>
      <c r="AM744" s="342"/>
      <c r="AN744" s="479"/>
      <c r="AO744" s="372" t="e">
        <f>VLOOKUP(C744,[2]LICITACIONES!$A$2:$A$51,1,0)</f>
        <v>#N/A</v>
      </c>
      <c r="AP744" s="469"/>
      <c r="AQ744" s="469"/>
      <c r="AR744" s="468"/>
      <c r="AS744" s="468"/>
      <c r="AT744" s="468"/>
      <c r="AU744" s="468" t="s">
        <v>6514</v>
      </c>
      <c r="AV744" s="468" t="e">
        <f>VLOOKUP(C744,[3]LICITACIONES!$A$2:$B$67,2,0)</f>
        <v>#N/A</v>
      </c>
      <c r="AW744" s="468" t="e">
        <f>VLOOKUP(C744,'[3]O.C. EN EJECUCIÓN'!$A$2:$B$25,2,0)</f>
        <v>#N/A</v>
      </c>
      <c r="AX744" s="100"/>
      <c r="AY744" s="100"/>
      <c r="AZ744" s="100"/>
      <c r="BA744" s="100"/>
      <c r="BB744" s="100"/>
      <c r="BC744" s="100"/>
      <c r="BD744" s="100"/>
      <c r="BE744" s="100"/>
    </row>
    <row r="745" spans="1:57" ht="78.75" x14ac:dyDescent="0.25">
      <c r="A745" s="125">
        <v>749</v>
      </c>
      <c r="B745" s="129" t="s">
        <v>5423</v>
      </c>
      <c r="C745" s="129" t="s">
        <v>4194</v>
      </c>
      <c r="D745" s="133"/>
      <c r="E745" s="127"/>
      <c r="F745" s="133"/>
      <c r="G745" s="133"/>
      <c r="H745" s="133"/>
      <c r="I745" s="440">
        <v>42557</v>
      </c>
      <c r="J745" s="167" t="s">
        <v>347</v>
      </c>
      <c r="K745" s="166" t="s">
        <v>4034</v>
      </c>
      <c r="L745" s="453">
        <v>400000</v>
      </c>
      <c r="M745" s="133" t="s">
        <v>5424</v>
      </c>
      <c r="N745" s="151" t="s">
        <v>226</v>
      </c>
      <c r="O745" s="457">
        <v>42557</v>
      </c>
      <c r="P745" s="134" t="s">
        <v>116</v>
      </c>
      <c r="Q745" s="135">
        <v>42605</v>
      </c>
      <c r="R745" s="148"/>
      <c r="S745" s="137" t="s">
        <v>70</v>
      </c>
      <c r="T745" s="138">
        <v>42606</v>
      </c>
      <c r="U745" s="148"/>
      <c r="V745" s="148" t="s">
        <v>116</v>
      </c>
      <c r="W745" s="452">
        <v>42622</v>
      </c>
      <c r="X745" s="148" t="s">
        <v>6109</v>
      </c>
      <c r="Y745" s="148"/>
      <c r="Z745" s="421" t="s">
        <v>872</v>
      </c>
      <c r="AA745" s="141">
        <v>42642</v>
      </c>
      <c r="AB745" s="150"/>
      <c r="AC745" s="144"/>
      <c r="AD745" s="144"/>
      <c r="AE745" s="144"/>
      <c r="AF745" s="144"/>
      <c r="AG745" s="144"/>
      <c r="AH745" s="144"/>
      <c r="AI745" s="144"/>
      <c r="AJ745" s="144"/>
      <c r="AK745" s="144"/>
      <c r="AL745" s="144"/>
      <c r="AM745" s="342"/>
      <c r="AN745" s="479"/>
      <c r="AO745" s="372" t="e">
        <f>VLOOKUP(C745,[2]LICITACIONES!$A$2:$A$51,1,0)</f>
        <v>#N/A</v>
      </c>
      <c r="AP745" s="469"/>
      <c r="AQ745" s="469"/>
      <c r="AR745" s="468"/>
      <c r="AS745" s="468"/>
      <c r="AT745" s="468"/>
      <c r="AU745" s="468"/>
      <c r="AV745" s="468" t="e">
        <f>VLOOKUP(C745,[3]LICITACIONES!$A$2:$B$67,2,0)</f>
        <v>#N/A</v>
      </c>
      <c r="AW745" s="468" t="e">
        <f>VLOOKUP(C745,'[3]O.C. EN EJECUCIÓN'!$A$2:$B$25,2,0)</f>
        <v>#N/A</v>
      </c>
      <c r="AX745" s="100"/>
      <c r="AY745" s="100"/>
      <c r="AZ745" s="100"/>
      <c r="BA745" s="100"/>
      <c r="BB745" s="100"/>
      <c r="BC745" s="100"/>
      <c r="BD745" s="100"/>
      <c r="BE745" s="100"/>
    </row>
    <row r="746" spans="1:57" ht="64.5" x14ac:dyDescent="0.25">
      <c r="A746" s="125">
        <v>750</v>
      </c>
      <c r="B746" s="129" t="s">
        <v>5425</v>
      </c>
      <c r="C746" s="129" t="s">
        <v>5423</v>
      </c>
      <c r="D746" s="133"/>
      <c r="E746" s="127"/>
      <c r="F746" s="133"/>
      <c r="G746" s="133"/>
      <c r="H746" s="133"/>
      <c r="I746" s="440">
        <v>42579</v>
      </c>
      <c r="J746" s="167" t="s">
        <v>323</v>
      </c>
      <c r="K746" s="166"/>
      <c r="L746" s="131"/>
      <c r="M746" s="132" t="s">
        <v>5426</v>
      </c>
      <c r="N746" s="151" t="s">
        <v>56</v>
      </c>
      <c r="O746" s="457">
        <v>42579</v>
      </c>
      <c r="P746" s="134" t="s">
        <v>56</v>
      </c>
      <c r="Q746" s="135">
        <v>42622</v>
      </c>
      <c r="R746" s="148">
        <v>24</v>
      </c>
      <c r="S746" s="134" t="s">
        <v>112</v>
      </c>
      <c r="T746" s="138">
        <v>42608</v>
      </c>
      <c r="U746" s="148" t="s">
        <v>6974</v>
      </c>
      <c r="V746" s="148"/>
      <c r="W746" s="452"/>
      <c r="X746" s="148"/>
      <c r="Y746" s="148"/>
      <c r="Z746" s="421" t="s">
        <v>207</v>
      </c>
      <c r="AA746" s="141">
        <v>42620</v>
      </c>
      <c r="AB746" s="150"/>
      <c r="AC746" s="144"/>
      <c r="AD746" s="144"/>
      <c r="AE746" s="144"/>
      <c r="AF746" s="144"/>
      <c r="AG746" s="144"/>
      <c r="AH746" s="144"/>
      <c r="AI746" s="144"/>
      <c r="AJ746" s="144"/>
      <c r="AK746" s="144"/>
      <c r="AL746" s="144"/>
      <c r="AM746" s="342"/>
      <c r="AN746" s="479"/>
      <c r="AO746" s="372" t="e">
        <f>VLOOKUP(C746,[2]LICITACIONES!$A$2:$A$51,1,0)</f>
        <v>#N/A</v>
      </c>
      <c r="AP746" s="469"/>
      <c r="AQ746" s="469"/>
      <c r="AR746" s="468"/>
      <c r="AS746" s="468"/>
      <c r="AT746" s="468"/>
      <c r="AU746" s="468"/>
      <c r="AV746" s="468" t="e">
        <f>VLOOKUP(C746,[3]LICITACIONES!$A$2:$B$67,2,0)</f>
        <v>#N/A</v>
      </c>
      <c r="AW746" s="468" t="e">
        <f>VLOOKUP(C746,'[3]O.C. EN EJECUCIÓN'!$A$2:$B$25,2,0)</f>
        <v>#N/A</v>
      </c>
      <c r="AX746" s="100"/>
      <c r="AY746" s="100"/>
      <c r="AZ746" s="100"/>
      <c r="BA746" s="100"/>
      <c r="BB746" s="100"/>
      <c r="BC746" s="100"/>
      <c r="BD746" s="100"/>
      <c r="BE746" s="100"/>
    </row>
    <row r="747" spans="1:57" ht="78.75" x14ac:dyDescent="0.25">
      <c r="A747" s="125">
        <v>751</v>
      </c>
      <c r="B747" s="129" t="s">
        <v>5427</v>
      </c>
      <c r="C747" s="129" t="s">
        <v>5425</v>
      </c>
      <c r="D747" s="133"/>
      <c r="E747" s="127"/>
      <c r="F747" s="133"/>
      <c r="G747" s="133"/>
      <c r="H747" s="133" t="s">
        <v>5429</v>
      </c>
      <c r="I747" s="440">
        <v>42607</v>
      </c>
      <c r="J747" s="167" t="s">
        <v>271</v>
      </c>
      <c r="K747" s="426" t="s">
        <v>5430</v>
      </c>
      <c r="L747" s="453">
        <v>4000</v>
      </c>
      <c r="M747" s="132" t="s">
        <v>5431</v>
      </c>
      <c r="N747" s="151" t="s">
        <v>203</v>
      </c>
      <c r="O747" s="457">
        <v>42607</v>
      </c>
      <c r="P747" s="134" t="s">
        <v>203</v>
      </c>
      <c r="Q747" s="135">
        <v>42607</v>
      </c>
      <c r="R747" s="414"/>
      <c r="S747" s="137" t="s">
        <v>6560</v>
      </c>
      <c r="T747" s="138">
        <v>42607</v>
      </c>
      <c r="U747" s="139" t="s">
        <v>3293</v>
      </c>
      <c r="V747" s="139" t="s">
        <v>204</v>
      </c>
      <c r="W747" s="140">
        <v>42643</v>
      </c>
      <c r="X747" s="196" t="s">
        <v>6870</v>
      </c>
      <c r="Y747" s="139" t="s">
        <v>6078</v>
      </c>
      <c r="Z747" s="421"/>
      <c r="AA747" s="141"/>
      <c r="AB747" s="150"/>
      <c r="AC747" s="144"/>
      <c r="AD747" s="144"/>
      <c r="AE747" s="144"/>
      <c r="AF747" s="144"/>
      <c r="AG747" s="144"/>
      <c r="AH747" s="144"/>
      <c r="AI747" s="144"/>
      <c r="AJ747" s="144"/>
      <c r="AK747" s="144"/>
      <c r="AL747" s="144"/>
      <c r="AM747" s="342"/>
      <c r="AN747" s="479"/>
      <c r="AO747" s="372" t="str">
        <f>VLOOKUP(C747,[2]LICITACIONES!$A$2:$A$51,1,0)</f>
        <v>350970/2016</v>
      </c>
      <c r="AP747" s="469"/>
      <c r="AQ747" s="469"/>
      <c r="AR747" s="468"/>
      <c r="AS747" s="468"/>
      <c r="AT747" s="468"/>
      <c r="AU747" s="468" t="s">
        <v>6509</v>
      </c>
      <c r="AV747" s="468" t="str">
        <f>VLOOKUP(C747,[3]LICITACIONES!$A$2:$B$67,2,0)</f>
        <v>CCK - Equipamiento</v>
      </c>
      <c r="AW747" s="468" t="e">
        <f>VLOOKUP(C747,'[3]O.C. EN EJECUCIÓN'!$A$2:$B$25,2,0)</f>
        <v>#N/A</v>
      </c>
      <c r="AX747" s="100"/>
      <c r="AY747" s="100"/>
      <c r="AZ747" s="100"/>
      <c r="BA747" s="100"/>
      <c r="BB747" s="100"/>
      <c r="BC747" s="100"/>
      <c r="BD747" s="100"/>
      <c r="BE747" s="100"/>
    </row>
    <row r="748" spans="1:57" ht="78.75" x14ac:dyDescent="0.25">
      <c r="A748" s="125">
        <v>752</v>
      </c>
      <c r="B748" s="129" t="s">
        <v>5432</v>
      </c>
      <c r="C748" s="129" t="s">
        <v>5427</v>
      </c>
      <c r="D748" s="133"/>
      <c r="E748" s="126" t="s">
        <v>5428</v>
      </c>
      <c r="F748" s="133"/>
      <c r="G748" s="133"/>
      <c r="H748" s="132" t="s">
        <v>5434</v>
      </c>
      <c r="I748" s="440">
        <v>42607</v>
      </c>
      <c r="J748" s="167" t="s">
        <v>271</v>
      </c>
      <c r="K748" s="166" t="s">
        <v>5435</v>
      </c>
      <c r="L748" s="131">
        <v>135000</v>
      </c>
      <c r="M748" s="132" t="s">
        <v>5436</v>
      </c>
      <c r="N748" s="151" t="s">
        <v>203</v>
      </c>
      <c r="O748" s="457">
        <v>42607</v>
      </c>
      <c r="P748" s="134" t="s">
        <v>203</v>
      </c>
      <c r="Q748" s="135">
        <v>42607</v>
      </c>
      <c r="R748" s="148"/>
      <c r="S748" s="137" t="s">
        <v>70</v>
      </c>
      <c r="T748" s="138">
        <v>42607</v>
      </c>
      <c r="U748" s="148"/>
      <c r="V748" s="148" t="s">
        <v>203</v>
      </c>
      <c r="W748" s="452">
        <v>42625</v>
      </c>
      <c r="X748" s="148"/>
      <c r="Y748" s="148" t="s">
        <v>6447</v>
      </c>
      <c r="Z748" s="421"/>
      <c r="AA748" s="141"/>
      <c r="AB748" s="150"/>
      <c r="AC748" s="144"/>
      <c r="AD748" s="144"/>
      <c r="AE748" s="144"/>
      <c r="AF748" s="144"/>
      <c r="AG748" s="144"/>
      <c r="AH748" s="144"/>
      <c r="AI748" s="144"/>
      <c r="AJ748" s="144"/>
      <c r="AK748" s="144"/>
      <c r="AL748" s="144"/>
      <c r="AM748" s="342"/>
      <c r="AN748" s="479"/>
      <c r="AO748" s="372" t="e">
        <f>VLOOKUP(C748,[2]LICITACIONES!$A$2:$A$51,1,0)</f>
        <v>#N/A</v>
      </c>
      <c r="AP748" s="469"/>
      <c r="AQ748" s="469"/>
      <c r="AR748" s="468"/>
      <c r="AS748" s="468"/>
      <c r="AT748" s="468"/>
      <c r="AU748" s="468"/>
      <c r="AV748" s="468" t="e">
        <f>VLOOKUP(C748,[3]LICITACIONES!$A$2:$B$67,2,0)</f>
        <v>#N/A</v>
      </c>
      <c r="AW748" s="468" t="e">
        <f>VLOOKUP(C748,'[3]O.C. EN EJECUCIÓN'!$A$2:$B$25,2,0)</f>
        <v>#N/A</v>
      </c>
      <c r="AX748" s="100"/>
      <c r="AY748" s="100"/>
      <c r="AZ748" s="100"/>
      <c r="BA748" s="100"/>
      <c r="BB748" s="100"/>
      <c r="BC748" s="100"/>
      <c r="BD748" s="100"/>
      <c r="BE748" s="100"/>
    </row>
    <row r="749" spans="1:57" ht="78.75" x14ac:dyDescent="0.25">
      <c r="A749" s="125">
        <v>753</v>
      </c>
      <c r="B749" s="129" t="s">
        <v>5437</v>
      </c>
      <c r="C749" s="129" t="s">
        <v>5432</v>
      </c>
      <c r="D749" s="133"/>
      <c r="E749" s="126" t="s">
        <v>5433</v>
      </c>
      <c r="F749" s="133"/>
      <c r="G749" s="133"/>
      <c r="H749" s="132" t="s">
        <v>5439</v>
      </c>
      <c r="I749" s="440">
        <v>42607</v>
      </c>
      <c r="J749" s="167" t="s">
        <v>271</v>
      </c>
      <c r="K749" s="166" t="s">
        <v>5440</v>
      </c>
      <c r="L749" s="131">
        <v>6000</v>
      </c>
      <c r="M749" s="132" t="s">
        <v>5441</v>
      </c>
      <c r="N749" s="151" t="s">
        <v>203</v>
      </c>
      <c r="O749" s="457">
        <v>42607</v>
      </c>
      <c r="P749" s="134" t="s">
        <v>203</v>
      </c>
      <c r="Q749" s="135">
        <v>42607</v>
      </c>
      <c r="R749" s="148"/>
      <c r="S749" s="137" t="s">
        <v>70</v>
      </c>
      <c r="T749" s="138">
        <v>42607</v>
      </c>
      <c r="U749" s="148"/>
      <c r="V749" s="148" t="s">
        <v>203</v>
      </c>
      <c r="W749" s="452">
        <v>42625</v>
      </c>
      <c r="X749" s="148"/>
      <c r="Y749" s="148" t="s">
        <v>6448</v>
      </c>
      <c r="Z749" s="421"/>
      <c r="AA749" s="141"/>
      <c r="AB749" s="150"/>
      <c r="AC749" s="144"/>
      <c r="AD749" s="144"/>
      <c r="AE749" s="144"/>
      <c r="AF749" s="144"/>
      <c r="AG749" s="144"/>
      <c r="AH749" s="144"/>
      <c r="AI749" s="144"/>
      <c r="AJ749" s="144"/>
      <c r="AK749" s="144"/>
      <c r="AL749" s="144"/>
      <c r="AM749" s="342"/>
      <c r="AN749" s="479"/>
      <c r="AO749" s="372" t="e">
        <f>VLOOKUP(C749,[2]LICITACIONES!$A$2:$A$51,1,0)</f>
        <v>#N/A</v>
      </c>
      <c r="AP749" s="469"/>
      <c r="AQ749" s="469"/>
      <c r="AR749" s="468"/>
      <c r="AS749" s="468"/>
      <c r="AT749" s="468"/>
      <c r="AU749" s="468"/>
      <c r="AV749" s="468" t="e">
        <f>VLOOKUP(C749,[3]LICITACIONES!$A$2:$B$67,2,0)</f>
        <v>#N/A</v>
      </c>
      <c r="AW749" s="468" t="e">
        <f>VLOOKUP(C749,'[3]O.C. EN EJECUCIÓN'!$A$2:$B$25,2,0)</f>
        <v>#N/A</v>
      </c>
      <c r="AX749" s="100"/>
      <c r="AY749" s="100"/>
      <c r="AZ749" s="100"/>
      <c r="BA749" s="100"/>
      <c r="BB749" s="100"/>
      <c r="BC749" s="100"/>
      <c r="BD749" s="100"/>
      <c r="BE749" s="100"/>
    </row>
    <row r="750" spans="1:57" ht="78.75" x14ac:dyDescent="0.25">
      <c r="A750" s="125">
        <v>754</v>
      </c>
      <c r="B750" s="129" t="s">
        <v>5442</v>
      </c>
      <c r="C750" s="129" t="s">
        <v>5437</v>
      </c>
      <c r="D750" s="133"/>
      <c r="E750" s="126" t="s">
        <v>5438</v>
      </c>
      <c r="F750" s="133"/>
      <c r="G750" s="133"/>
      <c r="H750" s="132" t="s">
        <v>5444</v>
      </c>
      <c r="I750" s="440">
        <v>42607</v>
      </c>
      <c r="J750" s="167" t="s">
        <v>271</v>
      </c>
      <c r="K750" s="166" t="s">
        <v>5445</v>
      </c>
      <c r="L750" s="131">
        <v>18000</v>
      </c>
      <c r="M750" s="132" t="s">
        <v>5446</v>
      </c>
      <c r="N750" s="151" t="s">
        <v>203</v>
      </c>
      <c r="O750" s="457">
        <v>42607</v>
      </c>
      <c r="P750" s="134" t="s">
        <v>203</v>
      </c>
      <c r="Q750" s="135">
        <v>42607</v>
      </c>
      <c r="R750" s="148"/>
      <c r="S750" s="137" t="s">
        <v>70</v>
      </c>
      <c r="T750" s="138">
        <v>42607</v>
      </c>
      <c r="U750" s="148" t="s">
        <v>3293</v>
      </c>
      <c r="V750" s="148" t="s">
        <v>204</v>
      </c>
      <c r="W750" s="452">
        <v>42646</v>
      </c>
      <c r="X750" s="148" t="s">
        <v>6871</v>
      </c>
      <c r="Y750" s="148" t="s">
        <v>6078</v>
      </c>
      <c r="Z750" s="421" t="s">
        <v>761</v>
      </c>
      <c r="AA750" s="141">
        <v>42646</v>
      </c>
      <c r="AB750" s="150"/>
      <c r="AC750" s="144"/>
      <c r="AD750" s="144"/>
      <c r="AE750" s="144"/>
      <c r="AF750" s="144"/>
      <c r="AG750" s="144"/>
      <c r="AH750" s="144"/>
      <c r="AI750" s="144"/>
      <c r="AJ750" s="144"/>
      <c r="AK750" s="144"/>
      <c r="AL750" s="144"/>
      <c r="AM750" s="342"/>
      <c r="AN750" s="479"/>
      <c r="AO750" s="372" t="e">
        <f>VLOOKUP(C750,[2]LICITACIONES!$A$2:$A$51,1,0)</f>
        <v>#N/A</v>
      </c>
      <c r="AP750" s="469"/>
      <c r="AQ750" s="469"/>
      <c r="AR750" s="468"/>
      <c r="AS750" s="468"/>
      <c r="AT750" s="468"/>
      <c r="AU750" s="468"/>
      <c r="AV750" s="468" t="e">
        <f>VLOOKUP(C750,[3]LICITACIONES!$A$2:$B$67,2,0)</f>
        <v>#N/A</v>
      </c>
      <c r="AW750" s="468" t="e">
        <f>VLOOKUP(C750,'[3]O.C. EN EJECUCIÓN'!$A$2:$B$25,2,0)</f>
        <v>#N/A</v>
      </c>
      <c r="AX750" s="100"/>
      <c r="AY750" s="100"/>
      <c r="AZ750" s="100"/>
      <c r="BA750" s="100"/>
      <c r="BB750" s="100"/>
      <c r="BC750" s="100"/>
      <c r="BD750" s="100"/>
      <c r="BE750" s="100"/>
    </row>
    <row r="751" spans="1:57" ht="78.75" x14ac:dyDescent="0.25">
      <c r="A751" s="125">
        <v>755</v>
      </c>
      <c r="B751" s="129" t="s">
        <v>5447</v>
      </c>
      <c r="C751" s="129" t="s">
        <v>5442</v>
      </c>
      <c r="D751" s="133"/>
      <c r="E751" s="126" t="s">
        <v>5443</v>
      </c>
      <c r="F751" s="133"/>
      <c r="G751" s="133"/>
      <c r="H751" s="132" t="s">
        <v>5449</v>
      </c>
      <c r="I751" s="440">
        <v>42607</v>
      </c>
      <c r="J751" s="167" t="s">
        <v>271</v>
      </c>
      <c r="K751" s="166" t="s">
        <v>5450</v>
      </c>
      <c r="L751" s="131">
        <v>9500</v>
      </c>
      <c r="M751" s="132" t="s">
        <v>5451</v>
      </c>
      <c r="N751" s="151" t="s">
        <v>203</v>
      </c>
      <c r="O751" s="457">
        <v>42607</v>
      </c>
      <c r="P751" s="134" t="s">
        <v>203</v>
      </c>
      <c r="Q751" s="135">
        <v>42607</v>
      </c>
      <c r="R751" s="148"/>
      <c r="S751" s="137" t="s">
        <v>70</v>
      </c>
      <c r="T751" s="138">
        <v>42607</v>
      </c>
      <c r="U751" s="148" t="s">
        <v>3293</v>
      </c>
      <c r="V751" s="148" t="s">
        <v>204</v>
      </c>
      <c r="W751" s="452">
        <v>42643</v>
      </c>
      <c r="X751" s="148" t="s">
        <v>6872</v>
      </c>
      <c r="Y751" s="148" t="s">
        <v>6078</v>
      </c>
      <c r="Z751" s="421"/>
      <c r="AA751" s="141"/>
      <c r="AB751" s="150"/>
      <c r="AC751" s="144"/>
      <c r="AD751" s="144"/>
      <c r="AE751" s="144"/>
      <c r="AF751" s="144"/>
      <c r="AG751" s="144"/>
      <c r="AH751" s="144"/>
      <c r="AI751" s="144"/>
      <c r="AJ751" s="144"/>
      <c r="AK751" s="144"/>
      <c r="AL751" s="144"/>
      <c r="AM751" s="342"/>
      <c r="AN751" s="479"/>
      <c r="AO751" s="372" t="e">
        <f>VLOOKUP(C751,[2]LICITACIONES!$A$2:$A$51,1,0)</f>
        <v>#N/A</v>
      </c>
      <c r="AP751" s="469"/>
      <c r="AQ751" s="469"/>
      <c r="AR751" s="468"/>
      <c r="AS751" s="468"/>
      <c r="AT751" s="468"/>
      <c r="AU751" s="468"/>
      <c r="AV751" s="468" t="e">
        <f>VLOOKUP(C751,[3]LICITACIONES!$A$2:$B$67,2,0)</f>
        <v>#N/A</v>
      </c>
      <c r="AW751" s="468" t="e">
        <f>VLOOKUP(C751,'[3]O.C. EN EJECUCIÓN'!$A$2:$B$25,2,0)</f>
        <v>#N/A</v>
      </c>
      <c r="AX751" s="100"/>
      <c r="AY751" s="100"/>
      <c r="AZ751" s="100"/>
      <c r="BA751" s="100"/>
      <c r="BB751" s="100"/>
      <c r="BC751" s="100"/>
      <c r="BD751" s="100"/>
      <c r="BE751" s="100"/>
    </row>
    <row r="752" spans="1:57" ht="78.75" x14ac:dyDescent="0.25">
      <c r="A752" s="125">
        <v>756</v>
      </c>
      <c r="B752" s="129" t="s">
        <v>5456</v>
      </c>
      <c r="C752" s="129" t="s">
        <v>5447</v>
      </c>
      <c r="D752" s="133"/>
      <c r="E752" s="126" t="s">
        <v>5448</v>
      </c>
      <c r="F752" s="133"/>
      <c r="G752" s="133"/>
      <c r="H752" s="132" t="s">
        <v>5458</v>
      </c>
      <c r="I752" s="440">
        <v>42599</v>
      </c>
      <c r="J752" s="167" t="s">
        <v>210</v>
      </c>
      <c r="K752" s="166" t="s">
        <v>5459</v>
      </c>
      <c r="L752" s="131">
        <v>187659.14</v>
      </c>
      <c r="M752" s="132" t="s">
        <v>5460</v>
      </c>
      <c r="N752" s="151" t="s">
        <v>226</v>
      </c>
      <c r="O752" s="457">
        <v>42599</v>
      </c>
      <c r="P752" s="134" t="s">
        <v>116</v>
      </c>
      <c r="Q752" s="135">
        <v>42607</v>
      </c>
      <c r="R752" s="148"/>
      <c r="S752" s="137" t="s">
        <v>70</v>
      </c>
      <c r="T752" s="138">
        <v>42608</v>
      </c>
      <c r="U752" s="148" t="s">
        <v>6782</v>
      </c>
      <c r="V752" s="148" t="s">
        <v>204</v>
      </c>
      <c r="W752" s="452">
        <v>42615</v>
      </c>
      <c r="X752" s="148" t="s">
        <v>6110</v>
      </c>
      <c r="Y752" s="148" t="s">
        <v>6754</v>
      </c>
      <c r="Z752" s="421" t="s">
        <v>1437</v>
      </c>
      <c r="AA752" s="141">
        <v>42615</v>
      </c>
      <c r="AB752" s="150"/>
      <c r="AC752" s="144"/>
      <c r="AD752" s="144"/>
      <c r="AE752" s="144"/>
      <c r="AF752" s="144"/>
      <c r="AG752" s="144"/>
      <c r="AH752" s="144"/>
      <c r="AI752" s="144"/>
      <c r="AJ752" s="144"/>
      <c r="AK752" s="144"/>
      <c r="AL752" s="144"/>
      <c r="AM752" s="342"/>
      <c r="AN752" s="479"/>
      <c r="AO752" s="372" t="e">
        <f>VLOOKUP(C752,[2]LICITACIONES!$A$2:$A$51,1,0)</f>
        <v>#N/A</v>
      </c>
      <c r="AP752" s="469"/>
      <c r="AQ752" s="469"/>
      <c r="AR752" s="468"/>
      <c r="AS752" s="468"/>
      <c r="AT752" s="468"/>
      <c r="AU752" s="468"/>
      <c r="AV752" s="468" t="e">
        <f>VLOOKUP(C752,[3]LICITACIONES!$A$2:$B$67,2,0)</f>
        <v>#N/A</v>
      </c>
      <c r="AW752" s="468" t="e">
        <f>VLOOKUP(C752,'[3]O.C. EN EJECUCIÓN'!$A$2:$B$25,2,0)</f>
        <v>#N/A</v>
      </c>
      <c r="AX752" s="100"/>
      <c r="AY752" s="100"/>
      <c r="AZ752" s="100"/>
      <c r="BA752" s="100"/>
      <c r="BB752" s="100"/>
      <c r="BC752" s="100"/>
      <c r="BD752" s="100"/>
      <c r="BE752" s="100"/>
    </row>
    <row r="753" spans="1:57" ht="78.75" x14ac:dyDescent="0.25">
      <c r="A753" s="125">
        <v>757</v>
      </c>
      <c r="B753" s="129" t="s">
        <v>5461</v>
      </c>
      <c r="C753" s="129" t="s">
        <v>5456</v>
      </c>
      <c r="D753" s="133"/>
      <c r="E753" s="126" t="s">
        <v>5457</v>
      </c>
      <c r="F753" s="133"/>
      <c r="G753" s="133"/>
      <c r="H753" s="132" t="s">
        <v>5463</v>
      </c>
      <c r="I753" s="440">
        <v>42587</v>
      </c>
      <c r="J753" s="167" t="s">
        <v>301</v>
      </c>
      <c r="K753" s="167" t="s">
        <v>5464</v>
      </c>
      <c r="L753" s="131">
        <v>73393.929999999993</v>
      </c>
      <c r="M753" s="132" t="s">
        <v>5465</v>
      </c>
      <c r="N753" s="151" t="s">
        <v>226</v>
      </c>
      <c r="O753" s="457">
        <v>42587</v>
      </c>
      <c r="P753" s="134" t="s">
        <v>116</v>
      </c>
      <c r="Q753" s="135">
        <v>42607</v>
      </c>
      <c r="R753" s="148"/>
      <c r="S753" s="137" t="s">
        <v>112</v>
      </c>
      <c r="T753" s="138">
        <v>42608</v>
      </c>
      <c r="U753" s="148" t="s">
        <v>6782</v>
      </c>
      <c r="V753" s="148" t="s">
        <v>204</v>
      </c>
      <c r="W753" s="452">
        <v>42615</v>
      </c>
      <c r="X753" s="148" t="s">
        <v>6111</v>
      </c>
      <c r="Y753" s="148" t="s">
        <v>6754</v>
      </c>
      <c r="Z753" s="421" t="s">
        <v>1437</v>
      </c>
      <c r="AA753" s="141">
        <v>42615</v>
      </c>
      <c r="AB753" s="150"/>
      <c r="AC753" s="144"/>
      <c r="AD753" s="144"/>
      <c r="AE753" s="144"/>
      <c r="AF753" s="144"/>
      <c r="AG753" s="144"/>
      <c r="AH753" s="144"/>
      <c r="AI753" s="144"/>
      <c r="AJ753" s="144"/>
      <c r="AK753" s="144"/>
      <c r="AL753" s="144"/>
      <c r="AM753" s="342"/>
      <c r="AN753" s="479"/>
      <c r="AO753" s="372" t="e">
        <f>VLOOKUP(C753,[2]LICITACIONES!$A$2:$A$51,1,0)</f>
        <v>#N/A</v>
      </c>
      <c r="AP753" s="469"/>
      <c r="AQ753" s="469"/>
      <c r="AR753" s="468"/>
      <c r="AS753" s="468"/>
      <c r="AT753" s="468"/>
      <c r="AU753" s="468"/>
      <c r="AV753" s="468" t="e">
        <f>VLOOKUP(C753,[3]LICITACIONES!$A$2:$B$67,2,0)</f>
        <v>#N/A</v>
      </c>
      <c r="AW753" s="468" t="e">
        <f>VLOOKUP(C753,'[3]O.C. EN EJECUCIÓN'!$A$2:$B$25,2,0)</f>
        <v>#N/A</v>
      </c>
      <c r="AX753" s="100"/>
      <c r="AY753" s="100"/>
      <c r="AZ753" s="100"/>
      <c r="BA753" s="100"/>
      <c r="BB753" s="100"/>
      <c r="BC753" s="100"/>
      <c r="BD753" s="100"/>
      <c r="BE753" s="100"/>
    </row>
    <row r="754" spans="1:57" ht="78.75" x14ac:dyDescent="0.25">
      <c r="A754" s="125">
        <v>758</v>
      </c>
      <c r="B754" s="129" t="s">
        <v>5466</v>
      </c>
      <c r="C754" s="129" t="s">
        <v>5461</v>
      </c>
      <c r="D754" s="133"/>
      <c r="E754" s="126" t="s">
        <v>5462</v>
      </c>
      <c r="F754" s="133"/>
      <c r="G754" s="133"/>
      <c r="H754" s="132" t="s">
        <v>5468</v>
      </c>
      <c r="I754" s="440">
        <v>42604</v>
      </c>
      <c r="J754" s="167" t="s">
        <v>339</v>
      </c>
      <c r="K754" s="166" t="s">
        <v>5469</v>
      </c>
      <c r="L754" s="131">
        <v>96195</v>
      </c>
      <c r="M754" s="132" t="s">
        <v>5470</v>
      </c>
      <c r="N754" s="151" t="s">
        <v>226</v>
      </c>
      <c r="O754" s="457">
        <v>42604</v>
      </c>
      <c r="P754" s="134" t="s">
        <v>116</v>
      </c>
      <c r="Q754" s="135">
        <v>42607</v>
      </c>
      <c r="R754" s="148"/>
      <c r="S754" s="134" t="s">
        <v>112</v>
      </c>
      <c r="T754" s="138">
        <v>42608</v>
      </c>
      <c r="U754" s="148"/>
      <c r="V754" s="148" t="s">
        <v>204</v>
      </c>
      <c r="W754" s="452">
        <v>42615</v>
      </c>
      <c r="X754" s="148" t="s">
        <v>6112</v>
      </c>
      <c r="Y754" s="148" t="s">
        <v>6050</v>
      </c>
      <c r="Z754" s="421" t="s">
        <v>761</v>
      </c>
      <c r="AA754" s="141">
        <v>42615</v>
      </c>
      <c r="AB754" s="150"/>
      <c r="AC754" s="144"/>
      <c r="AD754" s="144"/>
      <c r="AE754" s="144"/>
      <c r="AF754" s="144"/>
      <c r="AG754" s="144"/>
      <c r="AH754" s="144"/>
      <c r="AI754" s="144"/>
      <c r="AJ754" s="144"/>
      <c r="AK754" s="144"/>
      <c r="AL754" s="144"/>
      <c r="AM754" s="342"/>
      <c r="AN754" s="479"/>
      <c r="AO754" s="372" t="e">
        <f>VLOOKUP(C754,[2]LICITACIONES!$A$2:$A$51,1,0)</f>
        <v>#N/A</v>
      </c>
      <c r="AP754" s="469"/>
      <c r="AQ754" s="469"/>
      <c r="AR754" s="468"/>
      <c r="AS754" s="468"/>
      <c r="AT754" s="468"/>
      <c r="AU754" s="468"/>
      <c r="AV754" s="468" t="e">
        <f>VLOOKUP(C754,[3]LICITACIONES!$A$2:$B$67,2,0)</f>
        <v>#N/A</v>
      </c>
      <c r="AW754" s="468" t="e">
        <f>VLOOKUP(C754,'[3]O.C. EN EJECUCIÓN'!$A$2:$B$25,2,0)</f>
        <v>#N/A</v>
      </c>
      <c r="AX754" s="100"/>
      <c r="AY754" s="100"/>
      <c r="AZ754" s="100"/>
      <c r="BA754" s="100"/>
      <c r="BB754" s="100"/>
      <c r="BC754" s="100"/>
      <c r="BD754" s="100"/>
      <c r="BE754" s="100"/>
    </row>
    <row r="755" spans="1:57" ht="78.75" x14ac:dyDescent="0.25">
      <c r="A755" s="125">
        <v>759</v>
      </c>
      <c r="B755" s="129" t="s">
        <v>5471</v>
      </c>
      <c r="C755" s="129" t="s">
        <v>5466</v>
      </c>
      <c r="D755" s="133"/>
      <c r="E755" s="126" t="s">
        <v>5467</v>
      </c>
      <c r="F755" s="133"/>
      <c r="G755" s="133"/>
      <c r="H755" s="132" t="s">
        <v>5473</v>
      </c>
      <c r="I755" s="440">
        <v>42606</v>
      </c>
      <c r="J755" s="167" t="s">
        <v>500</v>
      </c>
      <c r="K755" s="166" t="s">
        <v>5474</v>
      </c>
      <c r="L755" s="131">
        <v>563550</v>
      </c>
      <c r="M755" s="132" t="s">
        <v>5475</v>
      </c>
      <c r="N755" s="151" t="s">
        <v>247</v>
      </c>
      <c r="O755" s="457">
        <v>42606</v>
      </c>
      <c r="P755" s="134" t="s">
        <v>116</v>
      </c>
      <c r="Q755" s="135">
        <v>42607</v>
      </c>
      <c r="R755" s="148"/>
      <c r="S755" s="137" t="s">
        <v>112</v>
      </c>
      <c r="T755" s="138">
        <v>42608</v>
      </c>
      <c r="U755" s="148" t="s">
        <v>3293</v>
      </c>
      <c r="V755" s="148" t="s">
        <v>204</v>
      </c>
      <c r="W755" s="452">
        <v>42613</v>
      </c>
      <c r="X755" s="148" t="s">
        <v>6113</v>
      </c>
      <c r="Y755" s="148" t="s">
        <v>6114</v>
      </c>
      <c r="Z755" s="421"/>
      <c r="AA755" s="141"/>
      <c r="AB755" s="150"/>
      <c r="AC755" s="144"/>
      <c r="AD755" s="144"/>
      <c r="AE755" s="144"/>
      <c r="AF755" s="144"/>
      <c r="AG755" s="144"/>
      <c r="AH755" s="144"/>
      <c r="AI755" s="144"/>
      <c r="AJ755" s="144"/>
      <c r="AK755" s="144"/>
      <c r="AL755" s="144"/>
      <c r="AM755" s="342"/>
      <c r="AN755" s="479"/>
      <c r="AO755" s="372" t="e">
        <f>VLOOKUP(C755,[2]LICITACIONES!$A$2:$A$51,1,0)</f>
        <v>#N/A</v>
      </c>
      <c r="AP755" s="469"/>
      <c r="AQ755" s="469"/>
      <c r="AR755" s="468"/>
      <c r="AS755" s="468"/>
      <c r="AT755" s="468"/>
      <c r="AU755" s="468" t="s">
        <v>6514</v>
      </c>
      <c r="AV755" s="468" t="e">
        <f>VLOOKUP(C755,[3]LICITACIONES!$A$2:$B$67,2,0)</f>
        <v>#N/A</v>
      </c>
      <c r="AW755" s="468" t="e">
        <f>VLOOKUP(C755,'[3]O.C. EN EJECUCIÓN'!$A$2:$B$25,2,0)</f>
        <v>#N/A</v>
      </c>
      <c r="AX755" s="100"/>
      <c r="AY755" s="100"/>
      <c r="AZ755" s="100"/>
      <c r="BA755" s="100"/>
      <c r="BB755" s="100"/>
      <c r="BC755" s="100"/>
      <c r="BD755" s="100"/>
      <c r="BE755" s="100"/>
    </row>
    <row r="756" spans="1:57" ht="78.75" x14ac:dyDescent="0.25">
      <c r="A756" s="125">
        <v>760</v>
      </c>
      <c r="B756" s="129" t="s">
        <v>5476</v>
      </c>
      <c r="C756" s="129" t="s">
        <v>5471</v>
      </c>
      <c r="D756" s="133"/>
      <c r="E756" s="126" t="s">
        <v>5472</v>
      </c>
      <c r="F756" s="133"/>
      <c r="G756" s="133"/>
      <c r="H756" s="132" t="s">
        <v>5478</v>
      </c>
      <c r="I756" s="440">
        <v>42604</v>
      </c>
      <c r="J756" s="167" t="s">
        <v>339</v>
      </c>
      <c r="K756" s="166" t="s">
        <v>5469</v>
      </c>
      <c r="L756" s="131">
        <v>88330</v>
      </c>
      <c r="M756" s="132" t="s">
        <v>5479</v>
      </c>
      <c r="N756" s="151" t="s">
        <v>226</v>
      </c>
      <c r="O756" s="457">
        <v>42604</v>
      </c>
      <c r="P756" s="134" t="s">
        <v>116</v>
      </c>
      <c r="Q756" s="135">
        <v>42607</v>
      </c>
      <c r="R756" s="148"/>
      <c r="S756" s="137" t="s">
        <v>70</v>
      </c>
      <c r="T756" s="451">
        <v>42608</v>
      </c>
      <c r="U756" s="148"/>
      <c r="V756" s="148" t="s">
        <v>204</v>
      </c>
      <c r="W756" s="452">
        <v>42615</v>
      </c>
      <c r="X756" s="148" t="s">
        <v>6115</v>
      </c>
      <c r="Y756" s="148" t="s">
        <v>6050</v>
      </c>
      <c r="Z756" s="421" t="s">
        <v>207</v>
      </c>
      <c r="AA756" s="141">
        <v>42608</v>
      </c>
      <c r="AB756" s="150"/>
      <c r="AC756" s="144"/>
      <c r="AD756" s="144"/>
      <c r="AE756" s="144"/>
      <c r="AF756" s="144"/>
      <c r="AG756" s="144"/>
      <c r="AH756" s="144"/>
      <c r="AI756" s="144"/>
      <c r="AJ756" s="144"/>
      <c r="AK756" s="144"/>
      <c r="AL756" s="144"/>
      <c r="AM756" s="342"/>
      <c r="AN756" s="479"/>
      <c r="AO756" s="372" t="e">
        <f>VLOOKUP(C756,[2]LICITACIONES!$A$2:$A$51,1,0)</f>
        <v>#N/A</v>
      </c>
      <c r="AP756" s="469"/>
      <c r="AQ756" s="469"/>
      <c r="AR756" s="468"/>
      <c r="AS756" s="468"/>
      <c r="AT756" s="468"/>
      <c r="AU756" s="468"/>
      <c r="AV756" s="468" t="e">
        <f>VLOOKUP(C756,[3]LICITACIONES!$A$2:$B$67,2,0)</f>
        <v>#N/A</v>
      </c>
      <c r="AW756" s="468" t="e">
        <f>VLOOKUP(C756,'[3]O.C. EN EJECUCIÓN'!$A$2:$B$25,2,0)</f>
        <v>#N/A</v>
      </c>
      <c r="AX756" s="100"/>
      <c r="AY756" s="100"/>
      <c r="AZ756" s="100"/>
      <c r="BA756" s="100"/>
      <c r="BB756" s="100"/>
      <c r="BC756" s="100"/>
      <c r="BD756" s="100"/>
      <c r="BE756" s="100"/>
    </row>
    <row r="757" spans="1:57" ht="78.75" x14ac:dyDescent="0.25">
      <c r="A757" s="125">
        <v>761</v>
      </c>
      <c r="B757" s="129" t="s">
        <v>5480</v>
      </c>
      <c r="C757" s="129" t="s">
        <v>5476</v>
      </c>
      <c r="D757" s="133"/>
      <c r="E757" s="126" t="s">
        <v>5477</v>
      </c>
      <c r="F757" s="133"/>
      <c r="G757" s="133"/>
      <c r="H757" s="132" t="s">
        <v>5482</v>
      </c>
      <c r="I757" s="440">
        <v>42606</v>
      </c>
      <c r="J757" s="167" t="s">
        <v>221</v>
      </c>
      <c r="K757" s="166" t="s">
        <v>5483</v>
      </c>
      <c r="L757" s="131">
        <v>900000</v>
      </c>
      <c r="M757" s="132" t="s">
        <v>5484</v>
      </c>
      <c r="N757" s="151" t="s">
        <v>247</v>
      </c>
      <c r="O757" s="457">
        <v>42606</v>
      </c>
      <c r="P757" s="134" t="s">
        <v>116</v>
      </c>
      <c r="Q757" s="135">
        <v>42608</v>
      </c>
      <c r="R757" s="148"/>
      <c r="S757" s="137" t="s">
        <v>112</v>
      </c>
      <c r="T757" s="138"/>
      <c r="U757" s="148" t="s">
        <v>3293</v>
      </c>
      <c r="V757" s="148" t="s">
        <v>204</v>
      </c>
      <c r="W757" s="452">
        <v>42611</v>
      </c>
      <c r="X757" s="148" t="s">
        <v>6116</v>
      </c>
      <c r="Y757" s="148" t="s">
        <v>6117</v>
      </c>
      <c r="Z757" s="421" t="s">
        <v>209</v>
      </c>
      <c r="AA757" s="141">
        <v>42646</v>
      </c>
      <c r="AB757" s="150"/>
      <c r="AC757" s="144"/>
      <c r="AD757" s="144"/>
      <c r="AE757" s="144"/>
      <c r="AF757" s="144"/>
      <c r="AG757" s="144"/>
      <c r="AH757" s="144"/>
      <c r="AI757" s="144"/>
      <c r="AJ757" s="144"/>
      <c r="AK757" s="144"/>
      <c r="AL757" s="144"/>
      <c r="AM757" s="342"/>
      <c r="AN757" s="479"/>
      <c r="AO757" s="372" t="e">
        <f>VLOOKUP(C757,[2]LICITACIONES!$A$2:$A$51,1,0)</f>
        <v>#N/A</v>
      </c>
      <c r="AP757" s="469"/>
      <c r="AQ757" s="469"/>
      <c r="AR757" s="468"/>
      <c r="AS757" s="468"/>
      <c r="AT757" s="468"/>
      <c r="AU757" s="468"/>
      <c r="AV757" s="468" t="e">
        <f>VLOOKUP(C757,[3]LICITACIONES!$A$2:$B$67,2,0)</f>
        <v>#N/A</v>
      </c>
      <c r="AW757" s="468" t="e">
        <f>VLOOKUP(C757,'[3]O.C. EN EJECUCIÓN'!$A$2:$B$25,2,0)</f>
        <v>#N/A</v>
      </c>
      <c r="AX757" s="100"/>
      <c r="AY757" s="100"/>
      <c r="AZ757" s="100"/>
      <c r="BA757" s="100"/>
      <c r="BB757" s="100"/>
      <c r="BC757" s="100"/>
      <c r="BD757" s="100"/>
      <c r="BE757" s="100"/>
    </row>
    <row r="758" spans="1:57" ht="78.75" x14ac:dyDescent="0.25">
      <c r="A758" s="125">
        <v>762</v>
      </c>
      <c r="B758" s="129" t="s">
        <v>5485</v>
      </c>
      <c r="C758" s="129" t="s">
        <v>5480</v>
      </c>
      <c r="D758" s="133"/>
      <c r="E758" s="126" t="s">
        <v>5481</v>
      </c>
      <c r="F758" s="133"/>
      <c r="G758" s="133"/>
      <c r="H758" s="132" t="s">
        <v>5487</v>
      </c>
      <c r="I758" s="440">
        <v>42604</v>
      </c>
      <c r="J758" s="167" t="s">
        <v>373</v>
      </c>
      <c r="K758" s="166" t="s">
        <v>5488</v>
      </c>
      <c r="L758" s="131">
        <v>37182.730000000003</v>
      </c>
      <c r="M758" s="132" t="s">
        <v>5489</v>
      </c>
      <c r="N758" s="151" t="s">
        <v>226</v>
      </c>
      <c r="O758" s="457">
        <v>42604</v>
      </c>
      <c r="P758" s="134" t="s">
        <v>116</v>
      </c>
      <c r="Q758" s="135">
        <v>42608</v>
      </c>
      <c r="R758" s="148"/>
      <c r="S758" s="147" t="s">
        <v>70</v>
      </c>
      <c r="T758" s="451">
        <v>42608</v>
      </c>
      <c r="U758" s="148" t="s">
        <v>6782</v>
      </c>
      <c r="V758" s="148" t="s">
        <v>204</v>
      </c>
      <c r="W758" s="452">
        <v>42613</v>
      </c>
      <c r="X758" s="148" t="s">
        <v>6118</v>
      </c>
      <c r="Y758" s="148" t="s">
        <v>3427</v>
      </c>
      <c r="Z758" s="421" t="s">
        <v>1437</v>
      </c>
      <c r="AA758" s="141">
        <v>42613</v>
      </c>
      <c r="AB758" s="150"/>
      <c r="AC758" s="144"/>
      <c r="AD758" s="144"/>
      <c r="AE758" s="144"/>
      <c r="AF758" s="144"/>
      <c r="AG758" s="144"/>
      <c r="AH758" s="144"/>
      <c r="AI758" s="144"/>
      <c r="AJ758" s="144"/>
      <c r="AK758" s="144"/>
      <c r="AL758" s="144"/>
      <c r="AM758" s="342"/>
      <c r="AN758" s="479"/>
      <c r="AO758" s="372" t="e">
        <f>VLOOKUP(C758,[2]LICITACIONES!$A$2:$A$51,1,0)</f>
        <v>#N/A</v>
      </c>
      <c r="AP758" s="469"/>
      <c r="AQ758" s="469"/>
      <c r="AR758" s="468"/>
      <c r="AS758" s="468"/>
      <c r="AT758" s="468"/>
      <c r="AU758" s="468"/>
      <c r="AV758" s="468" t="e">
        <f>VLOOKUP(C758,[3]LICITACIONES!$A$2:$B$67,2,0)</f>
        <v>#N/A</v>
      </c>
      <c r="AW758" s="468" t="e">
        <f>VLOOKUP(C758,'[3]O.C. EN EJECUCIÓN'!$A$2:$B$25,2,0)</f>
        <v>#N/A</v>
      </c>
      <c r="AX758" s="100"/>
      <c r="AY758" s="100"/>
      <c r="AZ758" s="100"/>
      <c r="BA758" s="100"/>
      <c r="BB758" s="100"/>
      <c r="BC758" s="100"/>
      <c r="BD758" s="100"/>
      <c r="BE758" s="100"/>
    </row>
    <row r="759" spans="1:57" ht="94.5" x14ac:dyDescent="0.25">
      <c r="A759" s="125">
        <v>763</v>
      </c>
      <c r="B759" s="129" t="s">
        <v>5490</v>
      </c>
      <c r="C759" s="129" t="s">
        <v>5485</v>
      </c>
      <c r="D759" s="133"/>
      <c r="E759" s="126" t="s">
        <v>5486</v>
      </c>
      <c r="F759" s="133"/>
      <c r="G759" s="133"/>
      <c r="H759" s="132"/>
      <c r="I759" s="440"/>
      <c r="J759" s="167" t="s">
        <v>373</v>
      </c>
      <c r="K759" s="166"/>
      <c r="L759" s="131"/>
      <c r="M759" s="132" t="s">
        <v>5491</v>
      </c>
      <c r="N759" s="151"/>
      <c r="O759" s="133"/>
      <c r="P759" s="134"/>
      <c r="Q759" s="135"/>
      <c r="R759" s="148" t="s">
        <v>1077</v>
      </c>
      <c r="S759" s="137" t="s">
        <v>112</v>
      </c>
      <c r="T759" s="138"/>
      <c r="U759" s="148"/>
      <c r="V759" s="148"/>
      <c r="W759" s="148"/>
      <c r="X759" s="148"/>
      <c r="Y759" s="148"/>
      <c r="Z759" s="421"/>
      <c r="AA759" s="141"/>
      <c r="AB759" s="150"/>
      <c r="AC759" s="144"/>
      <c r="AD759" s="144"/>
      <c r="AE759" s="144"/>
      <c r="AF759" s="144"/>
      <c r="AG759" s="144"/>
      <c r="AH759" s="144"/>
      <c r="AI759" s="144"/>
      <c r="AJ759" s="144"/>
      <c r="AK759" s="144"/>
      <c r="AL759" s="144"/>
      <c r="AM759" s="342"/>
      <c r="AN759" s="479"/>
      <c r="AO759" s="372" t="e">
        <f>VLOOKUP(C759,[2]LICITACIONES!$A$2:$A$51,1,0)</f>
        <v>#N/A</v>
      </c>
      <c r="AP759" s="469"/>
      <c r="AQ759" s="469"/>
      <c r="AR759" s="468"/>
      <c r="AS759" s="468"/>
      <c r="AT759" s="468"/>
      <c r="AU759" s="468"/>
      <c r="AV759" s="468" t="e">
        <f>VLOOKUP(C759,[3]LICITACIONES!$A$2:$B$67,2,0)</f>
        <v>#N/A</v>
      </c>
      <c r="AW759" s="468" t="e">
        <f>VLOOKUP(C759,'[3]O.C. EN EJECUCIÓN'!$A$2:$B$25,2,0)</f>
        <v>#N/A</v>
      </c>
      <c r="AX759" s="100"/>
      <c r="AY759" s="100"/>
      <c r="AZ759" s="100"/>
      <c r="BA759" s="100"/>
      <c r="BB759" s="100"/>
      <c r="BC759" s="100"/>
      <c r="BD759" s="100"/>
      <c r="BE759" s="100"/>
    </row>
    <row r="760" spans="1:57" ht="15.75" x14ac:dyDescent="0.25">
      <c r="A760" s="125">
        <v>764</v>
      </c>
      <c r="B760" s="129" t="s">
        <v>5492</v>
      </c>
      <c r="C760" s="129" t="s">
        <v>5490</v>
      </c>
      <c r="D760" s="133"/>
      <c r="E760" s="127"/>
      <c r="F760" s="133"/>
      <c r="G760" s="133"/>
      <c r="H760" s="133"/>
      <c r="I760" s="133"/>
      <c r="J760" s="167"/>
      <c r="K760" s="426" t="s">
        <v>5493</v>
      </c>
      <c r="L760" s="133"/>
      <c r="M760" s="132"/>
      <c r="N760" s="127"/>
      <c r="O760" s="133"/>
      <c r="P760" s="147"/>
      <c r="Q760" s="147"/>
      <c r="R760" s="196" t="s">
        <v>1077</v>
      </c>
      <c r="S760" s="137" t="s">
        <v>11</v>
      </c>
      <c r="T760" s="147"/>
      <c r="U760" s="148"/>
      <c r="V760" s="148"/>
      <c r="W760" s="148"/>
      <c r="X760" s="148"/>
      <c r="Y760" s="148"/>
      <c r="Z760" s="422"/>
      <c r="AA760" s="152"/>
      <c r="AB760" s="150"/>
      <c r="AC760" s="144"/>
      <c r="AD760" s="144"/>
      <c r="AE760" s="144"/>
      <c r="AF760" s="144"/>
      <c r="AG760" s="144"/>
      <c r="AH760" s="144"/>
      <c r="AI760" s="144"/>
      <c r="AJ760" s="144"/>
      <c r="AK760" s="144"/>
      <c r="AL760" s="144"/>
      <c r="AM760" s="342"/>
      <c r="AN760" s="479"/>
      <c r="AO760" s="372" t="e">
        <f>VLOOKUP(C760,[2]LICITACIONES!$A$2:$A$51,1,0)</f>
        <v>#N/A</v>
      </c>
      <c r="AP760" s="469"/>
      <c r="AQ760" s="469"/>
      <c r="AR760" s="468"/>
      <c r="AS760" s="468"/>
      <c r="AT760" s="468"/>
      <c r="AU760" s="468" t="s">
        <v>6514</v>
      </c>
      <c r="AV760" s="468" t="e">
        <f>VLOOKUP(C760,[3]LICITACIONES!$A$2:$B$67,2,0)</f>
        <v>#N/A</v>
      </c>
      <c r="AW760" s="468" t="e">
        <f>VLOOKUP(C760,'[3]O.C. EN EJECUCIÓN'!$A$2:$B$25,2,0)</f>
        <v>#N/A</v>
      </c>
      <c r="AX760" s="100"/>
      <c r="AY760" s="100"/>
      <c r="AZ760" s="100"/>
      <c r="BA760" s="100"/>
      <c r="BB760" s="100"/>
      <c r="BC760" s="100"/>
      <c r="BD760" s="100"/>
      <c r="BE760" s="100"/>
    </row>
    <row r="761" spans="1:57" ht="64.5" x14ac:dyDescent="0.25">
      <c r="A761" s="125">
        <v>765</v>
      </c>
      <c r="B761" s="415" t="s">
        <v>5494</v>
      </c>
      <c r="C761" s="415" t="s">
        <v>5492</v>
      </c>
      <c r="D761" s="133"/>
      <c r="E761" s="127"/>
      <c r="F761" s="133"/>
      <c r="G761" s="133"/>
      <c r="H761" s="133"/>
      <c r="I761" s="133"/>
      <c r="J761" s="426"/>
      <c r="K761" s="166"/>
      <c r="L761" s="133"/>
      <c r="M761" s="133" t="s">
        <v>5495</v>
      </c>
      <c r="N761" s="127"/>
      <c r="O761" s="133"/>
      <c r="P761" s="147"/>
      <c r="Q761" s="147"/>
      <c r="R761" s="196" t="s">
        <v>1077</v>
      </c>
      <c r="S761" s="137" t="s">
        <v>11</v>
      </c>
      <c r="T761" s="147"/>
      <c r="U761" s="148"/>
      <c r="V761" s="148"/>
      <c r="W761" s="148"/>
      <c r="X761" s="148"/>
      <c r="Y761" s="148"/>
      <c r="Z761" s="422"/>
      <c r="AA761" s="152"/>
      <c r="AB761" s="150"/>
      <c r="AC761" s="144"/>
      <c r="AD761" s="144"/>
      <c r="AE761" s="144"/>
      <c r="AF761" s="144"/>
      <c r="AG761" s="144"/>
      <c r="AH761" s="144"/>
      <c r="AI761" s="144"/>
      <c r="AJ761" s="144"/>
      <c r="AK761" s="144"/>
      <c r="AL761" s="144"/>
      <c r="AM761" s="342"/>
      <c r="AN761" s="479"/>
      <c r="AO761" s="372" t="e">
        <f>VLOOKUP(C761,[2]LICITACIONES!$A$2:$A$51,1,0)</f>
        <v>#N/A</v>
      </c>
      <c r="AP761" s="469"/>
      <c r="AQ761" s="469"/>
      <c r="AR761" s="468"/>
      <c r="AS761" s="468"/>
      <c r="AT761" s="468"/>
      <c r="AU761" s="468" t="s">
        <v>6514</v>
      </c>
      <c r="AV761" s="468" t="e">
        <f>VLOOKUP(C761,[3]LICITACIONES!$A$2:$B$67,2,0)</f>
        <v>#N/A</v>
      </c>
      <c r="AW761" s="468" t="e">
        <f>VLOOKUP(C761,'[3]O.C. EN EJECUCIÓN'!$A$2:$B$25,2,0)</f>
        <v>#N/A</v>
      </c>
      <c r="AX761" s="100"/>
      <c r="AY761" s="100"/>
      <c r="AZ761" s="100"/>
      <c r="BA761" s="100"/>
      <c r="BB761" s="100"/>
      <c r="BC761" s="100"/>
      <c r="BD761" s="100"/>
      <c r="BE761" s="100"/>
    </row>
    <row r="762" spans="1:57" ht="39" x14ac:dyDescent="0.25">
      <c r="A762" s="125">
        <v>766</v>
      </c>
      <c r="B762" s="129" t="s">
        <v>5496</v>
      </c>
      <c r="C762" s="129" t="s">
        <v>5494</v>
      </c>
      <c r="D762" s="133"/>
      <c r="E762" s="127"/>
      <c r="F762" s="133"/>
      <c r="G762" s="133"/>
      <c r="H762" s="133"/>
      <c r="I762" s="457">
        <v>42608</v>
      </c>
      <c r="J762" s="426" t="s">
        <v>3277</v>
      </c>
      <c r="K762" s="426" t="s">
        <v>5497</v>
      </c>
      <c r="L762" s="453">
        <v>1313256.05</v>
      </c>
      <c r="M762" s="416" t="s">
        <v>5498</v>
      </c>
      <c r="N762" s="127" t="s">
        <v>56</v>
      </c>
      <c r="O762" s="457">
        <v>42608</v>
      </c>
      <c r="P762" s="147" t="s">
        <v>56</v>
      </c>
      <c r="Q762" s="451">
        <v>42608</v>
      </c>
      <c r="R762" s="196"/>
      <c r="S762" s="137" t="s">
        <v>11</v>
      </c>
      <c r="T762" s="147"/>
      <c r="U762" s="148"/>
      <c r="V762" s="148" t="s">
        <v>204</v>
      </c>
      <c r="W762" s="452">
        <v>42611</v>
      </c>
      <c r="X762" s="148" t="s">
        <v>6119</v>
      </c>
      <c r="Y762" s="148"/>
      <c r="Z762" s="422"/>
      <c r="AA762" s="152"/>
      <c r="AB762" s="150"/>
      <c r="AC762" s="144"/>
      <c r="AD762" s="144"/>
      <c r="AE762" s="144"/>
      <c r="AF762" s="144"/>
      <c r="AG762" s="144"/>
      <c r="AH762" s="144"/>
      <c r="AI762" s="144"/>
      <c r="AJ762" s="144"/>
      <c r="AK762" s="144"/>
      <c r="AL762" s="144"/>
      <c r="AM762" s="342"/>
      <c r="AN762" s="479"/>
      <c r="AO762" s="372" t="e">
        <f>VLOOKUP(C762,[2]LICITACIONES!$A$2:$A$51,1,0)</f>
        <v>#N/A</v>
      </c>
      <c r="AP762" s="469"/>
      <c r="AQ762" s="469"/>
      <c r="AR762" s="468"/>
      <c r="AS762" s="468"/>
      <c r="AT762" s="468"/>
      <c r="AU762" s="468" t="s">
        <v>6514</v>
      </c>
      <c r="AV762" s="468" t="e">
        <f>VLOOKUP(C762,[3]LICITACIONES!$A$2:$B$67,2,0)</f>
        <v>#N/A</v>
      </c>
      <c r="AW762" s="468" t="e">
        <f>VLOOKUP(C762,'[3]O.C. EN EJECUCIÓN'!$A$2:$B$25,2,0)</f>
        <v>#N/A</v>
      </c>
      <c r="AX762" s="100"/>
      <c r="AY762" s="100"/>
      <c r="AZ762" s="100"/>
      <c r="BA762" s="100"/>
      <c r="BB762" s="100"/>
      <c r="BC762" s="100"/>
      <c r="BD762" s="100"/>
      <c r="BE762" s="100"/>
    </row>
    <row r="763" spans="1:57" ht="47.25" x14ac:dyDescent="0.25">
      <c r="A763" s="125">
        <v>767</v>
      </c>
      <c r="B763" s="129" t="s">
        <v>5499</v>
      </c>
      <c r="C763" s="129" t="s">
        <v>5496</v>
      </c>
      <c r="D763" s="133"/>
      <c r="E763" s="127"/>
      <c r="F763" s="133"/>
      <c r="G763" s="133"/>
      <c r="H763" s="133"/>
      <c r="I763" s="440">
        <v>42608</v>
      </c>
      <c r="J763" s="167" t="s">
        <v>187</v>
      </c>
      <c r="K763" s="166" t="s">
        <v>5497</v>
      </c>
      <c r="L763" s="131">
        <v>537771.64</v>
      </c>
      <c r="M763" s="132" t="s">
        <v>6234</v>
      </c>
      <c r="N763" s="151" t="s">
        <v>56</v>
      </c>
      <c r="O763" s="457">
        <v>42608</v>
      </c>
      <c r="P763" s="134" t="s">
        <v>56</v>
      </c>
      <c r="Q763" s="135">
        <v>42608</v>
      </c>
      <c r="R763" s="148"/>
      <c r="S763" s="137" t="s">
        <v>11</v>
      </c>
      <c r="T763" s="147"/>
      <c r="U763" s="148"/>
      <c r="V763" s="148" t="s">
        <v>204</v>
      </c>
      <c r="W763" s="452">
        <v>42611</v>
      </c>
      <c r="X763" s="148" t="s">
        <v>6120</v>
      </c>
      <c r="Y763" s="148"/>
      <c r="Z763" s="421" t="s">
        <v>207</v>
      </c>
      <c r="AA763" s="141">
        <v>42608</v>
      </c>
      <c r="AB763" s="150"/>
      <c r="AC763" s="144"/>
      <c r="AD763" s="144"/>
      <c r="AE763" s="144"/>
      <c r="AF763" s="144"/>
      <c r="AG763" s="144"/>
      <c r="AH763" s="144"/>
      <c r="AI763" s="144"/>
      <c r="AJ763" s="144"/>
      <c r="AK763" s="144"/>
      <c r="AL763" s="144"/>
      <c r="AM763" s="342"/>
      <c r="AN763" s="479"/>
      <c r="AO763" s="372" t="e">
        <f>VLOOKUP(C763,[2]LICITACIONES!$A$2:$A$51,1,0)</f>
        <v>#N/A</v>
      </c>
      <c r="AP763" s="469"/>
      <c r="AQ763" s="469"/>
      <c r="AR763" s="468"/>
      <c r="AS763" s="468"/>
      <c r="AT763" s="468"/>
      <c r="AU763" s="468"/>
      <c r="AV763" s="468" t="e">
        <f>VLOOKUP(C763,[3]LICITACIONES!$A$2:$B$67,2,0)</f>
        <v>#N/A</v>
      </c>
      <c r="AW763" s="468" t="e">
        <f>VLOOKUP(C763,'[3]O.C. EN EJECUCIÓN'!$A$2:$B$25,2,0)</f>
        <v>#N/A</v>
      </c>
      <c r="AX763" s="100"/>
      <c r="AY763" s="100"/>
      <c r="AZ763" s="100"/>
      <c r="BA763" s="100"/>
      <c r="BB763" s="100"/>
      <c r="BC763" s="100"/>
      <c r="BD763" s="100"/>
      <c r="BE763" s="100"/>
    </row>
    <row r="764" spans="1:57" ht="64.5" x14ac:dyDescent="0.25">
      <c r="A764" s="125">
        <v>768</v>
      </c>
      <c r="B764" s="129" t="s">
        <v>6475</v>
      </c>
      <c r="C764" s="129" t="s">
        <v>5499</v>
      </c>
      <c r="D764" s="133"/>
      <c r="E764" s="127"/>
      <c r="F764" s="133"/>
      <c r="G764" s="133"/>
      <c r="H764" s="133" t="s">
        <v>5478</v>
      </c>
      <c r="I764" s="440">
        <v>42604</v>
      </c>
      <c r="J764" s="426" t="s">
        <v>467</v>
      </c>
      <c r="K764" s="426" t="s">
        <v>5599</v>
      </c>
      <c r="L764" s="453">
        <v>47190</v>
      </c>
      <c r="M764" s="133" t="s">
        <v>6235</v>
      </c>
      <c r="N764" s="127" t="s">
        <v>226</v>
      </c>
      <c r="O764" s="457">
        <v>42604</v>
      </c>
      <c r="P764" s="147" t="s">
        <v>116</v>
      </c>
      <c r="Q764" s="451">
        <v>42611</v>
      </c>
      <c r="R764" s="148"/>
      <c r="S764" s="137" t="s">
        <v>11</v>
      </c>
      <c r="T764" s="451">
        <v>42612</v>
      </c>
      <c r="U764" s="148" t="s">
        <v>6121</v>
      </c>
      <c r="V764" s="148" t="s">
        <v>204</v>
      </c>
      <c r="W764" s="452">
        <v>42615</v>
      </c>
      <c r="X764" s="148" t="s">
        <v>6122</v>
      </c>
      <c r="Y764" s="148" t="s">
        <v>6123</v>
      </c>
      <c r="Z764" s="421" t="s">
        <v>761</v>
      </c>
      <c r="AA764" s="141">
        <v>42615</v>
      </c>
      <c r="AB764" s="150"/>
      <c r="AC764" s="144"/>
      <c r="AD764" s="144"/>
      <c r="AE764" s="144"/>
      <c r="AF764" s="144"/>
      <c r="AG764" s="144"/>
      <c r="AH764" s="144"/>
      <c r="AI764" s="144"/>
      <c r="AJ764" s="144"/>
      <c r="AK764" s="144"/>
      <c r="AL764" s="144"/>
      <c r="AM764" s="342"/>
      <c r="AN764" s="479"/>
      <c r="AO764" s="372" t="e">
        <f>VLOOKUP(C764,[2]LICITACIONES!$A$2:$A$51,1,0)</f>
        <v>#N/A</v>
      </c>
      <c r="AP764" s="469"/>
      <c r="AQ764" s="469"/>
      <c r="AR764" s="468"/>
      <c r="AS764" s="468"/>
      <c r="AT764" s="468"/>
      <c r="AU764" s="468"/>
      <c r="AV764" s="468" t="e">
        <f>VLOOKUP(C764,[3]LICITACIONES!$A$2:$B$67,2,0)</f>
        <v>#N/A</v>
      </c>
      <c r="AW764" s="468" t="e">
        <f>VLOOKUP(C764,'[3]O.C. EN EJECUCIÓN'!$A$2:$B$25,2,0)</f>
        <v>#N/A</v>
      </c>
      <c r="AX764" s="100"/>
      <c r="AY764" s="100"/>
      <c r="AZ764" s="100"/>
      <c r="BA764" s="100"/>
      <c r="BB764" s="100"/>
      <c r="BC764" s="100"/>
      <c r="BD764" s="100"/>
      <c r="BE764" s="100"/>
    </row>
    <row r="765" spans="1:57" ht="64.5" x14ac:dyDescent="0.25">
      <c r="A765" s="125">
        <v>769</v>
      </c>
      <c r="B765" s="129" t="s">
        <v>5595</v>
      </c>
      <c r="C765" s="129" t="s">
        <v>5595</v>
      </c>
      <c r="D765" s="133"/>
      <c r="E765" s="127" t="s">
        <v>5463</v>
      </c>
      <c r="F765" s="133"/>
      <c r="G765" s="133"/>
      <c r="H765" s="133" t="s">
        <v>5463</v>
      </c>
      <c r="I765" s="440">
        <v>42604</v>
      </c>
      <c r="J765" s="426" t="s">
        <v>467</v>
      </c>
      <c r="K765" s="426" t="s">
        <v>5599</v>
      </c>
      <c r="L765" s="453">
        <v>42955</v>
      </c>
      <c r="M765" s="133" t="s">
        <v>5600</v>
      </c>
      <c r="N765" s="127" t="s">
        <v>226</v>
      </c>
      <c r="O765" s="457">
        <v>42604</v>
      </c>
      <c r="P765" s="147" t="s">
        <v>116</v>
      </c>
      <c r="Q765" s="451">
        <v>42611</v>
      </c>
      <c r="R765" s="148"/>
      <c r="S765" s="137" t="s">
        <v>112</v>
      </c>
      <c r="T765" s="451">
        <v>42612</v>
      </c>
      <c r="U765" s="148" t="s">
        <v>6121</v>
      </c>
      <c r="V765" s="148">
        <v>387164</v>
      </c>
      <c r="W765" s="452">
        <v>42615</v>
      </c>
      <c r="X765" s="148" t="s">
        <v>6124</v>
      </c>
      <c r="Y765" s="148" t="s">
        <v>2097</v>
      </c>
      <c r="Z765" s="421" t="s">
        <v>204</v>
      </c>
      <c r="AA765" s="141">
        <v>42615</v>
      </c>
      <c r="AB765" s="150"/>
      <c r="AC765" s="144"/>
      <c r="AD765" s="144"/>
      <c r="AE765" s="144"/>
      <c r="AF765" s="144"/>
      <c r="AG765" s="144"/>
      <c r="AH765" s="144"/>
      <c r="AI765" s="144"/>
      <c r="AJ765" s="144"/>
      <c r="AK765" s="144"/>
      <c r="AL765" s="144"/>
      <c r="AM765" s="342"/>
      <c r="AN765" s="479"/>
      <c r="AO765" s="372" t="e">
        <f>VLOOKUP(C765,[2]LICITACIONES!$A$2:$A$51,1,0)</f>
        <v>#N/A</v>
      </c>
      <c r="AP765" s="474"/>
      <c r="AQ765" s="474"/>
      <c r="AR765" s="468"/>
      <c r="AS765" s="468"/>
      <c r="AT765" s="468"/>
      <c r="AU765" s="468"/>
      <c r="AV765" s="468" t="e">
        <f>VLOOKUP(C765,[3]LICITACIONES!$A$2:$B$67,2,0)</f>
        <v>#N/A</v>
      </c>
      <c r="AW765" s="468" t="e">
        <f>VLOOKUP(C765,'[3]O.C. EN EJECUCIÓN'!$A$2:$B$25,2,0)</f>
        <v>#N/A</v>
      </c>
      <c r="AX765" s="100"/>
      <c r="AY765" s="100"/>
      <c r="AZ765" s="100"/>
      <c r="BA765" s="100"/>
      <c r="BB765" s="100"/>
      <c r="BC765" s="100"/>
      <c r="BD765" s="100"/>
      <c r="BE765" s="100"/>
    </row>
    <row r="766" spans="1:57" ht="64.5" x14ac:dyDescent="0.25">
      <c r="A766" s="125">
        <v>770</v>
      </c>
      <c r="B766" s="129" t="s">
        <v>5596</v>
      </c>
      <c r="C766" s="129" t="s">
        <v>5596</v>
      </c>
      <c r="D766" s="133"/>
      <c r="E766" s="127" t="s">
        <v>5463</v>
      </c>
      <c r="F766" s="133"/>
      <c r="G766" s="133"/>
      <c r="H766" s="133" t="s">
        <v>5463</v>
      </c>
      <c r="I766" s="440">
        <v>42605</v>
      </c>
      <c r="J766" s="426" t="s">
        <v>467</v>
      </c>
      <c r="K766" s="426" t="s">
        <v>5599</v>
      </c>
      <c r="L766" s="453">
        <v>42955</v>
      </c>
      <c r="M766" s="133" t="s">
        <v>5601</v>
      </c>
      <c r="N766" s="127" t="s">
        <v>226</v>
      </c>
      <c r="O766" s="457">
        <v>42605</v>
      </c>
      <c r="P766" s="147" t="s">
        <v>116</v>
      </c>
      <c r="Q766" s="451">
        <v>42611</v>
      </c>
      <c r="R766" s="148"/>
      <c r="S766" s="137" t="s">
        <v>112</v>
      </c>
      <c r="T766" s="451">
        <v>42612</v>
      </c>
      <c r="U766" s="148" t="s">
        <v>6121</v>
      </c>
      <c r="V766" s="148" t="s">
        <v>204</v>
      </c>
      <c r="W766" s="452">
        <v>42615</v>
      </c>
      <c r="X766" s="148" t="s">
        <v>6125</v>
      </c>
      <c r="Y766" s="148" t="s">
        <v>6123</v>
      </c>
      <c r="Z766" s="421" t="s">
        <v>761</v>
      </c>
      <c r="AA766" s="141">
        <v>42615</v>
      </c>
      <c r="AB766" s="150"/>
      <c r="AC766" s="144"/>
      <c r="AD766" s="144"/>
      <c r="AE766" s="144"/>
      <c r="AF766" s="144"/>
      <c r="AG766" s="144"/>
      <c r="AH766" s="144"/>
      <c r="AI766" s="144"/>
      <c r="AJ766" s="144"/>
      <c r="AK766" s="144"/>
      <c r="AL766" s="144"/>
      <c r="AM766" s="342"/>
      <c r="AN766" s="479"/>
      <c r="AO766" s="372" t="e">
        <f>VLOOKUP(C766,[2]LICITACIONES!$A$2:$A$51,1,0)</f>
        <v>#N/A</v>
      </c>
      <c r="AP766" s="474"/>
      <c r="AQ766" s="474"/>
      <c r="AR766" s="468"/>
      <c r="AS766" s="468"/>
      <c r="AT766" s="468"/>
      <c r="AU766" s="468"/>
      <c r="AV766" s="468" t="e">
        <f>VLOOKUP(C766,[3]LICITACIONES!$A$2:$B$67,2,0)</f>
        <v>#N/A</v>
      </c>
      <c r="AW766" s="468" t="e">
        <f>VLOOKUP(C766,'[3]O.C. EN EJECUCIÓN'!$A$2:$B$25,2,0)</f>
        <v>#N/A</v>
      </c>
      <c r="AX766" s="100"/>
      <c r="AY766" s="100"/>
      <c r="AZ766" s="100"/>
      <c r="BA766" s="100"/>
      <c r="BB766" s="100"/>
      <c r="BC766" s="100"/>
      <c r="BD766" s="100"/>
      <c r="BE766" s="100"/>
    </row>
    <row r="767" spans="1:57" ht="64.5" x14ac:dyDescent="0.25">
      <c r="A767" s="125">
        <v>771</v>
      </c>
      <c r="B767" s="129" t="s">
        <v>5597</v>
      </c>
      <c r="C767" s="129" t="s">
        <v>5597</v>
      </c>
      <c r="D767" s="133"/>
      <c r="E767" s="127" t="s">
        <v>5458</v>
      </c>
      <c r="F767" s="133"/>
      <c r="G767" s="133"/>
      <c r="H767" s="133" t="s">
        <v>5458</v>
      </c>
      <c r="I767" s="440">
        <v>42605</v>
      </c>
      <c r="J767" s="426" t="s">
        <v>542</v>
      </c>
      <c r="K767" s="426" t="s">
        <v>5602</v>
      </c>
      <c r="L767" s="453">
        <v>338824</v>
      </c>
      <c r="M767" s="133" t="s">
        <v>5603</v>
      </c>
      <c r="N767" s="127" t="s">
        <v>226</v>
      </c>
      <c r="O767" s="457">
        <v>42605</v>
      </c>
      <c r="P767" s="147" t="s">
        <v>116</v>
      </c>
      <c r="Q767" s="451">
        <v>42611</v>
      </c>
      <c r="R767" s="148"/>
      <c r="S767" s="137" t="s">
        <v>112</v>
      </c>
      <c r="T767" s="451">
        <v>42612</v>
      </c>
      <c r="U767" s="148" t="s">
        <v>6782</v>
      </c>
      <c r="V767" s="148" t="s">
        <v>204</v>
      </c>
      <c r="W767" s="452">
        <v>42615</v>
      </c>
      <c r="X767" s="148" t="s">
        <v>6126</v>
      </c>
      <c r="Y767" s="148" t="s">
        <v>2097</v>
      </c>
      <c r="Z767" s="421" t="s">
        <v>761</v>
      </c>
      <c r="AA767" s="141">
        <v>42615</v>
      </c>
      <c r="AB767" s="150"/>
      <c r="AC767" s="144"/>
      <c r="AD767" s="144"/>
      <c r="AE767" s="144"/>
      <c r="AF767" s="144"/>
      <c r="AG767" s="144"/>
      <c r="AH767" s="144"/>
      <c r="AI767" s="144"/>
      <c r="AJ767" s="144"/>
      <c r="AK767" s="144"/>
      <c r="AL767" s="144"/>
      <c r="AM767" s="342"/>
      <c r="AN767" s="479"/>
      <c r="AO767" s="372" t="e">
        <f>VLOOKUP(C767,[2]LICITACIONES!$A$2:$A$51,1,0)</f>
        <v>#N/A</v>
      </c>
      <c r="AP767" s="474"/>
      <c r="AQ767" s="474"/>
      <c r="AR767" s="468"/>
      <c r="AS767" s="468"/>
      <c r="AT767" s="468"/>
      <c r="AU767" s="468"/>
      <c r="AV767" s="468" t="e">
        <f>VLOOKUP(C767,[3]LICITACIONES!$A$2:$B$67,2,0)</f>
        <v>#N/A</v>
      </c>
      <c r="AW767" s="468" t="e">
        <f>VLOOKUP(C767,'[3]O.C. EN EJECUCIÓN'!$A$2:$B$25,2,0)</f>
        <v>#N/A</v>
      </c>
      <c r="AX767" s="100"/>
      <c r="AY767" s="100"/>
      <c r="AZ767" s="100"/>
      <c r="BA767" s="100"/>
      <c r="BB767" s="100"/>
      <c r="BC767" s="100"/>
      <c r="BD767" s="100"/>
      <c r="BE767" s="100"/>
    </row>
    <row r="768" spans="1:57" ht="64.5" x14ac:dyDescent="0.25">
      <c r="A768" s="125">
        <v>772</v>
      </c>
      <c r="B768" s="129"/>
      <c r="C768" s="129" t="s">
        <v>5611</v>
      </c>
      <c r="D768" s="133"/>
      <c r="E768" s="127"/>
      <c r="F768" s="133"/>
      <c r="G768" s="133"/>
      <c r="H768" s="133"/>
      <c r="I768" s="440"/>
      <c r="J768" s="426" t="s">
        <v>300</v>
      </c>
      <c r="K768" s="426" t="s">
        <v>2472</v>
      </c>
      <c r="L768" s="453">
        <v>649034.57999999996</v>
      </c>
      <c r="M768" s="133" t="s">
        <v>5604</v>
      </c>
      <c r="N768" s="127" t="s">
        <v>226</v>
      </c>
      <c r="O768" s="457"/>
      <c r="P768" s="147" t="s">
        <v>116</v>
      </c>
      <c r="Q768" s="451">
        <v>42611</v>
      </c>
      <c r="R768" s="148"/>
      <c r="S768" s="137" t="s">
        <v>11</v>
      </c>
      <c r="T768" s="451">
        <v>42612</v>
      </c>
      <c r="U768" s="148" t="s">
        <v>7061</v>
      </c>
      <c r="V768" s="148" t="s">
        <v>226</v>
      </c>
      <c r="W768" s="452">
        <v>42635</v>
      </c>
      <c r="X768" s="148"/>
      <c r="Y768" s="148"/>
      <c r="Z768" s="421" t="s">
        <v>207</v>
      </c>
      <c r="AA768" s="141">
        <v>42640</v>
      </c>
      <c r="AB768" s="150"/>
      <c r="AC768" s="144"/>
      <c r="AD768" s="144"/>
      <c r="AE768" s="144"/>
      <c r="AF768" s="144"/>
      <c r="AG768" s="144"/>
      <c r="AH768" s="144"/>
      <c r="AI768" s="144"/>
      <c r="AJ768" s="144"/>
      <c r="AK768" s="144"/>
      <c r="AL768" s="144"/>
      <c r="AM768" s="342"/>
      <c r="AN768" s="479"/>
      <c r="AO768" s="372" t="e">
        <f>VLOOKUP(C768,[2]LICITACIONES!$A$2:$A$51,1,0)</f>
        <v>#N/A</v>
      </c>
      <c r="AP768" s="474"/>
      <c r="AQ768" s="474"/>
      <c r="AR768" s="468"/>
      <c r="AS768" s="468"/>
      <c r="AT768" s="468"/>
      <c r="AU768" s="468" t="s">
        <v>6514</v>
      </c>
      <c r="AV768" s="468" t="e">
        <f>VLOOKUP(C768,[3]LICITACIONES!$A$2:$B$67,2,0)</f>
        <v>#N/A</v>
      </c>
      <c r="AW768" s="468" t="e">
        <f>VLOOKUP(C768,'[3]O.C. EN EJECUCIÓN'!$A$2:$B$25,2,0)</f>
        <v>#N/A</v>
      </c>
      <c r="AX768" s="100"/>
      <c r="AY768" s="100"/>
      <c r="AZ768" s="100"/>
      <c r="BA768" s="100"/>
      <c r="BB768" s="100"/>
      <c r="BC768" s="100"/>
      <c r="BD768" s="100"/>
      <c r="BE768" s="100"/>
    </row>
    <row r="769" spans="1:57" ht="64.5" x14ac:dyDescent="0.25">
      <c r="A769" s="125">
        <v>773</v>
      </c>
      <c r="B769" s="129" t="s">
        <v>5598</v>
      </c>
      <c r="C769" s="129" t="s">
        <v>5598</v>
      </c>
      <c r="D769" s="133"/>
      <c r="E769" s="127" t="s">
        <v>5605</v>
      </c>
      <c r="F769" s="133"/>
      <c r="G769" s="133"/>
      <c r="H769" s="133" t="s">
        <v>5605</v>
      </c>
      <c r="I769" s="440">
        <v>42612</v>
      </c>
      <c r="J769" s="426" t="s">
        <v>323</v>
      </c>
      <c r="K769" s="426"/>
      <c r="L769" s="453"/>
      <c r="M769" s="133" t="s">
        <v>5606</v>
      </c>
      <c r="N769" s="127" t="s">
        <v>203</v>
      </c>
      <c r="O769" s="457">
        <v>42612</v>
      </c>
      <c r="P769" s="147" t="s">
        <v>203</v>
      </c>
      <c r="Q769" s="451">
        <v>42612</v>
      </c>
      <c r="R769" s="148"/>
      <c r="S769" s="137" t="s">
        <v>11</v>
      </c>
      <c r="T769" s="451">
        <v>42612</v>
      </c>
      <c r="U769" s="148"/>
      <c r="V769" s="148" t="s">
        <v>116</v>
      </c>
      <c r="W769" s="452">
        <v>42627</v>
      </c>
      <c r="X769" s="148" t="s">
        <v>6503</v>
      </c>
      <c r="Y769" s="148"/>
      <c r="Z769" s="421" t="s">
        <v>872</v>
      </c>
      <c r="AA769" s="141">
        <v>42641</v>
      </c>
      <c r="AB769" s="150"/>
      <c r="AC769" s="144"/>
      <c r="AD769" s="144"/>
      <c r="AE769" s="144"/>
      <c r="AF769" s="144"/>
      <c r="AG769" s="144"/>
      <c r="AH769" s="144"/>
      <c r="AI769" s="144"/>
      <c r="AJ769" s="144"/>
      <c r="AK769" s="144"/>
      <c r="AL769" s="144"/>
      <c r="AM769" s="342"/>
      <c r="AN769" s="479" t="s">
        <v>6550</v>
      </c>
      <c r="AO769" s="372" t="e">
        <f>VLOOKUP(C769,[2]LICITACIONES!$A$2:$A$51,1,0)</f>
        <v>#N/A</v>
      </c>
      <c r="AP769" s="474"/>
      <c r="AQ769" s="474"/>
      <c r="AR769" s="468"/>
      <c r="AS769" s="468"/>
      <c r="AT769" s="468"/>
      <c r="AU769" s="468" t="s">
        <v>6509</v>
      </c>
      <c r="AV769" s="468" t="e">
        <f>VLOOKUP(C769,[3]LICITACIONES!$A$2:$B$67,2,0)</f>
        <v>#N/A</v>
      </c>
      <c r="AW769" s="468" t="e">
        <f>VLOOKUP(C769,'[3]O.C. EN EJECUCIÓN'!$A$2:$B$25,2,0)</f>
        <v>#N/A</v>
      </c>
      <c r="AX769" s="100"/>
      <c r="AY769" s="100"/>
      <c r="AZ769" s="100"/>
      <c r="BA769" s="100"/>
      <c r="BB769" s="100"/>
      <c r="BC769" s="100"/>
      <c r="BD769" s="100"/>
      <c r="BE769" s="100"/>
    </row>
    <row r="770" spans="1:57" ht="51.75" x14ac:dyDescent="0.25">
      <c r="A770" s="125">
        <v>774</v>
      </c>
      <c r="B770" s="129"/>
      <c r="C770" s="129" t="s">
        <v>5610</v>
      </c>
      <c r="D770" s="133"/>
      <c r="E770" s="127" t="s">
        <v>5607</v>
      </c>
      <c r="F770" s="133"/>
      <c r="G770" s="133"/>
      <c r="H770" s="133" t="s">
        <v>5607</v>
      </c>
      <c r="I770" s="440">
        <v>42612</v>
      </c>
      <c r="J770" s="426" t="s">
        <v>242</v>
      </c>
      <c r="K770" s="426" t="s">
        <v>5608</v>
      </c>
      <c r="L770" s="453">
        <v>293370</v>
      </c>
      <c r="M770" s="133" t="s">
        <v>5609</v>
      </c>
      <c r="N770" s="127" t="s">
        <v>203</v>
      </c>
      <c r="O770" s="457">
        <v>42612</v>
      </c>
      <c r="P770" s="147" t="s">
        <v>203</v>
      </c>
      <c r="Q770" s="451">
        <v>42612</v>
      </c>
      <c r="R770" s="148"/>
      <c r="S770" s="137" t="s">
        <v>70</v>
      </c>
      <c r="T770" s="451">
        <v>42612</v>
      </c>
      <c r="U770" s="148" t="s">
        <v>6127</v>
      </c>
      <c r="V770" s="148" t="s">
        <v>203</v>
      </c>
      <c r="W770" s="452">
        <v>42620</v>
      </c>
      <c r="X770" s="148" t="s">
        <v>6128</v>
      </c>
      <c r="Y770" s="148" t="s">
        <v>3826</v>
      </c>
      <c r="Z770" s="421" t="s">
        <v>872</v>
      </c>
      <c r="AA770" s="141">
        <v>42648</v>
      </c>
      <c r="AB770" s="150"/>
      <c r="AC770" s="144"/>
      <c r="AD770" s="144"/>
      <c r="AE770" s="144"/>
      <c r="AF770" s="144"/>
      <c r="AG770" s="144"/>
      <c r="AH770" s="144"/>
      <c r="AI770" s="144"/>
      <c r="AJ770" s="144"/>
      <c r="AK770" s="144"/>
      <c r="AL770" s="144"/>
      <c r="AM770" s="342"/>
      <c r="AN770" s="479"/>
      <c r="AO770" s="372" t="e">
        <f>VLOOKUP(C770,[2]LICITACIONES!$A$2:$A$51,1,0)</f>
        <v>#N/A</v>
      </c>
      <c r="AP770" s="474"/>
      <c r="AQ770" s="474"/>
      <c r="AR770" s="468"/>
      <c r="AS770" s="468"/>
      <c r="AT770" s="468"/>
      <c r="AU770" s="468"/>
      <c r="AV770" s="468" t="e">
        <f>VLOOKUP(C770,[3]LICITACIONES!$A$2:$B$67,2,0)</f>
        <v>#N/A</v>
      </c>
      <c r="AW770" s="468" t="e">
        <f>VLOOKUP(C770,'[3]O.C. EN EJECUCIÓN'!$A$2:$B$25,2,0)</f>
        <v>#N/A</v>
      </c>
      <c r="AX770" s="100"/>
      <c r="AY770" s="100"/>
      <c r="AZ770" s="100"/>
      <c r="BA770" s="100"/>
      <c r="BB770" s="100"/>
      <c r="BC770" s="100"/>
      <c r="BD770" s="100"/>
      <c r="BE770" s="100"/>
    </row>
    <row r="771" spans="1:57" ht="64.5" x14ac:dyDescent="0.25">
      <c r="A771" s="125">
        <v>775</v>
      </c>
      <c r="B771" s="129" t="s">
        <v>5614</v>
      </c>
      <c r="C771" s="129" t="s">
        <v>5614</v>
      </c>
      <c r="D771" s="133"/>
      <c r="E771" s="127" t="s">
        <v>5615</v>
      </c>
      <c r="F771" s="133"/>
      <c r="G771" s="133"/>
      <c r="H771" s="133" t="s">
        <v>5615</v>
      </c>
      <c r="I771" s="440">
        <v>42611</v>
      </c>
      <c r="J771" s="426" t="s">
        <v>5616</v>
      </c>
      <c r="K771" s="426" t="s">
        <v>5617</v>
      </c>
      <c r="L771" s="453">
        <v>600247</v>
      </c>
      <c r="M771" s="133" t="s">
        <v>5618</v>
      </c>
      <c r="N771" s="127" t="s">
        <v>247</v>
      </c>
      <c r="O771" s="457">
        <v>42611</v>
      </c>
      <c r="P771" s="147" t="s">
        <v>116</v>
      </c>
      <c r="Q771" s="451">
        <v>42612</v>
      </c>
      <c r="R771" s="148"/>
      <c r="S771" s="137" t="s">
        <v>70</v>
      </c>
      <c r="T771" s="451">
        <v>42613</v>
      </c>
      <c r="U771" s="148" t="s">
        <v>3293</v>
      </c>
      <c r="V771" s="148" t="s">
        <v>204</v>
      </c>
      <c r="W771" s="452">
        <v>42619</v>
      </c>
      <c r="X771" s="148" t="s">
        <v>6129</v>
      </c>
      <c r="Y771" s="148" t="s">
        <v>3835</v>
      </c>
      <c r="Z771" s="421"/>
      <c r="AA771" s="141"/>
      <c r="AB771" s="150"/>
      <c r="AC771" s="144"/>
      <c r="AD771" s="144"/>
      <c r="AE771" s="144"/>
      <c r="AF771" s="144"/>
      <c r="AG771" s="144"/>
      <c r="AH771" s="144"/>
      <c r="AI771" s="144"/>
      <c r="AJ771" s="144"/>
      <c r="AK771" s="144"/>
      <c r="AL771" s="144"/>
      <c r="AM771" s="342"/>
      <c r="AN771" s="479"/>
      <c r="AO771" s="372" t="e">
        <f>VLOOKUP(C771,[2]LICITACIONES!$A$2:$A$51,1,0)</f>
        <v>#N/A</v>
      </c>
      <c r="AP771" s="474"/>
      <c r="AQ771" s="474"/>
      <c r="AR771" s="468"/>
      <c r="AS771" s="468"/>
      <c r="AT771" s="468"/>
      <c r="AU771" s="468" t="s">
        <v>6514</v>
      </c>
      <c r="AV771" s="468" t="e">
        <f>VLOOKUP(C771,[3]LICITACIONES!$A$2:$B$67,2,0)</f>
        <v>#N/A</v>
      </c>
      <c r="AW771" s="468" t="e">
        <f>VLOOKUP(C771,'[3]O.C. EN EJECUCIÓN'!$A$2:$B$25,2,0)</f>
        <v>#N/A</v>
      </c>
      <c r="AX771" s="100"/>
      <c r="AY771" s="100"/>
      <c r="AZ771" s="100"/>
      <c r="BA771" s="100"/>
      <c r="BB771" s="100"/>
      <c r="BC771" s="100"/>
      <c r="BD771" s="100"/>
      <c r="BE771" s="100"/>
    </row>
    <row r="772" spans="1:57" ht="90" x14ac:dyDescent="0.25">
      <c r="A772" s="125">
        <v>776</v>
      </c>
      <c r="B772" s="129" t="s">
        <v>5619</v>
      </c>
      <c r="C772" s="129" t="s">
        <v>5619</v>
      </c>
      <c r="D772" s="133"/>
      <c r="E772" s="127" t="s">
        <v>5620</v>
      </c>
      <c r="F772" s="133"/>
      <c r="G772" s="133"/>
      <c r="H772" s="133" t="s">
        <v>5620</v>
      </c>
      <c r="I772" s="440">
        <v>42611</v>
      </c>
      <c r="J772" s="426" t="s">
        <v>571</v>
      </c>
      <c r="K772" s="426" t="s">
        <v>5621</v>
      </c>
      <c r="L772" s="453">
        <v>16178.95</v>
      </c>
      <c r="M772" s="133" t="s">
        <v>5622</v>
      </c>
      <c r="N772" s="127" t="s">
        <v>247</v>
      </c>
      <c r="O772" s="457">
        <v>42611</v>
      </c>
      <c r="P772" s="147" t="s">
        <v>116</v>
      </c>
      <c r="Q772" s="451">
        <v>42612</v>
      </c>
      <c r="R772" s="148"/>
      <c r="S772" s="137" t="s">
        <v>70</v>
      </c>
      <c r="T772" s="451">
        <v>42613</v>
      </c>
      <c r="U772" s="148" t="s">
        <v>3293</v>
      </c>
      <c r="V772" s="148" t="s">
        <v>204</v>
      </c>
      <c r="W772" s="452">
        <v>42626</v>
      </c>
      <c r="X772" s="148" t="s">
        <v>6449</v>
      </c>
      <c r="Y772" s="148" t="s">
        <v>6873</v>
      </c>
      <c r="Z772" s="421" t="s">
        <v>1273</v>
      </c>
      <c r="AA772" s="141">
        <v>42643</v>
      </c>
      <c r="AB772" s="150"/>
      <c r="AC772" s="144"/>
      <c r="AD772" s="144"/>
      <c r="AE772" s="144"/>
      <c r="AF772" s="144"/>
      <c r="AG772" s="144"/>
      <c r="AH772" s="144"/>
      <c r="AI772" s="144"/>
      <c r="AJ772" s="144"/>
      <c r="AK772" s="144"/>
      <c r="AL772" s="144"/>
      <c r="AM772" s="342"/>
      <c r="AN772" s="479"/>
      <c r="AO772" s="372" t="e">
        <f>VLOOKUP(C772,[2]LICITACIONES!$A$2:$A$51,1,0)</f>
        <v>#N/A</v>
      </c>
      <c r="AP772" s="474"/>
      <c r="AQ772" s="474"/>
      <c r="AR772" s="468"/>
      <c r="AS772" s="468"/>
      <c r="AT772" s="468"/>
      <c r="AU772" s="468"/>
      <c r="AV772" s="468" t="e">
        <f>VLOOKUP(C772,[3]LICITACIONES!$A$2:$B$67,2,0)</f>
        <v>#N/A</v>
      </c>
      <c r="AW772" s="468" t="e">
        <f>VLOOKUP(C772,'[3]O.C. EN EJECUCIÓN'!$A$2:$B$25,2,0)</f>
        <v>#N/A</v>
      </c>
      <c r="AX772" s="100"/>
      <c r="AY772" s="100"/>
      <c r="AZ772" s="100"/>
      <c r="BA772" s="100"/>
      <c r="BB772" s="100"/>
      <c r="BC772" s="100"/>
      <c r="BD772" s="100"/>
      <c r="BE772" s="100"/>
    </row>
    <row r="773" spans="1:57" ht="64.5" x14ac:dyDescent="0.25">
      <c r="A773" s="125">
        <v>777</v>
      </c>
      <c r="B773" s="129" t="s">
        <v>5623</v>
      </c>
      <c r="C773" s="129" t="s">
        <v>5623</v>
      </c>
      <c r="D773" s="133"/>
      <c r="E773" s="127" t="s">
        <v>5624</v>
      </c>
      <c r="F773" s="133"/>
      <c r="G773" s="133"/>
      <c r="H773" s="133" t="s">
        <v>5624</v>
      </c>
      <c r="I773" s="440">
        <v>42608</v>
      </c>
      <c r="J773" s="426" t="s">
        <v>6236</v>
      </c>
      <c r="K773" s="426" t="s">
        <v>6237</v>
      </c>
      <c r="L773" s="453">
        <v>398670</v>
      </c>
      <c r="M773" s="133" t="s">
        <v>6238</v>
      </c>
      <c r="N773" s="127" t="s">
        <v>226</v>
      </c>
      <c r="O773" s="457">
        <v>42608</v>
      </c>
      <c r="P773" s="147" t="s">
        <v>116</v>
      </c>
      <c r="Q773" s="451">
        <v>42613</v>
      </c>
      <c r="R773" s="148"/>
      <c r="S773" s="137" t="s">
        <v>11</v>
      </c>
      <c r="T773" s="451">
        <v>42614</v>
      </c>
      <c r="U773" s="148" t="s">
        <v>3293</v>
      </c>
      <c r="V773" s="148" t="s">
        <v>204</v>
      </c>
      <c r="W773" s="452">
        <v>42635</v>
      </c>
      <c r="X773" s="148" t="s">
        <v>6631</v>
      </c>
      <c r="Y773" s="148" t="s">
        <v>3864</v>
      </c>
      <c r="Z773" s="421" t="s">
        <v>204</v>
      </c>
      <c r="AA773" s="141">
        <v>42635</v>
      </c>
      <c r="AB773" s="150"/>
      <c r="AC773" s="144"/>
      <c r="AD773" s="144"/>
      <c r="AE773" s="144"/>
      <c r="AF773" s="144"/>
      <c r="AG773" s="144"/>
      <c r="AH773" s="144"/>
      <c r="AI773" s="144"/>
      <c r="AJ773" s="144"/>
      <c r="AK773" s="144"/>
      <c r="AL773" s="144"/>
      <c r="AM773" s="342"/>
      <c r="AN773" s="479"/>
      <c r="AO773" s="372" t="e">
        <f>VLOOKUP(C773,[2]LICITACIONES!$A$2:$A$51,1,0)</f>
        <v>#N/A</v>
      </c>
      <c r="AP773" s="474"/>
      <c r="AQ773" s="474"/>
      <c r="AR773" s="468"/>
      <c r="AS773" s="468"/>
      <c r="AT773" s="468"/>
      <c r="AU773" s="468"/>
      <c r="AV773" s="468" t="e">
        <f>VLOOKUP(C773,[3]LICITACIONES!$A$2:$B$67,2,0)</f>
        <v>#N/A</v>
      </c>
      <c r="AW773" s="468" t="e">
        <f>VLOOKUP(C773,'[3]O.C. EN EJECUCIÓN'!$A$2:$B$25,2,0)</f>
        <v>#N/A</v>
      </c>
      <c r="AX773" s="100"/>
      <c r="AY773" s="100"/>
      <c r="AZ773" s="100"/>
      <c r="BA773" s="100"/>
      <c r="BB773" s="100"/>
      <c r="BC773" s="100"/>
      <c r="BD773" s="100"/>
      <c r="BE773" s="100"/>
    </row>
    <row r="774" spans="1:57" ht="64.5" x14ac:dyDescent="0.25">
      <c r="A774" s="125">
        <v>778</v>
      </c>
      <c r="B774" s="129" t="s">
        <v>5625</v>
      </c>
      <c r="C774" s="129" t="s">
        <v>5625</v>
      </c>
      <c r="D774" s="133"/>
      <c r="E774" s="127" t="s">
        <v>5626</v>
      </c>
      <c r="F774" s="133"/>
      <c r="G774" s="133"/>
      <c r="H774" s="133" t="s">
        <v>5626</v>
      </c>
      <c r="I774" s="440">
        <v>42606</v>
      </c>
      <c r="J774" s="426" t="s">
        <v>5627</v>
      </c>
      <c r="K774" s="426" t="s">
        <v>5628</v>
      </c>
      <c r="L774" s="453">
        <v>72250</v>
      </c>
      <c r="M774" s="133" t="s">
        <v>5629</v>
      </c>
      <c r="N774" s="127" t="s">
        <v>226</v>
      </c>
      <c r="O774" s="457">
        <v>42606</v>
      </c>
      <c r="P774" s="147" t="s">
        <v>116</v>
      </c>
      <c r="Q774" s="451">
        <v>42613</v>
      </c>
      <c r="R774" s="148"/>
      <c r="S774" s="137" t="s">
        <v>112</v>
      </c>
      <c r="T774" s="451">
        <v>42614</v>
      </c>
      <c r="U774" s="148"/>
      <c r="V774" s="148"/>
      <c r="W774" s="452"/>
      <c r="X774" s="148"/>
      <c r="Y774" s="148"/>
      <c r="Z774" s="421" t="s">
        <v>872</v>
      </c>
      <c r="AA774" s="141">
        <v>42614</v>
      </c>
      <c r="AB774" s="150"/>
      <c r="AC774" s="144"/>
      <c r="AD774" s="144"/>
      <c r="AE774" s="144"/>
      <c r="AF774" s="144"/>
      <c r="AG774" s="144"/>
      <c r="AH774" s="144"/>
      <c r="AI774" s="144"/>
      <c r="AJ774" s="144"/>
      <c r="AK774" s="144"/>
      <c r="AL774" s="144"/>
      <c r="AM774" s="342"/>
      <c r="AN774" s="479"/>
      <c r="AO774" s="372" t="e">
        <f>VLOOKUP(C774,[2]LICITACIONES!$A$2:$A$51,1,0)</f>
        <v>#N/A</v>
      </c>
      <c r="AP774" s="474"/>
      <c r="AQ774" s="474"/>
      <c r="AR774" s="468"/>
      <c r="AS774" s="468"/>
      <c r="AT774" s="468"/>
      <c r="AU774" s="468"/>
      <c r="AV774" s="468" t="e">
        <f>VLOOKUP(C774,[3]LICITACIONES!$A$2:$B$67,2,0)</f>
        <v>#N/A</v>
      </c>
      <c r="AW774" s="468" t="e">
        <f>VLOOKUP(C774,'[3]O.C. EN EJECUCIÓN'!$A$2:$B$25,2,0)</f>
        <v>#N/A</v>
      </c>
      <c r="AX774" s="100"/>
      <c r="AY774" s="100"/>
      <c r="AZ774" s="100"/>
      <c r="BA774" s="100"/>
      <c r="BB774" s="100"/>
      <c r="BC774" s="100"/>
      <c r="BD774" s="100"/>
      <c r="BE774" s="100"/>
    </row>
    <row r="775" spans="1:57" ht="64.5" x14ac:dyDescent="0.25">
      <c r="A775" s="125">
        <v>779</v>
      </c>
      <c r="B775" s="129" t="s">
        <v>5630</v>
      </c>
      <c r="C775" s="129" t="s">
        <v>5630</v>
      </c>
      <c r="D775" s="133"/>
      <c r="E775" s="127" t="s">
        <v>5631</v>
      </c>
      <c r="F775" s="133"/>
      <c r="G775" s="133"/>
      <c r="H775" s="133" t="s">
        <v>5631</v>
      </c>
      <c r="I775" s="440">
        <v>42611</v>
      </c>
      <c r="J775" s="426" t="s">
        <v>3235</v>
      </c>
      <c r="K775" s="426" t="s">
        <v>353</v>
      </c>
      <c r="L775" s="453">
        <v>465050.01</v>
      </c>
      <c r="M775" s="133" t="s">
        <v>5632</v>
      </c>
      <c r="N775" s="127" t="s">
        <v>226</v>
      </c>
      <c r="O775" s="457">
        <v>42611</v>
      </c>
      <c r="P775" s="147" t="s">
        <v>116</v>
      </c>
      <c r="Q775" s="451">
        <v>42613</v>
      </c>
      <c r="R775" s="148"/>
      <c r="S775" s="137" t="s">
        <v>112</v>
      </c>
      <c r="T775" s="451">
        <v>42614</v>
      </c>
      <c r="U775" s="148" t="s">
        <v>6130</v>
      </c>
      <c r="V775" s="148" t="s">
        <v>204</v>
      </c>
      <c r="W775" s="452">
        <v>42622</v>
      </c>
      <c r="X775" s="148" t="s">
        <v>6131</v>
      </c>
      <c r="Y775" s="148" t="s">
        <v>2097</v>
      </c>
      <c r="Z775" s="421" t="s">
        <v>204</v>
      </c>
      <c r="AA775" s="141">
        <v>42621</v>
      </c>
      <c r="AB775" s="150"/>
      <c r="AC775" s="144"/>
      <c r="AD775" s="144"/>
      <c r="AE775" s="144"/>
      <c r="AF775" s="144"/>
      <c r="AG775" s="144"/>
      <c r="AH775" s="144"/>
      <c r="AI775" s="144"/>
      <c r="AJ775" s="144"/>
      <c r="AK775" s="144"/>
      <c r="AL775" s="144"/>
      <c r="AM775" s="342"/>
      <c r="AN775" s="479"/>
      <c r="AO775" s="372" t="e">
        <f>VLOOKUP(C775,[2]LICITACIONES!$A$2:$A$51,1,0)</f>
        <v>#N/A</v>
      </c>
      <c r="AP775" s="474"/>
      <c r="AQ775" s="474"/>
      <c r="AR775" s="468"/>
      <c r="AS775" s="468"/>
      <c r="AT775" s="468"/>
      <c r="AU775" s="468"/>
      <c r="AV775" s="468" t="e">
        <f>VLOOKUP(C775,[3]LICITACIONES!$A$2:$B$67,2,0)</f>
        <v>#N/A</v>
      </c>
      <c r="AW775" s="468" t="e">
        <f>VLOOKUP(C775,'[3]O.C. EN EJECUCIÓN'!$A$2:$B$25,2,0)</f>
        <v>#N/A</v>
      </c>
      <c r="AX775" s="100"/>
      <c r="AY775" s="100"/>
      <c r="AZ775" s="100"/>
      <c r="BA775" s="100"/>
      <c r="BB775" s="100"/>
      <c r="BC775" s="100"/>
      <c r="BD775" s="100"/>
      <c r="BE775" s="100"/>
    </row>
    <row r="776" spans="1:57" ht="64.5" x14ac:dyDescent="0.25">
      <c r="A776" s="125">
        <v>780</v>
      </c>
      <c r="B776" s="129" t="s">
        <v>5633</v>
      </c>
      <c r="C776" s="129" t="s">
        <v>5633</v>
      </c>
      <c r="D776" s="133"/>
      <c r="E776" s="127" t="s">
        <v>5634</v>
      </c>
      <c r="F776" s="133"/>
      <c r="G776" s="133"/>
      <c r="H776" s="133" t="s">
        <v>5634</v>
      </c>
      <c r="I776" s="440">
        <v>42601</v>
      </c>
      <c r="J776" s="426" t="s">
        <v>509</v>
      </c>
      <c r="K776" s="426" t="s">
        <v>5635</v>
      </c>
      <c r="L776" s="453">
        <v>348548</v>
      </c>
      <c r="M776" s="133" t="s">
        <v>5636</v>
      </c>
      <c r="N776" s="127" t="s">
        <v>226</v>
      </c>
      <c r="O776" s="457">
        <v>42601</v>
      </c>
      <c r="P776" s="147" t="s">
        <v>116</v>
      </c>
      <c r="Q776" s="451">
        <v>42613</v>
      </c>
      <c r="R776" s="148"/>
      <c r="S776" s="137" t="s">
        <v>112</v>
      </c>
      <c r="T776" s="451">
        <v>42614</v>
      </c>
      <c r="U776" s="148"/>
      <c r="V776" s="148" t="s">
        <v>204</v>
      </c>
      <c r="W776" s="452">
        <v>42618</v>
      </c>
      <c r="X776" s="148" t="s">
        <v>6132</v>
      </c>
      <c r="Y776" s="148" t="s">
        <v>2097</v>
      </c>
      <c r="Z776" s="421" t="s">
        <v>204</v>
      </c>
      <c r="AA776" s="141">
        <v>42618</v>
      </c>
      <c r="AB776" s="150"/>
      <c r="AC776" s="144"/>
      <c r="AD776" s="144"/>
      <c r="AE776" s="144"/>
      <c r="AF776" s="144"/>
      <c r="AG776" s="144"/>
      <c r="AH776" s="144"/>
      <c r="AI776" s="144"/>
      <c r="AJ776" s="144"/>
      <c r="AK776" s="144"/>
      <c r="AL776" s="144"/>
      <c r="AM776" s="342"/>
      <c r="AN776" s="479"/>
      <c r="AO776" s="372" t="e">
        <f>VLOOKUP(C776,[2]LICITACIONES!$A$2:$A$51,1,0)</f>
        <v>#N/A</v>
      </c>
      <c r="AP776" s="474"/>
      <c r="AQ776" s="474"/>
      <c r="AR776" s="468"/>
      <c r="AS776" s="468"/>
      <c r="AT776" s="468"/>
      <c r="AU776" s="468"/>
      <c r="AV776" s="468" t="e">
        <f>VLOOKUP(C776,[3]LICITACIONES!$A$2:$B$67,2,0)</f>
        <v>#N/A</v>
      </c>
      <c r="AW776" s="468" t="e">
        <f>VLOOKUP(C776,'[3]O.C. EN EJECUCIÓN'!$A$2:$B$25,2,0)</f>
        <v>#N/A</v>
      </c>
      <c r="AX776" s="100"/>
      <c r="AY776" s="100"/>
      <c r="AZ776" s="100"/>
      <c r="BA776" s="100"/>
      <c r="BB776" s="100"/>
      <c r="BC776" s="100"/>
      <c r="BD776" s="100"/>
      <c r="BE776" s="100"/>
    </row>
    <row r="777" spans="1:57" ht="64.5" x14ac:dyDescent="0.25">
      <c r="A777" s="125">
        <v>781</v>
      </c>
      <c r="B777" s="129" t="s">
        <v>5637</v>
      </c>
      <c r="C777" s="129" t="s">
        <v>5637</v>
      </c>
      <c r="D777" s="133"/>
      <c r="E777" s="127" t="s">
        <v>5638</v>
      </c>
      <c r="F777" s="133"/>
      <c r="G777" s="133"/>
      <c r="H777" s="133" t="s">
        <v>5638</v>
      </c>
      <c r="I777" s="440">
        <v>42608</v>
      </c>
      <c r="J777" s="426" t="s">
        <v>300</v>
      </c>
      <c r="K777" s="426" t="s">
        <v>3507</v>
      </c>
      <c r="L777" s="453">
        <v>49500</v>
      </c>
      <c r="M777" s="133" t="s">
        <v>5639</v>
      </c>
      <c r="N777" s="127" t="s">
        <v>226</v>
      </c>
      <c r="O777" s="457">
        <v>42608</v>
      </c>
      <c r="P777" s="147" t="s">
        <v>116</v>
      </c>
      <c r="Q777" s="451">
        <v>42613</v>
      </c>
      <c r="R777" s="148"/>
      <c r="S777" s="137" t="s">
        <v>112</v>
      </c>
      <c r="T777" s="451">
        <v>42614</v>
      </c>
      <c r="U777" s="148"/>
      <c r="V777" s="148"/>
      <c r="W777" s="452"/>
      <c r="X777" s="148"/>
      <c r="Y777" s="148"/>
      <c r="Z777" s="421" t="s">
        <v>872</v>
      </c>
      <c r="AA777" s="141">
        <v>42614</v>
      </c>
      <c r="AB777" s="150"/>
      <c r="AC777" s="144"/>
      <c r="AD777" s="144"/>
      <c r="AE777" s="144"/>
      <c r="AF777" s="144"/>
      <c r="AG777" s="144"/>
      <c r="AH777" s="144"/>
      <c r="AI777" s="144"/>
      <c r="AJ777" s="144"/>
      <c r="AK777" s="144"/>
      <c r="AL777" s="144"/>
      <c r="AM777" s="342"/>
      <c r="AN777" s="479"/>
      <c r="AO777" s="372" t="e">
        <f>VLOOKUP(C777,[2]LICITACIONES!$A$2:$A$51,1,0)</f>
        <v>#N/A</v>
      </c>
      <c r="AP777" s="474"/>
      <c r="AQ777" s="474"/>
      <c r="AR777" s="468"/>
      <c r="AS777" s="468"/>
      <c r="AT777" s="468"/>
      <c r="AU777" s="468"/>
      <c r="AV777" s="468" t="e">
        <f>VLOOKUP(C777,[3]LICITACIONES!$A$2:$B$67,2,0)</f>
        <v>#N/A</v>
      </c>
      <c r="AW777" s="468" t="e">
        <f>VLOOKUP(C777,'[3]O.C. EN EJECUCIÓN'!$A$2:$B$25,2,0)</f>
        <v>#N/A</v>
      </c>
      <c r="AX777" s="100"/>
      <c r="AY777" s="100"/>
      <c r="AZ777" s="100"/>
      <c r="BA777" s="100"/>
      <c r="BB777" s="100"/>
      <c r="BC777" s="100"/>
      <c r="BD777" s="100"/>
      <c r="BE777" s="100"/>
    </row>
    <row r="778" spans="1:57" ht="64.5" x14ac:dyDescent="0.25">
      <c r="A778" s="125">
        <v>782</v>
      </c>
      <c r="B778" s="129" t="s">
        <v>5640</v>
      </c>
      <c r="C778" s="129" t="s">
        <v>5640</v>
      </c>
      <c r="D778" s="133"/>
      <c r="E778" s="127" t="s">
        <v>5641</v>
      </c>
      <c r="F778" s="133"/>
      <c r="G778" s="133"/>
      <c r="H778" s="133" t="s">
        <v>5641</v>
      </c>
      <c r="I778" s="440">
        <v>42608</v>
      </c>
      <c r="J778" s="426" t="s">
        <v>519</v>
      </c>
      <c r="K778" s="426" t="s">
        <v>4043</v>
      </c>
      <c r="L778" s="453">
        <v>29400</v>
      </c>
      <c r="M778" s="133" t="s">
        <v>5642</v>
      </c>
      <c r="N778" s="127" t="s">
        <v>226</v>
      </c>
      <c r="O778" s="457">
        <v>42608</v>
      </c>
      <c r="P778" s="147" t="s">
        <v>116</v>
      </c>
      <c r="Q778" s="451">
        <v>42613</v>
      </c>
      <c r="R778" s="148"/>
      <c r="S778" s="137" t="s">
        <v>112</v>
      </c>
      <c r="T778" s="451">
        <v>42614</v>
      </c>
      <c r="U778" s="148"/>
      <c r="V778" s="148" t="s">
        <v>204</v>
      </c>
      <c r="W778" s="452">
        <v>42618</v>
      </c>
      <c r="X778" s="148" t="s">
        <v>6133</v>
      </c>
      <c r="Y778" s="148" t="s">
        <v>2097</v>
      </c>
      <c r="Z778" s="421"/>
      <c r="AA778" s="141"/>
      <c r="AB778" s="150"/>
      <c r="AC778" s="144"/>
      <c r="AD778" s="144"/>
      <c r="AE778" s="144"/>
      <c r="AF778" s="144"/>
      <c r="AG778" s="144"/>
      <c r="AH778" s="144"/>
      <c r="AI778" s="144"/>
      <c r="AJ778" s="144"/>
      <c r="AK778" s="144"/>
      <c r="AL778" s="144"/>
      <c r="AM778" s="342"/>
      <c r="AN778" s="479"/>
      <c r="AO778" s="372" t="e">
        <f>VLOOKUP(C778,[2]LICITACIONES!$A$2:$A$51,1,0)</f>
        <v>#N/A</v>
      </c>
      <c r="AP778" s="474"/>
      <c r="AQ778" s="474"/>
      <c r="AR778" s="468"/>
      <c r="AS778" s="468"/>
      <c r="AT778" s="468"/>
      <c r="AU778" s="468"/>
      <c r="AV778" s="468" t="e">
        <f>VLOOKUP(C778,[3]LICITACIONES!$A$2:$B$67,2,0)</f>
        <v>#N/A</v>
      </c>
      <c r="AW778" s="468" t="e">
        <f>VLOOKUP(C778,'[3]O.C. EN EJECUCIÓN'!$A$2:$B$25,2,0)</f>
        <v>#N/A</v>
      </c>
      <c r="AX778" s="100"/>
      <c r="AY778" s="100"/>
      <c r="AZ778" s="100"/>
      <c r="BA778" s="100"/>
      <c r="BB778" s="100"/>
      <c r="BC778" s="100"/>
      <c r="BD778" s="100"/>
      <c r="BE778" s="100"/>
    </row>
    <row r="779" spans="1:57" ht="64.5" x14ac:dyDescent="0.25">
      <c r="A779" s="125">
        <v>783</v>
      </c>
      <c r="B779" s="129" t="s">
        <v>5643</v>
      </c>
      <c r="C779" s="129" t="s">
        <v>5643</v>
      </c>
      <c r="D779" s="133"/>
      <c r="E779" s="127" t="s">
        <v>5644</v>
      </c>
      <c r="F779" s="133"/>
      <c r="G779" s="133"/>
      <c r="H779" s="133" t="s">
        <v>5644</v>
      </c>
      <c r="I779" s="440">
        <v>42611</v>
      </c>
      <c r="J779" s="426" t="s">
        <v>300</v>
      </c>
      <c r="K779" s="426" t="s">
        <v>5645</v>
      </c>
      <c r="L779" s="453">
        <v>17424</v>
      </c>
      <c r="M779" s="133" t="s">
        <v>5646</v>
      </c>
      <c r="N779" s="127" t="s">
        <v>226</v>
      </c>
      <c r="O779" s="457">
        <v>42611</v>
      </c>
      <c r="P779" s="147" t="s">
        <v>116</v>
      </c>
      <c r="Q779" s="451">
        <v>42613</v>
      </c>
      <c r="R779" s="148"/>
      <c r="S779" s="137" t="s">
        <v>112</v>
      </c>
      <c r="T779" s="451">
        <v>42614</v>
      </c>
      <c r="U779" s="148"/>
      <c r="V779" s="148" t="s">
        <v>204</v>
      </c>
      <c r="W779" s="452">
        <v>42618</v>
      </c>
      <c r="X779" s="148" t="s">
        <v>6134</v>
      </c>
      <c r="Y779" s="148" t="s">
        <v>2097</v>
      </c>
      <c r="Z779" s="421"/>
      <c r="AA779" s="141"/>
      <c r="AB779" s="150"/>
      <c r="AC779" s="144"/>
      <c r="AD779" s="144"/>
      <c r="AE779" s="144"/>
      <c r="AF779" s="144"/>
      <c r="AG779" s="144"/>
      <c r="AH779" s="144"/>
      <c r="AI779" s="144"/>
      <c r="AJ779" s="144"/>
      <c r="AK779" s="144"/>
      <c r="AL779" s="144"/>
      <c r="AM779" s="342"/>
      <c r="AN779" s="479"/>
      <c r="AO779" s="372" t="e">
        <f>VLOOKUP(C779,[2]LICITACIONES!$A$2:$A$51,1,0)</f>
        <v>#N/A</v>
      </c>
      <c r="AP779" s="474"/>
      <c r="AQ779" s="474"/>
      <c r="AR779" s="468"/>
      <c r="AS779" s="468"/>
      <c r="AT779" s="468"/>
      <c r="AU779" s="468"/>
      <c r="AV779" s="468" t="e">
        <f>VLOOKUP(C779,[3]LICITACIONES!$A$2:$B$67,2,0)</f>
        <v>#N/A</v>
      </c>
      <c r="AW779" s="468" t="e">
        <f>VLOOKUP(C779,'[3]O.C. EN EJECUCIÓN'!$A$2:$B$25,2,0)</f>
        <v>#N/A</v>
      </c>
      <c r="AX779" s="100"/>
      <c r="AY779" s="100"/>
      <c r="AZ779" s="100"/>
      <c r="BA779" s="100"/>
      <c r="BB779" s="100"/>
      <c r="BC779" s="100"/>
      <c r="BD779" s="100"/>
      <c r="BE779" s="100"/>
    </row>
    <row r="780" spans="1:57" ht="64.5" x14ac:dyDescent="0.25">
      <c r="A780" s="125">
        <v>784</v>
      </c>
      <c r="B780" s="129" t="s">
        <v>5647</v>
      </c>
      <c r="C780" s="129" t="s">
        <v>5647</v>
      </c>
      <c r="D780" s="133"/>
      <c r="E780" s="127" t="s">
        <v>5648</v>
      </c>
      <c r="F780" s="133"/>
      <c r="G780" s="133"/>
      <c r="H780" s="133" t="s">
        <v>5648</v>
      </c>
      <c r="I780" s="440">
        <v>42607</v>
      </c>
      <c r="J780" s="426" t="s">
        <v>500</v>
      </c>
      <c r="K780" s="426" t="s">
        <v>5649</v>
      </c>
      <c r="L780" s="453">
        <v>151820</v>
      </c>
      <c r="M780" s="133" t="s">
        <v>5650</v>
      </c>
      <c r="N780" s="127" t="s">
        <v>247</v>
      </c>
      <c r="O780" s="457">
        <v>42607</v>
      </c>
      <c r="P780" s="147" t="s">
        <v>116</v>
      </c>
      <c r="Q780" s="451">
        <v>42613</v>
      </c>
      <c r="R780" s="148"/>
      <c r="S780" s="137" t="s">
        <v>70</v>
      </c>
      <c r="T780" s="451">
        <v>42614</v>
      </c>
      <c r="U780" s="148" t="s">
        <v>3293</v>
      </c>
      <c r="V780" s="148" t="s">
        <v>204</v>
      </c>
      <c r="W780" s="452">
        <v>42626</v>
      </c>
      <c r="X780" s="148" t="s">
        <v>6450</v>
      </c>
      <c r="Y780" s="148" t="s">
        <v>6451</v>
      </c>
      <c r="Z780" s="421"/>
      <c r="AA780" s="141"/>
      <c r="AB780" s="150"/>
      <c r="AC780" s="144"/>
      <c r="AD780" s="144"/>
      <c r="AE780" s="144"/>
      <c r="AF780" s="144"/>
      <c r="AG780" s="144"/>
      <c r="AH780" s="144"/>
      <c r="AI780" s="144"/>
      <c r="AJ780" s="144"/>
      <c r="AK780" s="144"/>
      <c r="AL780" s="144"/>
      <c r="AM780" s="342"/>
      <c r="AN780" s="479"/>
      <c r="AO780" s="372" t="e">
        <f>VLOOKUP(C780,[2]LICITACIONES!$A$2:$A$51,1,0)</f>
        <v>#N/A</v>
      </c>
      <c r="AP780" s="474"/>
      <c r="AQ780" s="474"/>
      <c r="AR780" s="468"/>
      <c r="AS780" s="468"/>
      <c r="AT780" s="468"/>
      <c r="AU780" s="468"/>
      <c r="AV780" s="468" t="e">
        <f>VLOOKUP(C780,[3]LICITACIONES!$A$2:$B$67,2,0)</f>
        <v>#N/A</v>
      </c>
      <c r="AW780" s="468" t="e">
        <f>VLOOKUP(C780,'[3]O.C. EN EJECUCIÓN'!$A$2:$B$25,2,0)</f>
        <v>#N/A</v>
      </c>
      <c r="AX780" s="100"/>
      <c r="AY780" s="100"/>
      <c r="AZ780" s="100"/>
      <c r="BA780" s="100"/>
      <c r="BB780" s="100"/>
      <c r="BC780" s="100"/>
      <c r="BD780" s="100"/>
      <c r="BE780" s="100"/>
    </row>
    <row r="781" spans="1:57" ht="64.5" x14ac:dyDescent="0.25">
      <c r="A781" s="125">
        <v>785</v>
      </c>
      <c r="B781" s="129" t="s">
        <v>5830</v>
      </c>
      <c r="C781" s="129" t="s">
        <v>5830</v>
      </c>
      <c r="D781" s="133"/>
      <c r="E781" s="127" t="s">
        <v>5879</v>
      </c>
      <c r="F781" s="133"/>
      <c r="G781" s="133"/>
      <c r="H781" s="133" t="s">
        <v>6135</v>
      </c>
      <c r="I781" s="440">
        <v>42615</v>
      </c>
      <c r="J781" s="426" t="s">
        <v>6239</v>
      </c>
      <c r="K781" s="426"/>
      <c r="L781" s="453"/>
      <c r="M781" s="133" t="s">
        <v>6240</v>
      </c>
      <c r="N781" s="127" t="s">
        <v>203</v>
      </c>
      <c r="O781" s="457">
        <v>42615</v>
      </c>
      <c r="P781" s="147" t="s">
        <v>203</v>
      </c>
      <c r="Q781" s="451">
        <v>42615</v>
      </c>
      <c r="R781" s="148"/>
      <c r="S781" s="137" t="s">
        <v>6560</v>
      </c>
      <c r="T781" s="451">
        <v>42615</v>
      </c>
      <c r="U781" s="148" t="s">
        <v>7062</v>
      </c>
      <c r="V781" s="148" t="s">
        <v>203</v>
      </c>
      <c r="W781" s="452">
        <v>42619</v>
      </c>
      <c r="X781" s="148" t="s">
        <v>6136</v>
      </c>
      <c r="Y781" s="148"/>
      <c r="Z781" s="421" t="s">
        <v>6755</v>
      </c>
      <c r="AA781" s="141"/>
      <c r="AB781" s="150"/>
      <c r="AC781" s="144"/>
      <c r="AD781" s="144"/>
      <c r="AE781" s="144"/>
      <c r="AF781" s="144"/>
      <c r="AG781" s="144"/>
      <c r="AH781" s="144"/>
      <c r="AI781" s="144"/>
      <c r="AJ781" s="144"/>
      <c r="AK781" s="144"/>
      <c r="AL781" s="144"/>
      <c r="AM781" s="342"/>
      <c r="AN781" s="479"/>
      <c r="AO781" s="372" t="str">
        <f>VLOOKUP(C781,[2]LICITACIONES!$A$2:$A$51,1,0)</f>
        <v>398228/2016</v>
      </c>
      <c r="AP781" s="474"/>
      <c r="AQ781" s="474"/>
      <c r="AR781" s="468"/>
      <c r="AS781" s="468"/>
      <c r="AT781" s="468"/>
      <c r="AU781" s="468" t="s">
        <v>6509</v>
      </c>
      <c r="AV781" s="468" t="str">
        <f>VLOOKUP(C781,[3]LICITACIONES!$A$2:$B$67,2,0)</f>
        <v>CCK - Revistas</v>
      </c>
      <c r="AW781" s="468" t="e">
        <f>VLOOKUP(C781,'[3]O.C. EN EJECUCIÓN'!$A$2:$B$25,2,0)</f>
        <v>#N/A</v>
      </c>
      <c r="AX781" s="100"/>
      <c r="AY781" s="100"/>
      <c r="AZ781" s="100"/>
      <c r="BA781" s="100"/>
      <c r="BB781" s="100"/>
      <c r="BC781" s="100"/>
      <c r="BD781" s="100"/>
      <c r="BE781" s="100"/>
    </row>
    <row r="782" spans="1:57" ht="64.5" x14ac:dyDescent="0.25">
      <c r="A782" s="125">
        <v>786</v>
      </c>
      <c r="B782" s="129" t="s">
        <v>5831</v>
      </c>
      <c r="C782" s="129" t="s">
        <v>5831</v>
      </c>
      <c r="D782" s="133"/>
      <c r="E782" s="127" t="s">
        <v>5880</v>
      </c>
      <c r="F782" s="133"/>
      <c r="G782" s="133"/>
      <c r="H782" s="133" t="s">
        <v>6137</v>
      </c>
      <c r="I782" s="440">
        <v>42608</v>
      </c>
      <c r="J782" s="426" t="s">
        <v>300</v>
      </c>
      <c r="K782" s="426" t="s">
        <v>3507</v>
      </c>
      <c r="L782" s="453">
        <v>48800</v>
      </c>
      <c r="M782" s="133" t="s">
        <v>6241</v>
      </c>
      <c r="N782" s="127" t="s">
        <v>226</v>
      </c>
      <c r="O782" s="457">
        <v>42608</v>
      </c>
      <c r="P782" s="147" t="s">
        <v>116</v>
      </c>
      <c r="Q782" s="451">
        <v>42614</v>
      </c>
      <c r="R782" s="148"/>
      <c r="S782" s="137" t="s">
        <v>112</v>
      </c>
      <c r="T782" s="451">
        <v>42615</v>
      </c>
      <c r="U782" s="148"/>
      <c r="V782" s="148"/>
      <c r="W782" s="452"/>
      <c r="X782" s="148"/>
      <c r="Y782" s="148"/>
      <c r="Z782" s="421" t="s">
        <v>872</v>
      </c>
      <c r="AA782" s="141">
        <v>42615</v>
      </c>
      <c r="AB782" s="150"/>
      <c r="AC782" s="144"/>
      <c r="AD782" s="144"/>
      <c r="AE782" s="144"/>
      <c r="AF782" s="144"/>
      <c r="AG782" s="144"/>
      <c r="AH782" s="144"/>
      <c r="AI782" s="144"/>
      <c r="AJ782" s="144"/>
      <c r="AK782" s="144"/>
      <c r="AL782" s="144"/>
      <c r="AM782" s="342"/>
      <c r="AN782" s="479"/>
      <c r="AO782" s="372" t="e">
        <f>VLOOKUP(C782,[2]LICITACIONES!$A$2:$A$51,1,0)</f>
        <v>#N/A</v>
      </c>
      <c r="AP782" s="474"/>
      <c r="AQ782" s="474"/>
      <c r="AR782" s="468"/>
      <c r="AS782" s="468"/>
      <c r="AT782" s="468"/>
      <c r="AU782" s="468"/>
      <c r="AV782" s="468" t="e">
        <f>VLOOKUP(C782,[3]LICITACIONES!$A$2:$B$67,2,0)</f>
        <v>#N/A</v>
      </c>
      <c r="AW782" s="468" t="e">
        <f>VLOOKUP(C782,'[3]O.C. EN EJECUCIÓN'!$A$2:$B$25,2,0)</f>
        <v>#N/A</v>
      </c>
      <c r="AX782" s="100"/>
      <c r="AY782" s="100"/>
      <c r="AZ782" s="100"/>
      <c r="BA782" s="100"/>
      <c r="BB782" s="100"/>
      <c r="BC782" s="100"/>
      <c r="BD782" s="100"/>
      <c r="BE782" s="100"/>
    </row>
    <row r="783" spans="1:57" ht="64.5" x14ac:dyDescent="0.25">
      <c r="A783" s="125">
        <v>787</v>
      </c>
      <c r="B783" s="129" t="s">
        <v>5832</v>
      </c>
      <c r="C783" s="129" t="s">
        <v>5832</v>
      </c>
      <c r="D783" s="133"/>
      <c r="E783" s="127" t="s">
        <v>5881</v>
      </c>
      <c r="F783" s="133"/>
      <c r="G783" s="133"/>
      <c r="H783" s="133" t="s">
        <v>6138</v>
      </c>
      <c r="I783" s="440">
        <v>42613</v>
      </c>
      <c r="J783" s="426" t="s">
        <v>5627</v>
      </c>
      <c r="K783" s="426" t="s">
        <v>6242</v>
      </c>
      <c r="L783" s="453">
        <v>725000</v>
      </c>
      <c r="M783" s="133" t="s">
        <v>6243</v>
      </c>
      <c r="N783" s="127" t="s">
        <v>226</v>
      </c>
      <c r="O783" s="457">
        <v>42613</v>
      </c>
      <c r="P783" s="147" t="s">
        <v>116</v>
      </c>
      <c r="Q783" s="451">
        <v>42614</v>
      </c>
      <c r="R783" s="148"/>
      <c r="S783" s="137" t="s">
        <v>112</v>
      </c>
      <c r="T783" s="451">
        <v>42615</v>
      </c>
      <c r="U783" s="148" t="s">
        <v>3293</v>
      </c>
      <c r="V783" s="148" t="s">
        <v>204</v>
      </c>
      <c r="W783" s="452">
        <v>42629</v>
      </c>
      <c r="X783" s="148" t="s">
        <v>6530</v>
      </c>
      <c r="Y783" s="148" t="s">
        <v>3864</v>
      </c>
      <c r="Z783" s="421"/>
      <c r="AA783" s="141"/>
      <c r="AB783" s="150"/>
      <c r="AC783" s="144"/>
      <c r="AD783" s="144"/>
      <c r="AE783" s="144"/>
      <c r="AF783" s="144"/>
      <c r="AG783" s="144"/>
      <c r="AH783" s="144"/>
      <c r="AI783" s="144"/>
      <c r="AJ783" s="144"/>
      <c r="AK783" s="144"/>
      <c r="AL783" s="144"/>
      <c r="AM783" s="342"/>
      <c r="AN783" s="479"/>
      <c r="AO783" s="372" t="e">
        <f>VLOOKUP(C783,[2]LICITACIONES!$A$2:$A$51,1,0)</f>
        <v>#N/A</v>
      </c>
      <c r="AP783" s="474"/>
      <c r="AQ783" s="474"/>
      <c r="AR783" s="468"/>
      <c r="AS783" s="468"/>
      <c r="AT783" s="468"/>
      <c r="AU783" s="468"/>
      <c r="AV783" s="468" t="e">
        <f>VLOOKUP(C783,[3]LICITACIONES!$A$2:$B$67,2,0)</f>
        <v>#N/A</v>
      </c>
      <c r="AW783" s="468" t="e">
        <f>VLOOKUP(C783,'[3]O.C. EN EJECUCIÓN'!$A$2:$B$25,2,0)</f>
        <v>#N/A</v>
      </c>
      <c r="AX783" s="100"/>
      <c r="AY783" s="100"/>
      <c r="AZ783" s="100"/>
      <c r="BA783" s="100"/>
      <c r="BB783" s="100"/>
      <c r="BC783" s="100"/>
      <c r="BD783" s="100"/>
      <c r="BE783" s="100"/>
    </row>
    <row r="784" spans="1:57" ht="51.75" x14ac:dyDescent="0.25">
      <c r="A784" s="125">
        <v>788</v>
      </c>
      <c r="B784" s="129" t="s">
        <v>5833</v>
      </c>
      <c r="C784" s="129" t="s">
        <v>5833</v>
      </c>
      <c r="D784" s="133"/>
      <c r="E784" s="127" t="s">
        <v>5882</v>
      </c>
      <c r="F784" s="133"/>
      <c r="G784" s="133"/>
      <c r="H784" s="133" t="s">
        <v>6139</v>
      </c>
      <c r="I784" s="440">
        <v>42615</v>
      </c>
      <c r="J784" s="426" t="s">
        <v>221</v>
      </c>
      <c r="K784" s="426" t="s">
        <v>3541</v>
      </c>
      <c r="L784" s="453">
        <v>100188</v>
      </c>
      <c r="M784" s="133" t="s">
        <v>6244</v>
      </c>
      <c r="N784" s="127" t="s">
        <v>203</v>
      </c>
      <c r="O784" s="457">
        <v>42615</v>
      </c>
      <c r="P784" s="147" t="s">
        <v>203</v>
      </c>
      <c r="Q784" s="451">
        <v>42615</v>
      </c>
      <c r="R784" s="148"/>
      <c r="S784" s="137" t="s">
        <v>70</v>
      </c>
      <c r="T784" s="451">
        <v>42615</v>
      </c>
      <c r="U784" s="148" t="s">
        <v>3293</v>
      </c>
      <c r="V784" s="148" t="s">
        <v>204</v>
      </c>
      <c r="W784" s="452">
        <v>42628</v>
      </c>
      <c r="X784" s="148" t="s">
        <v>6504</v>
      </c>
      <c r="Y784" s="148" t="s">
        <v>6142</v>
      </c>
      <c r="Z784" s="421" t="s">
        <v>761</v>
      </c>
      <c r="AA784" s="141">
        <v>42628</v>
      </c>
      <c r="AB784" s="150"/>
      <c r="AC784" s="144"/>
      <c r="AD784" s="144"/>
      <c r="AE784" s="144"/>
      <c r="AF784" s="144"/>
      <c r="AG784" s="144"/>
      <c r="AH784" s="144"/>
      <c r="AI784" s="144"/>
      <c r="AJ784" s="144"/>
      <c r="AK784" s="144"/>
      <c r="AL784" s="144"/>
      <c r="AM784" s="342"/>
      <c r="AN784" s="479"/>
      <c r="AO784" s="372" t="e">
        <f>VLOOKUP(C784,[2]LICITACIONES!$A$2:$A$51,1,0)</f>
        <v>#N/A</v>
      </c>
      <c r="AP784" s="474"/>
      <c r="AQ784" s="474"/>
      <c r="AR784" s="468"/>
      <c r="AS784" s="468"/>
      <c r="AT784" s="468"/>
      <c r="AU784" s="468"/>
      <c r="AV784" s="468" t="e">
        <f>VLOOKUP(C784,[3]LICITACIONES!$A$2:$B$67,2,0)</f>
        <v>#N/A</v>
      </c>
      <c r="AW784" s="468" t="e">
        <f>VLOOKUP(C784,'[3]O.C. EN EJECUCIÓN'!$A$2:$B$25,2,0)</f>
        <v>#N/A</v>
      </c>
      <c r="AX784" s="100"/>
      <c r="AY784" s="100"/>
      <c r="AZ784" s="100"/>
      <c r="BA784" s="100"/>
      <c r="BB784" s="100"/>
      <c r="BC784" s="100"/>
      <c r="BD784" s="100"/>
      <c r="BE784" s="100"/>
    </row>
    <row r="785" spans="1:57" ht="39" x14ac:dyDescent="0.25">
      <c r="A785" s="125">
        <v>789</v>
      </c>
      <c r="B785" s="129" t="s">
        <v>5557</v>
      </c>
      <c r="C785" s="129" t="s">
        <v>5557</v>
      </c>
      <c r="D785" s="133"/>
      <c r="E785" s="127"/>
      <c r="F785" s="133"/>
      <c r="G785" s="133"/>
      <c r="H785" s="133"/>
      <c r="I785" s="440"/>
      <c r="J785" s="426" t="s">
        <v>6245</v>
      </c>
      <c r="K785" s="426" t="s">
        <v>6246</v>
      </c>
      <c r="L785" s="453">
        <v>508200</v>
      </c>
      <c r="M785" s="133" t="s">
        <v>6247</v>
      </c>
      <c r="N785" s="127" t="s">
        <v>203</v>
      </c>
      <c r="O785" s="457"/>
      <c r="P785" s="147"/>
      <c r="Q785" s="451"/>
      <c r="R785" s="148"/>
      <c r="S785" s="137" t="s">
        <v>112</v>
      </c>
      <c r="T785" s="451">
        <v>42615</v>
      </c>
      <c r="U785" s="148" t="s">
        <v>6140</v>
      </c>
      <c r="V785" s="148" t="s">
        <v>204</v>
      </c>
      <c r="W785" s="452">
        <v>42615</v>
      </c>
      <c r="X785" s="148" t="s">
        <v>6141</v>
      </c>
      <c r="Y785" s="148" t="s">
        <v>6142</v>
      </c>
      <c r="Z785" s="421" t="s">
        <v>761</v>
      </c>
      <c r="AA785" s="141">
        <v>42615</v>
      </c>
      <c r="AB785" s="150"/>
      <c r="AC785" s="144"/>
      <c r="AD785" s="144"/>
      <c r="AE785" s="144"/>
      <c r="AF785" s="144"/>
      <c r="AG785" s="144"/>
      <c r="AH785" s="144"/>
      <c r="AI785" s="144"/>
      <c r="AJ785" s="144"/>
      <c r="AK785" s="144"/>
      <c r="AL785" s="144"/>
      <c r="AM785" s="342"/>
      <c r="AN785" s="479"/>
      <c r="AO785" s="372" t="e">
        <f>VLOOKUP(C785,[2]LICITACIONES!$A$2:$A$51,1,0)</f>
        <v>#N/A</v>
      </c>
      <c r="AP785" s="474"/>
      <c r="AQ785" s="474"/>
      <c r="AR785" s="468"/>
      <c r="AS785" s="468"/>
      <c r="AT785" s="468"/>
      <c r="AU785" s="468"/>
      <c r="AV785" s="468" t="e">
        <f>VLOOKUP(C785,[3]LICITACIONES!$A$2:$B$67,2,0)</f>
        <v>#N/A</v>
      </c>
      <c r="AW785" s="468" t="e">
        <f>VLOOKUP(C785,'[3]O.C. EN EJECUCIÓN'!$A$2:$B$25,2,0)</f>
        <v>#N/A</v>
      </c>
      <c r="AX785" s="100"/>
      <c r="AY785" s="100"/>
      <c r="AZ785" s="100"/>
      <c r="BA785" s="100"/>
      <c r="BB785" s="100"/>
      <c r="BC785" s="100"/>
      <c r="BD785" s="100"/>
      <c r="BE785" s="100"/>
    </row>
    <row r="786" spans="1:57" ht="64.5" x14ac:dyDescent="0.25">
      <c r="A786" s="125">
        <v>790</v>
      </c>
      <c r="B786" s="129" t="s">
        <v>5834</v>
      </c>
      <c r="C786" s="129" t="s">
        <v>5834</v>
      </c>
      <c r="D786" s="133"/>
      <c r="E786" s="127" t="s">
        <v>5883</v>
      </c>
      <c r="F786" s="133"/>
      <c r="G786" s="133"/>
      <c r="H786" s="133" t="s">
        <v>6143</v>
      </c>
      <c r="I786" s="440">
        <v>42615</v>
      </c>
      <c r="J786" s="426" t="s">
        <v>6239</v>
      </c>
      <c r="K786" s="426"/>
      <c r="L786" s="453"/>
      <c r="M786" s="133" t="s">
        <v>6248</v>
      </c>
      <c r="N786" s="127" t="s">
        <v>203</v>
      </c>
      <c r="O786" s="457">
        <v>42615</v>
      </c>
      <c r="P786" s="147" t="s">
        <v>116</v>
      </c>
      <c r="Q786" s="451">
        <v>42615</v>
      </c>
      <c r="R786" s="148"/>
      <c r="S786" s="137" t="s">
        <v>11</v>
      </c>
      <c r="T786" s="451"/>
      <c r="U786" s="148"/>
      <c r="V786" s="148" t="s">
        <v>204</v>
      </c>
      <c r="W786" s="452">
        <v>42615</v>
      </c>
      <c r="X786" s="148" t="s">
        <v>6144</v>
      </c>
      <c r="Y786" s="148"/>
      <c r="Z786" s="421"/>
      <c r="AA786" s="141"/>
      <c r="AB786" s="150"/>
      <c r="AC786" s="144"/>
      <c r="AD786" s="144"/>
      <c r="AE786" s="144"/>
      <c r="AF786" s="144"/>
      <c r="AG786" s="144"/>
      <c r="AH786" s="144"/>
      <c r="AI786" s="144"/>
      <c r="AJ786" s="144"/>
      <c r="AK786" s="144"/>
      <c r="AL786" s="144"/>
      <c r="AM786" s="342"/>
      <c r="AN786" s="479"/>
      <c r="AO786" s="372" t="e">
        <f>VLOOKUP(C786,[2]LICITACIONES!$A$2:$A$51,1,0)</f>
        <v>#N/A</v>
      </c>
      <c r="AP786" s="474"/>
      <c r="AQ786" s="474"/>
      <c r="AR786" s="468"/>
      <c r="AS786" s="468"/>
      <c r="AT786" s="468"/>
      <c r="AU786" s="468"/>
      <c r="AV786" s="468" t="e">
        <f>VLOOKUP(C786,[3]LICITACIONES!$A$2:$B$67,2,0)</f>
        <v>#N/A</v>
      </c>
      <c r="AW786" s="468" t="e">
        <f>VLOOKUP(C786,'[3]O.C. EN EJECUCIÓN'!$A$2:$B$25,2,0)</f>
        <v>#N/A</v>
      </c>
      <c r="AX786" s="100"/>
      <c r="AY786" s="100"/>
      <c r="AZ786" s="100"/>
      <c r="BA786" s="100"/>
      <c r="BB786" s="100"/>
      <c r="BC786" s="100"/>
      <c r="BD786" s="100"/>
      <c r="BE786" s="100"/>
    </row>
    <row r="787" spans="1:57" ht="64.5" x14ac:dyDescent="0.25">
      <c r="A787" s="125">
        <v>791</v>
      </c>
      <c r="B787" s="129" t="s">
        <v>5835</v>
      </c>
      <c r="C787" s="129" t="s">
        <v>5835</v>
      </c>
      <c r="D787" s="133"/>
      <c r="E787" s="127"/>
      <c r="F787" s="133"/>
      <c r="G787" s="133"/>
      <c r="H787" s="133"/>
      <c r="I787" s="440">
        <v>42607</v>
      </c>
      <c r="J787" s="426" t="s">
        <v>228</v>
      </c>
      <c r="K787" s="426"/>
      <c r="L787" s="453"/>
      <c r="M787" s="133" t="s">
        <v>6249</v>
      </c>
      <c r="N787" s="127" t="s">
        <v>240</v>
      </c>
      <c r="O787" s="457">
        <v>42607</v>
      </c>
      <c r="P787" s="147" t="s">
        <v>116</v>
      </c>
      <c r="Q787" s="451">
        <v>42615</v>
      </c>
      <c r="R787" s="148"/>
      <c r="S787" s="137" t="s">
        <v>112</v>
      </c>
      <c r="T787" s="451">
        <v>42618</v>
      </c>
      <c r="U787" s="148"/>
      <c r="V787" s="148"/>
      <c r="W787" s="452"/>
      <c r="X787" s="148"/>
      <c r="Y787" s="148"/>
      <c r="Z787" s="421"/>
      <c r="AA787" s="141"/>
      <c r="AB787" s="150"/>
      <c r="AC787" s="144"/>
      <c r="AD787" s="144"/>
      <c r="AE787" s="144"/>
      <c r="AF787" s="144"/>
      <c r="AG787" s="144"/>
      <c r="AH787" s="144"/>
      <c r="AI787" s="144"/>
      <c r="AJ787" s="144"/>
      <c r="AK787" s="144"/>
      <c r="AL787" s="144"/>
      <c r="AM787" s="342"/>
      <c r="AN787" s="479"/>
      <c r="AO787" s="372" t="e">
        <f>VLOOKUP(C787,[2]LICITACIONES!$A$2:$A$51,1,0)</f>
        <v>#N/A</v>
      </c>
      <c r="AP787" s="474"/>
      <c r="AQ787" s="474"/>
      <c r="AR787" s="468"/>
      <c r="AS787" s="468"/>
      <c r="AT787" s="468"/>
      <c r="AU787" s="468"/>
      <c r="AV787" s="468" t="e">
        <f>VLOOKUP(C787,[3]LICITACIONES!$A$2:$B$67,2,0)</f>
        <v>#N/A</v>
      </c>
      <c r="AW787" s="468" t="e">
        <f>VLOOKUP(C787,'[3]O.C. EN EJECUCIÓN'!$A$2:$B$25,2,0)</f>
        <v>#N/A</v>
      </c>
      <c r="AX787" s="100"/>
      <c r="AY787" s="100"/>
      <c r="AZ787" s="100"/>
      <c r="BA787" s="100"/>
      <c r="BB787" s="100"/>
      <c r="BC787" s="100"/>
      <c r="BD787" s="100"/>
      <c r="BE787" s="100"/>
    </row>
    <row r="788" spans="1:57" ht="64.5" x14ac:dyDescent="0.25">
      <c r="A788" s="125">
        <v>792</v>
      </c>
      <c r="B788" s="129" t="s">
        <v>5836</v>
      </c>
      <c r="C788" s="129" t="s">
        <v>5836</v>
      </c>
      <c r="D788" s="133"/>
      <c r="E788" s="127" t="s">
        <v>5884</v>
      </c>
      <c r="F788" s="133"/>
      <c r="G788" s="133"/>
      <c r="H788" s="133" t="s">
        <v>6145</v>
      </c>
      <c r="I788" s="440">
        <v>42615</v>
      </c>
      <c r="J788" s="426" t="s">
        <v>6250</v>
      </c>
      <c r="K788" s="426" t="s">
        <v>6251</v>
      </c>
      <c r="L788" s="453">
        <v>240835.98</v>
      </c>
      <c r="M788" s="133" t="s">
        <v>6252</v>
      </c>
      <c r="N788" s="127" t="s">
        <v>247</v>
      </c>
      <c r="O788" s="457">
        <v>42615</v>
      </c>
      <c r="P788" s="147" t="s">
        <v>116</v>
      </c>
      <c r="Q788" s="451">
        <v>42615</v>
      </c>
      <c r="R788" s="148"/>
      <c r="S788" s="137" t="s">
        <v>112</v>
      </c>
      <c r="T788" s="451">
        <v>42618</v>
      </c>
      <c r="U788" s="148"/>
      <c r="V788" s="148" t="s">
        <v>204</v>
      </c>
      <c r="W788" s="452">
        <v>42620</v>
      </c>
      <c r="X788" s="148" t="s">
        <v>6146</v>
      </c>
      <c r="Y788" s="148"/>
      <c r="Z788" s="421" t="s">
        <v>872</v>
      </c>
      <c r="AA788" s="141">
        <v>42626</v>
      </c>
      <c r="AB788" s="150"/>
      <c r="AC788" s="144"/>
      <c r="AD788" s="144"/>
      <c r="AE788" s="144"/>
      <c r="AF788" s="144"/>
      <c r="AG788" s="144"/>
      <c r="AH788" s="144"/>
      <c r="AI788" s="144"/>
      <c r="AJ788" s="144"/>
      <c r="AK788" s="144"/>
      <c r="AL788" s="144"/>
      <c r="AM788" s="342"/>
      <c r="AN788" s="479"/>
      <c r="AO788" s="372" t="e">
        <f>VLOOKUP(C788,[2]LICITACIONES!$A$2:$A$51,1,0)</f>
        <v>#N/A</v>
      </c>
      <c r="AP788" s="474"/>
      <c r="AQ788" s="474"/>
      <c r="AR788" s="468"/>
      <c r="AS788" s="468"/>
      <c r="AT788" s="468"/>
      <c r="AU788" s="468"/>
      <c r="AV788" s="468" t="e">
        <f>VLOOKUP(C788,[3]LICITACIONES!$A$2:$B$67,2,0)</f>
        <v>#N/A</v>
      </c>
      <c r="AW788" s="468" t="e">
        <f>VLOOKUP(C788,'[3]O.C. EN EJECUCIÓN'!$A$2:$B$25,2,0)</f>
        <v>#N/A</v>
      </c>
      <c r="AX788" s="100"/>
      <c r="AY788" s="100"/>
      <c r="AZ788" s="100"/>
      <c r="BA788" s="100"/>
      <c r="BB788" s="100"/>
      <c r="BC788" s="100"/>
      <c r="BD788" s="100"/>
      <c r="BE788" s="100"/>
    </row>
    <row r="789" spans="1:57" ht="51.75" x14ac:dyDescent="0.25">
      <c r="A789" s="125">
        <v>793</v>
      </c>
      <c r="B789" s="129" t="s">
        <v>5837</v>
      </c>
      <c r="C789" s="129" t="s">
        <v>5837</v>
      </c>
      <c r="D789" s="133"/>
      <c r="E789" s="127"/>
      <c r="F789" s="133"/>
      <c r="G789" s="133"/>
      <c r="H789" s="133"/>
      <c r="I789" s="440">
        <v>42607</v>
      </c>
      <c r="J789" s="426" t="s">
        <v>199</v>
      </c>
      <c r="K789" s="426" t="s">
        <v>6253</v>
      </c>
      <c r="L789" s="453">
        <v>70664.070000000007</v>
      </c>
      <c r="M789" s="133" t="s">
        <v>6254</v>
      </c>
      <c r="N789" s="127" t="s">
        <v>56</v>
      </c>
      <c r="O789" s="457">
        <v>42607</v>
      </c>
      <c r="P789" s="147" t="s">
        <v>203</v>
      </c>
      <c r="Q789" s="451">
        <v>42615</v>
      </c>
      <c r="R789" s="148"/>
      <c r="S789" s="137" t="s">
        <v>70</v>
      </c>
      <c r="T789" s="451">
        <v>42618</v>
      </c>
      <c r="U789" s="148" t="s">
        <v>7063</v>
      </c>
      <c r="V789" s="148" t="s">
        <v>56</v>
      </c>
      <c r="W789" s="452">
        <v>42622</v>
      </c>
      <c r="X789" s="148" t="s">
        <v>6452</v>
      </c>
      <c r="Y789" s="148" t="s">
        <v>6453</v>
      </c>
      <c r="Z789" s="421" t="s">
        <v>872</v>
      </c>
      <c r="AA789" s="141">
        <v>42626</v>
      </c>
      <c r="AB789" s="150"/>
      <c r="AC789" s="144"/>
      <c r="AD789" s="144"/>
      <c r="AE789" s="144"/>
      <c r="AF789" s="144"/>
      <c r="AG789" s="144"/>
      <c r="AH789" s="144"/>
      <c r="AI789" s="144"/>
      <c r="AJ789" s="144"/>
      <c r="AK789" s="144"/>
      <c r="AL789" s="144"/>
      <c r="AM789" s="342"/>
      <c r="AN789" s="479"/>
      <c r="AO789" s="372" t="e">
        <f>VLOOKUP(C789,[2]LICITACIONES!$A$2:$A$51,1,0)</f>
        <v>#N/A</v>
      </c>
      <c r="AP789" s="474"/>
      <c r="AQ789" s="474"/>
      <c r="AR789" s="468"/>
      <c r="AS789" s="468"/>
      <c r="AT789" s="468"/>
      <c r="AU789" s="468"/>
      <c r="AV789" s="468" t="e">
        <f>VLOOKUP(C789,[3]LICITACIONES!$A$2:$B$67,2,0)</f>
        <v>#N/A</v>
      </c>
      <c r="AW789" s="468" t="e">
        <f>VLOOKUP(C789,'[3]O.C. EN EJECUCIÓN'!$A$2:$B$25,2,0)</f>
        <v>#N/A</v>
      </c>
      <c r="AX789" s="100"/>
      <c r="AY789" s="100"/>
      <c r="AZ789" s="100"/>
      <c r="BA789" s="100"/>
      <c r="BB789" s="100"/>
      <c r="BC789" s="100"/>
      <c r="BD789" s="100"/>
      <c r="BE789" s="100"/>
    </row>
    <row r="790" spans="1:57" ht="51.75" x14ac:dyDescent="0.25">
      <c r="A790" s="125">
        <v>794</v>
      </c>
      <c r="B790" s="129" t="s">
        <v>5838</v>
      </c>
      <c r="C790" s="129" t="s">
        <v>5838</v>
      </c>
      <c r="D790" s="133"/>
      <c r="E790" s="127" t="s">
        <v>5885</v>
      </c>
      <c r="F790" s="133"/>
      <c r="G790" s="133"/>
      <c r="H790" s="133" t="s">
        <v>6147</v>
      </c>
      <c r="I790" s="440">
        <v>42615</v>
      </c>
      <c r="J790" s="426" t="s">
        <v>221</v>
      </c>
      <c r="K790" s="426" t="s">
        <v>6255</v>
      </c>
      <c r="L790" s="453">
        <v>279510</v>
      </c>
      <c r="M790" s="133" t="s">
        <v>6256</v>
      </c>
      <c r="N790" s="127" t="s">
        <v>203</v>
      </c>
      <c r="O790" s="457">
        <v>42615</v>
      </c>
      <c r="P790" s="147" t="s">
        <v>203</v>
      </c>
      <c r="Q790" s="451">
        <v>42615</v>
      </c>
      <c r="R790" s="148"/>
      <c r="S790" s="137" t="s">
        <v>70</v>
      </c>
      <c r="T790" s="451">
        <v>42618</v>
      </c>
      <c r="U790" s="148" t="s">
        <v>3293</v>
      </c>
      <c r="V790" s="148" t="s">
        <v>204</v>
      </c>
      <c r="W790" s="452">
        <v>42639</v>
      </c>
      <c r="X790" s="148" t="s">
        <v>6756</v>
      </c>
      <c r="Y790" s="148" t="s">
        <v>6757</v>
      </c>
      <c r="Z790" s="421" t="s">
        <v>761</v>
      </c>
      <c r="AA790" s="141">
        <v>42639</v>
      </c>
      <c r="AB790" s="150"/>
      <c r="AC790" s="144"/>
      <c r="AD790" s="144"/>
      <c r="AE790" s="144"/>
      <c r="AF790" s="144"/>
      <c r="AG790" s="144"/>
      <c r="AH790" s="144"/>
      <c r="AI790" s="144"/>
      <c r="AJ790" s="144"/>
      <c r="AK790" s="144"/>
      <c r="AL790" s="144"/>
      <c r="AM790" s="342"/>
      <c r="AN790" s="479"/>
      <c r="AO790" s="372" t="e">
        <f>VLOOKUP(C790,[2]LICITACIONES!$A$2:$A$51,1,0)</f>
        <v>#N/A</v>
      </c>
      <c r="AP790" s="474"/>
      <c r="AQ790" s="474"/>
      <c r="AR790" s="468"/>
      <c r="AS790" s="468"/>
      <c r="AT790" s="468"/>
      <c r="AU790" s="468"/>
      <c r="AV790" s="468" t="e">
        <f>VLOOKUP(C790,[3]LICITACIONES!$A$2:$B$67,2,0)</f>
        <v>#N/A</v>
      </c>
      <c r="AW790" s="468" t="e">
        <f>VLOOKUP(C790,'[3]O.C. EN EJECUCIÓN'!$A$2:$B$25,2,0)</f>
        <v>#N/A</v>
      </c>
      <c r="AX790" s="100"/>
      <c r="AY790" s="100"/>
      <c r="AZ790" s="100"/>
      <c r="BA790" s="100"/>
      <c r="BB790" s="100"/>
      <c r="BC790" s="100"/>
      <c r="BD790" s="100"/>
      <c r="BE790" s="100"/>
    </row>
    <row r="791" spans="1:57" ht="51.75" x14ac:dyDescent="0.25">
      <c r="A791" s="125">
        <v>795</v>
      </c>
      <c r="B791" s="129" t="s">
        <v>5839</v>
      </c>
      <c r="C791" s="129" t="s">
        <v>5839</v>
      </c>
      <c r="D791" s="133"/>
      <c r="E791" s="127" t="s">
        <v>5886</v>
      </c>
      <c r="F791" s="133"/>
      <c r="G791" s="133"/>
      <c r="H791" s="133" t="s">
        <v>6148</v>
      </c>
      <c r="I791" s="440">
        <v>42615</v>
      </c>
      <c r="J791" s="426" t="s">
        <v>323</v>
      </c>
      <c r="K791" s="426" t="s">
        <v>2588</v>
      </c>
      <c r="L791" s="453">
        <v>161820.01999999999</v>
      </c>
      <c r="M791" s="133" t="s">
        <v>6257</v>
      </c>
      <c r="N791" s="127" t="s">
        <v>203</v>
      </c>
      <c r="O791" s="457">
        <v>42615</v>
      </c>
      <c r="P791" s="147" t="s">
        <v>203</v>
      </c>
      <c r="Q791" s="451">
        <v>42615</v>
      </c>
      <c r="R791" s="148"/>
      <c r="S791" s="137" t="s">
        <v>70</v>
      </c>
      <c r="T791" s="451">
        <v>42618</v>
      </c>
      <c r="U791" s="148" t="s">
        <v>7064</v>
      </c>
      <c r="V791" s="148" t="s">
        <v>203</v>
      </c>
      <c r="W791" s="452">
        <v>42649</v>
      </c>
      <c r="X791" s="148"/>
      <c r="Y791" s="148" t="s">
        <v>7065</v>
      </c>
      <c r="Z791" s="421" t="s">
        <v>1888</v>
      </c>
      <c r="AA791" s="141">
        <v>42649</v>
      </c>
      <c r="AB791" s="150"/>
      <c r="AC791" s="144"/>
      <c r="AD791" s="144"/>
      <c r="AE791" s="144"/>
      <c r="AF791" s="144"/>
      <c r="AG791" s="144"/>
      <c r="AH791" s="144"/>
      <c r="AI791" s="144"/>
      <c r="AJ791" s="144"/>
      <c r="AK791" s="144"/>
      <c r="AL791" s="144"/>
      <c r="AM791" s="342"/>
      <c r="AN791" s="479"/>
      <c r="AO791" s="372" t="e">
        <f>VLOOKUP(C791,[2]LICITACIONES!$A$2:$A$51,1,0)</f>
        <v>#N/A</v>
      </c>
      <c r="AP791" s="474"/>
      <c r="AQ791" s="474"/>
      <c r="AR791" s="468"/>
      <c r="AS791" s="468"/>
      <c r="AT791" s="468"/>
      <c r="AU791" s="468"/>
      <c r="AV791" s="468" t="e">
        <f>VLOOKUP(C791,[3]LICITACIONES!$A$2:$B$67,2,0)</f>
        <v>#N/A</v>
      </c>
      <c r="AW791" s="468" t="e">
        <f>VLOOKUP(C791,'[3]O.C. EN EJECUCIÓN'!$A$2:$B$25,2,0)</f>
        <v>#N/A</v>
      </c>
      <c r="AX791" s="100"/>
      <c r="AY791" s="100"/>
      <c r="AZ791" s="100"/>
      <c r="BA791" s="100"/>
      <c r="BB791" s="100"/>
      <c r="BC791" s="100"/>
      <c r="BD791" s="100"/>
      <c r="BE791" s="100"/>
    </row>
    <row r="792" spans="1:57" ht="51.75" x14ac:dyDescent="0.25">
      <c r="A792" s="125">
        <v>796</v>
      </c>
      <c r="B792" s="129" t="s">
        <v>5840</v>
      </c>
      <c r="C792" s="129" t="s">
        <v>5840</v>
      </c>
      <c r="D792" s="133"/>
      <c r="E792" s="127" t="s">
        <v>5887</v>
      </c>
      <c r="F792" s="133"/>
      <c r="G792" s="133"/>
      <c r="H792" s="133" t="s">
        <v>6149</v>
      </c>
      <c r="I792" s="440">
        <v>42615</v>
      </c>
      <c r="J792" s="426" t="s">
        <v>493</v>
      </c>
      <c r="K792" s="426" t="s">
        <v>6255</v>
      </c>
      <c r="L792" s="453">
        <v>12800</v>
      </c>
      <c r="M792" s="133" t="s">
        <v>6258</v>
      </c>
      <c r="N792" s="127" t="s">
        <v>203</v>
      </c>
      <c r="O792" s="457">
        <v>42615</v>
      </c>
      <c r="P792" s="147" t="s">
        <v>203</v>
      </c>
      <c r="Q792" s="451">
        <v>42615</v>
      </c>
      <c r="R792" s="148"/>
      <c r="S792" s="137" t="s">
        <v>70</v>
      </c>
      <c r="T792" s="451">
        <v>42618</v>
      </c>
      <c r="U792" s="148"/>
      <c r="V792" s="148" t="s">
        <v>204</v>
      </c>
      <c r="W792" s="452">
        <v>42646</v>
      </c>
      <c r="X792" s="148" t="s">
        <v>6999</v>
      </c>
      <c r="Y792" s="148"/>
      <c r="Z792" s="421"/>
      <c r="AA792" s="141"/>
      <c r="AB792" s="150"/>
      <c r="AC792" s="144"/>
      <c r="AD792" s="144"/>
      <c r="AE792" s="144"/>
      <c r="AF792" s="144"/>
      <c r="AG792" s="144"/>
      <c r="AH792" s="144"/>
      <c r="AI792" s="144"/>
      <c r="AJ792" s="144"/>
      <c r="AK792" s="144"/>
      <c r="AL792" s="144"/>
      <c r="AM792" s="342"/>
      <c r="AN792" s="479"/>
      <c r="AO792" s="372" t="e">
        <f>VLOOKUP(C792,[2]LICITACIONES!$A$2:$A$51,1,0)</f>
        <v>#N/A</v>
      </c>
      <c r="AP792" s="474"/>
      <c r="AQ792" s="474"/>
      <c r="AR792" s="468"/>
      <c r="AS792" s="468"/>
      <c r="AT792" s="468"/>
      <c r="AU792" s="468"/>
      <c r="AV792" s="468" t="e">
        <f>VLOOKUP(C792,[3]LICITACIONES!$A$2:$B$67,2,0)</f>
        <v>#N/A</v>
      </c>
      <c r="AW792" s="468" t="e">
        <f>VLOOKUP(C792,'[3]O.C. EN EJECUCIÓN'!$A$2:$B$25,2,0)</f>
        <v>#N/A</v>
      </c>
      <c r="AX792" s="100"/>
      <c r="AY792" s="100"/>
      <c r="AZ792" s="100"/>
      <c r="BA792" s="100"/>
      <c r="BB792" s="100"/>
      <c r="BC792" s="100"/>
      <c r="BD792" s="100"/>
      <c r="BE792" s="100"/>
    </row>
    <row r="793" spans="1:57" ht="51.75" x14ac:dyDescent="0.25">
      <c r="A793" s="125">
        <v>797</v>
      </c>
      <c r="B793" s="129" t="s">
        <v>5841</v>
      </c>
      <c r="C793" s="129" t="s">
        <v>5841</v>
      </c>
      <c r="D793" s="133"/>
      <c r="E793" s="127" t="s">
        <v>5888</v>
      </c>
      <c r="F793" s="133"/>
      <c r="G793" s="133"/>
      <c r="H793" s="133" t="s">
        <v>6150</v>
      </c>
      <c r="I793" s="440">
        <v>42615</v>
      </c>
      <c r="J793" s="426" t="s">
        <v>271</v>
      </c>
      <c r="K793" s="426" t="s">
        <v>6259</v>
      </c>
      <c r="L793" s="453">
        <v>21000</v>
      </c>
      <c r="M793" s="133" t="s">
        <v>6260</v>
      </c>
      <c r="N793" s="127" t="s">
        <v>203</v>
      </c>
      <c r="O793" s="457">
        <v>42615</v>
      </c>
      <c r="P793" s="147" t="s">
        <v>203</v>
      </c>
      <c r="Q793" s="451">
        <v>42615</v>
      </c>
      <c r="R793" s="148"/>
      <c r="S793" s="137" t="s">
        <v>70</v>
      </c>
      <c r="T793" s="451">
        <v>42618</v>
      </c>
      <c r="U793" s="148"/>
      <c r="V793" s="148" t="s">
        <v>203</v>
      </c>
      <c r="W793" s="452">
        <v>42626</v>
      </c>
      <c r="X793" s="148"/>
      <c r="Y793" s="148" t="s">
        <v>6454</v>
      </c>
      <c r="Z793" s="421"/>
      <c r="AA793" s="141"/>
      <c r="AB793" s="150"/>
      <c r="AC793" s="144"/>
      <c r="AD793" s="144"/>
      <c r="AE793" s="144"/>
      <c r="AF793" s="144"/>
      <c r="AG793" s="144"/>
      <c r="AH793" s="144"/>
      <c r="AI793" s="144"/>
      <c r="AJ793" s="144"/>
      <c r="AK793" s="144"/>
      <c r="AL793" s="144"/>
      <c r="AM793" s="342"/>
      <c r="AN793" s="479"/>
      <c r="AO793" s="372" t="e">
        <f>VLOOKUP(C793,[2]LICITACIONES!$A$2:$A$51,1,0)</f>
        <v>#N/A</v>
      </c>
      <c r="AP793" s="474"/>
      <c r="AQ793" s="474"/>
      <c r="AR793" s="468"/>
      <c r="AS793" s="468"/>
      <c r="AT793" s="468"/>
      <c r="AU793" s="468"/>
      <c r="AV793" s="468" t="e">
        <f>VLOOKUP(C793,[3]LICITACIONES!$A$2:$B$67,2,0)</f>
        <v>#N/A</v>
      </c>
      <c r="AW793" s="468" t="e">
        <f>VLOOKUP(C793,'[3]O.C. EN EJECUCIÓN'!$A$2:$B$25,2,0)</f>
        <v>#N/A</v>
      </c>
      <c r="AX793" s="100"/>
      <c r="AY793" s="100"/>
      <c r="AZ793" s="100"/>
      <c r="BA793" s="100"/>
      <c r="BB793" s="100"/>
      <c r="BC793" s="100"/>
      <c r="BD793" s="100"/>
      <c r="BE793" s="100"/>
    </row>
    <row r="794" spans="1:57" ht="51.75" x14ac:dyDescent="0.25">
      <c r="A794" s="125">
        <v>798</v>
      </c>
      <c r="B794" s="129" t="s">
        <v>5842</v>
      </c>
      <c r="C794" s="129" t="s">
        <v>5842</v>
      </c>
      <c r="D794" s="133"/>
      <c r="E794" s="127" t="s">
        <v>5889</v>
      </c>
      <c r="F794" s="133"/>
      <c r="G794" s="133"/>
      <c r="H794" s="133" t="s">
        <v>6151</v>
      </c>
      <c r="I794" s="440">
        <v>42618</v>
      </c>
      <c r="J794" s="426" t="s">
        <v>221</v>
      </c>
      <c r="K794" s="426" t="s">
        <v>3570</v>
      </c>
      <c r="L794" s="453">
        <v>3600</v>
      </c>
      <c r="M794" s="133" t="s">
        <v>6261</v>
      </c>
      <c r="N794" s="127" t="s">
        <v>203</v>
      </c>
      <c r="O794" s="457">
        <v>42618</v>
      </c>
      <c r="P794" s="147" t="s">
        <v>203</v>
      </c>
      <c r="Q794" s="451">
        <v>42618</v>
      </c>
      <c r="R794" s="148"/>
      <c r="S794" s="137" t="s">
        <v>70</v>
      </c>
      <c r="T794" s="451">
        <v>42618</v>
      </c>
      <c r="U794" s="148" t="s">
        <v>3293</v>
      </c>
      <c r="V794" s="148" t="s">
        <v>204</v>
      </c>
      <c r="W794" s="452">
        <v>42646</v>
      </c>
      <c r="X794" s="148" t="s">
        <v>7000</v>
      </c>
      <c r="Y794" s="148" t="s">
        <v>6874</v>
      </c>
      <c r="Z794" s="421" t="s">
        <v>761</v>
      </c>
      <c r="AA794" s="141">
        <v>42646</v>
      </c>
      <c r="AB794" s="150"/>
      <c r="AC794" s="144"/>
      <c r="AD794" s="144"/>
      <c r="AE794" s="144"/>
      <c r="AF794" s="144"/>
      <c r="AG794" s="144"/>
      <c r="AH794" s="144"/>
      <c r="AI794" s="144"/>
      <c r="AJ794" s="144"/>
      <c r="AK794" s="144"/>
      <c r="AL794" s="144"/>
      <c r="AM794" s="342"/>
      <c r="AN794" s="479"/>
      <c r="AO794" s="372" t="e">
        <f>VLOOKUP(C794,[2]LICITACIONES!$A$2:$A$51,1,0)</f>
        <v>#N/A</v>
      </c>
      <c r="AP794" s="474"/>
      <c r="AQ794" s="474"/>
      <c r="AR794" s="468"/>
      <c r="AS794" s="468"/>
      <c r="AT794" s="468"/>
      <c r="AU794" s="468"/>
      <c r="AV794" s="468" t="e">
        <f>VLOOKUP(C794,[3]LICITACIONES!$A$2:$B$67,2,0)</f>
        <v>#N/A</v>
      </c>
      <c r="AW794" s="468" t="e">
        <f>VLOOKUP(C794,'[3]O.C. EN EJECUCIÓN'!$A$2:$B$25,2,0)</f>
        <v>#N/A</v>
      </c>
      <c r="AX794" s="100"/>
      <c r="AY794" s="100"/>
      <c r="AZ794" s="100"/>
      <c r="BA794" s="100"/>
      <c r="BB794" s="100"/>
      <c r="BC794" s="100"/>
      <c r="BD794" s="100"/>
      <c r="BE794" s="100"/>
    </row>
    <row r="795" spans="1:57" ht="51.75" x14ac:dyDescent="0.25">
      <c r="A795" s="125">
        <v>799</v>
      </c>
      <c r="B795" s="129" t="s">
        <v>5843</v>
      </c>
      <c r="C795" s="129" t="s">
        <v>5843</v>
      </c>
      <c r="D795" s="133"/>
      <c r="E795" s="127" t="s">
        <v>5890</v>
      </c>
      <c r="F795" s="133"/>
      <c r="G795" s="133"/>
      <c r="H795" s="133" t="s">
        <v>6152</v>
      </c>
      <c r="I795" s="440">
        <v>42618</v>
      </c>
      <c r="J795" s="426" t="s">
        <v>221</v>
      </c>
      <c r="K795" s="426" t="s">
        <v>6255</v>
      </c>
      <c r="L795" s="453">
        <v>254100</v>
      </c>
      <c r="M795" s="133" t="s">
        <v>6262</v>
      </c>
      <c r="N795" s="127" t="s">
        <v>203</v>
      </c>
      <c r="O795" s="457">
        <v>42618</v>
      </c>
      <c r="P795" s="147" t="s">
        <v>203</v>
      </c>
      <c r="Q795" s="451">
        <v>42618</v>
      </c>
      <c r="R795" s="148"/>
      <c r="S795" s="137" t="s">
        <v>70</v>
      </c>
      <c r="T795" s="451">
        <v>42618</v>
      </c>
      <c r="U795" s="148" t="s">
        <v>3293</v>
      </c>
      <c r="V795" s="148" t="s">
        <v>204</v>
      </c>
      <c r="W795" s="452">
        <v>42629</v>
      </c>
      <c r="X795" s="148" t="s">
        <v>6531</v>
      </c>
      <c r="Y795" s="148" t="s">
        <v>6532</v>
      </c>
      <c r="Z795" s="421" t="s">
        <v>206</v>
      </c>
      <c r="AA795" s="141">
        <v>42647</v>
      </c>
      <c r="AB795" s="150"/>
      <c r="AC795" s="144"/>
      <c r="AD795" s="144"/>
      <c r="AE795" s="144"/>
      <c r="AF795" s="144"/>
      <c r="AG795" s="144"/>
      <c r="AH795" s="144"/>
      <c r="AI795" s="144"/>
      <c r="AJ795" s="144"/>
      <c r="AK795" s="144"/>
      <c r="AL795" s="144"/>
      <c r="AM795" s="342"/>
      <c r="AN795" s="479"/>
      <c r="AO795" s="372" t="e">
        <f>VLOOKUP(C795,[2]LICITACIONES!$A$2:$A$51,1,0)</f>
        <v>#N/A</v>
      </c>
      <c r="AP795" s="474"/>
      <c r="AQ795" s="474"/>
      <c r="AR795" s="468"/>
      <c r="AS795" s="468"/>
      <c r="AT795" s="468"/>
      <c r="AU795" s="468"/>
      <c r="AV795" s="468" t="e">
        <f>VLOOKUP(C795,[3]LICITACIONES!$A$2:$B$67,2,0)</f>
        <v>#N/A</v>
      </c>
      <c r="AW795" s="468" t="e">
        <f>VLOOKUP(C795,'[3]O.C. EN EJECUCIÓN'!$A$2:$B$25,2,0)</f>
        <v>#N/A</v>
      </c>
      <c r="AX795" s="100"/>
      <c r="AY795" s="100"/>
      <c r="AZ795" s="100"/>
      <c r="BA795" s="100"/>
      <c r="BB795" s="100"/>
      <c r="BC795" s="100"/>
      <c r="BD795" s="100"/>
      <c r="BE795" s="100"/>
    </row>
    <row r="796" spans="1:57" ht="51.75" x14ac:dyDescent="0.25">
      <c r="A796" s="125">
        <v>800</v>
      </c>
      <c r="B796" s="129" t="s">
        <v>5844</v>
      </c>
      <c r="C796" s="129" t="s">
        <v>5844</v>
      </c>
      <c r="D796" s="133"/>
      <c r="E796" s="127" t="s">
        <v>5891</v>
      </c>
      <c r="F796" s="133"/>
      <c r="G796" s="133"/>
      <c r="H796" s="133" t="s">
        <v>6153</v>
      </c>
      <c r="I796" s="440">
        <v>42618</v>
      </c>
      <c r="J796" s="426" t="s">
        <v>221</v>
      </c>
      <c r="K796" s="426" t="s">
        <v>6255</v>
      </c>
      <c r="L796" s="453">
        <v>13620</v>
      </c>
      <c r="M796" s="133" t="s">
        <v>6263</v>
      </c>
      <c r="N796" s="127" t="s">
        <v>203</v>
      </c>
      <c r="O796" s="457">
        <v>42618</v>
      </c>
      <c r="P796" s="147" t="s">
        <v>203</v>
      </c>
      <c r="Q796" s="451">
        <v>42618</v>
      </c>
      <c r="R796" s="148"/>
      <c r="S796" s="137" t="s">
        <v>70</v>
      </c>
      <c r="T796" s="451">
        <v>42618</v>
      </c>
      <c r="U796" s="148" t="s">
        <v>3293</v>
      </c>
      <c r="V796" s="148" t="s">
        <v>204</v>
      </c>
      <c r="W796" s="452">
        <v>42633</v>
      </c>
      <c r="X796" s="148" t="s">
        <v>6632</v>
      </c>
      <c r="Y796" s="148" t="s">
        <v>6758</v>
      </c>
      <c r="Z796" s="421" t="s">
        <v>761</v>
      </c>
      <c r="AA796" s="141">
        <v>42633</v>
      </c>
      <c r="AB796" s="150"/>
      <c r="AC796" s="144"/>
      <c r="AD796" s="144"/>
      <c r="AE796" s="144"/>
      <c r="AF796" s="144"/>
      <c r="AG796" s="144"/>
      <c r="AH796" s="144"/>
      <c r="AI796" s="144"/>
      <c r="AJ796" s="144"/>
      <c r="AK796" s="144"/>
      <c r="AL796" s="144"/>
      <c r="AM796" s="342"/>
      <c r="AN796" s="479"/>
      <c r="AO796" s="372" t="e">
        <f>VLOOKUP(C796,[2]LICITACIONES!$A$2:$A$51,1,0)</f>
        <v>#N/A</v>
      </c>
      <c r="AP796" s="474"/>
      <c r="AQ796" s="474"/>
      <c r="AR796" s="468"/>
      <c r="AS796" s="468"/>
      <c r="AT796" s="468"/>
      <c r="AU796" s="468"/>
      <c r="AV796" s="468" t="e">
        <f>VLOOKUP(C796,[3]LICITACIONES!$A$2:$B$67,2,0)</f>
        <v>#N/A</v>
      </c>
      <c r="AW796" s="468" t="e">
        <f>VLOOKUP(C796,'[3]O.C. EN EJECUCIÓN'!$A$2:$B$25,2,0)</f>
        <v>#N/A</v>
      </c>
      <c r="AX796" s="100"/>
      <c r="AY796" s="100"/>
      <c r="AZ796" s="100"/>
      <c r="BA796" s="100"/>
      <c r="BB796" s="100"/>
      <c r="BC796" s="100"/>
      <c r="BD796" s="100"/>
      <c r="BE796" s="100"/>
    </row>
    <row r="797" spans="1:57" ht="64.5" x14ac:dyDescent="0.25">
      <c r="A797" s="125">
        <v>801</v>
      </c>
      <c r="B797" s="129" t="s">
        <v>5845</v>
      </c>
      <c r="C797" s="129" t="s">
        <v>5845</v>
      </c>
      <c r="D797" s="133"/>
      <c r="E797" s="127" t="s">
        <v>5892</v>
      </c>
      <c r="F797" s="133"/>
      <c r="G797" s="133"/>
      <c r="H797" s="133"/>
      <c r="I797" s="440">
        <v>42562</v>
      </c>
      <c r="J797" s="426" t="s">
        <v>430</v>
      </c>
      <c r="K797" s="426" t="s">
        <v>6264</v>
      </c>
      <c r="L797" s="453">
        <v>26689.759999999998</v>
      </c>
      <c r="M797" s="133" t="s">
        <v>6265</v>
      </c>
      <c r="N797" s="127" t="s">
        <v>203</v>
      </c>
      <c r="O797" s="457"/>
      <c r="P797" s="147" t="s">
        <v>203</v>
      </c>
      <c r="Q797" s="451">
        <v>42618</v>
      </c>
      <c r="R797" s="148"/>
      <c r="S797" s="137" t="s">
        <v>70</v>
      </c>
      <c r="T797" s="451">
        <v>42619</v>
      </c>
      <c r="U797" s="148" t="s">
        <v>3293</v>
      </c>
      <c r="V797" s="148" t="s">
        <v>204</v>
      </c>
      <c r="W797" s="452">
        <v>42629</v>
      </c>
      <c r="X797" s="148" t="s">
        <v>6533</v>
      </c>
      <c r="Y797" s="148" t="s">
        <v>5952</v>
      </c>
      <c r="Z797" s="421"/>
      <c r="AA797" s="141"/>
      <c r="AB797" s="150"/>
      <c r="AC797" s="144"/>
      <c r="AD797" s="144"/>
      <c r="AE797" s="144"/>
      <c r="AF797" s="144"/>
      <c r="AG797" s="144"/>
      <c r="AH797" s="144"/>
      <c r="AI797" s="144"/>
      <c r="AJ797" s="144"/>
      <c r="AK797" s="144"/>
      <c r="AL797" s="144"/>
      <c r="AM797" s="342"/>
      <c r="AN797" s="479"/>
      <c r="AO797" s="372" t="e">
        <f>VLOOKUP(C797,[2]LICITACIONES!$A$2:$A$51,1,0)</f>
        <v>#N/A</v>
      </c>
      <c r="AP797" s="474"/>
      <c r="AQ797" s="474"/>
      <c r="AR797" s="468"/>
      <c r="AS797" s="468"/>
      <c r="AT797" s="468"/>
      <c r="AU797" s="468"/>
      <c r="AV797" s="468" t="e">
        <f>VLOOKUP(C797,[3]LICITACIONES!$A$2:$B$67,2,0)</f>
        <v>#N/A</v>
      </c>
      <c r="AW797" s="468" t="e">
        <f>VLOOKUP(C797,'[3]O.C. EN EJECUCIÓN'!$A$2:$B$25,2,0)</f>
        <v>#N/A</v>
      </c>
      <c r="AX797" s="100"/>
      <c r="AY797" s="100"/>
      <c r="AZ797" s="100"/>
      <c r="BA797" s="100"/>
      <c r="BB797" s="100"/>
      <c r="BC797" s="100"/>
      <c r="BD797" s="100"/>
      <c r="BE797" s="100"/>
    </row>
    <row r="798" spans="1:57" ht="51.75" x14ac:dyDescent="0.25">
      <c r="A798" s="125">
        <v>802</v>
      </c>
      <c r="B798" s="129" t="s">
        <v>5846</v>
      </c>
      <c r="C798" s="129" t="s">
        <v>5846</v>
      </c>
      <c r="D798" s="133"/>
      <c r="E798" s="127"/>
      <c r="F798" s="133"/>
      <c r="G798" s="133"/>
      <c r="H798" s="133"/>
      <c r="I798" s="440">
        <v>42619</v>
      </c>
      <c r="J798" s="426" t="s">
        <v>323</v>
      </c>
      <c r="K798" s="426"/>
      <c r="L798" s="453"/>
      <c r="M798" s="133" t="s">
        <v>6266</v>
      </c>
      <c r="N798" s="127" t="s">
        <v>204</v>
      </c>
      <c r="O798" s="457">
        <v>42619</v>
      </c>
      <c r="P798" s="147" t="s">
        <v>204</v>
      </c>
      <c r="Q798" s="451">
        <v>42619</v>
      </c>
      <c r="R798" s="148"/>
      <c r="S798" s="137" t="s">
        <v>6560</v>
      </c>
      <c r="T798" s="451">
        <v>42620</v>
      </c>
      <c r="U798" s="148" t="s">
        <v>7066</v>
      </c>
      <c r="V798" s="148" t="s">
        <v>204</v>
      </c>
      <c r="W798" s="452">
        <v>42626</v>
      </c>
      <c r="X798" s="148" t="s">
        <v>6455</v>
      </c>
      <c r="Y798" s="148" t="s">
        <v>6505</v>
      </c>
      <c r="Z798" s="421" t="s">
        <v>3125</v>
      </c>
      <c r="AA798" s="141">
        <v>42626</v>
      </c>
      <c r="AB798" s="150"/>
      <c r="AC798" s="144"/>
      <c r="AD798" s="144"/>
      <c r="AE798" s="144"/>
      <c r="AF798" s="144"/>
      <c r="AG798" s="144"/>
      <c r="AH798" s="144"/>
      <c r="AI798" s="144"/>
      <c r="AJ798" s="144"/>
      <c r="AK798" s="144"/>
      <c r="AL798" s="144"/>
      <c r="AM798" s="342"/>
      <c r="AN798" s="479"/>
      <c r="AO798" s="372" t="str">
        <f>VLOOKUP(C798,[2]LICITACIONES!$A$2:$A$51,1,0)</f>
        <v>394308/2016</v>
      </c>
      <c r="AP798" s="474"/>
      <c r="AQ798" s="474"/>
      <c r="AR798" s="468"/>
      <c r="AS798" s="468"/>
      <c r="AT798" s="468"/>
      <c r="AU798" s="468" t="s">
        <v>6509</v>
      </c>
      <c r="AV798" s="468" t="str">
        <f>VLOOKUP(C798,[3]LICITACIONES!$A$2:$B$67,2,0)</f>
        <v>CCK - Mobiliario</v>
      </c>
      <c r="AW798" s="468" t="e">
        <f>VLOOKUP(C798,'[3]O.C. EN EJECUCIÓN'!$A$2:$B$25,2,0)</f>
        <v>#N/A</v>
      </c>
      <c r="AX798" s="100"/>
      <c r="AY798" s="100"/>
      <c r="AZ798" s="100"/>
      <c r="BA798" s="100"/>
      <c r="BB798" s="100"/>
      <c r="BC798" s="100"/>
      <c r="BD798" s="100"/>
      <c r="BE798" s="100"/>
    </row>
    <row r="799" spans="1:57" ht="128.25" x14ac:dyDescent="0.25">
      <c r="A799" s="125">
        <v>803</v>
      </c>
      <c r="B799" s="129" t="s">
        <v>5847</v>
      </c>
      <c r="C799" s="129" t="s">
        <v>5847</v>
      </c>
      <c r="D799" s="133"/>
      <c r="E799" s="127" t="s">
        <v>5893</v>
      </c>
      <c r="F799" s="133"/>
      <c r="G799" s="133"/>
      <c r="H799" s="133"/>
      <c r="I799" s="440">
        <v>42619</v>
      </c>
      <c r="J799" s="426" t="s">
        <v>435</v>
      </c>
      <c r="K799" s="426"/>
      <c r="L799" s="453" t="s">
        <v>6267</v>
      </c>
      <c r="M799" s="133"/>
      <c r="N799" s="127"/>
      <c r="O799" s="457"/>
      <c r="P799" s="147" t="s">
        <v>203</v>
      </c>
      <c r="Q799" s="451">
        <v>42619</v>
      </c>
      <c r="R799" s="148"/>
      <c r="S799" s="137" t="s">
        <v>11</v>
      </c>
      <c r="T799" s="451"/>
      <c r="U799" s="148" t="s">
        <v>7067</v>
      </c>
      <c r="V799" s="148" t="s">
        <v>116</v>
      </c>
      <c r="W799" s="452">
        <v>42629</v>
      </c>
      <c r="X799" s="148" t="s">
        <v>919</v>
      </c>
      <c r="Y799" s="148" t="s">
        <v>6534</v>
      </c>
      <c r="Z799" s="421" t="s">
        <v>207</v>
      </c>
      <c r="AA799" s="141">
        <v>42632</v>
      </c>
      <c r="AB799" s="150"/>
      <c r="AC799" s="144"/>
      <c r="AD799" s="144"/>
      <c r="AE799" s="144"/>
      <c r="AF799" s="144"/>
      <c r="AG799" s="144"/>
      <c r="AH799" s="144"/>
      <c r="AI799" s="144"/>
      <c r="AJ799" s="144"/>
      <c r="AK799" s="144"/>
      <c r="AL799" s="144"/>
      <c r="AM799" s="342"/>
      <c r="AN799" s="479" t="s">
        <v>6550</v>
      </c>
      <c r="AO799" s="372" t="e">
        <f>VLOOKUP(C799,[2]LICITACIONES!$A$2:$A$51,1,0)</f>
        <v>#N/A</v>
      </c>
      <c r="AP799" s="474"/>
      <c r="AQ799" s="474"/>
      <c r="AR799" s="468"/>
      <c r="AS799" s="468"/>
      <c r="AT799" s="468"/>
      <c r="AU799" s="468"/>
      <c r="AV799" s="468" t="e">
        <f>VLOOKUP(C799,[3]LICITACIONES!$A$2:$B$67,2,0)</f>
        <v>#N/A</v>
      </c>
      <c r="AW799" s="468" t="e">
        <f>VLOOKUP(C799,'[3]O.C. EN EJECUCIÓN'!$A$2:$B$25,2,0)</f>
        <v>#N/A</v>
      </c>
      <c r="AX799" s="100"/>
      <c r="AY799" s="100"/>
      <c r="AZ799" s="100"/>
      <c r="BA799" s="100"/>
      <c r="BB799" s="100"/>
      <c r="BC799" s="100"/>
      <c r="BD799" s="100"/>
      <c r="BE799" s="100"/>
    </row>
    <row r="800" spans="1:57" ht="51.75" x14ac:dyDescent="0.25">
      <c r="A800" s="125">
        <v>804</v>
      </c>
      <c r="B800" s="129" t="s">
        <v>5848</v>
      </c>
      <c r="C800" s="129" t="s">
        <v>5848</v>
      </c>
      <c r="D800" s="133"/>
      <c r="E800" s="127" t="s">
        <v>5894</v>
      </c>
      <c r="F800" s="133"/>
      <c r="G800" s="133"/>
      <c r="H800" s="133" t="s">
        <v>6154</v>
      </c>
      <c r="I800" s="440">
        <v>42620</v>
      </c>
      <c r="J800" s="426" t="s">
        <v>271</v>
      </c>
      <c r="K800" s="426" t="s">
        <v>6268</v>
      </c>
      <c r="L800" s="453">
        <v>18500</v>
      </c>
      <c r="M800" s="133" t="s">
        <v>6269</v>
      </c>
      <c r="N800" s="127" t="s">
        <v>203</v>
      </c>
      <c r="O800" s="457">
        <v>42620</v>
      </c>
      <c r="P800" s="147" t="s">
        <v>203</v>
      </c>
      <c r="Q800" s="451">
        <v>42620</v>
      </c>
      <c r="R800" s="148"/>
      <c r="S800" s="137" t="s">
        <v>70</v>
      </c>
      <c r="T800" s="451">
        <v>42620</v>
      </c>
      <c r="U800" s="148" t="s">
        <v>3293</v>
      </c>
      <c r="V800" s="148" t="s">
        <v>204</v>
      </c>
      <c r="W800" s="452">
        <v>42634</v>
      </c>
      <c r="X800" s="148" t="s">
        <v>6759</v>
      </c>
      <c r="Y800" s="148" t="s">
        <v>6760</v>
      </c>
      <c r="Z800" s="421" t="s">
        <v>204</v>
      </c>
      <c r="AA800" s="141">
        <v>42634</v>
      </c>
      <c r="AB800" s="150"/>
      <c r="AC800" s="144"/>
      <c r="AD800" s="144"/>
      <c r="AE800" s="144"/>
      <c r="AF800" s="144"/>
      <c r="AG800" s="144"/>
      <c r="AH800" s="144"/>
      <c r="AI800" s="144"/>
      <c r="AJ800" s="144"/>
      <c r="AK800" s="144"/>
      <c r="AL800" s="144"/>
      <c r="AM800" s="342"/>
      <c r="AN800" s="479"/>
      <c r="AO800" s="372" t="e">
        <f>VLOOKUP(C800,[2]LICITACIONES!$A$2:$A$51,1,0)</f>
        <v>#N/A</v>
      </c>
      <c r="AP800" s="474"/>
      <c r="AQ800" s="474"/>
      <c r="AR800" s="468"/>
      <c r="AS800" s="468"/>
      <c r="AT800" s="468"/>
      <c r="AU800" s="468"/>
      <c r="AV800" s="468" t="e">
        <f>VLOOKUP(C800,[3]LICITACIONES!$A$2:$B$67,2,0)</f>
        <v>#N/A</v>
      </c>
      <c r="AW800" s="468" t="e">
        <f>VLOOKUP(C800,'[3]O.C. EN EJECUCIÓN'!$A$2:$B$25,2,0)</f>
        <v>#N/A</v>
      </c>
      <c r="AX800" s="100"/>
      <c r="AY800" s="100"/>
      <c r="AZ800" s="100"/>
      <c r="BA800" s="100"/>
      <c r="BB800" s="100"/>
      <c r="BC800" s="100"/>
      <c r="BD800" s="100"/>
      <c r="BE800" s="100"/>
    </row>
    <row r="801" spans="1:57" ht="51.75" x14ac:dyDescent="0.25">
      <c r="A801" s="125">
        <v>805</v>
      </c>
      <c r="B801" s="129" t="s">
        <v>5849</v>
      </c>
      <c r="C801" s="129" t="s">
        <v>5849</v>
      </c>
      <c r="D801" s="133"/>
      <c r="E801" s="127" t="s">
        <v>5895</v>
      </c>
      <c r="F801" s="133"/>
      <c r="G801" s="133"/>
      <c r="H801" s="133" t="s">
        <v>6154</v>
      </c>
      <c r="I801" s="440">
        <v>42620</v>
      </c>
      <c r="J801" s="426" t="s">
        <v>271</v>
      </c>
      <c r="K801" s="426" t="s">
        <v>6270</v>
      </c>
      <c r="L801" s="453">
        <v>2500</v>
      </c>
      <c r="M801" s="133" t="s">
        <v>6271</v>
      </c>
      <c r="N801" s="127" t="s">
        <v>203</v>
      </c>
      <c r="O801" s="457">
        <v>42620</v>
      </c>
      <c r="P801" s="147" t="s">
        <v>203</v>
      </c>
      <c r="Q801" s="451">
        <v>42620</v>
      </c>
      <c r="R801" s="148"/>
      <c r="S801" s="137" t="s">
        <v>70</v>
      </c>
      <c r="T801" s="451">
        <v>42620</v>
      </c>
      <c r="U801" s="148"/>
      <c r="V801" s="148" t="s">
        <v>203</v>
      </c>
      <c r="W801" s="452">
        <v>42632</v>
      </c>
      <c r="X801" s="148"/>
      <c r="Y801" s="148" t="s">
        <v>6535</v>
      </c>
      <c r="Z801" s="421"/>
      <c r="AA801" s="141"/>
      <c r="AB801" s="150"/>
      <c r="AC801" s="144"/>
      <c r="AD801" s="144"/>
      <c r="AE801" s="144"/>
      <c r="AF801" s="144"/>
      <c r="AG801" s="144"/>
      <c r="AH801" s="144"/>
      <c r="AI801" s="144"/>
      <c r="AJ801" s="144"/>
      <c r="AK801" s="144"/>
      <c r="AL801" s="144"/>
      <c r="AM801" s="342"/>
      <c r="AN801" s="479"/>
      <c r="AO801" s="372" t="e">
        <f>VLOOKUP(C801,[2]LICITACIONES!$A$2:$A$51,1,0)</f>
        <v>#N/A</v>
      </c>
      <c r="AP801" s="474"/>
      <c r="AQ801" s="474"/>
      <c r="AR801" s="468"/>
      <c r="AS801" s="468"/>
      <c r="AT801" s="468"/>
      <c r="AU801" s="468"/>
      <c r="AV801" s="468" t="e">
        <f>VLOOKUP(C801,[3]LICITACIONES!$A$2:$B$67,2,0)</f>
        <v>#N/A</v>
      </c>
      <c r="AW801" s="468" t="e">
        <f>VLOOKUP(C801,'[3]O.C. EN EJECUCIÓN'!$A$2:$B$25,2,0)</f>
        <v>#N/A</v>
      </c>
      <c r="AX801" s="100"/>
      <c r="AY801" s="100"/>
      <c r="AZ801" s="100"/>
      <c r="BA801" s="100"/>
      <c r="BB801" s="100"/>
      <c r="BC801" s="100"/>
      <c r="BD801" s="100"/>
      <c r="BE801" s="100"/>
    </row>
    <row r="802" spans="1:57" ht="51.75" x14ac:dyDescent="0.25">
      <c r="A802" s="125">
        <v>806</v>
      </c>
      <c r="B802" s="129" t="s">
        <v>5850</v>
      </c>
      <c r="C802" s="129" t="s">
        <v>5850</v>
      </c>
      <c r="D802" s="133"/>
      <c r="E802" s="127" t="s">
        <v>5896</v>
      </c>
      <c r="F802" s="133"/>
      <c r="G802" s="133"/>
      <c r="H802" s="133" t="s">
        <v>6155</v>
      </c>
      <c r="I802" s="440">
        <v>42620</v>
      </c>
      <c r="J802" s="426" t="s">
        <v>271</v>
      </c>
      <c r="K802" s="426" t="s">
        <v>6272</v>
      </c>
      <c r="L802" s="453">
        <v>15000</v>
      </c>
      <c r="M802" s="133" t="s">
        <v>6273</v>
      </c>
      <c r="N802" s="127" t="s">
        <v>203</v>
      </c>
      <c r="O802" s="457">
        <v>42620</v>
      </c>
      <c r="P802" s="147" t="s">
        <v>203</v>
      </c>
      <c r="Q802" s="451">
        <v>42620</v>
      </c>
      <c r="R802" s="148"/>
      <c r="S802" s="137" t="s">
        <v>70</v>
      </c>
      <c r="T802" s="451">
        <v>42620</v>
      </c>
      <c r="U802" s="148" t="s">
        <v>3293</v>
      </c>
      <c r="V802" s="148" t="s">
        <v>204</v>
      </c>
      <c r="W802" s="452">
        <v>42634</v>
      </c>
      <c r="X802" s="148" t="s">
        <v>919</v>
      </c>
      <c r="Y802" s="148" t="s">
        <v>6761</v>
      </c>
      <c r="Z802" s="421" t="s">
        <v>204</v>
      </c>
      <c r="AA802" s="141">
        <v>42634</v>
      </c>
      <c r="AB802" s="150"/>
      <c r="AC802" s="144"/>
      <c r="AD802" s="144"/>
      <c r="AE802" s="144"/>
      <c r="AF802" s="144"/>
      <c r="AG802" s="144"/>
      <c r="AH802" s="144"/>
      <c r="AI802" s="144"/>
      <c r="AJ802" s="144"/>
      <c r="AK802" s="144"/>
      <c r="AL802" s="144"/>
      <c r="AM802" s="342"/>
      <c r="AN802" s="479"/>
      <c r="AO802" s="372" t="e">
        <f>VLOOKUP(C802,[2]LICITACIONES!$A$2:$A$51,1,0)</f>
        <v>#N/A</v>
      </c>
      <c r="AP802" s="474"/>
      <c r="AQ802" s="474"/>
      <c r="AR802" s="468"/>
      <c r="AS802" s="468"/>
      <c r="AT802" s="468"/>
      <c r="AU802" s="468"/>
      <c r="AV802" s="468" t="e">
        <f>VLOOKUP(C802,[3]LICITACIONES!$A$2:$B$67,2,0)</f>
        <v>#N/A</v>
      </c>
      <c r="AW802" s="468" t="e">
        <f>VLOOKUP(C802,'[3]O.C. EN EJECUCIÓN'!$A$2:$B$25,2,0)</f>
        <v>#N/A</v>
      </c>
      <c r="AX802" s="100"/>
      <c r="AY802" s="100"/>
      <c r="AZ802" s="100"/>
      <c r="BA802" s="100"/>
      <c r="BB802" s="100"/>
      <c r="BC802" s="100"/>
      <c r="BD802" s="100"/>
      <c r="BE802" s="100"/>
    </row>
    <row r="803" spans="1:57" ht="51.75" x14ac:dyDescent="0.25">
      <c r="A803" s="125">
        <v>807</v>
      </c>
      <c r="B803" s="129" t="s">
        <v>5851</v>
      </c>
      <c r="C803" s="129" t="s">
        <v>5851</v>
      </c>
      <c r="D803" s="133"/>
      <c r="E803" s="127" t="s">
        <v>5897</v>
      </c>
      <c r="F803" s="133"/>
      <c r="G803" s="133"/>
      <c r="H803" s="133" t="s">
        <v>6156</v>
      </c>
      <c r="I803" s="440">
        <v>42620</v>
      </c>
      <c r="J803" s="426" t="s">
        <v>271</v>
      </c>
      <c r="K803" s="426" t="s">
        <v>6274</v>
      </c>
      <c r="L803" s="453">
        <v>47150</v>
      </c>
      <c r="M803" s="133" t="s">
        <v>6275</v>
      </c>
      <c r="N803" s="127" t="s">
        <v>203</v>
      </c>
      <c r="O803" s="457">
        <v>42620</v>
      </c>
      <c r="P803" s="147" t="s">
        <v>203</v>
      </c>
      <c r="Q803" s="451">
        <v>42620</v>
      </c>
      <c r="R803" s="148"/>
      <c r="S803" s="137" t="s">
        <v>70</v>
      </c>
      <c r="T803" s="451">
        <v>42620</v>
      </c>
      <c r="U803" s="148"/>
      <c r="V803" s="148" t="s">
        <v>204</v>
      </c>
      <c r="W803" s="452">
        <v>42640</v>
      </c>
      <c r="X803" s="148" t="s">
        <v>6762</v>
      </c>
      <c r="Y803" s="148"/>
      <c r="Z803" s="421"/>
      <c r="AA803" s="141"/>
      <c r="AB803" s="150"/>
      <c r="AC803" s="144"/>
      <c r="AD803" s="144"/>
      <c r="AE803" s="144"/>
      <c r="AF803" s="144"/>
      <c r="AG803" s="144"/>
      <c r="AH803" s="144"/>
      <c r="AI803" s="144"/>
      <c r="AJ803" s="144"/>
      <c r="AK803" s="144"/>
      <c r="AL803" s="144"/>
      <c r="AM803" s="342"/>
      <c r="AN803" s="479"/>
      <c r="AO803" s="372" t="e">
        <f>VLOOKUP(C803,[2]LICITACIONES!$A$2:$A$51,1,0)</f>
        <v>#N/A</v>
      </c>
      <c r="AP803" s="474"/>
      <c r="AQ803" s="474"/>
      <c r="AR803" s="468"/>
      <c r="AS803" s="468"/>
      <c r="AT803" s="468"/>
      <c r="AU803" s="468"/>
      <c r="AV803" s="468" t="e">
        <f>VLOOKUP(C803,[3]LICITACIONES!$A$2:$B$67,2,0)</f>
        <v>#N/A</v>
      </c>
      <c r="AW803" s="468" t="e">
        <f>VLOOKUP(C803,'[3]O.C. EN EJECUCIÓN'!$A$2:$B$25,2,0)</f>
        <v>#N/A</v>
      </c>
      <c r="AX803" s="100"/>
      <c r="AY803" s="100"/>
      <c r="AZ803" s="100"/>
      <c r="BA803" s="100"/>
      <c r="BB803" s="100"/>
      <c r="BC803" s="100"/>
      <c r="BD803" s="100"/>
      <c r="BE803" s="100"/>
    </row>
    <row r="804" spans="1:57" ht="51.75" x14ac:dyDescent="0.25">
      <c r="A804" s="125">
        <v>808</v>
      </c>
      <c r="B804" s="129" t="s">
        <v>5852</v>
      </c>
      <c r="C804" s="129" t="s">
        <v>5852</v>
      </c>
      <c r="D804" s="133"/>
      <c r="E804" s="127" t="s">
        <v>5898</v>
      </c>
      <c r="F804" s="133"/>
      <c r="G804" s="133"/>
      <c r="H804" s="133" t="s">
        <v>6157</v>
      </c>
      <c r="I804" s="440">
        <v>42620</v>
      </c>
      <c r="J804" s="426" t="s">
        <v>271</v>
      </c>
      <c r="K804" s="426" t="s">
        <v>6276</v>
      </c>
      <c r="L804" s="453">
        <v>4600</v>
      </c>
      <c r="M804" s="133" t="s">
        <v>6277</v>
      </c>
      <c r="N804" s="127" t="s">
        <v>203</v>
      </c>
      <c r="O804" s="457">
        <v>42620</v>
      </c>
      <c r="P804" s="147" t="s">
        <v>203</v>
      </c>
      <c r="Q804" s="451">
        <v>42620</v>
      </c>
      <c r="R804" s="148"/>
      <c r="S804" s="137" t="s">
        <v>70</v>
      </c>
      <c r="T804" s="451">
        <v>42620</v>
      </c>
      <c r="U804" s="148"/>
      <c r="V804" s="148" t="s">
        <v>204</v>
      </c>
      <c r="W804" s="452">
        <v>42633</v>
      </c>
      <c r="X804" s="148" t="s">
        <v>6633</v>
      </c>
      <c r="Y804" s="148"/>
      <c r="Z804" s="421"/>
      <c r="AA804" s="141"/>
      <c r="AB804" s="150"/>
      <c r="AC804" s="144"/>
      <c r="AD804" s="144"/>
      <c r="AE804" s="144"/>
      <c r="AF804" s="144"/>
      <c r="AG804" s="144"/>
      <c r="AH804" s="144"/>
      <c r="AI804" s="144"/>
      <c r="AJ804" s="144"/>
      <c r="AK804" s="144"/>
      <c r="AL804" s="144"/>
      <c r="AM804" s="342"/>
      <c r="AN804" s="479"/>
      <c r="AO804" s="372" t="e">
        <f>VLOOKUP(C804,[2]LICITACIONES!$A$2:$A$51,1,0)</f>
        <v>#N/A</v>
      </c>
      <c r="AP804" s="474"/>
      <c r="AQ804" s="474"/>
      <c r="AR804" s="468"/>
      <c r="AS804" s="468"/>
      <c r="AT804" s="468"/>
      <c r="AU804" s="468"/>
      <c r="AV804" s="468" t="e">
        <f>VLOOKUP(C804,[3]LICITACIONES!$A$2:$B$67,2,0)</f>
        <v>#N/A</v>
      </c>
      <c r="AW804" s="468" t="e">
        <f>VLOOKUP(C804,'[3]O.C. EN EJECUCIÓN'!$A$2:$B$25,2,0)</f>
        <v>#N/A</v>
      </c>
      <c r="AX804" s="100"/>
      <c r="AY804" s="100"/>
      <c r="AZ804" s="100"/>
      <c r="BA804" s="100"/>
      <c r="BB804" s="100"/>
      <c r="BC804" s="100"/>
      <c r="BD804" s="100"/>
      <c r="BE804" s="100"/>
    </row>
    <row r="805" spans="1:57" ht="51.75" x14ac:dyDescent="0.25">
      <c r="A805" s="125">
        <v>809</v>
      </c>
      <c r="B805" s="129" t="s">
        <v>5853</v>
      </c>
      <c r="C805" s="129" t="s">
        <v>5853</v>
      </c>
      <c r="D805" s="133"/>
      <c r="E805" s="127" t="s">
        <v>5899</v>
      </c>
      <c r="F805" s="133"/>
      <c r="G805" s="133"/>
      <c r="H805" s="133" t="s">
        <v>6158</v>
      </c>
      <c r="I805" s="440">
        <v>42620</v>
      </c>
      <c r="J805" s="426" t="s">
        <v>271</v>
      </c>
      <c r="K805" s="426" t="s">
        <v>6278</v>
      </c>
      <c r="L805" s="453">
        <v>1500</v>
      </c>
      <c r="M805" s="133" t="s">
        <v>6279</v>
      </c>
      <c r="N805" s="127" t="s">
        <v>203</v>
      </c>
      <c r="O805" s="457">
        <v>42620</v>
      </c>
      <c r="P805" s="147" t="s">
        <v>203</v>
      </c>
      <c r="Q805" s="451">
        <v>42620</v>
      </c>
      <c r="R805" s="148"/>
      <c r="S805" s="137" t="s">
        <v>70</v>
      </c>
      <c r="T805" s="451">
        <v>42620</v>
      </c>
      <c r="U805" s="148"/>
      <c r="V805" s="148" t="s">
        <v>204</v>
      </c>
      <c r="W805" s="452">
        <v>42629</v>
      </c>
      <c r="X805" s="148" t="s">
        <v>6536</v>
      </c>
      <c r="Y805" s="148"/>
      <c r="Z805" s="421"/>
      <c r="AA805" s="141"/>
      <c r="AB805" s="150"/>
      <c r="AC805" s="144"/>
      <c r="AD805" s="144"/>
      <c r="AE805" s="144"/>
      <c r="AF805" s="144"/>
      <c r="AG805" s="144"/>
      <c r="AH805" s="144"/>
      <c r="AI805" s="144"/>
      <c r="AJ805" s="144"/>
      <c r="AK805" s="144"/>
      <c r="AL805" s="144"/>
      <c r="AM805" s="342"/>
      <c r="AN805" s="479"/>
      <c r="AO805" s="372" t="e">
        <f>VLOOKUP(C805,[2]LICITACIONES!$A$2:$A$51,1,0)</f>
        <v>#N/A</v>
      </c>
      <c r="AP805" s="474"/>
      <c r="AQ805" s="474"/>
      <c r="AR805" s="468"/>
      <c r="AS805" s="468"/>
      <c r="AT805" s="468"/>
      <c r="AU805" s="468"/>
      <c r="AV805" s="468" t="e">
        <f>VLOOKUP(C805,[3]LICITACIONES!$A$2:$B$67,2,0)</f>
        <v>#N/A</v>
      </c>
      <c r="AW805" s="468" t="e">
        <f>VLOOKUP(C805,'[3]O.C. EN EJECUCIÓN'!$A$2:$B$25,2,0)</f>
        <v>#N/A</v>
      </c>
      <c r="AX805" s="100"/>
      <c r="AY805" s="100"/>
      <c r="AZ805" s="100"/>
      <c r="BA805" s="100"/>
      <c r="BB805" s="100"/>
      <c r="BC805" s="100"/>
      <c r="BD805" s="100"/>
      <c r="BE805" s="100"/>
    </row>
    <row r="806" spans="1:57" ht="51.75" x14ac:dyDescent="0.25">
      <c r="A806" s="125">
        <v>810</v>
      </c>
      <c r="B806" s="129" t="s">
        <v>5854</v>
      </c>
      <c r="C806" s="129" t="s">
        <v>5854</v>
      </c>
      <c r="D806" s="133"/>
      <c r="E806" s="127" t="s">
        <v>5900</v>
      </c>
      <c r="F806" s="133"/>
      <c r="G806" s="133"/>
      <c r="H806" s="133" t="s">
        <v>6159</v>
      </c>
      <c r="I806" s="440">
        <v>42620</v>
      </c>
      <c r="J806" s="426" t="s">
        <v>271</v>
      </c>
      <c r="K806" s="426" t="s">
        <v>6280</v>
      </c>
      <c r="L806" s="453">
        <v>15000</v>
      </c>
      <c r="M806" s="133" t="s">
        <v>6281</v>
      </c>
      <c r="N806" s="127" t="s">
        <v>203</v>
      </c>
      <c r="O806" s="457">
        <v>42620</v>
      </c>
      <c r="P806" s="147" t="s">
        <v>203</v>
      </c>
      <c r="Q806" s="451">
        <v>42620</v>
      </c>
      <c r="R806" s="148"/>
      <c r="S806" s="137" t="s">
        <v>70</v>
      </c>
      <c r="T806" s="451">
        <v>42620</v>
      </c>
      <c r="U806" s="148"/>
      <c r="V806" s="148" t="s">
        <v>204</v>
      </c>
      <c r="W806" s="452">
        <v>42633</v>
      </c>
      <c r="X806" s="148" t="s">
        <v>6634</v>
      </c>
      <c r="Y806" s="148"/>
      <c r="Z806" s="421"/>
      <c r="AA806" s="141"/>
      <c r="AB806" s="150"/>
      <c r="AC806" s="144"/>
      <c r="AD806" s="144"/>
      <c r="AE806" s="144"/>
      <c r="AF806" s="144"/>
      <c r="AG806" s="144"/>
      <c r="AH806" s="144"/>
      <c r="AI806" s="144"/>
      <c r="AJ806" s="144"/>
      <c r="AK806" s="144"/>
      <c r="AL806" s="144"/>
      <c r="AM806" s="342"/>
      <c r="AN806" s="479"/>
      <c r="AO806" s="372" t="e">
        <f>VLOOKUP(C806,[2]LICITACIONES!$A$2:$A$51,1,0)</f>
        <v>#N/A</v>
      </c>
      <c r="AP806" s="474"/>
      <c r="AQ806" s="474"/>
      <c r="AR806" s="468"/>
      <c r="AS806" s="468"/>
      <c r="AT806" s="468"/>
      <c r="AU806" s="468"/>
      <c r="AV806" s="468" t="e">
        <f>VLOOKUP(C806,[3]LICITACIONES!$A$2:$B$67,2,0)</f>
        <v>#N/A</v>
      </c>
      <c r="AW806" s="468" t="e">
        <f>VLOOKUP(C806,'[3]O.C. EN EJECUCIÓN'!$A$2:$B$25,2,0)</f>
        <v>#N/A</v>
      </c>
      <c r="AX806" s="100"/>
      <c r="AY806" s="100"/>
      <c r="AZ806" s="100"/>
      <c r="BA806" s="100"/>
      <c r="BB806" s="100"/>
      <c r="BC806" s="100"/>
      <c r="BD806" s="100"/>
      <c r="BE806" s="100"/>
    </row>
    <row r="807" spans="1:57" ht="51.75" x14ac:dyDescent="0.25">
      <c r="A807" s="125">
        <v>811</v>
      </c>
      <c r="B807" s="129" t="s">
        <v>5855</v>
      </c>
      <c r="C807" s="129" t="s">
        <v>5855</v>
      </c>
      <c r="D807" s="133"/>
      <c r="E807" s="127" t="s">
        <v>5901</v>
      </c>
      <c r="F807" s="133"/>
      <c r="G807" s="133"/>
      <c r="H807" s="133" t="s">
        <v>6160</v>
      </c>
      <c r="I807" s="440">
        <v>42620</v>
      </c>
      <c r="J807" s="426" t="s">
        <v>271</v>
      </c>
      <c r="K807" s="426" t="s">
        <v>6282</v>
      </c>
      <c r="L807" s="453">
        <v>2300</v>
      </c>
      <c r="M807" s="133" t="s">
        <v>6283</v>
      </c>
      <c r="N807" s="127" t="s">
        <v>203</v>
      </c>
      <c r="O807" s="457">
        <v>42620</v>
      </c>
      <c r="P807" s="147" t="s">
        <v>203</v>
      </c>
      <c r="Q807" s="451">
        <v>42620</v>
      </c>
      <c r="R807" s="148"/>
      <c r="S807" s="137" t="s">
        <v>70</v>
      </c>
      <c r="T807" s="451">
        <v>42620</v>
      </c>
      <c r="U807" s="148" t="s">
        <v>3293</v>
      </c>
      <c r="V807" s="148" t="s">
        <v>204</v>
      </c>
      <c r="W807" s="452">
        <v>42633</v>
      </c>
      <c r="X807" s="148" t="s">
        <v>6635</v>
      </c>
      <c r="Y807" s="148" t="s">
        <v>6542</v>
      </c>
      <c r="Z807" s="421"/>
      <c r="AA807" s="141"/>
      <c r="AB807" s="150"/>
      <c r="AC807" s="144"/>
      <c r="AD807" s="144"/>
      <c r="AE807" s="144"/>
      <c r="AF807" s="144"/>
      <c r="AG807" s="144"/>
      <c r="AH807" s="144"/>
      <c r="AI807" s="144"/>
      <c r="AJ807" s="144"/>
      <c r="AK807" s="144"/>
      <c r="AL807" s="144"/>
      <c r="AM807" s="342"/>
      <c r="AN807" s="479"/>
      <c r="AO807" s="372" t="e">
        <f>VLOOKUP(C807,[2]LICITACIONES!$A$2:$A$51,1,0)</f>
        <v>#N/A</v>
      </c>
      <c r="AP807" s="474"/>
      <c r="AQ807" s="474"/>
      <c r="AR807" s="468"/>
      <c r="AS807" s="468"/>
      <c r="AT807" s="468"/>
      <c r="AU807" s="468"/>
      <c r="AV807" s="468" t="e">
        <f>VLOOKUP(C807,[3]LICITACIONES!$A$2:$B$67,2,0)</f>
        <v>#N/A</v>
      </c>
      <c r="AW807" s="468" t="e">
        <f>VLOOKUP(C807,'[3]O.C. EN EJECUCIÓN'!$A$2:$B$25,2,0)</f>
        <v>#N/A</v>
      </c>
      <c r="AX807" s="100"/>
      <c r="AY807" s="100"/>
      <c r="AZ807" s="100"/>
      <c r="BA807" s="100"/>
      <c r="BB807" s="100"/>
      <c r="BC807" s="100"/>
      <c r="BD807" s="100"/>
      <c r="BE807" s="100"/>
    </row>
    <row r="808" spans="1:57" ht="51.75" x14ac:dyDescent="0.25">
      <c r="A808" s="125">
        <v>812</v>
      </c>
      <c r="B808" s="129" t="s">
        <v>5856</v>
      </c>
      <c r="C808" s="129" t="s">
        <v>5856</v>
      </c>
      <c r="D808" s="133"/>
      <c r="E808" s="127" t="s">
        <v>5902</v>
      </c>
      <c r="F808" s="133"/>
      <c r="G808" s="133"/>
      <c r="H808" s="133" t="s">
        <v>6161</v>
      </c>
      <c r="I808" s="440">
        <v>42620</v>
      </c>
      <c r="J808" s="426" t="s">
        <v>271</v>
      </c>
      <c r="K808" s="426" t="s">
        <v>6284</v>
      </c>
      <c r="L808" s="453">
        <v>2300</v>
      </c>
      <c r="M808" s="133" t="s">
        <v>6285</v>
      </c>
      <c r="N808" s="127" t="s">
        <v>203</v>
      </c>
      <c r="O808" s="457">
        <v>42620</v>
      </c>
      <c r="P808" s="147" t="s">
        <v>203</v>
      </c>
      <c r="Q808" s="451">
        <v>42620</v>
      </c>
      <c r="R808" s="148"/>
      <c r="S808" s="137" t="s">
        <v>70</v>
      </c>
      <c r="T808" s="451">
        <v>42620</v>
      </c>
      <c r="U808" s="148" t="s">
        <v>3293</v>
      </c>
      <c r="V808" s="148" t="s">
        <v>203</v>
      </c>
      <c r="W808" s="452">
        <v>42647</v>
      </c>
      <c r="X808" s="148"/>
      <c r="Y808" s="148" t="s">
        <v>6542</v>
      </c>
      <c r="Z808" s="421" t="s">
        <v>1888</v>
      </c>
      <c r="AA808" s="141">
        <v>42647</v>
      </c>
      <c r="AB808" s="150"/>
      <c r="AC808" s="144"/>
      <c r="AD808" s="144"/>
      <c r="AE808" s="144"/>
      <c r="AF808" s="144"/>
      <c r="AG808" s="144"/>
      <c r="AH808" s="144"/>
      <c r="AI808" s="144"/>
      <c r="AJ808" s="144"/>
      <c r="AK808" s="144"/>
      <c r="AL808" s="144"/>
      <c r="AM808" s="342"/>
      <c r="AN808" s="479"/>
      <c r="AO808" s="372" t="e">
        <f>VLOOKUP(C808,[2]LICITACIONES!$A$2:$A$51,1,0)</f>
        <v>#N/A</v>
      </c>
      <c r="AP808" s="474"/>
      <c r="AQ808" s="474"/>
      <c r="AR808" s="468"/>
      <c r="AS808" s="468"/>
      <c r="AT808" s="468"/>
      <c r="AU808" s="468"/>
      <c r="AV808" s="468" t="e">
        <f>VLOOKUP(C808,[3]LICITACIONES!$A$2:$B$67,2,0)</f>
        <v>#N/A</v>
      </c>
      <c r="AW808" s="468" t="e">
        <f>VLOOKUP(C808,'[3]O.C. EN EJECUCIÓN'!$A$2:$B$25,2,0)</f>
        <v>#N/A</v>
      </c>
      <c r="AX808" s="100"/>
      <c r="AY808" s="100"/>
      <c r="AZ808" s="100"/>
      <c r="BA808" s="100"/>
      <c r="BB808" s="100"/>
      <c r="BC808" s="100"/>
      <c r="BD808" s="100"/>
      <c r="BE808" s="100"/>
    </row>
    <row r="809" spans="1:57" ht="51.75" x14ac:dyDescent="0.25">
      <c r="A809" s="125">
        <v>813</v>
      </c>
      <c r="B809" s="129" t="s">
        <v>5857</v>
      </c>
      <c r="C809" s="129" t="s">
        <v>5857</v>
      </c>
      <c r="D809" s="133"/>
      <c r="E809" s="127" t="s">
        <v>5903</v>
      </c>
      <c r="F809" s="133"/>
      <c r="G809" s="133"/>
      <c r="H809" s="133" t="s">
        <v>6162</v>
      </c>
      <c r="I809" s="440">
        <v>42620</v>
      </c>
      <c r="J809" s="426" t="s">
        <v>271</v>
      </c>
      <c r="K809" s="426" t="s">
        <v>6286</v>
      </c>
      <c r="L809" s="453">
        <v>33000</v>
      </c>
      <c r="M809" s="133" t="s">
        <v>6287</v>
      </c>
      <c r="N809" s="127" t="s">
        <v>203</v>
      </c>
      <c r="O809" s="457">
        <v>42620</v>
      </c>
      <c r="P809" s="147" t="s">
        <v>203</v>
      </c>
      <c r="Q809" s="451">
        <v>42620</v>
      </c>
      <c r="R809" s="148"/>
      <c r="S809" s="137" t="s">
        <v>70</v>
      </c>
      <c r="T809" s="451">
        <v>42620</v>
      </c>
      <c r="U809" s="148"/>
      <c r="V809" s="148" t="s">
        <v>204</v>
      </c>
      <c r="W809" s="452">
        <v>42640</v>
      </c>
      <c r="X809" s="148" t="s">
        <v>6763</v>
      </c>
      <c r="Y809" s="148"/>
      <c r="Z809" s="421"/>
      <c r="AA809" s="141"/>
      <c r="AB809" s="150"/>
      <c r="AC809" s="144"/>
      <c r="AD809" s="144"/>
      <c r="AE809" s="144"/>
      <c r="AF809" s="144"/>
      <c r="AG809" s="144"/>
      <c r="AH809" s="144"/>
      <c r="AI809" s="144"/>
      <c r="AJ809" s="144"/>
      <c r="AK809" s="144"/>
      <c r="AL809" s="144"/>
      <c r="AM809" s="342"/>
      <c r="AN809" s="479"/>
      <c r="AO809" s="372" t="e">
        <f>VLOOKUP(C809,[2]LICITACIONES!$A$2:$A$51,1,0)</f>
        <v>#N/A</v>
      </c>
      <c r="AP809" s="474"/>
      <c r="AQ809" s="474"/>
      <c r="AR809" s="468"/>
      <c r="AS809" s="468"/>
      <c r="AT809" s="468"/>
      <c r="AU809" s="468"/>
      <c r="AV809" s="468" t="e">
        <f>VLOOKUP(C809,[3]LICITACIONES!$A$2:$B$67,2,0)</f>
        <v>#N/A</v>
      </c>
      <c r="AW809" s="468" t="e">
        <f>VLOOKUP(C809,'[3]O.C. EN EJECUCIÓN'!$A$2:$B$25,2,0)</f>
        <v>#N/A</v>
      </c>
      <c r="AX809" s="100"/>
      <c r="AY809" s="100"/>
      <c r="AZ809" s="100"/>
      <c r="BA809" s="100"/>
      <c r="BB809" s="100"/>
      <c r="BC809" s="100"/>
      <c r="BD809" s="100"/>
      <c r="BE809" s="100"/>
    </row>
    <row r="810" spans="1:57" ht="51.75" x14ac:dyDescent="0.25">
      <c r="A810" s="125">
        <v>814</v>
      </c>
      <c r="B810" s="129" t="s">
        <v>5858</v>
      </c>
      <c r="C810" s="129" t="s">
        <v>5858</v>
      </c>
      <c r="D810" s="133"/>
      <c r="E810" s="127" t="s">
        <v>5904</v>
      </c>
      <c r="F810" s="133"/>
      <c r="G810" s="133"/>
      <c r="H810" s="133" t="s">
        <v>6163</v>
      </c>
      <c r="I810" s="440">
        <v>42620</v>
      </c>
      <c r="J810" s="426" t="s">
        <v>271</v>
      </c>
      <c r="K810" s="426" t="s">
        <v>6288</v>
      </c>
      <c r="L810" s="453">
        <v>3500</v>
      </c>
      <c r="M810" s="133" t="s">
        <v>6289</v>
      </c>
      <c r="N810" s="127" t="s">
        <v>203</v>
      </c>
      <c r="O810" s="457">
        <v>42620</v>
      </c>
      <c r="P810" s="147" t="s">
        <v>203</v>
      </c>
      <c r="Q810" s="451">
        <v>42620</v>
      </c>
      <c r="R810" s="148"/>
      <c r="S810" s="137" t="s">
        <v>70</v>
      </c>
      <c r="T810" s="451">
        <v>42620</v>
      </c>
      <c r="U810" s="148"/>
      <c r="V810" s="148" t="s">
        <v>204</v>
      </c>
      <c r="W810" s="452">
        <v>42640</v>
      </c>
      <c r="X810" s="148" t="s">
        <v>6764</v>
      </c>
      <c r="Y810" s="148"/>
      <c r="Z810" s="421"/>
      <c r="AA810" s="141"/>
      <c r="AB810" s="150"/>
      <c r="AC810" s="144"/>
      <c r="AD810" s="144"/>
      <c r="AE810" s="144"/>
      <c r="AF810" s="144"/>
      <c r="AG810" s="144"/>
      <c r="AH810" s="144"/>
      <c r="AI810" s="144"/>
      <c r="AJ810" s="144"/>
      <c r="AK810" s="144"/>
      <c r="AL810" s="144"/>
      <c r="AM810" s="342"/>
      <c r="AN810" s="479"/>
      <c r="AO810" s="372" t="e">
        <f>VLOOKUP(C810,[2]LICITACIONES!$A$2:$A$51,1,0)</f>
        <v>#N/A</v>
      </c>
      <c r="AP810" s="474"/>
      <c r="AQ810" s="474"/>
      <c r="AR810" s="468"/>
      <c r="AS810" s="468"/>
      <c r="AT810" s="468"/>
      <c r="AU810" s="468"/>
      <c r="AV810" s="468" t="e">
        <f>VLOOKUP(C810,[3]LICITACIONES!$A$2:$B$67,2,0)</f>
        <v>#N/A</v>
      </c>
      <c r="AW810" s="468" t="e">
        <f>VLOOKUP(C810,'[3]O.C. EN EJECUCIÓN'!$A$2:$B$25,2,0)</f>
        <v>#N/A</v>
      </c>
      <c r="AX810" s="100"/>
      <c r="AY810" s="100"/>
      <c r="AZ810" s="100"/>
      <c r="BA810" s="100"/>
      <c r="BB810" s="100"/>
      <c r="BC810" s="100"/>
      <c r="BD810" s="100"/>
      <c r="BE810" s="100"/>
    </row>
    <row r="811" spans="1:57" ht="51.75" x14ac:dyDescent="0.25">
      <c r="A811" s="125">
        <v>815</v>
      </c>
      <c r="B811" s="129" t="s">
        <v>5859</v>
      </c>
      <c r="C811" s="129" t="s">
        <v>5859</v>
      </c>
      <c r="D811" s="133"/>
      <c r="E811" s="127" t="s">
        <v>5905</v>
      </c>
      <c r="F811" s="133"/>
      <c r="G811" s="133"/>
      <c r="H811" s="133" t="s">
        <v>6164</v>
      </c>
      <c r="I811" s="440">
        <v>42620</v>
      </c>
      <c r="J811" s="426" t="s">
        <v>271</v>
      </c>
      <c r="K811" s="426" t="s">
        <v>6290</v>
      </c>
      <c r="L811" s="453">
        <v>7000</v>
      </c>
      <c r="M811" s="133" t="s">
        <v>6291</v>
      </c>
      <c r="N811" s="127" t="s">
        <v>203</v>
      </c>
      <c r="O811" s="457">
        <v>42620</v>
      </c>
      <c r="P811" s="147" t="s">
        <v>203</v>
      </c>
      <c r="Q811" s="451">
        <v>42620</v>
      </c>
      <c r="R811" s="148"/>
      <c r="S811" s="137" t="s">
        <v>70</v>
      </c>
      <c r="T811" s="451">
        <v>42620</v>
      </c>
      <c r="U811" s="148"/>
      <c r="V811" s="148" t="s">
        <v>203</v>
      </c>
      <c r="W811" s="452">
        <v>42632</v>
      </c>
      <c r="X811" s="148"/>
      <c r="Y811" s="148" t="s">
        <v>6537</v>
      </c>
      <c r="Z811" s="421"/>
      <c r="AA811" s="141"/>
      <c r="AB811" s="150"/>
      <c r="AC811" s="144"/>
      <c r="AD811" s="144"/>
      <c r="AE811" s="144"/>
      <c r="AF811" s="144"/>
      <c r="AG811" s="144"/>
      <c r="AH811" s="144"/>
      <c r="AI811" s="144"/>
      <c r="AJ811" s="144"/>
      <c r="AK811" s="144"/>
      <c r="AL811" s="144"/>
      <c r="AM811" s="342"/>
      <c r="AN811" s="479"/>
      <c r="AO811" s="372" t="e">
        <f>VLOOKUP(C811,[2]LICITACIONES!$A$2:$A$51,1,0)</f>
        <v>#N/A</v>
      </c>
      <c r="AP811" s="474"/>
      <c r="AQ811" s="474"/>
      <c r="AR811" s="468"/>
      <c r="AS811" s="468"/>
      <c r="AT811" s="468"/>
      <c r="AU811" s="468"/>
      <c r="AV811" s="468" t="e">
        <f>VLOOKUP(C811,[3]LICITACIONES!$A$2:$B$67,2,0)</f>
        <v>#N/A</v>
      </c>
      <c r="AW811" s="468" t="e">
        <f>VLOOKUP(C811,'[3]O.C. EN EJECUCIÓN'!$A$2:$B$25,2,0)</f>
        <v>#N/A</v>
      </c>
      <c r="AX811" s="100"/>
      <c r="AY811" s="100"/>
      <c r="AZ811" s="100"/>
      <c r="BA811" s="100"/>
      <c r="BB811" s="100"/>
      <c r="BC811" s="100"/>
      <c r="BD811" s="100"/>
      <c r="BE811" s="100"/>
    </row>
    <row r="812" spans="1:57" ht="51.75" x14ac:dyDescent="0.25">
      <c r="A812" s="125">
        <v>816</v>
      </c>
      <c r="B812" s="129" t="s">
        <v>5860</v>
      </c>
      <c r="C812" s="129" t="s">
        <v>5860</v>
      </c>
      <c r="D812" s="133"/>
      <c r="E812" s="127" t="s">
        <v>5906</v>
      </c>
      <c r="F812" s="133"/>
      <c r="G812" s="133"/>
      <c r="H812" s="133" t="s">
        <v>6165</v>
      </c>
      <c r="I812" s="440">
        <v>42620</v>
      </c>
      <c r="J812" s="426" t="s">
        <v>271</v>
      </c>
      <c r="K812" s="426" t="s">
        <v>6292</v>
      </c>
      <c r="L812" s="453">
        <v>9000</v>
      </c>
      <c r="M812" s="133" t="s">
        <v>6293</v>
      </c>
      <c r="N812" s="127" t="s">
        <v>203</v>
      </c>
      <c r="O812" s="457">
        <v>42620</v>
      </c>
      <c r="P812" s="147" t="s">
        <v>203</v>
      </c>
      <c r="Q812" s="451">
        <v>42620</v>
      </c>
      <c r="R812" s="148"/>
      <c r="S812" s="137" t="s">
        <v>70</v>
      </c>
      <c r="T812" s="451">
        <v>42620</v>
      </c>
      <c r="U812" s="148" t="s">
        <v>3293</v>
      </c>
      <c r="V812" s="148" t="s">
        <v>204</v>
      </c>
      <c r="W812" s="452">
        <v>42633</v>
      </c>
      <c r="X812" s="148" t="s">
        <v>6636</v>
      </c>
      <c r="Y812" s="148" t="s">
        <v>6542</v>
      </c>
      <c r="Z812" s="421"/>
      <c r="AA812" s="141"/>
      <c r="AB812" s="150"/>
      <c r="AC812" s="144"/>
      <c r="AD812" s="144"/>
      <c r="AE812" s="144"/>
      <c r="AF812" s="144"/>
      <c r="AG812" s="144"/>
      <c r="AH812" s="144"/>
      <c r="AI812" s="144"/>
      <c r="AJ812" s="144"/>
      <c r="AK812" s="144"/>
      <c r="AL812" s="144"/>
      <c r="AM812" s="342"/>
      <c r="AN812" s="479"/>
      <c r="AO812" s="372" t="e">
        <f>VLOOKUP(C812,[2]LICITACIONES!$A$2:$A$51,1,0)</f>
        <v>#N/A</v>
      </c>
      <c r="AP812" s="474"/>
      <c r="AQ812" s="474"/>
      <c r="AR812" s="468"/>
      <c r="AS812" s="468"/>
      <c r="AT812" s="468"/>
      <c r="AU812" s="468"/>
      <c r="AV812" s="468" t="e">
        <f>VLOOKUP(C812,[3]LICITACIONES!$A$2:$B$67,2,0)</f>
        <v>#N/A</v>
      </c>
      <c r="AW812" s="468" t="e">
        <f>VLOOKUP(C812,'[3]O.C. EN EJECUCIÓN'!$A$2:$B$25,2,0)</f>
        <v>#N/A</v>
      </c>
      <c r="AX812" s="100"/>
      <c r="AY812" s="100"/>
      <c r="AZ812" s="100"/>
      <c r="BA812" s="100"/>
      <c r="BB812" s="100"/>
      <c r="BC812" s="100"/>
      <c r="BD812" s="100"/>
      <c r="BE812" s="100"/>
    </row>
    <row r="813" spans="1:57" ht="51.75" x14ac:dyDescent="0.25">
      <c r="A813" s="125">
        <v>817</v>
      </c>
      <c r="B813" s="129" t="s">
        <v>5861</v>
      </c>
      <c r="C813" s="129" t="s">
        <v>5861</v>
      </c>
      <c r="D813" s="133"/>
      <c r="E813" s="127" t="s">
        <v>5907</v>
      </c>
      <c r="F813" s="133"/>
      <c r="G813" s="133"/>
      <c r="H813" s="133" t="s">
        <v>6166</v>
      </c>
      <c r="I813" s="440">
        <v>42620</v>
      </c>
      <c r="J813" s="426" t="s">
        <v>271</v>
      </c>
      <c r="K813" s="426" t="s">
        <v>6294</v>
      </c>
      <c r="L813" s="453">
        <v>3500</v>
      </c>
      <c r="M813" s="133" t="s">
        <v>6295</v>
      </c>
      <c r="N813" s="127" t="s">
        <v>203</v>
      </c>
      <c r="O813" s="457">
        <v>42620</v>
      </c>
      <c r="P813" s="147" t="s">
        <v>203</v>
      </c>
      <c r="Q813" s="451">
        <v>42620</v>
      </c>
      <c r="R813" s="148"/>
      <c r="S813" s="137" t="s">
        <v>70</v>
      </c>
      <c r="T813" s="451">
        <v>42620</v>
      </c>
      <c r="U813" s="148"/>
      <c r="V813" s="148" t="s">
        <v>204</v>
      </c>
      <c r="W813" s="452">
        <v>42640</v>
      </c>
      <c r="X813" s="148" t="s">
        <v>6765</v>
      </c>
      <c r="Y813" s="148"/>
      <c r="Z813" s="421"/>
      <c r="AA813" s="141"/>
      <c r="AB813" s="150"/>
      <c r="AC813" s="144"/>
      <c r="AD813" s="144"/>
      <c r="AE813" s="144"/>
      <c r="AF813" s="144"/>
      <c r="AG813" s="144"/>
      <c r="AH813" s="144"/>
      <c r="AI813" s="144"/>
      <c r="AJ813" s="144"/>
      <c r="AK813" s="144"/>
      <c r="AL813" s="144"/>
      <c r="AM813" s="342"/>
      <c r="AN813" s="479"/>
      <c r="AO813" s="372" t="e">
        <f>VLOOKUP(C813,[2]LICITACIONES!$A$2:$A$51,1,0)</f>
        <v>#N/A</v>
      </c>
      <c r="AP813" s="474"/>
      <c r="AQ813" s="474"/>
      <c r="AR813" s="468"/>
      <c r="AS813" s="468"/>
      <c r="AT813" s="468"/>
      <c r="AU813" s="468"/>
      <c r="AV813" s="468" t="e">
        <f>VLOOKUP(C813,[3]LICITACIONES!$A$2:$B$67,2,0)</f>
        <v>#N/A</v>
      </c>
      <c r="AW813" s="468" t="e">
        <f>VLOOKUP(C813,'[3]O.C. EN EJECUCIÓN'!$A$2:$B$25,2,0)</f>
        <v>#N/A</v>
      </c>
      <c r="AX813" s="100"/>
      <c r="AY813" s="100"/>
      <c r="AZ813" s="100"/>
      <c r="BA813" s="100"/>
      <c r="BB813" s="100"/>
      <c r="BC813" s="100"/>
      <c r="BD813" s="100"/>
      <c r="BE813" s="100"/>
    </row>
    <row r="814" spans="1:57" ht="51.75" x14ac:dyDescent="0.25">
      <c r="A814" s="125">
        <v>818</v>
      </c>
      <c r="B814" s="129" t="s">
        <v>5862</v>
      </c>
      <c r="C814" s="129" t="s">
        <v>5862</v>
      </c>
      <c r="D814" s="133"/>
      <c r="E814" s="127" t="s">
        <v>5908</v>
      </c>
      <c r="F814" s="133"/>
      <c r="G814" s="133"/>
      <c r="H814" s="133" t="s">
        <v>6167</v>
      </c>
      <c r="I814" s="440">
        <v>42620</v>
      </c>
      <c r="J814" s="426" t="s">
        <v>271</v>
      </c>
      <c r="K814" s="426" t="s">
        <v>6296</v>
      </c>
      <c r="L814" s="453">
        <v>15000</v>
      </c>
      <c r="M814" s="133" t="s">
        <v>6297</v>
      </c>
      <c r="N814" s="127" t="s">
        <v>203</v>
      </c>
      <c r="O814" s="457">
        <v>42620</v>
      </c>
      <c r="P814" s="147" t="s">
        <v>203</v>
      </c>
      <c r="Q814" s="451">
        <v>42620</v>
      </c>
      <c r="R814" s="148"/>
      <c r="S814" s="137" t="s">
        <v>70</v>
      </c>
      <c r="T814" s="451">
        <v>42620</v>
      </c>
      <c r="U814" s="148"/>
      <c r="V814" s="148" t="s">
        <v>204</v>
      </c>
      <c r="W814" s="452">
        <v>42634</v>
      </c>
      <c r="X814" s="148"/>
      <c r="Y814" s="148"/>
      <c r="Z814" s="421" t="s">
        <v>204</v>
      </c>
      <c r="AA814" s="141">
        <v>42634</v>
      </c>
      <c r="AB814" s="150"/>
      <c r="AC814" s="144"/>
      <c r="AD814" s="144"/>
      <c r="AE814" s="144"/>
      <c r="AF814" s="144"/>
      <c r="AG814" s="144"/>
      <c r="AH814" s="144"/>
      <c r="AI814" s="144"/>
      <c r="AJ814" s="144"/>
      <c r="AK814" s="144"/>
      <c r="AL814" s="144"/>
      <c r="AM814" s="342"/>
      <c r="AN814" s="479"/>
      <c r="AO814" s="372" t="e">
        <f>VLOOKUP(C814,[2]LICITACIONES!$A$2:$A$51,1,0)</f>
        <v>#N/A</v>
      </c>
      <c r="AP814" s="474"/>
      <c r="AQ814" s="474"/>
      <c r="AR814" s="468"/>
      <c r="AS814" s="468"/>
      <c r="AT814" s="468"/>
      <c r="AU814" s="468"/>
      <c r="AV814" s="468" t="e">
        <f>VLOOKUP(C814,[3]LICITACIONES!$A$2:$B$67,2,0)</f>
        <v>#N/A</v>
      </c>
      <c r="AW814" s="468" t="e">
        <f>VLOOKUP(C814,'[3]O.C. EN EJECUCIÓN'!$A$2:$B$25,2,0)</f>
        <v>#N/A</v>
      </c>
      <c r="AX814" s="100"/>
      <c r="AY814" s="100"/>
      <c r="AZ814" s="100"/>
      <c r="BA814" s="100"/>
      <c r="BB814" s="100"/>
      <c r="BC814" s="100"/>
      <c r="BD814" s="100"/>
      <c r="BE814" s="100"/>
    </row>
    <row r="815" spans="1:57" ht="51.75" x14ac:dyDescent="0.25">
      <c r="A815" s="125">
        <v>819</v>
      </c>
      <c r="B815" s="129" t="s">
        <v>5863</v>
      </c>
      <c r="C815" s="129" t="s">
        <v>5863</v>
      </c>
      <c r="D815" s="133"/>
      <c r="E815" s="127" t="s">
        <v>5909</v>
      </c>
      <c r="F815" s="133"/>
      <c r="G815" s="133"/>
      <c r="H815" s="133" t="s">
        <v>6168</v>
      </c>
      <c r="I815" s="440">
        <v>42620</v>
      </c>
      <c r="J815" s="426" t="s">
        <v>271</v>
      </c>
      <c r="K815" s="426" t="s">
        <v>6270</v>
      </c>
      <c r="L815" s="453">
        <v>3500</v>
      </c>
      <c r="M815" s="133" t="s">
        <v>6298</v>
      </c>
      <c r="N815" s="127" t="s">
        <v>203</v>
      </c>
      <c r="O815" s="457">
        <v>42620</v>
      </c>
      <c r="P815" s="147" t="s">
        <v>203</v>
      </c>
      <c r="Q815" s="451">
        <v>42620</v>
      </c>
      <c r="R815" s="148"/>
      <c r="S815" s="137" t="s">
        <v>70</v>
      </c>
      <c r="T815" s="451">
        <v>42620</v>
      </c>
      <c r="U815" s="148"/>
      <c r="V815" s="148" t="s">
        <v>203</v>
      </c>
      <c r="W815" s="452">
        <v>42632</v>
      </c>
      <c r="X815" s="148"/>
      <c r="Y815" s="148" t="s">
        <v>6535</v>
      </c>
      <c r="Z815" s="421"/>
      <c r="AA815" s="141"/>
      <c r="AB815" s="150"/>
      <c r="AC815" s="144"/>
      <c r="AD815" s="144"/>
      <c r="AE815" s="144"/>
      <c r="AF815" s="144"/>
      <c r="AG815" s="144"/>
      <c r="AH815" s="144"/>
      <c r="AI815" s="144"/>
      <c r="AJ815" s="144"/>
      <c r="AK815" s="144"/>
      <c r="AL815" s="144"/>
      <c r="AM815" s="342"/>
      <c r="AN815" s="479"/>
      <c r="AO815" s="372" t="e">
        <f>VLOOKUP(C815,[2]LICITACIONES!$A$2:$A$51,1,0)</f>
        <v>#N/A</v>
      </c>
      <c r="AP815" s="474"/>
      <c r="AQ815" s="474"/>
      <c r="AR815" s="468"/>
      <c r="AS815" s="468"/>
      <c r="AT815" s="468"/>
      <c r="AU815" s="468"/>
      <c r="AV815" s="468" t="e">
        <f>VLOOKUP(C815,[3]LICITACIONES!$A$2:$B$67,2,0)</f>
        <v>#N/A</v>
      </c>
      <c r="AW815" s="468" t="e">
        <f>VLOOKUP(C815,'[3]O.C. EN EJECUCIÓN'!$A$2:$B$25,2,0)</f>
        <v>#N/A</v>
      </c>
      <c r="AX815" s="100"/>
      <c r="AY815" s="100"/>
      <c r="AZ815" s="100"/>
      <c r="BA815" s="100"/>
      <c r="BB815" s="100"/>
      <c r="BC815" s="100"/>
      <c r="BD815" s="100"/>
      <c r="BE815" s="100"/>
    </row>
    <row r="816" spans="1:57" ht="51.75" x14ac:dyDescent="0.25">
      <c r="A816" s="125">
        <v>820</v>
      </c>
      <c r="B816" s="129" t="s">
        <v>5864</v>
      </c>
      <c r="C816" s="129" t="s">
        <v>5864</v>
      </c>
      <c r="D816" s="133"/>
      <c r="E816" s="127" t="s">
        <v>5910</v>
      </c>
      <c r="F816" s="133"/>
      <c r="G816" s="133"/>
      <c r="H816" s="133" t="s">
        <v>6169</v>
      </c>
      <c r="I816" s="440">
        <v>42620</v>
      </c>
      <c r="J816" s="426" t="s">
        <v>271</v>
      </c>
      <c r="K816" s="426" t="s">
        <v>6299</v>
      </c>
      <c r="L816" s="453">
        <v>4000</v>
      </c>
      <c r="M816" s="133" t="s">
        <v>6300</v>
      </c>
      <c r="N816" s="127" t="s">
        <v>203</v>
      </c>
      <c r="O816" s="457">
        <v>42620</v>
      </c>
      <c r="P816" s="147" t="s">
        <v>203</v>
      </c>
      <c r="Q816" s="451">
        <v>42620</v>
      </c>
      <c r="R816" s="148"/>
      <c r="S816" s="137" t="s">
        <v>70</v>
      </c>
      <c r="T816" s="451">
        <v>42620</v>
      </c>
      <c r="U816" s="148"/>
      <c r="V816" s="148" t="s">
        <v>204</v>
      </c>
      <c r="W816" s="452">
        <v>42634</v>
      </c>
      <c r="X816" s="148"/>
      <c r="Y816" s="148"/>
      <c r="Z816" s="421" t="s">
        <v>204</v>
      </c>
      <c r="AA816" s="141">
        <v>42634</v>
      </c>
      <c r="AB816" s="150"/>
      <c r="AC816" s="144"/>
      <c r="AD816" s="144"/>
      <c r="AE816" s="144"/>
      <c r="AF816" s="144"/>
      <c r="AG816" s="144"/>
      <c r="AH816" s="144"/>
      <c r="AI816" s="144"/>
      <c r="AJ816" s="144"/>
      <c r="AK816" s="144"/>
      <c r="AL816" s="144"/>
      <c r="AM816" s="342"/>
      <c r="AN816" s="479"/>
      <c r="AO816" s="372" t="e">
        <f>VLOOKUP(C816,[2]LICITACIONES!$A$2:$A$51,1,0)</f>
        <v>#N/A</v>
      </c>
      <c r="AP816" s="474"/>
      <c r="AQ816" s="474"/>
      <c r="AR816" s="468"/>
      <c r="AS816" s="468"/>
      <c r="AT816" s="468"/>
      <c r="AU816" s="468"/>
      <c r="AV816" s="468" t="e">
        <f>VLOOKUP(C816,[3]LICITACIONES!$A$2:$B$67,2,0)</f>
        <v>#N/A</v>
      </c>
      <c r="AW816" s="468" t="e">
        <f>VLOOKUP(C816,'[3]O.C. EN EJECUCIÓN'!$A$2:$B$25,2,0)</f>
        <v>#N/A</v>
      </c>
      <c r="AX816" s="100"/>
      <c r="AY816" s="100"/>
      <c r="AZ816" s="100"/>
      <c r="BA816" s="100"/>
      <c r="BB816" s="100"/>
      <c r="BC816" s="100"/>
      <c r="BD816" s="100"/>
      <c r="BE816" s="100"/>
    </row>
    <row r="817" spans="1:57" ht="51.75" x14ac:dyDescent="0.25">
      <c r="A817" s="125">
        <v>821</v>
      </c>
      <c r="B817" s="129" t="s">
        <v>5865</v>
      </c>
      <c r="C817" s="129" t="s">
        <v>5865</v>
      </c>
      <c r="D817" s="133"/>
      <c r="E817" s="127" t="s">
        <v>5911</v>
      </c>
      <c r="F817" s="133"/>
      <c r="G817" s="133"/>
      <c r="H817" s="133" t="s">
        <v>6170</v>
      </c>
      <c r="I817" s="440">
        <v>42620</v>
      </c>
      <c r="J817" s="426" t="s">
        <v>271</v>
      </c>
      <c r="K817" s="426" t="s">
        <v>6301</v>
      </c>
      <c r="L817" s="453">
        <v>4000</v>
      </c>
      <c r="M817" s="133" t="s">
        <v>6302</v>
      </c>
      <c r="N817" s="127" t="s">
        <v>203</v>
      </c>
      <c r="O817" s="457">
        <v>42620</v>
      </c>
      <c r="P817" s="147" t="s">
        <v>203</v>
      </c>
      <c r="Q817" s="451">
        <v>42620</v>
      </c>
      <c r="R817" s="148"/>
      <c r="S817" s="137" t="s">
        <v>70</v>
      </c>
      <c r="T817" s="451">
        <v>42620</v>
      </c>
      <c r="U817" s="148" t="s">
        <v>3293</v>
      </c>
      <c r="V817" s="148" t="s">
        <v>204</v>
      </c>
      <c r="W817" s="452">
        <v>42633</v>
      </c>
      <c r="X817" s="148" t="s">
        <v>6637</v>
      </c>
      <c r="Y817" s="148" t="s">
        <v>6538</v>
      </c>
      <c r="Z817" s="421"/>
      <c r="AA817" s="141"/>
      <c r="AB817" s="150"/>
      <c r="AC817" s="144"/>
      <c r="AD817" s="144"/>
      <c r="AE817" s="144"/>
      <c r="AF817" s="144"/>
      <c r="AG817" s="144"/>
      <c r="AH817" s="144"/>
      <c r="AI817" s="144"/>
      <c r="AJ817" s="144"/>
      <c r="AK817" s="144"/>
      <c r="AL817" s="144"/>
      <c r="AM817" s="342"/>
      <c r="AN817" s="479"/>
      <c r="AO817" s="372" t="e">
        <f>VLOOKUP(C817,[2]LICITACIONES!$A$2:$A$51,1,0)</f>
        <v>#N/A</v>
      </c>
      <c r="AP817" s="474"/>
      <c r="AQ817" s="474"/>
      <c r="AR817" s="468"/>
      <c r="AS817" s="468"/>
      <c r="AT817" s="468"/>
      <c r="AU817" s="468"/>
      <c r="AV817" s="468" t="e">
        <f>VLOOKUP(C817,[3]LICITACIONES!$A$2:$B$67,2,0)</f>
        <v>#N/A</v>
      </c>
      <c r="AW817" s="468" t="e">
        <f>VLOOKUP(C817,'[3]O.C. EN EJECUCIÓN'!$A$2:$B$25,2,0)</f>
        <v>#N/A</v>
      </c>
      <c r="AX817" s="100"/>
      <c r="AY817" s="100"/>
      <c r="AZ817" s="100"/>
      <c r="BA817" s="100"/>
      <c r="BB817" s="100"/>
      <c r="BC817" s="100"/>
      <c r="BD817" s="100"/>
      <c r="BE817" s="100"/>
    </row>
    <row r="818" spans="1:57" ht="51.75" x14ac:dyDescent="0.25">
      <c r="A818" s="125">
        <v>822</v>
      </c>
      <c r="B818" s="129" t="s">
        <v>5866</v>
      </c>
      <c r="C818" s="129" t="s">
        <v>5866</v>
      </c>
      <c r="D818" s="133"/>
      <c r="E818" s="127" t="s">
        <v>5912</v>
      </c>
      <c r="F818" s="133"/>
      <c r="G818" s="133"/>
      <c r="H818" s="133" t="s">
        <v>6171</v>
      </c>
      <c r="I818" s="440">
        <v>42620</v>
      </c>
      <c r="J818" s="426" t="s">
        <v>271</v>
      </c>
      <c r="K818" s="426" t="s">
        <v>6303</v>
      </c>
      <c r="L818" s="453">
        <v>6000</v>
      </c>
      <c r="M818" s="133" t="s">
        <v>6304</v>
      </c>
      <c r="N818" s="127" t="s">
        <v>203</v>
      </c>
      <c r="O818" s="457">
        <v>42620</v>
      </c>
      <c r="P818" s="147" t="s">
        <v>203</v>
      </c>
      <c r="Q818" s="451">
        <v>42620</v>
      </c>
      <c r="R818" s="148"/>
      <c r="S818" s="137" t="s">
        <v>70</v>
      </c>
      <c r="T818" s="451">
        <v>42620</v>
      </c>
      <c r="U818" s="148"/>
      <c r="V818" s="148" t="s">
        <v>204</v>
      </c>
      <c r="W818" s="452">
        <v>42633</v>
      </c>
      <c r="X818" s="148" t="s">
        <v>6638</v>
      </c>
      <c r="Y818" s="148"/>
      <c r="Z818" s="421"/>
      <c r="AA818" s="141"/>
      <c r="AB818" s="150"/>
      <c r="AC818" s="144"/>
      <c r="AD818" s="144"/>
      <c r="AE818" s="144"/>
      <c r="AF818" s="144"/>
      <c r="AG818" s="144"/>
      <c r="AH818" s="144"/>
      <c r="AI818" s="144"/>
      <c r="AJ818" s="144"/>
      <c r="AK818" s="144"/>
      <c r="AL818" s="144"/>
      <c r="AM818" s="342"/>
      <c r="AN818" s="479"/>
      <c r="AO818" s="372" t="e">
        <f>VLOOKUP(C818,[2]LICITACIONES!$A$2:$A$51,1,0)</f>
        <v>#N/A</v>
      </c>
      <c r="AP818" s="474"/>
      <c r="AQ818" s="474"/>
      <c r="AR818" s="468"/>
      <c r="AS818" s="468"/>
      <c r="AT818" s="468"/>
      <c r="AU818" s="468"/>
      <c r="AV818" s="468" t="e">
        <f>VLOOKUP(C818,[3]LICITACIONES!$A$2:$B$67,2,0)</f>
        <v>#N/A</v>
      </c>
      <c r="AW818" s="468" t="e">
        <f>VLOOKUP(C818,'[3]O.C. EN EJECUCIÓN'!$A$2:$B$25,2,0)</f>
        <v>#N/A</v>
      </c>
      <c r="AX818" s="100"/>
      <c r="AY818" s="100"/>
      <c r="AZ818" s="100"/>
      <c r="BA818" s="100"/>
      <c r="BB818" s="100"/>
      <c r="BC818" s="100"/>
      <c r="BD818" s="100"/>
      <c r="BE818" s="100"/>
    </row>
    <row r="819" spans="1:57" ht="51.75" x14ac:dyDescent="0.25">
      <c r="A819" s="125">
        <v>823</v>
      </c>
      <c r="B819" s="129" t="s">
        <v>5867</v>
      </c>
      <c r="C819" s="129" t="s">
        <v>5867</v>
      </c>
      <c r="D819" s="133"/>
      <c r="E819" s="127" t="s">
        <v>5913</v>
      </c>
      <c r="F819" s="133"/>
      <c r="G819" s="133"/>
      <c r="H819" s="133" t="s">
        <v>6172</v>
      </c>
      <c r="I819" s="440">
        <v>42620</v>
      </c>
      <c r="J819" s="426" t="s">
        <v>271</v>
      </c>
      <c r="K819" s="426" t="s">
        <v>6305</v>
      </c>
      <c r="L819" s="453">
        <v>6000</v>
      </c>
      <c r="M819" s="133" t="s">
        <v>6306</v>
      </c>
      <c r="N819" s="127" t="s">
        <v>203</v>
      </c>
      <c r="O819" s="457">
        <v>42620</v>
      </c>
      <c r="P819" s="147" t="s">
        <v>203</v>
      </c>
      <c r="Q819" s="451">
        <v>42620</v>
      </c>
      <c r="R819" s="148"/>
      <c r="S819" s="137" t="s">
        <v>70</v>
      </c>
      <c r="T819" s="451">
        <v>42620</v>
      </c>
      <c r="U819" s="148" t="s">
        <v>3293</v>
      </c>
      <c r="V819" s="148" t="s">
        <v>204</v>
      </c>
      <c r="W819" s="452">
        <v>42632</v>
      </c>
      <c r="X819" s="148" t="s">
        <v>6539</v>
      </c>
      <c r="Y819" s="148" t="s">
        <v>6542</v>
      </c>
      <c r="Z819" s="421"/>
      <c r="AA819" s="141"/>
      <c r="AB819" s="150"/>
      <c r="AC819" s="144"/>
      <c r="AD819" s="144"/>
      <c r="AE819" s="144"/>
      <c r="AF819" s="144"/>
      <c r="AG819" s="144"/>
      <c r="AH819" s="144"/>
      <c r="AI819" s="144"/>
      <c r="AJ819" s="144"/>
      <c r="AK819" s="144"/>
      <c r="AL819" s="144"/>
      <c r="AM819" s="342"/>
      <c r="AN819" s="479"/>
      <c r="AO819" s="372" t="e">
        <f>VLOOKUP(C819,[2]LICITACIONES!$A$2:$A$51,1,0)</f>
        <v>#N/A</v>
      </c>
      <c r="AP819" s="474"/>
      <c r="AQ819" s="474"/>
      <c r="AR819" s="468"/>
      <c r="AS819" s="468"/>
      <c r="AT819" s="468"/>
      <c r="AU819" s="468"/>
      <c r="AV819" s="468" t="e">
        <f>VLOOKUP(C819,[3]LICITACIONES!$A$2:$B$67,2,0)</f>
        <v>#N/A</v>
      </c>
      <c r="AW819" s="468" t="e">
        <f>VLOOKUP(C819,'[3]O.C. EN EJECUCIÓN'!$A$2:$B$25,2,0)</f>
        <v>#N/A</v>
      </c>
      <c r="AX819" s="100"/>
      <c r="AY819" s="100"/>
      <c r="AZ819" s="100"/>
      <c r="BA819" s="100"/>
      <c r="BB819" s="100"/>
      <c r="BC819" s="100"/>
      <c r="BD819" s="100"/>
      <c r="BE819" s="100"/>
    </row>
    <row r="820" spans="1:57" ht="51.75" x14ac:dyDescent="0.25">
      <c r="A820" s="125">
        <v>824</v>
      </c>
      <c r="B820" s="129" t="s">
        <v>5868</v>
      </c>
      <c r="C820" s="129" t="s">
        <v>5868</v>
      </c>
      <c r="D820" s="133"/>
      <c r="E820" s="127" t="s">
        <v>5914</v>
      </c>
      <c r="F820" s="133"/>
      <c r="G820" s="133"/>
      <c r="H820" s="133" t="s">
        <v>6173</v>
      </c>
      <c r="I820" s="440">
        <v>42620</v>
      </c>
      <c r="J820" s="426" t="s">
        <v>271</v>
      </c>
      <c r="K820" s="426" t="s">
        <v>6307</v>
      </c>
      <c r="L820" s="453">
        <v>8000</v>
      </c>
      <c r="M820" s="133" t="s">
        <v>6308</v>
      </c>
      <c r="N820" s="127" t="s">
        <v>203</v>
      </c>
      <c r="O820" s="457">
        <v>42620</v>
      </c>
      <c r="P820" s="147" t="s">
        <v>203</v>
      </c>
      <c r="Q820" s="451">
        <v>42620</v>
      </c>
      <c r="R820" s="148"/>
      <c r="S820" s="137" t="s">
        <v>70</v>
      </c>
      <c r="T820" s="451">
        <v>42620</v>
      </c>
      <c r="U820" s="148" t="s">
        <v>3293</v>
      </c>
      <c r="V820" s="148" t="s">
        <v>204</v>
      </c>
      <c r="W820" s="452">
        <v>42632</v>
      </c>
      <c r="X820" s="148" t="s">
        <v>6540</v>
      </c>
      <c r="Y820" s="148" t="s">
        <v>6542</v>
      </c>
      <c r="Z820" s="421"/>
      <c r="AA820" s="141"/>
      <c r="AB820" s="150"/>
      <c r="AC820" s="144"/>
      <c r="AD820" s="144"/>
      <c r="AE820" s="144"/>
      <c r="AF820" s="144"/>
      <c r="AG820" s="144"/>
      <c r="AH820" s="144"/>
      <c r="AI820" s="144"/>
      <c r="AJ820" s="144"/>
      <c r="AK820" s="144"/>
      <c r="AL820" s="144"/>
      <c r="AM820" s="342"/>
      <c r="AN820" s="479"/>
      <c r="AO820" s="372" t="e">
        <f>VLOOKUP(C820,[2]LICITACIONES!$A$2:$A$51,1,0)</f>
        <v>#N/A</v>
      </c>
      <c r="AP820" s="474"/>
      <c r="AQ820" s="474"/>
      <c r="AR820" s="468"/>
      <c r="AS820" s="468"/>
      <c r="AT820" s="468"/>
      <c r="AU820" s="468"/>
      <c r="AV820" s="468" t="e">
        <f>VLOOKUP(C820,[3]LICITACIONES!$A$2:$B$67,2,0)</f>
        <v>#N/A</v>
      </c>
      <c r="AW820" s="468" t="e">
        <f>VLOOKUP(C820,'[3]O.C. EN EJECUCIÓN'!$A$2:$B$25,2,0)</f>
        <v>#N/A</v>
      </c>
      <c r="AX820" s="100"/>
      <c r="AY820" s="100"/>
      <c r="AZ820" s="100"/>
      <c r="BA820" s="100"/>
      <c r="BB820" s="100"/>
      <c r="BC820" s="100"/>
      <c r="BD820" s="100"/>
      <c r="BE820" s="100"/>
    </row>
    <row r="821" spans="1:57" ht="51.75" x14ac:dyDescent="0.25">
      <c r="A821" s="125">
        <v>825</v>
      </c>
      <c r="B821" s="129" t="s">
        <v>5869</v>
      </c>
      <c r="C821" s="129" t="s">
        <v>5869</v>
      </c>
      <c r="D821" s="133"/>
      <c r="E821" s="127" t="s">
        <v>5915</v>
      </c>
      <c r="F821" s="133"/>
      <c r="G821" s="133"/>
      <c r="H821" s="133" t="s">
        <v>6174</v>
      </c>
      <c r="I821" s="440">
        <v>42620</v>
      </c>
      <c r="J821" s="426" t="s">
        <v>271</v>
      </c>
      <c r="K821" s="426" t="s">
        <v>6288</v>
      </c>
      <c r="L821" s="453">
        <v>7000</v>
      </c>
      <c r="M821" s="133" t="s">
        <v>6309</v>
      </c>
      <c r="N821" s="127" t="s">
        <v>203</v>
      </c>
      <c r="O821" s="457">
        <v>42620</v>
      </c>
      <c r="P821" s="147" t="s">
        <v>203</v>
      </c>
      <c r="Q821" s="451">
        <v>42620</v>
      </c>
      <c r="R821" s="148"/>
      <c r="S821" s="137" t="s">
        <v>70</v>
      </c>
      <c r="T821" s="451">
        <v>42620</v>
      </c>
      <c r="U821" s="148"/>
      <c r="V821" s="148" t="s">
        <v>204</v>
      </c>
      <c r="W821" s="452">
        <v>42640</v>
      </c>
      <c r="X821" s="148" t="s">
        <v>6766</v>
      </c>
      <c r="Y821" s="148"/>
      <c r="Z821" s="421"/>
      <c r="AA821" s="141"/>
      <c r="AB821" s="150"/>
      <c r="AC821" s="144"/>
      <c r="AD821" s="144"/>
      <c r="AE821" s="144"/>
      <c r="AF821" s="144"/>
      <c r="AG821" s="144"/>
      <c r="AH821" s="144"/>
      <c r="AI821" s="144"/>
      <c r="AJ821" s="144"/>
      <c r="AK821" s="144"/>
      <c r="AL821" s="144"/>
      <c r="AM821" s="342"/>
      <c r="AN821" s="479"/>
      <c r="AO821" s="372" t="e">
        <f>VLOOKUP(C821,[2]LICITACIONES!$A$2:$A$51,1,0)</f>
        <v>#N/A</v>
      </c>
      <c r="AP821" s="474"/>
      <c r="AQ821" s="474"/>
      <c r="AR821" s="468"/>
      <c r="AS821" s="468"/>
      <c r="AT821" s="468"/>
      <c r="AU821" s="468"/>
      <c r="AV821" s="468" t="e">
        <f>VLOOKUP(C821,[3]LICITACIONES!$A$2:$B$67,2,0)</f>
        <v>#N/A</v>
      </c>
      <c r="AW821" s="468" t="e">
        <f>VLOOKUP(C821,'[3]O.C. EN EJECUCIÓN'!$A$2:$B$25,2,0)</f>
        <v>#N/A</v>
      </c>
      <c r="AX821" s="100"/>
      <c r="AY821" s="100"/>
      <c r="AZ821" s="100"/>
      <c r="BA821" s="100"/>
      <c r="BB821" s="100"/>
      <c r="BC821" s="100"/>
      <c r="BD821" s="100"/>
      <c r="BE821" s="100"/>
    </row>
    <row r="822" spans="1:57" ht="51.75" x14ac:dyDescent="0.25">
      <c r="A822" s="125">
        <v>826</v>
      </c>
      <c r="B822" s="129" t="s">
        <v>5870</v>
      </c>
      <c r="C822" s="129" t="s">
        <v>5870</v>
      </c>
      <c r="D822" s="133"/>
      <c r="E822" s="127" t="s">
        <v>5916</v>
      </c>
      <c r="F822" s="133"/>
      <c r="G822" s="133"/>
      <c r="H822" s="133" t="s">
        <v>6175</v>
      </c>
      <c r="I822" s="440">
        <v>42620</v>
      </c>
      <c r="J822" s="426" t="s">
        <v>271</v>
      </c>
      <c r="K822" s="426" t="s">
        <v>6310</v>
      </c>
      <c r="L822" s="453">
        <v>8000</v>
      </c>
      <c r="M822" s="133" t="s">
        <v>6311</v>
      </c>
      <c r="N822" s="127" t="s">
        <v>203</v>
      </c>
      <c r="O822" s="457">
        <v>42620</v>
      </c>
      <c r="P822" s="147" t="s">
        <v>203</v>
      </c>
      <c r="Q822" s="451">
        <v>42620</v>
      </c>
      <c r="R822" s="148"/>
      <c r="S822" s="137" t="s">
        <v>70</v>
      </c>
      <c r="T822" s="451">
        <v>42620</v>
      </c>
      <c r="U822" s="148" t="s">
        <v>3293</v>
      </c>
      <c r="V822" s="148" t="s">
        <v>204</v>
      </c>
      <c r="W822" s="452">
        <v>42633</v>
      </c>
      <c r="X822" s="148" t="s">
        <v>6639</v>
      </c>
      <c r="Y822" s="148"/>
      <c r="Z822" s="421" t="s">
        <v>206</v>
      </c>
      <c r="AA822" s="141">
        <v>42647</v>
      </c>
      <c r="AB822" s="150"/>
      <c r="AC822" s="144"/>
      <c r="AD822" s="144"/>
      <c r="AE822" s="144"/>
      <c r="AF822" s="144"/>
      <c r="AG822" s="144"/>
      <c r="AH822" s="144"/>
      <c r="AI822" s="144"/>
      <c r="AJ822" s="144"/>
      <c r="AK822" s="144"/>
      <c r="AL822" s="144"/>
      <c r="AM822" s="342"/>
      <c r="AN822" s="479"/>
      <c r="AO822" s="372" t="e">
        <f>VLOOKUP(C822,[2]LICITACIONES!$A$2:$A$51,1,0)</f>
        <v>#N/A</v>
      </c>
      <c r="AP822" s="474"/>
      <c r="AQ822" s="474"/>
      <c r="AR822" s="468"/>
      <c r="AS822" s="468"/>
      <c r="AT822" s="468"/>
      <c r="AU822" s="468"/>
      <c r="AV822" s="468" t="e">
        <f>VLOOKUP(C822,[3]LICITACIONES!$A$2:$B$67,2,0)</f>
        <v>#N/A</v>
      </c>
      <c r="AW822" s="468" t="e">
        <f>VLOOKUP(C822,'[3]O.C. EN EJECUCIÓN'!$A$2:$B$25,2,0)</f>
        <v>#N/A</v>
      </c>
      <c r="AX822" s="100"/>
      <c r="AY822" s="100"/>
      <c r="AZ822" s="100"/>
      <c r="BA822" s="100"/>
      <c r="BB822" s="100"/>
      <c r="BC822" s="100"/>
      <c r="BD822" s="100"/>
      <c r="BE822" s="100"/>
    </row>
    <row r="823" spans="1:57" ht="64.5" x14ac:dyDescent="0.25">
      <c r="A823" s="125">
        <v>827</v>
      </c>
      <c r="B823" s="129" t="s">
        <v>5871</v>
      </c>
      <c r="C823" s="129" t="s">
        <v>5871</v>
      </c>
      <c r="D823" s="133"/>
      <c r="E823" s="127" t="s">
        <v>5917</v>
      </c>
      <c r="F823" s="133"/>
      <c r="G823" s="133"/>
      <c r="H823" s="133" t="s">
        <v>6176</v>
      </c>
      <c r="I823" s="440">
        <v>42620</v>
      </c>
      <c r="J823" s="426" t="s">
        <v>271</v>
      </c>
      <c r="K823" s="426" t="s">
        <v>6312</v>
      </c>
      <c r="L823" s="453">
        <v>7000</v>
      </c>
      <c r="M823" s="133" t="s">
        <v>6313</v>
      </c>
      <c r="N823" s="127" t="s">
        <v>203</v>
      </c>
      <c r="O823" s="457">
        <v>42620</v>
      </c>
      <c r="P823" s="147" t="s">
        <v>203</v>
      </c>
      <c r="Q823" s="451">
        <v>42620</v>
      </c>
      <c r="R823" s="148"/>
      <c r="S823" s="137" t="s">
        <v>70</v>
      </c>
      <c r="T823" s="451">
        <v>42620</v>
      </c>
      <c r="U823" s="148"/>
      <c r="V823" s="148" t="s">
        <v>203</v>
      </c>
      <c r="W823" s="452">
        <v>42632</v>
      </c>
      <c r="X823" s="148"/>
      <c r="Y823" s="148" t="s">
        <v>6541</v>
      </c>
      <c r="Z823" s="421"/>
      <c r="AA823" s="141"/>
      <c r="AB823" s="150"/>
      <c r="AC823" s="144"/>
      <c r="AD823" s="144"/>
      <c r="AE823" s="144"/>
      <c r="AF823" s="144"/>
      <c r="AG823" s="144"/>
      <c r="AH823" s="144"/>
      <c r="AI823" s="144"/>
      <c r="AJ823" s="144"/>
      <c r="AK823" s="144"/>
      <c r="AL823" s="144"/>
      <c r="AM823" s="342"/>
      <c r="AN823" s="479"/>
      <c r="AO823" s="372" t="e">
        <f>VLOOKUP(C823,[2]LICITACIONES!$A$2:$A$51,1,0)</f>
        <v>#N/A</v>
      </c>
      <c r="AP823" s="474"/>
      <c r="AQ823" s="474"/>
      <c r="AR823" s="468"/>
      <c r="AS823" s="468"/>
      <c r="AT823" s="468"/>
      <c r="AU823" s="468"/>
      <c r="AV823" s="468" t="e">
        <f>VLOOKUP(C823,[3]LICITACIONES!$A$2:$B$67,2,0)</f>
        <v>#N/A</v>
      </c>
      <c r="AW823" s="468" t="e">
        <f>VLOOKUP(C823,'[3]O.C. EN EJECUCIÓN'!$A$2:$B$25,2,0)</f>
        <v>#N/A</v>
      </c>
      <c r="AX823" s="100"/>
      <c r="AY823" s="100"/>
      <c r="AZ823" s="100"/>
      <c r="BA823" s="100"/>
      <c r="BB823" s="100"/>
      <c r="BC823" s="100"/>
      <c r="BD823" s="100"/>
      <c r="BE823" s="100"/>
    </row>
    <row r="824" spans="1:57" ht="51.75" x14ac:dyDescent="0.25">
      <c r="A824" s="125">
        <v>828</v>
      </c>
      <c r="B824" s="129" t="s">
        <v>5872</v>
      </c>
      <c r="C824" s="129" t="s">
        <v>5872</v>
      </c>
      <c r="D824" s="133"/>
      <c r="E824" s="127" t="s">
        <v>5918</v>
      </c>
      <c r="F824" s="133"/>
      <c r="G824" s="133"/>
      <c r="H824" s="133" t="s">
        <v>6177</v>
      </c>
      <c r="I824" s="440">
        <v>42620</v>
      </c>
      <c r="J824" s="426" t="s">
        <v>271</v>
      </c>
      <c r="K824" s="426" t="s">
        <v>6314</v>
      </c>
      <c r="L824" s="453">
        <v>7000</v>
      </c>
      <c r="M824" s="133" t="s">
        <v>6315</v>
      </c>
      <c r="N824" s="127" t="s">
        <v>203</v>
      </c>
      <c r="O824" s="457">
        <v>42620</v>
      </c>
      <c r="P824" s="147" t="s">
        <v>203</v>
      </c>
      <c r="Q824" s="451">
        <v>42620</v>
      </c>
      <c r="R824" s="148"/>
      <c r="S824" s="137" t="s">
        <v>70</v>
      </c>
      <c r="T824" s="451">
        <v>42620</v>
      </c>
      <c r="U824" s="148"/>
      <c r="V824" s="148" t="s">
        <v>204</v>
      </c>
      <c r="W824" s="452">
        <v>42633</v>
      </c>
      <c r="X824" s="148" t="s">
        <v>6640</v>
      </c>
      <c r="Y824" s="148"/>
      <c r="Z824" s="421"/>
      <c r="AA824" s="141"/>
      <c r="AB824" s="150"/>
      <c r="AC824" s="144"/>
      <c r="AD824" s="144"/>
      <c r="AE824" s="144"/>
      <c r="AF824" s="144"/>
      <c r="AG824" s="144"/>
      <c r="AH824" s="144"/>
      <c r="AI824" s="144"/>
      <c r="AJ824" s="144"/>
      <c r="AK824" s="144"/>
      <c r="AL824" s="144"/>
      <c r="AM824" s="342"/>
      <c r="AN824" s="479"/>
      <c r="AO824" s="372" t="e">
        <f>VLOOKUP(C824,[2]LICITACIONES!$A$2:$A$51,1,0)</f>
        <v>#N/A</v>
      </c>
      <c r="AP824" s="474"/>
      <c r="AQ824" s="474"/>
      <c r="AR824" s="468"/>
      <c r="AS824" s="468"/>
      <c r="AT824" s="468"/>
      <c r="AU824" s="468"/>
      <c r="AV824" s="468" t="e">
        <f>VLOOKUP(C824,[3]LICITACIONES!$A$2:$B$67,2,0)</f>
        <v>#N/A</v>
      </c>
      <c r="AW824" s="468" t="e">
        <f>VLOOKUP(C824,'[3]O.C. EN EJECUCIÓN'!$A$2:$B$25,2,0)</f>
        <v>#N/A</v>
      </c>
      <c r="AX824" s="100"/>
      <c r="AY824" s="100"/>
      <c r="AZ824" s="100"/>
      <c r="BA824" s="100"/>
      <c r="BB824" s="100"/>
      <c r="BC824" s="100"/>
      <c r="BD824" s="100"/>
      <c r="BE824" s="100"/>
    </row>
    <row r="825" spans="1:57" ht="51.75" x14ac:dyDescent="0.25">
      <c r="A825" s="125">
        <v>829</v>
      </c>
      <c r="B825" s="129" t="s">
        <v>5873</v>
      </c>
      <c r="C825" s="129" t="s">
        <v>5873</v>
      </c>
      <c r="D825" s="133"/>
      <c r="E825" s="127" t="s">
        <v>5919</v>
      </c>
      <c r="F825" s="133"/>
      <c r="G825" s="133"/>
      <c r="H825" s="133" t="s">
        <v>6178</v>
      </c>
      <c r="I825" s="440">
        <v>42620</v>
      </c>
      <c r="J825" s="426" t="s">
        <v>271</v>
      </c>
      <c r="K825" s="426" t="s">
        <v>6316</v>
      </c>
      <c r="L825" s="453">
        <v>7000</v>
      </c>
      <c r="M825" s="133" t="s">
        <v>6317</v>
      </c>
      <c r="N825" s="127" t="s">
        <v>203</v>
      </c>
      <c r="O825" s="457">
        <v>42620</v>
      </c>
      <c r="P825" s="147" t="s">
        <v>203</v>
      </c>
      <c r="Q825" s="451">
        <v>42620</v>
      </c>
      <c r="R825" s="148"/>
      <c r="S825" s="137" t="s">
        <v>70</v>
      </c>
      <c r="T825" s="451">
        <v>42620</v>
      </c>
      <c r="U825" s="148"/>
      <c r="V825" s="148" t="s">
        <v>204</v>
      </c>
      <c r="W825" s="452">
        <v>42640</v>
      </c>
      <c r="X825" s="148" t="s">
        <v>6767</v>
      </c>
      <c r="Y825" s="148"/>
      <c r="Z825" s="421"/>
      <c r="AA825" s="141"/>
      <c r="AB825" s="150"/>
      <c r="AC825" s="144"/>
      <c r="AD825" s="144"/>
      <c r="AE825" s="144"/>
      <c r="AF825" s="144"/>
      <c r="AG825" s="144"/>
      <c r="AH825" s="144"/>
      <c r="AI825" s="144"/>
      <c r="AJ825" s="144"/>
      <c r="AK825" s="144"/>
      <c r="AL825" s="144"/>
      <c r="AM825" s="342"/>
      <c r="AN825" s="479"/>
      <c r="AO825" s="372" t="e">
        <f>VLOOKUP(C825,[2]LICITACIONES!$A$2:$A$51,1,0)</f>
        <v>#N/A</v>
      </c>
      <c r="AP825" s="474"/>
      <c r="AQ825" s="474"/>
      <c r="AR825" s="468"/>
      <c r="AS825" s="468"/>
      <c r="AT825" s="468"/>
      <c r="AU825" s="468"/>
      <c r="AV825" s="468" t="e">
        <f>VLOOKUP(C825,[3]LICITACIONES!$A$2:$B$67,2,0)</f>
        <v>#N/A</v>
      </c>
      <c r="AW825" s="468" t="e">
        <f>VLOOKUP(C825,'[3]O.C. EN EJECUCIÓN'!$A$2:$B$25,2,0)</f>
        <v>#N/A</v>
      </c>
      <c r="AX825" s="100"/>
      <c r="AY825" s="100"/>
      <c r="AZ825" s="100"/>
      <c r="BA825" s="100"/>
      <c r="BB825" s="100"/>
      <c r="BC825" s="100"/>
      <c r="BD825" s="100"/>
      <c r="BE825" s="100"/>
    </row>
    <row r="826" spans="1:57" ht="51.75" x14ac:dyDescent="0.25">
      <c r="A826" s="125">
        <v>830</v>
      </c>
      <c r="B826" s="129" t="s">
        <v>5874</v>
      </c>
      <c r="C826" s="129" t="s">
        <v>5874</v>
      </c>
      <c r="D826" s="133"/>
      <c r="E826" s="127" t="s">
        <v>5920</v>
      </c>
      <c r="F826" s="133"/>
      <c r="G826" s="133"/>
      <c r="H826" s="133" t="s">
        <v>6179</v>
      </c>
      <c r="I826" s="440">
        <v>42620</v>
      </c>
      <c r="J826" s="426" t="s">
        <v>271</v>
      </c>
      <c r="K826" s="426" t="s">
        <v>6318</v>
      </c>
      <c r="L826" s="453">
        <v>5000</v>
      </c>
      <c r="M826" s="133" t="s">
        <v>6319</v>
      </c>
      <c r="N826" s="127" t="s">
        <v>203</v>
      </c>
      <c r="O826" s="457">
        <v>42620</v>
      </c>
      <c r="P826" s="147" t="s">
        <v>203</v>
      </c>
      <c r="Q826" s="451">
        <v>42620</v>
      </c>
      <c r="R826" s="148"/>
      <c r="S826" s="137" t="s">
        <v>70</v>
      </c>
      <c r="T826" s="451">
        <v>42620</v>
      </c>
      <c r="U826" s="148" t="s">
        <v>3293</v>
      </c>
      <c r="V826" s="148" t="s">
        <v>204</v>
      </c>
      <c r="W826" s="452">
        <v>42633</v>
      </c>
      <c r="X826" s="148" t="s">
        <v>6641</v>
      </c>
      <c r="Y826" s="148" t="s">
        <v>6542</v>
      </c>
      <c r="Z826" s="421"/>
      <c r="AA826" s="141"/>
      <c r="AB826" s="150"/>
      <c r="AC826" s="144"/>
      <c r="AD826" s="144"/>
      <c r="AE826" s="144"/>
      <c r="AF826" s="144"/>
      <c r="AG826" s="144"/>
      <c r="AH826" s="144"/>
      <c r="AI826" s="144"/>
      <c r="AJ826" s="144"/>
      <c r="AK826" s="144"/>
      <c r="AL826" s="144"/>
      <c r="AM826" s="342"/>
      <c r="AN826" s="479"/>
      <c r="AO826" s="372" t="e">
        <f>VLOOKUP(C826,[2]LICITACIONES!$A$2:$A$51,1,0)</f>
        <v>#N/A</v>
      </c>
      <c r="AP826" s="474"/>
      <c r="AQ826" s="474"/>
      <c r="AR826" s="468"/>
      <c r="AS826" s="468"/>
      <c r="AT826" s="468"/>
      <c r="AU826" s="468"/>
      <c r="AV826" s="468" t="e">
        <f>VLOOKUP(C826,[3]LICITACIONES!$A$2:$B$67,2,0)</f>
        <v>#N/A</v>
      </c>
      <c r="AW826" s="468" t="e">
        <f>VLOOKUP(C826,'[3]O.C. EN EJECUCIÓN'!$A$2:$B$25,2,0)</f>
        <v>#N/A</v>
      </c>
      <c r="AX826" s="100"/>
      <c r="AY826" s="100"/>
      <c r="AZ826" s="100"/>
      <c r="BA826" s="100"/>
      <c r="BB826" s="100"/>
      <c r="BC826" s="100"/>
      <c r="BD826" s="100"/>
      <c r="BE826" s="100"/>
    </row>
    <row r="827" spans="1:57" ht="51.75" x14ac:dyDescent="0.25">
      <c r="A827" s="125">
        <v>831</v>
      </c>
      <c r="B827" s="129" t="s">
        <v>5875</v>
      </c>
      <c r="C827" s="129" t="s">
        <v>5875</v>
      </c>
      <c r="D827" s="133"/>
      <c r="E827" s="127" t="s">
        <v>5921</v>
      </c>
      <c r="F827" s="133"/>
      <c r="G827" s="133"/>
      <c r="H827" s="133" t="s">
        <v>6180</v>
      </c>
      <c r="I827" s="440">
        <v>42620</v>
      </c>
      <c r="J827" s="426" t="s">
        <v>271</v>
      </c>
      <c r="K827" s="426" t="s">
        <v>6320</v>
      </c>
      <c r="L827" s="453">
        <v>40000</v>
      </c>
      <c r="M827" s="133" t="s">
        <v>6321</v>
      </c>
      <c r="N827" s="127" t="s">
        <v>203</v>
      </c>
      <c r="O827" s="457">
        <v>42620</v>
      </c>
      <c r="P827" s="147" t="s">
        <v>203</v>
      </c>
      <c r="Q827" s="451">
        <v>42620</v>
      </c>
      <c r="R827" s="148"/>
      <c r="S827" s="137" t="s">
        <v>70</v>
      </c>
      <c r="T827" s="451">
        <v>42620</v>
      </c>
      <c r="U827" s="148"/>
      <c r="V827" s="148" t="s">
        <v>204</v>
      </c>
      <c r="W827" s="452">
        <v>42634</v>
      </c>
      <c r="X827" s="148"/>
      <c r="Y827" s="148"/>
      <c r="Z827" s="421" t="s">
        <v>204</v>
      </c>
      <c r="AA827" s="141">
        <v>42634</v>
      </c>
      <c r="AB827" s="150"/>
      <c r="AC827" s="144"/>
      <c r="AD827" s="144"/>
      <c r="AE827" s="144"/>
      <c r="AF827" s="144"/>
      <c r="AG827" s="144"/>
      <c r="AH827" s="144"/>
      <c r="AI827" s="144"/>
      <c r="AJ827" s="144"/>
      <c r="AK827" s="144"/>
      <c r="AL827" s="144"/>
      <c r="AM827" s="342"/>
      <c r="AN827" s="479"/>
      <c r="AO827" s="372" t="e">
        <f>VLOOKUP(C827,[2]LICITACIONES!$A$2:$A$51,1,0)</f>
        <v>#N/A</v>
      </c>
      <c r="AP827" s="474"/>
      <c r="AQ827" s="474"/>
      <c r="AR827" s="468"/>
      <c r="AS827" s="468"/>
      <c r="AT827" s="468"/>
      <c r="AU827" s="468"/>
      <c r="AV827" s="468" t="e">
        <f>VLOOKUP(C827,[3]LICITACIONES!$A$2:$B$67,2,0)</f>
        <v>#N/A</v>
      </c>
      <c r="AW827" s="468" t="e">
        <f>VLOOKUP(C827,'[3]O.C. EN EJECUCIÓN'!$A$2:$B$25,2,0)</f>
        <v>#N/A</v>
      </c>
      <c r="AX827" s="100"/>
      <c r="AY827" s="100"/>
      <c r="AZ827" s="100"/>
      <c r="BA827" s="100"/>
      <c r="BB827" s="100"/>
      <c r="BC827" s="100"/>
      <c r="BD827" s="100"/>
      <c r="BE827" s="100"/>
    </row>
    <row r="828" spans="1:57" ht="51.75" x14ac:dyDescent="0.25">
      <c r="A828" s="125">
        <v>832</v>
      </c>
      <c r="B828" s="129" t="s">
        <v>5876</v>
      </c>
      <c r="C828" s="129" t="s">
        <v>5876</v>
      </c>
      <c r="D828" s="133"/>
      <c r="E828" s="127" t="s">
        <v>5922</v>
      </c>
      <c r="F828" s="133"/>
      <c r="G828" s="133"/>
      <c r="H828" s="133" t="s">
        <v>6181</v>
      </c>
      <c r="I828" s="440">
        <v>42620</v>
      </c>
      <c r="J828" s="426" t="s">
        <v>271</v>
      </c>
      <c r="K828" s="426" t="s">
        <v>6322</v>
      </c>
      <c r="L828" s="453">
        <v>6000</v>
      </c>
      <c r="M828" s="133" t="s">
        <v>6323</v>
      </c>
      <c r="N828" s="127" t="s">
        <v>203</v>
      </c>
      <c r="O828" s="457">
        <v>42620</v>
      </c>
      <c r="P828" s="147" t="s">
        <v>203</v>
      </c>
      <c r="Q828" s="451">
        <v>42620</v>
      </c>
      <c r="R828" s="148"/>
      <c r="S828" s="137" t="s">
        <v>70</v>
      </c>
      <c r="T828" s="451">
        <v>42620</v>
      </c>
      <c r="U828" s="148" t="s">
        <v>3293</v>
      </c>
      <c r="V828" s="148" t="s">
        <v>204</v>
      </c>
      <c r="W828" s="452">
        <v>42633</v>
      </c>
      <c r="X828" s="148" t="s">
        <v>6642</v>
      </c>
      <c r="Y828" s="148" t="s">
        <v>6542</v>
      </c>
      <c r="Z828" s="421"/>
      <c r="AA828" s="141"/>
      <c r="AB828" s="150"/>
      <c r="AC828" s="144"/>
      <c r="AD828" s="144"/>
      <c r="AE828" s="144"/>
      <c r="AF828" s="144"/>
      <c r="AG828" s="144"/>
      <c r="AH828" s="144"/>
      <c r="AI828" s="144"/>
      <c r="AJ828" s="144"/>
      <c r="AK828" s="144"/>
      <c r="AL828" s="144"/>
      <c r="AM828" s="342"/>
      <c r="AN828" s="479"/>
      <c r="AO828" s="372" t="e">
        <f>VLOOKUP(C828,[2]LICITACIONES!$A$2:$A$51,1,0)</f>
        <v>#N/A</v>
      </c>
      <c r="AP828" s="474"/>
      <c r="AQ828" s="474"/>
      <c r="AR828" s="468"/>
      <c r="AS828" s="468"/>
      <c r="AT828" s="468"/>
      <c r="AU828" s="468"/>
      <c r="AV828" s="468" t="e">
        <f>VLOOKUP(C828,[3]LICITACIONES!$A$2:$B$67,2,0)</f>
        <v>#N/A</v>
      </c>
      <c r="AW828" s="468" t="e">
        <f>VLOOKUP(C828,'[3]O.C. EN EJECUCIÓN'!$A$2:$B$25,2,0)</f>
        <v>#N/A</v>
      </c>
      <c r="AX828" s="100"/>
      <c r="AY828" s="100"/>
      <c r="AZ828" s="100"/>
      <c r="BA828" s="100"/>
      <c r="BB828" s="100"/>
      <c r="BC828" s="100"/>
      <c r="BD828" s="100"/>
      <c r="BE828" s="100"/>
    </row>
    <row r="829" spans="1:57" ht="51.75" x14ac:dyDescent="0.25">
      <c r="A829" s="125">
        <v>833</v>
      </c>
      <c r="B829" s="129" t="s">
        <v>5877</v>
      </c>
      <c r="C829" s="129" t="s">
        <v>5877</v>
      </c>
      <c r="D829" s="133"/>
      <c r="E829" s="127" t="s">
        <v>5923</v>
      </c>
      <c r="F829" s="133"/>
      <c r="G829" s="133"/>
      <c r="H829" s="133" t="s">
        <v>6182</v>
      </c>
      <c r="I829" s="440">
        <v>42620</v>
      </c>
      <c r="J829" s="426" t="s">
        <v>271</v>
      </c>
      <c r="K829" s="426" t="s">
        <v>6324</v>
      </c>
      <c r="L829" s="453" t="s">
        <v>6325</v>
      </c>
      <c r="M829" s="133" t="s">
        <v>6326</v>
      </c>
      <c r="N829" s="127" t="s">
        <v>203</v>
      </c>
      <c r="O829" s="457">
        <v>42620</v>
      </c>
      <c r="P829" s="147" t="s">
        <v>203</v>
      </c>
      <c r="Q829" s="451">
        <v>42620</v>
      </c>
      <c r="R829" s="148"/>
      <c r="S829" s="137" t="s">
        <v>70</v>
      </c>
      <c r="T829" s="451">
        <v>42620</v>
      </c>
      <c r="U829" s="148" t="s">
        <v>3293</v>
      </c>
      <c r="V829" s="148" t="s">
        <v>204</v>
      </c>
      <c r="W829" s="452">
        <v>42633</v>
      </c>
      <c r="X829" s="148" t="s">
        <v>6643</v>
      </c>
      <c r="Y829" s="148" t="s">
        <v>6542</v>
      </c>
      <c r="Z829" s="421"/>
      <c r="AA829" s="141"/>
      <c r="AB829" s="150"/>
      <c r="AC829" s="144"/>
      <c r="AD829" s="144"/>
      <c r="AE829" s="144"/>
      <c r="AF829" s="144"/>
      <c r="AG829" s="144"/>
      <c r="AH829" s="144"/>
      <c r="AI829" s="144"/>
      <c r="AJ829" s="144"/>
      <c r="AK829" s="144"/>
      <c r="AL829" s="144"/>
      <c r="AM829" s="342"/>
      <c r="AN829" s="479"/>
      <c r="AO829" s="372" t="e">
        <f>VLOOKUP(C829,[2]LICITACIONES!$A$2:$A$51,1,0)</f>
        <v>#N/A</v>
      </c>
      <c r="AP829" s="474"/>
      <c r="AQ829" s="474"/>
      <c r="AR829" s="468"/>
      <c r="AS829" s="468"/>
      <c r="AT829" s="468"/>
      <c r="AU829" s="468"/>
      <c r="AV829" s="468" t="e">
        <f>VLOOKUP(C829,[3]LICITACIONES!$A$2:$B$67,2,0)</f>
        <v>#N/A</v>
      </c>
      <c r="AW829" s="468" t="e">
        <f>VLOOKUP(C829,'[3]O.C. EN EJECUCIÓN'!$A$2:$B$25,2,0)</f>
        <v>#N/A</v>
      </c>
      <c r="AX829" s="100"/>
      <c r="AY829" s="100"/>
      <c r="AZ829" s="100"/>
      <c r="BA829" s="100"/>
      <c r="BB829" s="100"/>
      <c r="BC829" s="100"/>
      <c r="BD829" s="100"/>
      <c r="BE829" s="100"/>
    </row>
    <row r="830" spans="1:57" ht="51.75" x14ac:dyDescent="0.25">
      <c r="A830" s="125">
        <v>834</v>
      </c>
      <c r="B830" s="129" t="s">
        <v>5878</v>
      </c>
      <c r="C830" s="129" t="s">
        <v>5878</v>
      </c>
      <c r="D830" s="133"/>
      <c r="E830" s="127" t="s">
        <v>5924</v>
      </c>
      <c r="F830" s="133"/>
      <c r="G830" s="133"/>
      <c r="H830" s="133" t="s">
        <v>6183</v>
      </c>
      <c r="I830" s="440">
        <v>42620</v>
      </c>
      <c r="J830" s="426" t="s">
        <v>271</v>
      </c>
      <c r="K830" s="426" t="s">
        <v>6327</v>
      </c>
      <c r="L830" s="453">
        <v>52500</v>
      </c>
      <c r="M830" s="133" t="s">
        <v>6328</v>
      </c>
      <c r="N830" s="127" t="s">
        <v>203</v>
      </c>
      <c r="O830" s="457">
        <v>42620</v>
      </c>
      <c r="P830" s="147" t="s">
        <v>203</v>
      </c>
      <c r="Q830" s="451">
        <v>42620</v>
      </c>
      <c r="R830" s="148"/>
      <c r="S830" s="137" t="s">
        <v>70</v>
      </c>
      <c r="T830" s="451">
        <v>42620</v>
      </c>
      <c r="U830" s="148" t="s">
        <v>7068</v>
      </c>
      <c r="V830" s="148" t="s">
        <v>203</v>
      </c>
      <c r="W830" s="452">
        <v>42639</v>
      </c>
      <c r="X830" s="148" t="s">
        <v>6768</v>
      </c>
      <c r="Y830" s="148" t="s">
        <v>6769</v>
      </c>
      <c r="Z830" s="421" t="s">
        <v>1888</v>
      </c>
      <c r="AA830" s="141">
        <v>42639</v>
      </c>
      <c r="AB830" s="150"/>
      <c r="AC830" s="144"/>
      <c r="AD830" s="144"/>
      <c r="AE830" s="144"/>
      <c r="AF830" s="144"/>
      <c r="AG830" s="144"/>
      <c r="AH830" s="144"/>
      <c r="AI830" s="144"/>
      <c r="AJ830" s="144"/>
      <c r="AK830" s="144"/>
      <c r="AL830" s="144"/>
      <c r="AM830" s="342"/>
      <c r="AN830" s="479"/>
      <c r="AO830" s="372" t="e">
        <f>VLOOKUP(C830,[2]LICITACIONES!$A$2:$A$51,1,0)</f>
        <v>#N/A</v>
      </c>
      <c r="AP830" s="474"/>
      <c r="AQ830" s="474"/>
      <c r="AR830" s="468"/>
      <c r="AS830" s="468"/>
      <c r="AT830" s="468"/>
      <c r="AU830" s="468"/>
      <c r="AV830" s="468" t="e">
        <f>VLOOKUP(C830,[3]LICITACIONES!$A$2:$B$67,2,0)</f>
        <v>#N/A</v>
      </c>
      <c r="AW830" s="468" t="e">
        <f>VLOOKUP(C830,'[3]O.C. EN EJECUCIÓN'!$A$2:$B$25,2,0)</f>
        <v>#N/A</v>
      </c>
      <c r="AX830" s="100"/>
      <c r="AY830" s="100"/>
      <c r="AZ830" s="100"/>
      <c r="BA830" s="100"/>
      <c r="BB830" s="100"/>
      <c r="BC830" s="100"/>
      <c r="BD830" s="100"/>
      <c r="BE830" s="100"/>
    </row>
    <row r="831" spans="1:57" ht="64.5" x14ac:dyDescent="0.25">
      <c r="A831" s="125">
        <v>835</v>
      </c>
      <c r="B831" s="127" t="str">
        <f>C831</f>
        <v>028349/2016</v>
      </c>
      <c r="C831" s="129" t="s">
        <v>6511</v>
      </c>
      <c r="D831" s="133"/>
      <c r="E831" s="127" t="s">
        <v>5925</v>
      </c>
      <c r="F831" s="133"/>
      <c r="G831" s="133"/>
      <c r="H831" s="133"/>
      <c r="I831" s="440">
        <v>42615</v>
      </c>
      <c r="J831" s="426" t="s">
        <v>5627</v>
      </c>
      <c r="K831" s="426" t="s">
        <v>256</v>
      </c>
      <c r="L831" s="453">
        <v>88590</v>
      </c>
      <c r="M831" s="133" t="s">
        <v>6329</v>
      </c>
      <c r="N831" s="127" t="s">
        <v>226</v>
      </c>
      <c r="O831" s="457">
        <v>42409</v>
      </c>
      <c r="P831" s="147" t="s">
        <v>116</v>
      </c>
      <c r="Q831" s="451">
        <v>42620</v>
      </c>
      <c r="R831" s="148"/>
      <c r="S831" s="137" t="s">
        <v>11</v>
      </c>
      <c r="T831" s="451">
        <v>42620</v>
      </c>
      <c r="U831" s="148"/>
      <c r="V831" s="148"/>
      <c r="W831" s="452"/>
      <c r="X831" s="148"/>
      <c r="Y831" s="148"/>
      <c r="Z831" s="421" t="s">
        <v>207</v>
      </c>
      <c r="AA831" s="141">
        <v>42620</v>
      </c>
      <c r="AB831" s="150"/>
      <c r="AC831" s="144"/>
      <c r="AD831" s="144"/>
      <c r="AE831" s="144"/>
      <c r="AF831" s="144"/>
      <c r="AG831" s="144"/>
      <c r="AH831" s="144"/>
      <c r="AI831" s="144"/>
      <c r="AJ831" s="144"/>
      <c r="AK831" s="144"/>
      <c r="AL831" s="144"/>
      <c r="AM831" s="342"/>
      <c r="AN831" s="479"/>
      <c r="AO831" s="372" t="e">
        <f>VLOOKUP(C831,[2]LICITACIONES!$A$2:$A$51,1,0)</f>
        <v>#N/A</v>
      </c>
      <c r="AP831" s="474"/>
      <c r="AQ831" s="474"/>
      <c r="AR831" s="468"/>
      <c r="AS831" s="468"/>
      <c r="AT831" s="468"/>
      <c r="AU831" s="468"/>
      <c r="AV831" s="468" t="e">
        <f>VLOOKUP(C831,[3]LICITACIONES!$A$2:$B$67,2,0)</f>
        <v>#N/A</v>
      </c>
      <c r="AW831" s="468" t="e">
        <f>VLOOKUP(C831,'[3]O.C. EN EJECUCIÓN'!$A$2:$B$25,2,0)</f>
        <v>#N/A</v>
      </c>
      <c r="AX831" s="100"/>
      <c r="AY831" s="100"/>
      <c r="AZ831" s="100"/>
      <c r="BA831" s="100"/>
      <c r="BB831" s="100"/>
      <c r="BC831" s="100"/>
      <c r="BD831" s="100"/>
      <c r="BE831" s="100"/>
    </row>
    <row r="832" spans="1:57" ht="64.5" x14ac:dyDescent="0.25">
      <c r="A832" s="125">
        <v>836</v>
      </c>
      <c r="B832" s="129" t="s">
        <v>6361</v>
      </c>
      <c r="C832" s="129" t="s">
        <v>6361</v>
      </c>
      <c r="D832" s="133"/>
      <c r="E832" s="127" t="s">
        <v>5925</v>
      </c>
      <c r="F832" s="133"/>
      <c r="G832" s="133"/>
      <c r="H832" s="133" t="s">
        <v>6184</v>
      </c>
      <c r="I832" s="440">
        <v>42614</v>
      </c>
      <c r="J832" s="426" t="s">
        <v>509</v>
      </c>
      <c r="K832" s="426" t="s">
        <v>6330</v>
      </c>
      <c r="L832" s="453">
        <v>199999.25</v>
      </c>
      <c r="M832" s="133" t="s">
        <v>6331</v>
      </c>
      <c r="N832" s="127" t="s">
        <v>226</v>
      </c>
      <c r="O832" s="457">
        <v>42378</v>
      </c>
      <c r="P832" s="147" t="s">
        <v>116</v>
      </c>
      <c r="Q832" s="451">
        <v>42620</v>
      </c>
      <c r="R832" s="148"/>
      <c r="S832" s="137" t="s">
        <v>11</v>
      </c>
      <c r="T832" s="451">
        <v>42621</v>
      </c>
      <c r="U832" s="148" t="s">
        <v>3293</v>
      </c>
      <c r="V832" s="148" t="s">
        <v>204</v>
      </c>
      <c r="W832" s="452">
        <v>42622</v>
      </c>
      <c r="X832" s="148" t="s">
        <v>6456</v>
      </c>
      <c r="Y832" s="148" t="s">
        <v>3864</v>
      </c>
      <c r="Z832" s="421"/>
      <c r="AA832" s="141"/>
      <c r="AB832" s="150"/>
      <c r="AC832" s="144"/>
      <c r="AD832" s="144"/>
      <c r="AE832" s="144"/>
      <c r="AF832" s="144"/>
      <c r="AG832" s="144"/>
      <c r="AH832" s="144"/>
      <c r="AI832" s="144"/>
      <c r="AJ832" s="144"/>
      <c r="AK832" s="144"/>
      <c r="AL832" s="144"/>
      <c r="AM832" s="342"/>
      <c r="AN832" s="479"/>
      <c r="AO832" s="372" t="e">
        <f>VLOOKUP(C832,[2]LICITACIONES!$A$2:$A$51,1,0)</f>
        <v>#N/A</v>
      </c>
      <c r="AP832" s="474"/>
      <c r="AQ832" s="474"/>
      <c r="AR832" s="468"/>
      <c r="AS832" s="468"/>
      <c r="AT832" s="468"/>
      <c r="AU832" s="468"/>
      <c r="AV832" s="468" t="e">
        <f>VLOOKUP(C832,[3]LICITACIONES!$A$2:$B$67,2,0)</f>
        <v>#N/A</v>
      </c>
      <c r="AW832" s="468" t="e">
        <f>VLOOKUP(C832,'[3]O.C. EN EJECUCIÓN'!$A$2:$B$25,2,0)</f>
        <v>#N/A</v>
      </c>
      <c r="AX832" s="100"/>
      <c r="AY832" s="100"/>
      <c r="AZ832" s="100"/>
      <c r="BA832" s="100"/>
      <c r="BB832" s="100"/>
      <c r="BC832" s="100"/>
      <c r="BD832" s="100"/>
      <c r="BE832" s="100"/>
    </row>
    <row r="833" spans="1:57" ht="64.5" x14ac:dyDescent="0.25">
      <c r="A833" s="125">
        <v>837</v>
      </c>
      <c r="B833" s="129" t="s">
        <v>6362</v>
      </c>
      <c r="C833" s="129" t="s">
        <v>6362</v>
      </c>
      <c r="D833" s="133"/>
      <c r="E833" s="127" t="s">
        <v>5926</v>
      </c>
      <c r="F833" s="133"/>
      <c r="G833" s="133"/>
      <c r="H833" s="133" t="s">
        <v>6185</v>
      </c>
      <c r="I833" s="440">
        <v>42615</v>
      </c>
      <c r="J833" s="426" t="s">
        <v>347</v>
      </c>
      <c r="K833" s="426" t="s">
        <v>6332</v>
      </c>
      <c r="L833" s="453">
        <v>292643.75</v>
      </c>
      <c r="M833" s="133" t="s">
        <v>6333</v>
      </c>
      <c r="N833" s="127" t="s">
        <v>226</v>
      </c>
      <c r="O833" s="457">
        <v>42409</v>
      </c>
      <c r="P833" s="147" t="s">
        <v>116</v>
      </c>
      <c r="Q833" s="451">
        <v>42620</v>
      </c>
      <c r="R833" s="148"/>
      <c r="S833" s="137" t="s">
        <v>112</v>
      </c>
      <c r="T833" s="451">
        <v>42621</v>
      </c>
      <c r="U833" s="148"/>
      <c r="V833" s="148"/>
      <c r="W833" s="452"/>
      <c r="X833" s="148"/>
      <c r="Y833" s="148"/>
      <c r="Z833" s="421" t="s">
        <v>207</v>
      </c>
      <c r="AA833" s="141">
        <v>42621</v>
      </c>
      <c r="AB833" s="150"/>
      <c r="AC833" s="144"/>
      <c r="AD833" s="144"/>
      <c r="AE833" s="144"/>
      <c r="AF833" s="144"/>
      <c r="AG833" s="144"/>
      <c r="AH833" s="144"/>
      <c r="AI833" s="144"/>
      <c r="AJ833" s="144"/>
      <c r="AK833" s="144"/>
      <c r="AL833" s="144"/>
      <c r="AM833" s="342"/>
      <c r="AN833" s="479"/>
      <c r="AO833" s="372" t="e">
        <f>VLOOKUP(C833,[2]LICITACIONES!$A$2:$A$51,1,0)</f>
        <v>#N/A</v>
      </c>
      <c r="AP833" s="474"/>
      <c r="AQ833" s="474"/>
      <c r="AR833" s="468"/>
      <c r="AS833" s="468"/>
      <c r="AT833" s="468"/>
      <c r="AU833" s="468"/>
      <c r="AV833" s="468" t="e">
        <f>VLOOKUP(C833,[3]LICITACIONES!$A$2:$B$67,2,0)</f>
        <v>#N/A</v>
      </c>
      <c r="AW833" s="468" t="e">
        <f>VLOOKUP(C833,'[3]O.C. EN EJECUCIÓN'!$A$2:$B$25,2,0)</f>
        <v>#N/A</v>
      </c>
      <c r="AX833" s="100"/>
      <c r="AY833" s="100"/>
      <c r="AZ833" s="100"/>
      <c r="BA833" s="100"/>
      <c r="BB833" s="100"/>
      <c r="BC833" s="100"/>
      <c r="BD833" s="100"/>
      <c r="BE833" s="100"/>
    </row>
    <row r="834" spans="1:57" ht="64.5" x14ac:dyDescent="0.25">
      <c r="A834" s="125">
        <v>838</v>
      </c>
      <c r="B834" s="129" t="s">
        <v>6363</v>
      </c>
      <c r="C834" s="129" t="s">
        <v>6363</v>
      </c>
      <c r="D834" s="133"/>
      <c r="E834" s="127" t="s">
        <v>5927</v>
      </c>
      <c r="F834" s="133"/>
      <c r="G834" s="133"/>
      <c r="H834" s="133" t="s">
        <v>6186</v>
      </c>
      <c r="I834" s="440">
        <v>42587</v>
      </c>
      <c r="J834" s="426" t="s">
        <v>467</v>
      </c>
      <c r="K834" s="426" t="s">
        <v>6334</v>
      </c>
      <c r="L834" s="453">
        <v>89661</v>
      </c>
      <c r="M834" s="133" t="s">
        <v>6335</v>
      </c>
      <c r="N834" s="127" t="s">
        <v>226</v>
      </c>
      <c r="O834" s="457">
        <v>42498</v>
      </c>
      <c r="P834" s="147" t="s">
        <v>116</v>
      </c>
      <c r="Q834" s="451">
        <v>42620</v>
      </c>
      <c r="R834" s="148"/>
      <c r="S834" s="137" t="s">
        <v>112</v>
      </c>
      <c r="T834" s="451">
        <v>42621</v>
      </c>
      <c r="U834" s="148" t="s">
        <v>3293</v>
      </c>
      <c r="V834" s="148" t="s">
        <v>204</v>
      </c>
      <c r="W834" s="452">
        <v>42626</v>
      </c>
      <c r="X834" s="148" t="s">
        <v>6457</v>
      </c>
      <c r="Y834" s="148" t="s">
        <v>3864</v>
      </c>
      <c r="Z834" s="421"/>
      <c r="AA834" s="141"/>
      <c r="AB834" s="150"/>
      <c r="AC834" s="144"/>
      <c r="AD834" s="144"/>
      <c r="AE834" s="144"/>
      <c r="AF834" s="144"/>
      <c r="AG834" s="144"/>
      <c r="AH834" s="144"/>
      <c r="AI834" s="144"/>
      <c r="AJ834" s="144"/>
      <c r="AK834" s="144"/>
      <c r="AL834" s="144"/>
      <c r="AM834" s="342"/>
      <c r="AN834" s="479"/>
      <c r="AO834" s="372" t="e">
        <f>VLOOKUP(C834,[2]LICITACIONES!$A$2:$A$51,1,0)</f>
        <v>#N/A</v>
      </c>
      <c r="AP834" s="474"/>
      <c r="AQ834" s="474"/>
      <c r="AR834" s="468"/>
      <c r="AS834" s="468"/>
      <c r="AT834" s="468"/>
      <c r="AU834" s="468"/>
      <c r="AV834" s="468" t="e">
        <f>VLOOKUP(C834,[3]LICITACIONES!$A$2:$B$67,2,0)</f>
        <v>#N/A</v>
      </c>
      <c r="AW834" s="468" t="e">
        <f>VLOOKUP(C834,'[3]O.C. EN EJECUCIÓN'!$A$2:$B$25,2,0)</f>
        <v>#N/A</v>
      </c>
      <c r="AX834" s="100"/>
      <c r="AY834" s="100"/>
      <c r="AZ834" s="100"/>
      <c r="BA834" s="100"/>
      <c r="BB834" s="100"/>
      <c r="BC834" s="100"/>
      <c r="BD834" s="100"/>
      <c r="BE834" s="100"/>
    </row>
    <row r="835" spans="1:57" ht="64.5" x14ac:dyDescent="0.25">
      <c r="A835" s="125">
        <v>839</v>
      </c>
      <c r="B835" s="129" t="s">
        <v>6364</v>
      </c>
      <c r="C835" s="129" t="s">
        <v>6364</v>
      </c>
      <c r="D835" s="133"/>
      <c r="E835" s="127" t="s">
        <v>5928</v>
      </c>
      <c r="F835" s="133"/>
      <c r="G835" s="133"/>
      <c r="H835" s="133" t="s">
        <v>6187</v>
      </c>
      <c r="I835" s="440">
        <v>42613</v>
      </c>
      <c r="J835" s="426" t="s">
        <v>300</v>
      </c>
      <c r="K835" s="426" t="s">
        <v>6336</v>
      </c>
      <c r="L835" s="453">
        <v>22122.35</v>
      </c>
      <c r="M835" s="133" t="s">
        <v>6337</v>
      </c>
      <c r="N835" s="127" t="s">
        <v>226</v>
      </c>
      <c r="O835" s="457" t="s">
        <v>6338</v>
      </c>
      <c r="P835" s="147" t="s">
        <v>116</v>
      </c>
      <c r="Q835" s="451">
        <v>42620</v>
      </c>
      <c r="R835" s="148"/>
      <c r="S835" s="137" t="s">
        <v>112</v>
      </c>
      <c r="T835" s="451">
        <v>42621</v>
      </c>
      <c r="U835" s="148" t="s">
        <v>3293</v>
      </c>
      <c r="V835" s="148" t="s">
        <v>204</v>
      </c>
      <c r="W835" s="452">
        <v>42629</v>
      </c>
      <c r="X835" s="148" t="s">
        <v>6543</v>
      </c>
      <c r="Y835" s="148" t="s">
        <v>3864</v>
      </c>
      <c r="Z835" s="421" t="s">
        <v>204</v>
      </c>
      <c r="AA835" s="141">
        <v>42634</v>
      </c>
      <c r="AB835" s="150"/>
      <c r="AC835" s="144"/>
      <c r="AD835" s="144"/>
      <c r="AE835" s="144"/>
      <c r="AF835" s="144"/>
      <c r="AG835" s="144"/>
      <c r="AH835" s="144"/>
      <c r="AI835" s="144"/>
      <c r="AJ835" s="144"/>
      <c r="AK835" s="144"/>
      <c r="AL835" s="144"/>
      <c r="AM835" s="342"/>
      <c r="AN835" s="479"/>
      <c r="AO835" s="372" t="e">
        <f>VLOOKUP(C835,[2]LICITACIONES!$A$2:$A$51,1,0)</f>
        <v>#N/A</v>
      </c>
      <c r="AP835" s="474"/>
      <c r="AQ835" s="474"/>
      <c r="AR835" s="468"/>
      <c r="AS835" s="468"/>
      <c r="AT835" s="468"/>
      <c r="AU835" s="468"/>
      <c r="AV835" s="468" t="e">
        <f>VLOOKUP(C835,[3]LICITACIONES!$A$2:$B$67,2,0)</f>
        <v>#N/A</v>
      </c>
      <c r="AW835" s="468" t="e">
        <f>VLOOKUP(C835,'[3]O.C. EN EJECUCIÓN'!$A$2:$B$25,2,0)</f>
        <v>#N/A</v>
      </c>
      <c r="AX835" s="100"/>
      <c r="AY835" s="100"/>
      <c r="AZ835" s="100"/>
      <c r="BA835" s="100"/>
      <c r="BB835" s="100"/>
      <c r="BC835" s="100"/>
      <c r="BD835" s="100"/>
      <c r="BE835" s="100"/>
    </row>
    <row r="836" spans="1:57" ht="64.5" x14ac:dyDescent="0.25">
      <c r="A836" s="125">
        <v>840</v>
      </c>
      <c r="B836" s="129" t="s">
        <v>6365</v>
      </c>
      <c r="C836" s="129" t="s">
        <v>6365</v>
      </c>
      <c r="D836" s="133"/>
      <c r="E836" s="127" t="s">
        <v>5929</v>
      </c>
      <c r="F836" s="133"/>
      <c r="G836" s="133"/>
      <c r="H836" s="133" t="s">
        <v>6188</v>
      </c>
      <c r="I836" s="440">
        <v>42618</v>
      </c>
      <c r="J836" s="426" t="s">
        <v>300</v>
      </c>
      <c r="K836" s="426" t="s">
        <v>6339</v>
      </c>
      <c r="L836" s="453">
        <v>86000</v>
      </c>
      <c r="M836" s="133" t="s">
        <v>6340</v>
      </c>
      <c r="N836" s="127" t="s">
        <v>226</v>
      </c>
      <c r="O836" s="457">
        <v>42499</v>
      </c>
      <c r="P836" s="147" t="s">
        <v>116</v>
      </c>
      <c r="Q836" s="451">
        <v>42620</v>
      </c>
      <c r="R836" s="148"/>
      <c r="S836" s="137" t="s">
        <v>112</v>
      </c>
      <c r="T836" s="451">
        <v>42621</v>
      </c>
      <c r="U836" s="148" t="s">
        <v>3293</v>
      </c>
      <c r="V836" s="148" t="s">
        <v>204</v>
      </c>
      <c r="W836" s="452">
        <v>42626</v>
      </c>
      <c r="X836" s="148" t="s">
        <v>6458</v>
      </c>
      <c r="Y836" s="148" t="s">
        <v>3864</v>
      </c>
      <c r="Z836" s="421" t="s">
        <v>1273</v>
      </c>
      <c r="AA836" s="141">
        <v>42640</v>
      </c>
      <c r="AB836" s="150"/>
      <c r="AC836" s="144"/>
      <c r="AD836" s="144"/>
      <c r="AE836" s="144"/>
      <c r="AF836" s="144"/>
      <c r="AG836" s="144"/>
      <c r="AH836" s="144"/>
      <c r="AI836" s="144"/>
      <c r="AJ836" s="144"/>
      <c r="AK836" s="144"/>
      <c r="AL836" s="144"/>
      <c r="AM836" s="342"/>
      <c r="AN836" s="479"/>
      <c r="AO836" s="372" t="e">
        <f>VLOOKUP(C836,[2]LICITACIONES!$A$2:$A$51,1,0)</f>
        <v>#N/A</v>
      </c>
      <c r="AP836" s="474"/>
      <c r="AQ836" s="474"/>
      <c r="AR836" s="468"/>
      <c r="AS836" s="468"/>
      <c r="AT836" s="468"/>
      <c r="AU836" s="468"/>
      <c r="AV836" s="468" t="e">
        <f>VLOOKUP(C836,[3]LICITACIONES!$A$2:$B$67,2,0)</f>
        <v>#N/A</v>
      </c>
      <c r="AW836" s="468" t="e">
        <f>VLOOKUP(C836,'[3]O.C. EN EJECUCIÓN'!$A$2:$B$25,2,0)</f>
        <v>#N/A</v>
      </c>
      <c r="AX836" s="100"/>
      <c r="AY836" s="100"/>
      <c r="AZ836" s="100"/>
      <c r="BA836" s="100"/>
      <c r="BB836" s="100"/>
      <c r="BC836" s="100"/>
      <c r="BD836" s="100"/>
      <c r="BE836" s="100"/>
    </row>
    <row r="837" spans="1:57" ht="64.5" x14ac:dyDescent="0.25">
      <c r="A837" s="125">
        <v>841</v>
      </c>
      <c r="B837" s="129" t="s">
        <v>6366</v>
      </c>
      <c r="C837" s="129" t="s">
        <v>6366</v>
      </c>
      <c r="D837" s="133"/>
      <c r="E837" s="127" t="s">
        <v>5930</v>
      </c>
      <c r="F837" s="133"/>
      <c r="G837" s="133"/>
      <c r="H837" s="133" t="s">
        <v>6189</v>
      </c>
      <c r="I837" s="440">
        <v>42618</v>
      </c>
      <c r="J837" s="426" t="s">
        <v>300</v>
      </c>
      <c r="K837" s="426" t="s">
        <v>6341</v>
      </c>
      <c r="L837" s="453">
        <v>195300</v>
      </c>
      <c r="M837" s="133" t="s">
        <v>6333</v>
      </c>
      <c r="N837" s="127" t="s">
        <v>226</v>
      </c>
      <c r="O837" s="457">
        <v>42499</v>
      </c>
      <c r="P837" s="147" t="s">
        <v>116</v>
      </c>
      <c r="Q837" s="451">
        <v>42620</v>
      </c>
      <c r="R837" s="148"/>
      <c r="S837" s="137" t="s">
        <v>112</v>
      </c>
      <c r="T837" s="451">
        <v>42621</v>
      </c>
      <c r="U837" s="148"/>
      <c r="V837" s="148"/>
      <c r="W837" s="452"/>
      <c r="X837" s="148"/>
      <c r="Y837" s="148"/>
      <c r="Z837" s="421" t="s">
        <v>207</v>
      </c>
      <c r="AA837" s="141">
        <v>42621</v>
      </c>
      <c r="AB837" s="150"/>
      <c r="AC837" s="144"/>
      <c r="AD837" s="144"/>
      <c r="AE837" s="144"/>
      <c r="AF837" s="144"/>
      <c r="AG837" s="144"/>
      <c r="AH837" s="144"/>
      <c r="AI837" s="144"/>
      <c r="AJ837" s="144"/>
      <c r="AK837" s="144"/>
      <c r="AL837" s="144"/>
      <c r="AM837" s="342"/>
      <c r="AN837" s="479"/>
      <c r="AO837" s="372" t="e">
        <f>VLOOKUP(C837,[2]LICITACIONES!$A$2:$A$51,1,0)</f>
        <v>#N/A</v>
      </c>
      <c r="AP837" s="474"/>
      <c r="AQ837" s="474"/>
      <c r="AR837" s="468"/>
      <c r="AS837" s="468"/>
      <c r="AT837" s="468"/>
      <c r="AU837" s="468"/>
      <c r="AV837" s="468" t="e">
        <f>VLOOKUP(C837,[3]LICITACIONES!$A$2:$B$67,2,0)</f>
        <v>#N/A</v>
      </c>
      <c r="AW837" s="468" t="e">
        <f>VLOOKUP(C837,'[3]O.C. EN EJECUCIÓN'!$A$2:$B$25,2,0)</f>
        <v>#N/A</v>
      </c>
      <c r="AX837" s="100"/>
      <c r="AY837" s="100"/>
      <c r="AZ837" s="100"/>
      <c r="BA837" s="100"/>
      <c r="BB837" s="100"/>
      <c r="BC837" s="100"/>
      <c r="BD837" s="100"/>
      <c r="BE837" s="100"/>
    </row>
    <row r="838" spans="1:57" ht="64.5" x14ac:dyDescent="0.25">
      <c r="A838" s="125">
        <v>842</v>
      </c>
      <c r="B838" s="129"/>
      <c r="C838" s="129" t="s">
        <v>6512</v>
      </c>
      <c r="D838" s="133"/>
      <c r="E838" s="127" t="s">
        <v>5931</v>
      </c>
      <c r="F838" s="133"/>
      <c r="G838" s="133"/>
      <c r="H838" s="133"/>
      <c r="I838" s="440">
        <v>42605</v>
      </c>
      <c r="J838" s="426" t="s">
        <v>300</v>
      </c>
      <c r="K838" s="426" t="s">
        <v>2472</v>
      </c>
      <c r="L838" s="453">
        <v>649034.57999999996</v>
      </c>
      <c r="M838" s="133" t="s">
        <v>6342</v>
      </c>
      <c r="N838" s="127" t="s">
        <v>226</v>
      </c>
      <c r="O838" s="457" t="s">
        <v>6343</v>
      </c>
      <c r="P838" s="147" t="s">
        <v>116</v>
      </c>
      <c r="Q838" s="451">
        <v>42620</v>
      </c>
      <c r="R838" s="148"/>
      <c r="S838" s="137" t="s">
        <v>112</v>
      </c>
      <c r="T838" s="451">
        <v>42621</v>
      </c>
      <c r="U838" s="148" t="s">
        <v>3293</v>
      </c>
      <c r="V838" s="148" t="s">
        <v>209</v>
      </c>
      <c r="W838" s="452">
        <v>42647</v>
      </c>
      <c r="X838" s="148" t="s">
        <v>919</v>
      </c>
      <c r="Y838" s="148" t="s">
        <v>7001</v>
      </c>
      <c r="Z838" s="421" t="s">
        <v>209</v>
      </c>
      <c r="AA838" s="141">
        <v>42647</v>
      </c>
      <c r="AB838" s="150"/>
      <c r="AC838" s="144"/>
      <c r="AD838" s="144"/>
      <c r="AE838" s="144"/>
      <c r="AF838" s="144"/>
      <c r="AG838" s="144"/>
      <c r="AH838" s="144"/>
      <c r="AI838" s="144"/>
      <c r="AJ838" s="144"/>
      <c r="AK838" s="144"/>
      <c r="AL838" s="144"/>
      <c r="AM838" s="342"/>
      <c r="AN838" s="479"/>
      <c r="AO838" s="372" t="e">
        <f>VLOOKUP(C838,[2]LICITACIONES!$A$2:$A$51,1,0)</f>
        <v>#N/A</v>
      </c>
      <c r="AP838" s="474"/>
      <c r="AQ838" s="474"/>
      <c r="AR838" s="468"/>
      <c r="AS838" s="468"/>
      <c r="AT838" s="468"/>
      <c r="AU838" s="468"/>
      <c r="AV838" s="468" t="e">
        <f>VLOOKUP(C838,[3]LICITACIONES!$A$2:$B$67,2,0)</f>
        <v>#N/A</v>
      </c>
      <c r="AW838" s="468" t="e">
        <f>VLOOKUP(C838,'[3]O.C. EN EJECUCIÓN'!$A$2:$B$25,2,0)</f>
        <v>#N/A</v>
      </c>
      <c r="AX838" s="100"/>
      <c r="AY838" s="100"/>
      <c r="AZ838" s="100"/>
      <c r="BA838" s="100"/>
      <c r="BB838" s="100"/>
      <c r="BC838" s="100"/>
      <c r="BD838" s="100"/>
      <c r="BE838" s="100"/>
    </row>
    <row r="839" spans="1:57" ht="15" customHeight="1" x14ac:dyDescent="0.25">
      <c r="A839" s="125">
        <v>843</v>
      </c>
      <c r="B839" s="129" t="s">
        <v>6367</v>
      </c>
      <c r="C839" s="129" t="s">
        <v>6367</v>
      </c>
      <c r="D839" s="133"/>
      <c r="E839" s="127" t="s">
        <v>5932</v>
      </c>
      <c r="F839" s="133"/>
      <c r="G839" s="133"/>
      <c r="H839" s="133" t="s">
        <v>6190</v>
      </c>
      <c r="I839" s="440">
        <v>42618</v>
      </c>
      <c r="J839" s="426" t="s">
        <v>300</v>
      </c>
      <c r="K839" s="426" t="s">
        <v>2472</v>
      </c>
      <c r="L839" s="453">
        <v>347919</v>
      </c>
      <c r="M839" s="133" t="s">
        <v>6344</v>
      </c>
      <c r="N839" s="127" t="s">
        <v>226</v>
      </c>
      <c r="O839" s="457">
        <v>42499</v>
      </c>
      <c r="P839" s="147" t="s">
        <v>116</v>
      </c>
      <c r="Q839" s="451">
        <v>42620</v>
      </c>
      <c r="R839" s="148"/>
      <c r="S839" s="137" t="s">
        <v>11</v>
      </c>
      <c r="T839" s="451">
        <v>42621</v>
      </c>
      <c r="U839" s="148" t="s">
        <v>3293</v>
      </c>
      <c r="V839" s="148" t="s">
        <v>204</v>
      </c>
      <c r="W839" s="452">
        <v>42628</v>
      </c>
      <c r="X839" s="148" t="s">
        <v>6506</v>
      </c>
      <c r="Y839" s="148" t="s">
        <v>3864</v>
      </c>
      <c r="Z839" s="421"/>
      <c r="AA839" s="141"/>
      <c r="AB839" s="150"/>
      <c r="AC839" s="144"/>
      <c r="AD839" s="144"/>
      <c r="AE839" s="144"/>
      <c r="AF839" s="144"/>
      <c r="AG839" s="144"/>
      <c r="AH839" s="144"/>
      <c r="AI839" s="144"/>
      <c r="AJ839" s="144"/>
      <c r="AK839" s="144"/>
      <c r="AL839" s="144"/>
      <c r="AM839" s="342"/>
      <c r="AN839" s="479"/>
      <c r="AO839" s="372" t="e">
        <f>VLOOKUP(C839,[2]LICITACIONES!$A$2:$A$51,1,0)</f>
        <v>#N/A</v>
      </c>
      <c r="AP839" s="475"/>
      <c r="AQ839" s="475"/>
      <c r="AR839" s="470"/>
      <c r="AS839" s="470"/>
      <c r="AT839" s="470"/>
      <c r="AU839" s="468"/>
      <c r="AV839" s="468" t="e">
        <f>VLOOKUP(C839,[3]LICITACIONES!$A$2:$B$67,2,0)</f>
        <v>#N/A</v>
      </c>
      <c r="AW839" s="468" t="e">
        <f>VLOOKUP(C839,'[3]O.C. EN EJECUCIÓN'!$A$2:$B$25,2,0)</f>
        <v>#N/A</v>
      </c>
    </row>
    <row r="840" spans="1:57" ht="15" customHeight="1" x14ac:dyDescent="0.25">
      <c r="A840" s="125">
        <v>844</v>
      </c>
      <c r="B840" s="129" t="s">
        <v>6368</v>
      </c>
      <c r="C840" s="129" t="s">
        <v>6368</v>
      </c>
      <c r="D840" s="133"/>
      <c r="E840" s="127" t="s">
        <v>5933</v>
      </c>
      <c r="F840" s="133"/>
      <c r="G840" s="133"/>
      <c r="H840" s="133" t="s">
        <v>6191</v>
      </c>
      <c r="I840" s="440">
        <v>42606</v>
      </c>
      <c r="J840" s="426" t="s">
        <v>3277</v>
      </c>
      <c r="K840" s="426" t="s">
        <v>3028</v>
      </c>
      <c r="L840" s="453">
        <v>16578</v>
      </c>
      <c r="M840" s="133" t="s">
        <v>6345</v>
      </c>
      <c r="N840" s="127" t="s">
        <v>226</v>
      </c>
      <c r="O840" s="457" t="s">
        <v>6346</v>
      </c>
      <c r="P840" s="147" t="s">
        <v>116</v>
      </c>
      <c r="Q840" s="451">
        <v>42620</v>
      </c>
      <c r="R840" s="148"/>
      <c r="S840" s="137" t="s">
        <v>112</v>
      </c>
      <c r="T840" s="451">
        <v>42621</v>
      </c>
      <c r="U840" s="148"/>
      <c r="V840" s="148" t="s">
        <v>204</v>
      </c>
      <c r="W840" s="452">
        <v>42646</v>
      </c>
      <c r="X840" s="148" t="s">
        <v>7002</v>
      </c>
      <c r="Y840" s="148"/>
      <c r="Z840" s="421"/>
      <c r="AA840" s="141"/>
      <c r="AB840" s="150"/>
      <c r="AC840" s="144"/>
      <c r="AD840" s="144"/>
      <c r="AE840" s="144"/>
      <c r="AF840" s="144"/>
      <c r="AG840" s="144"/>
      <c r="AH840" s="144"/>
      <c r="AI840" s="144"/>
      <c r="AJ840" s="144"/>
      <c r="AK840" s="144"/>
      <c r="AL840" s="144"/>
      <c r="AM840" s="342"/>
      <c r="AN840" s="479"/>
      <c r="AO840" s="372" t="e">
        <f>VLOOKUP(C840,[2]LICITACIONES!$A$2:$A$51,1,0)</f>
        <v>#N/A</v>
      </c>
      <c r="AP840" s="475"/>
      <c r="AQ840" s="475"/>
      <c r="AR840" s="470"/>
      <c r="AS840" s="470"/>
      <c r="AT840" s="470"/>
      <c r="AU840" s="468"/>
      <c r="AV840" s="468" t="e">
        <f>VLOOKUP(C840,[3]LICITACIONES!$A$2:$B$67,2,0)</f>
        <v>#N/A</v>
      </c>
      <c r="AW840" s="468" t="e">
        <f>VLOOKUP(C840,'[3]O.C. EN EJECUCIÓN'!$A$2:$B$25,2,0)</f>
        <v>#N/A</v>
      </c>
    </row>
    <row r="841" spans="1:57" ht="15" customHeight="1" x14ac:dyDescent="0.25">
      <c r="A841" s="125">
        <v>845</v>
      </c>
      <c r="B841" s="129" t="s">
        <v>6369</v>
      </c>
      <c r="C841" s="129" t="s">
        <v>6369</v>
      </c>
      <c r="D841" s="133"/>
      <c r="E841" s="127" t="s">
        <v>5934</v>
      </c>
      <c r="F841" s="133"/>
      <c r="G841" s="133"/>
      <c r="H841" s="133" t="s">
        <v>6192</v>
      </c>
      <c r="I841" s="440">
        <v>42612</v>
      </c>
      <c r="J841" s="426" t="s">
        <v>300</v>
      </c>
      <c r="K841" s="426" t="s">
        <v>5488</v>
      </c>
      <c r="L841" s="453">
        <v>5247.4</v>
      </c>
      <c r="M841" s="133" t="s">
        <v>6347</v>
      </c>
      <c r="N841" s="127" t="s">
        <v>226</v>
      </c>
      <c r="O841" s="457" t="s">
        <v>6348</v>
      </c>
      <c r="P841" s="147" t="s">
        <v>116</v>
      </c>
      <c r="Q841" s="451">
        <v>42620</v>
      </c>
      <c r="R841" s="148"/>
      <c r="S841" s="137" t="s">
        <v>112</v>
      </c>
      <c r="T841" s="451">
        <v>42621</v>
      </c>
      <c r="U841" s="148" t="s">
        <v>3293</v>
      </c>
      <c r="V841" s="148" t="s">
        <v>204</v>
      </c>
      <c r="W841" s="452">
        <v>42629</v>
      </c>
      <c r="X841" s="148" t="s">
        <v>6544</v>
      </c>
      <c r="Y841" s="148" t="s">
        <v>3864</v>
      </c>
      <c r="Z841" s="421"/>
      <c r="AA841" s="141"/>
      <c r="AB841" s="150"/>
      <c r="AC841" s="144"/>
      <c r="AD841" s="144"/>
      <c r="AE841" s="144"/>
      <c r="AF841" s="144"/>
      <c r="AG841" s="144"/>
      <c r="AH841" s="144"/>
      <c r="AI841" s="144"/>
      <c r="AJ841" s="144"/>
      <c r="AK841" s="144"/>
      <c r="AL841" s="144"/>
      <c r="AM841" s="342"/>
      <c r="AN841" s="479"/>
      <c r="AO841" s="372" t="e">
        <f>VLOOKUP(C841,[2]LICITACIONES!$A$2:$A$51,1,0)</f>
        <v>#N/A</v>
      </c>
      <c r="AP841" s="475"/>
      <c r="AQ841" s="475"/>
      <c r="AR841" s="470"/>
      <c r="AS841" s="470"/>
      <c r="AT841" s="470"/>
      <c r="AU841" s="468"/>
      <c r="AV841" s="468" t="e">
        <f>VLOOKUP(C841,[3]LICITACIONES!$A$2:$B$67,2,0)</f>
        <v>#N/A</v>
      </c>
      <c r="AW841" s="468" t="e">
        <f>VLOOKUP(C841,'[3]O.C. EN EJECUCIÓN'!$A$2:$B$25,2,0)</f>
        <v>#N/A</v>
      </c>
    </row>
    <row r="842" spans="1:57" ht="15" customHeight="1" x14ac:dyDescent="0.25">
      <c r="A842" s="125">
        <v>846</v>
      </c>
      <c r="B842" s="129" t="s">
        <v>6370</v>
      </c>
      <c r="C842" s="129" t="s">
        <v>6370</v>
      </c>
      <c r="D842" s="133"/>
      <c r="E842" s="127" t="s">
        <v>5935</v>
      </c>
      <c r="F842" s="133"/>
      <c r="G842" s="133"/>
      <c r="H842" s="133" t="s">
        <v>6193</v>
      </c>
      <c r="I842" s="440">
        <v>42618</v>
      </c>
      <c r="J842" s="426" t="s">
        <v>2263</v>
      </c>
      <c r="K842" s="426" t="s">
        <v>2550</v>
      </c>
      <c r="L842" s="453">
        <v>499999.98</v>
      </c>
      <c r="M842" s="133" t="s">
        <v>6349</v>
      </c>
      <c r="N842" s="127" t="s">
        <v>226</v>
      </c>
      <c r="O842" s="457">
        <v>42499</v>
      </c>
      <c r="P842" s="147" t="s">
        <v>116</v>
      </c>
      <c r="Q842" s="451">
        <v>42620</v>
      </c>
      <c r="R842" s="148"/>
      <c r="S842" s="137" t="s">
        <v>112</v>
      </c>
      <c r="T842" s="451">
        <v>42621</v>
      </c>
      <c r="U842" s="148"/>
      <c r="V842" s="148"/>
      <c r="W842" s="452"/>
      <c r="X842" s="148"/>
      <c r="Y842" s="148"/>
      <c r="Z842" s="421" t="s">
        <v>207</v>
      </c>
      <c r="AA842" s="141">
        <v>42621</v>
      </c>
      <c r="AB842" s="150"/>
      <c r="AC842" s="144"/>
      <c r="AD842" s="144"/>
      <c r="AE842" s="144"/>
      <c r="AF842" s="144"/>
      <c r="AG842" s="144"/>
      <c r="AH842" s="144"/>
      <c r="AI842" s="144"/>
      <c r="AJ842" s="144"/>
      <c r="AK842" s="144"/>
      <c r="AL842" s="144"/>
      <c r="AM842" s="342"/>
      <c r="AN842" s="479"/>
      <c r="AO842" s="372" t="e">
        <f>VLOOKUP(C842,[2]LICITACIONES!$A$2:$A$51,1,0)</f>
        <v>#N/A</v>
      </c>
      <c r="AP842" s="475"/>
      <c r="AQ842" s="475"/>
      <c r="AR842" s="470"/>
      <c r="AS842" s="470"/>
      <c r="AT842" s="470"/>
      <c r="AU842" s="468"/>
      <c r="AV842" s="468" t="e">
        <f>VLOOKUP(C842,[3]LICITACIONES!$A$2:$B$67,2,0)</f>
        <v>#N/A</v>
      </c>
      <c r="AW842" s="468" t="e">
        <f>VLOOKUP(C842,'[3]O.C. EN EJECUCIÓN'!$A$2:$B$25,2,0)</f>
        <v>#N/A</v>
      </c>
    </row>
    <row r="843" spans="1:57" ht="15" customHeight="1" x14ac:dyDescent="0.25">
      <c r="A843" s="125">
        <v>847</v>
      </c>
      <c r="B843" s="129" t="s">
        <v>6371</v>
      </c>
      <c r="C843" s="129" t="s">
        <v>6371</v>
      </c>
      <c r="D843" s="133"/>
      <c r="E843" s="127" t="s">
        <v>5936</v>
      </c>
      <c r="F843" s="133"/>
      <c r="G843" s="133"/>
      <c r="H843" s="133" t="s">
        <v>6195</v>
      </c>
      <c r="I843" s="440">
        <v>42613</v>
      </c>
      <c r="J843" s="426" t="s">
        <v>300</v>
      </c>
      <c r="K843" s="426" t="s">
        <v>6350</v>
      </c>
      <c r="L843" s="453">
        <v>194480</v>
      </c>
      <c r="M843" s="133" t="s">
        <v>6351</v>
      </c>
      <c r="N843" s="127" t="s">
        <v>226</v>
      </c>
      <c r="O843" s="457" t="s">
        <v>6338</v>
      </c>
      <c r="P843" s="147" t="s">
        <v>116</v>
      </c>
      <c r="Q843" s="451">
        <v>42620</v>
      </c>
      <c r="R843" s="148"/>
      <c r="S843" s="137" t="s">
        <v>112</v>
      </c>
      <c r="T843" s="451">
        <v>42621</v>
      </c>
      <c r="U843" s="148" t="s">
        <v>3293</v>
      </c>
      <c r="V843" s="148" t="s">
        <v>204</v>
      </c>
      <c r="W843" s="452">
        <v>42622</v>
      </c>
      <c r="X843" s="148" t="s">
        <v>6194</v>
      </c>
      <c r="Y843" s="148" t="s">
        <v>3864</v>
      </c>
      <c r="Z843" s="421"/>
      <c r="AA843" s="141"/>
      <c r="AB843" s="150"/>
      <c r="AC843" s="144"/>
      <c r="AD843" s="144"/>
      <c r="AE843" s="144"/>
      <c r="AF843" s="144"/>
      <c r="AG843" s="144"/>
      <c r="AH843" s="144"/>
      <c r="AI843" s="144"/>
      <c r="AJ843" s="144"/>
      <c r="AK843" s="144"/>
      <c r="AL843" s="144"/>
      <c r="AM843" s="342"/>
      <c r="AN843" s="479"/>
      <c r="AO843" s="372" t="e">
        <f>VLOOKUP(C843,[2]LICITACIONES!$A$2:$A$51,1,0)</f>
        <v>#N/A</v>
      </c>
      <c r="AP843" s="475"/>
      <c r="AQ843" s="475"/>
      <c r="AR843" s="470"/>
      <c r="AS843" s="470"/>
      <c r="AT843" s="470"/>
      <c r="AU843" s="468"/>
      <c r="AV843" s="468" t="e">
        <f>VLOOKUP(C843,[3]LICITACIONES!$A$2:$B$67,2,0)</f>
        <v>#N/A</v>
      </c>
      <c r="AW843" s="468" t="e">
        <f>VLOOKUP(C843,'[3]O.C. EN EJECUCIÓN'!$A$2:$B$25,2,0)</f>
        <v>#N/A</v>
      </c>
    </row>
    <row r="844" spans="1:57" ht="15" customHeight="1" x14ac:dyDescent="0.25">
      <c r="A844" s="125">
        <v>848</v>
      </c>
      <c r="B844" s="129" t="s">
        <v>6372</v>
      </c>
      <c r="C844" s="129" t="s">
        <v>6372</v>
      </c>
      <c r="D844" s="133"/>
      <c r="E844" s="127" t="s">
        <v>5937</v>
      </c>
      <c r="F844" s="133"/>
      <c r="G844" s="133"/>
      <c r="H844" s="133" t="s">
        <v>6196</v>
      </c>
      <c r="I844" s="440">
        <v>42608</v>
      </c>
      <c r="J844" s="426" t="s">
        <v>2267</v>
      </c>
      <c r="K844" s="426" t="s">
        <v>698</v>
      </c>
      <c r="L844" s="453">
        <v>17848.64</v>
      </c>
      <c r="M844" s="133" t="s">
        <v>6352</v>
      </c>
      <c r="N844" s="127" t="s">
        <v>226</v>
      </c>
      <c r="O844" s="457" t="s">
        <v>6353</v>
      </c>
      <c r="P844" s="147" t="s">
        <v>116</v>
      </c>
      <c r="Q844" s="451">
        <v>42620</v>
      </c>
      <c r="R844" s="148"/>
      <c r="S844" s="137" t="s">
        <v>112</v>
      </c>
      <c r="T844" s="451">
        <v>42621</v>
      </c>
      <c r="U844" s="148"/>
      <c r="V844" s="148" t="s">
        <v>204</v>
      </c>
      <c r="W844" s="452">
        <v>42627</v>
      </c>
      <c r="X844" s="148" t="s">
        <v>6507</v>
      </c>
      <c r="Y844" s="148" t="s">
        <v>5997</v>
      </c>
      <c r="Z844" s="421" t="s">
        <v>761</v>
      </c>
      <c r="AA844" s="141">
        <v>42626</v>
      </c>
      <c r="AB844" s="150"/>
      <c r="AC844" s="144"/>
      <c r="AD844" s="144"/>
      <c r="AE844" s="144"/>
      <c r="AF844" s="144"/>
      <c r="AG844" s="144"/>
      <c r="AH844" s="144"/>
      <c r="AI844" s="144"/>
      <c r="AJ844" s="144"/>
      <c r="AK844" s="144"/>
      <c r="AL844" s="144"/>
      <c r="AM844" s="342"/>
      <c r="AN844" s="479"/>
      <c r="AO844" s="372" t="e">
        <f>VLOOKUP(C844,[2]LICITACIONES!$A$2:$A$51,1,0)</f>
        <v>#N/A</v>
      </c>
      <c r="AP844" s="475"/>
      <c r="AQ844" s="475"/>
      <c r="AR844" s="470"/>
      <c r="AS844" s="470"/>
      <c r="AT844" s="470"/>
      <c r="AU844" s="468"/>
      <c r="AV844" s="468" t="e">
        <f>VLOOKUP(C844,[3]LICITACIONES!$A$2:$B$67,2,0)</f>
        <v>#N/A</v>
      </c>
      <c r="AW844" s="468" t="e">
        <f>VLOOKUP(C844,'[3]O.C. EN EJECUCIÓN'!$A$2:$B$25,2,0)</f>
        <v>#N/A</v>
      </c>
    </row>
    <row r="845" spans="1:57" ht="15" customHeight="1" x14ac:dyDescent="0.25">
      <c r="A845" s="125">
        <v>849</v>
      </c>
      <c r="B845" s="129" t="s">
        <v>6373</v>
      </c>
      <c r="C845" s="129" t="s">
        <v>6373</v>
      </c>
      <c r="D845" s="133"/>
      <c r="E845" s="127" t="s">
        <v>5938</v>
      </c>
      <c r="F845" s="133"/>
      <c r="G845" s="133"/>
      <c r="H845" s="133" t="s">
        <v>6354</v>
      </c>
      <c r="I845" s="440">
        <v>42618</v>
      </c>
      <c r="J845" s="426" t="s">
        <v>221</v>
      </c>
      <c r="K845" s="426" t="s">
        <v>3541</v>
      </c>
      <c r="L845" s="453">
        <v>43560</v>
      </c>
      <c r="M845" s="133" t="s">
        <v>6355</v>
      </c>
      <c r="N845" s="127" t="s">
        <v>203</v>
      </c>
      <c r="O845" s="457">
        <v>42499</v>
      </c>
      <c r="P845" s="147" t="s">
        <v>203</v>
      </c>
      <c r="Q845" s="451">
        <v>42618</v>
      </c>
      <c r="R845" s="148"/>
      <c r="S845" s="137" t="s">
        <v>112</v>
      </c>
      <c r="T845" s="451">
        <v>42621</v>
      </c>
      <c r="U845" s="148" t="s">
        <v>3293</v>
      </c>
      <c r="V845" s="148" t="s">
        <v>204</v>
      </c>
      <c r="W845" s="452">
        <v>42633</v>
      </c>
      <c r="X845" s="148" t="s">
        <v>6644</v>
      </c>
      <c r="Y845" s="148"/>
      <c r="Z845" s="421"/>
      <c r="AA845" s="141"/>
      <c r="AB845" s="150"/>
      <c r="AC845" s="144"/>
      <c r="AD845" s="144"/>
      <c r="AE845" s="144"/>
      <c r="AF845" s="144"/>
      <c r="AG845" s="144"/>
      <c r="AH845" s="144"/>
      <c r="AI845" s="144"/>
      <c r="AJ845" s="144"/>
      <c r="AK845" s="144"/>
      <c r="AL845" s="144"/>
      <c r="AM845" s="342"/>
      <c r="AN845" s="479"/>
      <c r="AO845" s="372" t="e">
        <f>VLOOKUP(C845,[2]LICITACIONES!$A$2:$A$51,1,0)</f>
        <v>#N/A</v>
      </c>
      <c r="AP845" s="475"/>
      <c r="AQ845" s="475"/>
      <c r="AR845" s="470"/>
      <c r="AS845" s="470"/>
      <c r="AT845" s="470"/>
      <c r="AU845" s="468"/>
      <c r="AV845" s="468" t="e">
        <f>VLOOKUP(C845,[3]LICITACIONES!$A$2:$B$67,2,0)</f>
        <v>#N/A</v>
      </c>
      <c r="AW845" s="468" t="e">
        <f>VLOOKUP(C845,'[3]O.C. EN EJECUCIÓN'!$A$2:$B$25,2,0)</f>
        <v>#N/A</v>
      </c>
    </row>
    <row r="846" spans="1:57" ht="15" customHeight="1" x14ac:dyDescent="0.25">
      <c r="A846" s="125">
        <v>850</v>
      </c>
      <c r="B846" s="129" t="s">
        <v>6374</v>
      </c>
      <c r="C846" s="129" t="s">
        <v>6374</v>
      </c>
      <c r="D846" s="133"/>
      <c r="E846" s="127"/>
      <c r="F846" s="133"/>
      <c r="G846" s="133"/>
      <c r="H846" s="133" t="s">
        <v>6356</v>
      </c>
      <c r="I846" s="440">
        <v>42621</v>
      </c>
      <c r="J846" s="426" t="s">
        <v>271</v>
      </c>
      <c r="K846" s="426" t="s">
        <v>6357</v>
      </c>
      <c r="L846" s="453">
        <v>175000</v>
      </c>
      <c r="M846" s="133" t="s">
        <v>6358</v>
      </c>
      <c r="N846" s="127" t="s">
        <v>203</v>
      </c>
      <c r="O846" s="457">
        <v>42591</v>
      </c>
      <c r="P846" s="147" t="s">
        <v>203</v>
      </c>
      <c r="Q846" s="451">
        <v>42621</v>
      </c>
      <c r="R846" s="148"/>
      <c r="S846" s="137" t="s">
        <v>70</v>
      </c>
      <c r="T846" s="451">
        <v>42621</v>
      </c>
      <c r="U846" s="148" t="s">
        <v>7069</v>
      </c>
      <c r="V846" s="148" t="s">
        <v>203</v>
      </c>
      <c r="W846" s="452">
        <v>42646</v>
      </c>
      <c r="X846" s="148" t="s">
        <v>7003</v>
      </c>
      <c r="Y846" s="148" t="s">
        <v>6875</v>
      </c>
      <c r="Z846" s="421" t="s">
        <v>1888</v>
      </c>
      <c r="AA846" s="141">
        <v>42646</v>
      </c>
      <c r="AB846" s="150"/>
      <c r="AC846" s="144"/>
      <c r="AD846" s="144"/>
      <c r="AE846" s="144"/>
      <c r="AF846" s="144"/>
      <c r="AG846" s="144"/>
      <c r="AH846" s="144"/>
      <c r="AI846" s="144"/>
      <c r="AJ846" s="144"/>
      <c r="AK846" s="144"/>
      <c r="AL846" s="144"/>
      <c r="AM846" s="342"/>
      <c r="AN846" s="479"/>
      <c r="AO846" s="372" t="e">
        <f>VLOOKUP(C846,[2]LICITACIONES!$A$2:$A$51,1,0)</f>
        <v>#N/A</v>
      </c>
      <c r="AP846" s="475"/>
      <c r="AQ846" s="475"/>
      <c r="AR846" s="470"/>
      <c r="AS846" s="470"/>
      <c r="AT846" s="470"/>
      <c r="AU846" s="468"/>
      <c r="AV846" s="468" t="e">
        <f>VLOOKUP(C846,[3]LICITACIONES!$A$2:$B$67,2,0)</f>
        <v>#N/A</v>
      </c>
      <c r="AW846" s="468" t="e">
        <f>VLOOKUP(C846,'[3]O.C. EN EJECUCIÓN'!$A$2:$B$25,2,0)</f>
        <v>#N/A</v>
      </c>
    </row>
    <row r="847" spans="1:57" ht="15" customHeight="1" x14ac:dyDescent="0.25">
      <c r="A847" s="125">
        <v>851</v>
      </c>
      <c r="B847" s="129" t="s">
        <v>6360</v>
      </c>
      <c r="C847" s="129" t="s">
        <v>6360</v>
      </c>
      <c r="D847" s="133"/>
      <c r="E847" s="127"/>
      <c r="F847" s="133"/>
      <c r="G847" s="133"/>
      <c r="H847" s="133"/>
      <c r="I847" s="440">
        <v>42580</v>
      </c>
      <c r="J847" s="426" t="s">
        <v>235</v>
      </c>
      <c r="K847" s="426"/>
      <c r="L847" s="453"/>
      <c r="M847" s="133"/>
      <c r="N847" s="127" t="s">
        <v>56</v>
      </c>
      <c r="O847" s="457" t="s">
        <v>6359</v>
      </c>
      <c r="P847" s="147" t="s">
        <v>116</v>
      </c>
      <c r="Q847" s="451">
        <v>42621</v>
      </c>
      <c r="R847" s="148"/>
      <c r="S847" s="137" t="s">
        <v>6560</v>
      </c>
      <c r="T847" s="451">
        <v>42622</v>
      </c>
      <c r="U847" s="148" t="s">
        <v>6972</v>
      </c>
      <c r="V847" s="148"/>
      <c r="W847" s="452"/>
      <c r="X847" s="148"/>
      <c r="Y847" s="148"/>
      <c r="Z847" s="421" t="s">
        <v>207</v>
      </c>
      <c r="AA847" s="141">
        <v>42621</v>
      </c>
      <c r="AB847" s="150"/>
      <c r="AC847" s="144"/>
      <c r="AD847" s="144"/>
      <c r="AE847" s="144"/>
      <c r="AF847" s="144"/>
      <c r="AG847" s="144"/>
      <c r="AH847" s="144"/>
      <c r="AI847" s="144"/>
      <c r="AJ847" s="144"/>
      <c r="AK847" s="144"/>
      <c r="AL847" s="144"/>
      <c r="AM847" s="342"/>
      <c r="AN847" s="479"/>
      <c r="AO847" s="372" t="str">
        <f>VLOOKUP(C847,[2]LICITACIONES!$A$2:$A$51,1,0)</f>
        <v>350962/2016</v>
      </c>
      <c r="AP847" s="475"/>
      <c r="AQ847" s="475"/>
      <c r="AR847" s="470"/>
      <c r="AS847" s="470"/>
      <c r="AT847" s="470"/>
      <c r="AU847" s="468" t="s">
        <v>6509</v>
      </c>
      <c r="AV847" s="468" t="str">
        <f>VLOOKUP(C847,[3]LICITACIONES!$A$2:$B$67,2,0)</f>
        <v>CCK - Licencias</v>
      </c>
      <c r="AW847" s="468" t="e">
        <f>VLOOKUP(C847,'[3]O.C. EN EJECUCIÓN'!$A$2:$B$25,2,0)</f>
        <v>#N/A</v>
      </c>
    </row>
    <row r="848" spans="1:57" ht="15" customHeight="1" x14ac:dyDescent="0.25">
      <c r="A848" s="125">
        <v>852</v>
      </c>
      <c r="B848" s="129" t="s">
        <v>6375</v>
      </c>
      <c r="C848" s="129" t="s">
        <v>6375</v>
      </c>
      <c r="D848" s="133"/>
      <c r="E848" s="127" t="s">
        <v>6420</v>
      </c>
      <c r="F848" s="133"/>
      <c r="G848" s="133"/>
      <c r="H848" s="133"/>
      <c r="I848" s="440">
        <v>42619</v>
      </c>
      <c r="J848" s="426" t="s">
        <v>235</v>
      </c>
      <c r="K848" s="426"/>
      <c r="L848" s="453"/>
      <c r="M848" s="133" t="s">
        <v>6376</v>
      </c>
      <c r="N848" s="127" t="s">
        <v>240</v>
      </c>
      <c r="O848" s="457">
        <v>42530</v>
      </c>
      <c r="P848" s="147" t="s">
        <v>116</v>
      </c>
      <c r="Q848" s="451">
        <v>42625</v>
      </c>
      <c r="R848" s="148"/>
      <c r="S848" s="137" t="s">
        <v>11</v>
      </c>
      <c r="T848" s="451"/>
      <c r="U848" s="148"/>
      <c r="V848" s="148"/>
      <c r="W848" s="452"/>
      <c r="X848" s="148"/>
      <c r="Y848" s="148"/>
      <c r="Z848" s="421" t="s">
        <v>872</v>
      </c>
      <c r="AA848" s="141">
        <v>42625</v>
      </c>
      <c r="AB848" s="150"/>
      <c r="AC848" s="144"/>
      <c r="AD848" s="144"/>
      <c r="AE848" s="144"/>
      <c r="AF848" s="144"/>
      <c r="AG848" s="144"/>
      <c r="AH848" s="144"/>
      <c r="AI848" s="144"/>
      <c r="AJ848" s="144"/>
      <c r="AK848" s="144"/>
      <c r="AL848" s="144"/>
      <c r="AM848" s="342"/>
      <c r="AN848" s="479"/>
      <c r="AO848" s="372" t="e">
        <f>VLOOKUP(C848,[2]LICITACIONES!$A$2:$A$51,1,0)</f>
        <v>#N/A</v>
      </c>
      <c r="AP848" s="476"/>
      <c r="AQ848" s="476"/>
      <c r="AR848" s="476"/>
      <c r="AS848" s="470"/>
      <c r="AT848" s="470"/>
      <c r="AU848" s="468"/>
      <c r="AV848" s="468" t="e">
        <f>VLOOKUP(C848,[3]LICITACIONES!$A$2:$B$67,2,0)</f>
        <v>#N/A</v>
      </c>
      <c r="AW848" s="468" t="e">
        <f>VLOOKUP(C848,'[3]O.C. EN EJECUCIÓN'!$A$2:$B$25,2,0)</f>
        <v>#N/A</v>
      </c>
    </row>
    <row r="849" spans="1:49" ht="15" customHeight="1" x14ac:dyDescent="0.25">
      <c r="A849" s="125">
        <v>853</v>
      </c>
      <c r="B849" s="129" t="s">
        <v>6377</v>
      </c>
      <c r="C849" s="129" t="s">
        <v>6377</v>
      </c>
      <c r="D849" s="133"/>
      <c r="E849" s="127" t="s">
        <v>6421</v>
      </c>
      <c r="F849" s="133"/>
      <c r="G849" s="133"/>
      <c r="H849" s="133" t="s">
        <v>6378</v>
      </c>
      <c r="I849" s="440">
        <v>42621</v>
      </c>
      <c r="J849" s="426" t="s">
        <v>6379</v>
      </c>
      <c r="K849" s="426" t="s">
        <v>6380</v>
      </c>
      <c r="L849" s="453">
        <v>49177</v>
      </c>
      <c r="M849" s="133" t="s">
        <v>6381</v>
      </c>
      <c r="N849" s="127" t="s">
        <v>226</v>
      </c>
      <c r="O849" s="457">
        <v>42621</v>
      </c>
      <c r="P849" s="147" t="s">
        <v>116</v>
      </c>
      <c r="Q849" s="451">
        <v>42625</v>
      </c>
      <c r="R849" s="148"/>
      <c r="S849" s="137" t="s">
        <v>112</v>
      </c>
      <c r="T849" s="451">
        <v>42626</v>
      </c>
      <c r="U849" s="148"/>
      <c r="V849" s="148" t="s">
        <v>204</v>
      </c>
      <c r="W849" s="452">
        <v>42643</v>
      </c>
      <c r="X849" s="148" t="s">
        <v>6876</v>
      </c>
      <c r="Y849" s="148"/>
      <c r="Z849" s="421"/>
      <c r="AA849" s="141"/>
      <c r="AB849" s="150"/>
      <c r="AC849" s="144"/>
      <c r="AD849" s="144"/>
      <c r="AE849" s="144"/>
      <c r="AF849" s="144"/>
      <c r="AG849" s="144"/>
      <c r="AH849" s="144"/>
      <c r="AI849" s="144"/>
      <c r="AJ849" s="144"/>
      <c r="AK849" s="144"/>
      <c r="AL849" s="144"/>
      <c r="AM849" s="342"/>
      <c r="AN849" s="479"/>
      <c r="AO849" s="372" t="e">
        <f>VLOOKUP(C849,[2]LICITACIONES!$A$2:$A$51,1,0)</f>
        <v>#N/A</v>
      </c>
      <c r="AP849" s="476"/>
      <c r="AQ849" s="476"/>
      <c r="AR849" s="476"/>
      <c r="AS849" s="476"/>
      <c r="AT849" s="476"/>
      <c r="AU849" s="468"/>
      <c r="AV849" s="468" t="e">
        <f>VLOOKUP(C849,[3]LICITACIONES!$A$2:$B$67,2,0)</f>
        <v>#N/A</v>
      </c>
      <c r="AW849" s="468" t="e">
        <f>VLOOKUP(C849,'[3]O.C. EN EJECUCIÓN'!$A$2:$B$25,2,0)</f>
        <v>#N/A</v>
      </c>
    </row>
    <row r="850" spans="1:49" ht="15" customHeight="1" x14ac:dyDescent="0.25">
      <c r="A850" s="125">
        <v>854</v>
      </c>
      <c r="B850" s="129" t="s">
        <v>6382</v>
      </c>
      <c r="C850" s="129" t="s">
        <v>6382</v>
      </c>
      <c r="D850" s="133"/>
      <c r="E850" s="127" t="s">
        <v>6422</v>
      </c>
      <c r="F850" s="133"/>
      <c r="G850" s="133"/>
      <c r="H850" s="133" t="s">
        <v>6383</v>
      </c>
      <c r="I850" s="440">
        <v>42625</v>
      </c>
      <c r="J850" s="426" t="s">
        <v>271</v>
      </c>
      <c r="K850" s="426" t="s">
        <v>6384</v>
      </c>
      <c r="L850" s="453">
        <v>10000</v>
      </c>
      <c r="M850" s="133" t="s">
        <v>6385</v>
      </c>
      <c r="N850" s="127" t="s">
        <v>203</v>
      </c>
      <c r="O850" s="457">
        <v>42625</v>
      </c>
      <c r="P850" s="147" t="s">
        <v>203</v>
      </c>
      <c r="Q850" s="451">
        <v>42625</v>
      </c>
      <c r="R850" s="148"/>
      <c r="S850" s="137" t="s">
        <v>70</v>
      </c>
      <c r="T850" s="451">
        <v>42626</v>
      </c>
      <c r="U850" s="148" t="s">
        <v>7070</v>
      </c>
      <c r="V850" s="148" t="s">
        <v>203</v>
      </c>
      <c r="W850" s="452">
        <v>42639</v>
      </c>
      <c r="X850" s="148"/>
      <c r="Y850" s="148" t="s">
        <v>6770</v>
      </c>
      <c r="Z850" s="421" t="s">
        <v>203</v>
      </c>
      <c r="AA850" s="141">
        <v>42639</v>
      </c>
      <c r="AB850" s="150"/>
      <c r="AC850" s="144"/>
      <c r="AD850" s="144"/>
      <c r="AE850" s="144"/>
      <c r="AF850" s="144"/>
      <c r="AG850" s="144"/>
      <c r="AH850" s="144"/>
      <c r="AI850" s="144"/>
      <c r="AJ850" s="144"/>
      <c r="AK850" s="144"/>
      <c r="AL850" s="144"/>
      <c r="AM850" s="342"/>
      <c r="AN850" s="479"/>
      <c r="AO850" s="372" t="e">
        <f>VLOOKUP(C850,[2]LICITACIONES!$A$2:$A$51,1,0)</f>
        <v>#N/A</v>
      </c>
      <c r="AP850" s="475"/>
      <c r="AQ850" s="475"/>
      <c r="AR850" s="475"/>
      <c r="AS850" s="475"/>
      <c r="AT850" s="470"/>
      <c r="AU850" s="468"/>
      <c r="AV850" s="468" t="e">
        <f>VLOOKUP(C850,[3]LICITACIONES!$A$2:$B$67,2,0)</f>
        <v>#N/A</v>
      </c>
      <c r="AW850" s="468" t="e">
        <f>VLOOKUP(C850,'[3]O.C. EN EJECUCIÓN'!$A$2:$B$25,2,0)</f>
        <v>#N/A</v>
      </c>
    </row>
    <row r="851" spans="1:49" ht="15" customHeight="1" x14ac:dyDescent="0.25">
      <c r="A851" s="125">
        <v>855</v>
      </c>
      <c r="B851" s="129" t="s">
        <v>6386</v>
      </c>
      <c r="C851" s="129" t="s">
        <v>6386</v>
      </c>
      <c r="D851" s="133"/>
      <c r="E851" s="127" t="s">
        <v>6423</v>
      </c>
      <c r="F851" s="133"/>
      <c r="G851" s="133"/>
      <c r="H851" s="133" t="s">
        <v>6387</v>
      </c>
      <c r="I851" s="440">
        <v>42625</v>
      </c>
      <c r="J851" s="426" t="s">
        <v>271</v>
      </c>
      <c r="K851" s="426" t="s">
        <v>6388</v>
      </c>
      <c r="L851" s="453">
        <v>2000</v>
      </c>
      <c r="M851" s="133" t="s">
        <v>6389</v>
      </c>
      <c r="N851" s="127" t="s">
        <v>203</v>
      </c>
      <c r="O851" s="457">
        <v>42625</v>
      </c>
      <c r="P851" s="147" t="s">
        <v>203</v>
      </c>
      <c r="Q851" s="451">
        <v>42625</v>
      </c>
      <c r="R851" s="148"/>
      <c r="S851" s="137" t="s">
        <v>70</v>
      </c>
      <c r="T851" s="451">
        <v>42626</v>
      </c>
      <c r="U851" s="148" t="s">
        <v>7070</v>
      </c>
      <c r="V851" s="148" t="s">
        <v>203</v>
      </c>
      <c r="W851" s="452">
        <v>42639</v>
      </c>
      <c r="X851" s="148"/>
      <c r="Y851" s="148" t="s">
        <v>6770</v>
      </c>
      <c r="Z851" s="421" t="s">
        <v>220</v>
      </c>
      <c r="AA851" s="141">
        <v>42650</v>
      </c>
      <c r="AB851" s="150"/>
      <c r="AC851" s="144"/>
      <c r="AD851" s="144"/>
      <c r="AE851" s="144"/>
      <c r="AF851" s="144"/>
      <c r="AG851" s="144"/>
      <c r="AH851" s="144"/>
      <c r="AI851" s="144"/>
      <c r="AJ851" s="144"/>
      <c r="AK851" s="144"/>
      <c r="AL851" s="144"/>
      <c r="AM851" s="342"/>
      <c r="AN851" s="479"/>
      <c r="AO851" s="372" t="e">
        <f>VLOOKUP(C851,[2]LICITACIONES!$A$2:$A$51,1,0)</f>
        <v>#N/A</v>
      </c>
      <c r="AP851" s="475"/>
      <c r="AQ851" s="475"/>
      <c r="AR851" s="475"/>
      <c r="AS851" s="475"/>
      <c r="AT851" s="470"/>
      <c r="AU851" s="468"/>
      <c r="AV851" s="468" t="e">
        <f>VLOOKUP(C851,[3]LICITACIONES!$A$2:$B$67,2,0)</f>
        <v>#N/A</v>
      </c>
      <c r="AW851" s="468" t="e">
        <f>VLOOKUP(C851,'[3]O.C. EN EJECUCIÓN'!$A$2:$B$25,2,0)</f>
        <v>#N/A</v>
      </c>
    </row>
    <row r="852" spans="1:49" ht="15" customHeight="1" x14ac:dyDescent="0.25">
      <c r="A852" s="125">
        <v>856</v>
      </c>
      <c r="B852" s="129" t="s">
        <v>6390</v>
      </c>
      <c r="C852" s="129" t="s">
        <v>6390</v>
      </c>
      <c r="D852" s="133"/>
      <c r="E852" s="127" t="s">
        <v>6424</v>
      </c>
      <c r="F852" s="133"/>
      <c r="G852" s="133"/>
      <c r="H852" s="133" t="s">
        <v>6391</v>
      </c>
      <c r="I852" s="440"/>
      <c r="J852" s="426" t="s">
        <v>271</v>
      </c>
      <c r="K852" s="426" t="s">
        <v>2852</v>
      </c>
      <c r="L852" s="453">
        <v>24000</v>
      </c>
      <c r="M852" s="133" t="s">
        <v>6392</v>
      </c>
      <c r="N852" s="127" t="s">
        <v>203</v>
      </c>
      <c r="O852" s="457">
        <v>42625</v>
      </c>
      <c r="P852" s="147" t="s">
        <v>203</v>
      </c>
      <c r="Q852" s="451">
        <v>42625</v>
      </c>
      <c r="R852" s="148"/>
      <c r="S852" s="137" t="s">
        <v>70</v>
      </c>
      <c r="T852" s="451">
        <v>42626</v>
      </c>
      <c r="U852" s="148" t="s">
        <v>3293</v>
      </c>
      <c r="V852" s="148" t="s">
        <v>204</v>
      </c>
      <c r="W852" s="452">
        <v>42640</v>
      </c>
      <c r="X852" s="148" t="s">
        <v>6771</v>
      </c>
      <c r="Y852" s="148" t="s">
        <v>6772</v>
      </c>
      <c r="Z852" s="421"/>
      <c r="AA852" s="141"/>
      <c r="AB852" s="150"/>
      <c r="AC852" s="144"/>
      <c r="AD852" s="144"/>
      <c r="AE852" s="144"/>
      <c r="AF852" s="144"/>
      <c r="AG852" s="144"/>
      <c r="AH852" s="144"/>
      <c r="AI852" s="144"/>
      <c r="AJ852" s="144"/>
      <c r="AK852" s="144"/>
      <c r="AL852" s="144"/>
      <c r="AM852" s="342"/>
      <c r="AN852" s="479"/>
      <c r="AO852" s="372" t="e">
        <f>VLOOKUP(C852,[2]LICITACIONES!$A$2:$A$51,1,0)</f>
        <v>#N/A</v>
      </c>
      <c r="AP852" s="475"/>
      <c r="AQ852" s="475"/>
      <c r="AR852" s="475"/>
      <c r="AS852" s="475"/>
      <c r="AT852" s="470"/>
      <c r="AU852" s="468"/>
      <c r="AV852" s="468" t="e">
        <f>VLOOKUP(C852,[3]LICITACIONES!$A$2:$B$67,2,0)</f>
        <v>#N/A</v>
      </c>
      <c r="AW852" s="468" t="e">
        <f>VLOOKUP(C852,'[3]O.C. EN EJECUCIÓN'!$A$2:$B$25,2,0)</f>
        <v>#N/A</v>
      </c>
    </row>
    <row r="853" spans="1:49" ht="15" customHeight="1" x14ac:dyDescent="0.25">
      <c r="A853" s="125">
        <v>857</v>
      </c>
      <c r="B853" s="129" t="s">
        <v>6393</v>
      </c>
      <c r="C853" s="129" t="s">
        <v>6393</v>
      </c>
      <c r="D853" s="133"/>
      <c r="E853" s="127" t="s">
        <v>6425</v>
      </c>
      <c r="F853" s="133"/>
      <c r="G853" s="133"/>
      <c r="H853" s="133" t="s">
        <v>6394</v>
      </c>
      <c r="I853" s="440">
        <v>42625</v>
      </c>
      <c r="J853" s="426" t="s">
        <v>369</v>
      </c>
      <c r="K853" s="426" t="s">
        <v>572</v>
      </c>
      <c r="L853" s="453">
        <v>29896.68</v>
      </c>
      <c r="M853" s="133" t="s">
        <v>6395</v>
      </c>
      <c r="N853" s="127" t="s">
        <v>203</v>
      </c>
      <c r="O853" s="457">
        <v>42625</v>
      </c>
      <c r="P853" s="147" t="s">
        <v>203</v>
      </c>
      <c r="Q853" s="451">
        <v>42625</v>
      </c>
      <c r="R853" s="148"/>
      <c r="S853" s="137" t="s">
        <v>70</v>
      </c>
      <c r="T853" s="451">
        <v>42626</v>
      </c>
      <c r="U853" s="148" t="s">
        <v>3293</v>
      </c>
      <c r="V853" s="148" t="s">
        <v>204</v>
      </c>
      <c r="W853" s="452">
        <v>42649</v>
      </c>
      <c r="X853" s="148" t="s">
        <v>7071</v>
      </c>
      <c r="Y853" s="148" t="s">
        <v>7072</v>
      </c>
      <c r="Z853" s="421"/>
      <c r="AA853" s="141"/>
      <c r="AB853" s="150"/>
      <c r="AC853" s="144"/>
      <c r="AD853" s="144"/>
      <c r="AE853" s="144"/>
      <c r="AF853" s="144"/>
      <c r="AG853" s="144"/>
      <c r="AH853" s="144"/>
      <c r="AI853" s="144"/>
      <c r="AJ853" s="144"/>
      <c r="AK853" s="144"/>
      <c r="AL853" s="144"/>
      <c r="AM853" s="342"/>
      <c r="AN853" s="479"/>
      <c r="AO853" s="372" t="e">
        <f>VLOOKUP(C853,[2]LICITACIONES!$A$2:$A$51,1,0)</f>
        <v>#N/A</v>
      </c>
      <c r="AP853" s="475"/>
      <c r="AQ853" s="475"/>
      <c r="AR853" s="475"/>
      <c r="AS853" s="475"/>
      <c r="AT853" s="470"/>
      <c r="AU853" s="468"/>
      <c r="AV853" s="468" t="e">
        <f>VLOOKUP(C853,[3]LICITACIONES!$A$2:$B$67,2,0)</f>
        <v>#N/A</v>
      </c>
      <c r="AW853" s="468" t="e">
        <f>VLOOKUP(C853,'[3]O.C. EN EJECUCIÓN'!$A$2:$B$25,2,0)</f>
        <v>#N/A</v>
      </c>
    </row>
    <row r="854" spans="1:49" ht="15" customHeight="1" x14ac:dyDescent="0.25">
      <c r="A854" s="125">
        <v>858</v>
      </c>
      <c r="B854" s="129" t="s">
        <v>6396</v>
      </c>
      <c r="C854" s="129" t="s">
        <v>6396</v>
      </c>
      <c r="D854" s="133"/>
      <c r="E854" s="127" t="s">
        <v>6426</v>
      </c>
      <c r="F854" s="133"/>
      <c r="G854" s="133"/>
      <c r="H854" s="133" t="s">
        <v>6397</v>
      </c>
      <c r="I854" s="440">
        <v>42612</v>
      </c>
      <c r="J854" s="426" t="s">
        <v>318</v>
      </c>
      <c r="K854" s="426" t="s">
        <v>6398</v>
      </c>
      <c r="L854" s="453">
        <v>318835</v>
      </c>
      <c r="M854" s="133" t="s">
        <v>6399</v>
      </c>
      <c r="N854" s="127" t="s">
        <v>226</v>
      </c>
      <c r="O854" s="457">
        <v>42585</v>
      </c>
      <c r="P854" s="147" t="s">
        <v>116</v>
      </c>
      <c r="Q854" s="451">
        <v>42625</v>
      </c>
      <c r="R854" s="148"/>
      <c r="S854" s="137" t="s">
        <v>112</v>
      </c>
      <c r="T854" s="451">
        <v>42626</v>
      </c>
      <c r="U854" s="148"/>
      <c r="V854" s="148"/>
      <c r="W854" s="452"/>
      <c r="X854" s="148"/>
      <c r="Y854" s="148" t="s">
        <v>3864</v>
      </c>
      <c r="Z854" s="421" t="s">
        <v>761</v>
      </c>
      <c r="AA854" s="141">
        <v>42629</v>
      </c>
      <c r="AB854" s="150"/>
      <c r="AC854" s="144"/>
      <c r="AD854" s="144"/>
      <c r="AE854" s="144"/>
      <c r="AF854" s="144"/>
      <c r="AG854" s="144"/>
      <c r="AH854" s="144"/>
      <c r="AI854" s="144"/>
      <c r="AJ854" s="144"/>
      <c r="AK854" s="144"/>
      <c r="AL854" s="144"/>
      <c r="AM854" s="342"/>
      <c r="AN854" s="479"/>
      <c r="AO854" s="372" t="e">
        <f>VLOOKUP(C854,[2]LICITACIONES!$A$2:$A$51,1,0)</f>
        <v>#N/A</v>
      </c>
      <c r="AP854" s="475"/>
      <c r="AQ854" s="475"/>
      <c r="AR854" s="475"/>
      <c r="AS854" s="475"/>
      <c r="AT854" s="470"/>
      <c r="AU854" s="468"/>
      <c r="AV854" s="468" t="e">
        <f>VLOOKUP(C854,[3]LICITACIONES!$A$2:$B$67,2,0)</f>
        <v>#N/A</v>
      </c>
      <c r="AW854" s="468" t="e">
        <f>VLOOKUP(C854,'[3]O.C. EN EJECUCIÓN'!$A$2:$B$25,2,0)</f>
        <v>#N/A</v>
      </c>
    </row>
    <row r="855" spans="1:49" ht="15" customHeight="1" x14ac:dyDescent="0.25">
      <c r="A855" s="125">
        <v>859</v>
      </c>
      <c r="B855" s="129" t="s">
        <v>6400</v>
      </c>
      <c r="C855" s="129" t="s">
        <v>6400</v>
      </c>
      <c r="D855" s="133"/>
      <c r="E855" s="127" t="s">
        <v>6427</v>
      </c>
      <c r="F855" s="133"/>
      <c r="G855" s="133"/>
      <c r="H855" s="133" t="s">
        <v>6401</v>
      </c>
      <c r="I855" s="440">
        <v>42618</v>
      </c>
      <c r="J855" s="426" t="s">
        <v>467</v>
      </c>
      <c r="K855" s="426" t="s">
        <v>6402</v>
      </c>
      <c r="L855" s="453">
        <v>15730</v>
      </c>
      <c r="M855" s="133" t="s">
        <v>6403</v>
      </c>
      <c r="N855" s="127" t="s">
        <v>226</v>
      </c>
      <c r="O855" s="457">
        <v>42612</v>
      </c>
      <c r="P855" s="147" t="s">
        <v>116</v>
      </c>
      <c r="Q855" s="451">
        <v>42625</v>
      </c>
      <c r="R855" s="148"/>
      <c r="S855" s="137" t="s">
        <v>112</v>
      </c>
      <c r="T855" s="451">
        <v>42626</v>
      </c>
      <c r="U855" s="148"/>
      <c r="V855" s="148" t="s">
        <v>204</v>
      </c>
      <c r="W855" s="452">
        <v>42629</v>
      </c>
      <c r="X855" s="148" t="s">
        <v>6545</v>
      </c>
      <c r="Y855" s="148" t="s">
        <v>3864</v>
      </c>
      <c r="Z855" s="421" t="s">
        <v>761</v>
      </c>
      <c r="AA855" s="141">
        <v>42629</v>
      </c>
      <c r="AB855" s="150"/>
      <c r="AC855" s="144"/>
      <c r="AD855" s="144"/>
      <c r="AE855" s="144"/>
      <c r="AF855" s="144"/>
      <c r="AG855" s="144"/>
      <c r="AH855" s="144"/>
      <c r="AI855" s="144"/>
      <c r="AJ855" s="144"/>
      <c r="AK855" s="144"/>
      <c r="AL855" s="144"/>
      <c r="AM855" s="342"/>
      <c r="AN855" s="479"/>
      <c r="AO855" s="372" t="e">
        <f>VLOOKUP(C855,[2]LICITACIONES!$A$2:$A$51,1,0)</f>
        <v>#N/A</v>
      </c>
      <c r="AP855" s="475"/>
      <c r="AQ855" s="475"/>
      <c r="AR855" s="475"/>
      <c r="AS855" s="475"/>
      <c r="AT855" s="470"/>
      <c r="AU855" s="468"/>
      <c r="AV855" s="468" t="e">
        <f>VLOOKUP(C855,[3]LICITACIONES!$A$2:$B$67,2,0)</f>
        <v>#N/A</v>
      </c>
      <c r="AW855" s="468" t="e">
        <f>VLOOKUP(C855,'[3]O.C. EN EJECUCIÓN'!$A$2:$B$25,2,0)</f>
        <v>#N/A</v>
      </c>
    </row>
    <row r="856" spans="1:49" ht="15" customHeight="1" x14ac:dyDescent="0.25">
      <c r="A856" s="125">
        <v>860</v>
      </c>
      <c r="B856" s="129" t="s">
        <v>6404</v>
      </c>
      <c r="C856" s="129" t="s">
        <v>6404</v>
      </c>
      <c r="D856" s="133"/>
      <c r="E856" s="127" t="s">
        <v>6428</v>
      </c>
      <c r="F856" s="133"/>
      <c r="G856" s="133"/>
      <c r="H856" s="133" t="s">
        <v>6405</v>
      </c>
      <c r="I856" s="440">
        <v>42626</v>
      </c>
      <c r="J856" s="426" t="s">
        <v>221</v>
      </c>
      <c r="K856" s="426"/>
      <c r="L856" s="453"/>
      <c r="M856" s="133"/>
      <c r="N856" s="127" t="s">
        <v>203</v>
      </c>
      <c r="O856" s="457">
        <v>42626</v>
      </c>
      <c r="P856" s="147" t="s">
        <v>203</v>
      </c>
      <c r="Q856" s="451">
        <v>42626</v>
      </c>
      <c r="R856" s="148"/>
      <c r="S856" s="137" t="s">
        <v>70</v>
      </c>
      <c r="T856" s="451">
        <v>42626</v>
      </c>
      <c r="U856" s="148" t="s">
        <v>7073</v>
      </c>
      <c r="V856" s="148" t="s">
        <v>203</v>
      </c>
      <c r="W856" s="452">
        <v>42649</v>
      </c>
      <c r="X856" s="148" t="s">
        <v>6773</v>
      </c>
      <c r="Y856" s="148" t="s">
        <v>7074</v>
      </c>
      <c r="Z856" s="421" t="s">
        <v>1888</v>
      </c>
      <c r="AA856" s="141">
        <v>42649</v>
      </c>
      <c r="AB856" s="150"/>
      <c r="AC856" s="144"/>
      <c r="AD856" s="144"/>
      <c r="AE856" s="144"/>
      <c r="AF856" s="144"/>
      <c r="AG856" s="144"/>
      <c r="AH856" s="144"/>
      <c r="AI856" s="144"/>
      <c r="AJ856" s="144"/>
      <c r="AK856" s="144"/>
      <c r="AL856" s="144"/>
      <c r="AM856" s="342"/>
      <c r="AN856" s="479"/>
      <c r="AO856" s="372" t="e">
        <f>VLOOKUP(C856,[2]LICITACIONES!$A$2:$A$51,1,0)</f>
        <v>#N/A</v>
      </c>
      <c r="AP856" s="475"/>
      <c r="AQ856" s="475"/>
      <c r="AR856" s="475"/>
      <c r="AS856" s="475"/>
      <c r="AT856" s="470"/>
      <c r="AU856" s="468"/>
      <c r="AV856" s="468" t="e">
        <f>VLOOKUP(C856,[3]LICITACIONES!$A$2:$B$67,2,0)</f>
        <v>#N/A</v>
      </c>
      <c r="AW856" s="468" t="e">
        <f>VLOOKUP(C856,'[3]O.C. EN EJECUCIÓN'!$A$2:$B$25,2,0)</f>
        <v>#N/A</v>
      </c>
    </row>
    <row r="857" spans="1:49" ht="15" customHeight="1" x14ac:dyDescent="0.25">
      <c r="A857" s="125">
        <v>861</v>
      </c>
      <c r="B857" s="129" t="s">
        <v>6406</v>
      </c>
      <c r="C857" s="129" t="s">
        <v>6406</v>
      </c>
      <c r="D857" s="133"/>
      <c r="E857" s="127" t="s">
        <v>6429</v>
      </c>
      <c r="F857" s="133"/>
      <c r="G857" s="133"/>
      <c r="H857" s="133" t="s">
        <v>6407</v>
      </c>
      <c r="I857" s="440" t="s">
        <v>6408</v>
      </c>
      <c r="J857" s="426" t="s">
        <v>221</v>
      </c>
      <c r="K857" s="426" t="s">
        <v>6409</v>
      </c>
      <c r="L857" s="453">
        <v>81856.5</v>
      </c>
      <c r="M857" s="133" t="s">
        <v>6410</v>
      </c>
      <c r="N857" s="127" t="s">
        <v>203</v>
      </c>
      <c r="O857" s="457">
        <v>42626</v>
      </c>
      <c r="P857" s="147" t="s">
        <v>203</v>
      </c>
      <c r="Q857" s="451">
        <v>42626</v>
      </c>
      <c r="R857" s="148"/>
      <c r="S857" s="137" t="s">
        <v>70</v>
      </c>
      <c r="T857" s="451">
        <v>42626</v>
      </c>
      <c r="U857" s="148" t="s">
        <v>3293</v>
      </c>
      <c r="V857" s="148" t="s">
        <v>204</v>
      </c>
      <c r="W857" s="452">
        <v>42642</v>
      </c>
      <c r="X857" s="148" t="s">
        <v>6774</v>
      </c>
      <c r="Y857" s="148" t="s">
        <v>6738</v>
      </c>
      <c r="Z857" s="421"/>
      <c r="AA857" s="141"/>
      <c r="AB857" s="150"/>
      <c r="AC857" s="144"/>
      <c r="AD857" s="144"/>
      <c r="AE857" s="144"/>
      <c r="AF857" s="144"/>
      <c r="AG857" s="144"/>
      <c r="AH857" s="144"/>
      <c r="AI857" s="144"/>
      <c r="AJ857" s="144"/>
      <c r="AK857" s="144"/>
      <c r="AL857" s="144"/>
      <c r="AM857" s="342"/>
      <c r="AN857" s="479"/>
      <c r="AO857" s="372" t="e">
        <f>VLOOKUP(C857,[2]LICITACIONES!$A$2:$A$51,1,0)</f>
        <v>#N/A</v>
      </c>
      <c r="AP857" s="475"/>
      <c r="AQ857" s="475"/>
      <c r="AR857" s="475"/>
      <c r="AS857" s="475"/>
      <c r="AT857" s="470"/>
      <c r="AU857" s="468"/>
      <c r="AV857" s="468" t="e">
        <f>VLOOKUP(C857,[3]LICITACIONES!$A$2:$B$67,2,0)</f>
        <v>#N/A</v>
      </c>
      <c r="AW857" s="468" t="e">
        <f>VLOOKUP(C857,'[3]O.C. EN EJECUCIÓN'!$A$2:$B$25,2,0)</f>
        <v>#N/A</v>
      </c>
    </row>
    <row r="858" spans="1:49" ht="15" customHeight="1" x14ac:dyDescent="0.25">
      <c r="A858" s="125">
        <v>862</v>
      </c>
      <c r="B858" s="129" t="s">
        <v>6411</v>
      </c>
      <c r="C858" s="129" t="s">
        <v>6411</v>
      </c>
      <c r="D858" s="133"/>
      <c r="E858" s="127" t="s">
        <v>6430</v>
      </c>
      <c r="F858" s="133"/>
      <c r="G858" s="133"/>
      <c r="H858" s="133" t="s">
        <v>6412</v>
      </c>
      <c r="I858" s="440">
        <v>42622</v>
      </c>
      <c r="J858" s="426" t="s">
        <v>3235</v>
      </c>
      <c r="K858" s="426" t="s">
        <v>353</v>
      </c>
      <c r="L858" s="453">
        <v>456050.02</v>
      </c>
      <c r="M858" s="133" t="s">
        <v>6413</v>
      </c>
      <c r="N858" s="127" t="s">
        <v>226</v>
      </c>
      <c r="O858" s="457">
        <v>42622</v>
      </c>
      <c r="P858" s="147" t="s">
        <v>116</v>
      </c>
      <c r="Q858" s="451">
        <v>42625</v>
      </c>
      <c r="R858" s="148"/>
      <c r="S858" s="137" t="s">
        <v>112</v>
      </c>
      <c r="T858" s="451">
        <v>42626</v>
      </c>
      <c r="U858" s="148"/>
      <c r="V858" s="148" t="s">
        <v>204</v>
      </c>
      <c r="W858" s="452">
        <v>42628</v>
      </c>
      <c r="X858" s="148" t="s">
        <v>6508</v>
      </c>
      <c r="Y858" s="148" t="s">
        <v>6489</v>
      </c>
      <c r="Z858" s="421" t="s">
        <v>761</v>
      </c>
      <c r="AA858" s="141">
        <v>42627</v>
      </c>
      <c r="AB858" s="150"/>
      <c r="AC858" s="144"/>
      <c r="AD858" s="144"/>
      <c r="AE858" s="144"/>
      <c r="AF858" s="144"/>
      <c r="AG858" s="144"/>
      <c r="AH858" s="144"/>
      <c r="AI858" s="144"/>
      <c r="AJ858" s="144"/>
      <c r="AK858" s="144"/>
      <c r="AL858" s="144"/>
      <c r="AM858" s="342"/>
      <c r="AN858" s="479"/>
      <c r="AO858" s="372" t="e">
        <f>VLOOKUP(C858,[2]LICITACIONES!$A$2:$A$51,1,0)</f>
        <v>#N/A</v>
      </c>
      <c r="AP858" s="475"/>
      <c r="AQ858" s="475"/>
      <c r="AR858" s="475"/>
      <c r="AS858" s="475"/>
      <c r="AT858" s="470"/>
      <c r="AU858" s="468"/>
      <c r="AV858" s="468" t="e">
        <f>VLOOKUP(C858,[3]LICITACIONES!$A$2:$B$67,2,0)</f>
        <v>#N/A</v>
      </c>
      <c r="AW858" s="468" t="e">
        <f>VLOOKUP(C858,'[3]O.C. EN EJECUCIÓN'!$A$2:$B$25,2,0)</f>
        <v>#N/A</v>
      </c>
    </row>
    <row r="859" spans="1:49" ht="15" customHeight="1" x14ac:dyDescent="0.25">
      <c r="A859" s="125">
        <v>863</v>
      </c>
      <c r="B859" s="129" t="s">
        <v>6414</v>
      </c>
      <c r="C859" s="129" t="s">
        <v>6414</v>
      </c>
      <c r="D859" s="133"/>
      <c r="E859" s="127"/>
      <c r="F859" s="133"/>
      <c r="G859" s="133"/>
      <c r="H859" s="133" t="s">
        <v>6415</v>
      </c>
      <c r="I859" s="440">
        <v>42626</v>
      </c>
      <c r="J859" s="426" t="s">
        <v>221</v>
      </c>
      <c r="K859" s="426" t="s">
        <v>6416</v>
      </c>
      <c r="L859" s="453">
        <v>39000</v>
      </c>
      <c r="M859" s="133" t="s">
        <v>6417</v>
      </c>
      <c r="N859" s="127" t="s">
        <v>203</v>
      </c>
      <c r="O859" s="457">
        <v>42626</v>
      </c>
      <c r="P859" s="147" t="s">
        <v>203</v>
      </c>
      <c r="Q859" s="451">
        <v>42626</v>
      </c>
      <c r="R859" s="148"/>
      <c r="S859" s="137" t="s">
        <v>70</v>
      </c>
      <c r="T859" s="451">
        <v>42626</v>
      </c>
      <c r="U859" s="148" t="s">
        <v>3293</v>
      </c>
      <c r="V859" s="148" t="s">
        <v>204</v>
      </c>
      <c r="W859" s="452">
        <v>42642</v>
      </c>
      <c r="X859" s="148" t="s">
        <v>6775</v>
      </c>
      <c r="Y859" s="148" t="s">
        <v>6738</v>
      </c>
      <c r="Z859" s="421"/>
      <c r="AA859" s="141"/>
      <c r="AB859" s="150"/>
      <c r="AC859" s="144"/>
      <c r="AD859" s="144"/>
      <c r="AE859" s="144"/>
      <c r="AF859" s="144"/>
      <c r="AG859" s="144"/>
      <c r="AH859" s="144"/>
      <c r="AI859" s="144"/>
      <c r="AJ859" s="144"/>
      <c r="AK859" s="144"/>
      <c r="AL859" s="144"/>
      <c r="AM859" s="342"/>
      <c r="AN859" s="479"/>
      <c r="AO859" s="372" t="e">
        <f>VLOOKUP(C859,[2]LICITACIONES!$A$2:$A$51,1,0)</f>
        <v>#N/A</v>
      </c>
      <c r="AP859" s="475"/>
      <c r="AQ859" s="475"/>
      <c r="AR859" s="475"/>
      <c r="AS859" s="475"/>
      <c r="AT859" s="470"/>
      <c r="AU859" s="468"/>
      <c r="AV859" s="468" t="e">
        <f>VLOOKUP(C859,[3]LICITACIONES!$A$2:$B$67,2,0)</f>
        <v>#N/A</v>
      </c>
      <c r="AW859" s="468" t="e">
        <f>VLOOKUP(C859,'[3]O.C. EN EJECUCIÓN'!$A$2:$B$25,2,0)</f>
        <v>#N/A</v>
      </c>
    </row>
    <row r="860" spans="1:49" ht="15" customHeight="1" x14ac:dyDescent="0.25">
      <c r="A860" s="125">
        <v>864</v>
      </c>
      <c r="B860" s="129" t="s">
        <v>6418</v>
      </c>
      <c r="C860" s="129" t="s">
        <v>6418</v>
      </c>
      <c r="D860" s="133"/>
      <c r="E860" s="127"/>
      <c r="F860" s="133"/>
      <c r="G860" s="133"/>
      <c r="H860" s="133"/>
      <c r="I860" s="440"/>
      <c r="J860" s="426" t="s">
        <v>435</v>
      </c>
      <c r="K860" s="426"/>
      <c r="L860" s="453"/>
      <c r="M860" s="133" t="s">
        <v>6419</v>
      </c>
      <c r="N860" s="127" t="s">
        <v>709</v>
      </c>
      <c r="O860" s="457">
        <v>42626</v>
      </c>
      <c r="P860" s="147" t="s">
        <v>709</v>
      </c>
      <c r="Q860" s="451">
        <v>42626</v>
      </c>
      <c r="R860" s="148"/>
      <c r="S860" s="137" t="s">
        <v>6560</v>
      </c>
      <c r="T860" s="451"/>
      <c r="U860" s="148" t="s">
        <v>7075</v>
      </c>
      <c r="V860" s="148"/>
      <c r="W860" s="452"/>
      <c r="X860" s="148"/>
      <c r="Y860" s="148"/>
      <c r="Z860" s="421" t="s">
        <v>872</v>
      </c>
      <c r="AA860" s="141">
        <v>42626</v>
      </c>
      <c r="AB860" s="150"/>
      <c r="AC860" s="144"/>
      <c r="AD860" s="144"/>
      <c r="AE860" s="144"/>
      <c r="AF860" s="144"/>
      <c r="AG860" s="144"/>
      <c r="AH860" s="144"/>
      <c r="AI860" s="144"/>
      <c r="AJ860" s="144"/>
      <c r="AK860" s="144"/>
      <c r="AL860" s="144"/>
      <c r="AM860" s="342"/>
      <c r="AN860" s="479"/>
      <c r="AO860" s="372" t="e">
        <f>VLOOKUP(C860,[2]LICITACIONES!$A$2:$A$51,1,0)</f>
        <v>#N/A</v>
      </c>
      <c r="AP860" s="475"/>
      <c r="AQ860" s="475"/>
      <c r="AR860" s="475"/>
      <c r="AS860" s="475"/>
      <c r="AT860" s="470"/>
      <c r="AU860" s="468" t="s">
        <v>6509</v>
      </c>
      <c r="AV860" s="468" t="e">
        <f>VLOOKUP(C860,[3]LICITACIONES!$A$2:$B$67,2,0)</f>
        <v>#N/A</v>
      </c>
      <c r="AW860" s="468" t="e">
        <f>VLOOKUP(C860,'[3]O.C. EN EJECUCIÓN'!$A$2:$B$25,2,0)</f>
        <v>#N/A</v>
      </c>
    </row>
    <row r="861" spans="1:49" ht="15" customHeight="1" x14ac:dyDescent="0.25">
      <c r="A861" s="125">
        <v>865</v>
      </c>
      <c r="B861" s="129" t="s">
        <v>6459</v>
      </c>
      <c r="C861" s="129" t="s">
        <v>6459</v>
      </c>
      <c r="D861" s="133"/>
      <c r="E861" s="127"/>
      <c r="F861" s="133"/>
      <c r="G861" s="133"/>
      <c r="H861" s="133"/>
      <c r="I861" s="440">
        <v>42619</v>
      </c>
      <c r="J861" s="426" t="s">
        <v>49</v>
      </c>
      <c r="K861" s="426" t="s">
        <v>6460</v>
      </c>
      <c r="L861" s="453">
        <v>10004626.050000001</v>
      </c>
      <c r="M861" s="133" t="s">
        <v>6461</v>
      </c>
      <c r="N861" s="127" t="s">
        <v>56</v>
      </c>
      <c r="O861" s="457">
        <v>42619</v>
      </c>
      <c r="P861" s="147" t="s">
        <v>116</v>
      </c>
      <c r="Q861" s="451">
        <v>42627</v>
      </c>
      <c r="R861" s="148"/>
      <c r="S861" s="137" t="s">
        <v>70</v>
      </c>
      <c r="T861" s="451">
        <v>42628</v>
      </c>
      <c r="U861" s="148" t="s">
        <v>7076</v>
      </c>
      <c r="V861" s="148" t="s">
        <v>56</v>
      </c>
      <c r="W861" s="452">
        <v>42633</v>
      </c>
      <c r="X861" s="148" t="s">
        <v>6645</v>
      </c>
      <c r="Y861" s="148" t="s">
        <v>6646</v>
      </c>
      <c r="Z861" s="421" t="s">
        <v>207</v>
      </c>
      <c r="AA861" s="141">
        <v>42641</v>
      </c>
      <c r="AB861" s="150"/>
      <c r="AC861" s="144"/>
      <c r="AD861" s="144"/>
      <c r="AE861" s="144"/>
      <c r="AF861" s="144"/>
      <c r="AG861" s="144"/>
      <c r="AH861" s="144"/>
      <c r="AI861" s="144"/>
      <c r="AJ861" s="144"/>
      <c r="AK861" s="144"/>
      <c r="AL861" s="144"/>
      <c r="AM861" s="342"/>
      <c r="AN861" s="479"/>
      <c r="AO861" s="372" t="e">
        <f>VLOOKUP(C861,[2]LICITACIONES!$A$2:$A$51,1,0)</f>
        <v>#N/A</v>
      </c>
      <c r="AP861" s="475"/>
      <c r="AQ861" s="475"/>
      <c r="AR861" s="470"/>
      <c r="AS861" s="470"/>
      <c r="AT861" s="470"/>
      <c r="AU861" s="468"/>
      <c r="AV861" s="468" t="e">
        <f>VLOOKUP(C861,[3]LICITACIONES!$A$2:$B$67,2,0)</f>
        <v>#N/A</v>
      </c>
      <c r="AW861" s="468" t="e">
        <f>VLOOKUP(C861,'[3]O.C. EN EJECUCIÓN'!$A$2:$B$25,2,0)</f>
        <v>#N/A</v>
      </c>
    </row>
    <row r="862" spans="1:49" ht="15" customHeight="1" x14ac:dyDescent="0.25">
      <c r="A862" s="125">
        <v>866</v>
      </c>
      <c r="B862" s="129" t="s">
        <v>6462</v>
      </c>
      <c r="C862" s="129" t="s">
        <v>6462</v>
      </c>
      <c r="D862" s="133"/>
      <c r="E862" s="127" t="s">
        <v>6463</v>
      </c>
      <c r="F862" s="133"/>
      <c r="G862" s="133"/>
      <c r="H862" s="133" t="s">
        <v>6464</v>
      </c>
      <c r="I862" s="440">
        <v>42626</v>
      </c>
      <c r="J862" s="426" t="s">
        <v>571</v>
      </c>
      <c r="K862" s="426" t="s">
        <v>6465</v>
      </c>
      <c r="L862" s="453">
        <v>361063.4</v>
      </c>
      <c r="M862" s="133" t="s">
        <v>6466</v>
      </c>
      <c r="N862" s="127" t="s">
        <v>226</v>
      </c>
      <c r="O862" s="457">
        <v>42626</v>
      </c>
      <c r="P862" s="147" t="s">
        <v>116</v>
      </c>
      <c r="Q862" s="451">
        <v>42627</v>
      </c>
      <c r="R862" s="148"/>
      <c r="S862" s="137" t="s">
        <v>112</v>
      </c>
      <c r="T862" s="451">
        <v>42628</v>
      </c>
      <c r="U862" s="148" t="s">
        <v>3293</v>
      </c>
      <c r="V862" s="148" t="s">
        <v>204</v>
      </c>
      <c r="W862" s="452">
        <v>42629</v>
      </c>
      <c r="X862" s="148" t="s">
        <v>6546</v>
      </c>
      <c r="Y862" s="148" t="s">
        <v>3864</v>
      </c>
      <c r="Z862" s="421"/>
      <c r="AA862" s="141"/>
      <c r="AB862" s="150"/>
      <c r="AC862" s="144"/>
      <c r="AD862" s="144"/>
      <c r="AE862" s="144"/>
      <c r="AF862" s="144"/>
      <c r="AG862" s="144"/>
      <c r="AH862" s="144"/>
      <c r="AI862" s="144"/>
      <c r="AJ862" s="144"/>
      <c r="AK862" s="144"/>
      <c r="AL862" s="144"/>
      <c r="AM862" s="342"/>
      <c r="AN862" s="479"/>
      <c r="AO862" s="372" t="e">
        <f>VLOOKUP(C862,[2]LICITACIONES!$A$2:$A$51,1,0)</f>
        <v>#N/A</v>
      </c>
      <c r="AP862" s="475"/>
      <c r="AQ862" s="475"/>
      <c r="AR862" s="470"/>
      <c r="AS862" s="470"/>
      <c r="AT862" s="470"/>
      <c r="AU862" s="468"/>
      <c r="AV862" s="468" t="e">
        <f>VLOOKUP(C862,[3]LICITACIONES!$A$2:$B$67,2,0)</f>
        <v>#N/A</v>
      </c>
      <c r="AW862" s="468" t="e">
        <f>VLOOKUP(C862,'[3]O.C. EN EJECUCIÓN'!$A$2:$B$25,2,0)</f>
        <v>#N/A</v>
      </c>
    </row>
    <row r="863" spans="1:49" ht="15" customHeight="1" x14ac:dyDescent="0.25">
      <c r="A863" s="125">
        <v>867</v>
      </c>
      <c r="B863" s="129" t="s">
        <v>5558</v>
      </c>
      <c r="C863" s="129" t="s">
        <v>5558</v>
      </c>
      <c r="D863" s="133"/>
      <c r="E863" s="127"/>
      <c r="F863" s="133"/>
      <c r="G863" s="133"/>
      <c r="H863" s="133"/>
      <c r="I863" s="440">
        <v>42629</v>
      </c>
      <c r="J863" s="426"/>
      <c r="K863" s="426"/>
      <c r="L863" s="453"/>
      <c r="M863" s="133" t="s">
        <v>5026</v>
      </c>
      <c r="N863" s="127" t="s">
        <v>116</v>
      </c>
      <c r="O863" s="457">
        <v>42629</v>
      </c>
      <c r="P863" s="147" t="s">
        <v>116</v>
      </c>
      <c r="Q863" s="451">
        <v>42629</v>
      </c>
      <c r="R863" s="148"/>
      <c r="S863" s="137" t="s">
        <v>112</v>
      </c>
      <c r="T863" s="451">
        <v>42629</v>
      </c>
      <c r="U863" s="148" t="s">
        <v>3293</v>
      </c>
      <c r="V863" s="148" t="s">
        <v>206</v>
      </c>
      <c r="W863" s="452">
        <v>42629</v>
      </c>
      <c r="X863" s="148" t="s">
        <v>919</v>
      </c>
      <c r="Y863" s="148" t="s">
        <v>6547</v>
      </c>
      <c r="Z863" s="421"/>
      <c r="AA863" s="141"/>
      <c r="AB863" s="150"/>
      <c r="AC863" s="144"/>
      <c r="AD863" s="144"/>
      <c r="AE863" s="144"/>
      <c r="AF863" s="144"/>
      <c r="AG863" s="144"/>
      <c r="AH863" s="144"/>
      <c r="AI863" s="144"/>
      <c r="AJ863" s="144"/>
      <c r="AK863" s="144"/>
      <c r="AL863" s="144"/>
      <c r="AM863" s="342"/>
      <c r="AN863" s="479"/>
      <c r="AO863" s="372" t="e">
        <f>VLOOKUP(C863,[2]LICITACIONES!$A$2:$A$51,1,0)</f>
        <v>#N/A</v>
      </c>
      <c r="AP863" s="475"/>
      <c r="AQ863" s="475"/>
      <c r="AR863" s="470"/>
      <c r="AS863" s="470"/>
      <c r="AT863" s="470"/>
      <c r="AU863" s="468"/>
      <c r="AV863" s="470"/>
      <c r="AW863" s="470"/>
    </row>
    <row r="864" spans="1:49" ht="15" customHeight="1" x14ac:dyDescent="0.25">
      <c r="A864" s="125">
        <v>868</v>
      </c>
      <c r="B864" s="129" t="s">
        <v>6564</v>
      </c>
      <c r="C864" s="129" t="s">
        <v>6564</v>
      </c>
      <c r="D864" s="133"/>
      <c r="E864" s="127" t="s">
        <v>6565</v>
      </c>
      <c r="F864" s="133"/>
      <c r="G864" s="133"/>
      <c r="H864" s="133" t="s">
        <v>6566</v>
      </c>
      <c r="I864" s="440">
        <v>42618</v>
      </c>
      <c r="J864" s="426" t="s">
        <v>300</v>
      </c>
      <c r="K864" s="426" t="s">
        <v>6567</v>
      </c>
      <c r="L864" s="453">
        <v>97585.58</v>
      </c>
      <c r="M864" s="133" t="s">
        <v>6568</v>
      </c>
      <c r="N864" s="127" t="s">
        <v>226</v>
      </c>
      <c r="O864" s="457">
        <v>42618</v>
      </c>
      <c r="P864" s="147" t="s">
        <v>116</v>
      </c>
      <c r="Q864" s="451">
        <v>42632</v>
      </c>
      <c r="R864" s="148"/>
      <c r="S864" s="137" t="s">
        <v>112</v>
      </c>
      <c r="T864" s="451">
        <v>42633</v>
      </c>
      <c r="U864" s="148"/>
      <c r="V864" s="148"/>
      <c r="W864" s="452"/>
      <c r="X864" s="148"/>
      <c r="Y864" s="148"/>
      <c r="Z864" s="421" t="s">
        <v>7047</v>
      </c>
      <c r="AA864" s="141">
        <v>42648</v>
      </c>
      <c r="AB864" s="150"/>
      <c r="AC864" s="144"/>
      <c r="AD864" s="144"/>
      <c r="AE864" s="144"/>
      <c r="AF864" s="144"/>
      <c r="AG864" s="144"/>
      <c r="AH864" s="144"/>
      <c r="AI864" s="144"/>
      <c r="AJ864" s="144"/>
      <c r="AK864" s="144"/>
      <c r="AL864" s="144"/>
      <c r="AM864" s="342"/>
      <c r="AN864" s="479"/>
      <c r="AO864" s="372" t="e">
        <f>VLOOKUP(C864,[2]LICITACIONES!$A$2:$A$51,1,0)</f>
        <v>#N/A</v>
      </c>
      <c r="AP864" s="475"/>
      <c r="AQ864" s="475"/>
      <c r="AR864" s="470"/>
      <c r="AS864" s="470"/>
      <c r="AT864" s="470"/>
      <c r="AU864" s="468"/>
      <c r="AV864" s="470"/>
      <c r="AW864" s="470"/>
    </row>
    <row r="865" spans="1:47" ht="15" customHeight="1" x14ac:dyDescent="0.25">
      <c r="A865" s="125">
        <v>869</v>
      </c>
      <c r="B865" s="129" t="s">
        <v>6569</v>
      </c>
      <c r="C865" s="129" t="s">
        <v>6569</v>
      </c>
      <c r="D865" s="133"/>
      <c r="E865" s="127" t="s">
        <v>6570</v>
      </c>
      <c r="F865" s="133"/>
      <c r="G865" s="133"/>
      <c r="H865" s="133" t="s">
        <v>6571</v>
      </c>
      <c r="I865" s="440">
        <v>42626</v>
      </c>
      <c r="J865" s="426" t="s">
        <v>300</v>
      </c>
      <c r="K865" s="426" t="s">
        <v>6572</v>
      </c>
      <c r="L865" s="453">
        <v>45050</v>
      </c>
      <c r="M865" s="133" t="s">
        <v>6573</v>
      </c>
      <c r="N865" s="127" t="s">
        <v>226</v>
      </c>
      <c r="O865" s="457">
        <v>42626</v>
      </c>
      <c r="P865" s="147" t="s">
        <v>116</v>
      </c>
      <c r="Q865" s="451">
        <v>42632</v>
      </c>
      <c r="R865" s="148"/>
      <c r="S865" s="137" t="s">
        <v>112</v>
      </c>
      <c r="T865" s="451">
        <v>42633</v>
      </c>
      <c r="U865" s="148" t="s">
        <v>3293</v>
      </c>
      <c r="V865" s="148" t="s">
        <v>204</v>
      </c>
      <c r="W865" s="452">
        <v>42639</v>
      </c>
      <c r="X865" s="148" t="s">
        <v>6776</v>
      </c>
      <c r="Y865" s="148" t="s">
        <v>3864</v>
      </c>
      <c r="Z865" s="421" t="s">
        <v>761</v>
      </c>
      <c r="AA865" s="141">
        <v>42639</v>
      </c>
      <c r="AU865" s="100"/>
    </row>
    <row r="866" spans="1:47" ht="15" customHeight="1" x14ac:dyDescent="0.25">
      <c r="A866" s="125">
        <v>870</v>
      </c>
      <c r="B866" s="129" t="s">
        <v>6574</v>
      </c>
      <c r="C866" s="129" t="s">
        <v>6574</v>
      </c>
      <c r="D866" s="133"/>
      <c r="E866" s="127" t="s">
        <v>6575</v>
      </c>
      <c r="F866" s="133"/>
      <c r="G866" s="133"/>
      <c r="H866" s="133" t="s">
        <v>6576</v>
      </c>
      <c r="I866" s="440">
        <v>42622</v>
      </c>
      <c r="J866" s="426" t="s">
        <v>513</v>
      </c>
      <c r="K866" s="426" t="s">
        <v>6577</v>
      </c>
      <c r="L866" s="453">
        <v>32200</v>
      </c>
      <c r="M866" s="133" t="s">
        <v>6578</v>
      </c>
      <c r="N866" s="127" t="s">
        <v>226</v>
      </c>
      <c r="O866" s="457">
        <v>42622</v>
      </c>
      <c r="P866" s="147" t="s">
        <v>116</v>
      </c>
      <c r="Q866" s="451">
        <v>42632</v>
      </c>
      <c r="R866" s="148"/>
      <c r="S866" s="137" t="s">
        <v>112</v>
      </c>
      <c r="T866" s="451">
        <v>42633</v>
      </c>
      <c r="U866" s="148" t="s">
        <v>3293</v>
      </c>
      <c r="V866" s="148" t="s">
        <v>204</v>
      </c>
      <c r="W866" s="452">
        <v>42640</v>
      </c>
      <c r="X866" s="148" t="s">
        <v>6777</v>
      </c>
      <c r="Y866" s="148" t="s">
        <v>3864</v>
      </c>
      <c r="Z866" s="421"/>
      <c r="AA866" s="141"/>
      <c r="AU866" s="100"/>
    </row>
    <row r="867" spans="1:47" ht="15" customHeight="1" x14ac:dyDescent="0.25">
      <c r="A867" s="125">
        <v>871</v>
      </c>
      <c r="B867" s="129" t="s">
        <v>6579</v>
      </c>
      <c r="C867" s="129" t="s">
        <v>6579</v>
      </c>
      <c r="D867" s="133"/>
      <c r="E867" s="127" t="s">
        <v>6580</v>
      </c>
      <c r="F867" s="133"/>
      <c r="G867" s="133"/>
      <c r="H867" s="133" t="s">
        <v>6581</v>
      </c>
      <c r="I867" s="440">
        <v>42626</v>
      </c>
      <c r="J867" s="426" t="s">
        <v>3250</v>
      </c>
      <c r="K867" s="426" t="s">
        <v>6582</v>
      </c>
      <c r="L867" s="453">
        <v>307112.84000000003</v>
      </c>
      <c r="M867" s="133" t="s">
        <v>6583</v>
      </c>
      <c r="N867" s="127" t="s">
        <v>226</v>
      </c>
      <c r="O867" s="457">
        <v>42626</v>
      </c>
      <c r="P867" s="147" t="s">
        <v>116</v>
      </c>
      <c r="Q867" s="451">
        <v>42632</v>
      </c>
      <c r="R867" s="148"/>
      <c r="S867" s="137" t="s">
        <v>6584</v>
      </c>
      <c r="T867" s="451">
        <v>42633</v>
      </c>
      <c r="U867" s="148"/>
      <c r="V867" s="148" t="s">
        <v>204</v>
      </c>
      <c r="W867" s="452">
        <v>42635</v>
      </c>
      <c r="X867" s="148" t="s">
        <v>6585</v>
      </c>
      <c r="Y867" s="148" t="s">
        <v>6586</v>
      </c>
      <c r="Z867" s="421" t="s">
        <v>761</v>
      </c>
      <c r="AA867" s="141">
        <v>42635</v>
      </c>
    </row>
    <row r="868" spans="1:47" ht="15" customHeight="1" x14ac:dyDescent="0.25">
      <c r="A868" s="125">
        <v>872</v>
      </c>
      <c r="B868" s="129" t="s">
        <v>6587</v>
      </c>
      <c r="C868" s="129" t="s">
        <v>6587</v>
      </c>
      <c r="D868" s="133"/>
      <c r="E868" s="127" t="s">
        <v>6588</v>
      </c>
      <c r="F868" s="133"/>
      <c r="G868" s="133"/>
      <c r="H868" s="133" t="s">
        <v>6589</v>
      </c>
      <c r="I868" s="440">
        <v>42629</v>
      </c>
      <c r="J868" s="426" t="s">
        <v>2263</v>
      </c>
      <c r="K868" s="426" t="s">
        <v>2550</v>
      </c>
      <c r="L868" s="453">
        <v>499999.99</v>
      </c>
      <c r="M868" s="133" t="s">
        <v>6590</v>
      </c>
      <c r="N868" s="127" t="s">
        <v>226</v>
      </c>
      <c r="O868" s="457">
        <v>42629</v>
      </c>
      <c r="P868" s="147" t="s">
        <v>116</v>
      </c>
      <c r="Q868" s="451">
        <v>42632</v>
      </c>
      <c r="R868" s="148"/>
      <c r="S868" s="137" t="s">
        <v>112</v>
      </c>
      <c r="T868" s="451">
        <v>42633</v>
      </c>
      <c r="U868" s="148"/>
      <c r="V868" s="148" t="s">
        <v>206</v>
      </c>
      <c r="W868" s="452">
        <v>42636</v>
      </c>
      <c r="X868" s="148"/>
      <c r="Y868" s="148"/>
      <c r="Z868" s="421" t="s">
        <v>206</v>
      </c>
      <c r="AA868" s="141">
        <v>42636</v>
      </c>
    </row>
    <row r="869" spans="1:47" ht="15" customHeight="1" x14ac:dyDescent="0.25">
      <c r="A869" s="125">
        <v>873</v>
      </c>
      <c r="B869" s="129" t="s">
        <v>6591</v>
      </c>
      <c r="C869" s="129" t="s">
        <v>6591</v>
      </c>
      <c r="D869" s="133"/>
      <c r="E869" s="127" t="s">
        <v>6592</v>
      </c>
      <c r="F869" s="133"/>
      <c r="G869" s="133"/>
      <c r="H869" s="133" t="s">
        <v>6593</v>
      </c>
      <c r="I869" s="440">
        <v>42628</v>
      </c>
      <c r="J869" s="426" t="s">
        <v>467</v>
      </c>
      <c r="K869" s="426" t="s">
        <v>6402</v>
      </c>
      <c r="L869" s="453">
        <v>15730</v>
      </c>
      <c r="M869" s="133" t="s">
        <v>6594</v>
      </c>
      <c r="N869" s="127" t="s">
        <v>226</v>
      </c>
      <c r="O869" s="457">
        <v>42628</v>
      </c>
      <c r="P869" s="147" t="s">
        <v>116</v>
      </c>
      <c r="Q869" s="451">
        <v>42632</v>
      </c>
      <c r="R869" s="148"/>
      <c r="S869" s="137" t="s">
        <v>112</v>
      </c>
      <c r="T869" s="451">
        <v>42633</v>
      </c>
      <c r="U869" s="148"/>
      <c r="V869" s="148"/>
      <c r="W869" s="452"/>
      <c r="X869" s="148"/>
      <c r="Y869" s="148"/>
      <c r="Z869" s="421" t="s">
        <v>872</v>
      </c>
      <c r="AA869" s="141">
        <v>42633</v>
      </c>
    </row>
    <row r="870" spans="1:47" ht="15" customHeight="1" x14ac:dyDescent="0.25">
      <c r="A870" s="125">
        <v>874</v>
      </c>
      <c r="B870" s="129" t="s">
        <v>6595</v>
      </c>
      <c r="C870" s="129" t="s">
        <v>6595</v>
      </c>
      <c r="D870" s="133"/>
      <c r="E870" s="127" t="s">
        <v>6596</v>
      </c>
      <c r="F870" s="133"/>
      <c r="G870" s="133"/>
      <c r="H870" s="133" t="s">
        <v>6597</v>
      </c>
      <c r="I870" s="440">
        <v>42627</v>
      </c>
      <c r="J870" s="426" t="s">
        <v>318</v>
      </c>
      <c r="K870" s="426" t="s">
        <v>6598</v>
      </c>
      <c r="L870" s="453">
        <v>206121</v>
      </c>
      <c r="M870" s="133" t="s">
        <v>6599</v>
      </c>
      <c r="N870" s="127" t="s">
        <v>226</v>
      </c>
      <c r="O870" s="457">
        <v>42627</v>
      </c>
      <c r="P870" s="147" t="s">
        <v>116</v>
      </c>
      <c r="Q870" s="451">
        <v>42632</v>
      </c>
      <c r="R870" s="148"/>
      <c r="S870" s="137" t="s">
        <v>112</v>
      </c>
      <c r="T870" s="451">
        <v>42633</v>
      </c>
      <c r="U870" s="148" t="s">
        <v>3293</v>
      </c>
      <c r="V870" s="148" t="s">
        <v>204</v>
      </c>
      <c r="W870" s="452">
        <v>42636</v>
      </c>
      <c r="X870" s="148"/>
      <c r="Y870" s="148" t="s">
        <v>3864</v>
      </c>
      <c r="Z870" s="421" t="s">
        <v>204</v>
      </c>
      <c r="AA870" s="141">
        <v>42636</v>
      </c>
    </row>
    <row r="871" spans="1:47" ht="15" customHeight="1" x14ac:dyDescent="0.25">
      <c r="A871" s="125">
        <v>875</v>
      </c>
      <c r="B871" s="129" t="s">
        <v>6600</v>
      </c>
      <c r="C871" s="129" t="s">
        <v>6600</v>
      </c>
      <c r="D871" s="133"/>
      <c r="E871" s="127" t="s">
        <v>6601</v>
      </c>
      <c r="F871" s="133"/>
      <c r="G871" s="133"/>
      <c r="H871" s="133" t="s">
        <v>6602</v>
      </c>
      <c r="I871" s="440">
        <v>42626</v>
      </c>
      <c r="J871" s="426" t="s">
        <v>407</v>
      </c>
      <c r="K871" s="426" t="s">
        <v>6603</v>
      </c>
      <c r="L871" s="453">
        <v>143370</v>
      </c>
      <c r="M871" s="133" t="s">
        <v>6604</v>
      </c>
      <c r="N871" s="127" t="s">
        <v>226</v>
      </c>
      <c r="O871" s="457">
        <v>42626</v>
      </c>
      <c r="P871" s="147" t="s">
        <v>116</v>
      </c>
      <c r="Q871" s="451">
        <v>42632</v>
      </c>
      <c r="R871" s="148"/>
      <c r="S871" s="137" t="s">
        <v>112</v>
      </c>
      <c r="T871" s="451">
        <v>42633</v>
      </c>
      <c r="U871" s="148"/>
      <c r="V871" s="148"/>
      <c r="W871" s="452"/>
      <c r="X871" s="148"/>
      <c r="Y871" s="148" t="s">
        <v>2097</v>
      </c>
      <c r="Z871" s="421" t="s">
        <v>872</v>
      </c>
      <c r="AA871" s="141">
        <v>42633</v>
      </c>
    </row>
    <row r="872" spans="1:47" ht="15" customHeight="1" x14ac:dyDescent="0.25">
      <c r="A872" s="125">
        <v>876</v>
      </c>
      <c r="B872" s="129" t="s">
        <v>6605</v>
      </c>
      <c r="C872" s="129" t="s">
        <v>6605</v>
      </c>
      <c r="D872" s="133"/>
      <c r="E872" s="127"/>
      <c r="F872" s="133"/>
      <c r="G872" s="133"/>
      <c r="H872" s="133"/>
      <c r="I872" s="440">
        <v>42628</v>
      </c>
      <c r="J872" s="426" t="s">
        <v>5627</v>
      </c>
      <c r="K872" s="426" t="s">
        <v>256</v>
      </c>
      <c r="L872" s="453">
        <v>88590</v>
      </c>
      <c r="M872" s="133" t="s">
        <v>6606</v>
      </c>
      <c r="N872" s="127" t="s">
        <v>226</v>
      </c>
      <c r="O872" s="457">
        <v>42628</v>
      </c>
      <c r="P872" s="147" t="s">
        <v>116</v>
      </c>
      <c r="Q872" s="451">
        <v>42632</v>
      </c>
      <c r="R872" s="148"/>
      <c r="S872" s="137" t="s">
        <v>6560</v>
      </c>
      <c r="T872" s="451">
        <v>42633</v>
      </c>
      <c r="U872" s="148" t="s">
        <v>6782</v>
      </c>
      <c r="V872" s="148" t="s">
        <v>116</v>
      </c>
      <c r="W872" s="452">
        <v>42642</v>
      </c>
      <c r="X872" s="148" t="s">
        <v>6778</v>
      </c>
      <c r="Y872" s="148" t="s">
        <v>6779</v>
      </c>
      <c r="Z872" s="421"/>
      <c r="AA872" s="141"/>
    </row>
    <row r="873" spans="1:47" ht="15" customHeight="1" x14ac:dyDescent="0.25">
      <c r="A873" s="125">
        <v>877</v>
      </c>
      <c r="B873" s="129" t="s">
        <v>6605</v>
      </c>
      <c r="C873" s="129" t="s">
        <v>6605</v>
      </c>
      <c r="D873" s="133"/>
      <c r="E873" s="127"/>
      <c r="F873" s="133"/>
      <c r="G873" s="133"/>
      <c r="H873" s="133"/>
      <c r="I873" s="440">
        <v>42628</v>
      </c>
      <c r="J873" s="426" t="s">
        <v>5627</v>
      </c>
      <c r="K873" s="426" t="s">
        <v>256</v>
      </c>
      <c r="L873" s="453">
        <v>88590</v>
      </c>
      <c r="M873" s="133" t="s">
        <v>6606</v>
      </c>
      <c r="N873" s="127" t="s">
        <v>226</v>
      </c>
      <c r="O873" s="457">
        <v>42628</v>
      </c>
      <c r="P873" s="147" t="s">
        <v>116</v>
      </c>
      <c r="Q873" s="451">
        <v>42632</v>
      </c>
      <c r="R873" s="148"/>
      <c r="S873" s="137" t="s">
        <v>6560</v>
      </c>
      <c r="T873" s="451">
        <v>42633</v>
      </c>
      <c r="U873" s="148"/>
      <c r="V873" s="148" t="s">
        <v>204</v>
      </c>
      <c r="W873" s="452">
        <v>42649</v>
      </c>
      <c r="X873" s="148" t="s">
        <v>7077</v>
      </c>
      <c r="Y873" s="148" t="s">
        <v>6865</v>
      </c>
      <c r="Z873" s="421"/>
      <c r="AA873" s="141"/>
      <c r="AK873" s="111" t="e">
        <v>#N/A</v>
      </c>
    </row>
    <row r="874" spans="1:47" ht="15" customHeight="1" x14ac:dyDescent="0.25">
      <c r="A874" s="125">
        <v>878</v>
      </c>
      <c r="B874" s="129" t="s">
        <v>6783</v>
      </c>
      <c r="C874" s="129" t="s">
        <v>6783</v>
      </c>
      <c r="D874" s="133"/>
      <c r="E874" s="127" t="s">
        <v>6784</v>
      </c>
      <c r="F874" s="133"/>
      <c r="G874" s="133"/>
      <c r="H874" s="133" t="s">
        <v>6785</v>
      </c>
      <c r="I874" s="440">
        <v>42634</v>
      </c>
      <c r="J874" s="426" t="s">
        <v>318</v>
      </c>
      <c r="K874" s="426" t="s">
        <v>6786</v>
      </c>
      <c r="L874" s="453">
        <v>27500</v>
      </c>
      <c r="M874" s="133" t="s">
        <v>6787</v>
      </c>
      <c r="N874" s="127" t="s">
        <v>226</v>
      </c>
      <c r="O874" s="457">
        <v>42639</v>
      </c>
      <c r="P874" s="147" t="s">
        <v>226</v>
      </c>
      <c r="Q874" s="451">
        <v>42639</v>
      </c>
      <c r="R874" s="148"/>
      <c r="S874" s="137" t="s">
        <v>112</v>
      </c>
      <c r="T874" s="451">
        <v>42639</v>
      </c>
      <c r="U874" s="148" t="s">
        <v>6793</v>
      </c>
      <c r="V874" s="148"/>
      <c r="W874" s="452"/>
      <c r="X874" s="148"/>
      <c r="Y874" s="148"/>
      <c r="Z874" s="421" t="s">
        <v>220</v>
      </c>
      <c r="AA874" s="141">
        <v>42639</v>
      </c>
      <c r="AK874" s="111" t="e">
        <v>#N/A</v>
      </c>
    </row>
    <row r="875" spans="1:47" ht="15" customHeight="1" x14ac:dyDescent="0.25">
      <c r="A875" s="125">
        <v>879</v>
      </c>
      <c r="B875" s="129" t="s">
        <v>6788</v>
      </c>
      <c r="C875" s="129" t="s">
        <v>6788</v>
      </c>
      <c r="D875" s="133"/>
      <c r="E875" s="127" t="s">
        <v>6789</v>
      </c>
      <c r="F875" s="133"/>
      <c r="G875" s="133"/>
      <c r="H875" s="133" t="s">
        <v>6790</v>
      </c>
      <c r="I875" s="440">
        <v>42634</v>
      </c>
      <c r="J875" s="426" t="s">
        <v>221</v>
      </c>
      <c r="K875" s="426" t="s">
        <v>6791</v>
      </c>
      <c r="L875" s="453">
        <v>500000</v>
      </c>
      <c r="M875" s="133" t="s">
        <v>6792</v>
      </c>
      <c r="N875" s="127" t="s">
        <v>226</v>
      </c>
      <c r="O875" s="457">
        <v>42639</v>
      </c>
      <c r="P875" s="147" t="s">
        <v>226</v>
      </c>
      <c r="Q875" s="451">
        <v>42639</v>
      </c>
      <c r="R875" s="148"/>
      <c r="S875" s="137" t="s">
        <v>112</v>
      </c>
      <c r="T875" s="451">
        <v>42639</v>
      </c>
      <c r="U875" s="148"/>
      <c r="V875" s="148"/>
      <c r="W875" s="452"/>
      <c r="X875" s="148"/>
      <c r="Y875" s="148"/>
      <c r="Z875" s="421" t="s">
        <v>872</v>
      </c>
      <c r="AA875" s="141">
        <v>42640</v>
      </c>
      <c r="AK875" s="111" t="e">
        <v>#N/A</v>
      </c>
    </row>
    <row r="876" spans="1:47" ht="15" customHeight="1" x14ac:dyDescent="0.25">
      <c r="A876" s="125">
        <v>880</v>
      </c>
      <c r="B876" s="129" t="s">
        <v>6794</v>
      </c>
      <c r="C876" s="129" t="s">
        <v>6794</v>
      </c>
      <c r="D876" s="133"/>
      <c r="E876" s="127"/>
      <c r="F876" s="133"/>
      <c r="G876" s="133"/>
      <c r="H876" s="133"/>
      <c r="I876" s="440">
        <v>42632</v>
      </c>
      <c r="J876" s="426" t="s">
        <v>323</v>
      </c>
      <c r="K876" s="426" t="s">
        <v>6795</v>
      </c>
      <c r="L876" s="453">
        <v>40764.379999999997</v>
      </c>
      <c r="M876" s="133" t="s">
        <v>6796</v>
      </c>
      <c r="N876" s="127" t="s">
        <v>56</v>
      </c>
      <c r="O876" s="457">
        <v>42632</v>
      </c>
      <c r="P876" s="147" t="s">
        <v>56</v>
      </c>
      <c r="Q876" s="451">
        <v>42632</v>
      </c>
      <c r="R876" s="148"/>
      <c r="S876" s="137" t="s">
        <v>70</v>
      </c>
      <c r="T876" s="451"/>
      <c r="U876" s="148" t="s">
        <v>6800</v>
      </c>
      <c r="V876" s="148"/>
      <c r="W876" s="452"/>
      <c r="X876" s="148"/>
      <c r="Y876" s="148" t="s">
        <v>3826</v>
      </c>
      <c r="Z876" s="421" t="s">
        <v>872</v>
      </c>
      <c r="AA876" s="141">
        <v>42649</v>
      </c>
      <c r="AK876" s="111" t="e">
        <v>#N/A</v>
      </c>
    </row>
    <row r="877" spans="1:47" ht="15" customHeight="1" x14ac:dyDescent="0.25">
      <c r="A877" s="125">
        <v>881</v>
      </c>
      <c r="B877" s="129" t="s">
        <v>6797</v>
      </c>
      <c r="C877" s="129" t="s">
        <v>6797</v>
      </c>
      <c r="D877" s="133"/>
      <c r="E877" s="127"/>
      <c r="F877" s="133"/>
      <c r="G877" s="133"/>
      <c r="H877" s="133"/>
      <c r="I877" s="440">
        <v>42604</v>
      </c>
      <c r="J877" s="426" t="s">
        <v>415</v>
      </c>
      <c r="K877" s="426" t="s">
        <v>6798</v>
      </c>
      <c r="L877" s="453">
        <v>308441</v>
      </c>
      <c r="M877" s="133" t="s">
        <v>6799</v>
      </c>
      <c r="N877" s="127" t="s">
        <v>203</v>
      </c>
      <c r="O877" s="457">
        <v>42604</v>
      </c>
      <c r="P877" s="147" t="s">
        <v>203</v>
      </c>
      <c r="Q877" s="451">
        <v>42636</v>
      </c>
      <c r="R877" s="148"/>
      <c r="S877" s="137" t="s">
        <v>70</v>
      </c>
      <c r="T877" s="451">
        <v>42636</v>
      </c>
      <c r="U877" s="148" t="s">
        <v>3293</v>
      </c>
      <c r="V877" s="148" t="s">
        <v>204</v>
      </c>
      <c r="W877" s="452">
        <v>42640</v>
      </c>
      <c r="X877" s="148" t="s">
        <v>6780</v>
      </c>
      <c r="Y877" s="148" t="s">
        <v>6781</v>
      </c>
      <c r="Z877" s="421" t="s">
        <v>206</v>
      </c>
      <c r="AA877" s="141">
        <v>42647</v>
      </c>
      <c r="AK877" s="111" t="e">
        <v>#N/A</v>
      </c>
    </row>
    <row r="878" spans="1:47" ht="15" customHeight="1" x14ac:dyDescent="0.25">
      <c r="A878" s="125">
        <v>882</v>
      </c>
      <c r="B878" s="129" t="s">
        <v>6801</v>
      </c>
      <c r="C878" s="129" t="s">
        <v>6801</v>
      </c>
      <c r="D878" s="133"/>
      <c r="E878" s="127" t="s">
        <v>6802</v>
      </c>
      <c r="F878" s="133"/>
      <c r="G878" s="133"/>
      <c r="H878" s="133" t="s">
        <v>6803</v>
      </c>
      <c r="I878" s="440">
        <v>42634</v>
      </c>
      <c r="J878" s="426" t="s">
        <v>271</v>
      </c>
      <c r="K878" s="426" t="s">
        <v>6804</v>
      </c>
      <c r="L878" s="453">
        <v>185130</v>
      </c>
      <c r="M878" s="133" t="s">
        <v>6805</v>
      </c>
      <c r="N878" s="127" t="s">
        <v>203</v>
      </c>
      <c r="O878" s="457">
        <v>42634</v>
      </c>
      <c r="P878" s="147" t="s">
        <v>203</v>
      </c>
      <c r="Q878" s="451">
        <v>42634</v>
      </c>
      <c r="R878" s="148"/>
      <c r="S878" s="137" t="s">
        <v>70</v>
      </c>
      <c r="T878" s="451"/>
      <c r="U878" s="148"/>
      <c r="V878" s="148"/>
      <c r="W878" s="452"/>
      <c r="X878" s="148"/>
      <c r="Y878" s="148"/>
      <c r="Z878" s="421" t="s">
        <v>207</v>
      </c>
      <c r="AA878" s="141">
        <v>42641</v>
      </c>
      <c r="AK878" s="111" t="e">
        <v>#N/A</v>
      </c>
    </row>
    <row r="879" spans="1:47" ht="15" customHeight="1" x14ac:dyDescent="0.25">
      <c r="A879" s="125">
        <v>883</v>
      </c>
      <c r="B879" s="129" t="s">
        <v>6587</v>
      </c>
      <c r="C879" s="129" t="s">
        <v>6587</v>
      </c>
      <c r="D879" s="133"/>
      <c r="E879" s="127" t="s">
        <v>6588</v>
      </c>
      <c r="F879" s="133"/>
      <c r="G879" s="133"/>
      <c r="H879" s="133" t="s">
        <v>6589</v>
      </c>
      <c r="I879" s="440">
        <v>42629</v>
      </c>
      <c r="J879" s="426" t="s">
        <v>318</v>
      </c>
      <c r="K879" s="426" t="s">
        <v>2550</v>
      </c>
      <c r="L879" s="453">
        <v>499999.99</v>
      </c>
      <c r="M879" s="133" t="s">
        <v>6590</v>
      </c>
      <c r="N879" s="127" t="s">
        <v>226</v>
      </c>
      <c r="O879" s="457">
        <v>42629</v>
      </c>
      <c r="P879" s="147" t="s">
        <v>116</v>
      </c>
      <c r="Q879" s="451">
        <v>42632</v>
      </c>
      <c r="R879" s="148"/>
      <c r="S879" s="137" t="s">
        <v>6806</v>
      </c>
      <c r="T879" s="451">
        <v>42641</v>
      </c>
      <c r="U879" s="148" t="s">
        <v>6856</v>
      </c>
      <c r="V879" s="148"/>
      <c r="W879" s="452"/>
      <c r="X879" s="148"/>
      <c r="Y879" s="148"/>
      <c r="Z879" s="421" t="s">
        <v>207</v>
      </c>
      <c r="AA879" s="141">
        <v>42642</v>
      </c>
      <c r="AK879" s="111" t="e">
        <v>#N/A</v>
      </c>
    </row>
    <row r="880" spans="1:47" ht="15" customHeight="1" x14ac:dyDescent="0.25">
      <c r="A880" s="125">
        <v>884</v>
      </c>
      <c r="B880" s="129" t="s">
        <v>6852</v>
      </c>
      <c r="C880" s="129"/>
      <c r="D880" s="133"/>
      <c r="E880" s="127"/>
      <c r="F880" s="133"/>
      <c r="G880" s="133"/>
      <c r="H880" s="133" t="s">
        <v>6852</v>
      </c>
      <c r="I880" s="440" t="s">
        <v>6853</v>
      </c>
      <c r="J880" s="426" t="s">
        <v>323</v>
      </c>
      <c r="K880" s="426" t="s">
        <v>6854</v>
      </c>
      <c r="L880" s="453">
        <v>25680</v>
      </c>
      <c r="M880" s="133" t="s">
        <v>6855</v>
      </c>
      <c r="N880" s="127" t="s">
        <v>203</v>
      </c>
      <c r="O880" s="457">
        <v>42642</v>
      </c>
      <c r="P880" s="147" t="s">
        <v>203</v>
      </c>
      <c r="Q880" s="451">
        <v>42641</v>
      </c>
      <c r="R880" s="148"/>
      <c r="S880" s="137" t="s">
        <v>6560</v>
      </c>
      <c r="T880" s="451"/>
      <c r="U880" s="148" t="s">
        <v>7078</v>
      </c>
      <c r="V880" s="148"/>
      <c r="W880" s="452"/>
      <c r="X880" s="148"/>
      <c r="Y880" s="148"/>
      <c r="Z880" s="421" t="s">
        <v>207</v>
      </c>
      <c r="AA880" s="141">
        <v>42642</v>
      </c>
      <c r="AK880" s="111" t="e">
        <v>#N/A</v>
      </c>
      <c r="AM880" s="111"/>
      <c r="AN880" s="113"/>
    </row>
    <row r="881" spans="1:40" ht="15" customHeight="1" x14ac:dyDescent="0.25">
      <c r="A881" s="125">
        <v>885</v>
      </c>
      <c r="B881" s="129" t="s">
        <v>6852</v>
      </c>
      <c r="C881" s="129"/>
      <c r="D881" s="133"/>
      <c r="E881" s="127"/>
      <c r="F881" s="133"/>
      <c r="G881" s="133"/>
      <c r="H881" s="133" t="s">
        <v>6852</v>
      </c>
      <c r="I881" s="440">
        <v>42642</v>
      </c>
      <c r="J881" s="426" t="s">
        <v>323</v>
      </c>
      <c r="K881" s="426" t="s">
        <v>6854</v>
      </c>
      <c r="L881" s="453">
        <v>1666656.8</v>
      </c>
      <c r="M881" s="133" t="s">
        <v>6857</v>
      </c>
      <c r="N881" s="127" t="s">
        <v>56</v>
      </c>
      <c r="O881" s="457">
        <v>42642</v>
      </c>
      <c r="P881" s="147" t="s">
        <v>730</v>
      </c>
      <c r="Q881" s="451">
        <v>42642</v>
      </c>
      <c r="R881" s="148"/>
      <c r="S881" s="137" t="s">
        <v>6560</v>
      </c>
      <c r="T881" s="451">
        <v>42642</v>
      </c>
      <c r="U881" s="148" t="s">
        <v>7079</v>
      </c>
      <c r="V881" s="148"/>
      <c r="W881" s="452"/>
      <c r="X881" s="148"/>
      <c r="Y881" s="148"/>
      <c r="Z881" s="421" t="s">
        <v>207</v>
      </c>
      <c r="AA881" s="141">
        <v>42648</v>
      </c>
      <c r="AK881" s="111" t="e">
        <v>#N/A</v>
      </c>
      <c r="AM881" s="111"/>
      <c r="AN881" s="113"/>
    </row>
    <row r="882" spans="1:40" ht="15" customHeight="1" x14ac:dyDescent="0.25">
      <c r="A882" s="125">
        <v>887</v>
      </c>
      <c r="B882" s="129" t="s">
        <v>7080</v>
      </c>
      <c r="C882" s="129"/>
      <c r="D882" s="133"/>
      <c r="E882" s="127"/>
      <c r="F882" s="133"/>
      <c r="G882" s="133"/>
      <c r="H882" s="133"/>
      <c r="I882" s="440">
        <v>42648</v>
      </c>
      <c r="J882" s="426" t="s">
        <v>6250</v>
      </c>
      <c r="K882" s="426" t="s">
        <v>7081</v>
      </c>
      <c r="L882" s="453">
        <v>1117078.05</v>
      </c>
      <c r="M882" s="133" t="s">
        <v>7082</v>
      </c>
      <c r="N882" s="127" t="s">
        <v>322</v>
      </c>
      <c r="O882" s="457">
        <v>42648</v>
      </c>
      <c r="P882" s="147" t="s">
        <v>322</v>
      </c>
      <c r="Q882" s="451">
        <v>42648</v>
      </c>
      <c r="R882" s="148"/>
      <c r="S882" s="137" t="s">
        <v>6560</v>
      </c>
      <c r="T882" s="451">
        <v>42648</v>
      </c>
      <c r="U882" s="148"/>
      <c r="V882" s="148"/>
      <c r="W882" s="452"/>
      <c r="X882" s="148"/>
      <c r="Y882" s="148"/>
      <c r="Z882" s="421" t="s">
        <v>220</v>
      </c>
      <c r="AA882" s="141">
        <v>42648</v>
      </c>
    </row>
    <row r="883" spans="1:40" ht="15" customHeight="1" x14ac:dyDescent="0.25">
      <c r="A883" s="125">
        <v>888</v>
      </c>
      <c r="B883" s="129" t="s">
        <v>7080</v>
      </c>
      <c r="C883" s="129"/>
      <c r="D883" s="133"/>
      <c r="E883" s="127"/>
      <c r="F883" s="133"/>
      <c r="G883" s="133"/>
      <c r="H883" s="133"/>
      <c r="I883" s="440">
        <v>42648</v>
      </c>
      <c r="J883" s="426" t="s">
        <v>271</v>
      </c>
      <c r="K883" s="426" t="s">
        <v>6416</v>
      </c>
      <c r="L883" s="453">
        <v>229900</v>
      </c>
      <c r="M883" s="133" t="s">
        <v>7083</v>
      </c>
      <c r="N883" s="127" t="s">
        <v>203</v>
      </c>
      <c r="O883" s="457">
        <v>42648</v>
      </c>
      <c r="P883" s="147" t="s">
        <v>203</v>
      </c>
      <c r="Q883" s="451">
        <v>42648</v>
      </c>
      <c r="R883" s="148"/>
      <c r="S883" s="137" t="s">
        <v>70</v>
      </c>
      <c r="T883" s="451">
        <v>42648</v>
      </c>
      <c r="U883" s="148"/>
      <c r="V883" s="148"/>
      <c r="W883" s="452"/>
      <c r="X883" s="148"/>
      <c r="Y883" s="148"/>
      <c r="Z883" s="421" t="s">
        <v>220</v>
      </c>
      <c r="AA883" s="141">
        <v>42648</v>
      </c>
    </row>
    <row r="884" spans="1:40" ht="15" customHeight="1" x14ac:dyDescent="0.25">
      <c r="A884" s="125">
        <v>889</v>
      </c>
      <c r="B884" s="129" t="s">
        <v>7080</v>
      </c>
      <c r="C884" s="129"/>
      <c r="D884" s="133"/>
      <c r="E884" s="127"/>
      <c r="F884" s="133"/>
      <c r="G884" s="133"/>
      <c r="H884" s="133"/>
      <c r="I884" s="440">
        <v>42648</v>
      </c>
      <c r="J884" s="426" t="s">
        <v>493</v>
      </c>
      <c r="K884" s="426" t="s">
        <v>7084</v>
      </c>
      <c r="L884" s="453">
        <v>484000</v>
      </c>
      <c r="M884" s="133" t="s">
        <v>7085</v>
      </c>
      <c r="N884" s="127" t="s">
        <v>226</v>
      </c>
      <c r="O884" s="457">
        <v>42648</v>
      </c>
      <c r="P884" s="147" t="s">
        <v>226</v>
      </c>
      <c r="Q884" s="451">
        <v>42648</v>
      </c>
      <c r="R884" s="148"/>
      <c r="S884" s="137" t="s">
        <v>112</v>
      </c>
      <c r="T884" s="451">
        <v>42648</v>
      </c>
      <c r="U884" s="148"/>
      <c r="V884" s="148"/>
      <c r="W884" s="452"/>
      <c r="X884" s="148"/>
      <c r="Y884" s="148"/>
      <c r="Z884" s="421" t="s">
        <v>220</v>
      </c>
      <c r="AA884" s="141">
        <v>42648</v>
      </c>
    </row>
    <row r="885" spans="1:40" ht="15" customHeight="1" x14ac:dyDescent="0.25">
      <c r="A885" s="125">
        <v>890</v>
      </c>
      <c r="B885" s="129" t="s">
        <v>7080</v>
      </c>
      <c r="C885" s="129"/>
      <c r="D885" s="133"/>
      <c r="E885" s="127"/>
      <c r="F885" s="133"/>
      <c r="G885" s="133"/>
      <c r="H885" s="133"/>
      <c r="I885" s="440">
        <v>42648</v>
      </c>
      <c r="J885" s="426" t="s">
        <v>3299</v>
      </c>
      <c r="K885" s="426" t="s">
        <v>266</v>
      </c>
      <c r="L885" s="453">
        <v>292643.75</v>
      </c>
      <c r="M885" s="133" t="s">
        <v>7086</v>
      </c>
      <c r="N885" s="127" t="s">
        <v>226</v>
      </c>
      <c r="O885" s="457">
        <v>42648</v>
      </c>
      <c r="P885" s="147" t="s">
        <v>226</v>
      </c>
      <c r="Q885" s="451"/>
      <c r="R885" s="148"/>
      <c r="S885" s="137" t="s">
        <v>112</v>
      </c>
      <c r="T885" s="451">
        <v>42648</v>
      </c>
      <c r="U885" s="148"/>
      <c r="V885" s="148"/>
      <c r="W885" s="452"/>
      <c r="X885" s="148"/>
      <c r="Y885" s="148"/>
      <c r="Z885" s="421" t="s">
        <v>220</v>
      </c>
      <c r="AA885" s="141">
        <v>42648</v>
      </c>
    </row>
    <row r="886" spans="1:40" ht="15" customHeight="1" x14ac:dyDescent="0.25">
      <c r="A886" s="125">
        <v>891</v>
      </c>
      <c r="B886" s="129" t="s">
        <v>7087</v>
      </c>
      <c r="C886" s="129"/>
      <c r="D886" s="133"/>
      <c r="E886" s="127"/>
      <c r="F886" s="133"/>
      <c r="G886" s="133"/>
      <c r="H886" s="133"/>
      <c r="I886" s="440">
        <v>42633</v>
      </c>
      <c r="J886" s="426"/>
      <c r="K886" s="426" t="s">
        <v>7088</v>
      </c>
      <c r="L886" s="453">
        <v>300000</v>
      </c>
      <c r="M886" s="133" t="s">
        <v>7089</v>
      </c>
      <c r="N886" s="127" t="s">
        <v>56</v>
      </c>
      <c r="O886" s="457">
        <v>42633</v>
      </c>
      <c r="P886" s="147" t="s">
        <v>116</v>
      </c>
      <c r="Q886" s="451">
        <v>42649</v>
      </c>
      <c r="R886" s="148"/>
      <c r="S886" s="137" t="s">
        <v>112</v>
      </c>
      <c r="T886" s="451"/>
      <c r="U886" s="148"/>
      <c r="V886" s="148"/>
      <c r="W886" s="452"/>
      <c r="X886" s="148"/>
      <c r="Y886" s="148"/>
      <c r="Z886" s="421" t="s">
        <v>220</v>
      </c>
      <c r="AA886" s="141">
        <v>42649</v>
      </c>
    </row>
    <row r="887" spans="1:40" ht="15" customHeight="1" x14ac:dyDescent="0.25">
      <c r="A887" s="125">
        <v>892</v>
      </c>
      <c r="B887" s="129" t="s">
        <v>7090</v>
      </c>
      <c r="C887" s="129"/>
      <c r="D887" s="133"/>
      <c r="E887" s="127"/>
      <c r="F887" s="133"/>
      <c r="G887" s="133"/>
      <c r="H887" s="133"/>
      <c r="I887" s="440">
        <v>42625</v>
      </c>
      <c r="J887" s="426" t="s">
        <v>271</v>
      </c>
      <c r="K887" s="426" t="s">
        <v>7091</v>
      </c>
      <c r="L887" s="453">
        <v>10000</v>
      </c>
      <c r="M887" s="133" t="s">
        <v>7092</v>
      </c>
      <c r="N887" s="127" t="s">
        <v>203</v>
      </c>
      <c r="O887" s="457">
        <v>42625</v>
      </c>
      <c r="P887" s="147" t="s">
        <v>203</v>
      </c>
      <c r="Q887" s="451">
        <v>42650</v>
      </c>
      <c r="R887" s="148"/>
      <c r="S887" s="137" t="s">
        <v>70</v>
      </c>
      <c r="T887" s="451">
        <v>42650</v>
      </c>
      <c r="U887" s="148"/>
      <c r="V887" s="148"/>
      <c r="W887" s="452"/>
      <c r="X887" s="148"/>
      <c r="Y887" s="148"/>
      <c r="Z887" s="421" t="s">
        <v>220</v>
      </c>
      <c r="AA887" s="141">
        <v>42650</v>
      </c>
    </row>
    <row r="888" spans="1:40" ht="15" customHeight="1" x14ac:dyDescent="0.25">
      <c r="A888" s="125">
        <v>893</v>
      </c>
      <c r="B888" s="129"/>
      <c r="C888" s="129"/>
      <c r="D888" s="133"/>
      <c r="E888" s="127"/>
      <c r="F888" s="133"/>
      <c r="G888" s="133"/>
      <c r="H888" s="133"/>
      <c r="I888" s="440"/>
      <c r="J888" s="426"/>
      <c r="K888" s="426"/>
      <c r="L888" s="453"/>
      <c r="M888" s="133"/>
      <c r="N888" s="127"/>
      <c r="O888" s="457"/>
      <c r="P888" s="147"/>
      <c r="Q888" s="451"/>
      <c r="R888" s="148"/>
      <c r="S888" s="137"/>
      <c r="T888" s="451"/>
      <c r="U888" s="148"/>
      <c r="V888" s="148"/>
      <c r="W888" s="452"/>
      <c r="X888" s="148"/>
      <c r="Y888" s="148"/>
      <c r="Z888" s="421"/>
      <c r="AA888" s="141"/>
    </row>
    <row r="889" spans="1:40" ht="15" customHeight="1" x14ac:dyDescent="0.25">
      <c r="A889" s="125">
        <v>894</v>
      </c>
      <c r="B889" s="129"/>
      <c r="C889" s="129"/>
      <c r="D889" s="133"/>
      <c r="E889" s="127"/>
      <c r="F889" s="133"/>
      <c r="G889" s="133"/>
      <c r="H889" s="133"/>
      <c r="I889" s="440"/>
      <c r="J889" s="426"/>
      <c r="K889" s="426"/>
      <c r="L889" s="453"/>
      <c r="M889" s="133"/>
      <c r="N889" s="127"/>
      <c r="O889" s="457"/>
      <c r="P889" s="147"/>
      <c r="Q889" s="451"/>
      <c r="R889" s="148"/>
      <c r="S889" s="137"/>
      <c r="T889" s="451"/>
      <c r="U889" s="148"/>
      <c r="V889" s="148"/>
      <c r="W889" s="452"/>
      <c r="X889" s="148"/>
      <c r="Y889" s="148"/>
      <c r="Z889" s="421"/>
      <c r="AA889" s="141"/>
    </row>
    <row r="890" spans="1:40" ht="15" customHeight="1" x14ac:dyDescent="0.25">
      <c r="A890" s="125">
        <v>895</v>
      </c>
      <c r="B890" s="129"/>
      <c r="C890" s="129"/>
      <c r="D890" s="133"/>
      <c r="E890" s="127"/>
      <c r="F890" s="133"/>
      <c r="G890" s="133"/>
      <c r="H890" s="133"/>
      <c r="I890" s="440"/>
      <c r="J890" s="426"/>
      <c r="K890" s="426"/>
      <c r="L890" s="453"/>
      <c r="M890" s="133"/>
      <c r="N890" s="127"/>
      <c r="O890" s="457"/>
      <c r="P890" s="147"/>
      <c r="Q890" s="451"/>
      <c r="R890" s="148"/>
      <c r="S890" s="137"/>
      <c r="T890" s="451"/>
      <c r="U890" s="148"/>
      <c r="V890" s="148"/>
      <c r="W890" s="452"/>
      <c r="X890" s="148"/>
      <c r="Y890" s="148"/>
      <c r="Z890" s="421"/>
      <c r="AA890" s="141"/>
    </row>
    <row r="891" spans="1:40" ht="15" customHeight="1" x14ac:dyDescent="0.25">
      <c r="A891" s="125">
        <v>896</v>
      </c>
      <c r="B891" s="129"/>
      <c r="C891" s="129"/>
      <c r="D891" s="133"/>
      <c r="E891" s="127"/>
      <c r="F891" s="133"/>
      <c r="G891" s="133"/>
      <c r="H891" s="133"/>
      <c r="I891" s="440"/>
      <c r="J891" s="426"/>
      <c r="K891" s="426"/>
      <c r="L891" s="453"/>
      <c r="M891" s="133"/>
      <c r="N891" s="127"/>
      <c r="O891" s="457"/>
      <c r="P891" s="147"/>
      <c r="Q891" s="451"/>
      <c r="R891" s="148"/>
      <c r="S891" s="137"/>
      <c r="T891" s="451"/>
      <c r="U891" s="148"/>
      <c r="V891" s="148"/>
      <c r="W891" s="452"/>
      <c r="X891" s="148"/>
      <c r="Y891" s="148"/>
      <c r="Z891" s="421"/>
      <c r="AA891" s="141"/>
    </row>
    <row r="892" spans="1:40" ht="15" customHeight="1" x14ac:dyDescent="0.25">
      <c r="A892" s="125">
        <v>897</v>
      </c>
      <c r="B892" s="129"/>
      <c r="C892" s="129"/>
      <c r="D892" s="133"/>
      <c r="E892" s="127"/>
      <c r="F892" s="133"/>
      <c r="G892" s="133"/>
      <c r="H892" s="133"/>
      <c r="I892" s="440"/>
      <c r="J892" s="426"/>
      <c r="K892" s="426"/>
      <c r="L892" s="453"/>
      <c r="M892" s="133"/>
      <c r="N892" s="127"/>
      <c r="O892" s="457"/>
      <c r="P892" s="147"/>
      <c r="Q892" s="451"/>
      <c r="R892" s="148"/>
      <c r="S892" s="137"/>
      <c r="T892" s="451"/>
      <c r="U892" s="148"/>
      <c r="V892" s="148"/>
      <c r="W892" s="452"/>
      <c r="X892" s="148"/>
      <c r="Y892" s="148"/>
      <c r="Z892" s="421"/>
      <c r="AA892" s="141"/>
    </row>
    <row r="893" spans="1:40" ht="15" customHeight="1" x14ac:dyDescent="0.25">
      <c r="A893" s="125">
        <v>898</v>
      </c>
    </row>
    <row r="894" spans="1:40" ht="15" customHeight="1" x14ac:dyDescent="0.25">
      <c r="A894" s="125">
        <v>899</v>
      </c>
    </row>
    <row r="895" spans="1:40" ht="15" customHeight="1" x14ac:dyDescent="0.25">
      <c r="A895" s="125">
        <v>900</v>
      </c>
    </row>
    <row r="896" spans="1:40" ht="15" customHeight="1" x14ac:dyDescent="0.25">
      <c r="A896" s="125">
        <v>901</v>
      </c>
    </row>
  </sheetData>
  <sortState ref="A2:AN875">
    <sortCondition ref="B367"/>
  </sortState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99"/>
    <pageSetUpPr fitToPage="1"/>
  </sheetPr>
  <dimension ref="B8:F16"/>
  <sheetViews>
    <sheetView showGridLines="0" workbookViewId="0">
      <selection activeCell="E14" sqref="B2:E14"/>
    </sheetView>
  </sheetViews>
  <sheetFormatPr baseColWidth="10" defaultRowHeight="15" x14ac:dyDescent="0.25"/>
  <cols>
    <col min="1" max="1" width="33.42578125" customWidth="1"/>
    <col min="2" max="2" width="16.7109375" bestFit="1" customWidth="1"/>
    <col min="3" max="5" width="27" customWidth="1"/>
    <col min="6" max="6" width="27.85546875" customWidth="1"/>
  </cols>
  <sheetData>
    <row r="8" spans="2:6" ht="15" customHeight="1" x14ac:dyDescent="0.55000000000000004">
      <c r="B8" s="595" t="s">
        <v>7004</v>
      </c>
      <c r="C8" s="595"/>
      <c r="D8" s="595"/>
      <c r="E8" s="595"/>
      <c r="F8" s="564"/>
    </row>
    <row r="9" spans="2:6" ht="15" customHeight="1" x14ac:dyDescent="0.55000000000000004">
      <c r="B9" s="595"/>
      <c r="C9" s="595"/>
      <c r="D9" s="595"/>
      <c r="E9" s="595"/>
      <c r="F9" s="564"/>
    </row>
    <row r="10" spans="2:6" ht="15" customHeight="1" x14ac:dyDescent="0.55000000000000004">
      <c r="B10" s="595"/>
      <c r="C10" s="595"/>
      <c r="D10" s="595"/>
      <c r="E10" s="595"/>
      <c r="F10" s="564"/>
    </row>
    <row r="12" spans="2:6" x14ac:dyDescent="0.25">
      <c r="F12" s="69"/>
    </row>
    <row r="13" spans="2:6" ht="53.25" customHeight="1" x14ac:dyDescent="0.35">
      <c r="B13" s="492"/>
      <c r="C13" s="493" t="s">
        <v>7005</v>
      </c>
      <c r="D13" s="493" t="s">
        <v>7006</v>
      </c>
      <c r="E13" s="493" t="s">
        <v>7093</v>
      </c>
      <c r="F13" s="565"/>
    </row>
    <row r="14" spans="2:6" ht="26.25" x14ac:dyDescent="0.4">
      <c r="B14" s="490" t="s">
        <v>6647</v>
      </c>
      <c r="C14" s="491">
        <v>14</v>
      </c>
      <c r="D14" s="491">
        <v>34</v>
      </c>
      <c r="E14" s="566">
        <v>175</v>
      </c>
      <c r="F14" s="69"/>
    </row>
    <row r="15" spans="2:6" x14ac:dyDescent="0.25">
      <c r="F15" s="69"/>
    </row>
    <row r="16" spans="2:6" x14ac:dyDescent="0.25">
      <c r="F16" s="69"/>
    </row>
  </sheetData>
  <mergeCells count="1">
    <mergeCell ref="B8:E10"/>
  </mergeCells>
  <pageMargins left="0.7" right="0.7" top="0.75" bottom="0.75" header="0.3" footer="0.3"/>
  <pageSetup scale="88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  <pageSetUpPr fitToPage="1"/>
  </sheetPr>
  <dimension ref="A1:L48"/>
  <sheetViews>
    <sheetView showGridLines="0" zoomScale="90" zoomScaleNormal="90" workbookViewId="0">
      <selection activeCell="G27" sqref="G27"/>
    </sheetView>
  </sheetViews>
  <sheetFormatPr baseColWidth="10" defaultRowHeight="15" x14ac:dyDescent="0.25"/>
  <cols>
    <col min="1" max="1" width="15.7109375" customWidth="1"/>
    <col min="2" max="2" width="5.28515625" customWidth="1"/>
    <col min="3" max="3" width="17.5703125" customWidth="1"/>
    <col min="4" max="4" width="27.140625" customWidth="1"/>
    <col min="5" max="5" width="5.28515625" customWidth="1"/>
    <col min="6" max="6" width="17.5703125" customWidth="1"/>
    <col min="7" max="7" width="21.28515625" customWidth="1"/>
    <col min="8" max="8" width="6.28515625" customWidth="1"/>
    <col min="9" max="9" width="45" customWidth="1"/>
    <col min="10" max="10" width="13.7109375" style="66" customWidth="1"/>
    <col min="11" max="11" width="5.28515625" customWidth="1"/>
    <col min="12" max="12" width="18.7109375" customWidth="1"/>
  </cols>
  <sheetData>
    <row r="1" spans="1:12" ht="8.25" customHeight="1" x14ac:dyDescent="0.25">
      <c r="A1" s="68"/>
      <c r="B1" s="68"/>
      <c r="C1" s="68"/>
      <c r="D1" s="68"/>
      <c r="E1" s="68"/>
      <c r="F1" s="68"/>
      <c r="G1" s="68"/>
      <c r="H1" s="68"/>
      <c r="I1" s="68"/>
      <c r="J1" s="444"/>
      <c r="K1" s="68"/>
      <c r="L1" s="68"/>
    </row>
    <row r="2" spans="1:12" ht="15" customHeight="1" x14ac:dyDescent="0.25">
      <c r="A2" s="68"/>
      <c r="C2" s="596" t="s">
        <v>3130</v>
      </c>
      <c r="D2" s="596"/>
      <c r="E2" s="596"/>
      <c r="F2" s="596"/>
      <c r="G2" s="596"/>
      <c r="H2" s="596"/>
      <c r="I2" s="596"/>
      <c r="J2" s="596"/>
      <c r="L2" s="68"/>
    </row>
    <row r="3" spans="1:12" ht="37.5" customHeight="1" thickBot="1" x14ac:dyDescent="0.3">
      <c r="A3" s="68"/>
      <c r="C3" s="596"/>
      <c r="D3" s="596"/>
      <c r="E3" s="596"/>
      <c r="F3" s="596"/>
      <c r="G3" s="596"/>
      <c r="H3" s="596"/>
      <c r="I3" s="596"/>
      <c r="J3" s="596"/>
      <c r="L3" s="68"/>
    </row>
    <row r="4" spans="1:12" s="70" customFormat="1" ht="32.25" thickBot="1" x14ac:dyDescent="0.55000000000000004">
      <c r="A4" s="68"/>
      <c r="C4" s="547" t="s">
        <v>355</v>
      </c>
      <c r="D4" s="548" t="s">
        <v>3124</v>
      </c>
      <c r="E4" s="481"/>
      <c r="F4" s="547" t="s">
        <v>355</v>
      </c>
      <c r="G4" s="548" t="s">
        <v>3124</v>
      </c>
      <c r="H4" s="465"/>
      <c r="I4" s="465"/>
      <c r="J4" s="445"/>
      <c r="L4" s="68"/>
    </row>
    <row r="5" spans="1:12" ht="16.5" thickBot="1" x14ac:dyDescent="0.3">
      <c r="A5" s="68"/>
      <c r="C5" s="597" t="s">
        <v>3126</v>
      </c>
      <c r="D5" s="598"/>
      <c r="F5" s="597" t="s">
        <v>3127</v>
      </c>
      <c r="G5" s="598"/>
      <c r="H5" s="67"/>
      <c r="I5" s="464" t="s">
        <v>4198</v>
      </c>
      <c r="J5" s="446"/>
      <c r="L5" s="68"/>
    </row>
    <row r="6" spans="1:12" x14ac:dyDescent="0.25">
      <c r="A6" s="68"/>
      <c r="C6" s="95" t="s">
        <v>3121</v>
      </c>
      <c r="D6" s="96" t="s">
        <v>3123</v>
      </c>
      <c r="F6" s="95" t="s">
        <v>3121</v>
      </c>
      <c r="G6" s="96" t="s">
        <v>3123</v>
      </c>
      <c r="I6" s="95" t="s">
        <v>3121</v>
      </c>
      <c r="J6" s="447" t="s">
        <v>5652</v>
      </c>
      <c r="L6" s="68"/>
    </row>
    <row r="7" spans="1:12" x14ac:dyDescent="0.25">
      <c r="A7" s="68"/>
      <c r="C7" s="90" t="s">
        <v>220</v>
      </c>
      <c r="D7" s="91">
        <v>175</v>
      </c>
      <c r="F7" s="90" t="s">
        <v>220</v>
      </c>
      <c r="G7" s="91">
        <v>175</v>
      </c>
      <c r="H7" s="66"/>
      <c r="I7" s="90" t="s">
        <v>204</v>
      </c>
      <c r="J7" s="91">
        <v>138</v>
      </c>
      <c r="L7" s="68"/>
    </row>
    <row r="8" spans="1:12" ht="15.75" thickBot="1" x14ac:dyDescent="0.3">
      <c r="A8" s="68"/>
      <c r="C8" s="93" t="s">
        <v>3122</v>
      </c>
      <c r="D8" s="94">
        <v>175</v>
      </c>
      <c r="F8" s="92" t="s">
        <v>112</v>
      </c>
      <c r="G8" s="91">
        <v>42</v>
      </c>
      <c r="H8" s="66"/>
      <c r="I8" s="90" t="s">
        <v>226</v>
      </c>
      <c r="J8" s="91">
        <v>29</v>
      </c>
      <c r="L8" s="68"/>
    </row>
    <row r="9" spans="1:12" x14ac:dyDescent="0.25">
      <c r="A9" s="68"/>
      <c r="C9" s="69"/>
      <c r="D9" s="69"/>
      <c r="F9" s="92" t="s">
        <v>70</v>
      </c>
      <c r="G9" s="91">
        <v>34</v>
      </c>
      <c r="H9" s="66"/>
      <c r="I9" s="90" t="s">
        <v>422</v>
      </c>
      <c r="J9" s="91">
        <v>28</v>
      </c>
      <c r="L9" s="68"/>
    </row>
    <row r="10" spans="1:12" x14ac:dyDescent="0.25">
      <c r="A10" s="68"/>
      <c r="C10" s="69"/>
      <c r="D10" s="69"/>
      <c r="F10" s="92" t="s">
        <v>11</v>
      </c>
      <c r="G10" s="91">
        <v>82</v>
      </c>
      <c r="H10" s="66"/>
      <c r="I10" s="90" t="s">
        <v>206</v>
      </c>
      <c r="J10" s="91">
        <v>27</v>
      </c>
      <c r="L10" s="68"/>
    </row>
    <row r="11" spans="1:12" x14ac:dyDescent="0.25">
      <c r="A11" s="68"/>
      <c r="C11" s="69"/>
      <c r="D11" s="69"/>
      <c r="F11" s="92" t="s">
        <v>6560</v>
      </c>
      <c r="G11" s="91">
        <v>17</v>
      </c>
      <c r="H11" s="66"/>
      <c r="I11" s="90" t="s">
        <v>203</v>
      </c>
      <c r="J11" s="91">
        <v>21</v>
      </c>
      <c r="L11" s="68"/>
    </row>
    <row r="12" spans="1:12" ht="15.75" thickBot="1" x14ac:dyDescent="0.3">
      <c r="A12" s="68"/>
      <c r="C12" s="69"/>
      <c r="D12" s="69"/>
      <c r="F12" s="93" t="s">
        <v>3122</v>
      </c>
      <c r="G12" s="94">
        <v>175</v>
      </c>
      <c r="H12" s="66"/>
      <c r="I12" s="90" t="s">
        <v>1888</v>
      </c>
      <c r="J12" s="91">
        <v>15</v>
      </c>
      <c r="L12" s="68"/>
    </row>
    <row r="13" spans="1:12" ht="15.75" thickBot="1" x14ac:dyDescent="0.3">
      <c r="A13" s="68"/>
      <c r="C13" s="69"/>
      <c r="D13" s="69"/>
      <c r="H13" s="66"/>
      <c r="I13" s="90" t="s">
        <v>215</v>
      </c>
      <c r="J13" s="91">
        <v>14</v>
      </c>
      <c r="L13" s="68"/>
    </row>
    <row r="14" spans="1:12" ht="16.5" thickBot="1" x14ac:dyDescent="0.3">
      <c r="A14" s="68"/>
      <c r="C14" s="69"/>
      <c r="D14" s="69"/>
      <c r="F14" s="482"/>
      <c r="G14" s="483"/>
      <c r="H14" s="66"/>
      <c r="I14" s="90" t="s">
        <v>209</v>
      </c>
      <c r="J14" s="91">
        <v>9</v>
      </c>
      <c r="L14" s="68"/>
    </row>
    <row r="15" spans="1:12" x14ac:dyDescent="0.25">
      <c r="A15" s="68"/>
      <c r="C15" s="69"/>
      <c r="D15" s="69"/>
      <c r="F15" s="95" t="s">
        <v>3121</v>
      </c>
      <c r="G15" s="96" t="s">
        <v>6552</v>
      </c>
      <c r="H15" s="66"/>
      <c r="I15" s="90" t="s">
        <v>181</v>
      </c>
      <c r="J15" s="91">
        <v>4</v>
      </c>
      <c r="L15" s="68"/>
    </row>
    <row r="16" spans="1:12" x14ac:dyDescent="0.25">
      <c r="A16" s="68"/>
      <c r="C16" s="69"/>
      <c r="D16" s="69"/>
      <c r="F16" s="90" t="s">
        <v>6550</v>
      </c>
      <c r="G16" s="91">
        <v>11</v>
      </c>
      <c r="H16" s="66"/>
      <c r="I16" s="90" t="s">
        <v>177</v>
      </c>
      <c r="J16" s="91">
        <v>4</v>
      </c>
      <c r="L16" s="68"/>
    </row>
    <row r="17" spans="1:12" ht="15.75" thickBot="1" x14ac:dyDescent="0.3">
      <c r="A17" s="68"/>
      <c r="C17" s="69"/>
      <c r="D17" s="69"/>
      <c r="F17" s="93" t="s">
        <v>3122</v>
      </c>
      <c r="G17" s="94">
        <v>11</v>
      </c>
      <c r="H17" s="66"/>
      <c r="I17" s="90" t="s">
        <v>3683</v>
      </c>
      <c r="J17" s="91">
        <v>3</v>
      </c>
      <c r="L17" s="68"/>
    </row>
    <row r="18" spans="1:12" ht="15.75" thickBot="1" x14ac:dyDescent="0.3">
      <c r="A18" s="68"/>
      <c r="C18" s="69"/>
      <c r="D18" s="69"/>
      <c r="H18" s="66"/>
      <c r="I18" s="90" t="s">
        <v>771</v>
      </c>
      <c r="J18" s="91">
        <v>3</v>
      </c>
      <c r="L18" s="68"/>
    </row>
    <row r="19" spans="1:12" ht="16.5" thickBot="1" x14ac:dyDescent="0.3">
      <c r="A19" s="68"/>
      <c r="C19" s="69"/>
      <c r="D19" s="69"/>
      <c r="F19" s="482"/>
      <c r="G19" s="483"/>
      <c r="H19" s="66"/>
      <c r="I19" s="90" t="s">
        <v>290</v>
      </c>
      <c r="J19" s="91">
        <v>3</v>
      </c>
      <c r="L19" s="68"/>
    </row>
    <row r="20" spans="1:12" x14ac:dyDescent="0.25">
      <c r="A20" s="68"/>
      <c r="C20" s="69"/>
      <c r="D20" s="69"/>
      <c r="F20" s="95" t="s">
        <v>3121</v>
      </c>
      <c r="G20" s="96" t="s">
        <v>6552</v>
      </c>
      <c r="H20" s="66"/>
      <c r="I20" s="90" t="s">
        <v>247</v>
      </c>
      <c r="J20" s="91">
        <v>2</v>
      </c>
      <c r="L20" s="68"/>
    </row>
    <row r="21" spans="1:12" x14ac:dyDescent="0.25">
      <c r="A21" s="68"/>
      <c r="C21" s="69"/>
      <c r="D21" s="69"/>
      <c r="F21" s="90" t="s">
        <v>6551</v>
      </c>
      <c r="G21" s="91">
        <v>10</v>
      </c>
      <c r="H21" s="66"/>
      <c r="I21" s="90" t="s">
        <v>367</v>
      </c>
      <c r="J21" s="91">
        <v>2</v>
      </c>
      <c r="L21" s="68"/>
    </row>
    <row r="22" spans="1:12" ht="15.75" thickBot="1" x14ac:dyDescent="0.3">
      <c r="A22" s="68"/>
      <c r="C22" s="69"/>
      <c r="D22" s="69"/>
      <c r="F22" s="93" t="s">
        <v>3122</v>
      </c>
      <c r="G22" s="94">
        <v>10</v>
      </c>
      <c r="H22" s="66"/>
      <c r="I22" s="90" t="s">
        <v>688</v>
      </c>
      <c r="J22" s="91">
        <v>2</v>
      </c>
      <c r="L22" s="68"/>
    </row>
    <row r="23" spans="1:12" ht="15.75" thickBot="1" x14ac:dyDescent="0.3">
      <c r="A23" s="68"/>
      <c r="C23" s="69"/>
      <c r="D23" s="69"/>
      <c r="H23" s="66"/>
      <c r="I23" s="90" t="s">
        <v>730</v>
      </c>
      <c r="J23" s="91">
        <v>1</v>
      </c>
      <c r="L23" s="68"/>
    </row>
    <row r="24" spans="1:12" ht="16.5" thickBot="1" x14ac:dyDescent="0.3">
      <c r="A24" s="68"/>
      <c r="C24" s="69"/>
      <c r="D24" s="69"/>
      <c r="F24" s="482"/>
      <c r="G24" s="483"/>
      <c r="H24" s="66"/>
      <c r="I24" s="93" t="s">
        <v>3122</v>
      </c>
      <c r="J24" s="94">
        <v>305</v>
      </c>
      <c r="L24" s="68"/>
    </row>
    <row r="25" spans="1:12" x14ac:dyDescent="0.25">
      <c r="A25" s="68"/>
      <c r="C25" s="69"/>
      <c r="D25" s="69"/>
      <c r="F25" s="95" t="s">
        <v>3121</v>
      </c>
      <c r="G25" s="96" t="s">
        <v>6563</v>
      </c>
      <c r="J25"/>
      <c r="L25" s="68"/>
    </row>
    <row r="26" spans="1:12" x14ac:dyDescent="0.25">
      <c r="A26" s="68"/>
      <c r="C26" s="69"/>
      <c r="D26" s="69"/>
      <c r="F26" s="90" t="s">
        <v>6561</v>
      </c>
      <c r="G26" s="91">
        <v>46</v>
      </c>
      <c r="L26" s="68"/>
    </row>
    <row r="27" spans="1:12" ht="15.75" thickBot="1" x14ac:dyDescent="0.3">
      <c r="A27" s="68"/>
      <c r="C27" s="69"/>
      <c r="D27" s="69"/>
      <c r="F27" s="93" t="s">
        <v>3122</v>
      </c>
      <c r="G27" s="94">
        <v>46</v>
      </c>
      <c r="L27" s="68"/>
    </row>
    <row r="28" spans="1:12" x14ac:dyDescent="0.25">
      <c r="A28" s="68"/>
      <c r="C28" s="69"/>
      <c r="D28" s="69"/>
      <c r="L28" s="68"/>
    </row>
    <row r="29" spans="1:12" x14ac:dyDescent="0.25">
      <c r="A29" s="68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8"/>
    </row>
    <row r="30" spans="1:12" x14ac:dyDescent="0.25">
      <c r="A30" s="68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</row>
    <row r="31" spans="1:12" x14ac:dyDescent="0.25">
      <c r="A31" s="68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8"/>
    </row>
    <row r="32" spans="1:12" x14ac:dyDescent="0.25">
      <c r="A32" s="68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</row>
    <row r="33" spans="1:12" x14ac:dyDescent="0.25">
      <c r="A33" s="68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</row>
    <row r="34" spans="1:12" x14ac:dyDescent="0.25">
      <c r="A34" s="68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8"/>
    </row>
    <row r="35" spans="1:12" x14ac:dyDescent="0.25">
      <c r="A35" s="68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</row>
    <row r="48" spans="1:12" ht="15.75" thickBot="1" x14ac:dyDescent="0.3"/>
  </sheetData>
  <mergeCells count="3">
    <mergeCell ref="C2:J3"/>
    <mergeCell ref="F5:G5"/>
    <mergeCell ref="C5:D5"/>
  </mergeCells>
  <pageMargins left="0.7" right="0.7" top="0.75" bottom="0.75" header="0.3" footer="0.3"/>
  <pageSetup scale="59" orientation="landscape" r:id="rId7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showGridLines="0" workbookViewId="0">
      <selection activeCell="J14" sqref="J14"/>
    </sheetView>
  </sheetViews>
  <sheetFormatPr baseColWidth="10" defaultRowHeight="15" x14ac:dyDescent="0.25"/>
  <cols>
    <col min="2" max="2" width="14.7109375" customWidth="1"/>
    <col min="3" max="3" width="11.5703125" customWidth="1"/>
    <col min="4" max="4" width="12.42578125" customWidth="1"/>
    <col min="8" max="8" width="14.42578125" customWidth="1"/>
    <col min="9" max="9" width="19.7109375" customWidth="1"/>
    <col min="10" max="10" width="29.140625" style="437" customWidth="1"/>
    <col min="11" max="11" width="29.140625" customWidth="1"/>
  </cols>
  <sheetData>
    <row r="1" spans="1:16" x14ac:dyDescent="0.25">
      <c r="A1" s="484" t="s">
        <v>5612</v>
      </c>
      <c r="B1" s="484" t="s">
        <v>12</v>
      </c>
      <c r="C1" s="484" t="s">
        <v>13</v>
      </c>
      <c r="D1" s="484" t="s">
        <v>14</v>
      </c>
      <c r="E1" s="484" t="s">
        <v>15</v>
      </c>
      <c r="F1" s="484" t="s">
        <v>1</v>
      </c>
      <c r="G1" s="484" t="s">
        <v>16</v>
      </c>
      <c r="H1" s="484" t="s">
        <v>3</v>
      </c>
      <c r="I1" s="484" t="s">
        <v>23</v>
      </c>
      <c r="J1" s="485" t="s">
        <v>24</v>
      </c>
      <c r="K1" s="484" t="s">
        <v>6553</v>
      </c>
      <c r="L1" s="484" t="s">
        <v>6662</v>
      </c>
    </row>
    <row r="2" spans="1:16" ht="30" x14ac:dyDescent="0.25">
      <c r="A2" t="s">
        <v>5847</v>
      </c>
      <c r="B2" s="459">
        <v>42619</v>
      </c>
      <c r="C2" t="s">
        <v>435</v>
      </c>
      <c r="D2" t="s">
        <v>6267</v>
      </c>
      <c r="H2" t="s">
        <v>6550</v>
      </c>
      <c r="K2" s="437" t="s">
        <v>6554</v>
      </c>
    </row>
    <row r="3" spans="1:16" x14ac:dyDescent="0.25">
      <c r="A3" s="110" t="s">
        <v>5598</v>
      </c>
      <c r="B3" s="459">
        <v>42612</v>
      </c>
      <c r="C3" t="s">
        <v>323</v>
      </c>
      <c r="F3" t="s">
        <v>5606</v>
      </c>
      <c r="G3" t="s">
        <v>203</v>
      </c>
      <c r="H3" t="s">
        <v>6550</v>
      </c>
      <c r="I3" s="459">
        <v>42612</v>
      </c>
      <c r="K3" s="556" t="s">
        <v>6877</v>
      </c>
    </row>
    <row r="4" spans="1:16" x14ac:dyDescent="0.25">
      <c r="A4" s="110" t="s">
        <v>163</v>
      </c>
      <c r="B4" s="459">
        <v>42563</v>
      </c>
      <c r="C4" t="s">
        <v>467</v>
      </c>
      <c r="E4">
        <v>963160</v>
      </c>
      <c r="F4" t="s">
        <v>2525</v>
      </c>
      <c r="G4" t="s">
        <v>226</v>
      </c>
      <c r="H4" t="s">
        <v>6550</v>
      </c>
      <c r="J4" s="437" t="s">
        <v>3831</v>
      </c>
      <c r="K4" s="557" t="s">
        <v>6649</v>
      </c>
    </row>
    <row r="5" spans="1:16" ht="105" x14ac:dyDescent="0.25">
      <c r="A5" t="s">
        <v>2022</v>
      </c>
      <c r="B5" s="459">
        <v>42536</v>
      </c>
      <c r="C5" t="s">
        <v>300</v>
      </c>
      <c r="D5" t="s">
        <v>302</v>
      </c>
      <c r="E5">
        <v>2725945</v>
      </c>
      <c r="F5" t="s">
        <v>2025</v>
      </c>
      <c r="G5" t="s">
        <v>226</v>
      </c>
      <c r="H5" t="s">
        <v>6550</v>
      </c>
      <c r="I5" s="459">
        <v>42550</v>
      </c>
      <c r="J5" s="437" t="s">
        <v>3803</v>
      </c>
      <c r="K5" s="437" t="s">
        <v>6650</v>
      </c>
    </row>
    <row r="6" spans="1:16" ht="30" x14ac:dyDescent="0.25">
      <c r="A6" s="110" t="s">
        <v>120</v>
      </c>
      <c r="B6" s="459">
        <v>42520</v>
      </c>
      <c r="C6" t="s">
        <v>264</v>
      </c>
      <c r="F6" t="s">
        <v>1992</v>
      </c>
      <c r="H6" t="s">
        <v>6550</v>
      </c>
      <c r="K6" s="556" t="s">
        <v>6878</v>
      </c>
    </row>
    <row r="7" spans="1:16" x14ac:dyDescent="0.25">
      <c r="A7" t="s">
        <v>3772</v>
      </c>
      <c r="B7" s="459">
        <v>42506</v>
      </c>
      <c r="C7" t="s">
        <v>398</v>
      </c>
      <c r="D7" t="s">
        <v>1097</v>
      </c>
      <c r="E7" t="s">
        <v>3340</v>
      </c>
      <c r="F7" t="s">
        <v>1098</v>
      </c>
      <c r="G7" t="s">
        <v>226</v>
      </c>
      <c r="H7" t="s">
        <v>6550</v>
      </c>
      <c r="I7" s="459">
        <v>42509</v>
      </c>
      <c r="J7" s="437" t="s">
        <v>3773</v>
      </c>
      <c r="K7" s="437" t="s">
        <v>6649</v>
      </c>
    </row>
    <row r="8" spans="1:16" ht="62.25" customHeight="1" x14ac:dyDescent="0.25">
      <c r="A8" t="s">
        <v>58</v>
      </c>
      <c r="B8" s="459">
        <v>42492</v>
      </c>
      <c r="C8" t="s">
        <v>271</v>
      </c>
      <c r="D8" t="s">
        <v>880</v>
      </c>
      <c r="E8">
        <v>90000</v>
      </c>
      <c r="G8" t="s">
        <v>204</v>
      </c>
      <c r="H8" t="s">
        <v>6550</v>
      </c>
      <c r="I8" s="459">
        <v>42520</v>
      </c>
      <c r="J8" s="437" t="s">
        <v>3747</v>
      </c>
      <c r="K8" s="437" t="s">
        <v>6651</v>
      </c>
    </row>
    <row r="9" spans="1:16" ht="92.25" customHeight="1" x14ac:dyDescent="0.25">
      <c r="A9" t="s">
        <v>64</v>
      </c>
      <c r="B9" s="459">
        <v>42475</v>
      </c>
      <c r="C9" t="s">
        <v>271</v>
      </c>
      <c r="D9" t="s">
        <v>750</v>
      </c>
      <c r="E9">
        <v>90000</v>
      </c>
      <c r="F9" t="s">
        <v>751</v>
      </c>
      <c r="G9" t="s">
        <v>203</v>
      </c>
      <c r="H9" t="s">
        <v>6550</v>
      </c>
      <c r="I9" s="459">
        <v>42520</v>
      </c>
      <c r="J9" s="437" t="s">
        <v>3729</v>
      </c>
      <c r="K9" s="437" t="s">
        <v>6651</v>
      </c>
    </row>
    <row r="10" spans="1:16" ht="61.5" customHeight="1" x14ac:dyDescent="0.25">
      <c r="A10" t="s">
        <v>556</v>
      </c>
      <c r="B10" s="459">
        <v>42468</v>
      </c>
      <c r="C10" t="s">
        <v>509</v>
      </c>
      <c r="E10">
        <v>3722699</v>
      </c>
      <c r="F10" t="s">
        <v>559</v>
      </c>
      <c r="G10" t="s">
        <v>226</v>
      </c>
      <c r="H10" t="s">
        <v>6550</v>
      </c>
      <c r="I10" s="459">
        <v>31921</v>
      </c>
      <c r="J10" s="437" t="s">
        <v>3237</v>
      </c>
      <c r="K10" s="557" t="s">
        <v>6652</v>
      </c>
    </row>
    <row r="11" spans="1:16" ht="41.25" customHeight="1" x14ac:dyDescent="0.25">
      <c r="A11" t="s">
        <v>549</v>
      </c>
      <c r="B11" s="459">
        <v>42468</v>
      </c>
      <c r="C11" t="s">
        <v>3235</v>
      </c>
      <c r="D11" t="s">
        <v>551</v>
      </c>
      <c r="E11">
        <v>2562780</v>
      </c>
      <c r="F11" t="s">
        <v>3236</v>
      </c>
      <c r="G11" t="s">
        <v>226</v>
      </c>
      <c r="H11" t="s">
        <v>6550</v>
      </c>
      <c r="K11" s="437" t="s">
        <v>6652</v>
      </c>
    </row>
    <row r="12" spans="1:16" ht="45" x14ac:dyDescent="0.25">
      <c r="A12" s="494" t="s">
        <v>2609</v>
      </c>
      <c r="B12" s="495">
        <v>42620</v>
      </c>
      <c r="C12" s="494" t="s">
        <v>2610</v>
      </c>
      <c r="D12" s="494"/>
      <c r="E12" s="494"/>
      <c r="F12" s="494"/>
      <c r="G12" s="494" t="s">
        <v>56</v>
      </c>
      <c r="H12" t="s">
        <v>6550</v>
      </c>
      <c r="I12" s="496">
        <v>42572</v>
      </c>
      <c r="J12" s="508" t="s">
        <v>3739</v>
      </c>
      <c r="K12" s="497" t="s">
        <v>6648</v>
      </c>
    </row>
    <row r="13" spans="1:16" ht="150" x14ac:dyDescent="0.25">
      <c r="A13" s="545" t="s">
        <v>5830</v>
      </c>
      <c r="B13" s="498"/>
      <c r="C13" s="488" t="s">
        <v>6239</v>
      </c>
      <c r="D13" s="488"/>
      <c r="E13" s="488"/>
      <c r="F13" s="488" t="s">
        <v>6240</v>
      </c>
      <c r="G13" s="488" t="s">
        <v>203</v>
      </c>
      <c r="H13" s="488" t="s">
        <v>6561</v>
      </c>
      <c r="I13" s="511">
        <v>42615</v>
      </c>
      <c r="J13" s="520" t="s">
        <v>6879</v>
      </c>
      <c r="K13" s="494"/>
      <c r="L13" s="509"/>
      <c r="M13" s="512"/>
      <c r="N13" s="488"/>
      <c r="O13" s="488"/>
      <c r="P13" s="488"/>
    </row>
    <row r="15" spans="1:16" ht="36" x14ac:dyDescent="0.55000000000000004">
      <c r="A15" s="599" t="s">
        <v>6670</v>
      </c>
      <c r="B15" s="599"/>
      <c r="C15" s="599"/>
      <c r="D15" s="599"/>
      <c r="E15" s="599"/>
      <c r="F15" s="599"/>
      <c r="G15" s="599"/>
      <c r="H15" s="599"/>
      <c r="I15" s="599"/>
      <c r="J15" s="599"/>
      <c r="K15" s="599"/>
      <c r="L15" s="599"/>
      <c r="M15" s="599"/>
      <c r="N15" s="599"/>
      <c r="O15" s="599"/>
      <c r="P15" s="599"/>
    </row>
    <row r="17" spans="1:16" ht="105" x14ac:dyDescent="0.25">
      <c r="A17" s="488" t="s">
        <v>5846</v>
      </c>
      <c r="B17" s="488"/>
      <c r="C17" s="488" t="s">
        <v>323</v>
      </c>
      <c r="D17" s="488"/>
      <c r="E17" s="488"/>
      <c r="F17" s="488" t="s">
        <v>6266</v>
      </c>
      <c r="G17" s="488" t="s">
        <v>204</v>
      </c>
      <c r="H17" s="488" t="s">
        <v>6561</v>
      </c>
      <c r="I17" s="511">
        <v>42619</v>
      </c>
      <c r="J17" s="498" t="s">
        <v>355</v>
      </c>
      <c r="K17" s="494" t="s">
        <v>181</v>
      </c>
      <c r="L17" s="509">
        <v>42626</v>
      </c>
      <c r="M17" s="512"/>
      <c r="N17" s="488" t="str">
        <f>VLOOKUP(A17,[5]LICITACIONES!$A$2:$L$67,9,0)</f>
        <v>SALIO POR F.R.</v>
      </c>
      <c r="O17" s="488"/>
      <c r="P17" s="488"/>
    </row>
    <row r="18" spans="1:16" ht="180" x14ac:dyDescent="0.25">
      <c r="A18" s="488" t="s">
        <v>74</v>
      </c>
      <c r="B18" s="488"/>
      <c r="C18" s="488" t="s">
        <v>199</v>
      </c>
      <c r="D18" s="488" t="s">
        <v>3166</v>
      </c>
      <c r="E18" s="488">
        <v>229000</v>
      </c>
      <c r="F18" s="488" t="s">
        <v>3167</v>
      </c>
      <c r="G18" s="488" t="s">
        <v>56</v>
      </c>
      <c r="H18" s="488" t="s">
        <v>6561</v>
      </c>
      <c r="I18" s="511">
        <v>42383</v>
      </c>
      <c r="J18" s="488" t="s">
        <v>6653</v>
      </c>
      <c r="K18" s="494" t="s">
        <v>220</v>
      </c>
      <c r="L18" s="509">
        <v>42529</v>
      </c>
      <c r="M18" s="512"/>
      <c r="N18" s="488"/>
      <c r="O18" s="488"/>
      <c r="P18" s="488"/>
    </row>
  </sheetData>
  <mergeCells count="1">
    <mergeCell ref="A15:P15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>
      <selection activeCell="A2" sqref="A2"/>
    </sheetView>
  </sheetViews>
  <sheetFormatPr baseColWidth="10" defaultRowHeight="15" x14ac:dyDescent="0.25"/>
  <cols>
    <col min="1" max="1" width="14.28515625" customWidth="1"/>
    <col min="2" max="2" width="14.7109375" customWidth="1"/>
    <col min="3" max="3" width="11.5703125" customWidth="1"/>
    <col min="4" max="4" width="12.42578125" customWidth="1"/>
    <col min="5" max="5" width="14.140625" bestFit="1" customWidth="1"/>
    <col min="7" max="7" width="14.42578125" customWidth="1"/>
    <col min="8" max="8" width="19.7109375" customWidth="1"/>
    <col min="9" max="9" width="29.140625" style="437" customWidth="1"/>
    <col min="10" max="10" width="29.140625" style="522" customWidth="1"/>
  </cols>
  <sheetData>
    <row r="1" spans="1:14" x14ac:dyDescent="0.25">
      <c r="A1" s="484" t="s">
        <v>5612</v>
      </c>
      <c r="B1" s="484" t="s">
        <v>12</v>
      </c>
      <c r="C1" s="484" t="s">
        <v>13</v>
      </c>
      <c r="D1" s="484" t="s">
        <v>14</v>
      </c>
      <c r="E1" s="484" t="s">
        <v>15</v>
      </c>
      <c r="F1" s="484" t="s">
        <v>16</v>
      </c>
      <c r="G1" s="484" t="s">
        <v>3</v>
      </c>
      <c r="H1" s="484" t="s">
        <v>23</v>
      </c>
      <c r="I1" s="484" t="s">
        <v>24</v>
      </c>
      <c r="J1" s="521" t="s">
        <v>6555</v>
      </c>
      <c r="K1" s="484" t="s">
        <v>6556</v>
      </c>
      <c r="L1" s="484" t="s">
        <v>6557</v>
      </c>
      <c r="M1" s="484" t="s">
        <v>6558</v>
      </c>
      <c r="N1" s="484" t="s">
        <v>4</v>
      </c>
    </row>
    <row r="2" spans="1:14" ht="210" x14ac:dyDescent="0.25">
      <c r="A2" s="525" t="s">
        <v>2875</v>
      </c>
      <c r="B2" s="531">
        <v>42088</v>
      </c>
      <c r="C2" s="525" t="s">
        <v>467</v>
      </c>
      <c r="D2" s="526" t="s">
        <v>2876</v>
      </c>
      <c r="E2" s="527">
        <v>544000</v>
      </c>
      <c r="F2" s="526" t="s">
        <v>270</v>
      </c>
      <c r="G2" s="525" t="s">
        <v>6551</v>
      </c>
      <c r="H2" s="531">
        <v>42578</v>
      </c>
      <c r="I2" s="536" t="s">
        <v>6697</v>
      </c>
      <c r="J2" s="537" t="s">
        <v>6698</v>
      </c>
      <c r="N2" s="530" t="s">
        <v>6699</v>
      </c>
    </row>
    <row r="3" spans="1:14" ht="84.75" customHeight="1" x14ac:dyDescent="0.25">
      <c r="A3" s="538" t="s">
        <v>2005</v>
      </c>
      <c r="B3" s="533">
        <v>42528</v>
      </c>
      <c r="C3" s="538" t="s">
        <v>509</v>
      </c>
      <c r="D3" s="534" t="s">
        <v>2007</v>
      </c>
      <c r="E3" s="539">
        <v>197121.12</v>
      </c>
      <c r="F3" s="534" t="s">
        <v>270</v>
      </c>
      <c r="G3" s="538" t="s">
        <v>6551</v>
      </c>
      <c r="H3" s="538"/>
      <c r="I3" s="534" t="s">
        <v>6694</v>
      </c>
      <c r="J3" s="540"/>
      <c r="K3" s="538"/>
      <c r="L3" s="538"/>
      <c r="M3" s="538"/>
      <c r="N3" s="538"/>
    </row>
    <row r="4" spans="1:14" ht="135" x14ac:dyDescent="0.25">
      <c r="A4" s="538" t="s">
        <v>1261</v>
      </c>
      <c r="B4" s="533">
        <v>42494</v>
      </c>
      <c r="C4" s="538" t="s">
        <v>284</v>
      </c>
      <c r="D4" s="534" t="s">
        <v>285</v>
      </c>
      <c r="E4" s="539">
        <v>14135722.720000001</v>
      </c>
      <c r="F4" s="534" t="s">
        <v>56</v>
      </c>
      <c r="G4" s="538" t="s">
        <v>6551</v>
      </c>
      <c r="H4" s="533">
        <v>42545</v>
      </c>
      <c r="I4" s="534" t="s">
        <v>6700</v>
      </c>
      <c r="J4" s="528" t="s">
        <v>6701</v>
      </c>
      <c r="K4" s="538"/>
      <c r="L4" s="538"/>
      <c r="M4" s="538"/>
      <c r="N4" s="538"/>
    </row>
    <row r="5" spans="1:14" ht="42" customHeight="1" x14ac:dyDescent="0.25">
      <c r="A5" t="s">
        <v>464</v>
      </c>
      <c r="B5" s="459">
        <v>42471</v>
      </c>
      <c r="C5" t="s">
        <v>467</v>
      </c>
      <c r="D5" s="437" t="s">
        <v>899</v>
      </c>
      <c r="E5" s="541">
        <v>906000</v>
      </c>
      <c r="F5" s="437" t="s">
        <v>226</v>
      </c>
      <c r="G5" t="s">
        <v>6551</v>
      </c>
      <c r="H5" s="459">
        <v>42579</v>
      </c>
      <c r="I5" s="542" t="s">
        <v>6702</v>
      </c>
      <c r="J5" s="543" t="s">
        <v>6703</v>
      </c>
    </row>
    <row r="6" spans="1:14" ht="75" x14ac:dyDescent="0.25">
      <c r="A6" s="525" t="s">
        <v>561</v>
      </c>
      <c r="B6" s="531">
        <v>42468</v>
      </c>
      <c r="C6" s="525" t="s">
        <v>300</v>
      </c>
      <c r="D6" s="526" t="s">
        <v>551</v>
      </c>
      <c r="E6" s="527">
        <v>308206.76</v>
      </c>
      <c r="F6" s="526" t="s">
        <v>226</v>
      </c>
      <c r="G6" s="526" t="s">
        <v>6704</v>
      </c>
      <c r="H6" s="525"/>
      <c r="I6" s="535" t="s">
        <v>6695</v>
      </c>
      <c r="J6" s="108" t="s">
        <v>6696</v>
      </c>
      <c r="K6" s="525"/>
      <c r="L6" s="525"/>
      <c r="M6" s="525"/>
      <c r="N6" s="525"/>
    </row>
    <row r="7" spans="1:14" ht="75" x14ac:dyDescent="0.25">
      <c r="A7" s="525" t="s">
        <v>320</v>
      </c>
      <c r="B7" s="531">
        <v>42383</v>
      </c>
      <c r="C7" s="525" t="s">
        <v>279</v>
      </c>
      <c r="D7" s="526" t="s">
        <v>280</v>
      </c>
      <c r="E7" s="527">
        <v>1658002.5</v>
      </c>
      <c r="F7" s="526" t="s">
        <v>322</v>
      </c>
      <c r="G7" s="525" t="s">
        <v>6551</v>
      </c>
      <c r="H7" s="531">
        <v>42607</v>
      </c>
      <c r="I7" s="530" t="s">
        <v>6705</v>
      </c>
      <c r="J7" s="544" t="s">
        <v>6706</v>
      </c>
    </row>
    <row r="8" spans="1:14" ht="105" x14ac:dyDescent="0.25">
      <c r="A8" s="523" t="s">
        <v>1007</v>
      </c>
      <c r="B8" s="524">
        <v>42499</v>
      </c>
      <c r="C8" s="525" t="s">
        <v>49</v>
      </c>
      <c r="D8" s="526" t="s">
        <v>50</v>
      </c>
      <c r="E8" s="527">
        <v>29880560.940000001</v>
      </c>
      <c r="F8" s="526" t="s">
        <v>322</v>
      </c>
      <c r="G8" s="525" t="s">
        <v>6551</v>
      </c>
      <c r="H8" s="525"/>
      <c r="I8" s="528" t="s">
        <v>6678</v>
      </c>
      <c r="J8" s="529" t="s">
        <v>6679</v>
      </c>
      <c r="K8" s="525"/>
      <c r="L8" s="525"/>
      <c r="M8" s="525"/>
      <c r="N8" s="525"/>
    </row>
    <row r="9" spans="1:14" ht="105" x14ac:dyDescent="0.25">
      <c r="A9" s="530" t="s">
        <v>1003</v>
      </c>
      <c r="B9" s="531">
        <v>42383</v>
      </c>
      <c r="C9" s="525" t="s">
        <v>49</v>
      </c>
      <c r="D9" s="526" t="s">
        <v>50</v>
      </c>
      <c r="E9" s="527">
        <v>29880561</v>
      </c>
      <c r="F9" s="526" t="s">
        <v>322</v>
      </c>
      <c r="G9" s="525" t="s">
        <v>6551</v>
      </c>
      <c r="H9" s="525"/>
      <c r="I9" s="528" t="s">
        <v>6680</v>
      </c>
      <c r="J9" s="529" t="s">
        <v>6681</v>
      </c>
    </row>
    <row r="10" spans="1:14" ht="75" x14ac:dyDescent="0.25">
      <c r="A10" s="523" t="s">
        <v>1985</v>
      </c>
      <c r="B10" s="524">
        <v>42521</v>
      </c>
      <c r="C10" s="525" t="s">
        <v>49</v>
      </c>
      <c r="D10" s="526" t="s">
        <v>50</v>
      </c>
      <c r="E10" s="527">
        <v>29880560.940000001</v>
      </c>
      <c r="F10" s="526" t="s">
        <v>322</v>
      </c>
      <c r="G10" s="525" t="s">
        <v>6551</v>
      </c>
      <c r="I10" s="529" t="s">
        <v>6682</v>
      </c>
      <c r="J10" s="532" t="s">
        <v>6683</v>
      </c>
    </row>
    <row r="11" spans="1:14" ht="75" x14ac:dyDescent="0.25">
      <c r="A11" s="530" t="s">
        <v>6684</v>
      </c>
      <c r="B11" s="533">
        <v>42586</v>
      </c>
      <c r="C11" s="525" t="s">
        <v>49</v>
      </c>
      <c r="D11" s="526" t="s">
        <v>50</v>
      </c>
      <c r="E11" s="527">
        <v>9960186</v>
      </c>
      <c r="F11" s="526" t="s">
        <v>322</v>
      </c>
      <c r="G11" s="525" t="s">
        <v>6551</v>
      </c>
      <c r="H11" s="525"/>
      <c r="I11" s="526" t="s">
        <v>6685</v>
      </c>
      <c r="J11" s="529" t="s">
        <v>6686</v>
      </c>
    </row>
    <row r="12" spans="1:14" ht="60" x14ac:dyDescent="0.25">
      <c r="A12" s="365" t="s">
        <v>6687</v>
      </c>
      <c r="B12" s="531"/>
      <c r="C12" s="525" t="s">
        <v>279</v>
      </c>
      <c r="D12" s="526" t="s">
        <v>280</v>
      </c>
      <c r="E12" s="527">
        <v>2720000</v>
      </c>
      <c r="F12" s="530" t="s">
        <v>6688</v>
      </c>
      <c r="G12" s="523" t="s">
        <v>6689</v>
      </c>
      <c r="H12" s="525"/>
      <c r="I12" s="530" t="s">
        <v>6690</v>
      </c>
      <c r="J12" s="532" t="s">
        <v>6691</v>
      </c>
    </row>
    <row r="13" spans="1:14" ht="75" x14ac:dyDescent="0.25">
      <c r="A13" s="525" t="s">
        <v>310</v>
      </c>
      <c r="B13" s="531">
        <v>42383</v>
      </c>
      <c r="C13" s="525" t="s">
        <v>311</v>
      </c>
      <c r="D13" s="526" t="s">
        <v>312</v>
      </c>
      <c r="E13" s="527">
        <v>729630</v>
      </c>
      <c r="F13" s="526"/>
      <c r="G13" s="525" t="s">
        <v>6551</v>
      </c>
      <c r="H13" s="525"/>
      <c r="I13" s="530" t="s">
        <v>6692</v>
      </c>
      <c r="J13" s="532" t="s">
        <v>6693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O66"/>
  <sheetViews>
    <sheetView showGridLines="0" zoomScale="90" zoomScaleNormal="90" workbookViewId="0">
      <pane ySplit="1" topLeftCell="A44" activePane="bottomLeft" state="frozen"/>
      <selection pane="bottomLeft" activeCell="F2" sqref="F2:F47"/>
    </sheetView>
  </sheetViews>
  <sheetFormatPr baseColWidth="10" defaultRowHeight="15" x14ac:dyDescent="0.25"/>
  <cols>
    <col min="1" max="1" width="7.7109375" style="437" customWidth="1"/>
    <col min="2" max="2" width="17" style="437" customWidth="1"/>
    <col min="3" max="3" width="15.28515625" style="552" bestFit="1" customWidth="1"/>
    <col min="4" max="4" width="29.85546875" style="437" customWidth="1"/>
    <col min="5" max="5" width="15.140625" style="437" customWidth="1"/>
    <col min="6" max="6" width="12.5703125" style="437" customWidth="1"/>
    <col min="7" max="7" width="12.5703125" style="513" customWidth="1"/>
    <col min="8" max="8" width="31.85546875" style="437" customWidth="1"/>
    <col min="9" max="9" width="18" style="437" bestFit="1" customWidth="1"/>
    <col min="10" max="10" width="17" style="513" bestFit="1" customWidth="1"/>
    <col min="11" max="11" width="11.42578125" style="437"/>
    <col min="12" max="12" width="19.7109375" style="437" customWidth="1"/>
    <col min="13" max="13" width="17.7109375" style="437" bestFit="1" customWidth="1"/>
    <col min="14" max="14" width="19.7109375" style="437" customWidth="1"/>
    <col min="15" max="16384" width="11.42578125" style="69"/>
  </cols>
  <sheetData>
    <row r="1" spans="1:15" ht="30" x14ac:dyDescent="0.25">
      <c r="A1" s="487" t="s">
        <v>6562</v>
      </c>
      <c r="B1" s="487" t="s">
        <v>13</v>
      </c>
      <c r="C1" s="550" t="s">
        <v>15</v>
      </c>
      <c r="D1" s="487" t="s">
        <v>1</v>
      </c>
      <c r="E1" s="487" t="s">
        <v>16</v>
      </c>
      <c r="F1" s="487" t="s">
        <v>4</v>
      </c>
      <c r="G1" s="510" t="s">
        <v>6658</v>
      </c>
      <c r="H1" s="487" t="s">
        <v>24</v>
      </c>
      <c r="I1" s="487" t="s">
        <v>6660</v>
      </c>
      <c r="J1" s="510" t="s">
        <v>6659</v>
      </c>
      <c r="K1" s="510" t="s">
        <v>3</v>
      </c>
      <c r="L1" s="510" t="s">
        <v>6825</v>
      </c>
      <c r="M1" s="510" t="s">
        <v>6663</v>
      </c>
      <c r="N1" s="510" t="s">
        <v>6664</v>
      </c>
    </row>
    <row r="2" spans="1:15" ht="58.5" customHeight="1" x14ac:dyDescent="0.25">
      <c r="A2" s="567" t="s">
        <v>5540</v>
      </c>
      <c r="B2" s="567" t="s">
        <v>235</v>
      </c>
      <c r="C2" s="568">
        <v>22514880</v>
      </c>
      <c r="D2" s="567" t="s">
        <v>3280</v>
      </c>
      <c r="E2" s="567" t="s">
        <v>235</v>
      </c>
      <c r="F2" s="567" t="s">
        <v>6561</v>
      </c>
      <c r="G2" s="569">
        <v>42446</v>
      </c>
      <c r="H2" s="570" t="s">
        <v>7095</v>
      </c>
      <c r="I2" s="567" t="s">
        <v>235</v>
      </c>
      <c r="J2" s="571">
        <v>42601</v>
      </c>
      <c r="K2" s="572" t="s">
        <v>96</v>
      </c>
      <c r="L2" s="570" t="s">
        <v>6883</v>
      </c>
      <c r="M2" s="570"/>
      <c r="N2" s="570"/>
    </row>
    <row r="3" spans="1:15" ht="61.5" x14ac:dyDescent="0.35">
      <c r="A3" s="567" t="s">
        <v>5542</v>
      </c>
      <c r="B3" s="567" t="s">
        <v>6884</v>
      </c>
      <c r="C3" s="568">
        <v>225000</v>
      </c>
      <c r="D3" s="567" t="s">
        <v>5789</v>
      </c>
      <c r="E3" s="567" t="s">
        <v>1888</v>
      </c>
      <c r="F3" s="567" t="s">
        <v>6561</v>
      </c>
      <c r="G3" s="569">
        <v>42460</v>
      </c>
      <c r="H3" s="573" t="s">
        <v>7012</v>
      </c>
      <c r="I3" s="567" t="s">
        <v>6887</v>
      </c>
      <c r="J3" s="571">
        <v>42614</v>
      </c>
      <c r="K3" s="572" t="s">
        <v>96</v>
      </c>
      <c r="L3" s="570" t="s">
        <v>6888</v>
      </c>
      <c r="M3" s="573" t="s">
        <v>6889</v>
      </c>
      <c r="N3" s="570"/>
      <c r="O3" s="553"/>
    </row>
    <row r="4" spans="1:15" ht="60" x14ac:dyDescent="0.25">
      <c r="A4" s="567" t="s">
        <v>5543</v>
      </c>
      <c r="B4" s="567" t="s">
        <v>6890</v>
      </c>
      <c r="C4" s="568">
        <v>358500</v>
      </c>
      <c r="D4" s="567" t="s">
        <v>6845</v>
      </c>
      <c r="E4" s="567" t="s">
        <v>1888</v>
      </c>
      <c r="F4" s="567" t="s">
        <v>6561</v>
      </c>
      <c r="G4" s="569">
        <v>42399</v>
      </c>
      <c r="H4" s="573" t="s">
        <v>7013</v>
      </c>
      <c r="I4" s="567" t="s">
        <v>6887</v>
      </c>
      <c r="J4" s="571">
        <v>42614</v>
      </c>
      <c r="K4" s="572" t="s">
        <v>96</v>
      </c>
      <c r="L4" s="570" t="s">
        <v>6888</v>
      </c>
      <c r="M4" s="573" t="s">
        <v>6889</v>
      </c>
      <c r="N4" s="570"/>
    </row>
    <row r="5" spans="1:15" ht="180" x14ac:dyDescent="0.25">
      <c r="A5" s="567" t="s">
        <v>97</v>
      </c>
      <c r="B5" s="567" t="s">
        <v>6890</v>
      </c>
      <c r="C5" s="574">
        <v>1800000</v>
      </c>
      <c r="D5" s="567" t="s">
        <v>6837</v>
      </c>
      <c r="E5" s="567" t="s">
        <v>1888</v>
      </c>
      <c r="F5" s="567" t="s">
        <v>6561</v>
      </c>
      <c r="G5" s="569">
        <v>42399</v>
      </c>
      <c r="H5" s="570" t="s">
        <v>7096</v>
      </c>
      <c r="I5" s="567" t="s">
        <v>730</v>
      </c>
      <c r="J5" s="571">
        <v>42612</v>
      </c>
      <c r="K5" s="572" t="s">
        <v>80</v>
      </c>
      <c r="L5" s="575" t="s">
        <v>7097</v>
      </c>
      <c r="M5" s="570" t="s">
        <v>6807</v>
      </c>
      <c r="N5" s="570" t="s">
        <v>6809</v>
      </c>
    </row>
    <row r="6" spans="1:15" ht="60" x14ac:dyDescent="0.25">
      <c r="A6" s="576" t="s">
        <v>6665</v>
      </c>
      <c r="B6" s="567" t="s">
        <v>196</v>
      </c>
      <c r="C6" s="577">
        <v>22716</v>
      </c>
      <c r="D6" s="576" t="s">
        <v>196</v>
      </c>
      <c r="E6" s="567"/>
      <c r="F6" s="567" t="s">
        <v>6561</v>
      </c>
      <c r="G6" s="569"/>
      <c r="H6" s="570" t="s">
        <v>6666</v>
      </c>
      <c r="I6" s="567" t="s">
        <v>220</v>
      </c>
      <c r="J6" s="569"/>
      <c r="K6" s="572" t="s">
        <v>190</v>
      </c>
      <c r="L6" s="570" t="s">
        <v>6669</v>
      </c>
      <c r="M6" s="570"/>
      <c r="N6" s="570"/>
    </row>
    <row r="7" spans="1:15" ht="90" x14ac:dyDescent="0.25">
      <c r="A7" s="567" t="s">
        <v>875</v>
      </c>
      <c r="B7" s="567" t="s">
        <v>300</v>
      </c>
      <c r="C7" s="568">
        <v>132411.20000000001</v>
      </c>
      <c r="D7" s="567" t="s">
        <v>6846</v>
      </c>
      <c r="E7" s="567" t="s">
        <v>6671</v>
      </c>
      <c r="F7" s="567" t="s">
        <v>6561</v>
      </c>
      <c r="G7" s="569">
        <v>42473</v>
      </c>
      <c r="H7" s="570" t="s">
        <v>6895</v>
      </c>
      <c r="I7" s="567" t="s">
        <v>6671</v>
      </c>
      <c r="J7" s="571">
        <v>42490</v>
      </c>
      <c r="K7" s="572" t="s">
        <v>80</v>
      </c>
      <c r="L7" s="570" t="s">
        <v>6897</v>
      </c>
      <c r="M7" s="570"/>
      <c r="N7" s="570"/>
    </row>
    <row r="8" spans="1:15" ht="90" x14ac:dyDescent="0.25">
      <c r="A8" s="567" t="s">
        <v>766</v>
      </c>
      <c r="B8" s="567" t="s">
        <v>3277</v>
      </c>
      <c r="C8" s="568">
        <v>602400</v>
      </c>
      <c r="D8" s="567" t="s">
        <v>769</v>
      </c>
      <c r="E8" s="567" t="s">
        <v>1888</v>
      </c>
      <c r="F8" s="567" t="s">
        <v>6561</v>
      </c>
      <c r="G8" s="569">
        <v>42481</v>
      </c>
      <c r="H8" s="573" t="s">
        <v>7098</v>
      </c>
      <c r="I8" s="567" t="s">
        <v>6677</v>
      </c>
      <c r="J8" s="571">
        <v>42500</v>
      </c>
      <c r="K8" s="572" t="s">
        <v>112</v>
      </c>
      <c r="L8" s="570"/>
      <c r="M8" s="570" t="s">
        <v>112</v>
      </c>
      <c r="N8" s="570"/>
    </row>
    <row r="9" spans="1:15" ht="45" x14ac:dyDescent="0.25">
      <c r="A9" s="567" t="s">
        <v>132</v>
      </c>
      <c r="B9" s="567" t="s">
        <v>542</v>
      </c>
      <c r="C9" s="568">
        <v>1556244</v>
      </c>
      <c r="D9" s="567" t="s">
        <v>6900</v>
      </c>
      <c r="E9" s="567" t="s">
        <v>6671</v>
      </c>
      <c r="F9" s="567" t="s">
        <v>6561</v>
      </c>
      <c r="G9" s="569">
        <v>42486</v>
      </c>
      <c r="H9" s="573" t="s">
        <v>7022</v>
      </c>
      <c r="I9" s="567" t="s">
        <v>220</v>
      </c>
      <c r="J9" s="571">
        <v>42592</v>
      </c>
      <c r="K9" s="572" t="s">
        <v>6858</v>
      </c>
      <c r="L9" s="570" t="s">
        <v>6903</v>
      </c>
      <c r="M9" s="570"/>
      <c r="N9" s="570"/>
    </row>
    <row r="10" spans="1:15" ht="45" x14ac:dyDescent="0.25">
      <c r="A10" s="567" t="s">
        <v>77</v>
      </c>
      <c r="B10" s="567" t="s">
        <v>6904</v>
      </c>
      <c r="C10" s="568">
        <v>1918160</v>
      </c>
      <c r="D10" s="567" t="s">
        <v>6905</v>
      </c>
      <c r="E10" s="567" t="s">
        <v>6671</v>
      </c>
      <c r="F10" s="567" t="s">
        <v>6561</v>
      </c>
      <c r="G10" s="569">
        <v>42481</v>
      </c>
      <c r="H10" s="578" t="s">
        <v>7099</v>
      </c>
      <c r="I10" s="567" t="s">
        <v>6671</v>
      </c>
      <c r="J10" s="571">
        <v>42591</v>
      </c>
      <c r="K10" s="572" t="s">
        <v>574</v>
      </c>
      <c r="L10" s="570" t="s">
        <v>6903</v>
      </c>
      <c r="M10" s="570"/>
      <c r="N10" s="570"/>
    </row>
    <row r="11" spans="1:15" ht="75" x14ac:dyDescent="0.25">
      <c r="A11" s="567" t="s">
        <v>106</v>
      </c>
      <c r="B11" s="567" t="s">
        <v>300</v>
      </c>
      <c r="C11" s="568">
        <v>695645</v>
      </c>
      <c r="D11" s="567" t="s">
        <v>6829</v>
      </c>
      <c r="E11" s="567" t="s">
        <v>6671</v>
      </c>
      <c r="F11" s="567" t="s">
        <v>6561</v>
      </c>
      <c r="G11" s="569">
        <v>42489</v>
      </c>
      <c r="H11" s="570" t="s">
        <v>7100</v>
      </c>
      <c r="I11" s="567" t="s">
        <v>6671</v>
      </c>
      <c r="J11" s="571">
        <v>42577</v>
      </c>
      <c r="K11" s="572" t="s">
        <v>80</v>
      </c>
      <c r="L11" s="570" t="s">
        <v>6883</v>
      </c>
      <c r="M11" s="570"/>
      <c r="N11" s="570"/>
    </row>
    <row r="12" spans="1:15" ht="45" x14ac:dyDescent="0.25">
      <c r="A12" s="567" t="s">
        <v>83</v>
      </c>
      <c r="B12" s="567" t="s">
        <v>6676</v>
      </c>
      <c r="C12" s="568">
        <v>1904040</v>
      </c>
      <c r="D12" s="567" t="s">
        <v>6910</v>
      </c>
      <c r="E12" s="567" t="s">
        <v>6671</v>
      </c>
      <c r="F12" s="567" t="s">
        <v>6561</v>
      </c>
      <c r="G12" s="569">
        <v>42489</v>
      </c>
      <c r="H12" s="570" t="s">
        <v>7101</v>
      </c>
      <c r="I12" s="567" t="s">
        <v>6671</v>
      </c>
      <c r="J12" s="571">
        <v>42598</v>
      </c>
      <c r="K12" s="572" t="s">
        <v>80</v>
      </c>
      <c r="L12" s="570" t="s">
        <v>6894</v>
      </c>
      <c r="M12" s="570" t="s">
        <v>6807</v>
      </c>
      <c r="N12" s="570" t="s">
        <v>6808</v>
      </c>
    </row>
    <row r="13" spans="1:15" ht="45" x14ac:dyDescent="0.25">
      <c r="A13" s="567" t="s">
        <v>178</v>
      </c>
      <c r="B13" s="567" t="s">
        <v>6913</v>
      </c>
      <c r="C13" s="568">
        <v>123280</v>
      </c>
      <c r="D13" s="567" t="s">
        <v>6844</v>
      </c>
      <c r="E13" s="567" t="s">
        <v>6671</v>
      </c>
      <c r="F13" s="567" t="s">
        <v>6561</v>
      </c>
      <c r="G13" s="569">
        <v>42481</v>
      </c>
      <c r="H13" s="570" t="s">
        <v>5660</v>
      </c>
      <c r="I13" s="567" t="s">
        <v>6671</v>
      </c>
      <c r="J13" s="571">
        <v>42599</v>
      </c>
      <c r="K13" s="572" t="s">
        <v>843</v>
      </c>
      <c r="L13" s="570" t="s">
        <v>6883</v>
      </c>
      <c r="M13" s="570"/>
      <c r="N13" s="570"/>
    </row>
    <row r="14" spans="1:15" ht="30" x14ac:dyDescent="0.25">
      <c r="A14" s="567" t="s">
        <v>110</v>
      </c>
      <c r="B14" s="567" t="s">
        <v>6675</v>
      </c>
      <c r="C14" s="568">
        <v>4126192.5</v>
      </c>
      <c r="D14" s="567" t="s">
        <v>6915</v>
      </c>
      <c r="E14" s="567" t="s">
        <v>6671</v>
      </c>
      <c r="F14" s="567" t="s">
        <v>6561</v>
      </c>
      <c r="G14" s="569">
        <v>42481</v>
      </c>
      <c r="H14" s="573" t="s">
        <v>7102</v>
      </c>
      <c r="I14" s="567" t="s">
        <v>220</v>
      </c>
      <c r="J14" s="571">
        <v>42599</v>
      </c>
      <c r="K14" s="572" t="s">
        <v>6858</v>
      </c>
      <c r="L14" s="570" t="s">
        <v>6903</v>
      </c>
      <c r="M14" s="570"/>
      <c r="N14" s="570"/>
    </row>
    <row r="15" spans="1:15" ht="60" x14ac:dyDescent="0.25">
      <c r="A15" s="567" t="s">
        <v>91</v>
      </c>
      <c r="B15" s="567" t="s">
        <v>6916</v>
      </c>
      <c r="C15" s="568">
        <v>307580</v>
      </c>
      <c r="D15" s="567" t="s">
        <v>6672</v>
      </c>
      <c r="E15" s="567" t="s">
        <v>6671</v>
      </c>
      <c r="F15" s="567" t="s">
        <v>6561</v>
      </c>
      <c r="G15" s="569">
        <v>42485</v>
      </c>
      <c r="H15" s="570" t="s">
        <v>6918</v>
      </c>
      <c r="I15" s="567" t="s">
        <v>220</v>
      </c>
      <c r="J15" s="571">
        <v>42513</v>
      </c>
      <c r="K15" s="572" t="s">
        <v>6858</v>
      </c>
      <c r="L15" s="570" t="s">
        <v>6919</v>
      </c>
      <c r="M15" s="570"/>
      <c r="N15" s="570"/>
    </row>
    <row r="16" spans="1:15" ht="45" x14ac:dyDescent="0.25">
      <c r="A16" s="567" t="s">
        <v>104</v>
      </c>
      <c r="B16" s="567" t="s">
        <v>509</v>
      </c>
      <c r="C16" s="568">
        <v>3543553</v>
      </c>
      <c r="D16" s="567"/>
      <c r="E16" s="567" t="s">
        <v>6671</v>
      </c>
      <c r="F16" s="567" t="s">
        <v>6561</v>
      </c>
      <c r="G16" s="569">
        <v>42489</v>
      </c>
      <c r="H16" s="570" t="s">
        <v>6951</v>
      </c>
      <c r="I16" s="567" t="s">
        <v>6671</v>
      </c>
      <c r="J16" s="571">
        <v>42579</v>
      </c>
      <c r="K16" s="572" t="s">
        <v>96</v>
      </c>
      <c r="L16" s="570" t="s">
        <v>6897</v>
      </c>
      <c r="M16" s="570"/>
      <c r="N16" s="570"/>
    </row>
    <row r="17" spans="1:15" ht="75" x14ac:dyDescent="0.25">
      <c r="A17" s="567" t="s">
        <v>170</v>
      </c>
      <c r="B17" s="567" t="s">
        <v>6922</v>
      </c>
      <c r="C17" s="579">
        <v>6388389.4000000004</v>
      </c>
      <c r="D17" s="567" t="s">
        <v>6839</v>
      </c>
      <c r="E17" s="567" t="s">
        <v>6671</v>
      </c>
      <c r="F17" s="567" t="s">
        <v>6561</v>
      </c>
      <c r="G17" s="569">
        <v>42494</v>
      </c>
      <c r="H17" s="570" t="s">
        <v>5660</v>
      </c>
      <c r="I17" s="567" t="s">
        <v>6671</v>
      </c>
      <c r="J17" s="571">
        <v>42513</v>
      </c>
      <c r="K17" s="572" t="s">
        <v>846</v>
      </c>
      <c r="L17" s="570" t="s">
        <v>6883</v>
      </c>
      <c r="M17" s="570"/>
      <c r="N17" s="570"/>
    </row>
    <row r="18" spans="1:15" ht="60" x14ac:dyDescent="0.25">
      <c r="A18" s="567" t="s">
        <v>983</v>
      </c>
      <c r="B18" s="567" t="s">
        <v>6923</v>
      </c>
      <c r="C18" s="574">
        <v>432000</v>
      </c>
      <c r="D18" s="567" t="s">
        <v>6836</v>
      </c>
      <c r="E18" s="567" t="s">
        <v>6671</v>
      </c>
      <c r="F18" s="567" t="s">
        <v>6561</v>
      </c>
      <c r="G18" s="569">
        <v>42487</v>
      </c>
      <c r="H18" s="567" t="s">
        <v>7020</v>
      </c>
      <c r="I18" s="567" t="s">
        <v>6671</v>
      </c>
      <c r="J18" s="571">
        <v>42625</v>
      </c>
      <c r="K18" s="572" t="s">
        <v>846</v>
      </c>
      <c r="L18" s="570" t="s">
        <v>6894</v>
      </c>
      <c r="M18" s="570" t="s">
        <v>6821</v>
      </c>
      <c r="N18" s="570" t="s">
        <v>6824</v>
      </c>
    </row>
    <row r="19" spans="1:15" ht="90" x14ac:dyDescent="0.25">
      <c r="A19" s="567" t="s">
        <v>995</v>
      </c>
      <c r="B19" s="567" t="s">
        <v>509</v>
      </c>
      <c r="C19" s="568">
        <v>859950</v>
      </c>
      <c r="D19" s="567" t="s">
        <v>765</v>
      </c>
      <c r="E19" s="567" t="s">
        <v>6671</v>
      </c>
      <c r="F19" s="567" t="s">
        <v>6561</v>
      </c>
      <c r="G19" s="569">
        <v>42480</v>
      </c>
      <c r="H19" s="573" t="s">
        <v>7103</v>
      </c>
      <c r="I19" s="567" t="s">
        <v>220</v>
      </c>
      <c r="J19" s="571">
        <v>42599</v>
      </c>
      <c r="K19" s="572" t="s">
        <v>6858</v>
      </c>
      <c r="L19" s="570" t="s">
        <v>6928</v>
      </c>
      <c r="M19" s="570" t="s">
        <v>6816</v>
      </c>
      <c r="N19" s="570" t="s">
        <v>6809</v>
      </c>
      <c r="O19" s="554"/>
    </row>
    <row r="20" spans="1:15" ht="45" x14ac:dyDescent="0.25">
      <c r="A20" s="567" t="s">
        <v>108</v>
      </c>
      <c r="B20" s="567" t="s">
        <v>6929</v>
      </c>
      <c r="C20" s="568">
        <v>552655.75</v>
      </c>
      <c r="D20" s="567" t="s">
        <v>6838</v>
      </c>
      <c r="E20" s="567" t="s">
        <v>6671</v>
      </c>
      <c r="F20" s="567" t="s">
        <v>6561</v>
      </c>
      <c r="G20" s="569">
        <v>42481</v>
      </c>
      <c r="H20" s="570" t="s">
        <v>5739</v>
      </c>
      <c r="I20" s="567" t="s">
        <v>6671</v>
      </c>
      <c r="J20" s="571">
        <v>42579</v>
      </c>
      <c r="K20" s="572" t="s">
        <v>574</v>
      </c>
      <c r="L20" s="570" t="s">
        <v>6897</v>
      </c>
      <c r="M20" s="570"/>
      <c r="N20" s="570"/>
    </row>
    <row r="21" spans="1:15" ht="75" x14ac:dyDescent="0.25">
      <c r="A21" s="567" t="s">
        <v>128</v>
      </c>
      <c r="B21" s="567" t="s">
        <v>6930</v>
      </c>
      <c r="C21" s="568">
        <v>518400</v>
      </c>
      <c r="D21" s="567" t="s">
        <v>3334</v>
      </c>
      <c r="E21" s="567" t="s">
        <v>6671</v>
      </c>
      <c r="F21" s="567" t="s">
        <v>6561</v>
      </c>
      <c r="G21" s="569">
        <v>42481</v>
      </c>
      <c r="H21" s="578" t="s">
        <v>7104</v>
      </c>
      <c r="I21" s="567" t="s">
        <v>220</v>
      </c>
      <c r="J21" s="571">
        <v>42599</v>
      </c>
      <c r="K21" s="572" t="s">
        <v>80</v>
      </c>
      <c r="L21" s="570" t="s">
        <v>6903</v>
      </c>
      <c r="M21" s="570" t="s">
        <v>6817</v>
      </c>
      <c r="N21" s="570" t="s">
        <v>6818</v>
      </c>
    </row>
    <row r="22" spans="1:15" ht="45" x14ac:dyDescent="0.25">
      <c r="A22" s="567" t="s">
        <v>1118</v>
      </c>
      <c r="B22" s="567" t="s">
        <v>542</v>
      </c>
      <c r="C22" s="580" t="s">
        <v>7105</v>
      </c>
      <c r="D22" s="567" t="s">
        <v>5725</v>
      </c>
      <c r="E22" s="567" t="s">
        <v>6671</v>
      </c>
      <c r="F22" s="567" t="s">
        <v>6561</v>
      </c>
      <c r="G22" s="569">
        <v>42493</v>
      </c>
      <c r="H22" s="573" t="s">
        <v>7106</v>
      </c>
      <c r="I22" s="567" t="s">
        <v>220</v>
      </c>
      <c r="J22" s="571">
        <v>42599</v>
      </c>
      <c r="K22" s="572" t="s">
        <v>6858</v>
      </c>
      <c r="L22" s="570" t="s">
        <v>6903</v>
      </c>
      <c r="M22" s="570"/>
      <c r="N22" s="570"/>
    </row>
    <row r="23" spans="1:15" ht="75" x14ac:dyDescent="0.25">
      <c r="A23" s="567" t="s">
        <v>130</v>
      </c>
      <c r="B23" s="567" t="s">
        <v>300</v>
      </c>
      <c r="C23" s="568">
        <v>1575420</v>
      </c>
      <c r="D23" s="567" t="s">
        <v>6840</v>
      </c>
      <c r="E23" s="567" t="s">
        <v>6671</v>
      </c>
      <c r="F23" s="567" t="s">
        <v>6561</v>
      </c>
      <c r="G23" s="569">
        <v>42494</v>
      </c>
      <c r="H23" s="570" t="s">
        <v>5660</v>
      </c>
      <c r="I23" s="567" t="s">
        <v>6671</v>
      </c>
      <c r="J23" s="571">
        <v>42601</v>
      </c>
      <c r="K23" s="572" t="s">
        <v>846</v>
      </c>
      <c r="L23" s="570" t="s">
        <v>6883</v>
      </c>
      <c r="M23" s="570"/>
      <c r="N23" s="570"/>
    </row>
    <row r="24" spans="1:15" ht="60" x14ac:dyDescent="0.25">
      <c r="A24" s="567" t="s">
        <v>161</v>
      </c>
      <c r="B24" s="567" t="s">
        <v>3250</v>
      </c>
      <c r="C24" s="580">
        <v>1522900</v>
      </c>
      <c r="D24" s="567" t="s">
        <v>6936</v>
      </c>
      <c r="E24" s="567" t="s">
        <v>6671</v>
      </c>
      <c r="F24" s="567" t="s">
        <v>6561</v>
      </c>
      <c r="G24" s="569">
        <v>42507</v>
      </c>
      <c r="H24" s="581" t="s">
        <v>7107</v>
      </c>
      <c r="I24" s="567" t="s">
        <v>6671</v>
      </c>
      <c r="J24" s="571"/>
      <c r="K24" s="572" t="s">
        <v>6858</v>
      </c>
      <c r="L24" s="570" t="s">
        <v>6883</v>
      </c>
      <c r="M24" s="570"/>
      <c r="N24" s="570"/>
    </row>
    <row r="25" spans="1:15" ht="45" x14ac:dyDescent="0.25">
      <c r="A25" s="567" t="s">
        <v>1511</v>
      </c>
      <c r="B25" s="567" t="s">
        <v>6938</v>
      </c>
      <c r="C25" s="568">
        <v>242883.3</v>
      </c>
      <c r="D25" s="567" t="s">
        <v>5726</v>
      </c>
      <c r="E25" s="567" t="s">
        <v>6671</v>
      </c>
      <c r="F25" s="567" t="s">
        <v>6561</v>
      </c>
      <c r="G25" s="569">
        <v>42508</v>
      </c>
      <c r="H25" s="570" t="s">
        <v>5660</v>
      </c>
      <c r="I25" s="567" t="s">
        <v>6671</v>
      </c>
      <c r="J25" s="571">
        <v>42599</v>
      </c>
      <c r="K25" s="572" t="s">
        <v>6858</v>
      </c>
      <c r="L25" s="570" t="s">
        <v>6883</v>
      </c>
      <c r="M25" s="570"/>
      <c r="N25" s="570"/>
    </row>
    <row r="26" spans="1:15" ht="45" x14ac:dyDescent="0.25">
      <c r="A26" s="567" t="s">
        <v>175</v>
      </c>
      <c r="B26" s="567" t="s">
        <v>300</v>
      </c>
      <c r="C26" s="582">
        <v>360000</v>
      </c>
      <c r="D26" s="567" t="s">
        <v>7108</v>
      </c>
      <c r="E26" s="567" t="s">
        <v>6671</v>
      </c>
      <c r="F26" s="567" t="s">
        <v>6561</v>
      </c>
      <c r="G26" s="569">
        <v>42508</v>
      </c>
      <c r="H26" s="583" t="s">
        <v>6940</v>
      </c>
      <c r="I26" s="567" t="s">
        <v>220</v>
      </c>
      <c r="J26" s="571">
        <v>42625</v>
      </c>
      <c r="K26" s="572" t="s">
        <v>846</v>
      </c>
      <c r="L26" s="570" t="s">
        <v>6928</v>
      </c>
      <c r="M26" s="570" t="s">
        <v>6821</v>
      </c>
      <c r="N26" s="570" t="s">
        <v>6822</v>
      </c>
    </row>
    <row r="27" spans="1:15" ht="60" x14ac:dyDescent="0.25">
      <c r="A27" s="567" t="s">
        <v>1542</v>
      </c>
      <c r="B27" s="567" t="s">
        <v>513</v>
      </c>
      <c r="C27" s="582" t="s">
        <v>6851</v>
      </c>
      <c r="D27" s="567" t="s">
        <v>5669</v>
      </c>
      <c r="E27" s="567" t="s">
        <v>6671</v>
      </c>
      <c r="F27" s="567" t="s">
        <v>6561</v>
      </c>
      <c r="G27" s="569">
        <v>42508</v>
      </c>
      <c r="H27" s="567" t="s">
        <v>7109</v>
      </c>
      <c r="I27" s="567" t="s">
        <v>6671</v>
      </c>
      <c r="J27" s="571">
        <v>42625</v>
      </c>
      <c r="K27" s="572" t="s">
        <v>846</v>
      </c>
      <c r="L27" s="570" t="s">
        <v>6894</v>
      </c>
      <c r="M27" s="570" t="s">
        <v>6821</v>
      </c>
      <c r="N27" s="570" t="s">
        <v>6822</v>
      </c>
    </row>
    <row r="28" spans="1:15" ht="45" x14ac:dyDescent="0.25">
      <c r="A28" s="567" t="s">
        <v>173</v>
      </c>
      <c r="B28" s="567" t="s">
        <v>2263</v>
      </c>
      <c r="C28" s="580">
        <v>7019993</v>
      </c>
      <c r="D28" s="567" t="s">
        <v>6843</v>
      </c>
      <c r="E28" s="567" t="s">
        <v>6671</v>
      </c>
      <c r="F28" s="567" t="s">
        <v>6561</v>
      </c>
      <c r="G28" s="569">
        <v>42521</v>
      </c>
      <c r="H28" s="570" t="s">
        <v>5660</v>
      </c>
      <c r="I28" s="567" t="s">
        <v>6671</v>
      </c>
      <c r="J28" s="571">
        <v>42599</v>
      </c>
      <c r="K28" s="572" t="s">
        <v>846</v>
      </c>
      <c r="L28" s="570" t="s">
        <v>6883</v>
      </c>
      <c r="M28" s="570"/>
      <c r="N28" s="570"/>
    </row>
    <row r="29" spans="1:15" ht="75" x14ac:dyDescent="0.25">
      <c r="A29" s="567" t="s">
        <v>86</v>
      </c>
      <c r="B29" s="567" t="s">
        <v>6943</v>
      </c>
      <c r="C29" s="584" t="s">
        <v>7110</v>
      </c>
      <c r="D29" s="567" t="s">
        <v>5678</v>
      </c>
      <c r="E29" s="567" t="s">
        <v>6671</v>
      </c>
      <c r="F29" s="567" t="s">
        <v>6561</v>
      </c>
      <c r="G29" s="569">
        <v>42521</v>
      </c>
      <c r="H29" s="570" t="s">
        <v>7111</v>
      </c>
      <c r="I29" s="567" t="s">
        <v>6671</v>
      </c>
      <c r="J29" s="571">
        <v>42598</v>
      </c>
      <c r="K29" s="572" t="s">
        <v>80</v>
      </c>
      <c r="L29" s="570" t="s">
        <v>6946</v>
      </c>
      <c r="M29" s="570"/>
      <c r="N29" s="570"/>
    </row>
    <row r="30" spans="1:15" ht="45" x14ac:dyDescent="0.25">
      <c r="A30" s="567" t="s">
        <v>89</v>
      </c>
      <c r="B30" s="567" t="s">
        <v>519</v>
      </c>
      <c r="C30" s="582" t="s">
        <v>7112</v>
      </c>
      <c r="D30" s="567" t="s">
        <v>6834</v>
      </c>
      <c r="E30" s="567" t="s">
        <v>6671</v>
      </c>
      <c r="F30" s="567" t="s">
        <v>6561</v>
      </c>
      <c r="G30" s="569">
        <v>42521</v>
      </c>
      <c r="H30" s="570" t="s">
        <v>5660</v>
      </c>
      <c r="I30" s="567" t="s">
        <v>6671</v>
      </c>
      <c r="J30" s="571">
        <v>42598</v>
      </c>
      <c r="K30" s="572" t="s">
        <v>80</v>
      </c>
      <c r="L30" s="570" t="s">
        <v>6883</v>
      </c>
      <c r="M30" s="570"/>
      <c r="N30" s="570"/>
    </row>
    <row r="31" spans="1:15" ht="45" x14ac:dyDescent="0.25">
      <c r="A31" s="567" t="s">
        <v>159</v>
      </c>
      <c r="B31" s="567" t="s">
        <v>300</v>
      </c>
      <c r="C31" s="574"/>
      <c r="D31" s="567" t="s">
        <v>2175</v>
      </c>
      <c r="E31" s="567" t="s">
        <v>6671</v>
      </c>
      <c r="F31" s="567" t="s">
        <v>6561</v>
      </c>
      <c r="G31" s="569">
        <v>42530</v>
      </c>
      <c r="H31" s="585" t="s">
        <v>5660</v>
      </c>
      <c r="I31" s="567" t="s">
        <v>6671</v>
      </c>
      <c r="J31" s="571">
        <v>42599</v>
      </c>
      <c r="K31" s="572" t="s">
        <v>843</v>
      </c>
      <c r="L31" s="570" t="s">
        <v>6883</v>
      </c>
      <c r="M31" s="570"/>
      <c r="N31" s="570"/>
    </row>
    <row r="32" spans="1:15" ht="45" x14ac:dyDescent="0.25">
      <c r="A32" s="576" t="s">
        <v>93</v>
      </c>
      <c r="B32" s="576" t="s">
        <v>347</v>
      </c>
      <c r="C32" s="584">
        <v>606475</v>
      </c>
      <c r="D32" s="576" t="s">
        <v>2183</v>
      </c>
      <c r="E32" s="567" t="s">
        <v>6671</v>
      </c>
      <c r="F32" s="567" t="s">
        <v>6561</v>
      </c>
      <c r="G32" s="586">
        <v>42529</v>
      </c>
      <c r="H32" s="570" t="s">
        <v>6951</v>
      </c>
      <c r="I32" s="576" t="s">
        <v>6671</v>
      </c>
      <c r="J32" s="587">
        <v>42578</v>
      </c>
      <c r="K32" s="588" t="s">
        <v>96</v>
      </c>
      <c r="L32" s="570" t="s">
        <v>6897</v>
      </c>
      <c r="M32" s="570"/>
      <c r="N32" s="570"/>
    </row>
    <row r="33" spans="1:14" ht="75" x14ac:dyDescent="0.25">
      <c r="A33" s="567" t="s">
        <v>100</v>
      </c>
      <c r="B33" s="567" t="s">
        <v>318</v>
      </c>
      <c r="C33" s="582">
        <v>704691</v>
      </c>
      <c r="D33" s="567" t="s">
        <v>2169</v>
      </c>
      <c r="E33" s="567" t="s">
        <v>6671</v>
      </c>
      <c r="F33" s="567" t="s">
        <v>6561</v>
      </c>
      <c r="G33" s="569">
        <v>42530</v>
      </c>
      <c r="H33" s="583" t="s">
        <v>7113</v>
      </c>
      <c r="I33" s="567" t="s">
        <v>6671</v>
      </c>
      <c r="J33" s="571">
        <v>42578</v>
      </c>
      <c r="K33" s="572" t="s">
        <v>80</v>
      </c>
      <c r="L33" s="570" t="s">
        <v>6894</v>
      </c>
      <c r="M33" s="570" t="s">
        <v>6807</v>
      </c>
      <c r="N33" s="570" t="s">
        <v>6809</v>
      </c>
    </row>
    <row r="34" spans="1:14" ht="45" x14ac:dyDescent="0.25">
      <c r="A34" s="567" t="s">
        <v>2164</v>
      </c>
      <c r="B34" s="567" t="s">
        <v>6954</v>
      </c>
      <c r="C34" s="568"/>
      <c r="D34" s="567" t="s">
        <v>2167</v>
      </c>
      <c r="E34" s="567" t="s">
        <v>6671</v>
      </c>
      <c r="F34" s="567" t="s">
        <v>6561</v>
      </c>
      <c r="G34" s="569">
        <v>42531</v>
      </c>
      <c r="H34" s="570" t="s">
        <v>5660</v>
      </c>
      <c r="I34" s="567" t="s">
        <v>6671</v>
      </c>
      <c r="J34" s="571">
        <v>42599</v>
      </c>
      <c r="K34" s="572" t="s">
        <v>846</v>
      </c>
      <c r="L34" s="570" t="s">
        <v>6883</v>
      </c>
      <c r="M34" s="570"/>
      <c r="N34" s="570"/>
    </row>
    <row r="35" spans="1:14" ht="45" x14ac:dyDescent="0.25">
      <c r="A35" s="576" t="s">
        <v>102</v>
      </c>
      <c r="B35" s="576" t="s">
        <v>3299</v>
      </c>
      <c r="C35" s="584">
        <v>695645</v>
      </c>
      <c r="D35" s="576" t="s">
        <v>6832</v>
      </c>
      <c r="E35" s="567" t="s">
        <v>6671</v>
      </c>
      <c r="F35" s="567" t="s">
        <v>6561</v>
      </c>
      <c r="G35" s="586">
        <v>42543</v>
      </c>
      <c r="H35" s="575" t="s">
        <v>6955</v>
      </c>
      <c r="I35" s="576" t="s">
        <v>6671</v>
      </c>
      <c r="J35" s="587">
        <v>42608</v>
      </c>
      <c r="K35" s="588" t="s">
        <v>6858</v>
      </c>
      <c r="L35" s="570" t="s">
        <v>6883</v>
      </c>
      <c r="M35" s="570"/>
      <c r="N35" s="570"/>
    </row>
    <row r="36" spans="1:14" ht="45" x14ac:dyDescent="0.25">
      <c r="A36" s="567" t="s">
        <v>113</v>
      </c>
      <c r="B36" s="567" t="s">
        <v>300</v>
      </c>
      <c r="C36" s="568">
        <v>11465000</v>
      </c>
      <c r="D36" s="567" t="s">
        <v>6830</v>
      </c>
      <c r="E36" s="567" t="s">
        <v>6671</v>
      </c>
      <c r="F36" s="567" t="s">
        <v>6561</v>
      </c>
      <c r="G36" s="569">
        <v>42543</v>
      </c>
      <c r="H36" s="570" t="s">
        <v>6956</v>
      </c>
      <c r="I36" s="567" t="s">
        <v>6671</v>
      </c>
      <c r="J36" s="571">
        <v>42599</v>
      </c>
      <c r="K36" s="572" t="s">
        <v>6858</v>
      </c>
      <c r="L36" s="570" t="s">
        <v>6883</v>
      </c>
      <c r="M36" s="570"/>
      <c r="N36" s="570"/>
    </row>
    <row r="37" spans="1:14" ht="45" x14ac:dyDescent="0.25">
      <c r="A37" s="567" t="s">
        <v>167</v>
      </c>
      <c r="B37" s="567" t="s">
        <v>323</v>
      </c>
      <c r="C37" s="568">
        <v>3200000</v>
      </c>
      <c r="D37" s="567" t="s">
        <v>6826</v>
      </c>
      <c r="E37" s="567" t="s">
        <v>1888</v>
      </c>
      <c r="F37" s="567" t="s">
        <v>6561</v>
      </c>
      <c r="G37" s="569">
        <v>42522</v>
      </c>
      <c r="H37" s="570" t="s">
        <v>6957</v>
      </c>
      <c r="I37" s="567" t="s">
        <v>1888</v>
      </c>
      <c r="J37" s="571">
        <v>42618</v>
      </c>
      <c r="K37" s="572" t="s">
        <v>574</v>
      </c>
      <c r="L37" s="570" t="s">
        <v>6894</v>
      </c>
      <c r="M37" s="570" t="s">
        <v>6811</v>
      </c>
      <c r="N37" s="570" t="s">
        <v>6812</v>
      </c>
    </row>
    <row r="38" spans="1:14" ht="45" x14ac:dyDescent="0.25">
      <c r="A38" s="567" t="s">
        <v>2461</v>
      </c>
      <c r="B38" s="567" t="s">
        <v>347</v>
      </c>
      <c r="C38" s="568"/>
      <c r="D38" s="567" t="s">
        <v>6835</v>
      </c>
      <c r="E38" s="567" t="s">
        <v>6671</v>
      </c>
      <c r="F38" s="567" t="s">
        <v>6561</v>
      </c>
      <c r="G38" s="569">
        <v>42556</v>
      </c>
      <c r="H38" s="570" t="s">
        <v>5660</v>
      </c>
      <c r="I38" s="567" t="s">
        <v>6671</v>
      </c>
      <c r="J38" s="571">
        <v>42600</v>
      </c>
      <c r="K38" s="572" t="s">
        <v>80</v>
      </c>
      <c r="L38" s="570" t="s">
        <v>6883</v>
      </c>
      <c r="M38" s="570"/>
      <c r="N38" s="570"/>
    </row>
    <row r="39" spans="1:14" ht="120" x14ac:dyDescent="0.25">
      <c r="A39" s="567" t="s">
        <v>135</v>
      </c>
      <c r="B39" s="567" t="s">
        <v>6959</v>
      </c>
      <c r="C39" s="574">
        <v>3634389.35</v>
      </c>
      <c r="D39" s="567" t="s">
        <v>6828</v>
      </c>
      <c r="E39" s="567" t="s">
        <v>247</v>
      </c>
      <c r="F39" s="567" t="s">
        <v>6561</v>
      </c>
      <c r="G39" s="569">
        <v>42562</v>
      </c>
      <c r="H39" s="570" t="s">
        <v>7114</v>
      </c>
      <c r="I39" s="567" t="s">
        <v>247</v>
      </c>
      <c r="J39" s="571">
        <v>42563</v>
      </c>
      <c r="K39" s="572" t="s">
        <v>80</v>
      </c>
      <c r="L39" s="570" t="s">
        <v>6894</v>
      </c>
      <c r="M39" s="570" t="s">
        <v>6819</v>
      </c>
      <c r="N39" s="570" t="s">
        <v>6820</v>
      </c>
    </row>
    <row r="40" spans="1:14" ht="315" x14ac:dyDescent="0.25">
      <c r="A40" s="567" t="s">
        <v>3828</v>
      </c>
      <c r="B40" s="567" t="s">
        <v>347</v>
      </c>
      <c r="C40" s="568"/>
      <c r="D40" s="567" t="s">
        <v>6831</v>
      </c>
      <c r="E40" s="567" t="s">
        <v>6671</v>
      </c>
      <c r="F40" s="567" t="s">
        <v>6561</v>
      </c>
      <c r="G40" s="569">
        <v>42562</v>
      </c>
      <c r="H40" s="570" t="s">
        <v>7115</v>
      </c>
      <c r="I40" s="567" t="s">
        <v>6671</v>
      </c>
      <c r="J40" s="571">
        <v>42608</v>
      </c>
      <c r="K40" s="572" t="s">
        <v>80</v>
      </c>
      <c r="L40" s="570" t="s">
        <v>6823</v>
      </c>
      <c r="M40" s="570" t="s">
        <v>80</v>
      </c>
      <c r="N40" s="570"/>
    </row>
    <row r="41" spans="1:14" ht="75" x14ac:dyDescent="0.25">
      <c r="A41" s="567" t="s">
        <v>2044</v>
      </c>
      <c r="B41" s="567" t="s">
        <v>196</v>
      </c>
      <c r="C41" s="568">
        <v>61710</v>
      </c>
      <c r="D41" s="567" t="s">
        <v>6827</v>
      </c>
      <c r="E41" s="567" t="s">
        <v>7116</v>
      </c>
      <c r="F41" s="567" t="s">
        <v>6561</v>
      </c>
      <c r="G41" s="569">
        <v>42542</v>
      </c>
      <c r="H41" s="570" t="s">
        <v>6963</v>
      </c>
      <c r="I41" s="567" t="s">
        <v>220</v>
      </c>
      <c r="J41" s="571">
        <v>42628</v>
      </c>
      <c r="K41" s="572" t="s">
        <v>190</v>
      </c>
      <c r="L41" s="570" t="s">
        <v>7117</v>
      </c>
      <c r="M41" s="570" t="s">
        <v>7118</v>
      </c>
      <c r="N41" s="589">
        <v>42649</v>
      </c>
    </row>
    <row r="42" spans="1:14" ht="45" x14ac:dyDescent="0.25">
      <c r="A42" s="567" t="s">
        <v>52</v>
      </c>
      <c r="B42" s="567" t="s">
        <v>430</v>
      </c>
      <c r="C42" s="568">
        <v>1859805</v>
      </c>
      <c r="D42" s="567" t="s">
        <v>780</v>
      </c>
      <c r="E42" s="567" t="s">
        <v>220</v>
      </c>
      <c r="F42" s="567" t="s">
        <v>6561</v>
      </c>
      <c r="G42" s="569">
        <v>42458</v>
      </c>
      <c r="H42" s="570" t="s">
        <v>7119</v>
      </c>
      <c r="I42" s="567" t="s">
        <v>220</v>
      </c>
      <c r="J42" s="571">
        <v>42621</v>
      </c>
      <c r="K42" s="572" t="s">
        <v>574</v>
      </c>
      <c r="L42" s="570" t="s">
        <v>6965</v>
      </c>
      <c r="M42" s="570"/>
      <c r="N42" s="570"/>
    </row>
    <row r="43" spans="1:14" ht="60" x14ac:dyDescent="0.25">
      <c r="A43" s="567" t="s">
        <v>2590</v>
      </c>
      <c r="B43" s="567" t="s">
        <v>6966</v>
      </c>
      <c r="C43" s="574">
        <v>5900000</v>
      </c>
      <c r="D43" s="567" t="s">
        <v>3836</v>
      </c>
      <c r="E43" s="567" t="s">
        <v>1888</v>
      </c>
      <c r="F43" s="567" t="s">
        <v>6561</v>
      </c>
      <c r="G43" s="569">
        <v>42569</v>
      </c>
      <c r="H43" s="583" t="s">
        <v>7042</v>
      </c>
      <c r="I43" s="567" t="s">
        <v>6887</v>
      </c>
      <c r="J43" s="571">
        <v>42618</v>
      </c>
      <c r="K43" s="572" t="s">
        <v>574</v>
      </c>
      <c r="L43" s="570" t="s">
        <v>6888</v>
      </c>
      <c r="M43" s="570" t="s">
        <v>6815</v>
      </c>
      <c r="N43" s="570"/>
    </row>
    <row r="44" spans="1:14" ht="75" x14ac:dyDescent="0.25">
      <c r="A44" s="567" t="s">
        <v>2974</v>
      </c>
      <c r="B44" s="567" t="s">
        <v>6969</v>
      </c>
      <c r="C44" s="568">
        <v>4900000</v>
      </c>
      <c r="D44" s="567" t="s">
        <v>2977</v>
      </c>
      <c r="E44" s="567" t="s">
        <v>1888</v>
      </c>
      <c r="F44" s="567" t="s">
        <v>6561</v>
      </c>
      <c r="G44" s="569">
        <v>42569</v>
      </c>
      <c r="H44" s="575" t="s">
        <v>7120</v>
      </c>
      <c r="I44" s="567" t="s">
        <v>220</v>
      </c>
      <c r="J44" s="571">
        <v>42614</v>
      </c>
      <c r="K44" s="572" t="s">
        <v>574</v>
      </c>
      <c r="L44" s="570" t="s">
        <v>6971</v>
      </c>
      <c r="M44" s="570" t="s">
        <v>6813</v>
      </c>
      <c r="N44" s="570" t="s">
        <v>6814</v>
      </c>
    </row>
    <row r="45" spans="1:14" ht="135" x14ac:dyDescent="0.25">
      <c r="A45" s="567" t="s">
        <v>6360</v>
      </c>
      <c r="B45" s="567" t="s">
        <v>235</v>
      </c>
      <c r="C45" s="568">
        <v>10509000</v>
      </c>
      <c r="D45" s="567"/>
      <c r="E45" s="567" t="s">
        <v>730</v>
      </c>
      <c r="F45" s="567" t="s">
        <v>6561</v>
      </c>
      <c r="G45" s="569">
        <v>42580</v>
      </c>
      <c r="H45" s="570" t="s">
        <v>6972</v>
      </c>
      <c r="I45" s="567" t="s">
        <v>220</v>
      </c>
      <c r="J45" s="571">
        <v>42621</v>
      </c>
      <c r="K45" s="572" t="s">
        <v>190</v>
      </c>
      <c r="L45" s="570"/>
      <c r="M45" s="570"/>
      <c r="N45" s="570"/>
    </row>
    <row r="46" spans="1:14" ht="45" x14ac:dyDescent="0.25">
      <c r="A46" s="567" t="s">
        <v>5410</v>
      </c>
      <c r="B46" s="567" t="s">
        <v>196</v>
      </c>
      <c r="C46" s="568" t="s">
        <v>6202</v>
      </c>
      <c r="D46" s="567" t="s">
        <v>6841</v>
      </c>
      <c r="E46" s="567" t="s">
        <v>1888</v>
      </c>
      <c r="F46" s="567" t="s">
        <v>6561</v>
      </c>
      <c r="G46" s="569">
        <v>43258</v>
      </c>
      <c r="H46" s="570" t="s">
        <v>6975</v>
      </c>
      <c r="I46" s="567" t="s">
        <v>220</v>
      </c>
      <c r="J46" s="571">
        <v>42613</v>
      </c>
      <c r="K46" s="572" t="s">
        <v>190</v>
      </c>
      <c r="L46" s="570"/>
      <c r="M46" s="570"/>
      <c r="N46" s="570"/>
    </row>
    <row r="47" spans="1:14" ht="60" x14ac:dyDescent="0.25">
      <c r="A47" s="567" t="s">
        <v>6418</v>
      </c>
      <c r="B47" s="567" t="s">
        <v>6976</v>
      </c>
      <c r="C47" s="568">
        <v>843432.44000000006</v>
      </c>
      <c r="D47" s="567" t="s">
        <v>6842</v>
      </c>
      <c r="E47" s="567" t="s">
        <v>7116</v>
      </c>
      <c r="F47" s="567" t="s">
        <v>6561</v>
      </c>
      <c r="G47" s="569">
        <v>42626</v>
      </c>
      <c r="H47" s="590" t="s">
        <v>7121</v>
      </c>
      <c r="I47" s="567" t="s">
        <v>220</v>
      </c>
      <c r="J47" s="571">
        <v>42626</v>
      </c>
      <c r="K47" s="572" t="s">
        <v>190</v>
      </c>
      <c r="L47" s="570"/>
      <c r="M47" s="570"/>
      <c r="N47" s="570"/>
    </row>
    <row r="49" spans="1:14" x14ac:dyDescent="0.25">
      <c r="A49" s="600" t="s">
        <v>6847</v>
      </c>
      <c r="B49" s="600"/>
      <c r="C49" s="600"/>
      <c r="D49" s="600"/>
      <c r="E49" s="600"/>
      <c r="F49" s="600"/>
      <c r="G49" s="600"/>
      <c r="H49" s="600"/>
      <c r="I49" s="600"/>
      <c r="J49" s="600"/>
      <c r="K49" s="600"/>
      <c r="L49" s="600"/>
      <c r="M49" s="600"/>
      <c r="N49" s="600"/>
    </row>
    <row r="50" spans="1:14" x14ac:dyDescent="0.25">
      <c r="A50" s="600"/>
      <c r="B50" s="600"/>
      <c r="C50" s="600"/>
      <c r="D50" s="600"/>
      <c r="E50" s="600"/>
      <c r="F50" s="600"/>
      <c r="G50" s="600"/>
      <c r="H50" s="600"/>
      <c r="I50" s="600"/>
      <c r="J50" s="600"/>
      <c r="K50" s="600"/>
      <c r="L50" s="600"/>
      <c r="M50" s="600"/>
      <c r="N50" s="600"/>
    </row>
    <row r="52" spans="1:14" ht="45" x14ac:dyDescent="0.25">
      <c r="A52" s="498" t="s">
        <v>6661</v>
      </c>
      <c r="B52" s="488"/>
      <c r="C52" s="551"/>
      <c r="D52" s="488" t="s">
        <v>6656</v>
      </c>
      <c r="E52" s="488"/>
      <c r="F52" s="488" t="s">
        <v>6561</v>
      </c>
      <c r="G52" s="488"/>
      <c r="H52" s="546" t="s">
        <v>472</v>
      </c>
      <c r="I52" s="494"/>
      <c r="J52" s="509"/>
      <c r="K52" s="512"/>
      <c r="L52" s="488"/>
      <c r="M52" s="488"/>
      <c r="N52" s="488"/>
    </row>
    <row r="53" spans="1:14" ht="30" x14ac:dyDescent="0.25">
      <c r="A53" s="498" t="s">
        <v>6661</v>
      </c>
      <c r="B53" s="488"/>
      <c r="C53" s="551"/>
      <c r="D53" s="488" t="s">
        <v>6657</v>
      </c>
      <c r="E53" s="488"/>
      <c r="F53" s="488" t="s">
        <v>6561</v>
      </c>
      <c r="G53" s="511"/>
      <c r="H53" s="488"/>
      <c r="I53" s="488"/>
      <c r="J53" s="495"/>
      <c r="K53" s="494"/>
      <c r="L53" s="488"/>
      <c r="M53" s="488"/>
      <c r="N53" s="488"/>
    </row>
    <row r="54" spans="1:14" ht="30" x14ac:dyDescent="0.25">
      <c r="A54" s="498" t="s">
        <v>6661</v>
      </c>
      <c r="B54" s="488"/>
      <c r="C54" s="551"/>
      <c r="D54" s="488" t="s">
        <v>6708</v>
      </c>
      <c r="E54" s="488" t="s">
        <v>1888</v>
      </c>
      <c r="F54" s="488"/>
      <c r="G54" s="511"/>
      <c r="H54" s="488" t="s">
        <v>6709</v>
      </c>
      <c r="I54" s="488"/>
      <c r="J54" s="495"/>
      <c r="K54" s="494" t="s">
        <v>6707</v>
      </c>
      <c r="L54" s="488"/>
      <c r="M54" s="488"/>
      <c r="N54" s="488"/>
    </row>
    <row r="55" spans="1:14" ht="30" x14ac:dyDescent="0.25">
      <c r="A55" s="498" t="s">
        <v>6661</v>
      </c>
      <c r="B55" s="488"/>
      <c r="C55" s="551"/>
      <c r="D55" s="499" t="s">
        <v>6833</v>
      </c>
      <c r="E55" s="488"/>
      <c r="F55" s="488" t="s">
        <v>6561</v>
      </c>
      <c r="G55" s="488"/>
      <c r="H55" s="546" t="s">
        <v>6655</v>
      </c>
      <c r="I55" s="494"/>
      <c r="J55" s="509"/>
      <c r="K55" s="512"/>
      <c r="L55" s="488"/>
      <c r="M55" s="488"/>
      <c r="N55" s="488"/>
    </row>
    <row r="56" spans="1:14" ht="75" x14ac:dyDescent="0.25">
      <c r="A56" s="498" t="s">
        <v>6661</v>
      </c>
      <c r="B56" s="488"/>
      <c r="C56" s="555"/>
      <c r="D56" s="499" t="s">
        <v>6712</v>
      </c>
      <c r="E56" s="499"/>
      <c r="F56" s="488"/>
      <c r="G56" s="511"/>
      <c r="H56" s="499" t="s">
        <v>6713</v>
      </c>
      <c r="I56" s="520"/>
      <c r="J56" s="509"/>
      <c r="K56" s="512" t="s">
        <v>6714</v>
      </c>
      <c r="L56" s="488"/>
      <c r="M56" s="488"/>
      <c r="N56" s="488"/>
    </row>
    <row r="57" spans="1:14" ht="60" x14ac:dyDescent="0.25">
      <c r="A57" s="498" t="s">
        <v>6661</v>
      </c>
      <c r="B57" s="488"/>
      <c r="C57" s="555"/>
      <c r="D57" s="499" t="s">
        <v>6654</v>
      </c>
      <c r="E57" s="499"/>
      <c r="F57" s="488"/>
      <c r="G57" s="511"/>
      <c r="H57" s="499" t="s">
        <v>6710</v>
      </c>
      <c r="I57" s="520"/>
      <c r="J57" s="509"/>
      <c r="K57" s="512" t="s">
        <v>6711</v>
      </c>
      <c r="L57" s="488"/>
      <c r="M57" s="488"/>
      <c r="N57" s="488"/>
    </row>
    <row r="58" spans="1:14" ht="45" x14ac:dyDescent="0.25">
      <c r="A58" s="498" t="s">
        <v>6661</v>
      </c>
      <c r="B58" s="488" t="s">
        <v>323</v>
      </c>
      <c r="C58" s="555">
        <v>1666656.8</v>
      </c>
      <c r="D58" s="499" t="s">
        <v>6979</v>
      </c>
      <c r="E58" s="499" t="s">
        <v>730</v>
      </c>
      <c r="F58" s="488"/>
      <c r="G58" s="511"/>
      <c r="H58" s="499" t="s">
        <v>6980</v>
      </c>
      <c r="I58" s="520" t="s">
        <v>220</v>
      </c>
      <c r="J58" s="509"/>
      <c r="K58" s="512" t="s">
        <v>6981</v>
      </c>
      <c r="L58" s="488"/>
      <c r="M58" s="488"/>
      <c r="N58" s="488"/>
    </row>
    <row r="59" spans="1:14" ht="45" x14ac:dyDescent="0.25">
      <c r="A59" s="498" t="s">
        <v>6661</v>
      </c>
      <c r="B59" s="488" t="s">
        <v>323</v>
      </c>
      <c r="C59" s="555">
        <v>25680</v>
      </c>
      <c r="D59" s="499" t="s">
        <v>6982</v>
      </c>
      <c r="E59" s="499" t="s">
        <v>1888</v>
      </c>
      <c r="F59" s="488"/>
      <c r="G59" s="511"/>
      <c r="H59" s="499" t="s">
        <v>6856</v>
      </c>
      <c r="I59" s="520" t="s">
        <v>220</v>
      </c>
      <c r="J59" s="509"/>
      <c r="K59" s="512" t="s">
        <v>6983</v>
      </c>
      <c r="L59" s="488"/>
      <c r="M59" s="488"/>
      <c r="N59" s="488"/>
    </row>
    <row r="60" spans="1:14" ht="30" x14ac:dyDescent="0.25">
      <c r="A60" s="498" t="s">
        <v>6661</v>
      </c>
      <c r="B60" s="488" t="s">
        <v>6984</v>
      </c>
      <c r="C60" s="555">
        <v>1665000</v>
      </c>
      <c r="D60" s="499" t="s">
        <v>6985</v>
      </c>
      <c r="E60" s="499" t="s">
        <v>1888</v>
      </c>
      <c r="F60" s="488"/>
      <c r="G60" s="511"/>
      <c r="H60" s="499"/>
      <c r="I60" s="520" t="s">
        <v>1888</v>
      </c>
      <c r="J60" s="509"/>
      <c r="K60" s="512" t="s">
        <v>6986</v>
      </c>
      <c r="L60" s="488"/>
      <c r="M60" s="488"/>
      <c r="N60" s="488"/>
    </row>
    <row r="61" spans="1:14" ht="60" x14ac:dyDescent="0.25">
      <c r="A61" s="498" t="s">
        <v>6661</v>
      </c>
      <c r="B61" s="488" t="s">
        <v>430</v>
      </c>
      <c r="C61" s="555">
        <v>287300</v>
      </c>
      <c r="D61" s="499" t="s">
        <v>6987</v>
      </c>
      <c r="E61" s="499" t="s">
        <v>1888</v>
      </c>
      <c r="F61" s="488" t="s">
        <v>6561</v>
      </c>
      <c r="G61" s="511">
        <v>42646</v>
      </c>
      <c r="H61" s="499" t="s">
        <v>6988</v>
      </c>
      <c r="I61" s="520" t="s">
        <v>1888</v>
      </c>
      <c r="J61" s="509">
        <v>42646</v>
      </c>
      <c r="K61" s="512" t="s">
        <v>80</v>
      </c>
      <c r="L61" s="488"/>
      <c r="M61" s="488" t="s">
        <v>6810</v>
      </c>
      <c r="N61" s="488"/>
    </row>
    <row r="63" spans="1:14" x14ac:dyDescent="0.25">
      <c r="A63" s="600" t="s">
        <v>6848</v>
      </c>
      <c r="B63" s="600"/>
      <c r="C63" s="600"/>
      <c r="D63" s="600"/>
      <c r="E63" s="600"/>
      <c r="F63" s="600"/>
      <c r="G63" s="600"/>
      <c r="H63" s="600"/>
      <c r="I63" s="600"/>
      <c r="J63" s="600"/>
      <c r="K63" s="600"/>
      <c r="L63" s="600"/>
      <c r="M63" s="600"/>
      <c r="N63" s="600"/>
    </row>
    <row r="64" spans="1:14" x14ac:dyDescent="0.25">
      <c r="A64" s="600"/>
      <c r="B64" s="600"/>
      <c r="C64" s="600"/>
      <c r="D64" s="600"/>
      <c r="E64" s="600"/>
      <c r="F64" s="600"/>
      <c r="G64" s="600"/>
      <c r="H64" s="600"/>
      <c r="I64" s="600"/>
      <c r="J64" s="600"/>
      <c r="K64" s="600"/>
      <c r="L64" s="600"/>
      <c r="M64" s="600"/>
      <c r="N64" s="600"/>
    </row>
    <row r="66" spans="1:14" ht="45" x14ac:dyDescent="0.25">
      <c r="A66" s="498" t="s">
        <v>2059</v>
      </c>
      <c r="B66" s="488" t="s">
        <v>612</v>
      </c>
      <c r="C66" s="555">
        <v>30379.55</v>
      </c>
      <c r="D66" s="499" t="s">
        <v>2062</v>
      </c>
      <c r="E66" s="499" t="s">
        <v>6671</v>
      </c>
      <c r="F66" s="488" t="s">
        <v>6561</v>
      </c>
      <c r="G66" s="511" t="s">
        <v>3408</v>
      </c>
      <c r="H66" s="499" t="s">
        <v>5973</v>
      </c>
      <c r="I66" s="520" t="s">
        <v>6671</v>
      </c>
      <c r="J66" s="509">
        <v>42530</v>
      </c>
      <c r="K66" s="512"/>
      <c r="L66" s="488"/>
      <c r="M66" s="488"/>
      <c r="N66" s="488"/>
    </row>
  </sheetData>
  <mergeCells count="2">
    <mergeCell ref="A49:N50"/>
    <mergeCell ref="A63:N64"/>
  </mergeCell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  <pageSetUpPr fitToPage="1"/>
  </sheetPr>
  <dimension ref="A2:K414"/>
  <sheetViews>
    <sheetView showGridLines="0" zoomScale="80" zoomScaleNormal="80" workbookViewId="0">
      <selection activeCell="A7" sqref="A7"/>
    </sheetView>
  </sheetViews>
  <sheetFormatPr baseColWidth="10" defaultRowHeight="15" x14ac:dyDescent="0.25"/>
  <cols>
    <col min="1" max="1" width="44.42578125" style="448" bestFit="1" customWidth="1"/>
    <col min="2" max="2" width="15.28515625" style="448" customWidth="1"/>
    <col min="3" max="3" width="40.5703125" style="450" customWidth="1"/>
    <col min="4" max="4" width="19" style="450" bestFit="1" customWidth="1"/>
    <col min="5" max="5" width="15.42578125" style="448" customWidth="1"/>
    <col min="6" max="6" width="19.140625" style="449" bestFit="1" customWidth="1"/>
    <col min="7" max="7" width="27.85546875" style="448" customWidth="1"/>
    <col min="8" max="8" width="82.140625" style="448" customWidth="1"/>
    <col min="9" max="9" width="178.140625" style="448" bestFit="1" customWidth="1"/>
    <col min="10" max="10" width="20.140625" style="448" customWidth="1"/>
    <col min="11" max="11" width="17" style="448" customWidth="1"/>
    <col min="12" max="16384" width="11.42578125" style="448"/>
  </cols>
  <sheetData>
    <row r="2" spans="1:11" ht="15.75" thickBot="1" x14ac:dyDescent="0.3"/>
    <row r="3" spans="1:11" x14ac:dyDescent="0.25">
      <c r="A3" s="458" t="s">
        <v>13</v>
      </c>
      <c r="B3" s="458" t="s">
        <v>5653</v>
      </c>
      <c r="C3" s="458" t="s">
        <v>14</v>
      </c>
      <c r="D3" s="461" t="s">
        <v>5654</v>
      </c>
      <c r="E3" s="458" t="s">
        <v>6</v>
      </c>
      <c r="F3" s="463" t="s">
        <v>5655</v>
      </c>
      <c r="G3" s="458" t="s">
        <v>5656</v>
      </c>
      <c r="H3" s="458" t="s">
        <v>5657</v>
      </c>
      <c r="I3" s="458" t="s">
        <v>1</v>
      </c>
      <c r="J3" s="514" t="s">
        <v>6673</v>
      </c>
    </row>
    <row r="4" spans="1:11" x14ac:dyDescent="0.25">
      <c r="A4" s="69" t="s">
        <v>5658</v>
      </c>
      <c r="B4" s="515" t="s">
        <v>5659</v>
      </c>
      <c r="C4" s="515" t="s">
        <v>3124</v>
      </c>
      <c r="D4" s="516">
        <v>307580</v>
      </c>
      <c r="E4" s="515" t="s">
        <v>91</v>
      </c>
      <c r="F4" s="517">
        <v>42605</v>
      </c>
      <c r="G4" s="515" t="s">
        <v>5564</v>
      </c>
      <c r="H4" s="515" t="s">
        <v>5660</v>
      </c>
      <c r="I4" s="515" t="s">
        <v>5661</v>
      </c>
      <c r="J4" s="518" t="s">
        <v>1020</v>
      </c>
      <c r="K4" s="448" t="str">
        <f>E4</f>
        <v>164692/2016</v>
      </c>
    </row>
    <row r="5" spans="1:11" x14ac:dyDescent="0.25">
      <c r="A5" s="69" t="s">
        <v>187</v>
      </c>
      <c r="B5" t="s">
        <v>5033</v>
      </c>
      <c r="C5" t="s">
        <v>3166</v>
      </c>
      <c r="D5" s="462">
        <v>229000</v>
      </c>
      <c r="E5" t="s">
        <v>74</v>
      </c>
      <c r="F5" s="459">
        <v>42529</v>
      </c>
      <c r="G5" t="s">
        <v>872</v>
      </c>
      <c r="H5" t="s">
        <v>5662</v>
      </c>
      <c r="I5" t="s">
        <v>5663</v>
      </c>
      <c r="K5" s="448" t="str">
        <f t="shared" ref="K5:K68" si="0">E5</f>
        <v>109495/2014</v>
      </c>
    </row>
    <row r="6" spans="1:11" x14ac:dyDescent="0.25">
      <c r="A6" s="69"/>
      <c r="B6"/>
      <c r="C6" t="s">
        <v>674</v>
      </c>
      <c r="D6" s="462">
        <v>20891.150000000001</v>
      </c>
      <c r="E6" t="s">
        <v>672</v>
      </c>
      <c r="F6" s="459">
        <v>42605</v>
      </c>
      <c r="G6" t="s">
        <v>761</v>
      </c>
      <c r="H6" t="s">
        <v>5664</v>
      </c>
      <c r="I6" t="s">
        <v>5665</v>
      </c>
      <c r="K6" s="448" t="str">
        <f t="shared" si="0"/>
        <v>283025/2015</v>
      </c>
    </row>
    <row r="7" spans="1:11" x14ac:dyDescent="0.25">
      <c r="A7" s="69"/>
      <c r="B7" s="515" t="s">
        <v>5659</v>
      </c>
      <c r="C7" s="515" t="s">
        <v>768</v>
      </c>
      <c r="D7" s="516">
        <v>602400</v>
      </c>
      <c r="E7" s="515" t="s">
        <v>766</v>
      </c>
      <c r="F7" s="517">
        <v>42500</v>
      </c>
      <c r="G7" s="515" t="s">
        <v>872</v>
      </c>
      <c r="H7" s="515" t="s">
        <v>5666</v>
      </c>
      <c r="I7" s="515" t="s">
        <v>5667</v>
      </c>
      <c r="J7" s="518" t="s">
        <v>1020</v>
      </c>
      <c r="K7" s="448" t="str">
        <f t="shared" si="0"/>
        <v>158836/2016</v>
      </c>
    </row>
    <row r="8" spans="1:11" x14ac:dyDescent="0.25">
      <c r="A8" s="69" t="s">
        <v>213</v>
      </c>
      <c r="B8" t="s">
        <v>5033</v>
      </c>
      <c r="C8" t="s">
        <v>3124</v>
      </c>
      <c r="D8" s="516" t="s">
        <v>3124</v>
      </c>
      <c r="E8" t="s">
        <v>805</v>
      </c>
      <c r="F8" s="459">
        <v>42490</v>
      </c>
      <c r="G8" s="515" t="s">
        <v>5561</v>
      </c>
      <c r="H8" t="s">
        <v>5668</v>
      </c>
      <c r="I8" t="s">
        <v>5219</v>
      </c>
      <c r="K8" s="448" t="str">
        <f t="shared" si="0"/>
        <v>136169/2016</v>
      </c>
    </row>
    <row r="9" spans="1:11" x14ac:dyDescent="0.25">
      <c r="A9" s="69"/>
      <c r="B9" s="515" t="s">
        <v>5659</v>
      </c>
      <c r="C9" s="515" t="s">
        <v>1545</v>
      </c>
      <c r="D9" s="462" t="s">
        <v>3124</v>
      </c>
      <c r="E9" s="515" t="s">
        <v>1542</v>
      </c>
      <c r="F9" s="517">
        <v>42605</v>
      </c>
      <c r="G9" t="s">
        <v>5561</v>
      </c>
      <c r="H9" s="515" t="s">
        <v>5660</v>
      </c>
      <c r="I9" s="515" t="s">
        <v>5669</v>
      </c>
      <c r="J9" s="518" t="s">
        <v>1020</v>
      </c>
      <c r="K9" s="448" t="str">
        <f t="shared" si="0"/>
        <v>230776/2016</v>
      </c>
    </row>
    <row r="10" spans="1:11" x14ac:dyDescent="0.25">
      <c r="A10" s="69" t="s">
        <v>221</v>
      </c>
      <c r="B10" t="s">
        <v>5033</v>
      </c>
      <c r="C10" t="s">
        <v>1276</v>
      </c>
      <c r="D10" s="462">
        <v>81865.5</v>
      </c>
      <c r="E10" t="s">
        <v>1275</v>
      </c>
      <c r="F10" s="459">
        <v>42591</v>
      </c>
      <c r="G10" t="s">
        <v>5570</v>
      </c>
      <c r="H10" t="s">
        <v>5670</v>
      </c>
      <c r="I10" t="s">
        <v>5671</v>
      </c>
      <c r="K10" s="448" t="str">
        <f t="shared" si="0"/>
        <v>229100/2016</v>
      </c>
    </row>
    <row r="11" spans="1:11" x14ac:dyDescent="0.25">
      <c r="A11"/>
      <c r="B11"/>
      <c r="C11" t="s">
        <v>1853</v>
      </c>
      <c r="D11" s="462">
        <v>1970</v>
      </c>
      <c r="E11" t="s">
        <v>1850</v>
      </c>
      <c r="F11" s="459">
        <v>42604</v>
      </c>
      <c r="G11" t="s">
        <v>5566</v>
      </c>
      <c r="H11" t="s">
        <v>5672</v>
      </c>
      <c r="I11" t="s">
        <v>5673</v>
      </c>
      <c r="K11" s="448" t="str">
        <f t="shared" si="0"/>
        <v>263592/2016</v>
      </c>
    </row>
    <row r="12" spans="1:11" x14ac:dyDescent="0.25">
      <c r="A12"/>
      <c r="B12"/>
      <c r="C12"/>
      <c r="D12" s="462">
        <v>2580</v>
      </c>
      <c r="E12" t="s">
        <v>2291</v>
      </c>
      <c r="F12" s="459">
        <v>42564</v>
      </c>
      <c r="G12" t="s">
        <v>872</v>
      </c>
      <c r="H12" t="s">
        <v>5674</v>
      </c>
      <c r="I12" t="s">
        <v>2294</v>
      </c>
      <c r="K12" s="448" t="str">
        <f t="shared" si="0"/>
        <v>287958/2016</v>
      </c>
    </row>
    <row r="13" spans="1:11" x14ac:dyDescent="0.25">
      <c r="A13"/>
      <c r="B13"/>
      <c r="C13" t="s">
        <v>1123</v>
      </c>
      <c r="D13" s="462">
        <v>1350</v>
      </c>
      <c r="E13" t="s">
        <v>1121</v>
      </c>
      <c r="F13" s="459">
        <v>42555</v>
      </c>
      <c r="G13" t="s">
        <v>5568</v>
      </c>
      <c r="H13" t="s">
        <v>5568</v>
      </c>
      <c r="I13" t="s">
        <v>5675</v>
      </c>
      <c r="K13" s="448" t="str">
        <f t="shared" si="0"/>
        <v>203980/2016</v>
      </c>
    </row>
    <row r="14" spans="1:11" x14ac:dyDescent="0.25">
      <c r="A14" t="s">
        <v>228</v>
      </c>
      <c r="B14" t="s">
        <v>5033</v>
      </c>
      <c r="C14" t="s">
        <v>1379</v>
      </c>
      <c r="D14" s="516" t="s">
        <v>3124</v>
      </c>
      <c r="E14" t="s">
        <v>1376</v>
      </c>
      <c r="F14" s="459">
        <v>42593</v>
      </c>
      <c r="G14" t="s">
        <v>872</v>
      </c>
      <c r="H14" t="s">
        <v>5676</v>
      </c>
      <c r="I14" t="s">
        <v>5677</v>
      </c>
      <c r="K14" s="448" t="str">
        <f t="shared" si="0"/>
        <v>221299/2016</v>
      </c>
    </row>
    <row r="15" spans="1:11" x14ac:dyDescent="0.25">
      <c r="A15" t="s">
        <v>237</v>
      </c>
      <c r="B15" t="s">
        <v>5033</v>
      </c>
      <c r="C15" s="515" t="s">
        <v>1738</v>
      </c>
      <c r="D15" s="462" t="s">
        <v>3124</v>
      </c>
      <c r="E15" s="515" t="s">
        <v>86</v>
      </c>
      <c r="F15" s="517">
        <v>42598</v>
      </c>
      <c r="G15" s="515" t="s">
        <v>5561</v>
      </c>
      <c r="H15" s="515" t="s">
        <v>5660</v>
      </c>
      <c r="I15" s="515" t="s">
        <v>5678</v>
      </c>
      <c r="J15" s="518" t="s">
        <v>1020</v>
      </c>
      <c r="K15" s="448" t="str">
        <f t="shared" si="0"/>
        <v>239230/2016</v>
      </c>
    </row>
    <row r="16" spans="1:11" x14ac:dyDescent="0.25">
      <c r="A16"/>
      <c r="B16"/>
      <c r="C16" t="s">
        <v>825</v>
      </c>
      <c r="D16" s="462">
        <v>16193.43</v>
      </c>
      <c r="E16" t="s">
        <v>823</v>
      </c>
      <c r="F16" s="460">
        <v>42600.667349537034</v>
      </c>
      <c r="G16" t="s">
        <v>872</v>
      </c>
      <c r="H16" t="s">
        <v>5679</v>
      </c>
      <c r="I16" t="s">
        <v>826</v>
      </c>
      <c r="K16" s="448" t="str">
        <f t="shared" si="0"/>
        <v>132434/2016</v>
      </c>
    </row>
    <row r="17" spans="1:11" x14ac:dyDescent="0.25">
      <c r="A17" t="s">
        <v>251</v>
      </c>
      <c r="B17" t="s">
        <v>5033</v>
      </c>
      <c r="C17" t="s">
        <v>2597</v>
      </c>
      <c r="D17" s="462">
        <v>81856.5</v>
      </c>
      <c r="E17" t="s">
        <v>2594</v>
      </c>
      <c r="F17" s="460">
        <v>42598.647013888891</v>
      </c>
      <c r="G17" t="s">
        <v>872</v>
      </c>
      <c r="H17" t="s">
        <v>5674</v>
      </c>
      <c r="I17" t="s">
        <v>5680</v>
      </c>
      <c r="K17" s="448" t="str">
        <f t="shared" si="0"/>
        <v>315173/2016</v>
      </c>
    </row>
    <row r="18" spans="1:11" x14ac:dyDescent="0.25">
      <c r="A18" t="s">
        <v>5681</v>
      </c>
      <c r="B18" t="s">
        <v>5659</v>
      </c>
      <c r="C18" t="s">
        <v>698</v>
      </c>
      <c r="D18" s="462">
        <v>13488.5</v>
      </c>
      <c r="E18" t="s">
        <v>2265</v>
      </c>
      <c r="F18" s="459">
        <v>42577</v>
      </c>
      <c r="G18" t="s">
        <v>5682</v>
      </c>
      <c r="H18" t="s">
        <v>5683</v>
      </c>
      <c r="I18" t="s">
        <v>2268</v>
      </c>
      <c r="K18" s="448" t="str">
        <f t="shared" si="0"/>
        <v>178186/2016</v>
      </c>
    </row>
    <row r="19" spans="1:11" x14ac:dyDescent="0.25">
      <c r="A19" t="s">
        <v>5684</v>
      </c>
      <c r="B19" t="s">
        <v>5659</v>
      </c>
      <c r="C19" t="s">
        <v>3124</v>
      </c>
      <c r="D19" s="462" t="s">
        <v>3124</v>
      </c>
      <c r="E19" t="s">
        <v>645</v>
      </c>
      <c r="F19" s="459">
        <v>42499</v>
      </c>
      <c r="G19" t="s">
        <v>872</v>
      </c>
      <c r="H19" t="s">
        <v>5685</v>
      </c>
      <c r="I19" t="s">
        <v>5686</v>
      </c>
      <c r="K19" s="448" t="str">
        <f t="shared" si="0"/>
        <v>323832/2015</v>
      </c>
    </row>
    <row r="20" spans="1:11" x14ac:dyDescent="0.25">
      <c r="A20" t="s">
        <v>246</v>
      </c>
      <c r="B20" t="s">
        <v>5033</v>
      </c>
      <c r="C20" t="s">
        <v>1853</v>
      </c>
      <c r="D20" s="462">
        <v>5000</v>
      </c>
      <c r="E20" t="s">
        <v>2599</v>
      </c>
      <c r="F20" s="460">
        <v>42570.465601851851</v>
      </c>
      <c r="G20" t="s">
        <v>872</v>
      </c>
      <c r="H20" t="s">
        <v>5674</v>
      </c>
      <c r="I20" t="s">
        <v>2602</v>
      </c>
      <c r="K20" s="448" t="str">
        <f t="shared" si="0"/>
        <v>315172/2016</v>
      </c>
    </row>
    <row r="21" spans="1:11" x14ac:dyDescent="0.25">
      <c r="A21"/>
      <c r="B21"/>
      <c r="C21"/>
      <c r="D21" s="462">
        <v>6660</v>
      </c>
      <c r="E21" t="s">
        <v>5551</v>
      </c>
      <c r="F21" s="459">
        <v>42605</v>
      </c>
      <c r="G21" t="s">
        <v>872</v>
      </c>
      <c r="H21" t="s">
        <v>5674</v>
      </c>
      <c r="I21" t="s">
        <v>5687</v>
      </c>
      <c r="K21" s="448" t="str">
        <f t="shared" si="0"/>
        <v>023615/2016</v>
      </c>
    </row>
    <row r="22" spans="1:11" x14ac:dyDescent="0.25">
      <c r="A22"/>
      <c r="B22"/>
      <c r="C22" t="s">
        <v>2614</v>
      </c>
      <c r="D22" s="462">
        <v>177870</v>
      </c>
      <c r="E22" t="s">
        <v>2611</v>
      </c>
      <c r="F22" s="460">
        <v>42570.465601851851</v>
      </c>
      <c r="G22" t="s">
        <v>872</v>
      </c>
      <c r="H22" t="s">
        <v>5674</v>
      </c>
      <c r="I22" t="s">
        <v>5688</v>
      </c>
      <c r="K22" s="448" t="str">
        <f t="shared" si="0"/>
        <v>315174/2016</v>
      </c>
    </row>
    <row r="23" spans="1:11" x14ac:dyDescent="0.25">
      <c r="A23" t="s">
        <v>239</v>
      </c>
      <c r="B23" t="s">
        <v>5033</v>
      </c>
      <c r="C23" t="s">
        <v>3124</v>
      </c>
      <c r="D23" s="462">
        <v>87876857.480000004</v>
      </c>
      <c r="E23" t="s">
        <v>5505</v>
      </c>
      <c r="F23" s="459">
        <v>42607</v>
      </c>
      <c r="G23" t="s">
        <v>5559</v>
      </c>
      <c r="H23" t="s">
        <v>5689</v>
      </c>
      <c r="I23" t="s">
        <v>5690</v>
      </c>
      <c r="K23" s="448" t="str">
        <f t="shared" si="0"/>
        <v>097796/2014</v>
      </c>
    </row>
    <row r="24" spans="1:11" x14ac:dyDescent="0.25">
      <c r="A24" t="s">
        <v>311</v>
      </c>
      <c r="B24" t="s">
        <v>5033</v>
      </c>
      <c r="C24" t="s">
        <v>3020</v>
      </c>
      <c r="D24" s="462" t="s">
        <v>3124</v>
      </c>
      <c r="E24" t="s">
        <v>3018</v>
      </c>
      <c r="F24" s="459">
        <v>42600</v>
      </c>
      <c r="G24" t="s">
        <v>5573</v>
      </c>
      <c r="H24" t="s">
        <v>5691</v>
      </c>
      <c r="I24" t="s">
        <v>3021</v>
      </c>
      <c r="K24" s="448" t="str">
        <f t="shared" si="0"/>
        <v>322997/2016</v>
      </c>
    </row>
    <row r="25" spans="1:11" x14ac:dyDescent="0.25">
      <c r="A25" t="s">
        <v>323</v>
      </c>
      <c r="B25" t="s">
        <v>5033</v>
      </c>
      <c r="C25" t="s">
        <v>3124</v>
      </c>
      <c r="D25" s="462" t="s">
        <v>3124</v>
      </c>
      <c r="E25" t="s">
        <v>1156</v>
      </c>
      <c r="F25" s="459">
        <v>42600</v>
      </c>
      <c r="G25" t="s">
        <v>872</v>
      </c>
      <c r="H25" t="s">
        <v>5674</v>
      </c>
      <c r="I25" t="s">
        <v>1157</v>
      </c>
      <c r="K25" s="448" t="str">
        <f t="shared" si="0"/>
        <v>204556/2016</v>
      </c>
    </row>
    <row r="26" spans="1:11" x14ac:dyDescent="0.25">
      <c r="A26"/>
      <c r="B26"/>
      <c r="C26" s="515"/>
      <c r="D26" s="462"/>
      <c r="E26" s="515" t="s">
        <v>167</v>
      </c>
      <c r="F26" s="517">
        <v>42605</v>
      </c>
      <c r="G26" s="515" t="s">
        <v>5564</v>
      </c>
      <c r="H26" s="515" t="s">
        <v>5692</v>
      </c>
      <c r="I26" s="515" t="s">
        <v>5693</v>
      </c>
      <c r="J26" s="518" t="s">
        <v>1020</v>
      </c>
      <c r="K26" s="448" t="str">
        <f t="shared" si="0"/>
        <v>284183/2016</v>
      </c>
    </row>
    <row r="27" spans="1:11" x14ac:dyDescent="0.25">
      <c r="A27"/>
      <c r="B27"/>
      <c r="C27" s="515"/>
      <c r="D27" s="462"/>
      <c r="E27" s="515" t="s">
        <v>2974</v>
      </c>
      <c r="F27" s="517">
        <v>42608</v>
      </c>
      <c r="G27" s="515" t="s">
        <v>872</v>
      </c>
      <c r="H27" s="515" t="s">
        <v>5694</v>
      </c>
      <c r="I27" s="515" t="s">
        <v>5695</v>
      </c>
      <c r="J27" s="518" t="s">
        <v>1020</v>
      </c>
      <c r="K27" s="448" t="str">
        <f t="shared" si="0"/>
        <v>314497/2016</v>
      </c>
    </row>
    <row r="28" spans="1:11" x14ac:dyDescent="0.25">
      <c r="A28"/>
      <c r="B28" s="515" t="s">
        <v>5659</v>
      </c>
      <c r="C28" t="s">
        <v>3124</v>
      </c>
      <c r="D28" s="516">
        <v>123280</v>
      </c>
      <c r="E28" s="515" t="s">
        <v>178</v>
      </c>
      <c r="F28" s="517">
        <v>42599</v>
      </c>
      <c r="G28" s="515" t="s">
        <v>5565</v>
      </c>
      <c r="H28" s="515" t="s">
        <v>5660</v>
      </c>
      <c r="I28" s="515" t="s">
        <v>956</v>
      </c>
      <c r="J28" s="518" t="s">
        <v>1020</v>
      </c>
      <c r="K28" s="448" t="str">
        <f t="shared" si="0"/>
        <v>164530/2016</v>
      </c>
    </row>
    <row r="29" spans="1:11" x14ac:dyDescent="0.25">
      <c r="A29"/>
      <c r="B29"/>
      <c r="C29"/>
      <c r="D29" s="462">
        <v>288275</v>
      </c>
      <c r="E29" t="s">
        <v>651</v>
      </c>
      <c r="F29" s="459">
        <v>42558</v>
      </c>
      <c r="G29" t="s">
        <v>872</v>
      </c>
      <c r="H29" t="s">
        <v>3726</v>
      </c>
      <c r="I29" t="s">
        <v>5696</v>
      </c>
      <c r="K29" s="448" t="str">
        <f t="shared" si="0"/>
        <v>254479/2015</v>
      </c>
    </row>
    <row r="30" spans="1:11" x14ac:dyDescent="0.25">
      <c r="A30"/>
      <c r="B30"/>
      <c r="C30"/>
      <c r="D30" s="462">
        <v>422290</v>
      </c>
      <c r="E30" t="s">
        <v>1196</v>
      </c>
      <c r="F30" s="459">
        <v>42545</v>
      </c>
      <c r="G30" t="s">
        <v>872</v>
      </c>
      <c r="H30" t="s">
        <v>5697</v>
      </c>
      <c r="I30" t="s">
        <v>5698</v>
      </c>
      <c r="K30" s="448" t="str">
        <f t="shared" si="0"/>
        <v>211989/2016</v>
      </c>
    </row>
    <row r="31" spans="1:11" x14ac:dyDescent="0.25">
      <c r="A31"/>
      <c r="B31"/>
      <c r="C31"/>
      <c r="D31" s="462">
        <v>855000</v>
      </c>
      <c r="E31" t="s">
        <v>1174</v>
      </c>
      <c r="F31" s="460">
        <v>42514.586006944446</v>
      </c>
      <c r="G31" t="s">
        <v>872</v>
      </c>
      <c r="H31" t="s">
        <v>5699</v>
      </c>
      <c r="I31" t="s">
        <v>1175</v>
      </c>
      <c r="K31" s="448" t="str">
        <f t="shared" si="0"/>
        <v>213094/2016</v>
      </c>
    </row>
    <row r="32" spans="1:11" x14ac:dyDescent="0.25">
      <c r="A32"/>
      <c r="B32"/>
      <c r="C32"/>
      <c r="D32" s="462" t="s">
        <v>3124</v>
      </c>
      <c r="E32" t="s">
        <v>1218</v>
      </c>
      <c r="F32" s="459">
        <v>42562</v>
      </c>
      <c r="G32" t="s">
        <v>872</v>
      </c>
      <c r="H32" t="s">
        <v>3779</v>
      </c>
      <c r="I32" t="s">
        <v>3350</v>
      </c>
      <c r="K32" s="448" t="str">
        <f t="shared" si="0"/>
        <v>213947/2016</v>
      </c>
    </row>
    <row r="33" spans="1:11" x14ac:dyDescent="0.25">
      <c r="A33"/>
      <c r="B33" s="515"/>
      <c r="C33"/>
      <c r="D33" s="516"/>
      <c r="E33" s="515" t="s">
        <v>100</v>
      </c>
      <c r="F33" s="517">
        <v>42579</v>
      </c>
      <c r="G33" s="515" t="s">
        <v>5561</v>
      </c>
      <c r="H33" s="515" t="s">
        <v>5700</v>
      </c>
      <c r="I33" s="515" t="s">
        <v>2169</v>
      </c>
      <c r="J33" s="518" t="s">
        <v>1020</v>
      </c>
      <c r="K33" s="448" t="str">
        <f t="shared" si="0"/>
        <v>272473/2016</v>
      </c>
    </row>
    <row r="34" spans="1:11" x14ac:dyDescent="0.25">
      <c r="A34"/>
      <c r="B34"/>
      <c r="C34" t="s">
        <v>2728</v>
      </c>
      <c r="D34" s="462" t="s">
        <v>3124</v>
      </c>
      <c r="E34" t="s">
        <v>2727</v>
      </c>
      <c r="F34" s="459">
        <v>42577</v>
      </c>
      <c r="G34" t="s">
        <v>5682</v>
      </c>
      <c r="H34" t="s">
        <v>5701</v>
      </c>
      <c r="I34" t="s">
        <v>2729</v>
      </c>
      <c r="K34" s="448" t="str">
        <f t="shared" si="0"/>
        <v>320635/2016</v>
      </c>
    </row>
    <row r="35" spans="1:11" x14ac:dyDescent="0.25">
      <c r="A35"/>
      <c r="B35"/>
      <c r="C35" t="s">
        <v>2250</v>
      </c>
      <c r="D35" s="462">
        <v>458077.77</v>
      </c>
      <c r="E35" t="s">
        <v>2248</v>
      </c>
      <c r="F35" s="459">
        <v>42600</v>
      </c>
      <c r="G35" t="s">
        <v>5702</v>
      </c>
      <c r="H35" t="s">
        <v>5683</v>
      </c>
      <c r="I35" t="s">
        <v>5703</v>
      </c>
      <c r="K35" s="448" t="str">
        <f t="shared" si="0"/>
        <v>163789/2016</v>
      </c>
    </row>
    <row r="36" spans="1:11" x14ac:dyDescent="0.25">
      <c r="A36"/>
      <c r="B36"/>
      <c r="C36" t="s">
        <v>1180</v>
      </c>
      <c r="D36" s="462">
        <v>822800</v>
      </c>
      <c r="E36" t="s">
        <v>1179</v>
      </c>
      <c r="F36" s="459">
        <v>42524</v>
      </c>
      <c r="G36" t="s">
        <v>5566</v>
      </c>
      <c r="H36" t="s">
        <v>5672</v>
      </c>
      <c r="I36" t="s">
        <v>5704</v>
      </c>
      <c r="K36" s="448" t="str">
        <f t="shared" si="0"/>
        <v>213090/2016</v>
      </c>
    </row>
    <row r="37" spans="1:11" x14ac:dyDescent="0.25">
      <c r="A37" t="s">
        <v>330</v>
      </c>
      <c r="B37" t="s">
        <v>5033</v>
      </c>
      <c r="C37" t="s">
        <v>3124</v>
      </c>
      <c r="D37" s="462" t="s">
        <v>3124</v>
      </c>
      <c r="E37" t="s">
        <v>3124</v>
      </c>
      <c r="F37" t="s">
        <v>3124</v>
      </c>
      <c r="G37" t="s">
        <v>5705</v>
      </c>
      <c r="H37" t="s">
        <v>5706</v>
      </c>
      <c r="I37" t="s">
        <v>5707</v>
      </c>
      <c r="K37" s="448" t="str">
        <f t="shared" si="0"/>
        <v>(en blanco)</v>
      </c>
    </row>
    <row r="38" spans="1:11" x14ac:dyDescent="0.25">
      <c r="A38" t="s">
        <v>234</v>
      </c>
      <c r="B38" t="s">
        <v>5033</v>
      </c>
      <c r="C38" t="s">
        <v>3124</v>
      </c>
      <c r="D38" s="462">
        <v>3624000</v>
      </c>
      <c r="E38" t="s">
        <v>5504</v>
      </c>
      <c r="F38" s="459">
        <v>42530</v>
      </c>
      <c r="G38" t="s">
        <v>235</v>
      </c>
      <c r="H38" t="s">
        <v>5708</v>
      </c>
      <c r="I38" t="s">
        <v>5709</v>
      </c>
      <c r="K38" s="448" t="str">
        <f t="shared" si="0"/>
        <v>071916/2014</v>
      </c>
    </row>
    <row r="39" spans="1:11" x14ac:dyDescent="0.25">
      <c r="A39" t="s">
        <v>279</v>
      </c>
      <c r="B39" t="s">
        <v>5033</v>
      </c>
      <c r="C39" t="s">
        <v>3124</v>
      </c>
      <c r="D39" s="462">
        <v>8702170</v>
      </c>
      <c r="E39" t="s">
        <v>3295</v>
      </c>
      <c r="F39" s="459">
        <v>42499</v>
      </c>
      <c r="G39" t="s">
        <v>203</v>
      </c>
      <c r="H39" t="s">
        <v>5710</v>
      </c>
      <c r="I39" t="s">
        <v>5711</v>
      </c>
      <c r="K39" s="448" t="str">
        <f t="shared" si="0"/>
        <v>132806/2014</v>
      </c>
    </row>
    <row r="40" spans="1:11" x14ac:dyDescent="0.25">
      <c r="A40"/>
      <c r="B40"/>
      <c r="C40" t="s">
        <v>772</v>
      </c>
      <c r="D40" s="462">
        <v>12000</v>
      </c>
      <c r="E40" t="s">
        <v>3124</v>
      </c>
      <c r="F40" t="s">
        <v>3124</v>
      </c>
      <c r="G40" t="s">
        <v>5705</v>
      </c>
      <c r="H40" t="s">
        <v>5706</v>
      </c>
      <c r="I40" t="s">
        <v>5712</v>
      </c>
      <c r="K40" s="448" t="str">
        <f t="shared" si="0"/>
        <v>(en blanco)</v>
      </c>
    </row>
    <row r="41" spans="1:11" x14ac:dyDescent="0.25">
      <c r="A41" t="s">
        <v>193</v>
      </c>
      <c r="B41" s="515" t="s">
        <v>5659</v>
      </c>
      <c r="C41" s="515" t="s">
        <v>3124</v>
      </c>
      <c r="D41" s="516" t="s">
        <v>3124</v>
      </c>
      <c r="E41" s="515" t="s">
        <v>173</v>
      </c>
      <c r="F41" s="517">
        <v>42599</v>
      </c>
      <c r="G41" s="515" t="s">
        <v>5561</v>
      </c>
      <c r="H41" s="515" t="s">
        <v>5660</v>
      </c>
      <c r="I41" s="515" t="s">
        <v>1730</v>
      </c>
      <c r="J41" s="518" t="s">
        <v>1020</v>
      </c>
      <c r="K41" s="448" t="str">
        <f t="shared" si="0"/>
        <v>239184/2016</v>
      </c>
    </row>
    <row r="42" spans="1:11" x14ac:dyDescent="0.25">
      <c r="A42"/>
      <c r="B42"/>
      <c r="C42" t="s">
        <v>621</v>
      </c>
      <c r="D42" s="462">
        <v>0</v>
      </c>
      <c r="E42" t="s">
        <v>648</v>
      </c>
      <c r="F42" s="459">
        <v>42499</v>
      </c>
      <c r="G42" t="s">
        <v>872</v>
      </c>
      <c r="H42" t="s">
        <v>5713</v>
      </c>
      <c r="I42" t="s">
        <v>5714</v>
      </c>
      <c r="K42" s="448" t="str">
        <f t="shared" si="0"/>
        <v>323820/2015</v>
      </c>
    </row>
    <row r="43" spans="1:11" x14ac:dyDescent="0.25">
      <c r="A43" t="s">
        <v>235</v>
      </c>
      <c r="B43" t="s">
        <v>5033</v>
      </c>
      <c r="C43" t="s">
        <v>3124</v>
      </c>
      <c r="D43" s="462">
        <v>1591226.33</v>
      </c>
      <c r="E43" t="s">
        <v>3124</v>
      </c>
      <c r="F43" t="s">
        <v>3124</v>
      </c>
      <c r="G43" t="s">
        <v>5705</v>
      </c>
      <c r="H43" t="s">
        <v>5706</v>
      </c>
      <c r="I43" t="s">
        <v>5715</v>
      </c>
      <c r="K43" s="448" t="str">
        <f t="shared" si="0"/>
        <v>(en blanco)</v>
      </c>
    </row>
    <row r="44" spans="1:11" x14ac:dyDescent="0.25">
      <c r="A44"/>
      <c r="B44" s="515"/>
      <c r="C44" s="515"/>
      <c r="D44" s="516">
        <v>22514880</v>
      </c>
      <c r="E44" s="515" t="s">
        <v>5540</v>
      </c>
      <c r="F44" s="517">
        <v>42601</v>
      </c>
      <c r="G44" s="515" t="s">
        <v>5716</v>
      </c>
      <c r="H44" s="515" t="s">
        <v>5708</v>
      </c>
      <c r="I44" s="515" t="s">
        <v>5717</v>
      </c>
      <c r="J44" s="518" t="s">
        <v>1020</v>
      </c>
      <c r="K44" s="448" t="str">
        <f t="shared" si="0"/>
        <v>016749/2016</v>
      </c>
    </row>
    <row r="45" spans="1:11" x14ac:dyDescent="0.25">
      <c r="A45"/>
      <c r="B45"/>
      <c r="C45" t="s">
        <v>1898</v>
      </c>
      <c r="D45" s="462">
        <v>300000</v>
      </c>
      <c r="E45" t="s">
        <v>1897</v>
      </c>
      <c r="F45" s="459">
        <v>42601</v>
      </c>
      <c r="G45" t="s">
        <v>872</v>
      </c>
      <c r="H45" t="s">
        <v>5718</v>
      </c>
      <c r="I45" t="s">
        <v>1899</v>
      </c>
      <c r="K45" s="448" t="str">
        <f t="shared" si="0"/>
        <v>247603/2016</v>
      </c>
    </row>
    <row r="46" spans="1:11" x14ac:dyDescent="0.25">
      <c r="A46" t="s">
        <v>394</v>
      </c>
      <c r="B46" t="s">
        <v>5033</v>
      </c>
      <c r="C46" t="s">
        <v>670</v>
      </c>
      <c r="D46" s="462">
        <v>56800</v>
      </c>
      <c r="E46" t="s">
        <v>669</v>
      </c>
      <c r="F46" s="459">
        <v>42499</v>
      </c>
      <c r="G46" t="s">
        <v>5719</v>
      </c>
      <c r="H46" t="s">
        <v>5720</v>
      </c>
      <c r="I46" t="s">
        <v>5721</v>
      </c>
      <c r="K46" s="448" t="str">
        <f t="shared" si="0"/>
        <v>252163/2015</v>
      </c>
    </row>
    <row r="47" spans="1:11" x14ac:dyDescent="0.25">
      <c r="A47"/>
      <c r="B47"/>
      <c r="C47" t="s">
        <v>1705</v>
      </c>
      <c r="D47" s="462">
        <v>6217.81</v>
      </c>
      <c r="E47" t="s">
        <v>1703</v>
      </c>
      <c r="F47" s="459">
        <v>42606</v>
      </c>
      <c r="G47" t="s">
        <v>5568</v>
      </c>
      <c r="H47" t="s">
        <v>5722</v>
      </c>
      <c r="I47" t="s">
        <v>5723</v>
      </c>
      <c r="K47" s="448" t="str">
        <f t="shared" si="0"/>
        <v>243611/2016</v>
      </c>
    </row>
    <row r="48" spans="1:11" x14ac:dyDescent="0.25">
      <c r="A48" t="s">
        <v>401</v>
      </c>
      <c r="B48" t="s">
        <v>5033</v>
      </c>
      <c r="C48" s="515" t="s">
        <v>3124</v>
      </c>
      <c r="D48" s="516">
        <v>1556244</v>
      </c>
      <c r="E48" s="515" t="s">
        <v>132</v>
      </c>
      <c r="F48" s="519">
        <v>42592.658194444448</v>
      </c>
      <c r="G48" s="515" t="s">
        <v>5565</v>
      </c>
      <c r="H48" s="515" t="s">
        <v>5660</v>
      </c>
      <c r="I48" s="515" t="s">
        <v>957</v>
      </c>
      <c r="J48" s="518" t="s">
        <v>1020</v>
      </c>
      <c r="K48" s="448" t="str">
        <f t="shared" si="0"/>
        <v>163785/2016</v>
      </c>
    </row>
    <row r="49" spans="1:11" x14ac:dyDescent="0.25">
      <c r="A49"/>
      <c r="B49"/>
      <c r="C49" t="s">
        <v>1705</v>
      </c>
      <c r="D49" s="462">
        <v>104066.13</v>
      </c>
      <c r="E49" t="s">
        <v>3425</v>
      </c>
      <c r="F49" s="459">
        <v>42604</v>
      </c>
      <c r="G49" t="s">
        <v>5566</v>
      </c>
      <c r="H49" t="s">
        <v>5672</v>
      </c>
      <c r="I49" t="s">
        <v>5724</v>
      </c>
      <c r="K49" s="448" t="str">
        <f t="shared" si="0"/>
        <v>351137/2016</v>
      </c>
    </row>
    <row r="50" spans="1:11" x14ac:dyDescent="0.25">
      <c r="A50"/>
      <c r="B50" s="515" t="s">
        <v>5659</v>
      </c>
      <c r="C50" s="515" t="s">
        <v>3124</v>
      </c>
      <c r="D50" s="516" t="s">
        <v>3124</v>
      </c>
      <c r="E50" s="515" t="s">
        <v>1118</v>
      </c>
      <c r="F50" s="517">
        <v>42599</v>
      </c>
      <c r="G50" s="515" t="s">
        <v>5561</v>
      </c>
      <c r="H50" s="515" t="s">
        <v>5660</v>
      </c>
      <c r="I50" s="515" t="s">
        <v>5725</v>
      </c>
      <c r="J50" s="518" t="s">
        <v>1020</v>
      </c>
      <c r="K50" s="448" t="str">
        <f t="shared" si="0"/>
        <v>196037/2016</v>
      </c>
    </row>
    <row r="51" spans="1:11" x14ac:dyDescent="0.25">
      <c r="A51"/>
      <c r="B51" s="515"/>
      <c r="C51" s="515"/>
      <c r="D51" s="516"/>
      <c r="E51" s="515" t="s">
        <v>1511</v>
      </c>
      <c r="F51" s="459">
        <v>42599</v>
      </c>
      <c r="G51" t="s">
        <v>5561</v>
      </c>
      <c r="H51" t="s">
        <v>5660</v>
      </c>
      <c r="I51" s="515" t="s">
        <v>5726</v>
      </c>
      <c r="J51" s="518" t="s">
        <v>1020</v>
      </c>
      <c r="K51" s="448" t="str">
        <f t="shared" si="0"/>
        <v>230402/2016</v>
      </c>
    </row>
    <row r="52" spans="1:11" x14ac:dyDescent="0.25">
      <c r="A52"/>
      <c r="B52" s="515"/>
      <c r="C52" s="515"/>
      <c r="D52" s="516"/>
      <c r="E52" s="515" t="s">
        <v>2164</v>
      </c>
      <c r="F52" s="517">
        <v>42605</v>
      </c>
      <c r="G52" t="s">
        <v>5561</v>
      </c>
      <c r="H52" t="s">
        <v>5660</v>
      </c>
      <c r="I52" s="515" t="s">
        <v>2167</v>
      </c>
      <c r="J52" s="518" t="s">
        <v>1020</v>
      </c>
      <c r="K52" s="448" t="str">
        <f t="shared" si="0"/>
        <v>272504/2016</v>
      </c>
    </row>
    <row r="53" spans="1:11" x14ac:dyDescent="0.25">
      <c r="A53"/>
      <c r="B53"/>
      <c r="C53" s="515" t="s">
        <v>621</v>
      </c>
      <c r="D53" s="462" t="s">
        <v>3124</v>
      </c>
      <c r="E53" t="s">
        <v>620</v>
      </c>
      <c r="F53" s="459">
        <v>42499</v>
      </c>
      <c r="G53" t="s">
        <v>872</v>
      </c>
      <c r="H53" t="s">
        <v>5727</v>
      </c>
      <c r="I53" t="s">
        <v>5728</v>
      </c>
      <c r="K53" s="448" t="str">
        <f t="shared" si="0"/>
        <v>318347/2015</v>
      </c>
    </row>
    <row r="54" spans="1:11" x14ac:dyDescent="0.25">
      <c r="A54" t="s">
        <v>415</v>
      </c>
      <c r="B54" s="515" t="s">
        <v>5033</v>
      </c>
      <c r="C54" t="s">
        <v>621</v>
      </c>
      <c r="D54" s="516">
        <v>1800000</v>
      </c>
      <c r="E54" s="515" t="s">
        <v>97</v>
      </c>
      <c r="F54" s="517">
        <v>42606</v>
      </c>
      <c r="G54" s="515" t="s">
        <v>5729</v>
      </c>
      <c r="H54" s="515" t="s">
        <v>5730</v>
      </c>
      <c r="I54" s="515" t="s">
        <v>5731</v>
      </c>
      <c r="J54" s="518" t="s">
        <v>1020</v>
      </c>
      <c r="K54" s="448" t="str">
        <f t="shared" si="0"/>
        <v>101566/2016</v>
      </c>
    </row>
    <row r="55" spans="1:11" x14ac:dyDescent="0.25">
      <c r="A55"/>
      <c r="B55" s="515"/>
      <c r="C55" s="515" t="s">
        <v>788</v>
      </c>
      <c r="D55" s="516">
        <v>358500</v>
      </c>
      <c r="E55" s="515" t="s">
        <v>5543</v>
      </c>
      <c r="F55" s="517">
        <v>42590</v>
      </c>
      <c r="G55" s="515" t="s">
        <v>5563</v>
      </c>
      <c r="H55" s="515" t="s">
        <v>5732</v>
      </c>
      <c r="I55" s="515" t="s">
        <v>3283</v>
      </c>
      <c r="J55" s="518" t="s">
        <v>1020</v>
      </c>
      <c r="K55" s="448" t="str">
        <f t="shared" si="0"/>
        <v>097507/2016</v>
      </c>
    </row>
    <row r="56" spans="1:11" x14ac:dyDescent="0.25">
      <c r="A56" t="s">
        <v>418</v>
      </c>
      <c r="B56" t="s">
        <v>5033</v>
      </c>
      <c r="C56" t="s">
        <v>3124</v>
      </c>
      <c r="D56" s="462" t="s">
        <v>3124</v>
      </c>
      <c r="E56" t="s">
        <v>5539</v>
      </c>
      <c r="F56" s="459">
        <v>42579</v>
      </c>
      <c r="G56" t="s">
        <v>5561</v>
      </c>
      <c r="H56" t="s">
        <v>5668</v>
      </c>
      <c r="I56" t="s">
        <v>5733</v>
      </c>
      <c r="K56" s="448" t="str">
        <f t="shared" si="0"/>
        <v>012868/2016</v>
      </c>
    </row>
    <row r="57" spans="1:11" x14ac:dyDescent="0.25">
      <c r="A57" t="s">
        <v>5734</v>
      </c>
      <c r="B57" s="515" t="s">
        <v>5659</v>
      </c>
      <c r="C57" t="s">
        <v>3124</v>
      </c>
      <c r="D57" s="462" t="s">
        <v>3124</v>
      </c>
      <c r="E57" t="s">
        <v>3124</v>
      </c>
      <c r="F57" t="s">
        <v>3124</v>
      </c>
      <c r="G57" t="s">
        <v>5705</v>
      </c>
      <c r="H57" t="s">
        <v>5706</v>
      </c>
      <c r="I57" t="s">
        <v>5735</v>
      </c>
      <c r="K57" s="448" t="str">
        <f t="shared" si="0"/>
        <v>(en blanco)</v>
      </c>
    </row>
    <row r="58" spans="1:11" x14ac:dyDescent="0.25">
      <c r="A58" t="s">
        <v>5736</v>
      </c>
      <c r="B58" t="s">
        <v>5659</v>
      </c>
      <c r="C58" t="s">
        <v>3124</v>
      </c>
      <c r="D58" s="516">
        <v>3634389.35</v>
      </c>
      <c r="E58" s="515" t="s">
        <v>3828</v>
      </c>
      <c r="F58" s="517">
        <v>42608</v>
      </c>
      <c r="G58" s="515" t="s">
        <v>5565</v>
      </c>
      <c r="H58" s="515" t="s">
        <v>5737</v>
      </c>
      <c r="I58" s="515" t="s">
        <v>3454</v>
      </c>
      <c r="J58" s="518" t="s">
        <v>1020</v>
      </c>
      <c r="K58" s="448" t="str">
        <f t="shared" si="0"/>
        <v>301691/2016</v>
      </c>
    </row>
    <row r="59" spans="1:11" x14ac:dyDescent="0.25">
      <c r="A59"/>
      <c r="B59"/>
      <c r="C59"/>
      <c r="D59" s="516" t="s">
        <v>3124</v>
      </c>
      <c r="E59" s="515" t="s">
        <v>2461</v>
      </c>
      <c r="F59" s="517">
        <v>42605</v>
      </c>
      <c r="G59" s="515" t="s">
        <v>5561</v>
      </c>
      <c r="H59" s="515" t="s">
        <v>5660</v>
      </c>
      <c r="I59" s="515" t="s">
        <v>3452</v>
      </c>
      <c r="J59" s="518" t="s">
        <v>1020</v>
      </c>
      <c r="K59" s="448" t="str">
        <f t="shared" si="0"/>
        <v>296368/2016</v>
      </c>
    </row>
    <row r="60" spans="1:11" x14ac:dyDescent="0.25">
      <c r="A60"/>
      <c r="B60"/>
      <c r="C60" t="s">
        <v>2019</v>
      </c>
      <c r="D60" s="462">
        <v>73352.5</v>
      </c>
      <c r="E60" t="s">
        <v>2018</v>
      </c>
      <c r="F60" s="459">
        <v>42558</v>
      </c>
      <c r="G60" t="s">
        <v>5572</v>
      </c>
      <c r="H60" t="s">
        <v>5664</v>
      </c>
      <c r="I60" t="s">
        <v>5738</v>
      </c>
      <c r="K60" s="448" t="str">
        <f t="shared" si="0"/>
        <v>231342/2016</v>
      </c>
    </row>
    <row r="61" spans="1:11" x14ac:dyDescent="0.25">
      <c r="A61"/>
      <c r="B61"/>
      <c r="C61" s="515" t="s">
        <v>2124</v>
      </c>
      <c r="D61" s="516">
        <v>606475</v>
      </c>
      <c r="E61" s="515" t="s">
        <v>93</v>
      </c>
      <c r="F61" s="517">
        <v>42579</v>
      </c>
      <c r="G61" s="515" t="s">
        <v>5565</v>
      </c>
      <c r="H61" s="515" t="s">
        <v>5739</v>
      </c>
      <c r="I61" s="515" t="s">
        <v>5740</v>
      </c>
      <c r="J61" s="518" t="s">
        <v>1020</v>
      </c>
      <c r="K61" s="448" t="str">
        <f t="shared" si="0"/>
        <v>272426/2016</v>
      </c>
    </row>
    <row r="62" spans="1:11" x14ac:dyDescent="0.25">
      <c r="A62" t="s">
        <v>5741</v>
      </c>
      <c r="B62" t="s">
        <v>5659</v>
      </c>
      <c r="C62" t="s">
        <v>3124</v>
      </c>
      <c r="D62" s="462">
        <v>0</v>
      </c>
      <c r="E62" t="s">
        <v>628</v>
      </c>
      <c r="F62" s="459">
        <v>42499</v>
      </c>
      <c r="G62" t="s">
        <v>872</v>
      </c>
      <c r="H62" t="s">
        <v>5742</v>
      </c>
      <c r="I62" t="s">
        <v>5743</v>
      </c>
      <c r="K62" s="448" t="str">
        <f t="shared" si="0"/>
        <v>318384/2015</v>
      </c>
    </row>
    <row r="63" spans="1:11" x14ac:dyDescent="0.25">
      <c r="A63"/>
      <c r="B63"/>
      <c r="C63" s="515"/>
      <c r="D63" s="516" t="s">
        <v>3124</v>
      </c>
      <c r="E63" s="515" t="s">
        <v>161</v>
      </c>
      <c r="F63" s="517">
        <v>42593</v>
      </c>
      <c r="G63" s="515" t="s">
        <v>5561</v>
      </c>
      <c r="H63" s="515" t="s">
        <v>5660</v>
      </c>
      <c r="I63" s="515" t="s">
        <v>5744</v>
      </c>
      <c r="J63" s="518" t="s">
        <v>1020</v>
      </c>
      <c r="K63" s="448" t="str">
        <f t="shared" si="0"/>
        <v>230234/2016</v>
      </c>
    </row>
    <row r="64" spans="1:11" x14ac:dyDescent="0.25">
      <c r="A64" t="s">
        <v>430</v>
      </c>
      <c r="B64" t="s">
        <v>5033</v>
      </c>
      <c r="C64" t="s">
        <v>1269</v>
      </c>
      <c r="D64" s="462">
        <v>188520.5</v>
      </c>
      <c r="E64" t="s">
        <v>1267</v>
      </c>
      <c r="F64" s="459">
        <v>42564</v>
      </c>
      <c r="G64" t="s">
        <v>5569</v>
      </c>
      <c r="H64" t="s">
        <v>5689</v>
      </c>
      <c r="I64" t="s">
        <v>5745</v>
      </c>
      <c r="K64" s="448" t="str">
        <f t="shared" si="0"/>
        <v>227842/2016</v>
      </c>
    </row>
    <row r="65" spans="1:11" x14ac:dyDescent="0.25">
      <c r="A65" t="s">
        <v>49</v>
      </c>
      <c r="B65" t="s">
        <v>5033</v>
      </c>
      <c r="C65" s="515" t="s">
        <v>996</v>
      </c>
      <c r="D65" s="516">
        <v>643500</v>
      </c>
      <c r="E65" s="515" t="s">
        <v>995</v>
      </c>
      <c r="F65" s="519">
        <v>42599.411979166667</v>
      </c>
      <c r="G65" s="515" t="s">
        <v>5561</v>
      </c>
      <c r="H65" s="515" t="s">
        <v>5660</v>
      </c>
      <c r="I65" s="515" t="s">
        <v>5746</v>
      </c>
      <c r="J65" s="518" t="s">
        <v>1020</v>
      </c>
      <c r="K65" s="448" t="str">
        <f t="shared" si="0"/>
        <v>177088/2016</v>
      </c>
    </row>
    <row r="66" spans="1:11" x14ac:dyDescent="0.25">
      <c r="A66"/>
      <c r="B66"/>
      <c r="C66" t="s">
        <v>50</v>
      </c>
      <c r="D66" s="462">
        <v>239400000.08000001</v>
      </c>
      <c r="E66" t="s">
        <v>5509</v>
      </c>
      <c r="F66" s="459">
        <v>42499</v>
      </c>
      <c r="G66" t="s">
        <v>872</v>
      </c>
      <c r="H66" t="s">
        <v>5747</v>
      </c>
      <c r="I66" t="s">
        <v>5748</v>
      </c>
      <c r="K66" s="448" t="str">
        <f t="shared" si="0"/>
        <v>028505/2014</v>
      </c>
    </row>
    <row r="67" spans="1:11" x14ac:dyDescent="0.25">
      <c r="A67"/>
      <c r="B67" t="s">
        <v>5659</v>
      </c>
      <c r="C67" t="s">
        <v>3124</v>
      </c>
      <c r="D67" s="462">
        <v>3722699</v>
      </c>
      <c r="E67" t="s">
        <v>556</v>
      </c>
      <c r="F67" s="459">
        <v>42572</v>
      </c>
      <c r="G67" t="s">
        <v>872</v>
      </c>
      <c r="H67" t="s">
        <v>5749</v>
      </c>
      <c r="I67" t="s">
        <v>5750</v>
      </c>
      <c r="K67" s="448" t="str">
        <f t="shared" si="0"/>
        <v>275951/2015</v>
      </c>
    </row>
    <row r="68" spans="1:11" x14ac:dyDescent="0.25">
      <c r="A68"/>
      <c r="B68"/>
      <c r="C68"/>
      <c r="D68" s="462" t="s">
        <v>3124</v>
      </c>
      <c r="E68" t="s">
        <v>5537</v>
      </c>
      <c r="F68" s="459">
        <v>42465</v>
      </c>
      <c r="G68" t="s">
        <v>704</v>
      </c>
      <c r="H68" t="s">
        <v>5751</v>
      </c>
      <c r="I68" t="s">
        <v>5752</v>
      </c>
      <c r="K68" s="448" t="str">
        <f t="shared" si="0"/>
        <v>045434/2015</v>
      </c>
    </row>
    <row r="69" spans="1:11" x14ac:dyDescent="0.25">
      <c r="A69"/>
      <c r="B69"/>
      <c r="C69" t="s">
        <v>2440</v>
      </c>
      <c r="D69" s="462">
        <v>38476</v>
      </c>
      <c r="E69" t="s">
        <v>2437</v>
      </c>
      <c r="F69" s="459">
        <v>42607</v>
      </c>
      <c r="G69" t="s">
        <v>5570</v>
      </c>
      <c r="H69" t="s">
        <v>5753</v>
      </c>
      <c r="I69" t="s">
        <v>5754</v>
      </c>
      <c r="K69" s="448" t="str">
        <f t="shared" ref="K69:K126" si="1">E69</f>
        <v>287951/2016</v>
      </c>
    </row>
    <row r="70" spans="1:11" x14ac:dyDescent="0.25">
      <c r="A70"/>
      <c r="B70"/>
      <c r="C70" t="s">
        <v>584</v>
      </c>
      <c r="D70" s="462">
        <v>40940.839999999997</v>
      </c>
      <c r="E70" t="s">
        <v>124</v>
      </c>
      <c r="F70" s="459">
        <v>42605</v>
      </c>
      <c r="G70" t="s">
        <v>5561</v>
      </c>
      <c r="H70" t="s">
        <v>5755</v>
      </c>
      <c r="I70" t="s">
        <v>5756</v>
      </c>
      <c r="K70" s="448" t="str">
        <f t="shared" si="1"/>
        <v>252471/2015</v>
      </c>
    </row>
    <row r="71" spans="1:11" x14ac:dyDescent="0.25">
      <c r="A71" t="s">
        <v>301</v>
      </c>
      <c r="B71" s="515" t="s">
        <v>5033</v>
      </c>
      <c r="C71" s="515" t="s">
        <v>3124</v>
      </c>
      <c r="D71" s="516">
        <v>132411.20000000001</v>
      </c>
      <c r="E71" s="515" t="s">
        <v>875</v>
      </c>
      <c r="F71" s="517">
        <v>42490</v>
      </c>
      <c r="G71" t="s">
        <v>5561</v>
      </c>
      <c r="H71" s="515" t="s">
        <v>5739</v>
      </c>
      <c r="I71" s="515" t="s">
        <v>5757</v>
      </c>
      <c r="J71" s="518" t="s">
        <v>1020</v>
      </c>
      <c r="K71" s="448" t="str">
        <f t="shared" si="1"/>
        <v>131503/2016</v>
      </c>
    </row>
    <row r="72" spans="1:11" x14ac:dyDescent="0.25">
      <c r="A72"/>
      <c r="B72" s="515" t="s">
        <v>5659</v>
      </c>
      <c r="C72" t="s">
        <v>3124</v>
      </c>
      <c r="D72" s="516">
        <v>11465000</v>
      </c>
      <c r="E72" s="515" t="s">
        <v>113</v>
      </c>
      <c r="F72" s="517">
        <v>42599</v>
      </c>
      <c r="G72" t="s">
        <v>5561</v>
      </c>
      <c r="H72" s="515" t="s">
        <v>5660</v>
      </c>
      <c r="I72" s="515" t="s">
        <v>3421</v>
      </c>
      <c r="J72" s="518" t="s">
        <v>1020</v>
      </c>
      <c r="K72" s="448" t="str">
        <f t="shared" si="1"/>
        <v>275472/2016</v>
      </c>
    </row>
    <row r="73" spans="1:11" x14ac:dyDescent="0.25">
      <c r="A73"/>
      <c r="B73" s="515"/>
      <c r="C73"/>
      <c r="D73" s="516" t="s">
        <v>3124</v>
      </c>
      <c r="E73" s="515" t="s">
        <v>159</v>
      </c>
      <c r="F73" s="459">
        <v>42599</v>
      </c>
      <c r="G73" t="s">
        <v>5561</v>
      </c>
      <c r="H73" t="s">
        <v>5660</v>
      </c>
      <c r="I73" s="515" t="s">
        <v>2175</v>
      </c>
      <c r="J73" s="518" t="s">
        <v>1020</v>
      </c>
      <c r="K73" s="448" t="str">
        <f t="shared" si="1"/>
        <v>272391/2016</v>
      </c>
    </row>
    <row r="74" spans="1:11" x14ac:dyDescent="0.25">
      <c r="A74"/>
      <c r="B74"/>
      <c r="C74"/>
      <c r="D74" s="462"/>
      <c r="E74" t="s">
        <v>636</v>
      </c>
      <c r="F74" s="459">
        <v>42499</v>
      </c>
      <c r="G74" t="s">
        <v>872</v>
      </c>
      <c r="H74" t="s">
        <v>5592</v>
      </c>
      <c r="I74" t="s">
        <v>5758</v>
      </c>
      <c r="K74" s="448" t="str">
        <f t="shared" si="1"/>
        <v>318422/2015</v>
      </c>
    </row>
    <row r="75" spans="1:11" x14ac:dyDescent="0.25">
      <c r="A75"/>
      <c r="B75" s="515"/>
      <c r="C75" s="515" t="s">
        <v>877</v>
      </c>
      <c r="D75" s="516">
        <v>695645</v>
      </c>
      <c r="E75" s="515" t="s">
        <v>106</v>
      </c>
      <c r="F75" s="517">
        <v>42579</v>
      </c>
      <c r="G75" s="515" t="s">
        <v>5561</v>
      </c>
      <c r="H75" s="515" t="s">
        <v>5759</v>
      </c>
      <c r="I75" s="515" t="s">
        <v>5760</v>
      </c>
      <c r="J75" s="518" t="s">
        <v>1020</v>
      </c>
      <c r="K75" s="448" t="str">
        <f t="shared" si="1"/>
        <v>164016/2016</v>
      </c>
    </row>
    <row r="76" spans="1:11" x14ac:dyDescent="0.25">
      <c r="A76"/>
      <c r="B76"/>
      <c r="C76" t="s">
        <v>2102</v>
      </c>
      <c r="D76" s="462">
        <v>76355</v>
      </c>
      <c r="E76" t="s">
        <v>2099</v>
      </c>
      <c r="F76" s="459">
        <v>42558</v>
      </c>
      <c r="G76" t="s">
        <v>5682</v>
      </c>
      <c r="H76" t="s">
        <v>5761</v>
      </c>
      <c r="I76" t="s">
        <v>5762</v>
      </c>
      <c r="K76" s="448" t="str">
        <f t="shared" si="1"/>
        <v>272447/2016</v>
      </c>
    </row>
    <row r="77" spans="1:11" x14ac:dyDescent="0.25">
      <c r="A77"/>
      <c r="B77" s="515"/>
      <c r="C77" s="515" t="s">
        <v>1493</v>
      </c>
      <c r="D77" s="516" t="s">
        <v>3124</v>
      </c>
      <c r="E77" s="515" t="s">
        <v>175</v>
      </c>
      <c r="F77" s="517">
        <v>42600</v>
      </c>
      <c r="G77" s="515" t="s">
        <v>5561</v>
      </c>
      <c r="H77" s="515" t="s">
        <v>5660</v>
      </c>
      <c r="I77" s="515" t="s">
        <v>1494</v>
      </c>
      <c r="J77" s="518" t="s">
        <v>1020</v>
      </c>
      <c r="K77" s="448" t="str">
        <f t="shared" si="1"/>
        <v>230468/2016</v>
      </c>
    </row>
    <row r="78" spans="1:11" x14ac:dyDescent="0.25">
      <c r="A78"/>
      <c r="B78" s="515"/>
      <c r="C78" s="515" t="s">
        <v>1109</v>
      </c>
      <c r="D78" s="516">
        <v>1575420</v>
      </c>
      <c r="E78" s="515" t="s">
        <v>130</v>
      </c>
      <c r="F78" s="517">
        <v>42605</v>
      </c>
      <c r="G78" t="s">
        <v>5561</v>
      </c>
      <c r="H78" t="s">
        <v>5660</v>
      </c>
      <c r="I78" s="515" t="s">
        <v>5763</v>
      </c>
      <c r="J78" s="518" t="s">
        <v>1020</v>
      </c>
      <c r="K78" s="448" t="str">
        <f t="shared" si="1"/>
        <v>196038/2016</v>
      </c>
    </row>
    <row r="79" spans="1:11" x14ac:dyDescent="0.25">
      <c r="A79"/>
      <c r="B79"/>
      <c r="C79" t="s">
        <v>302</v>
      </c>
      <c r="D79" s="462">
        <v>71012.25</v>
      </c>
      <c r="E79" t="s">
        <v>2452</v>
      </c>
      <c r="F79" s="459">
        <v>42578</v>
      </c>
      <c r="G79" t="s">
        <v>5682</v>
      </c>
      <c r="H79" t="s">
        <v>5764</v>
      </c>
      <c r="I79" t="s">
        <v>5765</v>
      </c>
      <c r="K79" s="448" t="str">
        <f t="shared" si="1"/>
        <v>288587/2016</v>
      </c>
    </row>
    <row r="80" spans="1:11" x14ac:dyDescent="0.25">
      <c r="A80"/>
      <c r="B80"/>
      <c r="C80"/>
      <c r="D80" s="462">
        <v>1298069.1599999999</v>
      </c>
      <c r="E80" t="s">
        <v>2022</v>
      </c>
      <c r="F80" s="459">
        <v>42605</v>
      </c>
      <c r="G80" t="s">
        <v>5572</v>
      </c>
      <c r="H80" t="s">
        <v>5766</v>
      </c>
      <c r="I80" t="s">
        <v>5767</v>
      </c>
      <c r="K80" s="448" t="str">
        <f t="shared" si="1"/>
        <v>267410/2016</v>
      </c>
    </row>
    <row r="81" spans="1:11" x14ac:dyDescent="0.25">
      <c r="A81"/>
      <c r="B81"/>
      <c r="C81" t="s">
        <v>2472</v>
      </c>
      <c r="D81" s="462">
        <v>7788415.0099999998</v>
      </c>
      <c r="E81" t="s">
        <v>2878</v>
      </c>
      <c r="F81" s="459">
        <v>42584</v>
      </c>
      <c r="G81" t="s">
        <v>872</v>
      </c>
      <c r="H81" t="s">
        <v>5768</v>
      </c>
      <c r="I81" t="s">
        <v>5769</v>
      </c>
      <c r="K81" s="448" t="str">
        <f t="shared" si="1"/>
        <v>329359/2016</v>
      </c>
    </row>
    <row r="82" spans="1:11" x14ac:dyDescent="0.25">
      <c r="A82"/>
      <c r="B82"/>
      <c r="C82" t="s">
        <v>2156</v>
      </c>
      <c r="D82" s="462">
        <v>298059</v>
      </c>
      <c r="E82" t="s">
        <v>2153</v>
      </c>
      <c r="F82" s="459">
        <v>42565</v>
      </c>
      <c r="G82" t="s">
        <v>5682</v>
      </c>
      <c r="H82" t="s">
        <v>5764</v>
      </c>
      <c r="I82" t="s">
        <v>5770</v>
      </c>
      <c r="K82" s="448" t="str">
        <f t="shared" si="1"/>
        <v>272443/2016</v>
      </c>
    </row>
    <row r="83" spans="1:11" x14ac:dyDescent="0.25">
      <c r="A83"/>
      <c r="B83"/>
      <c r="C83" t="s">
        <v>2148</v>
      </c>
      <c r="D83" s="462">
        <v>241558</v>
      </c>
      <c r="E83" t="s">
        <v>2145</v>
      </c>
      <c r="F83" s="459">
        <v>42564</v>
      </c>
      <c r="G83" t="s">
        <v>872</v>
      </c>
      <c r="H83" t="s">
        <v>5771</v>
      </c>
      <c r="I83" t="s">
        <v>5772</v>
      </c>
      <c r="K83" s="448" t="str">
        <f t="shared" si="1"/>
        <v>272507/2016</v>
      </c>
    </row>
    <row r="84" spans="1:11" x14ac:dyDescent="0.25">
      <c r="A84"/>
      <c r="B84"/>
      <c r="C84" t="s">
        <v>353</v>
      </c>
      <c r="D84" s="462">
        <v>308080.75</v>
      </c>
      <c r="E84" t="s">
        <v>5548</v>
      </c>
      <c r="F84" s="459">
        <v>42499</v>
      </c>
      <c r="G84" t="s">
        <v>5773</v>
      </c>
      <c r="H84" t="s">
        <v>5706</v>
      </c>
      <c r="I84" t="s">
        <v>5774</v>
      </c>
      <c r="K84" s="448" t="str">
        <f t="shared" si="1"/>
        <v>013846/2016</v>
      </c>
    </row>
    <row r="85" spans="1:11" x14ac:dyDescent="0.25">
      <c r="A85"/>
      <c r="B85"/>
      <c r="C85"/>
      <c r="D85" s="462">
        <v>456049.98</v>
      </c>
      <c r="E85" t="s">
        <v>2225</v>
      </c>
      <c r="F85" s="459">
        <v>42604</v>
      </c>
      <c r="G85" t="s">
        <v>5572</v>
      </c>
      <c r="H85" t="s">
        <v>5572</v>
      </c>
      <c r="I85" t="s">
        <v>5765</v>
      </c>
      <c r="K85" s="448" t="str">
        <f t="shared" si="1"/>
        <v>280001/2016</v>
      </c>
    </row>
    <row r="86" spans="1:11" x14ac:dyDescent="0.25">
      <c r="A86"/>
      <c r="B86"/>
      <c r="C86" t="s">
        <v>2133</v>
      </c>
      <c r="D86" s="462">
        <v>74995.83</v>
      </c>
      <c r="E86" t="s">
        <v>2130</v>
      </c>
      <c r="F86" s="459">
        <v>42573</v>
      </c>
      <c r="G86" t="s">
        <v>5572</v>
      </c>
      <c r="H86" t="s">
        <v>5572</v>
      </c>
      <c r="I86" t="s">
        <v>5775</v>
      </c>
      <c r="K86" s="448" t="str">
        <f t="shared" si="1"/>
        <v>272444/2016</v>
      </c>
    </row>
    <row r="87" spans="1:11" x14ac:dyDescent="0.25">
      <c r="A87"/>
      <c r="B87"/>
      <c r="C87" t="s">
        <v>551</v>
      </c>
      <c r="D87" s="462">
        <v>308080.75</v>
      </c>
      <c r="E87" t="s">
        <v>561</v>
      </c>
      <c r="F87" s="459">
        <v>42608</v>
      </c>
      <c r="G87" t="s">
        <v>5560</v>
      </c>
      <c r="H87" t="s">
        <v>5776</v>
      </c>
      <c r="I87" t="s">
        <v>5777</v>
      </c>
      <c r="K87" s="448" t="str">
        <f t="shared" si="1"/>
        <v>276439/2015</v>
      </c>
    </row>
    <row r="88" spans="1:11" x14ac:dyDescent="0.25">
      <c r="A88" t="s">
        <v>5778</v>
      </c>
      <c r="B88" t="s">
        <v>5659</v>
      </c>
      <c r="C88" t="s">
        <v>3124</v>
      </c>
      <c r="D88" s="462" t="s">
        <v>3124</v>
      </c>
      <c r="E88" t="s">
        <v>5538</v>
      </c>
      <c r="F88" t="s">
        <v>3124</v>
      </c>
      <c r="G88" t="s">
        <v>5773</v>
      </c>
      <c r="H88" t="s">
        <v>5706</v>
      </c>
      <c r="I88" t="s">
        <v>5779</v>
      </c>
      <c r="K88" s="448" t="str">
        <f t="shared" si="1"/>
        <v>045786/2015</v>
      </c>
    </row>
    <row r="89" spans="1:11" x14ac:dyDescent="0.25">
      <c r="A89"/>
      <c r="B89"/>
      <c r="C89" t="s">
        <v>725</v>
      </c>
      <c r="D89" s="462">
        <v>12000</v>
      </c>
      <c r="E89" t="s">
        <v>5523</v>
      </c>
      <c r="F89" t="s">
        <v>3124</v>
      </c>
      <c r="G89" t="s">
        <v>5773</v>
      </c>
      <c r="H89" t="s">
        <v>5706</v>
      </c>
      <c r="I89" t="s">
        <v>5780</v>
      </c>
      <c r="K89" s="448" t="str">
        <f t="shared" si="1"/>
        <v>045520/2015</v>
      </c>
    </row>
    <row r="90" spans="1:11" x14ac:dyDescent="0.25">
      <c r="A90"/>
      <c r="B90"/>
      <c r="C90" t="s">
        <v>551</v>
      </c>
      <c r="D90" s="462">
        <v>2562780</v>
      </c>
      <c r="E90" t="s">
        <v>549</v>
      </c>
      <c r="F90" s="460">
        <v>42545.742893518516</v>
      </c>
      <c r="G90" t="s">
        <v>872</v>
      </c>
      <c r="H90" t="s">
        <v>5749</v>
      </c>
      <c r="I90" t="s">
        <v>5781</v>
      </c>
      <c r="K90" s="448" t="str">
        <f t="shared" si="1"/>
        <v>254392/2015</v>
      </c>
    </row>
    <row r="91" spans="1:11" x14ac:dyDescent="0.25">
      <c r="A91"/>
      <c r="B91"/>
      <c r="C91" t="s">
        <v>3269</v>
      </c>
      <c r="D91" s="462" t="s">
        <v>3124</v>
      </c>
      <c r="E91" t="s">
        <v>5522</v>
      </c>
      <c r="F91" t="s">
        <v>3124</v>
      </c>
      <c r="G91" t="s">
        <v>5773</v>
      </c>
      <c r="H91" t="s">
        <v>5706</v>
      </c>
      <c r="I91" t="s">
        <v>5782</v>
      </c>
      <c r="K91" s="448" t="str">
        <f t="shared" si="1"/>
        <v>043795/2015</v>
      </c>
    </row>
    <row r="92" spans="1:11" x14ac:dyDescent="0.25">
      <c r="A92" t="s">
        <v>255</v>
      </c>
      <c r="B92" s="515" t="s">
        <v>5033</v>
      </c>
      <c r="C92" t="s">
        <v>256</v>
      </c>
      <c r="D92" s="462">
        <v>847065.59999999998</v>
      </c>
      <c r="E92" t="s">
        <v>5507</v>
      </c>
      <c r="F92" s="459">
        <v>42499</v>
      </c>
      <c r="G92" t="s">
        <v>872</v>
      </c>
      <c r="H92" t="s">
        <v>5783</v>
      </c>
      <c r="I92" t="s">
        <v>5784</v>
      </c>
      <c r="K92" s="448" t="str">
        <f t="shared" si="1"/>
        <v>028507/2014</v>
      </c>
    </row>
    <row r="93" spans="1:11" x14ac:dyDescent="0.25">
      <c r="A93" t="s">
        <v>444</v>
      </c>
      <c r="B93" t="s">
        <v>5033</v>
      </c>
      <c r="C93" s="515" t="s">
        <v>989</v>
      </c>
      <c r="D93" s="516">
        <v>552155.75</v>
      </c>
      <c r="E93" s="515" t="s">
        <v>108</v>
      </c>
      <c r="F93" s="517">
        <v>42579</v>
      </c>
      <c r="G93" s="515" t="s">
        <v>5561</v>
      </c>
      <c r="H93" s="515" t="s">
        <v>5739</v>
      </c>
      <c r="I93" s="515" t="s">
        <v>775</v>
      </c>
      <c r="J93" s="518" t="s">
        <v>1020</v>
      </c>
      <c r="K93" s="448" t="str">
        <f t="shared" si="1"/>
        <v>177153/2016</v>
      </c>
    </row>
    <row r="94" spans="1:11" x14ac:dyDescent="0.25">
      <c r="A94" t="s">
        <v>5785</v>
      </c>
      <c r="B94" t="s">
        <v>5659</v>
      </c>
      <c r="C94" t="s">
        <v>2508</v>
      </c>
      <c r="D94" s="462">
        <v>46995</v>
      </c>
      <c r="E94" t="s">
        <v>2505</v>
      </c>
      <c r="F94" s="460">
        <v>42564.437210648146</v>
      </c>
      <c r="G94" t="s">
        <v>872</v>
      </c>
      <c r="H94" t="s">
        <v>5786</v>
      </c>
      <c r="I94" t="s">
        <v>5787</v>
      </c>
      <c r="K94" s="448" t="str">
        <f t="shared" si="1"/>
        <v>301758/2016</v>
      </c>
    </row>
    <row r="95" spans="1:11" x14ac:dyDescent="0.25">
      <c r="A95" t="s">
        <v>267</v>
      </c>
      <c r="B95" s="515" t="s">
        <v>5033</v>
      </c>
      <c r="C95" s="515" t="s">
        <v>621</v>
      </c>
      <c r="D95" s="516">
        <v>225000</v>
      </c>
      <c r="E95" s="515" t="s">
        <v>5542</v>
      </c>
      <c r="F95" s="517">
        <v>42598</v>
      </c>
      <c r="G95" s="515" t="s">
        <v>5562</v>
      </c>
      <c r="H95" s="515" t="s">
        <v>5788</v>
      </c>
      <c r="I95" s="515" t="s">
        <v>5789</v>
      </c>
      <c r="J95" s="518" t="s">
        <v>1020</v>
      </c>
      <c r="K95" s="448" t="str">
        <f t="shared" si="1"/>
        <v>097462/2016</v>
      </c>
    </row>
    <row r="96" spans="1:11" x14ac:dyDescent="0.25">
      <c r="A96"/>
      <c r="B96"/>
      <c r="C96" t="s">
        <v>3159</v>
      </c>
      <c r="D96" s="462">
        <v>1828624</v>
      </c>
      <c r="E96" t="s">
        <v>5508</v>
      </c>
      <c r="F96" s="459">
        <v>42499</v>
      </c>
      <c r="G96" t="s">
        <v>730</v>
      </c>
      <c r="H96" t="s">
        <v>5720</v>
      </c>
      <c r="I96" t="s">
        <v>3160</v>
      </c>
      <c r="K96" s="448" t="str">
        <f t="shared" si="1"/>
        <v>028498/2014</v>
      </c>
    </row>
    <row r="97" spans="1:11" x14ac:dyDescent="0.25">
      <c r="A97"/>
      <c r="B97" t="s">
        <v>5659</v>
      </c>
      <c r="C97" t="s">
        <v>3124</v>
      </c>
      <c r="D97" s="462">
        <v>684000</v>
      </c>
      <c r="E97" t="s">
        <v>1104</v>
      </c>
      <c r="F97" s="459">
        <v>42499</v>
      </c>
      <c r="G97" t="s">
        <v>872</v>
      </c>
      <c r="H97" t="s">
        <v>5790</v>
      </c>
      <c r="I97" t="s">
        <v>5791</v>
      </c>
      <c r="K97" s="448" t="str">
        <f t="shared" si="1"/>
        <v>248213/2015</v>
      </c>
    </row>
    <row r="98" spans="1:11" x14ac:dyDescent="0.25">
      <c r="A98"/>
      <c r="B98"/>
      <c r="C98" t="s">
        <v>1097</v>
      </c>
      <c r="D98" s="462">
        <v>0</v>
      </c>
      <c r="E98" t="s">
        <v>3772</v>
      </c>
      <c r="F98" s="460">
        <v>42605.554351851853</v>
      </c>
      <c r="G98" t="s">
        <v>872</v>
      </c>
      <c r="H98" t="s">
        <v>5697</v>
      </c>
      <c r="I98" t="s">
        <v>5792</v>
      </c>
      <c r="K98" s="448" t="str">
        <f t="shared" si="1"/>
        <v>376580/2016</v>
      </c>
    </row>
    <row r="99" spans="1:11" x14ac:dyDescent="0.25">
      <c r="A99" t="s">
        <v>448</v>
      </c>
      <c r="B99" t="s">
        <v>5033</v>
      </c>
      <c r="C99" t="s">
        <v>3124</v>
      </c>
      <c r="D99" s="462">
        <v>9212535.75</v>
      </c>
      <c r="E99" t="s">
        <v>960</v>
      </c>
      <c r="F99" t="s">
        <v>5793</v>
      </c>
      <c r="G99" t="s">
        <v>203</v>
      </c>
      <c r="H99" t="s">
        <v>5794</v>
      </c>
      <c r="I99" t="s">
        <v>5795</v>
      </c>
      <c r="K99" s="448" t="str">
        <f t="shared" si="1"/>
        <v>132806/2015</v>
      </c>
    </row>
    <row r="100" spans="1:11" x14ac:dyDescent="0.25">
      <c r="A100" t="s">
        <v>5796</v>
      </c>
      <c r="B100" t="s">
        <v>5659</v>
      </c>
      <c r="C100" t="s">
        <v>3124</v>
      </c>
      <c r="D100" s="462">
        <v>52434</v>
      </c>
      <c r="E100" t="s">
        <v>641</v>
      </c>
      <c r="F100" s="459">
        <v>42499</v>
      </c>
      <c r="G100" t="s">
        <v>872</v>
      </c>
      <c r="H100" t="s">
        <v>5790</v>
      </c>
      <c r="I100" t="s">
        <v>5797</v>
      </c>
      <c r="K100" s="448" t="str">
        <f t="shared" si="1"/>
        <v>323823/2015</v>
      </c>
    </row>
    <row r="101" spans="1:11" x14ac:dyDescent="0.25">
      <c r="A101" t="s">
        <v>343</v>
      </c>
      <c r="B101" t="s">
        <v>5033</v>
      </c>
      <c r="C101" t="s">
        <v>3124</v>
      </c>
      <c r="D101" s="462">
        <v>217992</v>
      </c>
      <c r="E101" t="s">
        <v>3124</v>
      </c>
      <c r="F101" t="s">
        <v>3124</v>
      </c>
      <c r="G101" t="s">
        <v>5705</v>
      </c>
      <c r="H101" t="s">
        <v>5706</v>
      </c>
      <c r="I101" t="s">
        <v>987</v>
      </c>
      <c r="K101" s="448" t="str">
        <f t="shared" si="1"/>
        <v>(en blanco)</v>
      </c>
    </row>
    <row r="102" spans="1:11" x14ac:dyDescent="0.25">
      <c r="A102"/>
      <c r="B102"/>
      <c r="C102"/>
      <c r="D102" s="462">
        <v>350817.89</v>
      </c>
      <c r="E102" t="s">
        <v>3124</v>
      </c>
      <c r="F102" t="s">
        <v>3124</v>
      </c>
      <c r="G102" t="s">
        <v>5705</v>
      </c>
      <c r="H102" t="s">
        <v>5706</v>
      </c>
      <c r="I102" t="s">
        <v>5798</v>
      </c>
      <c r="K102" s="448" t="str">
        <f t="shared" si="1"/>
        <v>(en blanco)</v>
      </c>
    </row>
    <row r="103" spans="1:11" x14ac:dyDescent="0.25">
      <c r="A103"/>
      <c r="B103"/>
      <c r="C103"/>
      <c r="D103" s="462">
        <v>2415344</v>
      </c>
      <c r="E103" t="s">
        <v>3124</v>
      </c>
      <c r="F103" t="s">
        <v>3124</v>
      </c>
      <c r="G103" t="s">
        <v>5705</v>
      </c>
      <c r="H103" t="s">
        <v>5706</v>
      </c>
      <c r="I103" t="s">
        <v>5799</v>
      </c>
      <c r="K103" s="448" t="str">
        <f t="shared" si="1"/>
        <v>(en blanco)</v>
      </c>
    </row>
    <row r="104" spans="1:11" x14ac:dyDescent="0.25">
      <c r="A104"/>
      <c r="B104"/>
      <c r="C104" t="s">
        <v>1885</v>
      </c>
      <c r="D104" s="462">
        <v>33880</v>
      </c>
      <c r="E104" t="s">
        <v>1884</v>
      </c>
      <c r="F104" s="459">
        <v>42607</v>
      </c>
      <c r="G104" t="s">
        <v>5560</v>
      </c>
      <c r="H104" t="s">
        <v>5800</v>
      </c>
      <c r="I104" t="s">
        <v>5801</v>
      </c>
      <c r="K104" s="448" t="str">
        <f t="shared" si="1"/>
        <v>249225/2016</v>
      </c>
    </row>
    <row r="105" spans="1:11" x14ac:dyDescent="0.25">
      <c r="A105"/>
      <c r="B105"/>
      <c r="C105" t="s">
        <v>1895</v>
      </c>
      <c r="D105" s="462">
        <v>772638.24</v>
      </c>
      <c r="E105" t="s">
        <v>1894</v>
      </c>
      <c r="F105" s="459">
        <v>42601</v>
      </c>
      <c r="G105" t="s">
        <v>5566</v>
      </c>
      <c r="H105" t="s">
        <v>5672</v>
      </c>
      <c r="I105" t="s">
        <v>1896</v>
      </c>
      <c r="K105" s="448" t="str">
        <f t="shared" si="1"/>
        <v>249218/2016</v>
      </c>
    </row>
    <row r="106" spans="1:11" x14ac:dyDescent="0.25">
      <c r="A106" t="s">
        <v>284</v>
      </c>
      <c r="B106" t="s">
        <v>5033</v>
      </c>
      <c r="C106" t="s">
        <v>667</v>
      </c>
      <c r="D106" s="462">
        <v>246840</v>
      </c>
      <c r="E106" t="s">
        <v>665</v>
      </c>
      <c r="F106" s="459">
        <v>42499</v>
      </c>
      <c r="G106" t="s">
        <v>872</v>
      </c>
      <c r="H106" t="s">
        <v>5802</v>
      </c>
      <c r="I106" t="s">
        <v>5803</v>
      </c>
      <c r="K106" s="448" t="str">
        <f t="shared" si="1"/>
        <v>249615/2015</v>
      </c>
    </row>
    <row r="107" spans="1:11" x14ac:dyDescent="0.25">
      <c r="A107"/>
      <c r="B107"/>
      <c r="C107" t="s">
        <v>4024</v>
      </c>
      <c r="D107" s="462" t="s">
        <v>3124</v>
      </c>
      <c r="E107" t="s">
        <v>4022</v>
      </c>
      <c r="F107" s="460">
        <v>42605.468912037039</v>
      </c>
      <c r="G107" t="s">
        <v>872</v>
      </c>
      <c r="H107" t="s">
        <v>5674</v>
      </c>
      <c r="I107" t="s">
        <v>4025</v>
      </c>
      <c r="K107" s="448" t="str">
        <f t="shared" si="1"/>
        <v>366332/2016</v>
      </c>
    </row>
    <row r="108" spans="1:11" x14ac:dyDescent="0.25">
      <c r="A108" t="s">
        <v>196</v>
      </c>
      <c r="B108" t="s">
        <v>5033</v>
      </c>
      <c r="C108" s="515" t="s">
        <v>2047</v>
      </c>
      <c r="D108" s="516">
        <v>61710</v>
      </c>
      <c r="E108" s="515" t="s">
        <v>2044</v>
      </c>
      <c r="F108" s="517">
        <v>42584</v>
      </c>
      <c r="G108" s="515" t="s">
        <v>5570</v>
      </c>
      <c r="H108" s="515" t="s">
        <v>5670</v>
      </c>
      <c r="I108" s="515" t="s">
        <v>5804</v>
      </c>
      <c r="J108" s="518" t="s">
        <v>1020</v>
      </c>
      <c r="K108" s="448" t="str">
        <f t="shared" si="1"/>
        <v>307482/2016</v>
      </c>
    </row>
    <row r="109" spans="1:11" x14ac:dyDescent="0.25">
      <c r="A109" t="s">
        <v>473</v>
      </c>
      <c r="B109" t="s">
        <v>5033</v>
      </c>
      <c r="C109" t="s">
        <v>557</v>
      </c>
      <c r="D109" s="462">
        <v>182000</v>
      </c>
      <c r="E109" t="s">
        <v>1102</v>
      </c>
      <c r="F109" s="459">
        <v>42607</v>
      </c>
      <c r="G109" t="s">
        <v>5567</v>
      </c>
      <c r="H109" t="s">
        <v>5805</v>
      </c>
      <c r="I109" t="s">
        <v>5806</v>
      </c>
      <c r="K109" s="448" t="str">
        <f t="shared" si="1"/>
        <v>174169/2016</v>
      </c>
    </row>
    <row r="110" spans="1:11" x14ac:dyDescent="0.25">
      <c r="A110"/>
      <c r="B110" s="515" t="s">
        <v>5659</v>
      </c>
      <c r="C110" s="515" t="s">
        <v>3124</v>
      </c>
      <c r="D110" s="516">
        <v>695645</v>
      </c>
      <c r="E110" s="515" t="s">
        <v>102</v>
      </c>
      <c r="F110" s="517">
        <v>42608</v>
      </c>
      <c r="G110" s="515" t="s">
        <v>5561</v>
      </c>
      <c r="H110" s="515" t="s">
        <v>5807</v>
      </c>
      <c r="I110" s="515" t="s">
        <v>5808</v>
      </c>
      <c r="J110" s="518" t="s">
        <v>1020</v>
      </c>
      <c r="K110" s="448" t="str">
        <f t="shared" si="1"/>
        <v>275403/2016</v>
      </c>
    </row>
    <row r="111" spans="1:11" x14ac:dyDescent="0.25">
      <c r="A111"/>
      <c r="B111"/>
      <c r="C111"/>
      <c r="D111" s="462" t="s">
        <v>3124</v>
      </c>
      <c r="E111" t="s">
        <v>543</v>
      </c>
      <c r="F111" t="s">
        <v>5793</v>
      </c>
      <c r="G111" t="s">
        <v>872</v>
      </c>
      <c r="H111" t="s">
        <v>5809</v>
      </c>
      <c r="I111" t="s">
        <v>5810</v>
      </c>
      <c r="K111" s="448" t="str">
        <f t="shared" si="1"/>
        <v>253060/2015</v>
      </c>
    </row>
    <row r="112" spans="1:11" x14ac:dyDescent="0.25">
      <c r="A112" t="s">
        <v>5811</v>
      </c>
      <c r="B112" t="s">
        <v>5659</v>
      </c>
      <c r="C112" s="515" t="s">
        <v>2751</v>
      </c>
      <c r="D112" s="516">
        <v>4126192.5</v>
      </c>
      <c r="E112" s="515" t="s">
        <v>110</v>
      </c>
      <c r="F112" s="517">
        <v>42599</v>
      </c>
      <c r="G112" s="515" t="s">
        <v>5561</v>
      </c>
      <c r="H112" s="515" t="s">
        <v>5660</v>
      </c>
      <c r="I112" s="515" t="s">
        <v>2752</v>
      </c>
      <c r="J112" s="518" t="s">
        <v>1020</v>
      </c>
      <c r="K112" s="448" t="str">
        <f t="shared" si="1"/>
        <v>164634/2016</v>
      </c>
    </row>
    <row r="113" spans="1:11" x14ac:dyDescent="0.25">
      <c r="A113"/>
      <c r="B113"/>
      <c r="C113" t="s">
        <v>349</v>
      </c>
      <c r="D113" s="462">
        <v>11000</v>
      </c>
      <c r="E113" t="s">
        <v>962</v>
      </c>
      <c r="F113" s="459">
        <v>42545</v>
      </c>
      <c r="G113" t="s">
        <v>5566</v>
      </c>
      <c r="H113" t="s">
        <v>5672</v>
      </c>
      <c r="I113" t="s">
        <v>5812</v>
      </c>
      <c r="K113" s="448" t="str">
        <f t="shared" si="1"/>
        <v>176792/2016</v>
      </c>
    </row>
    <row r="114" spans="1:11" x14ac:dyDescent="0.25">
      <c r="A114" t="s">
        <v>477</v>
      </c>
      <c r="B114" s="515" t="s">
        <v>5033</v>
      </c>
      <c r="C114" s="515" t="s">
        <v>1021</v>
      </c>
      <c r="D114" s="516">
        <v>384000</v>
      </c>
      <c r="E114" s="515" t="s">
        <v>128</v>
      </c>
      <c r="F114" s="517">
        <v>42599</v>
      </c>
      <c r="G114" s="515" t="s">
        <v>5561</v>
      </c>
      <c r="H114" s="515" t="s">
        <v>5660</v>
      </c>
      <c r="I114" s="515" t="s">
        <v>5813</v>
      </c>
      <c r="J114" s="518" t="s">
        <v>1020</v>
      </c>
      <c r="K114" s="448" t="str">
        <f t="shared" si="1"/>
        <v>177217/2016</v>
      </c>
    </row>
    <row r="115" spans="1:11" x14ac:dyDescent="0.25">
      <c r="A115" t="s">
        <v>481</v>
      </c>
      <c r="B115" t="s">
        <v>5033</v>
      </c>
      <c r="C115" t="s">
        <v>658</v>
      </c>
      <c r="D115" s="462">
        <v>12250</v>
      </c>
      <c r="E115" t="s">
        <v>657</v>
      </c>
      <c r="F115" s="459">
        <v>42499</v>
      </c>
      <c r="G115" t="s">
        <v>5719</v>
      </c>
      <c r="H115" t="s">
        <v>5720</v>
      </c>
      <c r="I115" t="s">
        <v>5814</v>
      </c>
      <c r="K115" s="448" t="str">
        <f t="shared" si="1"/>
        <v>253388/2015</v>
      </c>
    </row>
    <row r="116" spans="1:11" x14ac:dyDescent="0.25">
      <c r="A116" t="s">
        <v>483</v>
      </c>
      <c r="B116" t="s">
        <v>5033</v>
      </c>
      <c r="C116" s="515" t="s">
        <v>985</v>
      </c>
      <c r="D116" s="516">
        <v>216000</v>
      </c>
      <c r="E116" s="515" t="s">
        <v>983</v>
      </c>
      <c r="F116" s="517">
        <v>42598</v>
      </c>
      <c r="G116" s="515" t="s">
        <v>5561</v>
      </c>
      <c r="H116" s="515" t="s">
        <v>5660</v>
      </c>
      <c r="I116" s="515" t="s">
        <v>5815</v>
      </c>
      <c r="J116" s="518" t="s">
        <v>1020</v>
      </c>
      <c r="K116" s="448" t="str">
        <f t="shared" si="1"/>
        <v>176788/2016</v>
      </c>
    </row>
    <row r="117" spans="1:11" x14ac:dyDescent="0.25">
      <c r="A117" t="s">
        <v>493</v>
      </c>
      <c r="B117" t="s">
        <v>5033</v>
      </c>
      <c r="C117" s="515" t="s">
        <v>3124</v>
      </c>
      <c r="D117" s="516" t="s">
        <v>3124</v>
      </c>
      <c r="E117" s="515" t="s">
        <v>170</v>
      </c>
      <c r="F117" s="517">
        <v>42605</v>
      </c>
      <c r="G117" s="515" t="s">
        <v>5565</v>
      </c>
      <c r="H117" t="s">
        <v>5660</v>
      </c>
      <c r="I117" s="515" t="s">
        <v>5816</v>
      </c>
      <c r="J117" s="518" t="s">
        <v>1020</v>
      </c>
      <c r="K117" s="448" t="str">
        <f t="shared" si="1"/>
        <v>174298/2016</v>
      </c>
    </row>
    <row r="118" spans="1:11" x14ac:dyDescent="0.25">
      <c r="A118"/>
      <c r="B118"/>
      <c r="C118" t="s">
        <v>1879</v>
      </c>
      <c r="D118" s="462">
        <v>214701.92</v>
      </c>
      <c r="E118" t="s">
        <v>1878</v>
      </c>
      <c r="F118" s="459">
        <v>42600</v>
      </c>
      <c r="G118" t="s">
        <v>5571</v>
      </c>
      <c r="H118" t="s">
        <v>5817</v>
      </c>
      <c r="I118" t="s">
        <v>5818</v>
      </c>
      <c r="K118" s="448" t="str">
        <f t="shared" si="1"/>
        <v>249196/2016</v>
      </c>
    </row>
    <row r="119" spans="1:11" x14ac:dyDescent="0.25">
      <c r="A119" t="s">
        <v>5819</v>
      </c>
      <c r="B119" t="s">
        <v>5659</v>
      </c>
      <c r="C119" t="s">
        <v>3124</v>
      </c>
      <c r="D119" s="462">
        <v>302500</v>
      </c>
      <c r="E119" t="s">
        <v>1930</v>
      </c>
      <c r="F119" s="459">
        <v>42610</v>
      </c>
      <c r="G119" t="s">
        <v>5572</v>
      </c>
      <c r="H119" t="s">
        <v>5664</v>
      </c>
      <c r="I119" t="s">
        <v>5820</v>
      </c>
      <c r="K119" s="448" t="str">
        <f t="shared" si="1"/>
        <v>243971/2016</v>
      </c>
    </row>
    <row r="120" spans="1:11" x14ac:dyDescent="0.25">
      <c r="A120" t="s">
        <v>495</v>
      </c>
      <c r="B120" t="s">
        <v>5659</v>
      </c>
      <c r="C120" s="515" t="s">
        <v>1726</v>
      </c>
      <c r="D120" s="516" t="s">
        <v>3124</v>
      </c>
      <c r="E120" s="515" t="s">
        <v>89</v>
      </c>
      <c r="F120" s="517">
        <v>42598</v>
      </c>
      <c r="G120" s="515" t="s">
        <v>5561</v>
      </c>
      <c r="H120" s="515" t="s">
        <v>5660</v>
      </c>
      <c r="I120" s="515" t="s">
        <v>5821</v>
      </c>
      <c r="J120" s="518" t="s">
        <v>1020</v>
      </c>
      <c r="K120" s="448" t="str">
        <f t="shared" si="1"/>
        <v>239236/2016</v>
      </c>
    </row>
    <row r="121" spans="1:11" x14ac:dyDescent="0.25">
      <c r="A121" t="s">
        <v>5822</v>
      </c>
      <c r="B121" t="s">
        <v>5659</v>
      </c>
      <c r="C121" t="s">
        <v>899</v>
      </c>
      <c r="D121" s="462">
        <v>2493544</v>
      </c>
      <c r="E121" t="s">
        <v>5527</v>
      </c>
      <c r="F121" s="459">
        <v>42489</v>
      </c>
      <c r="G121" t="s">
        <v>215</v>
      </c>
      <c r="H121" t="s">
        <v>5823</v>
      </c>
      <c r="I121" t="s">
        <v>5317</v>
      </c>
      <c r="K121" s="448" t="str">
        <f t="shared" si="1"/>
        <v>043923/2015</v>
      </c>
    </row>
    <row r="122" spans="1:11" x14ac:dyDescent="0.25">
      <c r="A122" t="s">
        <v>497</v>
      </c>
      <c r="B122" t="s">
        <v>5033</v>
      </c>
      <c r="C122" t="s">
        <v>3124</v>
      </c>
      <c r="D122" s="462" t="s">
        <v>3124</v>
      </c>
      <c r="E122" t="s">
        <v>892</v>
      </c>
      <c r="F122" t="s">
        <v>5793</v>
      </c>
      <c r="G122" t="s">
        <v>872</v>
      </c>
      <c r="H122" t="s">
        <v>4557</v>
      </c>
      <c r="I122" t="s">
        <v>5824</v>
      </c>
      <c r="K122" s="448" t="str">
        <f t="shared" si="1"/>
        <v>253151/2015</v>
      </c>
    </row>
    <row r="123" spans="1:11" x14ac:dyDescent="0.25">
      <c r="A123"/>
      <c r="B123" s="515"/>
      <c r="C123" s="515"/>
      <c r="D123" s="516"/>
      <c r="E123" s="515" t="s">
        <v>2590</v>
      </c>
      <c r="F123" s="517">
        <v>42605</v>
      </c>
      <c r="G123" s="515" t="s">
        <v>5564</v>
      </c>
      <c r="H123" s="515" t="s">
        <v>5825</v>
      </c>
      <c r="I123" s="515" t="s">
        <v>5826</v>
      </c>
      <c r="J123" s="518" t="s">
        <v>1020</v>
      </c>
      <c r="K123" s="448" t="str">
        <f t="shared" si="1"/>
        <v>314344/2016</v>
      </c>
    </row>
    <row r="124" spans="1:11" x14ac:dyDescent="0.25">
      <c r="A124" t="s">
        <v>500</v>
      </c>
      <c r="B124" t="s">
        <v>5033</v>
      </c>
      <c r="C124" t="s">
        <v>3124</v>
      </c>
      <c r="D124" s="462" t="s">
        <v>3124</v>
      </c>
      <c r="E124" s="515" t="s">
        <v>135</v>
      </c>
      <c r="F124" s="459">
        <v>42605</v>
      </c>
      <c r="G124" s="515" t="s">
        <v>954</v>
      </c>
      <c r="H124" s="515" t="s">
        <v>5660</v>
      </c>
      <c r="I124" s="515" t="s">
        <v>5827</v>
      </c>
      <c r="J124" s="518" t="s">
        <v>1020</v>
      </c>
      <c r="K124" s="448" t="str">
        <f t="shared" si="1"/>
        <v>300538/2016</v>
      </c>
    </row>
    <row r="125" spans="1:11" x14ac:dyDescent="0.25">
      <c r="A125" t="s">
        <v>253</v>
      </c>
      <c r="B125" t="s">
        <v>5033</v>
      </c>
      <c r="C125" t="s">
        <v>254</v>
      </c>
      <c r="D125" s="462">
        <v>18195667</v>
      </c>
      <c r="E125" t="s">
        <v>252</v>
      </c>
      <c r="F125" s="459">
        <v>42499</v>
      </c>
      <c r="G125" t="s">
        <v>872</v>
      </c>
      <c r="H125" t="s">
        <v>5828</v>
      </c>
      <c r="I125" t="s">
        <v>253</v>
      </c>
      <c r="K125" s="448" t="str">
        <f t="shared" si="1"/>
        <v>139230/2014</v>
      </c>
    </row>
    <row r="126" spans="1:11" x14ac:dyDescent="0.25">
      <c r="A126" t="s">
        <v>201</v>
      </c>
      <c r="B126" t="s">
        <v>5033</v>
      </c>
      <c r="C126" t="s">
        <v>3124</v>
      </c>
      <c r="D126" s="462" t="s">
        <v>3124</v>
      </c>
      <c r="E126" t="s">
        <v>200</v>
      </c>
      <c r="F126" s="459">
        <v>42175</v>
      </c>
      <c r="G126" t="s">
        <v>5719</v>
      </c>
      <c r="H126" t="s">
        <v>5720</v>
      </c>
      <c r="I126" t="s">
        <v>5829</v>
      </c>
      <c r="K126" s="448" t="str">
        <f t="shared" si="1"/>
        <v>259206/2014</v>
      </c>
    </row>
    <row r="127" spans="1:11" x14ac:dyDescent="0.25">
      <c r="A127" t="s">
        <v>3122</v>
      </c>
      <c r="B127"/>
      <c r="C127"/>
      <c r="D127"/>
      <c r="E127"/>
      <c r="F127"/>
      <c r="G127"/>
      <c r="H127"/>
      <c r="I127"/>
    </row>
    <row r="128" spans="1:11" x14ac:dyDescent="0.25">
      <c r="C128" s="448"/>
      <c r="D128" s="448"/>
      <c r="F128" s="448"/>
    </row>
    <row r="129" spans="3:6" x14ac:dyDescent="0.25">
      <c r="C129" s="448"/>
      <c r="D129" s="448"/>
      <c r="F129" s="448"/>
    </row>
    <row r="130" spans="3:6" x14ac:dyDescent="0.25">
      <c r="C130" s="448"/>
      <c r="D130" s="448"/>
      <c r="F130" s="448"/>
    </row>
    <row r="131" spans="3:6" x14ac:dyDescent="0.25">
      <c r="C131" s="448"/>
      <c r="D131" s="448"/>
      <c r="F131" s="448"/>
    </row>
    <row r="132" spans="3:6" x14ac:dyDescent="0.25">
      <c r="C132" s="448"/>
      <c r="D132" s="448"/>
      <c r="F132" s="448"/>
    </row>
    <row r="133" spans="3:6" x14ac:dyDescent="0.25">
      <c r="C133" s="448"/>
      <c r="D133" s="448"/>
      <c r="F133" s="448"/>
    </row>
    <row r="134" spans="3:6" x14ac:dyDescent="0.25">
      <c r="C134" s="448"/>
      <c r="D134" s="448"/>
      <c r="F134" s="448"/>
    </row>
    <row r="135" spans="3:6" x14ac:dyDescent="0.25">
      <c r="C135" s="448"/>
      <c r="D135" s="448"/>
      <c r="F135" s="448"/>
    </row>
    <row r="136" spans="3:6" x14ac:dyDescent="0.25">
      <c r="C136" s="448"/>
      <c r="D136" s="448"/>
      <c r="F136" s="448"/>
    </row>
    <row r="137" spans="3:6" x14ac:dyDescent="0.25">
      <c r="C137" s="448"/>
      <c r="D137" s="448"/>
      <c r="F137" s="448"/>
    </row>
    <row r="138" spans="3:6" x14ac:dyDescent="0.25">
      <c r="C138" s="448"/>
      <c r="D138" s="448"/>
      <c r="F138" s="448"/>
    </row>
    <row r="139" spans="3:6" x14ac:dyDescent="0.25">
      <c r="C139" s="448"/>
      <c r="D139" s="448"/>
      <c r="F139" s="448"/>
    </row>
    <row r="140" spans="3:6" x14ac:dyDescent="0.25">
      <c r="C140" s="448"/>
      <c r="D140" s="448"/>
      <c r="F140" s="448"/>
    </row>
    <row r="141" spans="3:6" x14ac:dyDescent="0.25">
      <c r="C141" s="448"/>
      <c r="D141" s="448"/>
      <c r="F141" s="448"/>
    </row>
    <row r="142" spans="3:6" x14ac:dyDescent="0.25">
      <c r="C142" s="448"/>
      <c r="D142" s="448"/>
      <c r="F142" s="448"/>
    </row>
    <row r="143" spans="3:6" x14ac:dyDescent="0.25">
      <c r="C143" s="448"/>
      <c r="D143" s="448"/>
      <c r="F143" s="448"/>
    </row>
    <row r="144" spans="3:6" x14ac:dyDescent="0.25">
      <c r="C144" s="448"/>
      <c r="D144" s="448"/>
      <c r="F144" s="448"/>
    </row>
    <row r="145" spans="3:6" x14ac:dyDescent="0.25">
      <c r="C145" s="448"/>
      <c r="D145" s="448"/>
      <c r="F145" s="448"/>
    </row>
    <row r="146" spans="3:6" x14ac:dyDescent="0.25">
      <c r="C146" s="448"/>
      <c r="D146" s="448"/>
      <c r="F146" s="448"/>
    </row>
    <row r="147" spans="3:6" x14ac:dyDescent="0.25">
      <c r="C147" s="448"/>
      <c r="D147" s="448"/>
      <c r="F147" s="448"/>
    </row>
    <row r="148" spans="3:6" x14ac:dyDescent="0.25">
      <c r="C148" s="448"/>
      <c r="D148" s="448"/>
      <c r="F148" s="448"/>
    </row>
    <row r="149" spans="3:6" x14ac:dyDescent="0.25">
      <c r="C149" s="448"/>
      <c r="D149" s="448"/>
      <c r="F149" s="448"/>
    </row>
    <row r="150" spans="3:6" x14ac:dyDescent="0.25">
      <c r="C150" s="448"/>
      <c r="D150" s="448"/>
      <c r="F150" s="448"/>
    </row>
    <row r="151" spans="3:6" x14ac:dyDescent="0.25">
      <c r="C151" s="448"/>
      <c r="D151" s="448"/>
      <c r="F151" s="448"/>
    </row>
    <row r="152" spans="3:6" x14ac:dyDescent="0.25">
      <c r="C152" s="448"/>
      <c r="D152" s="448"/>
      <c r="F152" s="448"/>
    </row>
    <row r="153" spans="3:6" x14ac:dyDescent="0.25">
      <c r="C153" s="448"/>
      <c r="D153" s="448"/>
      <c r="F153" s="448"/>
    </row>
    <row r="154" spans="3:6" x14ac:dyDescent="0.25">
      <c r="C154" s="448"/>
      <c r="D154" s="448"/>
      <c r="F154" s="448"/>
    </row>
    <row r="155" spans="3:6" x14ac:dyDescent="0.25">
      <c r="C155" s="448"/>
      <c r="D155" s="448"/>
      <c r="F155" s="448"/>
    </row>
    <row r="156" spans="3:6" x14ac:dyDescent="0.25">
      <c r="C156" s="448"/>
      <c r="D156" s="448"/>
      <c r="F156" s="448"/>
    </row>
    <row r="157" spans="3:6" x14ac:dyDescent="0.25">
      <c r="C157" s="448"/>
      <c r="D157" s="448"/>
      <c r="F157" s="448"/>
    </row>
    <row r="158" spans="3:6" x14ac:dyDescent="0.25">
      <c r="C158" s="448"/>
      <c r="D158" s="448"/>
      <c r="F158" s="448"/>
    </row>
    <row r="159" spans="3:6" x14ac:dyDescent="0.25">
      <c r="C159" s="448"/>
      <c r="D159" s="448"/>
      <c r="F159" s="448"/>
    </row>
    <row r="160" spans="3:6" x14ac:dyDescent="0.25">
      <c r="C160" s="448"/>
      <c r="D160" s="448"/>
      <c r="F160" s="448"/>
    </row>
    <row r="161" spans="3:6" x14ac:dyDescent="0.25">
      <c r="C161" s="448"/>
      <c r="D161" s="448"/>
      <c r="F161" s="448"/>
    </row>
    <row r="162" spans="3:6" x14ac:dyDescent="0.25">
      <c r="C162" s="448"/>
      <c r="D162" s="448"/>
      <c r="F162" s="448"/>
    </row>
    <row r="163" spans="3:6" x14ac:dyDescent="0.25">
      <c r="C163" s="448"/>
      <c r="D163" s="448"/>
      <c r="F163" s="448"/>
    </row>
    <row r="164" spans="3:6" x14ac:dyDescent="0.25">
      <c r="C164" s="448"/>
      <c r="D164" s="448"/>
      <c r="F164" s="448"/>
    </row>
    <row r="165" spans="3:6" x14ac:dyDescent="0.25">
      <c r="C165" s="448"/>
      <c r="D165" s="448"/>
      <c r="F165" s="448"/>
    </row>
    <row r="166" spans="3:6" x14ac:dyDescent="0.25">
      <c r="C166" s="448"/>
      <c r="D166" s="448"/>
      <c r="F166" s="448"/>
    </row>
    <row r="167" spans="3:6" x14ac:dyDescent="0.25">
      <c r="C167" s="448"/>
      <c r="D167" s="448"/>
      <c r="F167" s="448"/>
    </row>
    <row r="168" spans="3:6" x14ac:dyDescent="0.25">
      <c r="C168" s="448"/>
      <c r="D168" s="448"/>
      <c r="F168" s="448"/>
    </row>
    <row r="169" spans="3:6" x14ac:dyDescent="0.25">
      <c r="C169" s="448"/>
      <c r="D169" s="448"/>
      <c r="F169" s="448"/>
    </row>
    <row r="170" spans="3:6" x14ac:dyDescent="0.25">
      <c r="C170" s="448"/>
      <c r="D170" s="448"/>
      <c r="F170" s="448"/>
    </row>
    <row r="171" spans="3:6" x14ac:dyDescent="0.25">
      <c r="C171" s="448"/>
      <c r="D171" s="448"/>
      <c r="F171" s="448"/>
    </row>
    <row r="172" spans="3:6" x14ac:dyDescent="0.25">
      <c r="C172" s="448"/>
      <c r="D172" s="448"/>
      <c r="F172" s="448"/>
    </row>
    <row r="173" spans="3:6" x14ac:dyDescent="0.25">
      <c r="C173" s="448"/>
      <c r="D173" s="448"/>
      <c r="F173" s="448"/>
    </row>
    <row r="174" spans="3:6" x14ac:dyDescent="0.25">
      <c r="C174" s="448"/>
      <c r="D174" s="448"/>
      <c r="F174" s="448"/>
    </row>
    <row r="175" spans="3:6" x14ac:dyDescent="0.25">
      <c r="C175" s="448"/>
      <c r="D175" s="448"/>
      <c r="F175" s="448"/>
    </row>
    <row r="176" spans="3:6" x14ac:dyDescent="0.25">
      <c r="C176" s="448"/>
      <c r="D176" s="448"/>
      <c r="F176" s="448"/>
    </row>
    <row r="177" spans="3:6" x14ac:dyDescent="0.25">
      <c r="C177" s="448"/>
      <c r="D177" s="448"/>
      <c r="F177" s="448"/>
    </row>
    <row r="178" spans="3:6" x14ac:dyDescent="0.25">
      <c r="C178" s="448"/>
      <c r="D178" s="448"/>
      <c r="F178" s="448"/>
    </row>
    <row r="179" spans="3:6" x14ac:dyDescent="0.25">
      <c r="C179" s="448"/>
      <c r="D179" s="448"/>
      <c r="F179" s="448"/>
    </row>
    <row r="180" spans="3:6" x14ac:dyDescent="0.25">
      <c r="C180" s="448"/>
      <c r="D180" s="448"/>
      <c r="F180" s="448"/>
    </row>
    <row r="181" spans="3:6" x14ac:dyDescent="0.25">
      <c r="C181" s="448"/>
      <c r="D181" s="448"/>
      <c r="F181" s="448"/>
    </row>
    <row r="182" spans="3:6" x14ac:dyDescent="0.25">
      <c r="C182" s="448"/>
      <c r="D182" s="448"/>
      <c r="F182" s="448"/>
    </row>
    <row r="183" spans="3:6" x14ac:dyDescent="0.25">
      <c r="C183" s="448"/>
      <c r="D183" s="448"/>
      <c r="F183" s="448"/>
    </row>
    <row r="184" spans="3:6" x14ac:dyDescent="0.25">
      <c r="C184" s="448"/>
      <c r="D184" s="448"/>
      <c r="F184" s="448"/>
    </row>
    <row r="185" spans="3:6" x14ac:dyDescent="0.25">
      <c r="C185" s="448"/>
      <c r="D185" s="448"/>
      <c r="F185" s="448"/>
    </row>
    <row r="186" spans="3:6" x14ac:dyDescent="0.25">
      <c r="C186" s="448"/>
      <c r="D186" s="448"/>
      <c r="F186" s="448"/>
    </row>
    <row r="187" spans="3:6" x14ac:dyDescent="0.25">
      <c r="C187" s="448"/>
      <c r="D187" s="448"/>
      <c r="F187" s="448"/>
    </row>
    <row r="188" spans="3:6" x14ac:dyDescent="0.25">
      <c r="C188" s="448"/>
      <c r="D188" s="448"/>
      <c r="F188" s="448"/>
    </row>
    <row r="189" spans="3:6" x14ac:dyDescent="0.25">
      <c r="C189" s="448"/>
      <c r="D189" s="448"/>
      <c r="F189" s="448"/>
    </row>
    <row r="190" spans="3:6" x14ac:dyDescent="0.25">
      <c r="C190" s="448"/>
      <c r="D190" s="448"/>
      <c r="F190" s="448"/>
    </row>
    <row r="191" spans="3:6" x14ac:dyDescent="0.25">
      <c r="C191" s="448"/>
      <c r="D191" s="448"/>
      <c r="F191" s="448"/>
    </row>
    <row r="192" spans="3:6" x14ac:dyDescent="0.25">
      <c r="C192" s="448"/>
      <c r="D192" s="448"/>
      <c r="F192" s="448"/>
    </row>
    <row r="193" spans="3:6" x14ac:dyDescent="0.25">
      <c r="C193" s="448"/>
      <c r="D193" s="448"/>
      <c r="F193" s="448"/>
    </row>
    <row r="194" spans="3:6" x14ac:dyDescent="0.25">
      <c r="C194" s="448"/>
      <c r="D194" s="448"/>
      <c r="F194" s="448"/>
    </row>
    <row r="195" spans="3:6" x14ac:dyDescent="0.25">
      <c r="C195" s="448"/>
      <c r="D195" s="448"/>
      <c r="F195" s="448"/>
    </row>
    <row r="196" spans="3:6" x14ac:dyDescent="0.25">
      <c r="C196" s="448"/>
      <c r="D196" s="448"/>
      <c r="F196" s="448"/>
    </row>
    <row r="197" spans="3:6" x14ac:dyDescent="0.25">
      <c r="C197" s="448"/>
      <c r="D197" s="448"/>
      <c r="F197" s="448"/>
    </row>
    <row r="198" spans="3:6" x14ac:dyDescent="0.25">
      <c r="C198" s="448"/>
      <c r="D198" s="448"/>
      <c r="F198" s="448"/>
    </row>
    <row r="199" spans="3:6" x14ac:dyDescent="0.25">
      <c r="C199" s="448"/>
      <c r="D199" s="448"/>
      <c r="F199" s="448"/>
    </row>
    <row r="200" spans="3:6" x14ac:dyDescent="0.25">
      <c r="C200" s="448"/>
      <c r="D200" s="448"/>
      <c r="F200" s="448"/>
    </row>
    <row r="201" spans="3:6" x14ac:dyDescent="0.25">
      <c r="C201" s="448"/>
      <c r="D201" s="448"/>
      <c r="F201" s="448"/>
    </row>
    <row r="202" spans="3:6" x14ac:dyDescent="0.25">
      <c r="C202" s="448"/>
      <c r="D202" s="448"/>
      <c r="F202" s="448"/>
    </row>
    <row r="203" spans="3:6" x14ac:dyDescent="0.25">
      <c r="C203" s="448"/>
      <c r="D203" s="448"/>
      <c r="F203" s="448"/>
    </row>
    <row r="204" spans="3:6" x14ac:dyDescent="0.25">
      <c r="C204" s="448"/>
      <c r="D204" s="448"/>
      <c r="F204" s="448"/>
    </row>
    <row r="205" spans="3:6" x14ac:dyDescent="0.25">
      <c r="C205" s="448"/>
      <c r="D205" s="448"/>
      <c r="F205" s="448"/>
    </row>
    <row r="206" spans="3:6" x14ac:dyDescent="0.25">
      <c r="C206" s="448"/>
      <c r="D206" s="448"/>
      <c r="F206" s="448"/>
    </row>
    <row r="207" spans="3:6" x14ac:dyDescent="0.25">
      <c r="C207" s="448"/>
      <c r="D207" s="448"/>
      <c r="F207" s="448"/>
    </row>
    <row r="208" spans="3:6" x14ac:dyDescent="0.25">
      <c r="C208" s="448"/>
      <c r="D208" s="448"/>
      <c r="F208" s="448"/>
    </row>
    <row r="209" spans="3:6" x14ac:dyDescent="0.25">
      <c r="C209" s="448"/>
      <c r="D209" s="448"/>
      <c r="F209" s="448"/>
    </row>
    <row r="210" spans="3:6" x14ac:dyDescent="0.25">
      <c r="C210" s="448"/>
      <c r="D210" s="448"/>
      <c r="F210" s="448"/>
    </row>
    <row r="211" spans="3:6" x14ac:dyDescent="0.25">
      <c r="C211" s="448"/>
      <c r="D211" s="448"/>
      <c r="F211" s="448"/>
    </row>
    <row r="212" spans="3:6" x14ac:dyDescent="0.25">
      <c r="C212" s="448"/>
      <c r="D212" s="448"/>
      <c r="F212" s="448"/>
    </row>
    <row r="213" spans="3:6" x14ac:dyDescent="0.25">
      <c r="C213" s="448"/>
      <c r="D213" s="448"/>
      <c r="F213" s="448"/>
    </row>
    <row r="214" spans="3:6" x14ac:dyDescent="0.25">
      <c r="C214" s="448"/>
      <c r="D214" s="448"/>
      <c r="F214" s="448"/>
    </row>
    <row r="215" spans="3:6" x14ac:dyDescent="0.25">
      <c r="C215" s="448"/>
      <c r="D215" s="448"/>
      <c r="F215" s="448"/>
    </row>
    <row r="216" spans="3:6" x14ac:dyDescent="0.25">
      <c r="C216" s="448"/>
      <c r="D216" s="448"/>
      <c r="F216" s="448"/>
    </row>
    <row r="217" spans="3:6" x14ac:dyDescent="0.25">
      <c r="C217" s="448"/>
      <c r="D217" s="448"/>
      <c r="F217" s="448"/>
    </row>
    <row r="218" spans="3:6" x14ac:dyDescent="0.25">
      <c r="C218" s="448"/>
      <c r="D218" s="448"/>
      <c r="F218" s="448"/>
    </row>
    <row r="219" spans="3:6" x14ac:dyDescent="0.25">
      <c r="C219" s="448"/>
      <c r="D219" s="448"/>
      <c r="F219" s="448"/>
    </row>
    <row r="220" spans="3:6" x14ac:dyDescent="0.25">
      <c r="C220" s="448"/>
      <c r="D220" s="448"/>
      <c r="F220" s="448"/>
    </row>
    <row r="221" spans="3:6" x14ac:dyDescent="0.25">
      <c r="C221" s="448"/>
      <c r="D221" s="448"/>
      <c r="F221" s="448"/>
    </row>
    <row r="222" spans="3:6" x14ac:dyDescent="0.25">
      <c r="C222" s="448"/>
      <c r="D222" s="448"/>
      <c r="F222" s="448"/>
    </row>
    <row r="223" spans="3:6" x14ac:dyDescent="0.25">
      <c r="C223" s="448"/>
      <c r="D223" s="448"/>
      <c r="F223" s="448"/>
    </row>
    <row r="224" spans="3:6" x14ac:dyDescent="0.25">
      <c r="C224" s="448"/>
      <c r="D224" s="448"/>
      <c r="F224" s="448"/>
    </row>
    <row r="225" spans="3:6" x14ac:dyDescent="0.25">
      <c r="C225" s="448"/>
      <c r="D225" s="448"/>
      <c r="F225" s="448"/>
    </row>
    <row r="226" spans="3:6" x14ac:dyDescent="0.25">
      <c r="C226" s="448"/>
      <c r="D226" s="448"/>
      <c r="F226" s="448"/>
    </row>
    <row r="227" spans="3:6" x14ac:dyDescent="0.25">
      <c r="C227" s="448"/>
      <c r="D227" s="448"/>
      <c r="F227" s="448"/>
    </row>
    <row r="228" spans="3:6" x14ac:dyDescent="0.25">
      <c r="C228" s="448"/>
      <c r="D228" s="448"/>
      <c r="F228" s="448"/>
    </row>
    <row r="229" spans="3:6" x14ac:dyDescent="0.25">
      <c r="C229" s="448"/>
      <c r="D229" s="448"/>
      <c r="F229" s="448"/>
    </row>
    <row r="230" spans="3:6" x14ac:dyDescent="0.25">
      <c r="C230" s="448"/>
      <c r="D230" s="448"/>
      <c r="F230" s="448"/>
    </row>
    <row r="231" spans="3:6" x14ac:dyDescent="0.25">
      <c r="C231" s="448"/>
      <c r="D231" s="448"/>
      <c r="F231" s="448"/>
    </row>
    <row r="232" spans="3:6" x14ac:dyDescent="0.25">
      <c r="C232" s="448"/>
      <c r="D232" s="448"/>
      <c r="F232" s="448"/>
    </row>
    <row r="233" spans="3:6" x14ac:dyDescent="0.25">
      <c r="C233" s="448"/>
      <c r="D233" s="448"/>
      <c r="F233" s="448"/>
    </row>
    <row r="234" spans="3:6" x14ac:dyDescent="0.25">
      <c r="C234" s="448"/>
      <c r="D234" s="448"/>
      <c r="F234" s="448"/>
    </row>
    <row r="235" spans="3:6" x14ac:dyDescent="0.25">
      <c r="C235" s="448"/>
      <c r="D235" s="448"/>
      <c r="F235" s="448"/>
    </row>
    <row r="236" spans="3:6" x14ac:dyDescent="0.25">
      <c r="C236" s="448"/>
      <c r="D236" s="448"/>
      <c r="F236" s="448"/>
    </row>
    <row r="237" spans="3:6" x14ac:dyDescent="0.25">
      <c r="C237" s="448"/>
      <c r="D237" s="448"/>
      <c r="F237" s="448"/>
    </row>
    <row r="238" spans="3:6" x14ac:dyDescent="0.25">
      <c r="C238" s="448"/>
      <c r="D238" s="448"/>
      <c r="F238" s="448"/>
    </row>
    <row r="239" spans="3:6" x14ac:dyDescent="0.25">
      <c r="C239" s="448"/>
      <c r="D239" s="448"/>
      <c r="F239" s="448"/>
    </row>
    <row r="240" spans="3:6" x14ac:dyDescent="0.25">
      <c r="C240" s="448"/>
      <c r="D240" s="448"/>
      <c r="F240" s="448"/>
    </row>
    <row r="241" spans="3:6" x14ac:dyDescent="0.25">
      <c r="C241" s="448"/>
      <c r="D241" s="448"/>
      <c r="F241" s="448"/>
    </row>
    <row r="242" spans="3:6" x14ac:dyDescent="0.25">
      <c r="C242" s="448"/>
      <c r="D242" s="448"/>
      <c r="F242" s="448"/>
    </row>
    <row r="243" spans="3:6" x14ac:dyDescent="0.25">
      <c r="C243" s="448"/>
      <c r="D243" s="448"/>
      <c r="F243" s="448"/>
    </row>
    <row r="244" spans="3:6" x14ac:dyDescent="0.25">
      <c r="C244" s="448"/>
      <c r="D244" s="448"/>
      <c r="F244" s="448"/>
    </row>
    <row r="245" spans="3:6" x14ac:dyDescent="0.25">
      <c r="C245" s="448"/>
      <c r="D245" s="448"/>
      <c r="F245" s="448"/>
    </row>
    <row r="246" spans="3:6" x14ac:dyDescent="0.25">
      <c r="C246" s="448"/>
      <c r="D246" s="448"/>
      <c r="F246" s="448"/>
    </row>
    <row r="247" spans="3:6" x14ac:dyDescent="0.25">
      <c r="C247" s="448"/>
      <c r="D247" s="448"/>
      <c r="F247" s="448"/>
    </row>
    <row r="248" spans="3:6" x14ac:dyDescent="0.25">
      <c r="C248" s="448"/>
      <c r="D248" s="448"/>
      <c r="F248" s="448"/>
    </row>
    <row r="249" spans="3:6" x14ac:dyDescent="0.25">
      <c r="C249" s="448"/>
      <c r="D249" s="448"/>
      <c r="F249" s="448"/>
    </row>
    <row r="250" spans="3:6" x14ac:dyDescent="0.25">
      <c r="C250" s="448"/>
      <c r="D250" s="448"/>
      <c r="F250" s="448"/>
    </row>
    <row r="251" spans="3:6" x14ac:dyDescent="0.25">
      <c r="C251" s="448"/>
    </row>
    <row r="252" spans="3:6" x14ac:dyDescent="0.25">
      <c r="C252" s="448"/>
    </row>
    <row r="253" spans="3:6" x14ac:dyDescent="0.25">
      <c r="C253" s="448"/>
    </row>
    <row r="254" spans="3:6" x14ac:dyDescent="0.25">
      <c r="C254" s="448"/>
    </row>
    <row r="255" spans="3:6" x14ac:dyDescent="0.25">
      <c r="C255" s="448"/>
    </row>
    <row r="256" spans="3:6" x14ac:dyDescent="0.25">
      <c r="C256" s="448"/>
    </row>
    <row r="257" spans="3:3" x14ac:dyDescent="0.25">
      <c r="C257" s="448"/>
    </row>
    <row r="258" spans="3:3" x14ac:dyDescent="0.25">
      <c r="C258" s="448"/>
    </row>
    <row r="259" spans="3:3" x14ac:dyDescent="0.25">
      <c r="C259" s="448"/>
    </row>
    <row r="260" spans="3:3" x14ac:dyDescent="0.25">
      <c r="C260" s="448"/>
    </row>
    <row r="261" spans="3:3" x14ac:dyDescent="0.25">
      <c r="C261" s="448"/>
    </row>
    <row r="262" spans="3:3" x14ac:dyDescent="0.25">
      <c r="C262" s="448"/>
    </row>
    <row r="263" spans="3:3" x14ac:dyDescent="0.25">
      <c r="C263" s="448"/>
    </row>
    <row r="264" spans="3:3" x14ac:dyDescent="0.25">
      <c r="C264" s="448"/>
    </row>
    <row r="265" spans="3:3" x14ac:dyDescent="0.25">
      <c r="C265" s="448"/>
    </row>
    <row r="266" spans="3:3" x14ac:dyDescent="0.25">
      <c r="C266" s="448"/>
    </row>
    <row r="267" spans="3:3" x14ac:dyDescent="0.25">
      <c r="C267" s="448"/>
    </row>
    <row r="268" spans="3:3" x14ac:dyDescent="0.25">
      <c r="C268" s="448"/>
    </row>
    <row r="269" spans="3:3" x14ac:dyDescent="0.25">
      <c r="C269" s="448"/>
    </row>
    <row r="270" spans="3:3" x14ac:dyDescent="0.25">
      <c r="C270" s="448"/>
    </row>
    <row r="271" spans="3:3" x14ac:dyDescent="0.25">
      <c r="C271" s="448"/>
    </row>
    <row r="272" spans="3:3" x14ac:dyDescent="0.25">
      <c r="C272" s="448"/>
    </row>
    <row r="273" spans="3:3" x14ac:dyDescent="0.25">
      <c r="C273" s="448"/>
    </row>
    <row r="274" spans="3:3" x14ac:dyDescent="0.25">
      <c r="C274" s="448"/>
    </row>
    <row r="275" spans="3:3" x14ac:dyDescent="0.25">
      <c r="C275" s="448"/>
    </row>
    <row r="276" spans="3:3" x14ac:dyDescent="0.25">
      <c r="C276" s="448"/>
    </row>
    <row r="277" spans="3:3" x14ac:dyDescent="0.25">
      <c r="C277" s="448"/>
    </row>
    <row r="278" spans="3:3" x14ac:dyDescent="0.25">
      <c r="C278" s="448"/>
    </row>
    <row r="279" spans="3:3" x14ac:dyDescent="0.25">
      <c r="C279" s="448"/>
    </row>
    <row r="280" spans="3:3" x14ac:dyDescent="0.25">
      <c r="C280" s="448"/>
    </row>
    <row r="281" spans="3:3" x14ac:dyDescent="0.25">
      <c r="C281" s="448"/>
    </row>
    <row r="282" spans="3:3" x14ac:dyDescent="0.25">
      <c r="C282" s="448"/>
    </row>
    <row r="283" spans="3:3" x14ac:dyDescent="0.25">
      <c r="C283" s="448"/>
    </row>
    <row r="284" spans="3:3" x14ac:dyDescent="0.25">
      <c r="C284" s="448"/>
    </row>
    <row r="285" spans="3:3" x14ac:dyDescent="0.25">
      <c r="C285" s="448"/>
    </row>
    <row r="286" spans="3:3" x14ac:dyDescent="0.25">
      <c r="C286" s="448"/>
    </row>
    <row r="287" spans="3:3" x14ac:dyDescent="0.25">
      <c r="C287" s="448"/>
    </row>
    <row r="288" spans="3:3" x14ac:dyDescent="0.25">
      <c r="C288" s="448"/>
    </row>
    <row r="289" spans="3:3" x14ac:dyDescent="0.25">
      <c r="C289" s="448"/>
    </row>
    <row r="290" spans="3:3" x14ac:dyDescent="0.25">
      <c r="C290" s="448"/>
    </row>
    <row r="291" spans="3:3" x14ac:dyDescent="0.25">
      <c r="C291" s="448"/>
    </row>
    <row r="292" spans="3:3" x14ac:dyDescent="0.25">
      <c r="C292" s="448"/>
    </row>
    <row r="293" spans="3:3" x14ac:dyDescent="0.25">
      <c r="C293" s="448"/>
    </row>
    <row r="294" spans="3:3" x14ac:dyDescent="0.25">
      <c r="C294" s="448"/>
    </row>
    <row r="295" spans="3:3" x14ac:dyDescent="0.25">
      <c r="C295" s="448"/>
    </row>
    <row r="296" spans="3:3" x14ac:dyDescent="0.25">
      <c r="C296" s="448"/>
    </row>
    <row r="297" spans="3:3" x14ac:dyDescent="0.25">
      <c r="C297" s="448"/>
    </row>
    <row r="298" spans="3:3" x14ac:dyDescent="0.25">
      <c r="C298" s="448"/>
    </row>
    <row r="299" spans="3:3" x14ac:dyDescent="0.25">
      <c r="C299" s="448"/>
    </row>
    <row r="300" spans="3:3" x14ac:dyDescent="0.25">
      <c r="C300" s="448"/>
    </row>
    <row r="301" spans="3:3" x14ac:dyDescent="0.25">
      <c r="C301" s="448"/>
    </row>
    <row r="302" spans="3:3" x14ac:dyDescent="0.25">
      <c r="C302" s="448"/>
    </row>
    <row r="303" spans="3:3" x14ac:dyDescent="0.25">
      <c r="C303" s="448"/>
    </row>
    <row r="304" spans="3:3" x14ac:dyDescent="0.25">
      <c r="C304" s="448"/>
    </row>
    <row r="305" spans="3:3" x14ac:dyDescent="0.25">
      <c r="C305" s="448"/>
    </row>
    <row r="306" spans="3:3" x14ac:dyDescent="0.25">
      <c r="C306" s="448"/>
    </row>
    <row r="307" spans="3:3" x14ac:dyDescent="0.25">
      <c r="C307" s="448"/>
    </row>
    <row r="308" spans="3:3" x14ac:dyDescent="0.25">
      <c r="C308" s="448"/>
    </row>
    <row r="309" spans="3:3" x14ac:dyDescent="0.25">
      <c r="C309" s="448"/>
    </row>
    <row r="310" spans="3:3" x14ac:dyDescent="0.25">
      <c r="C310" s="448"/>
    </row>
    <row r="311" spans="3:3" x14ac:dyDescent="0.25">
      <c r="C311" s="448"/>
    </row>
    <row r="312" spans="3:3" x14ac:dyDescent="0.25">
      <c r="C312" s="448"/>
    </row>
    <row r="313" spans="3:3" x14ac:dyDescent="0.25">
      <c r="C313" s="448"/>
    </row>
    <row r="314" spans="3:3" x14ac:dyDescent="0.25">
      <c r="C314" s="448"/>
    </row>
    <row r="315" spans="3:3" x14ac:dyDescent="0.25">
      <c r="C315" s="448"/>
    </row>
    <row r="316" spans="3:3" x14ac:dyDescent="0.25">
      <c r="C316" s="448"/>
    </row>
    <row r="317" spans="3:3" x14ac:dyDescent="0.25">
      <c r="C317" s="448"/>
    </row>
    <row r="318" spans="3:3" x14ac:dyDescent="0.25">
      <c r="C318" s="448"/>
    </row>
    <row r="319" spans="3:3" x14ac:dyDescent="0.25">
      <c r="C319" s="448"/>
    </row>
    <row r="320" spans="3:3" x14ac:dyDescent="0.25">
      <c r="C320" s="448"/>
    </row>
    <row r="321" spans="3:3" x14ac:dyDescent="0.25">
      <c r="C321" s="448"/>
    </row>
    <row r="322" spans="3:3" x14ac:dyDescent="0.25">
      <c r="C322" s="448"/>
    </row>
    <row r="323" spans="3:3" x14ac:dyDescent="0.25">
      <c r="C323" s="448"/>
    </row>
    <row r="324" spans="3:3" x14ac:dyDescent="0.25">
      <c r="C324" s="448"/>
    </row>
    <row r="325" spans="3:3" x14ac:dyDescent="0.25">
      <c r="C325" s="448"/>
    </row>
    <row r="326" spans="3:3" x14ac:dyDescent="0.25">
      <c r="C326" s="448"/>
    </row>
    <row r="327" spans="3:3" x14ac:dyDescent="0.25">
      <c r="C327" s="448"/>
    </row>
    <row r="328" spans="3:3" x14ac:dyDescent="0.25">
      <c r="C328" s="448"/>
    </row>
    <row r="329" spans="3:3" x14ac:dyDescent="0.25">
      <c r="C329" s="448"/>
    </row>
    <row r="330" spans="3:3" x14ac:dyDescent="0.25">
      <c r="C330" s="448"/>
    </row>
    <row r="331" spans="3:3" x14ac:dyDescent="0.25">
      <c r="C331" s="448"/>
    </row>
    <row r="332" spans="3:3" x14ac:dyDescent="0.25">
      <c r="C332" s="448"/>
    </row>
    <row r="333" spans="3:3" x14ac:dyDescent="0.25">
      <c r="C333" s="448"/>
    </row>
    <row r="334" spans="3:3" x14ac:dyDescent="0.25">
      <c r="C334" s="448"/>
    </row>
    <row r="335" spans="3:3" x14ac:dyDescent="0.25">
      <c r="C335" s="448"/>
    </row>
    <row r="336" spans="3:3" x14ac:dyDescent="0.25">
      <c r="C336" s="448"/>
    </row>
    <row r="337" spans="3:3" x14ac:dyDescent="0.25">
      <c r="C337" s="448"/>
    </row>
    <row r="338" spans="3:3" x14ac:dyDescent="0.25">
      <c r="C338" s="448"/>
    </row>
    <row r="339" spans="3:3" x14ac:dyDescent="0.25">
      <c r="C339" s="448"/>
    </row>
    <row r="340" spans="3:3" x14ac:dyDescent="0.25">
      <c r="C340" s="448"/>
    </row>
    <row r="341" spans="3:3" x14ac:dyDescent="0.25">
      <c r="C341" s="448"/>
    </row>
    <row r="342" spans="3:3" x14ac:dyDescent="0.25">
      <c r="C342" s="448"/>
    </row>
    <row r="343" spans="3:3" x14ac:dyDescent="0.25">
      <c r="C343" s="448"/>
    </row>
    <row r="344" spans="3:3" x14ac:dyDescent="0.25">
      <c r="C344" s="448"/>
    </row>
    <row r="345" spans="3:3" x14ac:dyDescent="0.25">
      <c r="C345" s="448"/>
    </row>
    <row r="346" spans="3:3" x14ac:dyDescent="0.25">
      <c r="C346" s="448"/>
    </row>
    <row r="347" spans="3:3" x14ac:dyDescent="0.25">
      <c r="C347" s="448"/>
    </row>
    <row r="348" spans="3:3" x14ac:dyDescent="0.25">
      <c r="C348" s="448"/>
    </row>
    <row r="349" spans="3:3" x14ac:dyDescent="0.25">
      <c r="C349" s="448"/>
    </row>
    <row r="350" spans="3:3" x14ac:dyDescent="0.25">
      <c r="C350" s="448"/>
    </row>
    <row r="351" spans="3:3" x14ac:dyDescent="0.25">
      <c r="C351" s="448"/>
    </row>
    <row r="352" spans="3:3" x14ac:dyDescent="0.25">
      <c r="C352" s="448"/>
    </row>
    <row r="353" spans="3:3" x14ac:dyDescent="0.25">
      <c r="C353" s="448"/>
    </row>
    <row r="354" spans="3:3" x14ac:dyDescent="0.25">
      <c r="C354" s="448"/>
    </row>
    <row r="355" spans="3:3" x14ac:dyDescent="0.25">
      <c r="C355" s="448"/>
    </row>
    <row r="356" spans="3:3" x14ac:dyDescent="0.25">
      <c r="C356" s="448"/>
    </row>
    <row r="357" spans="3:3" x14ac:dyDescent="0.25">
      <c r="C357" s="448"/>
    </row>
    <row r="358" spans="3:3" x14ac:dyDescent="0.25">
      <c r="C358" s="448"/>
    </row>
    <row r="359" spans="3:3" x14ac:dyDescent="0.25">
      <c r="C359" s="448"/>
    </row>
    <row r="360" spans="3:3" x14ac:dyDescent="0.25">
      <c r="C360" s="448"/>
    </row>
    <row r="361" spans="3:3" x14ac:dyDescent="0.25">
      <c r="C361" s="448"/>
    </row>
    <row r="362" spans="3:3" x14ac:dyDescent="0.25">
      <c r="C362" s="448"/>
    </row>
    <row r="363" spans="3:3" x14ac:dyDescent="0.25">
      <c r="C363" s="448"/>
    </row>
    <row r="364" spans="3:3" x14ac:dyDescent="0.25">
      <c r="C364" s="448"/>
    </row>
    <row r="365" spans="3:3" x14ac:dyDescent="0.25">
      <c r="C365" s="448"/>
    </row>
    <row r="366" spans="3:3" x14ac:dyDescent="0.25">
      <c r="C366" s="448"/>
    </row>
    <row r="367" spans="3:3" x14ac:dyDescent="0.25">
      <c r="C367" s="448"/>
    </row>
    <row r="368" spans="3:3" x14ac:dyDescent="0.25">
      <c r="C368" s="448"/>
    </row>
    <row r="369" spans="3:3" x14ac:dyDescent="0.25">
      <c r="C369" s="448"/>
    </row>
    <row r="370" spans="3:3" x14ac:dyDescent="0.25">
      <c r="C370" s="448"/>
    </row>
    <row r="371" spans="3:3" x14ac:dyDescent="0.25">
      <c r="C371" s="448"/>
    </row>
    <row r="372" spans="3:3" x14ac:dyDescent="0.25">
      <c r="C372" s="448"/>
    </row>
    <row r="373" spans="3:3" x14ac:dyDescent="0.25">
      <c r="C373" s="448"/>
    </row>
    <row r="374" spans="3:3" x14ac:dyDescent="0.25">
      <c r="C374" s="448"/>
    </row>
    <row r="375" spans="3:3" x14ac:dyDescent="0.25">
      <c r="C375" s="448"/>
    </row>
    <row r="376" spans="3:3" x14ac:dyDescent="0.25">
      <c r="C376" s="448"/>
    </row>
    <row r="377" spans="3:3" x14ac:dyDescent="0.25">
      <c r="C377" s="448"/>
    </row>
    <row r="378" spans="3:3" x14ac:dyDescent="0.25">
      <c r="C378" s="448"/>
    </row>
    <row r="379" spans="3:3" x14ac:dyDescent="0.25">
      <c r="C379" s="448"/>
    </row>
    <row r="380" spans="3:3" x14ac:dyDescent="0.25">
      <c r="C380" s="448"/>
    </row>
    <row r="381" spans="3:3" x14ac:dyDescent="0.25">
      <c r="C381" s="448"/>
    </row>
    <row r="382" spans="3:3" x14ac:dyDescent="0.25">
      <c r="C382" s="448"/>
    </row>
    <row r="383" spans="3:3" x14ac:dyDescent="0.25">
      <c r="C383" s="448"/>
    </row>
    <row r="384" spans="3:3" x14ac:dyDescent="0.25">
      <c r="C384" s="448"/>
    </row>
    <row r="385" spans="3:3" x14ac:dyDescent="0.25">
      <c r="C385" s="448"/>
    </row>
    <row r="386" spans="3:3" x14ac:dyDescent="0.25">
      <c r="C386" s="448"/>
    </row>
    <row r="387" spans="3:3" x14ac:dyDescent="0.25">
      <c r="C387" s="448"/>
    </row>
    <row r="388" spans="3:3" x14ac:dyDescent="0.25">
      <c r="C388" s="448"/>
    </row>
    <row r="389" spans="3:3" x14ac:dyDescent="0.25">
      <c r="C389" s="448"/>
    </row>
    <row r="390" spans="3:3" x14ac:dyDescent="0.25">
      <c r="C390" s="448"/>
    </row>
    <row r="391" spans="3:3" x14ac:dyDescent="0.25">
      <c r="C391" s="448"/>
    </row>
    <row r="392" spans="3:3" x14ac:dyDescent="0.25">
      <c r="C392" s="448"/>
    </row>
    <row r="393" spans="3:3" x14ac:dyDescent="0.25">
      <c r="C393" s="448"/>
    </row>
    <row r="394" spans="3:3" x14ac:dyDescent="0.25">
      <c r="C394" s="448"/>
    </row>
    <row r="395" spans="3:3" x14ac:dyDescent="0.25">
      <c r="C395" s="448"/>
    </row>
    <row r="396" spans="3:3" x14ac:dyDescent="0.25">
      <c r="C396" s="448"/>
    </row>
    <row r="397" spans="3:3" x14ac:dyDescent="0.25">
      <c r="C397" s="448"/>
    </row>
    <row r="398" spans="3:3" x14ac:dyDescent="0.25">
      <c r="C398" s="448"/>
    </row>
    <row r="399" spans="3:3" x14ac:dyDescent="0.25">
      <c r="C399" s="448"/>
    </row>
    <row r="400" spans="3:3" x14ac:dyDescent="0.25">
      <c r="C400" s="448"/>
    </row>
    <row r="401" spans="3:3" x14ac:dyDescent="0.25">
      <c r="C401" s="448"/>
    </row>
    <row r="402" spans="3:3" x14ac:dyDescent="0.25">
      <c r="C402" s="448"/>
    </row>
    <row r="403" spans="3:3" x14ac:dyDescent="0.25">
      <c r="C403" s="448"/>
    </row>
    <row r="404" spans="3:3" x14ac:dyDescent="0.25">
      <c r="C404" s="448"/>
    </row>
    <row r="405" spans="3:3" x14ac:dyDescent="0.25">
      <c r="C405" s="448"/>
    </row>
    <row r="406" spans="3:3" x14ac:dyDescent="0.25">
      <c r="C406" s="448"/>
    </row>
    <row r="407" spans="3:3" x14ac:dyDescent="0.25">
      <c r="C407" s="448"/>
    </row>
    <row r="408" spans="3:3" x14ac:dyDescent="0.25">
      <c r="C408" s="448"/>
    </row>
    <row r="409" spans="3:3" x14ac:dyDescent="0.25">
      <c r="C409" s="448"/>
    </row>
    <row r="410" spans="3:3" x14ac:dyDescent="0.25">
      <c r="C410" s="448"/>
    </row>
    <row r="411" spans="3:3" x14ac:dyDescent="0.25">
      <c r="C411" s="448"/>
    </row>
    <row r="412" spans="3:3" x14ac:dyDescent="0.25">
      <c r="C412" s="448"/>
    </row>
    <row r="413" spans="3:3" x14ac:dyDescent="0.25">
      <c r="C413" s="448"/>
    </row>
    <row r="414" spans="3:3" x14ac:dyDescent="0.25">
      <c r="C414" s="448"/>
    </row>
  </sheetData>
  <autoFilter ref="A3:J127"/>
  <pageMargins left="0.19685039370078741" right="0.19685039370078741" top="0.19685039370078741" bottom="0.19685039370078741" header="0.31496062992125984" footer="0.31496062992125984"/>
  <pageSetup scale="28" fitToHeight="0" orientation="landscape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F994"/>
  <sheetViews>
    <sheetView workbookViewId="0">
      <pane xSplit="6" ySplit="1" topLeftCell="G2" activePane="bottomRight" state="frozen"/>
      <selection pane="topRight" activeCell="C1" sqref="C1"/>
      <selection pane="bottomLeft" activeCell="A2" sqref="A2"/>
      <selection pane="bottomRight" activeCell="C7" sqref="C7"/>
    </sheetView>
  </sheetViews>
  <sheetFormatPr baseColWidth="10" defaultColWidth="15.140625" defaultRowHeight="15" customHeight="1" x14ac:dyDescent="0.25"/>
  <cols>
    <col min="1" max="1" width="18.28515625" style="110" bestFit="1" customWidth="1"/>
    <col min="2" max="5" width="18.28515625" style="110" customWidth="1"/>
    <col min="6" max="6" width="66.28515625" style="110" bestFit="1" customWidth="1"/>
    <col min="7" max="7" width="47.140625" style="110" bestFit="1" customWidth="1"/>
    <col min="8" max="8" width="13.85546875" style="110" bestFit="1" customWidth="1"/>
    <col min="9" max="9" width="13.5703125" style="110" bestFit="1" customWidth="1"/>
    <col min="10" max="10" width="12.28515625" style="110" bestFit="1" customWidth="1"/>
    <col min="11" max="11" width="53.5703125" style="110" bestFit="1" customWidth="1"/>
    <col min="12" max="12" width="107" style="110" customWidth="1"/>
    <col min="13" max="13" width="21.42578125" style="110" bestFit="1" customWidth="1"/>
    <col min="14" max="14" width="18.140625" style="110" bestFit="1" customWidth="1"/>
    <col min="15" max="15" width="13.5703125" style="110" bestFit="1" customWidth="1"/>
    <col min="16" max="16" width="157.7109375" style="110" bestFit="1" customWidth="1"/>
    <col min="17" max="17" width="32.28515625" style="110" bestFit="1" customWidth="1"/>
    <col min="18" max="18" width="14" style="110" bestFit="1" customWidth="1"/>
    <col min="19" max="19" width="31.85546875" style="110" bestFit="1" customWidth="1"/>
    <col min="20" max="20" width="10.42578125" style="110" bestFit="1" customWidth="1"/>
    <col min="21" max="21" width="14.28515625" style="110" bestFit="1" customWidth="1"/>
    <col min="22" max="22" width="16.85546875" style="110" bestFit="1" customWidth="1"/>
    <col min="23" max="23" width="14" style="110" bestFit="1" customWidth="1"/>
    <col min="24" max="24" width="91" style="110" bestFit="1" customWidth="1"/>
    <col min="25" max="25" width="24.5703125" style="110" bestFit="1" customWidth="1"/>
    <col min="26" max="26" width="11.28515625" style="110" bestFit="1" customWidth="1"/>
    <col min="27" max="27" width="34.140625" style="110" bestFit="1" customWidth="1"/>
    <col min="28" max="28" width="66.5703125" style="110" bestFit="1" customWidth="1"/>
    <col min="29" max="29" width="22" style="110" bestFit="1" customWidth="1"/>
    <col min="30" max="30" width="9.7109375" style="110" bestFit="1" customWidth="1"/>
    <col min="31" max="31" width="17" style="110" bestFit="1" customWidth="1"/>
    <col min="32" max="32" width="16.85546875" style="110" bestFit="1" customWidth="1"/>
    <col min="33" max="33" width="16.5703125" style="110" bestFit="1" customWidth="1"/>
    <col min="34" max="34" width="24.42578125" style="110" bestFit="1" customWidth="1"/>
    <col min="35" max="35" width="13.42578125" style="110" bestFit="1" customWidth="1"/>
    <col min="36" max="36" width="16.28515625" style="110" bestFit="1" customWidth="1"/>
    <col min="37" max="37" width="84.85546875" style="110" bestFit="1" customWidth="1"/>
    <col min="38" max="38" width="13.85546875" style="110" bestFit="1" customWidth="1"/>
    <col min="39" max="39" width="13.42578125" style="110" bestFit="1" customWidth="1"/>
    <col min="40" max="40" width="15.85546875" style="110" bestFit="1" customWidth="1"/>
    <col min="41" max="41" width="51.42578125" style="110" bestFit="1" customWidth="1"/>
    <col min="42" max="56" width="13.28515625" style="110" customWidth="1"/>
    <col min="57" max="57" width="27.5703125" style="110" bestFit="1" customWidth="1"/>
    <col min="58" max="58" width="13.28515625" style="110" customWidth="1"/>
    <col min="59" max="16384" width="15.140625" style="110"/>
  </cols>
  <sheetData>
    <row r="1" spans="1:58" ht="30" customHeight="1" x14ac:dyDescent="0.25">
      <c r="A1" s="348" t="s">
        <v>5027</v>
      </c>
      <c r="B1" s="348"/>
      <c r="C1" s="348"/>
      <c r="D1" s="348"/>
      <c r="E1" s="348"/>
      <c r="F1" s="349" t="s">
        <v>5028</v>
      </c>
      <c r="G1" s="348" t="s">
        <v>13</v>
      </c>
      <c r="H1" s="348" t="s">
        <v>5029</v>
      </c>
      <c r="I1" s="349" t="s">
        <v>15</v>
      </c>
      <c r="J1" s="349" t="s">
        <v>5030</v>
      </c>
      <c r="K1" s="348" t="s">
        <v>16</v>
      </c>
      <c r="L1" s="349" t="s">
        <v>1</v>
      </c>
      <c r="M1" s="350" t="s">
        <v>4</v>
      </c>
      <c r="N1" s="351" t="s">
        <v>5031</v>
      </c>
      <c r="O1" s="343"/>
      <c r="P1" s="343"/>
      <c r="Q1" s="343"/>
      <c r="R1" s="343"/>
      <c r="S1" s="343"/>
      <c r="T1" s="344"/>
      <c r="U1" s="343"/>
      <c r="V1" s="343"/>
      <c r="W1" s="344"/>
      <c r="X1" s="343"/>
      <c r="Y1" s="343"/>
      <c r="Z1" s="343"/>
      <c r="AA1" s="343"/>
      <c r="AB1" s="343"/>
      <c r="AC1" s="345"/>
      <c r="AD1" s="346"/>
      <c r="AE1" s="343"/>
      <c r="AF1" s="343"/>
      <c r="AG1" s="343"/>
      <c r="AH1" s="343"/>
      <c r="AI1" s="352"/>
      <c r="AJ1" s="353"/>
      <c r="AK1" s="343"/>
      <c r="AL1" s="353"/>
      <c r="AM1" s="353"/>
      <c r="AN1" s="353"/>
      <c r="AO1" s="353"/>
      <c r="AP1" s="354"/>
      <c r="AQ1" s="354"/>
      <c r="AR1" s="354"/>
      <c r="AS1" s="354"/>
      <c r="AT1" s="354"/>
      <c r="AU1" s="354"/>
      <c r="AV1" s="354"/>
      <c r="AW1" s="354"/>
      <c r="AX1" s="354"/>
      <c r="AY1" s="354"/>
      <c r="AZ1" s="354"/>
      <c r="BA1" s="354"/>
      <c r="BB1" s="354"/>
      <c r="BC1" s="354"/>
      <c r="BD1" s="354"/>
      <c r="BE1" s="354"/>
      <c r="BF1" s="354"/>
    </row>
    <row r="2" spans="1:58" ht="33.75" customHeight="1" x14ac:dyDescent="0.25">
      <c r="A2" s="355" t="s">
        <v>5032</v>
      </c>
      <c r="B2" s="355">
        <f>LEN(A2)</f>
        <v>12</v>
      </c>
      <c r="C2" s="355" t="str">
        <f>MID(A2,2,11)</f>
        <v>204287/2016</v>
      </c>
      <c r="D2" s="355" t="s">
        <v>1133</v>
      </c>
      <c r="E2" s="355">
        <f>LEN(C2)</f>
        <v>11</v>
      </c>
      <c r="F2" s="356" t="s">
        <v>1136</v>
      </c>
      <c r="G2" s="356" t="s">
        <v>5033</v>
      </c>
      <c r="H2" s="357">
        <v>174092</v>
      </c>
      <c r="I2" s="358">
        <v>18000</v>
      </c>
      <c r="J2" s="357" t="s">
        <v>5034</v>
      </c>
      <c r="K2" s="356"/>
      <c r="L2" s="356" t="s">
        <v>5035</v>
      </c>
      <c r="M2" s="356" t="s">
        <v>5036</v>
      </c>
      <c r="N2" s="359" t="s">
        <v>5037</v>
      </c>
      <c r="O2" s="360"/>
      <c r="P2" s="361"/>
      <c r="Q2" s="362"/>
      <c r="R2" s="363"/>
      <c r="S2" s="362"/>
      <c r="T2" s="364"/>
      <c r="U2" s="365"/>
      <c r="V2" s="365"/>
      <c r="W2" s="366"/>
      <c r="X2" s="361"/>
      <c r="Y2" s="362"/>
      <c r="Z2" s="366"/>
      <c r="AA2" s="361"/>
      <c r="AB2" s="361"/>
      <c r="AC2" s="365"/>
      <c r="AD2" s="367"/>
      <c r="AE2" s="368"/>
      <c r="AF2" s="361"/>
      <c r="AG2" s="361"/>
      <c r="AH2" s="368"/>
      <c r="AI2" s="368"/>
      <c r="AJ2" s="362"/>
      <c r="AK2" s="362"/>
      <c r="AL2" s="362"/>
      <c r="AM2" s="369"/>
      <c r="AN2" s="362"/>
      <c r="AO2" s="362"/>
      <c r="AP2" s="354"/>
      <c r="AQ2" s="354"/>
      <c r="AR2" s="354"/>
      <c r="AS2" s="354"/>
      <c r="AT2" s="354"/>
      <c r="AU2" s="354"/>
      <c r="AV2" s="354"/>
      <c r="AW2" s="354"/>
      <c r="AX2" s="354"/>
      <c r="AY2" s="354"/>
      <c r="AZ2" s="354"/>
      <c r="BA2" s="354"/>
      <c r="BB2" s="354"/>
      <c r="BC2" s="354"/>
      <c r="BD2" s="354"/>
      <c r="BE2" s="370" t="s">
        <v>193</v>
      </c>
      <c r="BF2" s="354"/>
    </row>
    <row r="3" spans="1:58" ht="33.75" customHeight="1" x14ac:dyDescent="0.25">
      <c r="A3" s="355" t="s">
        <v>5038</v>
      </c>
      <c r="B3" s="355">
        <f t="shared" ref="B3:B66" si="0">LEN(A3)</f>
        <v>12</v>
      </c>
      <c r="C3" s="355" t="str">
        <f t="shared" ref="C3:C11" si="1">MID(A3,2,11)</f>
        <v>243704/2016</v>
      </c>
      <c r="D3" s="355" t="s">
        <v>1710</v>
      </c>
      <c r="E3" s="355">
        <f t="shared" ref="E3:E66" si="2">LEN(C3)</f>
        <v>11</v>
      </c>
      <c r="F3" s="356" t="s">
        <v>3614</v>
      </c>
      <c r="G3" s="356" t="s">
        <v>5033</v>
      </c>
      <c r="H3" s="357">
        <v>174093</v>
      </c>
      <c r="I3" s="358">
        <v>4900</v>
      </c>
      <c r="J3" s="357" t="s">
        <v>5039</v>
      </c>
      <c r="K3" s="356"/>
      <c r="L3" s="356" t="s">
        <v>5040</v>
      </c>
      <c r="M3" s="356" t="s">
        <v>5036</v>
      </c>
      <c r="N3" s="359" t="s">
        <v>5037</v>
      </c>
      <c r="O3" s="360"/>
      <c r="P3" s="361"/>
      <c r="Q3" s="361"/>
      <c r="R3" s="363"/>
      <c r="S3" s="362"/>
      <c r="T3" s="364"/>
      <c r="U3" s="371"/>
      <c r="V3" s="365"/>
      <c r="W3" s="366"/>
      <c r="X3" s="361"/>
      <c r="Y3" s="362"/>
      <c r="Z3" s="366"/>
      <c r="AA3" s="361"/>
      <c r="AB3" s="361"/>
      <c r="AC3" s="365"/>
      <c r="AD3" s="367"/>
      <c r="AE3" s="368"/>
      <c r="AF3" s="361"/>
      <c r="AG3" s="361"/>
      <c r="AH3" s="368"/>
      <c r="AI3" s="372"/>
      <c r="AJ3" s="362"/>
      <c r="AK3" s="362"/>
      <c r="AL3" s="362"/>
      <c r="AM3" s="369"/>
      <c r="AN3" s="362"/>
      <c r="AO3" s="362"/>
      <c r="AP3" s="354"/>
      <c r="AQ3" s="354"/>
      <c r="AR3" s="354"/>
      <c r="AS3" s="354"/>
      <c r="AT3" s="354"/>
      <c r="AU3" s="354"/>
      <c r="AV3" s="354"/>
      <c r="AW3" s="354"/>
      <c r="AX3" s="354"/>
      <c r="AY3" s="354"/>
      <c r="AZ3" s="354"/>
      <c r="BA3" s="354"/>
      <c r="BB3" s="354"/>
      <c r="BC3" s="354"/>
      <c r="BD3" s="354"/>
      <c r="BE3" s="370" t="s">
        <v>47</v>
      </c>
      <c r="BF3" s="354"/>
    </row>
    <row r="4" spans="1:58" ht="33.75" customHeight="1" x14ac:dyDescent="0.25">
      <c r="A4" s="355" t="s">
        <v>5041</v>
      </c>
      <c r="B4" s="355">
        <f t="shared" si="0"/>
        <v>12</v>
      </c>
      <c r="C4" s="355" t="str">
        <f t="shared" si="1"/>
        <v>267187/2016</v>
      </c>
      <c r="D4" s="355" t="s">
        <v>2185</v>
      </c>
      <c r="E4" s="355">
        <f t="shared" si="2"/>
        <v>11</v>
      </c>
      <c r="F4" s="356" t="s">
        <v>5042</v>
      </c>
      <c r="G4" s="356" t="s">
        <v>5043</v>
      </c>
      <c r="H4" s="357">
        <v>174088</v>
      </c>
      <c r="I4" s="358">
        <v>19844</v>
      </c>
      <c r="J4" s="357" t="s">
        <v>5044</v>
      </c>
      <c r="K4" s="356"/>
      <c r="L4" s="356" t="s">
        <v>5045</v>
      </c>
      <c r="M4" s="356" t="s">
        <v>5036</v>
      </c>
      <c r="N4" s="359" t="s">
        <v>5037</v>
      </c>
      <c r="O4" s="360"/>
      <c r="P4" s="361"/>
      <c r="Q4" s="368"/>
      <c r="R4" s="363"/>
      <c r="S4" s="362"/>
      <c r="T4" s="364"/>
      <c r="U4" s="365"/>
      <c r="V4" s="365"/>
      <c r="W4" s="366"/>
      <c r="X4" s="361"/>
      <c r="Y4" s="362"/>
      <c r="Z4" s="366"/>
      <c r="AA4" s="361"/>
      <c r="AB4" s="361"/>
      <c r="AC4" s="365"/>
      <c r="AD4" s="367"/>
      <c r="AE4" s="368"/>
      <c r="AF4" s="361"/>
      <c r="AG4" s="361"/>
      <c r="AH4" s="368"/>
      <c r="AI4" s="368"/>
      <c r="AJ4" s="362"/>
      <c r="AK4" s="362"/>
      <c r="AL4" s="362"/>
      <c r="AM4" s="369"/>
      <c r="AN4" s="362"/>
      <c r="AO4" s="362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</row>
    <row r="5" spans="1:58" ht="33.75" customHeight="1" x14ac:dyDescent="0.25">
      <c r="A5" s="355" t="s">
        <v>5046</v>
      </c>
      <c r="B5" s="355">
        <f t="shared" si="0"/>
        <v>12</v>
      </c>
      <c r="C5" s="355" t="str">
        <f t="shared" si="1"/>
        <v>177928/2016</v>
      </c>
      <c r="D5" s="355" t="s">
        <v>2272</v>
      </c>
      <c r="E5" s="355">
        <f t="shared" si="2"/>
        <v>11</v>
      </c>
      <c r="F5" s="356" t="s">
        <v>5047</v>
      </c>
      <c r="G5" s="356" t="s">
        <v>5033</v>
      </c>
      <c r="H5" s="357">
        <v>174089</v>
      </c>
      <c r="I5" s="358">
        <v>9560.8799999999992</v>
      </c>
      <c r="J5" s="357" t="s">
        <v>5048</v>
      </c>
      <c r="K5" s="356"/>
      <c r="L5" s="356" t="s">
        <v>5049</v>
      </c>
      <c r="M5" s="356" t="s">
        <v>5036</v>
      </c>
      <c r="N5" s="359" t="s">
        <v>5037</v>
      </c>
      <c r="O5" s="373"/>
      <c r="P5" s="371"/>
      <c r="Q5" s="361"/>
      <c r="R5" s="363"/>
      <c r="S5" s="362"/>
      <c r="T5" s="364"/>
      <c r="U5" s="371"/>
      <c r="V5" s="365"/>
      <c r="W5" s="366"/>
      <c r="X5" s="361"/>
      <c r="Y5" s="362"/>
      <c r="Z5" s="366"/>
      <c r="AA5" s="361"/>
      <c r="AB5" s="361"/>
      <c r="AC5" s="365"/>
      <c r="AD5" s="367"/>
      <c r="AE5" s="368"/>
      <c r="AF5" s="361"/>
      <c r="AG5" s="361"/>
      <c r="AH5" s="368"/>
      <c r="AI5" s="368"/>
      <c r="AJ5" s="362"/>
      <c r="AK5" s="362"/>
      <c r="AL5" s="362"/>
      <c r="AM5" s="369"/>
      <c r="AN5" s="362"/>
      <c r="AO5" s="362"/>
      <c r="AP5" s="354"/>
      <c r="AQ5" s="354"/>
      <c r="AR5" s="354"/>
      <c r="AS5" s="354"/>
      <c r="AT5" s="354"/>
      <c r="AU5" s="354"/>
      <c r="AV5" s="354"/>
      <c r="AW5" s="354"/>
      <c r="AX5" s="354"/>
      <c r="AY5" s="354"/>
      <c r="AZ5" s="354"/>
      <c r="BA5" s="354"/>
      <c r="BB5" s="354"/>
      <c r="BC5" s="354"/>
      <c r="BD5" s="354"/>
      <c r="BE5" s="354"/>
      <c r="BF5" s="354"/>
    </row>
    <row r="6" spans="1:58" ht="33.75" customHeight="1" x14ac:dyDescent="0.25">
      <c r="A6" s="355" t="s">
        <v>5050</v>
      </c>
      <c r="B6" s="355">
        <f t="shared" si="0"/>
        <v>12</v>
      </c>
      <c r="C6" s="355" t="str">
        <f t="shared" si="1"/>
        <v>178186/2016</v>
      </c>
      <c r="D6" s="355" t="s">
        <v>2265</v>
      </c>
      <c r="E6" s="355">
        <f t="shared" si="2"/>
        <v>11</v>
      </c>
      <c r="F6" s="356" t="s">
        <v>5051</v>
      </c>
      <c r="G6" s="356" t="s">
        <v>5043</v>
      </c>
      <c r="H6" s="357">
        <v>174087</v>
      </c>
      <c r="I6" s="358">
        <v>13488.5</v>
      </c>
      <c r="J6" s="357" t="s">
        <v>5052</v>
      </c>
      <c r="K6" s="356"/>
      <c r="L6" s="356" t="s">
        <v>5053</v>
      </c>
      <c r="M6" s="356" t="s">
        <v>5036</v>
      </c>
      <c r="N6" s="359" t="s">
        <v>5037</v>
      </c>
      <c r="O6" s="360"/>
      <c r="P6" s="361"/>
      <c r="Q6" s="362"/>
      <c r="R6" s="363"/>
      <c r="S6" s="362"/>
      <c r="T6" s="364"/>
      <c r="U6" s="365"/>
      <c r="V6" s="365"/>
      <c r="W6" s="366"/>
      <c r="X6" s="361"/>
      <c r="Y6" s="362"/>
      <c r="Z6" s="366"/>
      <c r="AA6" s="361"/>
      <c r="AB6" s="361"/>
      <c r="AC6" s="365"/>
      <c r="AD6" s="367"/>
      <c r="AE6" s="368"/>
      <c r="AF6" s="361"/>
      <c r="AG6" s="361"/>
      <c r="AH6" s="368"/>
      <c r="AI6" s="368"/>
      <c r="AJ6" s="362"/>
      <c r="AK6" s="362"/>
      <c r="AL6" s="362"/>
      <c r="AM6" s="369"/>
      <c r="AN6" s="362"/>
      <c r="AO6" s="362"/>
      <c r="AP6" s="354"/>
      <c r="AQ6" s="354"/>
      <c r="AR6" s="354"/>
      <c r="AS6" s="354"/>
      <c r="AT6" s="354"/>
      <c r="AU6" s="354"/>
      <c r="AV6" s="354"/>
      <c r="AW6" s="354"/>
      <c r="AX6" s="354"/>
      <c r="AY6" s="354"/>
      <c r="AZ6" s="354"/>
      <c r="BA6" s="354"/>
      <c r="BB6" s="354"/>
      <c r="BC6" s="354"/>
      <c r="BD6" s="354"/>
      <c r="BE6" s="354"/>
      <c r="BF6" s="354"/>
    </row>
    <row r="7" spans="1:58" ht="33.75" customHeight="1" x14ac:dyDescent="0.25">
      <c r="A7" s="355" t="s">
        <v>5054</v>
      </c>
      <c r="B7" s="355">
        <f t="shared" si="0"/>
        <v>12</v>
      </c>
      <c r="C7" s="355" t="str">
        <f t="shared" si="1"/>
        <v>287697/2016</v>
      </c>
      <c r="D7" s="355" t="s">
        <v>2458</v>
      </c>
      <c r="E7" s="355">
        <f t="shared" si="2"/>
        <v>11</v>
      </c>
      <c r="F7" s="356" t="s">
        <v>5055</v>
      </c>
      <c r="G7" s="356" t="s">
        <v>5043</v>
      </c>
      <c r="H7" s="357">
        <v>174090</v>
      </c>
      <c r="I7" s="358">
        <v>34020</v>
      </c>
      <c r="J7" s="357" t="s">
        <v>5056</v>
      </c>
      <c r="K7" s="356"/>
      <c r="L7" s="356" t="s">
        <v>5057</v>
      </c>
      <c r="M7" s="356" t="s">
        <v>5036</v>
      </c>
      <c r="N7" s="359" t="s">
        <v>5037</v>
      </c>
      <c r="O7" s="374"/>
      <c r="P7" s="361"/>
      <c r="Q7" s="361"/>
      <c r="R7" s="363"/>
      <c r="S7" s="362"/>
      <c r="T7" s="364"/>
      <c r="U7" s="371"/>
      <c r="V7" s="365"/>
      <c r="W7" s="366"/>
      <c r="X7" s="361"/>
      <c r="Y7" s="362"/>
      <c r="Z7" s="366"/>
      <c r="AA7" s="361"/>
      <c r="AB7" s="361"/>
      <c r="AC7" s="365"/>
      <c r="AD7" s="367"/>
      <c r="AE7" s="368"/>
      <c r="AF7" s="361"/>
      <c r="AG7" s="361"/>
      <c r="AH7" s="368"/>
      <c r="AI7" s="368"/>
      <c r="AJ7" s="362"/>
      <c r="AK7" s="362"/>
      <c r="AL7" s="362"/>
      <c r="AM7" s="369"/>
      <c r="AN7" s="362"/>
      <c r="AO7" s="362"/>
      <c r="AP7" s="354"/>
      <c r="AQ7" s="354"/>
      <c r="AR7" s="354"/>
      <c r="AS7" s="354"/>
      <c r="AT7" s="354"/>
      <c r="AU7" s="354"/>
      <c r="AV7" s="354"/>
      <c r="AW7" s="354"/>
      <c r="AX7" s="354"/>
      <c r="AY7" s="354"/>
      <c r="AZ7" s="354"/>
      <c r="BA7" s="354"/>
      <c r="BB7" s="354"/>
      <c r="BC7" s="354"/>
      <c r="BD7" s="354"/>
      <c r="BE7" s="354"/>
      <c r="BF7" s="354"/>
    </row>
    <row r="8" spans="1:58" ht="33.75" customHeight="1" x14ac:dyDescent="0.25">
      <c r="A8" s="355" t="s">
        <v>5058</v>
      </c>
      <c r="B8" s="355">
        <f t="shared" si="0"/>
        <v>12</v>
      </c>
      <c r="C8" s="355" t="str">
        <f t="shared" si="1"/>
        <v>335244/2016</v>
      </c>
      <c r="D8" s="355" t="s">
        <v>5576</v>
      </c>
      <c r="E8" s="355">
        <f t="shared" si="2"/>
        <v>11</v>
      </c>
      <c r="F8" s="356" t="s">
        <v>5059</v>
      </c>
      <c r="G8" s="356" t="s">
        <v>5060</v>
      </c>
      <c r="H8" s="357">
        <v>174091</v>
      </c>
      <c r="I8" s="358">
        <v>441800</v>
      </c>
      <c r="J8" s="357" t="s">
        <v>5034</v>
      </c>
      <c r="K8" s="356"/>
      <c r="L8" s="356" t="s">
        <v>5061</v>
      </c>
      <c r="M8" s="356" t="s">
        <v>5036</v>
      </c>
      <c r="N8" s="359" t="s">
        <v>5037</v>
      </c>
      <c r="O8" s="374"/>
      <c r="P8" s="361"/>
      <c r="Q8" s="362"/>
      <c r="R8" s="363"/>
      <c r="S8" s="362"/>
      <c r="T8" s="364"/>
      <c r="U8" s="365"/>
      <c r="V8" s="365"/>
      <c r="W8" s="366"/>
      <c r="X8" s="361"/>
      <c r="Y8" s="362"/>
      <c r="Z8" s="366"/>
      <c r="AA8" s="361"/>
      <c r="AB8" s="361"/>
      <c r="AC8" s="365"/>
      <c r="AD8" s="367"/>
      <c r="AE8" s="368"/>
      <c r="AF8" s="361"/>
      <c r="AG8" s="361"/>
      <c r="AH8" s="368"/>
      <c r="AI8" s="368"/>
      <c r="AJ8" s="362"/>
      <c r="AK8" s="362"/>
      <c r="AL8" s="362"/>
      <c r="AM8" s="369"/>
      <c r="AN8" s="362"/>
      <c r="AO8" s="362"/>
      <c r="AP8" s="354"/>
      <c r="AQ8" s="354"/>
      <c r="AR8" s="354"/>
      <c r="AS8" s="354"/>
      <c r="AT8" s="354"/>
      <c r="AU8" s="354"/>
      <c r="AV8" s="354"/>
      <c r="AW8" s="354"/>
      <c r="AX8" s="354"/>
      <c r="AY8" s="354"/>
      <c r="AZ8" s="354"/>
      <c r="BA8" s="354"/>
      <c r="BB8" s="354"/>
      <c r="BC8" s="354"/>
      <c r="BD8" s="354"/>
      <c r="BE8" s="354"/>
      <c r="BF8" s="354"/>
    </row>
    <row r="9" spans="1:58" ht="33.75" customHeight="1" x14ac:dyDescent="0.25">
      <c r="A9" s="355" t="s">
        <v>5062</v>
      </c>
      <c r="B9" s="355">
        <f t="shared" si="0"/>
        <v>12</v>
      </c>
      <c r="C9" s="355" t="str">
        <f t="shared" si="1"/>
        <v>295598/2016</v>
      </c>
      <c r="D9" s="355" t="s">
        <v>5577</v>
      </c>
      <c r="E9" s="355">
        <f t="shared" si="2"/>
        <v>11</v>
      </c>
      <c r="F9" s="356" t="s">
        <v>5063</v>
      </c>
      <c r="G9" s="356" t="s">
        <v>5060</v>
      </c>
      <c r="H9" s="357">
        <v>171643</v>
      </c>
      <c r="I9" s="358">
        <v>2089766.38</v>
      </c>
      <c r="J9" s="357" t="s">
        <v>5064</v>
      </c>
      <c r="K9" s="356"/>
      <c r="L9" s="356" t="s">
        <v>5065</v>
      </c>
      <c r="M9" s="356" t="s">
        <v>5066</v>
      </c>
      <c r="N9" s="359" t="s">
        <v>5037</v>
      </c>
      <c r="O9" s="360"/>
      <c r="P9" s="361"/>
      <c r="Q9" s="362"/>
      <c r="R9" s="363"/>
      <c r="S9" s="362"/>
      <c r="T9" s="364"/>
      <c r="U9" s="365"/>
      <c r="V9" s="365"/>
      <c r="W9" s="366"/>
      <c r="X9" s="361"/>
      <c r="Y9" s="362"/>
      <c r="Z9" s="366"/>
      <c r="AA9" s="361"/>
      <c r="AB9" s="361"/>
      <c r="AC9" s="365"/>
      <c r="AD9" s="367"/>
      <c r="AE9" s="368"/>
      <c r="AF9" s="361"/>
      <c r="AG9" s="361"/>
      <c r="AH9" s="368"/>
      <c r="AI9" s="368"/>
      <c r="AJ9" s="362"/>
      <c r="AK9" s="362"/>
      <c r="AL9" s="362"/>
      <c r="AM9" s="369"/>
      <c r="AN9" s="362"/>
      <c r="AO9" s="362"/>
      <c r="AP9" s="354"/>
      <c r="AQ9" s="354"/>
      <c r="AR9" s="354"/>
      <c r="AS9" s="354"/>
      <c r="AT9" s="354"/>
      <c r="AU9" s="354"/>
      <c r="AV9" s="354"/>
      <c r="AW9" s="354"/>
      <c r="AX9" s="354"/>
      <c r="AY9" s="354"/>
      <c r="AZ9" s="354"/>
      <c r="BA9" s="354"/>
      <c r="BB9" s="354"/>
      <c r="BC9" s="354"/>
      <c r="BD9" s="354"/>
      <c r="BE9" s="354"/>
      <c r="BF9" s="354"/>
    </row>
    <row r="10" spans="1:58" ht="33.75" customHeight="1" x14ac:dyDescent="0.25">
      <c r="A10" s="355" t="s">
        <v>5067</v>
      </c>
      <c r="B10" s="355">
        <f t="shared" si="0"/>
        <v>12</v>
      </c>
      <c r="C10" s="355" t="str">
        <f t="shared" si="1"/>
        <v>196937/2016</v>
      </c>
      <c r="D10" s="355" t="s">
        <v>5578</v>
      </c>
      <c r="E10" s="355">
        <f t="shared" si="2"/>
        <v>11</v>
      </c>
      <c r="F10" s="356" t="s">
        <v>5068</v>
      </c>
      <c r="G10" s="356" t="s">
        <v>5060</v>
      </c>
      <c r="H10" s="357">
        <v>171646</v>
      </c>
      <c r="I10" s="358">
        <v>1595193.6</v>
      </c>
      <c r="J10" s="357" t="s">
        <v>5069</v>
      </c>
      <c r="K10" s="375"/>
      <c r="L10" s="376" t="s">
        <v>5070</v>
      </c>
      <c r="M10" s="356" t="s">
        <v>5066</v>
      </c>
      <c r="N10" s="359" t="s">
        <v>5037</v>
      </c>
      <c r="O10" s="360"/>
      <c r="P10" s="361"/>
      <c r="Q10" s="368"/>
      <c r="R10" s="363"/>
      <c r="S10" s="362"/>
      <c r="T10" s="364"/>
      <c r="U10" s="365"/>
      <c r="V10" s="365"/>
      <c r="W10" s="366"/>
      <c r="X10" s="361"/>
      <c r="Y10" s="362"/>
      <c r="Z10" s="366"/>
      <c r="AA10" s="361"/>
      <c r="AB10" s="361"/>
      <c r="AC10" s="365"/>
      <c r="AD10" s="367"/>
      <c r="AE10" s="368"/>
      <c r="AF10" s="361"/>
      <c r="AG10" s="361"/>
      <c r="AH10" s="368"/>
      <c r="AI10" s="368"/>
      <c r="AJ10" s="362"/>
      <c r="AK10" s="362"/>
      <c r="AL10" s="362"/>
      <c r="AM10" s="369"/>
      <c r="AN10" s="362"/>
      <c r="AO10" s="362"/>
      <c r="AP10" s="354"/>
      <c r="AQ10" s="354"/>
      <c r="AR10" s="354"/>
      <c r="AS10" s="354"/>
      <c r="AT10" s="354"/>
      <c r="AU10" s="354"/>
      <c r="AV10" s="354"/>
      <c r="AW10" s="354"/>
      <c r="AX10" s="354"/>
      <c r="AY10" s="354"/>
      <c r="AZ10" s="354"/>
      <c r="BA10" s="354"/>
      <c r="BB10" s="354"/>
      <c r="BC10" s="354"/>
      <c r="BD10" s="354"/>
      <c r="BE10" s="354"/>
      <c r="BF10" s="354"/>
    </row>
    <row r="11" spans="1:58" ht="33.75" customHeight="1" x14ac:dyDescent="0.25">
      <c r="A11" s="355" t="s">
        <v>5071</v>
      </c>
      <c r="B11" s="355">
        <f t="shared" si="0"/>
        <v>12</v>
      </c>
      <c r="C11" s="355" t="str">
        <f t="shared" si="1"/>
        <v>322003/2016</v>
      </c>
      <c r="D11" s="355" t="s">
        <v>5579</v>
      </c>
      <c r="E11" s="355">
        <f t="shared" si="2"/>
        <v>11</v>
      </c>
      <c r="F11" s="356" t="s">
        <v>5059</v>
      </c>
      <c r="G11" s="356" t="s">
        <v>5060</v>
      </c>
      <c r="H11" s="357">
        <v>171641</v>
      </c>
      <c r="I11" s="358">
        <v>19679502</v>
      </c>
      <c r="J11" s="357" t="s">
        <v>5069</v>
      </c>
      <c r="K11" s="375"/>
      <c r="L11" s="376" t="s">
        <v>5072</v>
      </c>
      <c r="M11" s="356" t="s">
        <v>5066</v>
      </c>
      <c r="N11" s="359" t="s">
        <v>5037</v>
      </c>
      <c r="O11" s="360"/>
      <c r="P11" s="361"/>
      <c r="Q11" s="362"/>
      <c r="R11" s="363"/>
      <c r="S11" s="362"/>
      <c r="T11" s="364"/>
      <c r="U11" s="365"/>
      <c r="V11" s="365"/>
      <c r="W11" s="366"/>
      <c r="X11" s="361"/>
      <c r="Y11" s="362"/>
      <c r="Z11" s="366"/>
      <c r="AA11" s="361"/>
      <c r="AB11" s="361"/>
      <c r="AC11" s="365"/>
      <c r="AD11" s="367"/>
      <c r="AE11" s="368"/>
      <c r="AF11" s="361"/>
      <c r="AG11" s="361"/>
      <c r="AH11" s="368"/>
      <c r="AI11" s="368"/>
      <c r="AJ11" s="362"/>
      <c r="AK11" s="362"/>
      <c r="AL11" s="362"/>
      <c r="AM11" s="369"/>
      <c r="AN11" s="362"/>
      <c r="AO11" s="362"/>
      <c r="AP11" s="354"/>
      <c r="AQ11" s="354"/>
      <c r="AR11" s="354"/>
      <c r="AS11" s="354"/>
      <c r="AT11" s="354"/>
      <c r="AU11" s="354"/>
      <c r="AV11" s="354"/>
      <c r="AW11" s="354"/>
      <c r="AX11" s="354"/>
      <c r="AY11" s="354"/>
      <c r="AZ11" s="354"/>
      <c r="BA11" s="354"/>
      <c r="BB11" s="354"/>
      <c r="BC11" s="354"/>
      <c r="BD11" s="354"/>
      <c r="BE11" s="354"/>
      <c r="BF11" s="354"/>
    </row>
    <row r="12" spans="1:58" ht="33.75" customHeight="1" x14ac:dyDescent="0.25">
      <c r="A12" s="355" t="s">
        <v>5073</v>
      </c>
      <c r="B12" s="355">
        <f t="shared" si="0"/>
        <v>11</v>
      </c>
      <c r="C12" s="355" t="str">
        <f>A12</f>
        <v>335711/2016</v>
      </c>
      <c r="D12" s="355" t="s">
        <v>5073</v>
      </c>
      <c r="E12" s="355">
        <f t="shared" si="2"/>
        <v>11</v>
      </c>
      <c r="F12" s="356" t="s">
        <v>5059</v>
      </c>
      <c r="G12" s="356" t="s">
        <v>5060</v>
      </c>
      <c r="H12" s="357">
        <v>169412</v>
      </c>
      <c r="I12" s="377">
        <v>690000</v>
      </c>
      <c r="J12" s="357" t="s">
        <v>5069</v>
      </c>
      <c r="K12" s="356"/>
      <c r="L12" s="356" t="s">
        <v>5074</v>
      </c>
      <c r="M12" s="356" t="s">
        <v>5075</v>
      </c>
      <c r="N12" s="359" t="s">
        <v>5037</v>
      </c>
      <c r="O12" s="360"/>
      <c r="P12" s="361"/>
      <c r="Q12" s="361"/>
      <c r="R12" s="363"/>
      <c r="S12" s="362"/>
      <c r="T12" s="364"/>
      <c r="U12" s="365"/>
      <c r="V12" s="365"/>
      <c r="W12" s="366"/>
      <c r="X12" s="361"/>
      <c r="Y12" s="362"/>
      <c r="Z12" s="366"/>
      <c r="AA12" s="361"/>
      <c r="AB12" s="361"/>
      <c r="AC12" s="365"/>
      <c r="AD12" s="367"/>
      <c r="AE12" s="368"/>
      <c r="AF12" s="361"/>
      <c r="AG12" s="361"/>
      <c r="AH12" s="368"/>
      <c r="AI12" s="368"/>
      <c r="AJ12" s="362"/>
      <c r="AK12" s="362"/>
      <c r="AL12" s="362"/>
      <c r="AM12" s="369"/>
      <c r="AN12" s="362"/>
      <c r="AO12" s="362"/>
      <c r="AP12" s="354"/>
      <c r="AQ12" s="354"/>
      <c r="AR12" s="354"/>
      <c r="AS12" s="354"/>
      <c r="AT12" s="354"/>
      <c r="AU12" s="354"/>
      <c r="AV12" s="354"/>
      <c r="AW12" s="354"/>
      <c r="AX12" s="354"/>
      <c r="AY12" s="354"/>
      <c r="AZ12" s="354"/>
      <c r="BA12" s="354"/>
      <c r="BB12" s="354"/>
      <c r="BC12" s="354"/>
      <c r="BD12" s="354"/>
      <c r="BE12" s="354"/>
      <c r="BF12" s="354"/>
    </row>
    <row r="13" spans="1:58" ht="33.75" customHeight="1" x14ac:dyDescent="0.25">
      <c r="A13" s="355" t="s">
        <v>5076</v>
      </c>
      <c r="B13" s="355">
        <f t="shared" si="0"/>
        <v>11</v>
      </c>
      <c r="C13" s="355" t="str">
        <f t="shared" ref="C13:C18" si="3">A13</f>
        <v>335255/2016</v>
      </c>
      <c r="D13" s="355" t="s">
        <v>5076</v>
      </c>
      <c r="E13" s="355">
        <f t="shared" si="2"/>
        <v>11</v>
      </c>
      <c r="F13" s="356" t="s">
        <v>5059</v>
      </c>
      <c r="G13" s="356" t="s">
        <v>5060</v>
      </c>
      <c r="H13" s="357">
        <v>169409</v>
      </c>
      <c r="I13" s="377">
        <v>1687500</v>
      </c>
      <c r="J13" s="357" t="s">
        <v>5064</v>
      </c>
      <c r="K13" s="356"/>
      <c r="L13" s="356" t="s">
        <v>5077</v>
      </c>
      <c r="M13" s="356" t="s">
        <v>5075</v>
      </c>
      <c r="N13" s="359" t="s">
        <v>5037</v>
      </c>
      <c r="O13" s="360"/>
      <c r="P13" s="361"/>
      <c r="Q13" s="362"/>
      <c r="R13" s="363"/>
      <c r="S13" s="362"/>
      <c r="T13" s="364"/>
      <c r="U13" s="365"/>
      <c r="V13" s="365"/>
      <c r="W13" s="366"/>
      <c r="X13" s="361"/>
      <c r="Y13" s="362"/>
      <c r="Z13" s="366"/>
      <c r="AA13" s="361"/>
      <c r="AB13" s="361"/>
      <c r="AC13" s="365"/>
      <c r="AD13" s="367"/>
      <c r="AE13" s="368"/>
      <c r="AF13" s="361"/>
      <c r="AG13" s="361"/>
      <c r="AH13" s="368"/>
      <c r="AI13" s="368"/>
      <c r="AJ13" s="362"/>
      <c r="AK13" s="362"/>
      <c r="AL13" s="362"/>
      <c r="AM13" s="369"/>
      <c r="AN13" s="362"/>
      <c r="AO13" s="362"/>
      <c r="AP13" s="354"/>
      <c r="AQ13" s="354"/>
      <c r="AR13" s="354"/>
      <c r="AS13" s="354"/>
      <c r="AT13" s="354"/>
      <c r="AU13" s="354"/>
      <c r="AV13" s="354"/>
      <c r="AW13" s="354"/>
      <c r="AX13" s="354"/>
      <c r="AY13" s="354"/>
      <c r="AZ13" s="354"/>
      <c r="BA13" s="354"/>
      <c r="BB13" s="354"/>
      <c r="BC13" s="354"/>
      <c r="BD13" s="354"/>
      <c r="BE13" s="354"/>
      <c r="BF13" s="354"/>
    </row>
    <row r="14" spans="1:58" ht="33.75" customHeight="1" x14ac:dyDescent="0.25">
      <c r="A14" s="355" t="s">
        <v>5078</v>
      </c>
      <c r="B14" s="355">
        <f t="shared" si="0"/>
        <v>11</v>
      </c>
      <c r="C14" s="355" t="str">
        <f t="shared" si="3"/>
        <v>335905/2016</v>
      </c>
      <c r="D14" s="355" t="s">
        <v>5078</v>
      </c>
      <c r="E14" s="355">
        <f t="shared" si="2"/>
        <v>11</v>
      </c>
      <c r="F14" s="356" t="s">
        <v>5059</v>
      </c>
      <c r="G14" s="356" t="s">
        <v>5060</v>
      </c>
      <c r="H14" s="357">
        <v>169407</v>
      </c>
      <c r="I14" s="377">
        <v>383750</v>
      </c>
      <c r="J14" s="357" t="s">
        <v>5064</v>
      </c>
      <c r="K14" s="356"/>
      <c r="L14" s="356" t="s">
        <v>5079</v>
      </c>
      <c r="M14" s="356" t="s">
        <v>5075</v>
      </c>
      <c r="N14" s="359" t="s">
        <v>5037</v>
      </c>
      <c r="O14" s="360"/>
      <c r="P14" s="361"/>
      <c r="Q14" s="365"/>
      <c r="R14" s="363"/>
      <c r="S14" s="362"/>
      <c r="T14" s="364"/>
      <c r="U14" s="365"/>
      <c r="V14" s="365"/>
      <c r="W14" s="366"/>
      <c r="X14" s="361"/>
      <c r="Y14" s="362"/>
      <c r="Z14" s="366"/>
      <c r="AA14" s="361"/>
      <c r="AB14" s="361"/>
      <c r="AC14" s="365"/>
      <c r="AD14" s="367"/>
      <c r="AE14" s="368"/>
      <c r="AF14" s="361"/>
      <c r="AG14" s="361"/>
      <c r="AH14" s="368"/>
      <c r="AI14" s="368"/>
      <c r="AJ14" s="362"/>
      <c r="AK14" s="362"/>
      <c r="AL14" s="362"/>
      <c r="AM14" s="369"/>
      <c r="AN14" s="362"/>
      <c r="AO14" s="362"/>
      <c r="AP14" s="354"/>
      <c r="AQ14" s="354"/>
      <c r="AR14" s="354"/>
      <c r="AS14" s="354"/>
      <c r="AT14" s="354"/>
      <c r="AU14" s="354"/>
      <c r="AV14" s="354"/>
      <c r="AW14" s="354"/>
      <c r="AX14" s="354"/>
      <c r="AY14" s="354"/>
      <c r="AZ14" s="354"/>
      <c r="BA14" s="354"/>
      <c r="BB14" s="354"/>
      <c r="BC14" s="354"/>
      <c r="BD14" s="354"/>
      <c r="BE14" s="354"/>
      <c r="BF14" s="354"/>
    </row>
    <row r="15" spans="1:58" ht="33.75" customHeight="1" x14ac:dyDescent="0.25">
      <c r="A15" s="355" t="s">
        <v>5080</v>
      </c>
      <c r="B15" s="355">
        <f t="shared" si="0"/>
        <v>11</v>
      </c>
      <c r="C15" s="355" t="str">
        <f t="shared" si="3"/>
        <v>335466/2016</v>
      </c>
      <c r="D15" s="355" t="s">
        <v>5080</v>
      </c>
      <c r="E15" s="355">
        <f t="shared" si="2"/>
        <v>11</v>
      </c>
      <c r="F15" s="356" t="s">
        <v>5059</v>
      </c>
      <c r="G15" s="356" t="s">
        <v>5060</v>
      </c>
      <c r="H15" s="357">
        <v>169405</v>
      </c>
      <c r="I15" s="377">
        <v>110000</v>
      </c>
      <c r="J15" s="357" t="s">
        <v>5069</v>
      </c>
      <c r="K15" s="356"/>
      <c r="L15" s="356" t="s">
        <v>5081</v>
      </c>
      <c r="M15" s="356" t="s">
        <v>5075</v>
      </c>
      <c r="N15" s="359" t="s">
        <v>5037</v>
      </c>
      <c r="O15" s="374"/>
      <c r="P15" s="361"/>
      <c r="Q15" s="365"/>
      <c r="R15" s="363"/>
      <c r="S15" s="362"/>
      <c r="T15" s="364"/>
      <c r="U15" s="365"/>
      <c r="V15" s="365"/>
      <c r="W15" s="366"/>
      <c r="X15" s="361"/>
      <c r="Y15" s="362"/>
      <c r="Z15" s="366"/>
      <c r="AA15" s="361"/>
      <c r="AB15" s="361"/>
      <c r="AC15" s="365"/>
      <c r="AD15" s="367"/>
      <c r="AE15" s="368"/>
      <c r="AF15" s="361"/>
      <c r="AG15" s="361"/>
      <c r="AH15" s="368"/>
      <c r="AI15" s="368"/>
      <c r="AJ15" s="362"/>
      <c r="AK15" s="362"/>
      <c r="AL15" s="362"/>
      <c r="AM15" s="369"/>
      <c r="AN15" s="362"/>
      <c r="AO15" s="362"/>
      <c r="AP15" s="354"/>
      <c r="AQ15" s="354"/>
      <c r="AR15" s="354"/>
      <c r="AS15" s="354"/>
      <c r="AT15" s="354"/>
      <c r="AU15" s="354"/>
      <c r="AV15" s="354"/>
      <c r="AW15" s="354"/>
      <c r="AX15" s="354"/>
      <c r="AY15" s="354"/>
      <c r="AZ15" s="354"/>
      <c r="BA15" s="354"/>
      <c r="BB15" s="354"/>
      <c r="BC15" s="354"/>
      <c r="BD15" s="354"/>
      <c r="BE15" s="354"/>
      <c r="BF15" s="354"/>
    </row>
    <row r="16" spans="1:58" ht="33.75" customHeight="1" x14ac:dyDescent="0.25">
      <c r="A16" s="355" t="s">
        <v>3033</v>
      </c>
      <c r="B16" s="355">
        <f t="shared" si="0"/>
        <v>11</v>
      </c>
      <c r="C16" s="355" t="str">
        <f t="shared" si="3"/>
        <v>335331/2016</v>
      </c>
      <c r="D16" s="355" t="s">
        <v>3033</v>
      </c>
      <c r="E16" s="355">
        <f t="shared" si="2"/>
        <v>11</v>
      </c>
      <c r="F16" s="356" t="s">
        <v>3103</v>
      </c>
      <c r="G16" s="356" t="s">
        <v>5043</v>
      </c>
      <c r="H16" s="357">
        <v>169404</v>
      </c>
      <c r="I16" s="377">
        <v>325770.95</v>
      </c>
      <c r="J16" s="357" t="s">
        <v>5082</v>
      </c>
      <c r="K16" s="356"/>
      <c r="L16" s="356" t="s">
        <v>5083</v>
      </c>
      <c r="M16" s="356" t="s">
        <v>5075</v>
      </c>
      <c r="N16" s="359" t="s">
        <v>5037</v>
      </c>
      <c r="O16" s="360"/>
      <c r="P16" s="361"/>
      <c r="Q16" s="365"/>
      <c r="R16" s="363"/>
      <c r="S16" s="362"/>
      <c r="T16" s="364"/>
      <c r="U16" s="365"/>
      <c r="V16" s="365"/>
      <c r="W16" s="366"/>
      <c r="X16" s="361"/>
      <c r="Y16" s="362"/>
      <c r="Z16" s="366"/>
      <c r="AA16" s="361"/>
      <c r="AB16" s="361"/>
      <c r="AC16" s="365"/>
      <c r="AD16" s="367"/>
      <c r="AE16" s="368"/>
      <c r="AF16" s="361"/>
      <c r="AG16" s="361"/>
      <c r="AH16" s="368"/>
      <c r="AI16" s="368"/>
      <c r="AJ16" s="362"/>
      <c r="AK16" s="362"/>
      <c r="AL16" s="362"/>
      <c r="AM16" s="369"/>
      <c r="AN16" s="362"/>
      <c r="AO16" s="362"/>
      <c r="AP16" s="354"/>
      <c r="AQ16" s="354"/>
      <c r="AR16" s="354"/>
      <c r="AS16" s="354"/>
      <c r="AT16" s="354"/>
      <c r="AU16" s="354"/>
      <c r="AV16" s="354"/>
      <c r="AW16" s="354"/>
      <c r="AX16" s="354"/>
      <c r="AY16" s="354"/>
      <c r="AZ16" s="354"/>
      <c r="BA16" s="354"/>
      <c r="BB16" s="354"/>
      <c r="BC16" s="354"/>
      <c r="BD16" s="354"/>
      <c r="BE16" s="354"/>
      <c r="BF16" s="354"/>
    </row>
    <row r="17" spans="1:58" ht="33.75" customHeight="1" x14ac:dyDescent="0.25">
      <c r="A17" s="355" t="s">
        <v>5084</v>
      </c>
      <c r="B17" s="355">
        <f t="shared" si="0"/>
        <v>11</v>
      </c>
      <c r="C17" s="355" t="str">
        <f t="shared" si="3"/>
        <v>335381/2016</v>
      </c>
      <c r="D17" s="355" t="s">
        <v>5084</v>
      </c>
      <c r="E17" s="355">
        <f t="shared" si="2"/>
        <v>11</v>
      </c>
      <c r="F17" s="356" t="s">
        <v>5059</v>
      </c>
      <c r="G17" s="356" t="s">
        <v>5060</v>
      </c>
      <c r="H17" s="357">
        <v>169402</v>
      </c>
      <c r="I17" s="377">
        <v>3089250</v>
      </c>
      <c r="J17" s="357" t="s">
        <v>5064</v>
      </c>
      <c r="K17" s="356"/>
      <c r="L17" s="356" t="s">
        <v>5085</v>
      </c>
      <c r="M17" s="356" t="s">
        <v>5075</v>
      </c>
      <c r="N17" s="359" t="s">
        <v>5037</v>
      </c>
      <c r="O17" s="360"/>
      <c r="P17" s="361"/>
      <c r="Q17" s="365"/>
      <c r="R17" s="363"/>
      <c r="S17" s="362"/>
      <c r="T17" s="364"/>
      <c r="U17" s="365"/>
      <c r="V17" s="365"/>
      <c r="W17" s="366"/>
      <c r="X17" s="361"/>
      <c r="Y17" s="362"/>
      <c r="Z17" s="366"/>
      <c r="AA17" s="361"/>
      <c r="AB17" s="361"/>
      <c r="AC17" s="365"/>
      <c r="AD17" s="367"/>
      <c r="AE17" s="368"/>
      <c r="AF17" s="361"/>
      <c r="AG17" s="361"/>
      <c r="AH17" s="368"/>
      <c r="AI17" s="368"/>
      <c r="AJ17" s="362"/>
      <c r="AK17" s="362"/>
      <c r="AL17" s="362"/>
      <c r="AM17" s="369"/>
      <c r="AN17" s="362"/>
      <c r="AO17" s="362"/>
      <c r="AP17" s="354"/>
      <c r="AQ17" s="354"/>
      <c r="AR17" s="354"/>
      <c r="AS17" s="354"/>
      <c r="AT17" s="354"/>
      <c r="AU17" s="354"/>
      <c r="AV17" s="354"/>
      <c r="AW17" s="354"/>
      <c r="AX17" s="354"/>
      <c r="AY17" s="354"/>
      <c r="AZ17" s="354"/>
      <c r="BA17" s="354"/>
      <c r="BB17" s="354"/>
      <c r="BC17" s="354"/>
      <c r="BD17" s="354"/>
      <c r="BE17" s="354"/>
      <c r="BF17" s="354"/>
    </row>
    <row r="18" spans="1:58" ht="33.75" customHeight="1" x14ac:dyDescent="0.25">
      <c r="A18" s="355" t="s">
        <v>5086</v>
      </c>
      <c r="B18" s="355">
        <f t="shared" si="0"/>
        <v>11</v>
      </c>
      <c r="C18" s="355" t="str">
        <f t="shared" si="3"/>
        <v>295560/2016</v>
      </c>
      <c r="D18" s="355" t="s">
        <v>5086</v>
      </c>
      <c r="E18" s="355">
        <f t="shared" si="2"/>
        <v>11</v>
      </c>
      <c r="F18" s="356" t="s">
        <v>5063</v>
      </c>
      <c r="G18" s="356" t="s">
        <v>5060</v>
      </c>
      <c r="H18" s="357">
        <v>169401</v>
      </c>
      <c r="I18" s="377">
        <v>845168.7</v>
      </c>
      <c r="J18" s="357" t="s">
        <v>5064</v>
      </c>
      <c r="K18" s="356"/>
      <c r="L18" s="356" t="s">
        <v>5087</v>
      </c>
      <c r="M18" s="356" t="s">
        <v>5075</v>
      </c>
      <c r="N18" s="359" t="s">
        <v>5037</v>
      </c>
      <c r="O18" s="360"/>
      <c r="P18" s="361"/>
      <c r="Q18" s="362"/>
      <c r="R18" s="363"/>
      <c r="S18" s="362"/>
      <c r="T18" s="364"/>
      <c r="U18" s="365"/>
      <c r="V18" s="365"/>
      <c r="W18" s="366"/>
      <c r="X18" s="361"/>
      <c r="Y18" s="362"/>
      <c r="Z18" s="366"/>
      <c r="AA18" s="361"/>
      <c r="AB18" s="361"/>
      <c r="AC18" s="365"/>
      <c r="AD18" s="367"/>
      <c r="AE18" s="368"/>
      <c r="AF18" s="361"/>
      <c r="AG18" s="361"/>
      <c r="AH18" s="368"/>
      <c r="AI18" s="368"/>
      <c r="AJ18" s="362"/>
      <c r="AK18" s="362"/>
      <c r="AL18" s="362"/>
      <c r="AM18" s="369"/>
      <c r="AN18" s="362"/>
      <c r="AO18" s="362"/>
      <c r="AP18" s="354"/>
      <c r="AQ18" s="354"/>
      <c r="AR18" s="354"/>
      <c r="AS18" s="354"/>
      <c r="AT18" s="354"/>
      <c r="AU18" s="354"/>
      <c r="AV18" s="354"/>
      <c r="AW18" s="354"/>
      <c r="AX18" s="354"/>
      <c r="AY18" s="354"/>
      <c r="AZ18" s="354"/>
      <c r="BA18" s="354"/>
      <c r="BB18" s="354"/>
      <c r="BC18" s="354"/>
      <c r="BD18" s="354"/>
      <c r="BE18" s="354"/>
      <c r="BF18" s="354"/>
    </row>
    <row r="19" spans="1:58" ht="33.75" customHeight="1" x14ac:dyDescent="0.25">
      <c r="A19" s="355" t="s">
        <v>5088</v>
      </c>
      <c r="B19" s="355">
        <f t="shared" si="0"/>
        <v>12</v>
      </c>
      <c r="C19" s="355" t="str">
        <f t="shared" ref="C19:C20" si="4">MID(A19,2,11)</f>
        <v>320260/2016</v>
      </c>
      <c r="D19" s="355" t="s">
        <v>2733</v>
      </c>
      <c r="E19" s="355">
        <f t="shared" si="2"/>
        <v>11</v>
      </c>
      <c r="F19" s="356" t="s">
        <v>3103</v>
      </c>
      <c r="G19" s="356" t="s">
        <v>5043</v>
      </c>
      <c r="H19" s="357">
        <v>164844</v>
      </c>
      <c r="I19" s="377">
        <v>335871.98</v>
      </c>
      <c r="J19" s="357" t="s">
        <v>5056</v>
      </c>
      <c r="K19" s="356"/>
      <c r="L19" s="356" t="s">
        <v>5089</v>
      </c>
      <c r="M19" s="356" t="s">
        <v>5090</v>
      </c>
      <c r="N19" s="359" t="s">
        <v>5037</v>
      </c>
      <c r="O19" s="360"/>
      <c r="P19" s="361"/>
      <c r="Q19" s="362"/>
      <c r="R19" s="363"/>
      <c r="S19" s="362"/>
      <c r="T19" s="364"/>
      <c r="U19" s="365"/>
      <c r="V19" s="365"/>
      <c r="W19" s="366"/>
      <c r="X19" s="361"/>
      <c r="Y19" s="362"/>
      <c r="Z19" s="366"/>
      <c r="AA19" s="361"/>
      <c r="AB19" s="361"/>
      <c r="AC19" s="365"/>
      <c r="AD19" s="367"/>
      <c r="AE19" s="368"/>
      <c r="AF19" s="361"/>
      <c r="AG19" s="361"/>
      <c r="AH19" s="368"/>
      <c r="AI19" s="368"/>
      <c r="AJ19" s="362"/>
      <c r="AK19" s="362"/>
      <c r="AL19" s="362"/>
      <c r="AM19" s="369"/>
      <c r="AN19" s="368"/>
      <c r="AO19" s="368"/>
      <c r="AP19" s="354"/>
      <c r="AQ19" s="354"/>
      <c r="AR19" s="354"/>
      <c r="AS19" s="354"/>
      <c r="AT19" s="354"/>
      <c r="AU19" s="354"/>
      <c r="AV19" s="354"/>
      <c r="AW19" s="354"/>
      <c r="AX19" s="354"/>
      <c r="AY19" s="354"/>
      <c r="AZ19" s="354"/>
      <c r="BA19" s="354"/>
      <c r="BB19" s="354"/>
      <c r="BC19" s="354"/>
      <c r="BD19" s="354"/>
      <c r="BE19" s="354"/>
      <c r="BF19" s="354"/>
    </row>
    <row r="20" spans="1:58" ht="33.75" customHeight="1" x14ac:dyDescent="0.25">
      <c r="A20" s="355" t="s">
        <v>5091</v>
      </c>
      <c r="B20" s="355">
        <f t="shared" si="0"/>
        <v>12</v>
      </c>
      <c r="C20" s="355" t="str">
        <f t="shared" si="4"/>
        <v>310748/2016</v>
      </c>
      <c r="D20" s="355" t="s">
        <v>2635</v>
      </c>
      <c r="E20" s="355">
        <f t="shared" si="2"/>
        <v>11</v>
      </c>
      <c r="F20" s="356" t="s">
        <v>3103</v>
      </c>
      <c r="G20" s="356" t="s">
        <v>5043</v>
      </c>
      <c r="H20" s="357">
        <v>164843</v>
      </c>
      <c r="I20" s="377">
        <v>376434.6</v>
      </c>
      <c r="J20" s="357" t="s">
        <v>5056</v>
      </c>
      <c r="K20" s="356"/>
      <c r="L20" s="356" t="s">
        <v>5089</v>
      </c>
      <c r="M20" s="356" t="s">
        <v>5090</v>
      </c>
      <c r="N20" s="359" t="s">
        <v>5037</v>
      </c>
      <c r="O20" s="378"/>
      <c r="P20" s="361"/>
      <c r="Q20" s="368"/>
      <c r="R20" s="363"/>
      <c r="S20" s="362"/>
      <c r="T20" s="364"/>
      <c r="U20" s="365"/>
      <c r="V20" s="365"/>
      <c r="W20" s="366"/>
      <c r="X20" s="361"/>
      <c r="Y20" s="362"/>
      <c r="Z20" s="366"/>
      <c r="AA20" s="361"/>
      <c r="AB20" s="361"/>
      <c r="AC20" s="365"/>
      <c r="AD20" s="367"/>
      <c r="AE20" s="368"/>
      <c r="AF20" s="361"/>
      <c r="AG20" s="361"/>
      <c r="AH20" s="368"/>
      <c r="AI20" s="368"/>
      <c r="AJ20" s="362"/>
      <c r="AK20" s="362"/>
      <c r="AL20" s="362"/>
      <c r="AM20" s="369"/>
      <c r="AN20" s="362"/>
      <c r="AO20" s="362"/>
      <c r="AP20" s="354"/>
      <c r="AQ20" s="354"/>
      <c r="AR20" s="354"/>
      <c r="AS20" s="354"/>
      <c r="AT20" s="354"/>
      <c r="AU20" s="354"/>
      <c r="AV20" s="354"/>
      <c r="AW20" s="354"/>
      <c r="AX20" s="354"/>
      <c r="AY20" s="354"/>
      <c r="AZ20" s="354"/>
      <c r="BA20" s="354"/>
      <c r="BB20" s="354"/>
      <c r="BC20" s="354"/>
      <c r="BD20" s="354"/>
      <c r="BE20" s="354"/>
      <c r="BF20" s="354"/>
    </row>
    <row r="21" spans="1:58" ht="33.75" customHeight="1" x14ac:dyDescent="0.25">
      <c r="A21" s="355" t="s">
        <v>1003</v>
      </c>
      <c r="B21" s="355">
        <f t="shared" si="0"/>
        <v>11</v>
      </c>
      <c r="C21" s="355" t="str">
        <f t="shared" ref="C21:C23" si="5">A21</f>
        <v>178757/2016</v>
      </c>
      <c r="D21" s="355" t="s">
        <v>1003</v>
      </c>
      <c r="E21" s="355">
        <f t="shared" si="2"/>
        <v>11</v>
      </c>
      <c r="F21" s="356" t="s">
        <v>5092</v>
      </c>
      <c r="G21" s="356" t="s">
        <v>5033</v>
      </c>
      <c r="H21" s="357">
        <v>163947</v>
      </c>
      <c r="I21" s="377">
        <v>29880560.940000001</v>
      </c>
      <c r="J21" s="357" t="s">
        <v>5093</v>
      </c>
      <c r="K21" s="356"/>
      <c r="L21" s="356" t="s">
        <v>5094</v>
      </c>
      <c r="M21" s="356" t="s">
        <v>5095</v>
      </c>
      <c r="N21" s="359" t="s">
        <v>5037</v>
      </c>
      <c r="O21" s="374"/>
      <c r="P21" s="362"/>
      <c r="Q21" s="362"/>
      <c r="R21" s="379"/>
      <c r="S21" s="362"/>
      <c r="T21" s="364"/>
      <c r="U21" s="365"/>
      <c r="V21" s="365"/>
      <c r="W21" s="366"/>
      <c r="X21" s="361"/>
      <c r="Y21" s="362"/>
      <c r="Z21" s="366"/>
      <c r="AA21" s="361"/>
      <c r="AB21" s="361"/>
      <c r="AC21" s="365"/>
      <c r="AD21" s="367"/>
      <c r="AE21" s="368"/>
      <c r="AF21" s="361"/>
      <c r="AG21" s="361"/>
      <c r="AH21" s="368"/>
      <c r="AI21" s="368"/>
      <c r="AJ21" s="362"/>
      <c r="AK21" s="362"/>
      <c r="AL21" s="362"/>
      <c r="AM21" s="369"/>
      <c r="AN21" s="380"/>
      <c r="AO21" s="380"/>
      <c r="AP21" s="354"/>
      <c r="AQ21" s="354"/>
      <c r="AR21" s="354"/>
      <c r="AS21" s="354"/>
      <c r="AT21" s="354"/>
      <c r="AU21" s="354"/>
      <c r="AV21" s="354"/>
      <c r="AW21" s="354"/>
      <c r="AX21" s="354"/>
      <c r="AY21" s="354"/>
      <c r="AZ21" s="354"/>
      <c r="BA21" s="354"/>
      <c r="BB21" s="354"/>
      <c r="BC21" s="354"/>
      <c r="BD21" s="354"/>
      <c r="BE21" s="354"/>
      <c r="BF21" s="354"/>
    </row>
    <row r="22" spans="1:58" ht="33.75" customHeight="1" x14ac:dyDescent="0.25">
      <c r="A22" s="355" t="s">
        <v>1007</v>
      </c>
      <c r="B22" s="355">
        <f t="shared" si="0"/>
        <v>11</v>
      </c>
      <c r="C22" s="355" t="str">
        <f t="shared" si="5"/>
        <v>199713/2015</v>
      </c>
      <c r="D22" s="355" t="s">
        <v>1007</v>
      </c>
      <c r="E22" s="355">
        <f t="shared" si="2"/>
        <v>11</v>
      </c>
      <c r="F22" s="356" t="s">
        <v>5092</v>
      </c>
      <c r="G22" s="356" t="s">
        <v>5033</v>
      </c>
      <c r="H22" s="357">
        <v>163943</v>
      </c>
      <c r="I22" s="377">
        <v>24880560.940000001</v>
      </c>
      <c r="J22" s="357" t="s">
        <v>5093</v>
      </c>
      <c r="K22" s="356"/>
      <c r="L22" s="356" t="s">
        <v>5096</v>
      </c>
      <c r="M22" s="356" t="s">
        <v>5095</v>
      </c>
      <c r="N22" s="359" t="s">
        <v>5037</v>
      </c>
      <c r="O22" s="374"/>
      <c r="P22" s="362"/>
      <c r="Q22" s="362"/>
      <c r="R22" s="379"/>
      <c r="S22" s="362"/>
      <c r="T22" s="364"/>
      <c r="U22" s="365"/>
      <c r="V22" s="365"/>
      <c r="W22" s="366"/>
      <c r="X22" s="361"/>
      <c r="Y22" s="362"/>
      <c r="Z22" s="366"/>
      <c r="AA22" s="361"/>
      <c r="AB22" s="361"/>
      <c r="AC22" s="365"/>
      <c r="AD22" s="367"/>
      <c r="AE22" s="368"/>
      <c r="AF22" s="361"/>
      <c r="AG22" s="361"/>
      <c r="AH22" s="368"/>
      <c r="AI22" s="368"/>
      <c r="AJ22" s="362"/>
      <c r="AK22" s="362"/>
      <c r="AL22" s="362"/>
      <c r="AM22" s="369"/>
      <c r="AN22" s="362"/>
      <c r="AO22" s="362"/>
      <c r="AP22" s="354"/>
      <c r="AQ22" s="354"/>
      <c r="AR22" s="354"/>
      <c r="AS22" s="354"/>
      <c r="AT22" s="354"/>
      <c r="AU22" s="354"/>
      <c r="AV22" s="354"/>
      <c r="AW22" s="354"/>
      <c r="AX22" s="354"/>
      <c r="AY22" s="354"/>
      <c r="AZ22" s="354"/>
      <c r="BA22" s="354"/>
      <c r="BB22" s="354"/>
      <c r="BC22" s="354"/>
      <c r="BD22" s="354"/>
      <c r="BE22" s="354"/>
      <c r="BF22" s="354"/>
    </row>
    <row r="23" spans="1:58" ht="33.75" customHeight="1" x14ac:dyDescent="0.25">
      <c r="A23" s="355" t="s">
        <v>2476</v>
      </c>
      <c r="B23" s="355">
        <f t="shared" si="0"/>
        <v>11</v>
      </c>
      <c r="C23" s="355" t="str">
        <f t="shared" si="5"/>
        <v>296291/2016</v>
      </c>
      <c r="D23" s="355" t="s">
        <v>2476</v>
      </c>
      <c r="E23" s="355">
        <f t="shared" si="2"/>
        <v>11</v>
      </c>
      <c r="F23" s="356" t="s">
        <v>2133</v>
      </c>
      <c r="G23" s="356" t="s">
        <v>5043</v>
      </c>
      <c r="H23" s="357">
        <v>163132</v>
      </c>
      <c r="I23" s="377">
        <v>385437.83</v>
      </c>
      <c r="J23" s="357" t="s">
        <v>5097</v>
      </c>
      <c r="K23" s="356"/>
      <c r="L23" s="356" t="s">
        <v>5098</v>
      </c>
      <c r="M23" s="356" t="s">
        <v>191</v>
      </c>
      <c r="N23" s="359">
        <v>42606</v>
      </c>
      <c r="O23" s="374"/>
      <c r="P23" s="362"/>
      <c r="Q23" s="362"/>
      <c r="R23" s="379"/>
      <c r="S23" s="362"/>
      <c r="T23" s="364"/>
      <c r="U23" s="365"/>
      <c r="V23" s="365"/>
      <c r="W23" s="366"/>
      <c r="X23" s="361"/>
      <c r="Y23" s="362"/>
      <c r="Z23" s="366"/>
      <c r="AA23" s="361"/>
      <c r="AB23" s="361"/>
      <c r="AC23" s="365"/>
      <c r="AD23" s="367"/>
      <c r="AE23" s="368"/>
      <c r="AF23" s="361"/>
      <c r="AG23" s="361"/>
      <c r="AH23" s="368"/>
      <c r="AI23" s="368"/>
      <c r="AJ23" s="362"/>
      <c r="AK23" s="362"/>
      <c r="AL23" s="362"/>
      <c r="AM23" s="369"/>
      <c r="AN23" s="362"/>
      <c r="AO23" s="362"/>
      <c r="AP23" s="354"/>
      <c r="AQ23" s="354"/>
      <c r="AR23" s="354"/>
      <c r="AS23" s="354"/>
      <c r="AT23" s="354"/>
      <c r="AU23" s="354"/>
      <c r="AV23" s="354"/>
      <c r="AW23" s="354"/>
      <c r="AX23" s="354"/>
      <c r="AY23" s="354"/>
      <c r="AZ23" s="354"/>
      <c r="BA23" s="354"/>
      <c r="BB23" s="354"/>
      <c r="BC23" s="354"/>
      <c r="BD23" s="354"/>
      <c r="BE23" s="354"/>
      <c r="BF23" s="354"/>
    </row>
    <row r="24" spans="1:58" ht="33.75" customHeight="1" x14ac:dyDescent="0.25">
      <c r="A24" s="355" t="s">
        <v>5099</v>
      </c>
      <c r="B24" s="355">
        <f t="shared" si="0"/>
        <v>12</v>
      </c>
      <c r="C24" s="355" t="str">
        <f>MID(A24,2,11)</f>
        <v>282441/2016</v>
      </c>
      <c r="D24" s="355" t="s">
        <v>2488</v>
      </c>
      <c r="E24" s="355">
        <f t="shared" si="2"/>
        <v>11</v>
      </c>
      <c r="F24" s="356" t="s">
        <v>877</v>
      </c>
      <c r="G24" s="356" t="s">
        <v>5043</v>
      </c>
      <c r="H24" s="357">
        <v>171638</v>
      </c>
      <c r="I24" s="358">
        <v>49961.2</v>
      </c>
      <c r="J24" s="357">
        <v>2</v>
      </c>
      <c r="K24" s="356"/>
      <c r="L24" s="356" t="s">
        <v>5100</v>
      </c>
      <c r="M24" s="356" t="s">
        <v>191</v>
      </c>
      <c r="N24" s="359">
        <v>42606</v>
      </c>
      <c r="O24" s="374"/>
      <c r="P24" s="362"/>
      <c r="Q24" s="362"/>
      <c r="R24" s="379"/>
      <c r="S24" s="362"/>
      <c r="T24" s="364"/>
      <c r="U24" s="365"/>
      <c r="V24" s="365"/>
      <c r="W24" s="366"/>
      <c r="X24" s="361"/>
      <c r="Y24" s="362"/>
      <c r="Z24" s="366"/>
      <c r="AA24" s="361"/>
      <c r="AB24" s="361"/>
      <c r="AC24" s="365"/>
      <c r="AD24" s="367"/>
      <c r="AE24" s="368"/>
      <c r="AF24" s="361"/>
      <c r="AG24" s="361"/>
      <c r="AH24" s="368"/>
      <c r="AI24" s="368"/>
      <c r="AJ24" s="362"/>
      <c r="AK24" s="362"/>
      <c r="AL24" s="362"/>
      <c r="AM24" s="369"/>
      <c r="AN24" s="362"/>
      <c r="AO24" s="362"/>
      <c r="AP24" s="354"/>
      <c r="AQ24" s="354"/>
      <c r="AR24" s="354"/>
      <c r="AS24" s="354"/>
      <c r="AT24" s="354"/>
      <c r="AU24" s="354"/>
      <c r="AV24" s="354"/>
      <c r="AW24" s="354"/>
      <c r="AX24" s="354"/>
      <c r="AY24" s="354"/>
      <c r="AZ24" s="354"/>
      <c r="BA24" s="354"/>
      <c r="BB24" s="354"/>
      <c r="BC24" s="354"/>
      <c r="BD24" s="354"/>
      <c r="BE24" s="354"/>
      <c r="BF24" s="354"/>
    </row>
    <row r="25" spans="1:58" ht="33.75" customHeight="1" x14ac:dyDescent="0.25">
      <c r="A25" s="355" t="s">
        <v>1007</v>
      </c>
      <c r="B25" s="355">
        <f t="shared" si="0"/>
        <v>11</v>
      </c>
      <c r="C25" s="355" t="str">
        <f t="shared" ref="C25:C26" si="6">A25</f>
        <v>199713/2015</v>
      </c>
      <c r="D25" s="355" t="s">
        <v>1007</v>
      </c>
      <c r="E25" s="355">
        <f t="shared" si="2"/>
        <v>11</v>
      </c>
      <c r="F25" s="356" t="s">
        <v>5092</v>
      </c>
      <c r="G25" s="356" t="s">
        <v>5033</v>
      </c>
      <c r="H25" s="357">
        <v>163943</v>
      </c>
      <c r="I25" s="377">
        <v>5000000</v>
      </c>
      <c r="J25" s="357" t="s">
        <v>5093</v>
      </c>
      <c r="K25" s="356"/>
      <c r="L25" s="356" t="s">
        <v>5096</v>
      </c>
      <c r="M25" s="356" t="s">
        <v>5101</v>
      </c>
      <c r="N25" s="359">
        <v>42606</v>
      </c>
      <c r="O25" s="374"/>
      <c r="P25" s="362"/>
      <c r="Q25" s="362"/>
      <c r="R25" s="379"/>
      <c r="S25" s="362"/>
      <c r="T25" s="364"/>
      <c r="U25" s="365"/>
      <c r="V25" s="365"/>
      <c r="W25" s="366"/>
      <c r="X25" s="361"/>
      <c r="Y25" s="362"/>
      <c r="Z25" s="366"/>
      <c r="AA25" s="361"/>
      <c r="AB25" s="361"/>
      <c r="AC25" s="365"/>
      <c r="AD25" s="367"/>
      <c r="AE25" s="368"/>
      <c r="AF25" s="361"/>
      <c r="AG25" s="361"/>
      <c r="AH25" s="368"/>
      <c r="AI25" s="368"/>
      <c r="AJ25" s="362"/>
      <c r="AK25" s="362"/>
      <c r="AL25" s="362"/>
      <c r="AM25" s="369"/>
      <c r="AN25" s="362"/>
      <c r="AO25" s="362"/>
      <c r="AP25" s="354"/>
      <c r="AQ25" s="354"/>
      <c r="AR25" s="354"/>
      <c r="AS25" s="354"/>
      <c r="AT25" s="354"/>
      <c r="AU25" s="354"/>
      <c r="AV25" s="354"/>
      <c r="AW25" s="354"/>
      <c r="AX25" s="354"/>
      <c r="AY25" s="354"/>
      <c r="AZ25" s="354"/>
      <c r="BA25" s="354"/>
      <c r="BB25" s="354"/>
      <c r="BC25" s="354"/>
      <c r="BD25" s="354"/>
      <c r="BE25" s="354"/>
      <c r="BF25" s="354"/>
    </row>
    <row r="26" spans="1:58" ht="33.75" customHeight="1" x14ac:dyDescent="0.25">
      <c r="A26" s="355" t="s">
        <v>1303</v>
      </c>
      <c r="B26" s="355">
        <f t="shared" si="0"/>
        <v>11</v>
      </c>
      <c r="C26" s="355" t="str">
        <f t="shared" si="6"/>
        <v>229885/2016</v>
      </c>
      <c r="D26" s="355" t="s">
        <v>1303</v>
      </c>
      <c r="E26" s="355">
        <f t="shared" si="2"/>
        <v>11</v>
      </c>
      <c r="F26" s="356" t="s">
        <v>5102</v>
      </c>
      <c r="G26" s="356" t="s">
        <v>5033</v>
      </c>
      <c r="H26" s="357">
        <v>169413</v>
      </c>
      <c r="I26" s="377">
        <v>2300</v>
      </c>
      <c r="J26" s="357" t="s">
        <v>5069</v>
      </c>
      <c r="K26" s="356"/>
      <c r="L26" s="356" t="s">
        <v>5103</v>
      </c>
      <c r="M26" s="356" t="s">
        <v>191</v>
      </c>
      <c r="N26" s="359">
        <v>42604</v>
      </c>
      <c r="O26" s="374"/>
      <c r="P26" s="361"/>
      <c r="Q26" s="362"/>
      <c r="R26" s="363"/>
      <c r="S26" s="362"/>
      <c r="T26" s="364"/>
      <c r="U26" s="365"/>
      <c r="V26" s="365"/>
      <c r="W26" s="366"/>
      <c r="X26" s="361"/>
      <c r="Y26" s="362"/>
      <c r="Z26" s="366"/>
      <c r="AA26" s="361"/>
      <c r="AB26" s="361"/>
      <c r="AC26" s="365"/>
      <c r="AD26" s="367"/>
      <c r="AE26" s="368"/>
      <c r="AF26" s="361"/>
      <c r="AG26" s="361"/>
      <c r="AH26" s="368"/>
      <c r="AI26" s="368"/>
      <c r="AJ26" s="362"/>
      <c r="AK26" s="362"/>
      <c r="AL26" s="362"/>
      <c r="AM26" s="369"/>
      <c r="AN26" s="362"/>
      <c r="AO26" s="362"/>
      <c r="AP26" s="354"/>
      <c r="AQ26" s="354"/>
      <c r="AR26" s="354"/>
      <c r="AS26" s="354"/>
      <c r="AT26" s="354"/>
      <c r="AU26" s="354"/>
      <c r="AV26" s="354"/>
      <c r="AW26" s="354"/>
      <c r="AX26" s="354"/>
      <c r="AY26" s="354"/>
      <c r="AZ26" s="354"/>
      <c r="BA26" s="354"/>
      <c r="BB26" s="354"/>
      <c r="BC26" s="354"/>
      <c r="BD26" s="354"/>
      <c r="BE26" s="354"/>
      <c r="BF26" s="354"/>
    </row>
    <row r="27" spans="1:58" ht="33.75" customHeight="1" x14ac:dyDescent="0.25">
      <c r="A27" s="355" t="s">
        <v>5104</v>
      </c>
      <c r="B27" s="355">
        <f t="shared" si="0"/>
        <v>12</v>
      </c>
      <c r="C27" s="355" t="str">
        <f t="shared" ref="C27:C28" si="7">MID(A27,2,11)</f>
        <v>263332/2016</v>
      </c>
      <c r="D27" s="355" t="s">
        <v>1919</v>
      </c>
      <c r="E27" s="355">
        <f t="shared" si="2"/>
        <v>11</v>
      </c>
      <c r="F27" s="356" t="s">
        <v>5105</v>
      </c>
      <c r="G27" s="356" t="s">
        <v>5033</v>
      </c>
      <c r="H27" s="357">
        <v>170326</v>
      </c>
      <c r="I27" s="377">
        <v>12259.1</v>
      </c>
      <c r="J27" s="357" t="s">
        <v>5106</v>
      </c>
      <c r="K27" s="375" t="s">
        <v>5107</v>
      </c>
      <c r="L27" s="376" t="s">
        <v>5107</v>
      </c>
      <c r="M27" s="356" t="s">
        <v>191</v>
      </c>
      <c r="N27" s="359">
        <v>42604</v>
      </c>
      <c r="O27" s="374"/>
      <c r="P27" s="371"/>
      <c r="Q27" s="362"/>
      <c r="R27" s="363"/>
      <c r="S27" s="362"/>
      <c r="T27" s="364"/>
      <c r="U27" s="365"/>
      <c r="V27" s="365"/>
      <c r="W27" s="366"/>
      <c r="X27" s="361"/>
      <c r="Y27" s="362"/>
      <c r="Z27" s="366"/>
      <c r="AA27" s="361"/>
      <c r="AB27" s="361"/>
      <c r="AC27" s="365"/>
      <c r="AD27" s="367"/>
      <c r="AE27" s="368"/>
      <c r="AF27" s="361"/>
      <c r="AG27" s="361"/>
      <c r="AH27" s="368"/>
      <c r="AI27" s="368"/>
      <c r="AJ27" s="362"/>
      <c r="AK27" s="362"/>
      <c r="AL27" s="362"/>
      <c r="AM27" s="369"/>
      <c r="AN27" s="368"/>
      <c r="AO27" s="368"/>
      <c r="AP27" s="354"/>
      <c r="AQ27" s="354"/>
      <c r="AR27" s="354"/>
      <c r="AS27" s="354"/>
      <c r="AT27" s="354"/>
      <c r="AU27" s="354"/>
      <c r="AV27" s="354"/>
      <c r="AW27" s="354"/>
      <c r="AX27" s="354"/>
      <c r="AY27" s="354"/>
      <c r="AZ27" s="354"/>
      <c r="BA27" s="354"/>
      <c r="BB27" s="354"/>
      <c r="BC27" s="354"/>
      <c r="BD27" s="354"/>
      <c r="BE27" s="354"/>
      <c r="BF27" s="354"/>
    </row>
    <row r="28" spans="1:58" ht="33.75" customHeight="1" x14ac:dyDescent="0.25">
      <c r="A28" s="355" t="s">
        <v>5108</v>
      </c>
      <c r="B28" s="355">
        <f t="shared" si="0"/>
        <v>12</v>
      </c>
      <c r="C28" s="355" t="str">
        <f t="shared" si="7"/>
        <v>243736/2016</v>
      </c>
      <c r="D28" s="355" t="s">
        <v>1719</v>
      </c>
      <c r="E28" s="355">
        <f t="shared" si="2"/>
        <v>11</v>
      </c>
      <c r="F28" s="356" t="s">
        <v>3614</v>
      </c>
      <c r="G28" s="356" t="s">
        <v>5033</v>
      </c>
      <c r="H28" s="357">
        <v>170327</v>
      </c>
      <c r="I28" s="377">
        <v>97500</v>
      </c>
      <c r="J28" s="357" t="s">
        <v>5109</v>
      </c>
      <c r="K28" s="375" t="s">
        <v>5110</v>
      </c>
      <c r="L28" s="376" t="s">
        <v>5110</v>
      </c>
      <c r="M28" s="356" t="s">
        <v>191</v>
      </c>
      <c r="N28" s="359">
        <v>42604</v>
      </c>
      <c r="O28" s="381"/>
      <c r="P28" s="368"/>
      <c r="Q28" s="362"/>
      <c r="R28" s="379"/>
      <c r="S28" s="362"/>
      <c r="T28" s="364"/>
      <c r="U28" s="365"/>
      <c r="V28" s="361"/>
      <c r="W28" s="366"/>
      <c r="X28" s="361"/>
      <c r="Y28" s="362"/>
      <c r="Z28" s="366"/>
      <c r="AA28" s="361"/>
      <c r="AB28" s="361"/>
      <c r="AC28" s="365"/>
      <c r="AD28" s="367"/>
      <c r="AE28" s="368"/>
      <c r="AF28" s="361"/>
      <c r="AG28" s="361"/>
      <c r="AH28" s="368"/>
      <c r="AI28" s="368"/>
      <c r="AJ28" s="382"/>
      <c r="AK28" s="362"/>
      <c r="AL28" s="362"/>
      <c r="AM28" s="369"/>
      <c r="AN28" s="368"/>
      <c r="AO28" s="368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</row>
    <row r="29" spans="1:58" ht="33.75" customHeight="1" x14ac:dyDescent="0.25">
      <c r="A29" s="355" t="s">
        <v>2230</v>
      </c>
      <c r="B29" s="355">
        <f t="shared" si="0"/>
        <v>11</v>
      </c>
      <c r="C29" s="355" t="str">
        <f t="shared" ref="C29:C35" si="8">A29</f>
        <v>302598/2016</v>
      </c>
      <c r="D29" s="355" t="s">
        <v>2230</v>
      </c>
      <c r="E29" s="355">
        <f t="shared" si="2"/>
        <v>11</v>
      </c>
      <c r="F29" s="356" t="s">
        <v>3614</v>
      </c>
      <c r="G29" s="356" t="s">
        <v>5033</v>
      </c>
      <c r="H29" s="357">
        <v>169408</v>
      </c>
      <c r="I29" s="377">
        <v>8900</v>
      </c>
      <c r="J29" s="357" t="s">
        <v>5109</v>
      </c>
      <c r="K29" s="356"/>
      <c r="L29" s="356" t="s">
        <v>5111</v>
      </c>
      <c r="M29" s="356" t="s">
        <v>191</v>
      </c>
      <c r="N29" s="359">
        <v>42604</v>
      </c>
      <c r="O29" s="381"/>
      <c r="P29" s="368"/>
      <c r="Q29" s="362"/>
      <c r="R29" s="379"/>
      <c r="S29" s="362"/>
      <c r="T29" s="364"/>
      <c r="U29" s="365"/>
      <c r="V29" s="361"/>
      <c r="W29" s="366"/>
      <c r="X29" s="361"/>
      <c r="Y29" s="362"/>
      <c r="Z29" s="366"/>
      <c r="AA29" s="361"/>
      <c r="AB29" s="361"/>
      <c r="AC29" s="365"/>
      <c r="AD29" s="367"/>
      <c r="AE29" s="368"/>
      <c r="AF29" s="361"/>
      <c r="AG29" s="361"/>
      <c r="AH29" s="368"/>
      <c r="AI29" s="368"/>
      <c r="AJ29" s="362"/>
      <c r="AK29" s="362"/>
      <c r="AL29" s="362"/>
      <c r="AM29" s="369"/>
      <c r="AN29" s="362"/>
      <c r="AO29" s="362"/>
      <c r="AP29" s="354"/>
      <c r="AQ29" s="354"/>
      <c r="AR29" s="354"/>
      <c r="AS29" s="354"/>
      <c r="AT29" s="354"/>
      <c r="AU29" s="354"/>
      <c r="AV29" s="354"/>
      <c r="AW29" s="354"/>
      <c r="AX29" s="354"/>
      <c r="AY29" s="354"/>
      <c r="AZ29" s="354"/>
      <c r="BA29" s="354"/>
      <c r="BB29" s="354"/>
      <c r="BC29" s="354"/>
      <c r="BD29" s="354"/>
      <c r="BE29" s="354"/>
      <c r="BF29" s="354"/>
    </row>
    <row r="30" spans="1:58" ht="33.75" customHeight="1" x14ac:dyDescent="0.25">
      <c r="A30" s="355" t="s">
        <v>2190</v>
      </c>
      <c r="B30" s="355">
        <f t="shared" si="0"/>
        <v>11</v>
      </c>
      <c r="C30" s="355" t="str">
        <f t="shared" si="8"/>
        <v>277013/2016</v>
      </c>
      <c r="D30" s="355" t="s">
        <v>2190</v>
      </c>
      <c r="E30" s="355">
        <f t="shared" si="2"/>
        <v>11</v>
      </c>
      <c r="F30" s="356" t="s">
        <v>5112</v>
      </c>
      <c r="G30" s="356" t="s">
        <v>5043</v>
      </c>
      <c r="H30" s="357">
        <v>169411</v>
      </c>
      <c r="I30" s="377">
        <v>51800</v>
      </c>
      <c r="J30" s="357" t="s">
        <v>5069</v>
      </c>
      <c r="K30" s="356"/>
      <c r="L30" s="356" t="s">
        <v>5113</v>
      </c>
      <c r="M30" s="356" t="s">
        <v>191</v>
      </c>
      <c r="N30" s="359">
        <v>42604</v>
      </c>
      <c r="O30" s="381"/>
      <c r="P30" s="368"/>
      <c r="Q30" s="362"/>
      <c r="R30" s="379"/>
      <c r="S30" s="362"/>
      <c r="T30" s="364"/>
      <c r="U30" s="371"/>
      <c r="V30" s="361"/>
      <c r="W30" s="366"/>
      <c r="X30" s="361"/>
      <c r="Y30" s="362"/>
      <c r="Z30" s="366"/>
      <c r="AA30" s="361"/>
      <c r="AB30" s="361"/>
      <c r="AC30" s="365"/>
      <c r="AD30" s="367"/>
      <c r="AE30" s="368"/>
      <c r="AF30" s="361"/>
      <c r="AG30" s="361"/>
      <c r="AH30" s="368"/>
      <c r="AI30" s="368"/>
      <c r="AJ30" s="362"/>
      <c r="AK30" s="362"/>
      <c r="AL30" s="362"/>
      <c r="AM30" s="369"/>
      <c r="AN30" s="362"/>
      <c r="AO30" s="362"/>
      <c r="AP30" s="354"/>
      <c r="AQ30" s="354"/>
      <c r="AR30" s="354"/>
      <c r="AS30" s="354"/>
      <c r="AT30" s="354"/>
      <c r="AU30" s="354"/>
      <c r="AV30" s="354"/>
      <c r="AW30" s="354"/>
      <c r="AX30" s="354"/>
      <c r="AY30" s="354"/>
      <c r="AZ30" s="354"/>
      <c r="BA30" s="354"/>
      <c r="BB30" s="354"/>
      <c r="BC30" s="354"/>
      <c r="BD30" s="354"/>
      <c r="BE30" s="354"/>
      <c r="BF30" s="354"/>
    </row>
    <row r="31" spans="1:58" ht="33.75" customHeight="1" x14ac:dyDescent="0.25">
      <c r="A31" s="355" t="s">
        <v>2079</v>
      </c>
      <c r="B31" s="355">
        <f t="shared" si="0"/>
        <v>11</v>
      </c>
      <c r="C31" s="355" t="str">
        <f t="shared" si="8"/>
        <v>272448/2016</v>
      </c>
      <c r="D31" s="355" t="s">
        <v>2079</v>
      </c>
      <c r="E31" s="355">
        <f t="shared" si="2"/>
        <v>11</v>
      </c>
      <c r="F31" s="356" t="s">
        <v>3094</v>
      </c>
      <c r="G31" s="356" t="s">
        <v>5043</v>
      </c>
      <c r="H31" s="357">
        <v>169406</v>
      </c>
      <c r="I31" s="377">
        <v>101092.07</v>
      </c>
      <c r="J31" s="357" t="s">
        <v>5114</v>
      </c>
      <c r="K31" s="356"/>
      <c r="L31" s="356" t="s">
        <v>5115</v>
      </c>
      <c r="M31" s="356" t="s">
        <v>191</v>
      </c>
      <c r="N31" s="359">
        <v>42604</v>
      </c>
      <c r="O31" s="381"/>
      <c r="P31" s="361"/>
      <c r="Q31" s="362"/>
      <c r="R31" s="379"/>
      <c r="S31" s="362"/>
      <c r="T31" s="364"/>
      <c r="U31" s="368"/>
      <c r="V31" s="361"/>
      <c r="W31" s="366"/>
      <c r="X31" s="361"/>
      <c r="Y31" s="362"/>
      <c r="Z31" s="366"/>
      <c r="AA31" s="361"/>
      <c r="AB31" s="361"/>
      <c r="AC31" s="365"/>
      <c r="AD31" s="367"/>
      <c r="AE31" s="368"/>
      <c r="AF31" s="361"/>
      <c r="AG31" s="361"/>
      <c r="AH31" s="368"/>
      <c r="AI31" s="368"/>
      <c r="AJ31" s="362"/>
      <c r="AK31" s="362"/>
      <c r="AL31" s="362"/>
      <c r="AM31" s="369"/>
      <c r="AN31" s="368"/>
      <c r="AO31" s="368"/>
      <c r="AP31" s="354"/>
      <c r="AQ31" s="354"/>
      <c r="AR31" s="354"/>
      <c r="AS31" s="354"/>
      <c r="AT31" s="354"/>
      <c r="AU31" s="354"/>
      <c r="AV31" s="354"/>
      <c r="AW31" s="354"/>
      <c r="AX31" s="354"/>
      <c r="AY31" s="354"/>
      <c r="AZ31" s="354"/>
      <c r="BA31" s="354"/>
      <c r="BB31" s="354"/>
      <c r="BC31" s="354"/>
      <c r="BD31" s="354"/>
      <c r="BE31" s="354"/>
      <c r="BF31" s="354"/>
    </row>
    <row r="32" spans="1:58" ht="33.75" customHeight="1" x14ac:dyDescent="0.25">
      <c r="A32" s="355" t="s">
        <v>5084</v>
      </c>
      <c r="B32" s="355">
        <f t="shared" si="0"/>
        <v>11</v>
      </c>
      <c r="C32" s="355" t="str">
        <f t="shared" si="8"/>
        <v>335381/2016</v>
      </c>
      <c r="D32" s="355" t="s">
        <v>5084</v>
      </c>
      <c r="E32" s="355">
        <f t="shared" si="2"/>
        <v>11</v>
      </c>
      <c r="F32" s="356" t="s">
        <v>5059</v>
      </c>
      <c r="G32" s="356" t="s">
        <v>5060</v>
      </c>
      <c r="H32" s="357">
        <v>169403</v>
      </c>
      <c r="I32" s="377">
        <v>110110</v>
      </c>
      <c r="J32" s="357" t="s">
        <v>5069</v>
      </c>
      <c r="K32" s="356"/>
      <c r="L32" s="356" t="s">
        <v>5116</v>
      </c>
      <c r="M32" s="356" t="s">
        <v>191</v>
      </c>
      <c r="N32" s="359">
        <v>42604</v>
      </c>
      <c r="O32" s="381"/>
      <c r="P32" s="368"/>
      <c r="Q32" s="362"/>
      <c r="R32" s="379"/>
      <c r="S32" s="362"/>
      <c r="T32" s="364"/>
      <c r="U32" s="368"/>
      <c r="V32" s="361"/>
      <c r="W32" s="366"/>
      <c r="X32" s="361"/>
      <c r="Y32" s="362"/>
      <c r="Z32" s="366"/>
      <c r="AA32" s="361"/>
      <c r="AB32" s="361"/>
      <c r="AC32" s="365"/>
      <c r="AD32" s="367"/>
      <c r="AE32" s="368"/>
      <c r="AF32" s="361"/>
      <c r="AG32" s="361"/>
      <c r="AH32" s="368"/>
      <c r="AI32" s="368"/>
      <c r="AJ32" s="362"/>
      <c r="AK32" s="362"/>
      <c r="AL32" s="362"/>
      <c r="AM32" s="369"/>
      <c r="AN32" s="362"/>
      <c r="AO32" s="362"/>
      <c r="AP32" s="354"/>
      <c r="AQ32" s="354"/>
      <c r="AR32" s="354"/>
      <c r="AS32" s="354"/>
      <c r="AT32" s="354"/>
      <c r="AU32" s="354"/>
      <c r="AV32" s="354"/>
      <c r="AW32" s="354"/>
      <c r="AX32" s="354"/>
      <c r="AY32" s="354"/>
      <c r="AZ32" s="354"/>
      <c r="BA32" s="354"/>
      <c r="BB32" s="354"/>
      <c r="BC32" s="354"/>
      <c r="BD32" s="354"/>
      <c r="BE32" s="354"/>
      <c r="BF32" s="354"/>
    </row>
    <row r="33" spans="1:58" ht="33.75" customHeight="1" x14ac:dyDescent="0.25">
      <c r="A33" s="355" t="s">
        <v>2769</v>
      </c>
      <c r="B33" s="355">
        <f t="shared" si="0"/>
        <v>11</v>
      </c>
      <c r="C33" s="355" t="str">
        <f t="shared" si="8"/>
        <v>324095/2016</v>
      </c>
      <c r="D33" s="355" t="s">
        <v>2769</v>
      </c>
      <c r="E33" s="355">
        <f t="shared" si="2"/>
        <v>11</v>
      </c>
      <c r="F33" s="356" t="s">
        <v>2133</v>
      </c>
      <c r="G33" s="356" t="s">
        <v>5043</v>
      </c>
      <c r="H33" s="357">
        <v>169410</v>
      </c>
      <c r="I33" s="377">
        <v>81561.33</v>
      </c>
      <c r="J33" s="357" t="s">
        <v>5117</v>
      </c>
      <c r="K33" s="356"/>
      <c r="L33" s="356" t="s">
        <v>5118</v>
      </c>
      <c r="M33" s="356" t="s">
        <v>191</v>
      </c>
      <c r="N33" s="359">
        <v>42604</v>
      </c>
      <c r="O33" s="383"/>
      <c r="P33" s="361"/>
      <c r="Q33" s="362"/>
      <c r="R33" s="379"/>
      <c r="S33" s="362"/>
      <c r="T33" s="364"/>
      <c r="U33" s="365"/>
      <c r="V33" s="365"/>
      <c r="W33" s="366"/>
      <c r="X33" s="361"/>
      <c r="Y33" s="362"/>
      <c r="Z33" s="366"/>
      <c r="AA33" s="361"/>
      <c r="AB33" s="361"/>
      <c r="AC33" s="365"/>
      <c r="AD33" s="367"/>
      <c r="AE33" s="368"/>
      <c r="AF33" s="361"/>
      <c r="AG33" s="361"/>
      <c r="AH33" s="368"/>
      <c r="AI33" s="368"/>
      <c r="AJ33" s="362"/>
      <c r="AK33" s="362"/>
      <c r="AL33" s="362"/>
      <c r="AM33" s="369"/>
      <c r="AN33" s="362"/>
      <c r="AO33" s="362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</row>
    <row r="34" spans="1:58" ht="33.75" customHeight="1" x14ac:dyDescent="0.25">
      <c r="A34" s="355" t="s">
        <v>1409</v>
      </c>
      <c r="B34" s="355">
        <f t="shared" si="0"/>
        <v>11</v>
      </c>
      <c r="C34" s="355" t="str">
        <f t="shared" si="8"/>
        <v>220674/2016</v>
      </c>
      <c r="D34" s="355" t="s">
        <v>1409</v>
      </c>
      <c r="E34" s="355">
        <f t="shared" si="2"/>
        <v>11</v>
      </c>
      <c r="F34" s="356" t="s">
        <v>851</v>
      </c>
      <c r="G34" s="356" t="s">
        <v>5033</v>
      </c>
      <c r="H34" s="357">
        <v>168651</v>
      </c>
      <c r="I34" s="377">
        <v>29511.9</v>
      </c>
      <c r="J34" s="357" t="s">
        <v>5109</v>
      </c>
      <c r="K34" s="356"/>
      <c r="L34" s="356" t="s">
        <v>5119</v>
      </c>
      <c r="M34" s="356" t="s">
        <v>191</v>
      </c>
      <c r="N34" s="359">
        <v>42604</v>
      </c>
      <c r="O34" s="381"/>
      <c r="P34" s="361"/>
      <c r="Q34" s="362"/>
      <c r="R34" s="379"/>
      <c r="S34" s="362"/>
      <c r="T34" s="364"/>
      <c r="U34" s="365"/>
      <c r="V34" s="365"/>
      <c r="W34" s="366"/>
      <c r="X34" s="361"/>
      <c r="Y34" s="362"/>
      <c r="Z34" s="366"/>
      <c r="AA34" s="361"/>
      <c r="AB34" s="361"/>
      <c r="AC34" s="365"/>
      <c r="AD34" s="367"/>
      <c r="AE34" s="368"/>
      <c r="AF34" s="361"/>
      <c r="AG34" s="361"/>
      <c r="AH34" s="368"/>
      <c r="AI34" s="368"/>
      <c r="AJ34" s="362"/>
      <c r="AK34" s="362"/>
      <c r="AL34" s="362"/>
      <c r="AM34" s="369"/>
      <c r="AN34" s="362"/>
      <c r="AO34" s="362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</row>
    <row r="35" spans="1:58" ht="33.75" customHeight="1" x14ac:dyDescent="0.25">
      <c r="A35" s="355" t="s">
        <v>1461</v>
      </c>
      <c r="B35" s="355">
        <f t="shared" si="0"/>
        <v>11</v>
      </c>
      <c r="C35" s="355" t="str">
        <f t="shared" si="8"/>
        <v>239498/2016</v>
      </c>
      <c r="D35" s="355" t="s">
        <v>1461</v>
      </c>
      <c r="E35" s="355">
        <f t="shared" si="2"/>
        <v>11</v>
      </c>
      <c r="F35" s="356" t="s">
        <v>302</v>
      </c>
      <c r="G35" s="356" t="s">
        <v>5043</v>
      </c>
      <c r="H35" s="357">
        <v>163948</v>
      </c>
      <c r="I35" s="377">
        <v>1947103.74</v>
      </c>
      <c r="J35" s="357" t="s">
        <v>5120</v>
      </c>
      <c r="K35" s="356"/>
      <c r="L35" s="356" t="s">
        <v>5121</v>
      </c>
      <c r="M35" s="356" t="s">
        <v>191</v>
      </c>
      <c r="N35" s="359">
        <v>42604</v>
      </c>
      <c r="O35" s="360"/>
      <c r="P35" s="361"/>
      <c r="Q35" s="362"/>
      <c r="R35" s="363"/>
      <c r="S35" s="362"/>
      <c r="T35" s="364"/>
      <c r="U35" s="365"/>
      <c r="V35" s="365"/>
      <c r="W35" s="366"/>
      <c r="X35" s="361"/>
      <c r="Y35" s="362"/>
      <c r="Z35" s="366"/>
      <c r="AA35" s="361"/>
      <c r="AB35" s="361"/>
      <c r="AC35" s="365"/>
      <c r="AD35" s="367"/>
      <c r="AE35" s="368"/>
      <c r="AF35" s="361"/>
      <c r="AG35" s="361"/>
      <c r="AH35" s="368"/>
      <c r="AI35" s="368"/>
      <c r="AJ35" s="362"/>
      <c r="AK35" s="362"/>
      <c r="AL35" s="362"/>
      <c r="AM35" s="369"/>
      <c r="AN35" s="362"/>
      <c r="AO35" s="362"/>
      <c r="AP35" s="354"/>
      <c r="AQ35" s="354"/>
      <c r="AR35" s="354"/>
      <c r="AS35" s="354"/>
      <c r="AT35" s="354"/>
      <c r="AU35" s="354"/>
      <c r="AV35" s="354"/>
      <c r="AW35" s="354"/>
      <c r="AX35" s="354"/>
      <c r="AY35" s="354"/>
      <c r="AZ35" s="354"/>
      <c r="BA35" s="354"/>
      <c r="BB35" s="354"/>
      <c r="BC35" s="354"/>
      <c r="BD35" s="354"/>
      <c r="BE35" s="370" t="s">
        <v>347</v>
      </c>
      <c r="BF35" s="354"/>
    </row>
    <row r="36" spans="1:58" ht="33.75" customHeight="1" x14ac:dyDescent="0.25">
      <c r="A36" s="355" t="s">
        <v>1261</v>
      </c>
      <c r="B36" s="355">
        <f t="shared" si="0"/>
        <v>10</v>
      </c>
      <c r="C36" s="355" t="str">
        <f>"0"&amp;A36</f>
        <v>086253/2016</v>
      </c>
      <c r="D36" s="355" t="s">
        <v>5549</v>
      </c>
      <c r="E36" s="355">
        <f t="shared" si="2"/>
        <v>11</v>
      </c>
      <c r="F36" s="356" t="s">
        <v>5122</v>
      </c>
      <c r="G36" s="356" t="s">
        <v>5033</v>
      </c>
      <c r="H36" s="357">
        <v>163945</v>
      </c>
      <c r="I36" s="377">
        <v>14135722.720000001</v>
      </c>
      <c r="J36" s="357" t="s">
        <v>5123</v>
      </c>
      <c r="K36" s="356"/>
      <c r="L36" s="356" t="s">
        <v>5124</v>
      </c>
      <c r="M36" s="356" t="s">
        <v>191</v>
      </c>
      <c r="N36" s="359">
        <v>42604</v>
      </c>
      <c r="O36" s="360"/>
      <c r="P36" s="361"/>
      <c r="Q36" s="362"/>
      <c r="R36" s="363"/>
      <c r="S36" s="362"/>
      <c r="T36" s="364"/>
      <c r="U36" s="365"/>
      <c r="V36" s="365"/>
      <c r="W36" s="366"/>
      <c r="X36" s="361"/>
      <c r="Y36" s="362"/>
      <c r="Z36" s="366"/>
      <c r="AA36" s="361"/>
      <c r="AB36" s="361"/>
      <c r="AC36" s="365"/>
      <c r="AD36" s="367"/>
      <c r="AE36" s="368"/>
      <c r="AF36" s="361"/>
      <c r="AG36" s="361"/>
      <c r="AH36" s="368"/>
      <c r="AI36" s="368"/>
      <c r="AJ36" s="362"/>
      <c r="AK36" s="362"/>
      <c r="AL36" s="362"/>
      <c r="AM36" s="369"/>
      <c r="AN36" s="362"/>
      <c r="AO36" s="362"/>
      <c r="AP36" s="354"/>
      <c r="AQ36" s="354"/>
      <c r="AR36" s="354"/>
      <c r="AS36" s="354"/>
      <c r="AT36" s="354"/>
      <c r="AU36" s="354"/>
      <c r="AV36" s="354"/>
      <c r="AW36" s="354"/>
      <c r="AX36" s="354"/>
      <c r="AY36" s="354"/>
      <c r="AZ36" s="354"/>
      <c r="BA36" s="354"/>
      <c r="BB36" s="354"/>
      <c r="BC36" s="354"/>
      <c r="BD36" s="354"/>
      <c r="BE36" s="370" t="s">
        <v>553</v>
      </c>
      <c r="BF36" s="354"/>
    </row>
    <row r="37" spans="1:58" ht="33.75" customHeight="1" x14ac:dyDescent="0.25">
      <c r="A37" s="355" t="s">
        <v>2492</v>
      </c>
      <c r="B37" s="355">
        <f t="shared" si="0"/>
        <v>11</v>
      </c>
      <c r="C37" s="355" t="str">
        <f t="shared" ref="C37:C40" si="9">A37</f>
        <v>298826/2016</v>
      </c>
      <c r="D37" s="355" t="s">
        <v>2492</v>
      </c>
      <c r="E37" s="355">
        <f t="shared" si="2"/>
        <v>11</v>
      </c>
      <c r="F37" s="356" t="s">
        <v>5125</v>
      </c>
      <c r="G37" s="356" t="s">
        <v>5033</v>
      </c>
      <c r="H37" s="357">
        <v>164314</v>
      </c>
      <c r="I37" s="377">
        <v>701800</v>
      </c>
      <c r="J37" s="357" t="s">
        <v>5126</v>
      </c>
      <c r="K37" s="356"/>
      <c r="L37" s="356" t="s">
        <v>5127</v>
      </c>
      <c r="M37" s="356" t="s">
        <v>191</v>
      </c>
      <c r="N37" s="359">
        <v>42604</v>
      </c>
      <c r="O37" s="378"/>
      <c r="P37" s="361"/>
      <c r="Q37" s="362"/>
      <c r="R37" s="363"/>
      <c r="S37" s="362"/>
      <c r="T37" s="364"/>
      <c r="U37" s="365"/>
      <c r="V37" s="365"/>
      <c r="W37" s="366"/>
      <c r="X37" s="361"/>
      <c r="Y37" s="362"/>
      <c r="Z37" s="366"/>
      <c r="AA37" s="361"/>
      <c r="AB37" s="361"/>
      <c r="AC37" s="365"/>
      <c r="AD37" s="367"/>
      <c r="AE37" s="368"/>
      <c r="AF37" s="361"/>
      <c r="AG37" s="361"/>
      <c r="AH37" s="368"/>
      <c r="AI37" s="368"/>
      <c r="AJ37" s="362"/>
      <c r="AK37" s="362"/>
      <c r="AL37" s="362"/>
      <c r="AM37" s="369"/>
      <c r="AN37" s="362"/>
      <c r="AO37" s="362"/>
      <c r="AP37" s="354"/>
      <c r="AQ37" s="354"/>
      <c r="AR37" s="354"/>
      <c r="AS37" s="354"/>
      <c r="AT37" s="354"/>
      <c r="AU37" s="354"/>
      <c r="AV37" s="354"/>
      <c r="AW37" s="354"/>
      <c r="AX37" s="354"/>
      <c r="AY37" s="354"/>
      <c r="AZ37" s="354"/>
      <c r="BA37" s="354"/>
      <c r="BB37" s="354"/>
      <c r="BC37" s="354"/>
      <c r="BD37" s="354"/>
      <c r="BE37" s="354"/>
      <c r="BF37" s="354"/>
    </row>
    <row r="38" spans="1:58" ht="33.75" customHeight="1" x14ac:dyDescent="0.25">
      <c r="A38" s="355" t="s">
        <v>2499</v>
      </c>
      <c r="B38" s="355">
        <f t="shared" si="0"/>
        <v>11</v>
      </c>
      <c r="C38" s="355" t="str">
        <f t="shared" si="9"/>
        <v>298820/2016</v>
      </c>
      <c r="D38" s="355" t="s">
        <v>2499</v>
      </c>
      <c r="E38" s="355">
        <f t="shared" si="2"/>
        <v>11</v>
      </c>
      <c r="F38" s="356" t="s">
        <v>5125</v>
      </c>
      <c r="G38" s="356" t="s">
        <v>5033</v>
      </c>
      <c r="H38" s="357">
        <v>164313</v>
      </c>
      <c r="I38" s="377">
        <v>459800</v>
      </c>
      <c r="J38" s="357" t="s">
        <v>5126</v>
      </c>
      <c r="K38" s="356"/>
      <c r="L38" s="356" t="s">
        <v>5128</v>
      </c>
      <c r="M38" s="356" t="s">
        <v>191</v>
      </c>
      <c r="N38" s="359">
        <v>42601</v>
      </c>
      <c r="O38" s="360"/>
      <c r="P38" s="371"/>
      <c r="Q38" s="362"/>
      <c r="R38" s="363"/>
      <c r="S38" s="362"/>
      <c r="T38" s="364"/>
      <c r="U38" s="371"/>
      <c r="V38" s="365"/>
      <c r="W38" s="366"/>
      <c r="X38" s="361"/>
      <c r="Y38" s="362"/>
      <c r="Z38" s="366"/>
      <c r="AA38" s="361"/>
      <c r="AB38" s="361"/>
      <c r="AC38" s="365"/>
      <c r="AD38" s="367"/>
      <c r="AE38" s="368"/>
      <c r="AF38" s="361"/>
      <c r="AG38" s="361"/>
      <c r="AH38" s="368"/>
      <c r="AI38" s="368"/>
      <c r="AJ38" s="362"/>
      <c r="AK38" s="362"/>
      <c r="AL38" s="362"/>
      <c r="AM38" s="369"/>
      <c r="AN38" s="368"/>
      <c r="AO38" s="368"/>
      <c r="AP38" s="354"/>
      <c r="AQ38" s="354"/>
      <c r="AR38" s="354"/>
      <c r="AS38" s="354"/>
      <c r="AT38" s="354"/>
      <c r="AU38" s="354"/>
      <c r="AV38" s="354"/>
      <c r="AW38" s="354"/>
      <c r="AX38" s="354"/>
      <c r="AY38" s="354"/>
      <c r="AZ38" s="354"/>
      <c r="BA38" s="354"/>
      <c r="BB38" s="354"/>
      <c r="BC38" s="354"/>
      <c r="BD38" s="354"/>
      <c r="BE38" s="354"/>
      <c r="BF38" s="354"/>
    </row>
    <row r="39" spans="1:58" ht="33.75" customHeight="1" x14ac:dyDescent="0.25">
      <c r="A39" s="355" t="s">
        <v>3015</v>
      </c>
      <c r="B39" s="355">
        <f t="shared" si="0"/>
        <v>11</v>
      </c>
      <c r="C39" s="355" t="str">
        <f t="shared" si="9"/>
        <v>327358/2016</v>
      </c>
      <c r="D39" s="355" t="s">
        <v>3015</v>
      </c>
      <c r="E39" s="355">
        <f t="shared" si="2"/>
        <v>11</v>
      </c>
      <c r="F39" s="356" t="s">
        <v>5129</v>
      </c>
      <c r="G39" s="356"/>
      <c r="H39" s="357">
        <v>161367</v>
      </c>
      <c r="I39" s="377">
        <v>3428979</v>
      </c>
      <c r="J39" s="357" t="s">
        <v>5130</v>
      </c>
      <c r="K39" s="356"/>
      <c r="L39" s="356" t="s">
        <v>5131</v>
      </c>
      <c r="M39" s="356" t="s">
        <v>5132</v>
      </c>
      <c r="N39" s="359">
        <v>42601</v>
      </c>
      <c r="O39" s="381"/>
      <c r="P39" s="361"/>
      <c r="Q39" s="362"/>
      <c r="R39" s="379"/>
      <c r="S39" s="362"/>
      <c r="T39" s="364"/>
      <c r="U39" s="365"/>
      <c r="V39" s="365"/>
      <c r="W39" s="366"/>
      <c r="X39" s="361"/>
      <c r="Y39" s="362"/>
      <c r="Z39" s="366"/>
      <c r="AA39" s="361"/>
      <c r="AB39" s="361"/>
      <c r="AC39" s="365"/>
      <c r="AD39" s="367"/>
      <c r="AE39" s="368"/>
      <c r="AF39" s="361"/>
      <c r="AG39" s="361"/>
      <c r="AH39" s="368"/>
      <c r="AI39" s="368"/>
      <c r="AJ39" s="362"/>
      <c r="AK39" s="362"/>
      <c r="AL39" s="362"/>
      <c r="AM39" s="369"/>
      <c r="AN39" s="362"/>
      <c r="AO39" s="362"/>
      <c r="AP39" s="354"/>
      <c r="AQ39" s="354"/>
      <c r="AR39" s="354"/>
      <c r="AS39" s="354"/>
      <c r="AT39" s="354"/>
      <c r="AU39" s="354"/>
      <c r="AV39" s="354"/>
      <c r="AW39" s="354"/>
      <c r="AX39" s="354"/>
      <c r="AY39" s="354"/>
      <c r="AZ39" s="354"/>
      <c r="BA39" s="354"/>
      <c r="BB39" s="354"/>
      <c r="BC39" s="354"/>
      <c r="BD39" s="354"/>
      <c r="BE39" s="354"/>
      <c r="BF39" s="354"/>
    </row>
    <row r="40" spans="1:58" ht="33.75" customHeight="1" x14ac:dyDescent="0.25">
      <c r="A40" s="355" t="s">
        <v>3015</v>
      </c>
      <c r="B40" s="355">
        <f t="shared" si="0"/>
        <v>11</v>
      </c>
      <c r="C40" s="355" t="str">
        <f t="shared" si="9"/>
        <v>327358/2016</v>
      </c>
      <c r="D40" s="355" t="s">
        <v>3015</v>
      </c>
      <c r="E40" s="355">
        <f t="shared" si="2"/>
        <v>11</v>
      </c>
      <c r="F40" s="356" t="s">
        <v>5129</v>
      </c>
      <c r="G40" s="356"/>
      <c r="H40" s="357">
        <v>161367</v>
      </c>
      <c r="I40" s="377">
        <v>3400000</v>
      </c>
      <c r="J40" s="357" t="s">
        <v>5130</v>
      </c>
      <c r="K40" s="356"/>
      <c r="L40" s="356" t="s">
        <v>5131</v>
      </c>
      <c r="M40" s="356" t="s">
        <v>5132</v>
      </c>
      <c r="N40" s="359">
        <v>42600</v>
      </c>
      <c r="O40" s="381"/>
      <c r="P40" s="368"/>
      <c r="Q40" s="362"/>
      <c r="R40" s="379"/>
      <c r="S40" s="362"/>
      <c r="T40" s="364"/>
      <c r="U40" s="371"/>
      <c r="V40" s="365"/>
      <c r="W40" s="366"/>
      <c r="X40" s="361"/>
      <c r="Y40" s="362"/>
      <c r="Z40" s="366"/>
      <c r="AA40" s="361"/>
      <c r="AB40" s="361"/>
      <c r="AC40" s="365"/>
      <c r="AD40" s="367"/>
      <c r="AE40" s="368"/>
      <c r="AF40" s="361"/>
      <c r="AG40" s="361"/>
      <c r="AH40" s="368"/>
      <c r="AI40" s="368"/>
      <c r="AJ40" s="362"/>
      <c r="AK40" s="362"/>
      <c r="AL40" s="362"/>
      <c r="AM40" s="369"/>
      <c r="AN40" s="368"/>
      <c r="AO40" s="368"/>
      <c r="AP40" s="354"/>
      <c r="AQ40" s="354"/>
      <c r="AR40" s="354"/>
      <c r="AS40" s="354"/>
      <c r="AT40" s="354"/>
      <c r="AU40" s="354"/>
      <c r="AV40" s="354"/>
      <c r="AW40" s="354"/>
      <c r="AX40" s="354"/>
      <c r="AY40" s="354"/>
      <c r="AZ40" s="354"/>
      <c r="BA40" s="354"/>
      <c r="BB40" s="354"/>
      <c r="BC40" s="354"/>
      <c r="BD40" s="354"/>
      <c r="BE40" s="354"/>
      <c r="BF40" s="354"/>
    </row>
    <row r="41" spans="1:58" ht="33.75" customHeight="1" x14ac:dyDescent="0.25">
      <c r="A41" s="355" t="s">
        <v>5133</v>
      </c>
      <c r="B41" s="355">
        <f t="shared" si="0"/>
        <v>12</v>
      </c>
      <c r="C41" s="355" t="str">
        <f>MID(A41,2,11)</f>
        <v>229100/2016</v>
      </c>
      <c r="D41" s="355" t="s">
        <v>1275</v>
      </c>
      <c r="E41" s="355">
        <f t="shared" si="2"/>
        <v>11</v>
      </c>
      <c r="F41" s="356" t="s">
        <v>5134</v>
      </c>
      <c r="G41" s="356" t="s">
        <v>5033</v>
      </c>
      <c r="H41" s="384">
        <v>164840</v>
      </c>
      <c r="I41" s="377">
        <v>81856.5</v>
      </c>
      <c r="J41" s="357" t="s">
        <v>5135</v>
      </c>
      <c r="K41" s="356"/>
      <c r="L41" s="356" t="s">
        <v>5136</v>
      </c>
      <c r="M41" s="356" t="s">
        <v>191</v>
      </c>
      <c r="N41" s="359">
        <v>42598</v>
      </c>
      <c r="O41" s="381"/>
      <c r="P41" s="368"/>
      <c r="Q41" s="362"/>
      <c r="R41" s="379"/>
      <c r="S41" s="362"/>
      <c r="T41" s="364"/>
      <c r="U41" s="368"/>
      <c r="V41" s="365"/>
      <c r="W41" s="366"/>
      <c r="X41" s="361"/>
      <c r="Y41" s="362"/>
      <c r="Z41" s="366"/>
      <c r="AA41" s="361"/>
      <c r="AB41" s="361"/>
      <c r="AC41" s="365"/>
      <c r="AD41" s="367"/>
      <c r="AE41" s="368"/>
      <c r="AF41" s="361"/>
      <c r="AG41" s="361"/>
      <c r="AH41" s="368"/>
      <c r="AI41" s="368"/>
      <c r="AJ41" s="362"/>
      <c r="AK41" s="362"/>
      <c r="AL41" s="362"/>
      <c r="AM41" s="369"/>
      <c r="AN41" s="362"/>
      <c r="AO41" s="362"/>
      <c r="AP41" s="354"/>
      <c r="AQ41" s="354"/>
      <c r="AR41" s="354"/>
      <c r="AS41" s="354"/>
      <c r="AT41" s="354"/>
      <c r="AU41" s="354"/>
      <c r="AV41" s="354"/>
      <c r="AW41" s="354"/>
      <c r="AX41" s="354"/>
      <c r="AY41" s="354"/>
      <c r="AZ41" s="354"/>
      <c r="BA41" s="354"/>
      <c r="BB41" s="354"/>
      <c r="BC41" s="354"/>
      <c r="BD41" s="354"/>
      <c r="BE41" s="354"/>
      <c r="BF41" s="354"/>
    </row>
    <row r="42" spans="1:58" ht="33.75" customHeight="1" x14ac:dyDescent="0.25">
      <c r="A42" s="355" t="s">
        <v>2510</v>
      </c>
      <c r="B42" s="355">
        <f t="shared" si="0"/>
        <v>11</v>
      </c>
      <c r="C42" s="355" t="str">
        <f t="shared" ref="C42:C100" si="10">A42</f>
        <v>301639/2016</v>
      </c>
      <c r="D42" s="355" t="s">
        <v>2510</v>
      </c>
      <c r="E42" s="355">
        <f t="shared" si="2"/>
        <v>11</v>
      </c>
      <c r="F42" s="356" t="s">
        <v>5137</v>
      </c>
      <c r="G42" s="356" t="s">
        <v>5043</v>
      </c>
      <c r="H42" s="384">
        <v>163942</v>
      </c>
      <c r="I42" s="377">
        <v>17534.900000000001</v>
      </c>
      <c r="J42" s="357" t="s">
        <v>5052</v>
      </c>
      <c r="K42" s="356"/>
      <c r="L42" s="356" t="s">
        <v>5138</v>
      </c>
      <c r="M42" s="356" t="s">
        <v>191</v>
      </c>
      <c r="N42" s="359">
        <v>42598</v>
      </c>
      <c r="O42" s="381"/>
      <c r="P42" s="368"/>
      <c r="Q42" s="362"/>
      <c r="R42" s="385"/>
      <c r="S42" s="368"/>
      <c r="T42" s="367"/>
      <c r="U42" s="365"/>
      <c r="V42" s="365"/>
      <c r="W42" s="364"/>
      <c r="X42" s="368"/>
      <c r="Y42" s="368"/>
      <c r="Z42" s="364"/>
      <c r="AA42" s="368"/>
      <c r="AB42" s="368"/>
      <c r="AC42" s="368"/>
      <c r="AD42" s="386"/>
      <c r="AE42" s="368"/>
      <c r="AF42" s="368"/>
      <c r="AG42" s="368"/>
      <c r="AH42" s="368"/>
      <c r="AI42" s="368"/>
      <c r="AJ42" s="368"/>
      <c r="AK42" s="368"/>
      <c r="AL42" s="362"/>
      <c r="AM42" s="369"/>
      <c r="AN42" s="368"/>
      <c r="AO42" s="368"/>
      <c r="AP42" s="354"/>
      <c r="AQ42" s="354"/>
      <c r="AR42" s="354"/>
      <c r="AS42" s="354"/>
      <c r="AT42" s="354"/>
      <c r="AU42" s="354"/>
      <c r="AV42" s="354"/>
      <c r="AW42" s="354"/>
      <c r="AX42" s="354"/>
      <c r="AY42" s="354"/>
      <c r="AZ42" s="354"/>
      <c r="BA42" s="354"/>
      <c r="BB42" s="354"/>
      <c r="BC42" s="354"/>
      <c r="BD42" s="354"/>
      <c r="BE42" s="354"/>
      <c r="BF42" s="354"/>
    </row>
    <row r="43" spans="1:58" ht="33.75" customHeight="1" x14ac:dyDescent="0.25">
      <c r="A43" s="355" t="s">
        <v>2265</v>
      </c>
      <c r="B43" s="355">
        <f t="shared" si="0"/>
        <v>11</v>
      </c>
      <c r="C43" s="355" t="str">
        <f t="shared" si="10"/>
        <v>178186/2016</v>
      </c>
      <c r="D43" s="355" t="s">
        <v>2265</v>
      </c>
      <c r="E43" s="355">
        <f t="shared" si="2"/>
        <v>11</v>
      </c>
      <c r="F43" s="356" t="s">
        <v>5137</v>
      </c>
      <c r="G43" s="356" t="s">
        <v>5043</v>
      </c>
      <c r="H43" s="384">
        <v>163944</v>
      </c>
      <c r="I43" s="377">
        <v>13488.5</v>
      </c>
      <c r="J43" s="357" t="s">
        <v>5052</v>
      </c>
      <c r="K43" s="356"/>
      <c r="L43" s="356" t="s">
        <v>5139</v>
      </c>
      <c r="M43" s="356" t="s">
        <v>191</v>
      </c>
      <c r="N43" s="359">
        <v>42598</v>
      </c>
      <c r="O43" s="374"/>
      <c r="P43" s="361"/>
      <c r="Q43" s="361"/>
      <c r="R43" s="363"/>
      <c r="S43" s="362"/>
      <c r="T43" s="364"/>
      <c r="U43" s="371"/>
      <c r="V43" s="365"/>
      <c r="W43" s="366"/>
      <c r="X43" s="361"/>
      <c r="Y43" s="362"/>
      <c r="Z43" s="366"/>
      <c r="AA43" s="361"/>
      <c r="AB43" s="361"/>
      <c r="AC43" s="365"/>
      <c r="AD43" s="367"/>
      <c r="AE43" s="368"/>
      <c r="AF43" s="361"/>
      <c r="AG43" s="361"/>
      <c r="AH43" s="368"/>
      <c r="AI43" s="368"/>
      <c r="AJ43" s="362"/>
      <c r="AK43" s="362"/>
      <c r="AL43" s="362"/>
      <c r="AM43" s="362"/>
      <c r="AN43" s="362"/>
      <c r="AO43" s="362"/>
      <c r="AP43" s="354"/>
      <c r="AQ43" s="354"/>
      <c r="AR43" s="354"/>
      <c r="AS43" s="354"/>
      <c r="AT43" s="354"/>
      <c r="AU43" s="354"/>
      <c r="AV43" s="354"/>
      <c r="AW43" s="354"/>
      <c r="AX43" s="354"/>
      <c r="AY43" s="354"/>
      <c r="AZ43" s="354"/>
      <c r="BA43" s="354"/>
      <c r="BB43" s="354"/>
      <c r="BC43" s="354"/>
      <c r="BD43" s="354"/>
      <c r="BE43" s="354"/>
      <c r="BF43" s="354"/>
    </row>
    <row r="44" spans="1:58" ht="33.75" customHeight="1" x14ac:dyDescent="0.25">
      <c r="A44" s="355" t="s">
        <v>828</v>
      </c>
      <c r="B44" s="355">
        <f t="shared" si="0"/>
        <v>11</v>
      </c>
      <c r="C44" s="355" t="str">
        <f t="shared" si="10"/>
        <v>131232/2016</v>
      </c>
      <c r="D44" s="355" t="s">
        <v>828</v>
      </c>
      <c r="E44" s="355">
        <f t="shared" si="2"/>
        <v>11</v>
      </c>
      <c r="F44" s="356" t="s">
        <v>5140</v>
      </c>
      <c r="G44" s="356" t="s">
        <v>5033</v>
      </c>
      <c r="H44" s="384">
        <v>163946</v>
      </c>
      <c r="I44" s="377">
        <v>99748.9</v>
      </c>
      <c r="J44" s="357" t="s">
        <v>5141</v>
      </c>
      <c r="K44" s="356"/>
      <c r="L44" s="356" t="s">
        <v>5142</v>
      </c>
      <c r="M44" s="356" t="s">
        <v>191</v>
      </c>
      <c r="N44" s="359">
        <v>42598</v>
      </c>
      <c r="O44" s="360"/>
      <c r="P44" s="361"/>
      <c r="Q44" s="361"/>
      <c r="R44" s="363"/>
      <c r="S44" s="362"/>
      <c r="T44" s="364"/>
      <c r="U44" s="365"/>
      <c r="V44" s="365"/>
      <c r="W44" s="366"/>
      <c r="X44" s="361"/>
      <c r="Y44" s="362"/>
      <c r="Z44" s="366"/>
      <c r="AA44" s="361"/>
      <c r="AB44" s="361"/>
      <c r="AC44" s="365"/>
      <c r="AD44" s="367"/>
      <c r="AE44" s="368"/>
      <c r="AF44" s="361"/>
      <c r="AG44" s="361"/>
      <c r="AH44" s="368"/>
      <c r="AI44" s="368"/>
      <c r="AJ44" s="362"/>
      <c r="AK44" s="362"/>
      <c r="AL44" s="362"/>
      <c r="AM44" s="362"/>
      <c r="AN44" s="362"/>
      <c r="AO44" s="362"/>
      <c r="AP44" s="354"/>
      <c r="AQ44" s="354"/>
      <c r="AR44" s="354"/>
      <c r="AS44" s="354"/>
      <c r="AT44" s="354"/>
      <c r="AU44" s="354"/>
      <c r="AV44" s="354"/>
      <c r="AW44" s="354"/>
      <c r="AX44" s="354"/>
      <c r="AY44" s="354"/>
      <c r="AZ44" s="354"/>
      <c r="BA44" s="354"/>
      <c r="BB44" s="354"/>
      <c r="BC44" s="354"/>
      <c r="BD44" s="354"/>
      <c r="BE44" s="354"/>
      <c r="BF44" s="354"/>
    </row>
    <row r="45" spans="1:58" ht="33.75" customHeight="1" x14ac:dyDescent="0.25">
      <c r="A45" s="355" t="s">
        <v>2442</v>
      </c>
      <c r="B45" s="355">
        <f t="shared" si="0"/>
        <v>11</v>
      </c>
      <c r="C45" s="355" t="str">
        <f t="shared" si="10"/>
        <v>288523/2016</v>
      </c>
      <c r="D45" s="355" t="s">
        <v>2442</v>
      </c>
      <c r="E45" s="355">
        <f t="shared" si="2"/>
        <v>11</v>
      </c>
      <c r="F45" s="356" t="s">
        <v>5143</v>
      </c>
      <c r="G45" s="356" t="s">
        <v>5043</v>
      </c>
      <c r="H45" s="384">
        <v>163131</v>
      </c>
      <c r="I45" s="377">
        <v>48400</v>
      </c>
      <c r="J45" s="357" t="s">
        <v>5144</v>
      </c>
      <c r="K45" s="356"/>
      <c r="L45" s="356" t="s">
        <v>5145</v>
      </c>
      <c r="M45" s="356" t="s">
        <v>191</v>
      </c>
      <c r="N45" s="359">
        <v>42598</v>
      </c>
      <c r="O45" s="374"/>
      <c r="P45" s="361"/>
      <c r="Q45" s="362"/>
      <c r="R45" s="363"/>
      <c r="S45" s="362"/>
      <c r="T45" s="364"/>
      <c r="U45" s="365"/>
      <c r="V45" s="365"/>
      <c r="W45" s="366"/>
      <c r="X45" s="361"/>
      <c r="Y45" s="362"/>
      <c r="Z45" s="366"/>
      <c r="AA45" s="361"/>
      <c r="AB45" s="361"/>
      <c r="AC45" s="365"/>
      <c r="AD45" s="367"/>
      <c r="AE45" s="368"/>
      <c r="AF45" s="361"/>
      <c r="AG45" s="361"/>
      <c r="AH45" s="368"/>
      <c r="AI45" s="368"/>
      <c r="AJ45" s="362"/>
      <c r="AK45" s="362"/>
      <c r="AL45" s="362"/>
      <c r="AM45" s="362"/>
      <c r="AN45" s="368"/>
      <c r="AO45" s="368"/>
      <c r="AP45" s="354"/>
      <c r="AQ45" s="354"/>
      <c r="AR45" s="354"/>
      <c r="AS45" s="354"/>
      <c r="AT45" s="354"/>
      <c r="AU45" s="354"/>
      <c r="AV45" s="354"/>
      <c r="AW45" s="354"/>
      <c r="AX45" s="354"/>
      <c r="AY45" s="354"/>
      <c r="AZ45" s="354"/>
      <c r="BA45" s="354"/>
      <c r="BB45" s="354"/>
      <c r="BC45" s="354"/>
      <c r="BD45" s="354"/>
      <c r="BE45" s="354"/>
      <c r="BF45" s="354"/>
    </row>
    <row r="46" spans="1:58" ht="33.75" customHeight="1" x14ac:dyDescent="0.25">
      <c r="A46" s="355" t="s">
        <v>2469</v>
      </c>
      <c r="B46" s="355">
        <f t="shared" si="0"/>
        <v>11</v>
      </c>
      <c r="C46" s="355" t="str">
        <f t="shared" si="10"/>
        <v>296252/2016</v>
      </c>
      <c r="D46" s="355" t="s">
        <v>2469</v>
      </c>
      <c r="E46" s="355">
        <f t="shared" si="2"/>
        <v>11</v>
      </c>
      <c r="F46" s="356" t="s">
        <v>302</v>
      </c>
      <c r="G46" s="356" t="s">
        <v>5043</v>
      </c>
      <c r="H46" s="384">
        <v>163134</v>
      </c>
      <c r="I46" s="377">
        <v>60515</v>
      </c>
      <c r="J46" s="357" t="s">
        <v>5120</v>
      </c>
      <c r="K46" s="356"/>
      <c r="L46" s="356" t="s">
        <v>5146</v>
      </c>
      <c r="M46" s="356" t="s">
        <v>191</v>
      </c>
      <c r="N46" s="359">
        <v>42598</v>
      </c>
      <c r="O46" s="374"/>
      <c r="P46" s="371"/>
      <c r="Q46" s="362"/>
      <c r="R46" s="363"/>
      <c r="S46" s="362"/>
      <c r="T46" s="364"/>
      <c r="U46" s="365"/>
      <c r="V46" s="365"/>
      <c r="W46" s="366"/>
      <c r="X46" s="361"/>
      <c r="Y46" s="362"/>
      <c r="Z46" s="366"/>
      <c r="AA46" s="361"/>
      <c r="AB46" s="361"/>
      <c r="AC46" s="365"/>
      <c r="AD46" s="367"/>
      <c r="AE46" s="368"/>
      <c r="AF46" s="361"/>
      <c r="AG46" s="361"/>
      <c r="AH46" s="368"/>
      <c r="AI46" s="368"/>
      <c r="AJ46" s="362"/>
      <c r="AK46" s="362"/>
      <c r="AL46" s="362"/>
      <c r="AM46" s="362"/>
      <c r="AN46" s="347"/>
      <c r="AO46" s="347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</row>
    <row r="47" spans="1:58" ht="33.75" customHeight="1" x14ac:dyDescent="0.25">
      <c r="A47" s="355" t="s">
        <v>2044</v>
      </c>
      <c r="B47" s="355">
        <f t="shared" si="0"/>
        <v>11</v>
      </c>
      <c r="C47" s="355" t="str">
        <f t="shared" si="10"/>
        <v>307482/2016</v>
      </c>
      <c r="D47" s="355" t="s">
        <v>2044</v>
      </c>
      <c r="E47" s="355">
        <f t="shared" si="2"/>
        <v>11</v>
      </c>
      <c r="F47" s="356" t="s">
        <v>5147</v>
      </c>
      <c r="G47" s="356" t="s">
        <v>5148</v>
      </c>
      <c r="H47" s="384">
        <v>163133</v>
      </c>
      <c r="I47" s="377">
        <v>12342</v>
      </c>
      <c r="J47" s="357" t="s">
        <v>5149</v>
      </c>
      <c r="K47" s="356"/>
      <c r="L47" s="356" t="s">
        <v>5150</v>
      </c>
      <c r="M47" s="356" t="s">
        <v>191</v>
      </c>
      <c r="N47" s="359">
        <v>42598</v>
      </c>
      <c r="O47" s="374"/>
      <c r="P47" s="361"/>
      <c r="Q47" s="362"/>
      <c r="R47" s="379"/>
      <c r="S47" s="362"/>
      <c r="T47" s="364"/>
      <c r="U47" s="365"/>
      <c r="V47" s="365"/>
      <c r="W47" s="366"/>
      <c r="X47" s="361"/>
      <c r="Y47" s="362"/>
      <c r="Z47" s="366"/>
      <c r="AA47" s="361"/>
      <c r="AB47" s="361"/>
      <c r="AC47" s="365"/>
      <c r="AD47" s="367"/>
      <c r="AE47" s="368"/>
      <c r="AF47" s="361"/>
      <c r="AG47" s="361"/>
      <c r="AH47" s="368"/>
      <c r="AI47" s="368"/>
      <c r="AJ47" s="362"/>
      <c r="AK47" s="362"/>
      <c r="AL47" s="362"/>
      <c r="AM47" s="362"/>
      <c r="AN47" s="362"/>
      <c r="AO47" s="362"/>
      <c r="AP47" s="354"/>
      <c r="AQ47" s="354"/>
      <c r="AR47" s="354"/>
      <c r="AS47" s="354"/>
      <c r="AT47" s="354"/>
      <c r="AU47" s="354"/>
      <c r="AV47" s="354"/>
      <c r="AW47" s="354"/>
      <c r="AX47" s="354"/>
      <c r="AY47" s="354"/>
      <c r="AZ47" s="354"/>
      <c r="BA47" s="354"/>
      <c r="BB47" s="354"/>
      <c r="BC47" s="354"/>
      <c r="BD47" s="354"/>
      <c r="BE47" s="354"/>
      <c r="BF47" s="354"/>
    </row>
    <row r="48" spans="1:58" ht="33.75" customHeight="1" x14ac:dyDescent="0.25">
      <c r="A48" s="355" t="s">
        <v>810</v>
      </c>
      <c r="B48" s="355">
        <f t="shared" si="0"/>
        <v>11</v>
      </c>
      <c r="C48" s="355" t="str">
        <f t="shared" si="10"/>
        <v>143809/2016</v>
      </c>
      <c r="D48" s="355" t="s">
        <v>810</v>
      </c>
      <c r="E48" s="355">
        <f t="shared" si="2"/>
        <v>11</v>
      </c>
      <c r="F48" s="356" t="s">
        <v>5151</v>
      </c>
      <c r="G48" s="356" t="s">
        <v>5033</v>
      </c>
      <c r="H48" s="384">
        <v>163138</v>
      </c>
      <c r="I48" s="377">
        <v>85377.600000000006</v>
      </c>
      <c r="J48" s="357" t="s">
        <v>5039</v>
      </c>
      <c r="K48" s="356"/>
      <c r="L48" s="356" t="s">
        <v>5152</v>
      </c>
      <c r="M48" s="356" t="s">
        <v>191</v>
      </c>
      <c r="N48" s="359">
        <v>42598</v>
      </c>
      <c r="O48" s="374"/>
      <c r="P48" s="361"/>
      <c r="Q48" s="362"/>
      <c r="R48" s="379"/>
      <c r="S48" s="362"/>
      <c r="T48" s="364"/>
      <c r="U48" s="365"/>
      <c r="V48" s="365"/>
      <c r="W48" s="366"/>
      <c r="X48" s="361"/>
      <c r="Y48" s="362"/>
      <c r="Z48" s="366"/>
      <c r="AA48" s="361"/>
      <c r="AB48" s="361"/>
      <c r="AC48" s="365"/>
      <c r="AD48" s="367"/>
      <c r="AE48" s="368"/>
      <c r="AF48" s="361"/>
      <c r="AG48" s="361"/>
      <c r="AH48" s="368"/>
      <c r="AI48" s="368"/>
      <c r="AJ48" s="362"/>
      <c r="AK48" s="362"/>
      <c r="AL48" s="362"/>
      <c r="AM48" s="362"/>
      <c r="AN48" s="362"/>
      <c r="AO48" s="362"/>
      <c r="AP48" s="354"/>
      <c r="AQ48" s="354"/>
      <c r="AR48" s="354"/>
      <c r="AS48" s="354"/>
      <c r="AT48" s="354"/>
      <c r="AU48" s="354"/>
      <c r="AV48" s="354"/>
      <c r="AW48" s="354"/>
      <c r="AX48" s="354"/>
      <c r="AY48" s="354"/>
      <c r="AZ48" s="354"/>
      <c r="BA48" s="354"/>
      <c r="BB48" s="354"/>
      <c r="BC48" s="354"/>
      <c r="BD48" s="354"/>
      <c r="BE48" s="354"/>
      <c r="BF48" s="354"/>
    </row>
    <row r="49" spans="1:58" ht="33.75" customHeight="1" x14ac:dyDescent="0.25">
      <c r="A49" s="355" t="s">
        <v>5153</v>
      </c>
      <c r="B49" s="355">
        <f t="shared" si="0"/>
        <v>11</v>
      </c>
      <c r="C49" s="355" t="str">
        <f t="shared" si="10"/>
        <v>335699/2016</v>
      </c>
      <c r="D49" s="355" t="s">
        <v>5153</v>
      </c>
      <c r="E49" s="355">
        <f t="shared" si="2"/>
        <v>11</v>
      </c>
      <c r="F49" s="356" t="s">
        <v>5059</v>
      </c>
      <c r="G49" s="356" t="s">
        <v>5060</v>
      </c>
      <c r="H49" s="357">
        <v>155285</v>
      </c>
      <c r="I49" s="377">
        <v>21840384.780000001</v>
      </c>
      <c r="J49" s="357" t="s">
        <v>5069</v>
      </c>
      <c r="K49" s="356"/>
      <c r="L49" s="356" t="s">
        <v>5154</v>
      </c>
      <c r="M49" s="356" t="s">
        <v>191</v>
      </c>
      <c r="N49" s="359">
        <v>42591</v>
      </c>
      <c r="O49" s="374"/>
      <c r="P49" s="361"/>
      <c r="Q49" s="362"/>
      <c r="R49" s="379"/>
      <c r="S49" s="362"/>
      <c r="T49" s="364"/>
      <c r="U49" s="365"/>
      <c r="V49" s="365"/>
      <c r="W49" s="366"/>
      <c r="X49" s="361"/>
      <c r="Y49" s="362"/>
      <c r="Z49" s="366"/>
      <c r="AA49" s="361"/>
      <c r="AB49" s="361"/>
      <c r="AC49" s="365"/>
      <c r="AD49" s="367"/>
      <c r="AE49" s="368"/>
      <c r="AF49" s="361"/>
      <c r="AG49" s="361"/>
      <c r="AH49" s="368"/>
      <c r="AI49" s="368"/>
      <c r="AJ49" s="362"/>
      <c r="AK49" s="362"/>
      <c r="AL49" s="362"/>
      <c r="AM49" s="362"/>
      <c r="AN49" s="362"/>
      <c r="AO49" s="362"/>
      <c r="AP49" s="354"/>
      <c r="AQ49" s="354"/>
      <c r="AR49" s="354"/>
      <c r="AS49" s="354"/>
      <c r="AT49" s="354"/>
      <c r="AU49" s="354"/>
      <c r="AV49" s="354"/>
      <c r="AW49" s="354"/>
      <c r="AX49" s="354"/>
      <c r="AY49" s="354"/>
      <c r="AZ49" s="354"/>
      <c r="BA49" s="354"/>
      <c r="BB49" s="354"/>
      <c r="BC49" s="354"/>
      <c r="BD49" s="354"/>
      <c r="BE49" s="354"/>
      <c r="BF49" s="354"/>
    </row>
    <row r="50" spans="1:58" ht="33.75" customHeight="1" x14ac:dyDescent="0.25">
      <c r="A50" s="355" t="s">
        <v>5153</v>
      </c>
      <c r="B50" s="355">
        <f t="shared" si="0"/>
        <v>11</v>
      </c>
      <c r="C50" s="355" t="str">
        <f t="shared" si="10"/>
        <v>335699/2016</v>
      </c>
      <c r="D50" s="355" t="s">
        <v>5153</v>
      </c>
      <c r="E50" s="355">
        <f t="shared" si="2"/>
        <v>11</v>
      </c>
      <c r="F50" s="356" t="s">
        <v>5059</v>
      </c>
      <c r="G50" s="356" t="s">
        <v>5060</v>
      </c>
      <c r="H50" s="357">
        <v>153938</v>
      </c>
      <c r="I50" s="377">
        <v>14237115.219999999</v>
      </c>
      <c r="J50" s="357" t="s">
        <v>5069</v>
      </c>
      <c r="K50" s="356"/>
      <c r="L50" s="356" t="s">
        <v>5155</v>
      </c>
      <c r="M50" s="356" t="s">
        <v>191</v>
      </c>
      <c r="N50" s="359">
        <v>42591</v>
      </c>
      <c r="O50" s="383"/>
      <c r="P50" s="361"/>
      <c r="Q50" s="362"/>
      <c r="R50" s="379"/>
      <c r="S50" s="362"/>
      <c r="T50" s="364"/>
      <c r="U50" s="371"/>
      <c r="V50" s="365"/>
      <c r="W50" s="366"/>
      <c r="X50" s="361"/>
      <c r="Y50" s="362"/>
      <c r="Z50" s="366"/>
      <c r="AA50" s="361"/>
      <c r="AB50" s="361"/>
      <c r="AC50" s="365"/>
      <c r="AD50" s="367"/>
      <c r="AE50" s="368"/>
      <c r="AF50" s="361"/>
      <c r="AG50" s="361"/>
      <c r="AH50" s="368"/>
      <c r="AI50" s="368"/>
      <c r="AJ50" s="362"/>
      <c r="AK50" s="362"/>
      <c r="AL50" s="362"/>
      <c r="AM50" s="362"/>
      <c r="AN50" s="362"/>
      <c r="AO50" s="362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</row>
    <row r="51" spans="1:58" ht="33.75" customHeight="1" x14ac:dyDescent="0.25">
      <c r="A51" s="356" t="s">
        <v>5156</v>
      </c>
      <c r="B51" s="355">
        <f t="shared" si="0"/>
        <v>11</v>
      </c>
      <c r="C51" s="355" t="str">
        <f t="shared" si="10"/>
        <v>308152/2016</v>
      </c>
      <c r="D51" s="355" t="s">
        <v>5156</v>
      </c>
      <c r="E51" s="355">
        <f t="shared" si="2"/>
        <v>11</v>
      </c>
      <c r="F51" s="356" t="s">
        <v>5059</v>
      </c>
      <c r="G51" s="356" t="s">
        <v>217</v>
      </c>
      <c r="H51" s="357">
        <v>148669</v>
      </c>
      <c r="I51" s="377">
        <v>10727272.73</v>
      </c>
      <c r="J51" s="357" t="s">
        <v>5157</v>
      </c>
      <c r="K51" s="356"/>
      <c r="L51" s="356" t="s">
        <v>5158</v>
      </c>
      <c r="M51" s="356" t="s">
        <v>191</v>
      </c>
      <c r="N51" s="359">
        <v>42591</v>
      </c>
      <c r="O51" s="381"/>
      <c r="P51" s="361"/>
      <c r="Q51" s="362"/>
      <c r="R51" s="379"/>
      <c r="S51" s="362"/>
      <c r="T51" s="364"/>
      <c r="U51" s="371"/>
      <c r="V51" s="365"/>
      <c r="W51" s="366"/>
      <c r="X51" s="361"/>
      <c r="Y51" s="362"/>
      <c r="Z51" s="366"/>
      <c r="AA51" s="361"/>
      <c r="AB51" s="361"/>
      <c r="AC51" s="365"/>
      <c r="AD51" s="367"/>
      <c r="AE51" s="368"/>
      <c r="AF51" s="361"/>
      <c r="AG51" s="361"/>
      <c r="AH51" s="368"/>
      <c r="AI51" s="368"/>
      <c r="AJ51" s="362"/>
      <c r="AK51" s="362"/>
      <c r="AL51" s="362"/>
      <c r="AM51" s="362"/>
      <c r="AN51" s="368"/>
      <c r="AO51" s="368"/>
      <c r="AP51" s="354"/>
      <c r="AQ51" s="354"/>
      <c r="AR51" s="354"/>
      <c r="AS51" s="354"/>
      <c r="AT51" s="354"/>
      <c r="AU51" s="354"/>
      <c r="AV51" s="354"/>
      <c r="AW51" s="354"/>
      <c r="AX51" s="354"/>
      <c r="AY51" s="354"/>
      <c r="AZ51" s="354"/>
      <c r="BA51" s="354"/>
      <c r="BB51" s="354"/>
      <c r="BC51" s="354"/>
      <c r="BD51" s="354"/>
      <c r="BE51" s="354"/>
      <c r="BF51" s="354"/>
    </row>
    <row r="52" spans="1:58" ht="33.75" customHeight="1" x14ac:dyDescent="0.25">
      <c r="A52" s="355" t="s">
        <v>2684</v>
      </c>
      <c r="B52" s="355">
        <f t="shared" si="0"/>
        <v>11</v>
      </c>
      <c r="C52" s="355" t="str">
        <f t="shared" si="10"/>
        <v>317010/2016</v>
      </c>
      <c r="D52" s="355" t="s">
        <v>2684</v>
      </c>
      <c r="E52" s="355">
        <f t="shared" si="2"/>
        <v>11</v>
      </c>
      <c r="F52" s="356" t="s">
        <v>5159</v>
      </c>
      <c r="G52" s="356" t="s">
        <v>5160</v>
      </c>
      <c r="H52" s="357">
        <v>155284</v>
      </c>
      <c r="I52" s="377">
        <v>500000</v>
      </c>
      <c r="J52" s="357" t="s">
        <v>5034</v>
      </c>
      <c r="K52" s="356"/>
      <c r="L52" s="356" t="s">
        <v>5161</v>
      </c>
      <c r="M52" s="356" t="s">
        <v>191</v>
      </c>
      <c r="N52" s="359">
        <v>42591</v>
      </c>
      <c r="O52" s="381"/>
      <c r="P52" s="368"/>
      <c r="Q52" s="362"/>
      <c r="R52" s="379"/>
      <c r="S52" s="362"/>
      <c r="T52" s="364"/>
      <c r="U52" s="365"/>
      <c r="V52" s="365"/>
      <c r="W52" s="366"/>
      <c r="X52" s="361"/>
      <c r="Y52" s="362"/>
      <c r="Z52" s="366"/>
      <c r="AA52" s="361"/>
      <c r="AB52" s="361"/>
      <c r="AC52" s="365"/>
      <c r="AD52" s="367"/>
      <c r="AE52" s="368"/>
      <c r="AF52" s="361"/>
      <c r="AG52" s="361"/>
      <c r="AH52" s="368"/>
      <c r="AI52" s="368"/>
      <c r="AJ52" s="362"/>
      <c r="AK52" s="362"/>
      <c r="AL52" s="362"/>
      <c r="AM52" s="362"/>
      <c r="AN52" s="368"/>
      <c r="AO52" s="368"/>
      <c r="AP52" s="354"/>
      <c r="AQ52" s="354"/>
      <c r="AR52" s="354"/>
      <c r="AS52" s="354"/>
      <c r="AT52" s="354"/>
      <c r="AU52" s="354"/>
      <c r="AV52" s="354"/>
      <c r="AW52" s="354"/>
      <c r="AX52" s="354"/>
      <c r="AY52" s="354"/>
      <c r="AZ52" s="354"/>
      <c r="BA52" s="354"/>
      <c r="BB52" s="354"/>
      <c r="BC52" s="354"/>
      <c r="BD52" s="354"/>
      <c r="BE52" s="354"/>
      <c r="BF52" s="354"/>
    </row>
    <row r="53" spans="1:58" ht="33.75" customHeight="1" x14ac:dyDescent="0.25">
      <c r="A53" s="355" t="s">
        <v>2690</v>
      </c>
      <c r="B53" s="355">
        <f t="shared" si="0"/>
        <v>11</v>
      </c>
      <c r="C53" s="355" t="str">
        <f t="shared" si="10"/>
        <v>317016/2016</v>
      </c>
      <c r="D53" s="355" t="s">
        <v>2690</v>
      </c>
      <c r="E53" s="355">
        <f t="shared" si="2"/>
        <v>11</v>
      </c>
      <c r="F53" s="356" t="s">
        <v>5159</v>
      </c>
      <c r="G53" s="356" t="s">
        <v>5160</v>
      </c>
      <c r="H53" s="357">
        <v>155286</v>
      </c>
      <c r="I53" s="377">
        <v>500000</v>
      </c>
      <c r="J53" s="357" t="s">
        <v>5034</v>
      </c>
      <c r="K53" s="356"/>
      <c r="L53" s="356" t="s">
        <v>5162</v>
      </c>
      <c r="M53" s="356" t="s">
        <v>191</v>
      </c>
      <c r="N53" s="359">
        <v>42591</v>
      </c>
      <c r="O53" s="381"/>
      <c r="P53" s="387"/>
      <c r="Q53" s="362"/>
      <c r="R53" s="379"/>
      <c r="S53" s="362"/>
      <c r="T53" s="364"/>
      <c r="U53" s="368"/>
      <c r="V53" s="365"/>
      <c r="W53" s="366"/>
      <c r="X53" s="361"/>
      <c r="Y53" s="362"/>
      <c r="Z53" s="366"/>
      <c r="AA53" s="361"/>
      <c r="AB53" s="361"/>
      <c r="AC53" s="365"/>
      <c r="AD53" s="367"/>
      <c r="AE53" s="368"/>
      <c r="AF53" s="361"/>
      <c r="AG53" s="361"/>
      <c r="AH53" s="368"/>
      <c r="AI53" s="368"/>
      <c r="AJ53" s="362"/>
      <c r="AK53" s="362"/>
      <c r="AL53" s="362"/>
      <c r="AM53" s="362"/>
      <c r="AN53" s="362"/>
      <c r="AO53" s="362"/>
      <c r="AP53" s="354"/>
      <c r="AQ53" s="354"/>
      <c r="AR53" s="354"/>
      <c r="AS53" s="354"/>
      <c r="AT53" s="354"/>
      <c r="AU53" s="354"/>
      <c r="AV53" s="354"/>
      <c r="AW53" s="354"/>
      <c r="AX53" s="354"/>
      <c r="AY53" s="354"/>
      <c r="AZ53" s="354"/>
      <c r="BA53" s="354"/>
      <c r="BB53" s="354"/>
      <c r="BC53" s="354"/>
      <c r="BD53" s="354"/>
      <c r="BE53" s="354"/>
      <c r="BF53" s="354"/>
    </row>
    <row r="54" spans="1:58" ht="33.75" customHeight="1" x14ac:dyDescent="0.25">
      <c r="A54" s="355" t="s">
        <v>5153</v>
      </c>
      <c r="B54" s="355">
        <f t="shared" si="0"/>
        <v>11</v>
      </c>
      <c r="C54" s="355" t="str">
        <f t="shared" si="10"/>
        <v>335699/2016</v>
      </c>
      <c r="D54" s="355" t="s">
        <v>5153</v>
      </c>
      <c r="E54" s="355">
        <f t="shared" si="2"/>
        <v>11</v>
      </c>
      <c r="F54" s="356" t="s">
        <v>5059</v>
      </c>
      <c r="G54" s="356" t="s">
        <v>5060</v>
      </c>
      <c r="H54" s="357">
        <v>153938</v>
      </c>
      <c r="I54" s="377">
        <v>10000000</v>
      </c>
      <c r="J54" s="357" t="s">
        <v>5069</v>
      </c>
      <c r="K54" s="356"/>
      <c r="L54" s="356" t="s">
        <v>5155</v>
      </c>
      <c r="M54" s="356" t="s">
        <v>5101</v>
      </c>
      <c r="N54" s="359">
        <v>42590</v>
      </c>
      <c r="O54" s="381"/>
      <c r="P54" s="368"/>
      <c r="Q54" s="362"/>
      <c r="R54" s="379"/>
      <c r="S54" s="362"/>
      <c r="T54" s="364"/>
      <c r="U54" s="365"/>
      <c r="V54" s="365"/>
      <c r="W54" s="366"/>
      <c r="X54" s="361"/>
      <c r="Y54" s="362"/>
      <c r="Z54" s="366"/>
      <c r="AA54" s="361"/>
      <c r="AB54" s="361"/>
      <c r="AC54" s="365"/>
      <c r="AD54" s="367"/>
      <c r="AE54" s="368"/>
      <c r="AF54" s="361"/>
      <c r="AG54" s="361"/>
      <c r="AH54" s="368"/>
      <c r="AI54" s="368"/>
      <c r="AJ54" s="362"/>
      <c r="AK54" s="362"/>
      <c r="AL54" s="362"/>
      <c r="AM54" s="362"/>
      <c r="AN54" s="362"/>
      <c r="AO54" s="362"/>
      <c r="AP54" s="354"/>
      <c r="AQ54" s="354"/>
      <c r="AR54" s="354"/>
      <c r="AS54" s="354"/>
      <c r="AT54" s="354"/>
      <c r="AU54" s="354"/>
      <c r="AV54" s="354"/>
      <c r="AW54" s="354"/>
      <c r="AX54" s="354"/>
      <c r="AY54" s="354"/>
      <c r="AZ54" s="354"/>
      <c r="BA54" s="354"/>
      <c r="BB54" s="354"/>
      <c r="BC54" s="354"/>
      <c r="BD54" s="354"/>
      <c r="BE54" s="354"/>
      <c r="BF54" s="354"/>
    </row>
    <row r="55" spans="1:58" ht="33.75" customHeight="1" x14ac:dyDescent="0.25">
      <c r="A55" s="356" t="s">
        <v>5156</v>
      </c>
      <c r="B55" s="355">
        <f t="shared" si="0"/>
        <v>11</v>
      </c>
      <c r="C55" s="355" t="str">
        <f t="shared" si="10"/>
        <v>308152/2016</v>
      </c>
      <c r="D55" s="355" t="s">
        <v>5156</v>
      </c>
      <c r="E55" s="355">
        <f t="shared" si="2"/>
        <v>11</v>
      </c>
      <c r="F55" s="356" t="s">
        <v>5059</v>
      </c>
      <c r="G55" s="356" t="s">
        <v>217</v>
      </c>
      <c r="H55" s="357">
        <v>148669</v>
      </c>
      <c r="I55" s="377">
        <v>10000000</v>
      </c>
      <c r="J55" s="357" t="s">
        <v>5157</v>
      </c>
      <c r="K55" s="356"/>
      <c r="L55" s="356" t="s">
        <v>5158</v>
      </c>
      <c r="M55" s="356" t="s">
        <v>5101</v>
      </c>
      <c r="N55" s="359">
        <v>42590</v>
      </c>
      <c r="P55" s="354"/>
      <c r="S55" s="354"/>
      <c r="T55" s="354"/>
      <c r="U55" s="354"/>
      <c r="V55" s="354"/>
      <c r="W55" s="354"/>
      <c r="X55" s="354"/>
      <c r="Y55" s="354"/>
      <c r="Z55" s="354"/>
      <c r="AA55" s="354"/>
      <c r="AB55" s="354"/>
      <c r="AC55" s="354"/>
      <c r="AE55" s="354"/>
    </row>
    <row r="56" spans="1:58" ht="33.75" customHeight="1" x14ac:dyDescent="0.25">
      <c r="A56" s="356" t="s">
        <v>5163</v>
      </c>
      <c r="B56" s="355">
        <f t="shared" si="0"/>
        <v>11</v>
      </c>
      <c r="C56" s="355" t="str">
        <f t="shared" si="10"/>
        <v>307721/2016</v>
      </c>
      <c r="D56" s="355" t="s">
        <v>5163</v>
      </c>
      <c r="E56" s="355">
        <f t="shared" si="2"/>
        <v>11</v>
      </c>
      <c r="F56" s="356" t="s">
        <v>5164</v>
      </c>
      <c r="G56" s="356" t="s">
        <v>5165</v>
      </c>
      <c r="H56" s="357">
        <v>147512</v>
      </c>
      <c r="I56" s="377">
        <v>1500000</v>
      </c>
      <c r="J56" s="357" t="s">
        <v>5064</v>
      </c>
      <c r="K56" s="356"/>
      <c r="L56" s="356" t="s">
        <v>5166</v>
      </c>
      <c r="M56" s="356" t="s">
        <v>191</v>
      </c>
      <c r="N56" s="359">
        <v>42590</v>
      </c>
      <c r="P56" s="354"/>
      <c r="S56" s="354"/>
      <c r="T56" s="354"/>
      <c r="U56" s="354"/>
      <c r="V56" s="354"/>
      <c r="W56" s="354"/>
      <c r="X56" s="354"/>
      <c r="Y56" s="354"/>
      <c r="Z56" s="354"/>
      <c r="AA56" s="354"/>
      <c r="AB56" s="354"/>
      <c r="AC56" s="354"/>
      <c r="AE56" s="354"/>
    </row>
    <row r="57" spans="1:58" ht="33.75" customHeight="1" x14ac:dyDescent="0.25">
      <c r="A57" s="355" t="s">
        <v>2215</v>
      </c>
      <c r="B57" s="355">
        <f t="shared" si="0"/>
        <v>11</v>
      </c>
      <c r="C57" s="355" t="str">
        <f t="shared" si="10"/>
        <v>283316/2016</v>
      </c>
      <c r="D57" s="355" t="s">
        <v>2215</v>
      </c>
      <c r="E57" s="355">
        <f t="shared" si="2"/>
        <v>11</v>
      </c>
      <c r="F57" s="356" t="s">
        <v>5167</v>
      </c>
      <c r="G57" s="356" t="s">
        <v>5160</v>
      </c>
      <c r="H57" s="357">
        <v>148667</v>
      </c>
      <c r="I57" s="377">
        <v>718000</v>
      </c>
      <c r="J57" s="357" t="s">
        <v>5135</v>
      </c>
      <c r="K57" s="356"/>
      <c r="L57" s="356" t="s">
        <v>5168</v>
      </c>
      <c r="M57" s="356" t="s">
        <v>191</v>
      </c>
      <c r="N57" s="359">
        <v>42587</v>
      </c>
      <c r="P57" s="354"/>
      <c r="S57" s="354"/>
      <c r="T57" s="354"/>
      <c r="U57" s="354"/>
      <c r="V57" s="354"/>
      <c r="W57" s="354"/>
      <c r="X57" s="354"/>
      <c r="Y57" s="354"/>
      <c r="Z57" s="354"/>
      <c r="AA57" s="354"/>
      <c r="AB57" s="354"/>
      <c r="AC57" s="354"/>
      <c r="AE57" s="354"/>
    </row>
    <row r="58" spans="1:58" ht="33.75" customHeight="1" x14ac:dyDescent="0.25">
      <c r="A58" s="356" t="s">
        <v>5156</v>
      </c>
      <c r="B58" s="355">
        <f t="shared" si="0"/>
        <v>11</v>
      </c>
      <c r="C58" s="355" t="str">
        <f t="shared" si="10"/>
        <v>308152/2016</v>
      </c>
      <c r="D58" s="355" t="s">
        <v>5156</v>
      </c>
      <c r="E58" s="355">
        <f t="shared" si="2"/>
        <v>11</v>
      </c>
      <c r="F58" s="356" t="s">
        <v>5059</v>
      </c>
      <c r="G58" s="356" t="s">
        <v>217</v>
      </c>
      <c r="H58" s="357">
        <v>148669</v>
      </c>
      <c r="I58" s="377">
        <v>12000000</v>
      </c>
      <c r="J58" s="357" t="s">
        <v>5157</v>
      </c>
      <c r="K58" s="356"/>
      <c r="L58" s="356" t="s">
        <v>5158</v>
      </c>
      <c r="M58" s="356" t="s">
        <v>5101</v>
      </c>
      <c r="N58" s="359">
        <v>42587</v>
      </c>
      <c r="P58" s="354"/>
      <c r="S58" s="354"/>
      <c r="T58" s="354"/>
      <c r="U58" s="354"/>
      <c r="V58" s="354"/>
      <c r="W58" s="354"/>
      <c r="X58" s="354"/>
      <c r="Y58" s="354"/>
      <c r="Z58" s="354"/>
      <c r="AA58" s="354"/>
      <c r="AB58" s="354"/>
      <c r="AC58" s="354"/>
      <c r="AE58" s="354"/>
    </row>
    <row r="59" spans="1:58" ht="33.75" customHeight="1" x14ac:dyDescent="0.25">
      <c r="A59" s="355" t="s">
        <v>1930</v>
      </c>
      <c r="B59" s="355">
        <f t="shared" si="0"/>
        <v>11</v>
      </c>
      <c r="C59" s="355" t="str">
        <f t="shared" si="10"/>
        <v>243971/2016</v>
      </c>
      <c r="D59" s="355" t="s">
        <v>1930</v>
      </c>
      <c r="E59" s="355">
        <f t="shared" si="2"/>
        <v>11</v>
      </c>
      <c r="F59" s="356" t="s">
        <v>5169</v>
      </c>
      <c r="G59" s="356" t="s">
        <v>5043</v>
      </c>
      <c r="H59" s="357">
        <v>153939</v>
      </c>
      <c r="I59" s="377">
        <v>302500</v>
      </c>
      <c r="J59" s="357" t="s">
        <v>5069</v>
      </c>
      <c r="K59" s="356"/>
      <c r="L59" s="356" t="s">
        <v>5170</v>
      </c>
      <c r="M59" s="356" t="s">
        <v>191</v>
      </c>
      <c r="N59" s="359">
        <v>42585</v>
      </c>
      <c r="P59" s="354"/>
      <c r="S59" s="354"/>
      <c r="T59" s="354"/>
      <c r="U59" s="354"/>
      <c r="V59" s="354"/>
      <c r="W59" s="354"/>
      <c r="X59" s="354"/>
      <c r="Y59" s="354"/>
      <c r="Z59" s="354"/>
      <c r="AA59" s="354"/>
      <c r="AB59" s="354"/>
      <c r="AC59" s="354"/>
      <c r="AE59" s="354"/>
    </row>
    <row r="60" spans="1:58" ht="33.75" customHeight="1" x14ac:dyDescent="0.25">
      <c r="A60" s="355" t="s">
        <v>2727</v>
      </c>
      <c r="B60" s="355">
        <f t="shared" si="0"/>
        <v>11</v>
      </c>
      <c r="C60" s="355" t="str">
        <f t="shared" si="10"/>
        <v>320635/2016</v>
      </c>
      <c r="D60" s="355" t="s">
        <v>2727</v>
      </c>
      <c r="E60" s="355">
        <f t="shared" si="2"/>
        <v>11</v>
      </c>
      <c r="F60" s="356" t="s">
        <v>5171</v>
      </c>
      <c r="G60" s="356" t="s">
        <v>5043</v>
      </c>
      <c r="H60" s="357">
        <v>150300</v>
      </c>
      <c r="I60" s="377">
        <v>457580</v>
      </c>
      <c r="J60" s="357" t="s">
        <v>5135</v>
      </c>
      <c r="K60" s="356"/>
      <c r="L60" s="356" t="s">
        <v>5172</v>
      </c>
      <c r="M60" s="356" t="s">
        <v>191</v>
      </c>
      <c r="N60" s="359">
        <v>42585</v>
      </c>
      <c r="P60" s="354"/>
      <c r="S60" s="354"/>
      <c r="T60" s="354"/>
      <c r="U60" s="354"/>
      <c r="V60" s="354"/>
      <c r="W60" s="354"/>
      <c r="X60" s="354"/>
      <c r="Y60" s="354"/>
      <c r="Z60" s="354"/>
      <c r="AA60" s="354"/>
      <c r="AB60" s="354"/>
      <c r="AC60" s="354"/>
      <c r="AE60" s="354"/>
    </row>
    <row r="61" spans="1:58" ht="33.75" customHeight="1" x14ac:dyDescent="0.25">
      <c r="A61" s="355" t="s">
        <v>2121</v>
      </c>
      <c r="B61" s="355">
        <f t="shared" si="0"/>
        <v>11</v>
      </c>
      <c r="C61" s="355" t="str">
        <f t="shared" si="10"/>
        <v>258246/2016</v>
      </c>
      <c r="D61" s="355" t="s">
        <v>2121</v>
      </c>
      <c r="E61" s="355">
        <f t="shared" si="2"/>
        <v>11</v>
      </c>
      <c r="F61" s="356" t="s">
        <v>5173</v>
      </c>
      <c r="G61" s="356" t="s">
        <v>5043</v>
      </c>
      <c r="H61" s="357">
        <v>150301</v>
      </c>
      <c r="I61" s="377">
        <v>172788</v>
      </c>
      <c r="J61" s="357" t="s">
        <v>5174</v>
      </c>
      <c r="K61" s="356"/>
      <c r="L61" s="356" t="s">
        <v>5175</v>
      </c>
      <c r="M61" s="356" t="s">
        <v>191</v>
      </c>
      <c r="N61" s="359">
        <v>42585</v>
      </c>
      <c r="P61" s="354"/>
      <c r="S61" s="354"/>
      <c r="T61" s="354"/>
      <c r="U61" s="354"/>
      <c r="V61" s="354"/>
      <c r="W61" s="354"/>
      <c r="X61" s="354"/>
      <c r="Y61" s="354"/>
      <c r="Z61" s="354"/>
      <c r="AA61" s="354"/>
      <c r="AB61" s="354"/>
      <c r="AC61" s="354"/>
      <c r="AE61" s="354"/>
    </row>
    <row r="62" spans="1:58" ht="33.75" customHeight="1" x14ac:dyDescent="0.25">
      <c r="A62" s="355" t="s">
        <v>2452</v>
      </c>
      <c r="B62" s="355">
        <f t="shared" si="0"/>
        <v>11</v>
      </c>
      <c r="C62" s="355" t="str">
        <f t="shared" si="10"/>
        <v>288587/2016</v>
      </c>
      <c r="D62" s="355" t="s">
        <v>2452</v>
      </c>
      <c r="E62" s="355">
        <f t="shared" si="2"/>
        <v>11</v>
      </c>
      <c r="F62" s="356" t="s">
        <v>302</v>
      </c>
      <c r="G62" s="356" t="s">
        <v>5043</v>
      </c>
      <c r="H62" s="357">
        <v>152217</v>
      </c>
      <c r="I62" s="377">
        <v>71012.25</v>
      </c>
      <c r="J62" s="357" t="s">
        <v>5176</v>
      </c>
      <c r="K62" s="356"/>
      <c r="L62" s="356" t="s">
        <v>5177</v>
      </c>
      <c r="M62" s="356" t="s">
        <v>191</v>
      </c>
      <c r="N62" s="359">
        <v>42580</v>
      </c>
      <c r="P62" s="354"/>
      <c r="S62" s="354"/>
      <c r="T62" s="354"/>
      <c r="U62" s="354"/>
      <c r="V62" s="354"/>
      <c r="W62" s="354"/>
      <c r="X62" s="354"/>
      <c r="Y62" s="354"/>
      <c r="Z62" s="354"/>
      <c r="AA62" s="354"/>
      <c r="AB62" s="354"/>
      <c r="AC62" s="354"/>
      <c r="AE62" s="354"/>
    </row>
    <row r="63" spans="1:58" ht="33.75" customHeight="1" x14ac:dyDescent="0.25">
      <c r="A63" s="355" t="s">
        <v>2556</v>
      </c>
      <c r="B63" s="355">
        <f t="shared" si="0"/>
        <v>11</v>
      </c>
      <c r="C63" s="355" t="str">
        <f t="shared" si="10"/>
        <v>308711/2016</v>
      </c>
      <c r="D63" s="355" t="s">
        <v>2556</v>
      </c>
      <c r="E63" s="355">
        <f t="shared" si="2"/>
        <v>11</v>
      </c>
      <c r="F63" s="356" t="s">
        <v>2558</v>
      </c>
      <c r="G63" s="356" t="s">
        <v>5160</v>
      </c>
      <c r="H63" s="357">
        <v>152218</v>
      </c>
      <c r="I63" s="377">
        <v>71390</v>
      </c>
      <c r="J63" s="357" t="s">
        <v>5178</v>
      </c>
      <c r="K63" s="356"/>
      <c r="L63" s="356" t="s">
        <v>5179</v>
      </c>
      <c r="M63" s="356" t="s">
        <v>191</v>
      </c>
      <c r="N63" s="359">
        <v>42580</v>
      </c>
      <c r="P63" s="354"/>
      <c r="S63" s="354"/>
      <c r="T63" s="354"/>
      <c r="U63" s="354"/>
      <c r="V63" s="354"/>
      <c r="W63" s="354"/>
      <c r="X63" s="354"/>
      <c r="Y63" s="354"/>
      <c r="Z63" s="354"/>
      <c r="AA63" s="354"/>
      <c r="AB63" s="354"/>
      <c r="AC63" s="354"/>
      <c r="AE63" s="354"/>
    </row>
    <row r="64" spans="1:58" ht="33.75" customHeight="1" x14ac:dyDescent="0.25">
      <c r="A64" s="356" t="s">
        <v>5180</v>
      </c>
      <c r="B64" s="355">
        <f t="shared" si="0"/>
        <v>11</v>
      </c>
      <c r="C64" s="355" t="str">
        <f t="shared" si="10"/>
        <v>213575/2016</v>
      </c>
      <c r="D64" s="355" t="s">
        <v>5180</v>
      </c>
      <c r="E64" s="355">
        <f t="shared" si="2"/>
        <v>11</v>
      </c>
      <c r="F64" s="356" t="s">
        <v>5181</v>
      </c>
      <c r="G64" s="356" t="s">
        <v>5160</v>
      </c>
      <c r="H64" s="357">
        <v>141804</v>
      </c>
      <c r="I64" s="377">
        <v>300000</v>
      </c>
      <c r="J64" s="357" t="s">
        <v>5135</v>
      </c>
      <c r="K64" s="356"/>
      <c r="L64" s="356" t="s">
        <v>5182</v>
      </c>
      <c r="M64" s="356" t="s">
        <v>191</v>
      </c>
      <c r="N64" s="359">
        <v>42578</v>
      </c>
      <c r="P64" s="354"/>
      <c r="S64" s="354"/>
      <c r="T64" s="354"/>
      <c r="U64" s="354"/>
      <c r="V64" s="354"/>
      <c r="W64" s="354"/>
      <c r="X64" s="354"/>
      <c r="Y64" s="354"/>
      <c r="Z64" s="354"/>
      <c r="AA64" s="354"/>
      <c r="AB64" s="354"/>
      <c r="AC64" s="354"/>
      <c r="AE64" s="354"/>
    </row>
    <row r="65" spans="1:31" ht="33.75" customHeight="1" x14ac:dyDescent="0.25">
      <c r="A65" s="356" t="s">
        <v>2203</v>
      </c>
      <c r="B65" s="355">
        <f t="shared" si="0"/>
        <v>11</v>
      </c>
      <c r="C65" s="355" t="str">
        <f t="shared" si="10"/>
        <v>275550/2016</v>
      </c>
      <c r="D65" s="355" t="s">
        <v>2203</v>
      </c>
      <c r="E65" s="355">
        <f t="shared" si="2"/>
        <v>11</v>
      </c>
      <c r="F65" s="356" t="s">
        <v>302</v>
      </c>
      <c r="G65" s="356" t="s">
        <v>5043</v>
      </c>
      <c r="H65" s="357">
        <v>146592</v>
      </c>
      <c r="I65" s="377">
        <v>337321</v>
      </c>
      <c r="J65" s="357" t="s">
        <v>5183</v>
      </c>
      <c r="K65" s="356" t="s">
        <v>226</v>
      </c>
      <c r="L65" s="356" t="s">
        <v>5184</v>
      </c>
      <c r="M65" s="356" t="s">
        <v>191</v>
      </c>
      <c r="N65" s="359">
        <v>42578</v>
      </c>
      <c r="P65" s="354"/>
      <c r="S65" s="354"/>
      <c r="T65" s="354"/>
      <c r="U65" s="354"/>
      <c r="V65" s="354"/>
      <c r="W65" s="354"/>
      <c r="X65" s="354"/>
      <c r="Y65" s="354"/>
      <c r="Z65" s="354"/>
      <c r="AA65" s="354"/>
      <c r="AB65" s="354"/>
      <c r="AC65" s="354"/>
      <c r="AE65" s="354"/>
    </row>
    <row r="66" spans="1:31" ht="33.75" customHeight="1" x14ac:dyDescent="0.25">
      <c r="A66" s="356" t="s">
        <v>2038</v>
      </c>
      <c r="B66" s="355">
        <f t="shared" si="0"/>
        <v>11</v>
      </c>
      <c r="C66" s="355" t="str">
        <f t="shared" si="10"/>
        <v>261558/2016</v>
      </c>
      <c r="D66" s="355" t="s">
        <v>2038</v>
      </c>
      <c r="E66" s="355">
        <f t="shared" si="2"/>
        <v>11</v>
      </c>
      <c r="F66" s="356" t="s">
        <v>5185</v>
      </c>
      <c r="G66" s="356" t="s">
        <v>5043</v>
      </c>
      <c r="H66" s="357">
        <v>148666</v>
      </c>
      <c r="I66" s="377">
        <v>272250</v>
      </c>
      <c r="J66" s="357" t="s">
        <v>5034</v>
      </c>
      <c r="K66" s="356"/>
      <c r="L66" s="356" t="s">
        <v>5186</v>
      </c>
      <c r="M66" s="356" t="s">
        <v>191</v>
      </c>
      <c r="N66" s="359">
        <v>42578</v>
      </c>
      <c r="P66" s="354"/>
      <c r="S66" s="354"/>
      <c r="T66" s="354"/>
      <c r="U66" s="354"/>
      <c r="V66" s="354"/>
      <c r="W66" s="354"/>
      <c r="X66" s="354"/>
      <c r="Y66" s="354"/>
      <c r="Z66" s="354"/>
      <c r="AA66" s="354"/>
      <c r="AB66" s="354"/>
      <c r="AC66" s="354"/>
      <c r="AE66" s="354"/>
    </row>
    <row r="67" spans="1:31" ht="33.75" customHeight="1" x14ac:dyDescent="0.25">
      <c r="A67" s="356" t="s">
        <v>2153</v>
      </c>
      <c r="B67" s="355">
        <f t="shared" ref="B67:B130" si="11">LEN(A67)</f>
        <v>11</v>
      </c>
      <c r="C67" s="355" t="str">
        <f t="shared" si="10"/>
        <v>272443/2016</v>
      </c>
      <c r="D67" s="355" t="s">
        <v>2153</v>
      </c>
      <c r="E67" s="355">
        <f t="shared" ref="E67:E130" si="12">LEN(C67)</f>
        <v>11</v>
      </c>
      <c r="F67" s="356" t="s">
        <v>2156</v>
      </c>
      <c r="G67" s="356" t="s">
        <v>5043</v>
      </c>
      <c r="H67" s="357">
        <v>144212</v>
      </c>
      <c r="I67" s="377">
        <v>298059</v>
      </c>
      <c r="J67" s="357" t="s">
        <v>5187</v>
      </c>
      <c r="K67" s="356"/>
      <c r="L67" s="356" t="s">
        <v>5188</v>
      </c>
      <c r="M67" s="356" t="s">
        <v>191</v>
      </c>
      <c r="N67" s="359">
        <v>42578</v>
      </c>
      <c r="P67" s="354"/>
      <c r="S67" s="354"/>
      <c r="T67" s="354"/>
      <c r="U67" s="354"/>
      <c r="V67" s="354"/>
      <c r="W67" s="354"/>
      <c r="X67" s="354"/>
      <c r="Y67" s="354"/>
      <c r="Z67" s="354"/>
      <c r="AA67" s="354"/>
      <c r="AB67" s="354"/>
      <c r="AC67" s="354"/>
      <c r="AE67" s="354"/>
    </row>
    <row r="68" spans="1:31" ht="33.75" customHeight="1" x14ac:dyDescent="0.25">
      <c r="A68" s="356" t="s">
        <v>527</v>
      </c>
      <c r="B68" s="355">
        <f t="shared" si="11"/>
        <v>11</v>
      </c>
      <c r="C68" s="355" t="str">
        <f t="shared" si="10"/>
        <v>141672/2015</v>
      </c>
      <c r="D68" s="355" t="s">
        <v>527</v>
      </c>
      <c r="E68" s="355">
        <f t="shared" si="12"/>
        <v>11</v>
      </c>
      <c r="F68" s="356" t="s">
        <v>5189</v>
      </c>
      <c r="G68" s="356" t="s">
        <v>5033</v>
      </c>
      <c r="H68" s="357">
        <v>142665</v>
      </c>
      <c r="I68" s="377">
        <v>5647750.0099999998</v>
      </c>
      <c r="J68" s="357" t="s">
        <v>5144</v>
      </c>
      <c r="K68" s="356"/>
      <c r="L68" s="356" t="s">
        <v>5190</v>
      </c>
      <c r="M68" s="356" t="s">
        <v>191</v>
      </c>
      <c r="N68" s="359">
        <v>42578</v>
      </c>
      <c r="P68" s="354"/>
      <c r="S68" s="354"/>
      <c r="T68" s="354"/>
      <c r="U68" s="354"/>
      <c r="V68" s="354"/>
      <c r="W68" s="354"/>
      <c r="X68" s="354"/>
      <c r="Y68" s="354"/>
      <c r="Z68" s="354"/>
      <c r="AA68" s="354"/>
      <c r="AB68" s="354"/>
      <c r="AC68" s="354"/>
      <c r="AE68" s="354"/>
    </row>
    <row r="69" spans="1:31" ht="33.75" customHeight="1" x14ac:dyDescent="0.25">
      <c r="A69" s="356" t="s">
        <v>2018</v>
      </c>
      <c r="B69" s="355">
        <f t="shared" si="11"/>
        <v>11</v>
      </c>
      <c r="C69" s="355" t="str">
        <f t="shared" si="10"/>
        <v>231342/2016</v>
      </c>
      <c r="D69" s="355" t="s">
        <v>2018</v>
      </c>
      <c r="E69" s="355">
        <f t="shared" si="12"/>
        <v>11</v>
      </c>
      <c r="F69" s="356" t="s">
        <v>5191</v>
      </c>
      <c r="G69" s="356" t="s">
        <v>5043</v>
      </c>
      <c r="H69" s="357">
        <v>147513</v>
      </c>
      <c r="I69" s="377">
        <v>73352.5</v>
      </c>
      <c r="J69" s="357" t="s">
        <v>5126</v>
      </c>
      <c r="K69" s="356"/>
      <c r="L69" s="356" t="s">
        <v>5192</v>
      </c>
      <c r="M69" s="356" t="s">
        <v>5193</v>
      </c>
      <c r="N69" s="359">
        <v>42577</v>
      </c>
      <c r="P69" s="354"/>
      <c r="S69" s="354"/>
      <c r="T69" s="354"/>
      <c r="U69" s="354"/>
      <c r="V69" s="354"/>
      <c r="W69" s="354"/>
      <c r="X69" s="354"/>
      <c r="Y69" s="354"/>
      <c r="Z69" s="354"/>
      <c r="AA69" s="354"/>
      <c r="AB69" s="354"/>
      <c r="AC69" s="354"/>
      <c r="AE69" s="354"/>
    </row>
    <row r="70" spans="1:31" ht="33.75" customHeight="1" x14ac:dyDescent="0.25">
      <c r="A70" s="356" t="s">
        <v>1432</v>
      </c>
      <c r="B70" s="355">
        <f t="shared" si="11"/>
        <v>11</v>
      </c>
      <c r="C70" s="355" t="str">
        <f t="shared" si="10"/>
        <v>236369/2016</v>
      </c>
      <c r="D70" s="355" t="s">
        <v>1432</v>
      </c>
      <c r="E70" s="355">
        <f t="shared" si="12"/>
        <v>11</v>
      </c>
      <c r="F70" s="356" t="s">
        <v>5151</v>
      </c>
      <c r="G70" s="356" t="s">
        <v>5033</v>
      </c>
      <c r="H70" s="357">
        <v>148668</v>
      </c>
      <c r="I70" s="377">
        <v>10018.799999999999</v>
      </c>
      <c r="J70" s="357" t="s">
        <v>5039</v>
      </c>
      <c r="K70" s="356"/>
      <c r="L70" s="356" t="s">
        <v>5194</v>
      </c>
      <c r="M70" s="356" t="s">
        <v>191</v>
      </c>
      <c r="N70" s="359">
        <v>42577</v>
      </c>
      <c r="P70" s="354"/>
      <c r="S70" s="354"/>
      <c r="T70" s="354"/>
      <c r="U70" s="354"/>
      <c r="V70" s="354"/>
      <c r="W70" s="354"/>
      <c r="X70" s="354"/>
      <c r="Y70" s="354"/>
      <c r="Z70" s="354"/>
      <c r="AA70" s="354"/>
      <c r="AB70" s="354"/>
      <c r="AC70" s="354"/>
      <c r="AE70" s="354"/>
    </row>
    <row r="71" spans="1:31" ht="33.75" customHeight="1" x14ac:dyDescent="0.25">
      <c r="A71" s="356" t="s">
        <v>675</v>
      </c>
      <c r="B71" s="355">
        <f t="shared" si="11"/>
        <v>11</v>
      </c>
      <c r="C71" s="355" t="str">
        <f t="shared" si="10"/>
        <v>232567/2016</v>
      </c>
      <c r="D71" s="355" t="s">
        <v>675</v>
      </c>
      <c r="E71" s="355">
        <f t="shared" si="12"/>
        <v>11</v>
      </c>
      <c r="F71" s="356" t="s">
        <v>677</v>
      </c>
      <c r="G71" s="356" t="s">
        <v>5033</v>
      </c>
      <c r="H71" s="357">
        <v>147514</v>
      </c>
      <c r="I71" s="377">
        <v>45000</v>
      </c>
      <c r="J71" s="357" t="s">
        <v>5034</v>
      </c>
      <c r="K71" s="356"/>
      <c r="L71" s="356" t="s">
        <v>5195</v>
      </c>
      <c r="M71" s="356" t="s">
        <v>191</v>
      </c>
      <c r="N71" s="359">
        <v>42576</v>
      </c>
      <c r="P71" s="354"/>
      <c r="S71" s="354"/>
      <c r="T71" s="354"/>
      <c r="U71" s="354"/>
      <c r="V71" s="354"/>
      <c r="W71" s="354"/>
      <c r="X71" s="354"/>
      <c r="Y71" s="354"/>
      <c r="Z71" s="354"/>
      <c r="AA71" s="354"/>
      <c r="AB71" s="354"/>
      <c r="AC71" s="354"/>
      <c r="AE71" s="354"/>
    </row>
    <row r="72" spans="1:31" ht="33.75" customHeight="1" x14ac:dyDescent="0.25">
      <c r="A72" s="356" t="s">
        <v>647</v>
      </c>
      <c r="B72" s="355">
        <f t="shared" si="11"/>
        <v>11</v>
      </c>
      <c r="C72" s="355" t="str">
        <f t="shared" si="10"/>
        <v>121911/2016</v>
      </c>
      <c r="D72" s="355" t="s">
        <v>647</v>
      </c>
      <c r="E72" s="355">
        <f t="shared" si="12"/>
        <v>11</v>
      </c>
      <c r="F72" s="356" t="s">
        <v>3526</v>
      </c>
      <c r="G72" s="356" t="s">
        <v>5043</v>
      </c>
      <c r="H72" s="357">
        <v>146591</v>
      </c>
      <c r="I72" s="377">
        <v>51919.1</v>
      </c>
      <c r="J72" s="357" t="s">
        <v>5196</v>
      </c>
      <c r="K72" s="356"/>
      <c r="L72" s="356" t="s">
        <v>5197</v>
      </c>
      <c r="M72" s="356" t="s">
        <v>191</v>
      </c>
      <c r="N72" s="359">
        <v>42576</v>
      </c>
      <c r="P72" s="354"/>
      <c r="S72" s="354"/>
      <c r="T72" s="354"/>
      <c r="U72" s="354"/>
      <c r="V72" s="354"/>
      <c r="W72" s="354"/>
      <c r="X72" s="354"/>
      <c r="Y72" s="354"/>
      <c r="Z72" s="354"/>
      <c r="AA72" s="354"/>
      <c r="AB72" s="354"/>
      <c r="AC72" s="354"/>
      <c r="AE72" s="354"/>
    </row>
    <row r="73" spans="1:31" ht="33.75" customHeight="1" x14ac:dyDescent="0.25">
      <c r="A73" s="356" t="s">
        <v>1417</v>
      </c>
      <c r="B73" s="355">
        <f t="shared" si="11"/>
        <v>11</v>
      </c>
      <c r="C73" s="355" t="str">
        <f t="shared" si="10"/>
        <v>232580/2016</v>
      </c>
      <c r="D73" s="355" t="s">
        <v>1417</v>
      </c>
      <c r="E73" s="355">
        <f t="shared" si="12"/>
        <v>11</v>
      </c>
      <c r="F73" s="356" t="s">
        <v>5198</v>
      </c>
      <c r="G73" s="356" t="s">
        <v>5033</v>
      </c>
      <c r="H73" s="357">
        <v>147510</v>
      </c>
      <c r="I73" s="377">
        <v>39250</v>
      </c>
      <c r="J73" s="357" t="s">
        <v>5034</v>
      </c>
      <c r="K73" s="356"/>
      <c r="L73" s="356" t="s">
        <v>5199</v>
      </c>
      <c r="M73" s="356" t="s">
        <v>191</v>
      </c>
      <c r="N73" s="359">
        <v>42576</v>
      </c>
      <c r="P73" s="354"/>
      <c r="S73" s="354"/>
      <c r="T73" s="354"/>
      <c r="U73" s="354"/>
      <c r="V73" s="354"/>
      <c r="W73" s="354"/>
      <c r="X73" s="354"/>
      <c r="Y73" s="354"/>
      <c r="Z73" s="354"/>
      <c r="AA73" s="354"/>
      <c r="AB73" s="354"/>
      <c r="AC73" s="354"/>
      <c r="AE73" s="354"/>
    </row>
    <row r="74" spans="1:31" ht="33.75" customHeight="1" x14ac:dyDescent="0.25">
      <c r="A74" s="356" t="s">
        <v>675</v>
      </c>
      <c r="B74" s="355">
        <f t="shared" si="11"/>
        <v>11</v>
      </c>
      <c r="C74" s="355" t="str">
        <f t="shared" si="10"/>
        <v>232567/2016</v>
      </c>
      <c r="D74" s="355" t="s">
        <v>675</v>
      </c>
      <c r="E74" s="355">
        <f t="shared" si="12"/>
        <v>11</v>
      </c>
      <c r="F74" s="356" t="s">
        <v>3925</v>
      </c>
      <c r="G74" s="356" t="s">
        <v>5033</v>
      </c>
      <c r="H74" s="357">
        <v>147511</v>
      </c>
      <c r="I74" s="377">
        <v>24200</v>
      </c>
      <c r="J74" s="357" t="s">
        <v>5034</v>
      </c>
      <c r="K74" s="356"/>
      <c r="L74" s="356" t="s">
        <v>5200</v>
      </c>
      <c r="M74" s="356" t="s">
        <v>191</v>
      </c>
      <c r="N74" s="359">
        <v>42576</v>
      </c>
      <c r="P74" s="354"/>
      <c r="S74" s="354"/>
      <c r="T74" s="354"/>
      <c r="U74" s="354"/>
      <c r="V74" s="354"/>
      <c r="W74" s="354"/>
      <c r="X74" s="354"/>
      <c r="Y74" s="354"/>
      <c r="Z74" s="354"/>
      <c r="AA74" s="354"/>
      <c r="AB74" s="354"/>
      <c r="AC74" s="354"/>
      <c r="AE74" s="354"/>
    </row>
    <row r="75" spans="1:31" ht="33.75" customHeight="1" x14ac:dyDescent="0.25">
      <c r="A75" s="356" t="s">
        <v>719</v>
      </c>
      <c r="B75" s="355">
        <f t="shared" si="11"/>
        <v>11</v>
      </c>
      <c r="C75" s="355" t="str">
        <f t="shared" si="10"/>
        <v>258340/2016</v>
      </c>
      <c r="D75" s="355" t="s">
        <v>719</v>
      </c>
      <c r="E75" s="355">
        <f t="shared" si="12"/>
        <v>11</v>
      </c>
      <c r="F75" s="356" t="s">
        <v>720</v>
      </c>
      <c r="G75" s="356" t="s">
        <v>5043</v>
      </c>
      <c r="H75" s="357">
        <v>145739</v>
      </c>
      <c r="I75" s="377">
        <v>33396.01</v>
      </c>
      <c r="J75" s="357" t="s">
        <v>5201</v>
      </c>
      <c r="K75" s="356"/>
      <c r="L75" s="356" t="s">
        <v>5202</v>
      </c>
      <c r="M75" s="356" t="s">
        <v>191</v>
      </c>
      <c r="N75" s="359">
        <v>42576</v>
      </c>
      <c r="P75" s="354"/>
      <c r="S75" s="354"/>
      <c r="T75" s="354"/>
      <c r="U75" s="354"/>
      <c r="V75" s="354"/>
      <c r="W75" s="354"/>
      <c r="X75" s="354"/>
      <c r="Y75" s="354"/>
      <c r="Z75" s="354"/>
      <c r="AA75" s="354"/>
      <c r="AB75" s="354"/>
      <c r="AC75" s="354"/>
      <c r="AE75" s="354"/>
    </row>
    <row r="76" spans="1:31" ht="33.75" customHeight="1" x14ac:dyDescent="0.25">
      <c r="A76" s="356" t="s">
        <v>722</v>
      </c>
      <c r="B76" s="355">
        <f t="shared" si="11"/>
        <v>11</v>
      </c>
      <c r="C76" s="355" t="str">
        <f t="shared" si="10"/>
        <v>276978/2016</v>
      </c>
      <c r="D76" s="355" t="s">
        <v>722</v>
      </c>
      <c r="E76" s="355">
        <f t="shared" si="12"/>
        <v>11</v>
      </c>
      <c r="F76" s="356" t="s">
        <v>5203</v>
      </c>
      <c r="G76" s="356" t="s">
        <v>5043</v>
      </c>
      <c r="H76" s="357">
        <v>142666</v>
      </c>
      <c r="I76" s="377">
        <v>348462.07</v>
      </c>
      <c r="J76" s="357" t="s">
        <v>5183</v>
      </c>
      <c r="K76" s="356"/>
      <c r="L76" s="356" t="s">
        <v>5204</v>
      </c>
      <c r="M76" s="356" t="s">
        <v>191</v>
      </c>
      <c r="N76" s="359">
        <v>42576</v>
      </c>
      <c r="P76" s="354"/>
      <c r="S76" s="354"/>
      <c r="T76" s="354"/>
      <c r="U76" s="354"/>
      <c r="V76" s="354"/>
      <c r="W76" s="354"/>
      <c r="X76" s="354"/>
      <c r="Y76" s="354"/>
      <c r="Z76" s="354"/>
      <c r="AA76" s="354"/>
      <c r="AB76" s="354"/>
      <c r="AC76" s="354"/>
      <c r="AE76" s="354"/>
    </row>
    <row r="77" spans="1:31" ht="33.75" customHeight="1" x14ac:dyDescent="0.25">
      <c r="A77" s="356" t="s">
        <v>675</v>
      </c>
      <c r="B77" s="355">
        <f t="shared" si="11"/>
        <v>11</v>
      </c>
      <c r="C77" s="355" t="str">
        <f t="shared" si="10"/>
        <v>232567/2016</v>
      </c>
      <c r="D77" s="355" t="s">
        <v>675</v>
      </c>
      <c r="E77" s="355">
        <f t="shared" si="12"/>
        <v>11</v>
      </c>
      <c r="F77" s="356" t="s">
        <v>5205</v>
      </c>
      <c r="G77" s="356" t="s">
        <v>5033</v>
      </c>
      <c r="H77" s="357">
        <v>147515</v>
      </c>
      <c r="I77" s="377">
        <v>20000</v>
      </c>
      <c r="J77" s="357" t="s">
        <v>5034</v>
      </c>
      <c r="K77" s="356"/>
      <c r="L77" s="356" t="s">
        <v>5206</v>
      </c>
      <c r="M77" s="356" t="s">
        <v>5193</v>
      </c>
      <c r="N77" s="359">
        <v>42576</v>
      </c>
      <c r="P77" s="354"/>
      <c r="S77" s="354"/>
      <c r="T77" s="354"/>
      <c r="U77" s="354"/>
      <c r="V77" s="354"/>
      <c r="W77" s="354"/>
      <c r="X77" s="354"/>
      <c r="Y77" s="354"/>
      <c r="Z77" s="354"/>
      <c r="AA77" s="354"/>
      <c r="AB77" s="354"/>
      <c r="AC77" s="354"/>
      <c r="AE77" s="354"/>
    </row>
    <row r="78" spans="1:31" ht="33.75" customHeight="1" x14ac:dyDescent="0.25">
      <c r="A78" s="356" t="s">
        <v>729</v>
      </c>
      <c r="B78" s="355">
        <f t="shared" si="11"/>
        <v>11</v>
      </c>
      <c r="C78" s="355" t="str">
        <f t="shared" si="10"/>
        <v>133349/2016</v>
      </c>
      <c r="D78" s="355" t="s">
        <v>729</v>
      </c>
      <c r="E78" s="355">
        <f t="shared" si="12"/>
        <v>11</v>
      </c>
      <c r="F78" s="356" t="s">
        <v>5207</v>
      </c>
      <c r="G78" s="356" t="s">
        <v>5033</v>
      </c>
      <c r="H78" s="357">
        <v>145738</v>
      </c>
      <c r="I78" s="377">
        <v>9526929.8499999996</v>
      </c>
      <c r="J78" s="357" t="s">
        <v>5208</v>
      </c>
      <c r="K78" s="356"/>
      <c r="L78" s="356" t="s">
        <v>5209</v>
      </c>
      <c r="M78" s="356" t="s">
        <v>191</v>
      </c>
      <c r="N78" s="359">
        <v>42576</v>
      </c>
      <c r="P78" s="354"/>
      <c r="S78" s="354"/>
      <c r="T78" s="354"/>
      <c r="U78" s="354"/>
      <c r="V78" s="354"/>
      <c r="W78" s="354"/>
      <c r="X78" s="354"/>
      <c r="Y78" s="354"/>
      <c r="Z78" s="354"/>
      <c r="AA78" s="354"/>
      <c r="AB78" s="354"/>
      <c r="AC78" s="354"/>
      <c r="AE78" s="354"/>
    </row>
    <row r="79" spans="1:31" ht="33.75" customHeight="1" x14ac:dyDescent="0.25">
      <c r="A79" s="356" t="s">
        <v>5210</v>
      </c>
      <c r="B79" s="355">
        <f t="shared" si="11"/>
        <v>11</v>
      </c>
      <c r="C79" s="355" t="str">
        <f t="shared" si="10"/>
        <v>141673/2016</v>
      </c>
      <c r="D79" s="355" t="s">
        <v>5210</v>
      </c>
      <c r="E79" s="355">
        <f t="shared" si="12"/>
        <v>11</v>
      </c>
      <c r="F79" s="356" t="s">
        <v>5092</v>
      </c>
      <c r="G79" s="356" t="s">
        <v>5033</v>
      </c>
      <c r="H79" s="357">
        <v>141005</v>
      </c>
      <c r="I79" s="377">
        <v>9786290</v>
      </c>
      <c r="J79" s="357" t="s">
        <v>5093</v>
      </c>
      <c r="K79" s="356"/>
      <c r="L79" s="356" t="s">
        <v>5211</v>
      </c>
      <c r="M79" s="356" t="s">
        <v>5101</v>
      </c>
      <c r="N79" s="359">
        <v>42576</v>
      </c>
      <c r="P79" s="354"/>
      <c r="S79" s="354"/>
      <c r="T79" s="354"/>
      <c r="U79" s="354"/>
      <c r="V79" s="354"/>
      <c r="W79" s="354"/>
      <c r="X79" s="354"/>
      <c r="Y79" s="354"/>
      <c r="Z79" s="354"/>
      <c r="AA79" s="354"/>
      <c r="AB79" s="354"/>
      <c r="AC79" s="354"/>
      <c r="AE79" s="354"/>
    </row>
    <row r="80" spans="1:31" ht="33.75" customHeight="1" x14ac:dyDescent="0.25">
      <c r="A80" s="356" t="s">
        <v>5210</v>
      </c>
      <c r="B80" s="355">
        <f t="shared" si="11"/>
        <v>11</v>
      </c>
      <c r="C80" s="355" t="str">
        <f t="shared" si="10"/>
        <v>141673/2016</v>
      </c>
      <c r="D80" s="355" t="s">
        <v>5210</v>
      </c>
      <c r="E80" s="355">
        <f t="shared" si="12"/>
        <v>11</v>
      </c>
      <c r="F80" s="356" t="s">
        <v>5092</v>
      </c>
      <c r="G80" s="356" t="s">
        <v>5033</v>
      </c>
      <c r="H80" s="357">
        <v>141005</v>
      </c>
      <c r="I80" s="377">
        <v>6000000</v>
      </c>
      <c r="J80" s="357" t="s">
        <v>5093</v>
      </c>
      <c r="K80" s="356"/>
      <c r="L80" s="356" t="s">
        <v>5211</v>
      </c>
      <c r="M80" s="356" t="s">
        <v>5101</v>
      </c>
      <c r="N80" s="359">
        <v>42573</v>
      </c>
      <c r="P80" s="354"/>
      <c r="S80" s="354"/>
      <c r="T80" s="354"/>
      <c r="U80" s="354"/>
      <c r="V80" s="354"/>
      <c r="W80" s="354"/>
      <c r="X80" s="354"/>
      <c r="Y80" s="354"/>
      <c r="Z80" s="354"/>
      <c r="AA80" s="354"/>
      <c r="AB80" s="354"/>
      <c r="AC80" s="354"/>
      <c r="AE80" s="354"/>
    </row>
    <row r="81" spans="1:31" ht="33.75" customHeight="1" x14ac:dyDescent="0.25">
      <c r="A81" s="356" t="s">
        <v>5212</v>
      </c>
      <c r="B81" s="355">
        <f t="shared" si="11"/>
        <v>11</v>
      </c>
      <c r="C81" s="355" t="str">
        <f t="shared" si="10"/>
        <v>138260/2016</v>
      </c>
      <c r="D81" s="355" t="s">
        <v>5212</v>
      </c>
      <c r="E81" s="355">
        <f t="shared" si="12"/>
        <v>11</v>
      </c>
      <c r="F81" s="356" t="s">
        <v>5068</v>
      </c>
      <c r="G81" s="356" t="s">
        <v>217</v>
      </c>
      <c r="H81" s="357">
        <v>137863</v>
      </c>
      <c r="I81" s="377">
        <v>5000000</v>
      </c>
      <c r="J81" s="357" t="s">
        <v>5157</v>
      </c>
      <c r="K81" s="356" t="s">
        <v>203</v>
      </c>
      <c r="L81" s="356" t="s">
        <v>5213</v>
      </c>
      <c r="M81" s="356" t="s">
        <v>5101</v>
      </c>
      <c r="N81" s="359">
        <v>42573</v>
      </c>
      <c r="P81" s="354"/>
      <c r="S81" s="354"/>
      <c r="T81" s="354"/>
      <c r="U81" s="354"/>
      <c r="V81" s="354"/>
      <c r="W81" s="354"/>
      <c r="X81" s="354"/>
      <c r="Y81" s="354"/>
      <c r="Z81" s="354"/>
      <c r="AA81" s="354"/>
      <c r="AB81" s="354"/>
      <c r="AC81" s="354"/>
      <c r="AE81" s="354"/>
    </row>
    <row r="82" spans="1:31" ht="33.75" customHeight="1" x14ac:dyDescent="0.25">
      <c r="A82" s="356" t="s">
        <v>711</v>
      </c>
      <c r="B82" s="355">
        <f t="shared" si="11"/>
        <v>11</v>
      </c>
      <c r="C82" s="355" t="str">
        <f t="shared" si="10"/>
        <v>239218/2016</v>
      </c>
      <c r="D82" s="355" t="s">
        <v>711</v>
      </c>
      <c r="E82" s="355">
        <f t="shared" si="12"/>
        <v>11</v>
      </c>
      <c r="F82" s="356" t="s">
        <v>353</v>
      </c>
      <c r="G82" s="356" t="s">
        <v>5043</v>
      </c>
      <c r="H82" s="357">
        <v>138187</v>
      </c>
      <c r="I82" s="377">
        <v>270000</v>
      </c>
      <c r="J82" s="357" t="s">
        <v>5135</v>
      </c>
      <c r="K82" s="356" t="s">
        <v>226</v>
      </c>
      <c r="L82" s="356" t="s">
        <v>714</v>
      </c>
      <c r="M82" s="356" t="s">
        <v>191</v>
      </c>
      <c r="N82" s="359">
        <v>42572</v>
      </c>
      <c r="P82" s="354"/>
      <c r="S82" s="354"/>
      <c r="T82" s="354"/>
      <c r="U82" s="354"/>
      <c r="V82" s="354"/>
      <c r="W82" s="354"/>
      <c r="X82" s="354"/>
      <c r="Y82" s="354"/>
      <c r="Z82" s="354"/>
      <c r="AA82" s="354"/>
      <c r="AB82" s="354"/>
      <c r="AC82" s="354"/>
      <c r="AE82" s="354"/>
    </row>
    <row r="83" spans="1:31" ht="33.75" customHeight="1" x14ac:dyDescent="0.25">
      <c r="A83" s="356" t="s">
        <v>5212</v>
      </c>
      <c r="B83" s="355">
        <f t="shared" si="11"/>
        <v>11</v>
      </c>
      <c r="C83" s="355" t="str">
        <f t="shared" si="10"/>
        <v>138260/2016</v>
      </c>
      <c r="D83" s="355" t="s">
        <v>5212</v>
      </c>
      <c r="E83" s="355">
        <f t="shared" si="12"/>
        <v>11</v>
      </c>
      <c r="F83" s="356" t="s">
        <v>5068</v>
      </c>
      <c r="G83" s="356" t="s">
        <v>217</v>
      </c>
      <c r="H83" s="357">
        <v>137863</v>
      </c>
      <c r="I83" s="377">
        <v>5000000</v>
      </c>
      <c r="J83" s="357" t="s">
        <v>5157</v>
      </c>
      <c r="K83" s="356" t="s">
        <v>203</v>
      </c>
      <c r="L83" s="356" t="s">
        <v>5214</v>
      </c>
      <c r="M83" s="356" t="s">
        <v>5101</v>
      </c>
      <c r="N83" s="359">
        <v>42572</v>
      </c>
      <c r="P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E83" s="354"/>
    </row>
    <row r="84" spans="1:31" ht="33.75" customHeight="1" x14ac:dyDescent="0.25">
      <c r="A84" s="355" t="s">
        <v>707</v>
      </c>
      <c r="B84" s="355">
        <f t="shared" si="11"/>
        <v>11</v>
      </c>
      <c r="C84" s="355" t="str">
        <f t="shared" si="10"/>
        <v>229314/2016</v>
      </c>
      <c r="D84" s="355" t="s">
        <v>707</v>
      </c>
      <c r="E84" s="355">
        <f t="shared" si="12"/>
        <v>11</v>
      </c>
      <c r="F84" s="356" t="s">
        <v>5215</v>
      </c>
      <c r="G84" s="356" t="s">
        <v>5043</v>
      </c>
      <c r="H84" s="357">
        <v>139947</v>
      </c>
      <c r="I84" s="377">
        <v>626698.31000000006</v>
      </c>
      <c r="J84" s="357" t="s">
        <v>5034</v>
      </c>
      <c r="K84" s="356"/>
      <c r="L84" s="356" t="s">
        <v>5216</v>
      </c>
      <c r="M84" s="356" t="s">
        <v>191</v>
      </c>
      <c r="N84" s="359">
        <v>42572</v>
      </c>
      <c r="P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E84" s="354"/>
    </row>
    <row r="85" spans="1:31" ht="33.75" customHeight="1" x14ac:dyDescent="0.25">
      <c r="A85" s="356" t="s">
        <v>5212</v>
      </c>
      <c r="B85" s="355">
        <f t="shared" si="11"/>
        <v>11</v>
      </c>
      <c r="C85" s="355" t="str">
        <f t="shared" si="10"/>
        <v>138260/2016</v>
      </c>
      <c r="D85" s="355" t="s">
        <v>5212</v>
      </c>
      <c r="E85" s="355">
        <f t="shared" si="12"/>
        <v>11</v>
      </c>
      <c r="F85" s="356" t="s">
        <v>5068</v>
      </c>
      <c r="G85" s="356" t="s">
        <v>217</v>
      </c>
      <c r="H85" s="357">
        <v>137863</v>
      </c>
      <c r="I85" s="377">
        <v>5000000</v>
      </c>
      <c r="J85" s="357" t="s">
        <v>5157</v>
      </c>
      <c r="K85" s="356" t="s">
        <v>203</v>
      </c>
      <c r="L85" s="356" t="s">
        <v>5214</v>
      </c>
      <c r="M85" s="356" t="s">
        <v>5101</v>
      </c>
      <c r="N85" s="359">
        <v>42571</v>
      </c>
      <c r="P85" s="354"/>
      <c r="S85" s="354"/>
      <c r="T85" s="354"/>
      <c r="U85" s="354"/>
      <c r="V85" s="354"/>
      <c r="W85" s="354"/>
      <c r="X85" s="354"/>
      <c r="Y85" s="354"/>
      <c r="Z85" s="354"/>
      <c r="AA85" s="354"/>
      <c r="AB85" s="354"/>
      <c r="AC85" s="354"/>
      <c r="AE85" s="354"/>
    </row>
    <row r="86" spans="1:31" ht="33.75" customHeight="1" x14ac:dyDescent="0.25">
      <c r="A86" s="356" t="s">
        <v>560</v>
      </c>
      <c r="B86" s="355">
        <f t="shared" si="11"/>
        <v>11</v>
      </c>
      <c r="C86" s="355" t="str">
        <f t="shared" si="10"/>
        <v>166535/2016</v>
      </c>
      <c r="D86" s="355" t="s">
        <v>560</v>
      </c>
      <c r="E86" s="355">
        <f t="shared" si="12"/>
        <v>11</v>
      </c>
      <c r="F86" s="356" t="s">
        <v>5215</v>
      </c>
      <c r="G86" s="356" t="s">
        <v>5043</v>
      </c>
      <c r="H86" s="357">
        <v>141004</v>
      </c>
      <c r="I86" s="377">
        <v>90870.37</v>
      </c>
      <c r="J86" s="357" t="s">
        <v>5039</v>
      </c>
      <c r="K86" s="356"/>
      <c r="L86" s="356" t="s">
        <v>5217</v>
      </c>
      <c r="M86" s="356" t="s">
        <v>191</v>
      </c>
      <c r="N86" s="359">
        <v>42570</v>
      </c>
      <c r="P86" s="354"/>
      <c r="S86" s="354"/>
      <c r="T86" s="354"/>
      <c r="U86" s="354"/>
      <c r="V86" s="354"/>
      <c r="W86" s="354"/>
      <c r="X86" s="354"/>
      <c r="Y86" s="354"/>
      <c r="Z86" s="354"/>
      <c r="AA86" s="354"/>
      <c r="AB86" s="354"/>
      <c r="AC86" s="354"/>
      <c r="AE86" s="354"/>
    </row>
    <row r="87" spans="1:31" ht="33.75" customHeight="1" x14ac:dyDescent="0.25">
      <c r="A87" s="356" t="s">
        <v>587</v>
      </c>
      <c r="B87" s="355">
        <f t="shared" si="11"/>
        <v>11</v>
      </c>
      <c r="C87" s="355" t="str">
        <f t="shared" si="10"/>
        <v>272509/2016</v>
      </c>
      <c r="D87" s="355" t="s">
        <v>587</v>
      </c>
      <c r="E87" s="355">
        <f t="shared" si="12"/>
        <v>11</v>
      </c>
      <c r="F87" s="356" t="s">
        <v>5218</v>
      </c>
      <c r="G87" s="356" t="s">
        <v>5043</v>
      </c>
      <c r="H87" s="357">
        <v>141809</v>
      </c>
      <c r="I87" s="377">
        <v>12000</v>
      </c>
      <c r="J87" s="357" t="s">
        <v>5135</v>
      </c>
      <c r="K87" s="356"/>
      <c r="L87" s="356" t="s">
        <v>5219</v>
      </c>
      <c r="M87" s="356" t="s">
        <v>191</v>
      </c>
      <c r="N87" s="359">
        <v>42570</v>
      </c>
      <c r="P87" s="354"/>
      <c r="S87" s="354"/>
      <c r="T87" s="354"/>
      <c r="U87" s="354"/>
      <c r="V87" s="354"/>
      <c r="W87" s="354"/>
      <c r="X87" s="354"/>
      <c r="Y87" s="354"/>
      <c r="Z87" s="354"/>
      <c r="AA87" s="354"/>
      <c r="AB87" s="354"/>
      <c r="AC87" s="354"/>
      <c r="AE87" s="354"/>
    </row>
    <row r="88" spans="1:31" ht="33.75" customHeight="1" x14ac:dyDescent="0.25">
      <c r="A88" s="356" t="s">
        <v>594</v>
      </c>
      <c r="B88" s="355">
        <f t="shared" si="11"/>
        <v>11</v>
      </c>
      <c r="C88" s="355" t="str">
        <f t="shared" si="10"/>
        <v>203361/2016</v>
      </c>
      <c r="D88" s="355" t="s">
        <v>594</v>
      </c>
      <c r="E88" s="355">
        <f t="shared" si="12"/>
        <v>11</v>
      </c>
      <c r="F88" s="356" t="s">
        <v>3614</v>
      </c>
      <c r="G88" s="356" t="s">
        <v>5033</v>
      </c>
      <c r="H88" s="357">
        <v>142667</v>
      </c>
      <c r="I88" s="377">
        <v>15000</v>
      </c>
      <c r="J88" s="357" t="s">
        <v>5056</v>
      </c>
      <c r="K88" s="356"/>
      <c r="L88" s="356" t="s">
        <v>5220</v>
      </c>
      <c r="M88" s="356" t="s">
        <v>191</v>
      </c>
      <c r="N88" s="359">
        <v>42570</v>
      </c>
      <c r="P88" s="354"/>
      <c r="S88" s="354"/>
      <c r="T88" s="354"/>
      <c r="U88" s="354"/>
      <c r="V88" s="354"/>
      <c r="W88" s="354"/>
      <c r="X88" s="354"/>
      <c r="Y88" s="354"/>
      <c r="Z88" s="354"/>
      <c r="AA88" s="354"/>
      <c r="AB88" s="354"/>
      <c r="AC88" s="354"/>
      <c r="AE88" s="354"/>
    </row>
    <row r="89" spans="1:31" ht="33.75" customHeight="1" x14ac:dyDescent="0.25">
      <c r="A89" s="356" t="s">
        <v>580</v>
      </c>
      <c r="B89" s="355">
        <f t="shared" si="11"/>
        <v>11</v>
      </c>
      <c r="C89" s="355" t="str">
        <f t="shared" si="10"/>
        <v>239189/2016</v>
      </c>
      <c r="D89" s="355" t="s">
        <v>580</v>
      </c>
      <c r="E89" s="355">
        <f t="shared" si="12"/>
        <v>11</v>
      </c>
      <c r="F89" s="356" t="s">
        <v>5112</v>
      </c>
      <c r="G89" s="356" t="s">
        <v>5043</v>
      </c>
      <c r="H89" s="357">
        <v>141808</v>
      </c>
      <c r="I89" s="377">
        <v>21000</v>
      </c>
      <c r="J89" s="357" t="s">
        <v>5221</v>
      </c>
      <c r="K89" s="356"/>
      <c r="L89" s="356" t="s">
        <v>5222</v>
      </c>
      <c r="M89" s="356" t="s">
        <v>191</v>
      </c>
      <c r="N89" s="359">
        <v>42570</v>
      </c>
      <c r="P89" s="354"/>
      <c r="S89" s="354"/>
      <c r="T89" s="354"/>
      <c r="U89" s="354"/>
      <c r="V89" s="354"/>
      <c r="W89" s="354"/>
      <c r="X89" s="354"/>
      <c r="Y89" s="354"/>
      <c r="Z89" s="354"/>
      <c r="AA89" s="354"/>
      <c r="AB89" s="354"/>
      <c r="AC89" s="354"/>
      <c r="AE89" s="354"/>
    </row>
    <row r="90" spans="1:31" ht="33.75" customHeight="1" x14ac:dyDescent="0.25">
      <c r="A90" s="355" t="s">
        <v>555</v>
      </c>
      <c r="B90" s="355">
        <f t="shared" si="11"/>
        <v>11</v>
      </c>
      <c r="C90" s="355" t="str">
        <f t="shared" si="10"/>
        <v>127581/2016</v>
      </c>
      <c r="D90" s="355" t="s">
        <v>555</v>
      </c>
      <c r="E90" s="355">
        <f t="shared" si="12"/>
        <v>11</v>
      </c>
      <c r="F90" s="356" t="s">
        <v>557</v>
      </c>
      <c r="G90" s="356" t="s">
        <v>5033</v>
      </c>
      <c r="H90" s="357">
        <v>139949</v>
      </c>
      <c r="I90" s="377">
        <v>91000</v>
      </c>
      <c r="J90" s="357" t="s">
        <v>5223</v>
      </c>
      <c r="K90" s="356"/>
      <c r="L90" s="356" t="s">
        <v>5224</v>
      </c>
      <c r="M90" s="356" t="s">
        <v>191</v>
      </c>
      <c r="N90" s="359">
        <v>42570</v>
      </c>
      <c r="P90" s="354"/>
      <c r="S90" s="354"/>
      <c r="T90" s="354"/>
      <c r="U90" s="354"/>
      <c r="V90" s="354"/>
      <c r="W90" s="354"/>
      <c r="X90" s="354"/>
      <c r="Y90" s="354"/>
      <c r="Z90" s="354"/>
      <c r="AA90" s="354"/>
      <c r="AB90" s="354"/>
      <c r="AC90" s="354"/>
      <c r="AE90" s="354"/>
    </row>
    <row r="91" spans="1:31" ht="33.75" customHeight="1" x14ac:dyDescent="0.25">
      <c r="A91" s="356" t="s">
        <v>570</v>
      </c>
      <c r="B91" s="355">
        <f t="shared" si="11"/>
        <v>11</v>
      </c>
      <c r="C91" s="355" t="str">
        <f t="shared" si="10"/>
        <v>243444/2016</v>
      </c>
      <c r="D91" s="355" t="s">
        <v>570</v>
      </c>
      <c r="E91" s="355">
        <f t="shared" si="12"/>
        <v>11</v>
      </c>
      <c r="F91" s="356" t="s">
        <v>572</v>
      </c>
      <c r="G91" s="356" t="s">
        <v>5033</v>
      </c>
      <c r="H91" s="357">
        <v>142668</v>
      </c>
      <c r="I91" s="377">
        <v>29896.68</v>
      </c>
      <c r="J91" s="357" t="s">
        <v>5039</v>
      </c>
      <c r="K91" s="356"/>
      <c r="L91" s="356" t="s">
        <v>5225</v>
      </c>
      <c r="M91" s="356" t="s">
        <v>191</v>
      </c>
      <c r="N91" s="359">
        <v>42570</v>
      </c>
      <c r="P91" s="354"/>
      <c r="S91" s="354"/>
      <c r="T91" s="354"/>
      <c r="U91" s="354"/>
      <c r="V91" s="354"/>
      <c r="W91" s="354"/>
      <c r="X91" s="354"/>
      <c r="Y91" s="354"/>
      <c r="Z91" s="354"/>
      <c r="AA91" s="354"/>
      <c r="AB91" s="354"/>
      <c r="AC91" s="354"/>
      <c r="AE91" s="354"/>
    </row>
    <row r="92" spans="1:31" ht="33.75" customHeight="1" x14ac:dyDescent="0.25">
      <c r="A92" s="356" t="s">
        <v>5226</v>
      </c>
      <c r="B92" s="355">
        <f t="shared" si="11"/>
        <v>11</v>
      </c>
      <c r="C92" s="355" t="str">
        <f t="shared" si="10"/>
        <v>285613/2016</v>
      </c>
      <c r="D92" s="355" t="s">
        <v>5226</v>
      </c>
      <c r="E92" s="355">
        <f t="shared" si="12"/>
        <v>11</v>
      </c>
      <c r="F92" s="356" t="s">
        <v>5227</v>
      </c>
      <c r="G92" s="356" t="s">
        <v>5043</v>
      </c>
      <c r="H92" s="357">
        <v>134623</v>
      </c>
      <c r="I92" s="377">
        <v>2580340</v>
      </c>
      <c r="J92" s="357" t="s">
        <v>5228</v>
      </c>
      <c r="K92" s="356"/>
      <c r="L92" s="356" t="s">
        <v>5229</v>
      </c>
      <c r="M92" s="356" t="s">
        <v>191</v>
      </c>
      <c r="N92" s="359">
        <v>42566</v>
      </c>
      <c r="P92" s="354"/>
      <c r="S92" s="354"/>
      <c r="T92" s="354"/>
      <c r="U92" s="354"/>
      <c r="V92" s="354"/>
      <c r="W92" s="354"/>
      <c r="X92" s="354"/>
      <c r="Y92" s="354"/>
      <c r="Z92" s="354"/>
      <c r="AA92" s="354"/>
      <c r="AB92" s="354"/>
      <c r="AC92" s="354"/>
      <c r="AE92" s="354"/>
    </row>
    <row r="93" spans="1:31" ht="33.75" customHeight="1" x14ac:dyDescent="0.25">
      <c r="A93" s="355" t="s">
        <v>506</v>
      </c>
      <c r="B93" s="355">
        <f t="shared" si="11"/>
        <v>11</v>
      </c>
      <c r="C93" s="355" t="str">
        <f t="shared" si="10"/>
        <v>230543/2016</v>
      </c>
      <c r="D93" s="355" t="s">
        <v>506</v>
      </c>
      <c r="E93" s="355">
        <f t="shared" si="12"/>
        <v>11</v>
      </c>
      <c r="F93" s="356" t="s">
        <v>5230</v>
      </c>
      <c r="G93" s="356" t="s">
        <v>5043</v>
      </c>
      <c r="H93" s="357">
        <v>139950</v>
      </c>
      <c r="I93" s="377">
        <v>15426.5</v>
      </c>
      <c r="J93" s="357" t="s">
        <v>5196</v>
      </c>
      <c r="K93" s="356"/>
      <c r="L93" s="356" t="s">
        <v>5231</v>
      </c>
      <c r="M93" s="356" t="s">
        <v>191</v>
      </c>
      <c r="N93" s="359">
        <v>42565</v>
      </c>
      <c r="P93" s="354"/>
      <c r="S93" s="354"/>
      <c r="T93" s="354"/>
      <c r="U93" s="354"/>
      <c r="V93" s="354"/>
      <c r="W93" s="354"/>
      <c r="X93" s="354"/>
      <c r="Y93" s="354"/>
      <c r="Z93" s="354"/>
      <c r="AA93" s="354"/>
      <c r="AB93" s="354"/>
      <c r="AC93" s="354"/>
      <c r="AE93" s="354"/>
    </row>
    <row r="94" spans="1:31" ht="33.75" customHeight="1" x14ac:dyDescent="0.25">
      <c r="A94" s="355" t="s">
        <v>5232</v>
      </c>
      <c r="B94" s="355">
        <f t="shared" si="11"/>
        <v>11</v>
      </c>
      <c r="C94" s="355" t="str">
        <f t="shared" si="10"/>
        <v>218546/2016</v>
      </c>
      <c r="D94" s="355" t="s">
        <v>5232</v>
      </c>
      <c r="E94" s="355">
        <f t="shared" si="12"/>
        <v>11</v>
      </c>
      <c r="F94" s="356" t="s">
        <v>5233</v>
      </c>
      <c r="G94" s="356" t="s">
        <v>5160</v>
      </c>
      <c r="H94" s="357">
        <v>139948</v>
      </c>
      <c r="I94" s="377">
        <v>250000</v>
      </c>
      <c r="J94" s="357" t="s">
        <v>5034</v>
      </c>
      <c r="K94" s="356"/>
      <c r="L94" s="356" t="s">
        <v>5234</v>
      </c>
      <c r="M94" s="356" t="s">
        <v>191</v>
      </c>
      <c r="N94" s="359">
        <v>42565</v>
      </c>
      <c r="P94" s="354"/>
      <c r="S94" s="354"/>
      <c r="T94" s="354"/>
      <c r="U94" s="354"/>
      <c r="V94" s="354"/>
      <c r="W94" s="354"/>
      <c r="X94" s="354"/>
      <c r="Y94" s="354"/>
      <c r="Z94" s="354"/>
      <c r="AA94" s="354"/>
      <c r="AB94" s="354"/>
      <c r="AC94" s="354"/>
      <c r="AE94" s="354"/>
    </row>
    <row r="95" spans="1:31" ht="33.75" customHeight="1" x14ac:dyDescent="0.25">
      <c r="A95" s="355" t="s">
        <v>516</v>
      </c>
      <c r="B95" s="355">
        <f t="shared" si="11"/>
        <v>11</v>
      </c>
      <c r="C95" s="355" t="str">
        <f t="shared" si="10"/>
        <v>238413/2016</v>
      </c>
      <c r="D95" s="355" t="s">
        <v>516</v>
      </c>
      <c r="E95" s="355">
        <f t="shared" si="12"/>
        <v>11</v>
      </c>
      <c r="F95" s="356" t="s">
        <v>5112</v>
      </c>
      <c r="G95" s="356" t="s">
        <v>5043</v>
      </c>
      <c r="H95" s="357">
        <v>139946</v>
      </c>
      <c r="I95" s="377">
        <v>84000</v>
      </c>
      <c r="J95" s="357" t="s">
        <v>5221</v>
      </c>
      <c r="K95" s="356"/>
      <c r="L95" s="356" t="s">
        <v>5222</v>
      </c>
      <c r="M95" s="356" t="s">
        <v>191</v>
      </c>
      <c r="N95" s="359">
        <v>42565</v>
      </c>
      <c r="P95" s="354"/>
      <c r="S95" s="354"/>
      <c r="T95" s="354"/>
      <c r="U95" s="354"/>
      <c r="V95" s="354"/>
      <c r="W95" s="354"/>
      <c r="X95" s="354"/>
      <c r="Y95" s="354"/>
      <c r="Z95" s="354"/>
      <c r="AA95" s="354"/>
      <c r="AB95" s="354"/>
      <c r="AC95" s="354"/>
      <c r="AE95" s="354"/>
    </row>
    <row r="96" spans="1:31" ht="33.75" customHeight="1" x14ac:dyDescent="0.25">
      <c r="A96" s="356" t="s">
        <v>488</v>
      </c>
      <c r="B96" s="355">
        <f t="shared" si="11"/>
        <v>11</v>
      </c>
      <c r="C96" s="355" t="str">
        <f t="shared" si="10"/>
        <v>258086/2016</v>
      </c>
      <c r="D96" s="355" t="s">
        <v>488</v>
      </c>
      <c r="E96" s="355">
        <f t="shared" si="12"/>
        <v>11</v>
      </c>
      <c r="F96" s="356" t="s">
        <v>489</v>
      </c>
      <c r="G96" s="356" t="s">
        <v>5043</v>
      </c>
      <c r="H96" s="357">
        <v>137479</v>
      </c>
      <c r="I96" s="377">
        <v>86563.4</v>
      </c>
      <c r="J96" s="357" t="s">
        <v>5174</v>
      </c>
      <c r="K96" s="356" t="s">
        <v>247</v>
      </c>
      <c r="L96" s="356" t="s">
        <v>491</v>
      </c>
      <c r="M96" s="356" t="s">
        <v>191</v>
      </c>
      <c r="N96" s="359">
        <v>42564</v>
      </c>
      <c r="P96" s="354"/>
      <c r="S96" s="354"/>
      <c r="T96" s="354"/>
      <c r="U96" s="354"/>
      <c r="V96" s="354"/>
      <c r="W96" s="354"/>
      <c r="X96" s="354"/>
      <c r="Y96" s="354"/>
      <c r="Z96" s="354"/>
      <c r="AA96" s="354"/>
      <c r="AB96" s="354"/>
      <c r="AC96" s="354"/>
      <c r="AE96" s="354"/>
    </row>
    <row r="97" spans="1:31" ht="33.75" customHeight="1" x14ac:dyDescent="0.25">
      <c r="A97" s="356" t="s">
        <v>499</v>
      </c>
      <c r="B97" s="355">
        <f t="shared" si="11"/>
        <v>11</v>
      </c>
      <c r="C97" s="355" t="str">
        <f t="shared" si="10"/>
        <v>272449/2016</v>
      </c>
      <c r="D97" s="355" t="s">
        <v>499</v>
      </c>
      <c r="E97" s="355">
        <f t="shared" si="12"/>
        <v>11</v>
      </c>
      <c r="F97" s="356" t="s">
        <v>5235</v>
      </c>
      <c r="G97" s="356" t="s">
        <v>5043</v>
      </c>
      <c r="H97" s="357">
        <v>138185</v>
      </c>
      <c r="I97" s="377">
        <v>42700</v>
      </c>
      <c r="J97" s="357" t="s">
        <v>5135</v>
      </c>
      <c r="K97" s="356" t="s">
        <v>226</v>
      </c>
      <c r="L97" s="356" t="s">
        <v>5236</v>
      </c>
      <c r="M97" s="356" t="s">
        <v>191</v>
      </c>
      <c r="N97" s="359">
        <v>42564</v>
      </c>
      <c r="P97" s="354"/>
      <c r="S97" s="354"/>
      <c r="T97" s="354"/>
      <c r="U97" s="354"/>
      <c r="V97" s="354"/>
      <c r="W97" s="354"/>
      <c r="X97" s="354"/>
      <c r="Y97" s="354"/>
      <c r="Z97" s="354"/>
      <c r="AA97" s="354"/>
      <c r="AB97" s="354"/>
      <c r="AC97" s="354"/>
      <c r="AE97" s="354"/>
    </row>
    <row r="98" spans="1:31" ht="33.75" customHeight="1" x14ac:dyDescent="0.25">
      <c r="A98" s="356" t="s">
        <v>351</v>
      </c>
      <c r="B98" s="355">
        <f t="shared" si="11"/>
        <v>11</v>
      </c>
      <c r="C98" s="355" t="str">
        <f t="shared" si="10"/>
        <v>176765/2016</v>
      </c>
      <c r="D98" s="355" t="s">
        <v>351</v>
      </c>
      <c r="E98" s="355">
        <f t="shared" si="12"/>
        <v>11</v>
      </c>
      <c r="F98" s="356" t="s">
        <v>353</v>
      </c>
      <c r="G98" s="356" t="s">
        <v>5043</v>
      </c>
      <c r="H98" s="357">
        <v>137862</v>
      </c>
      <c r="I98" s="377">
        <v>56193.13</v>
      </c>
      <c r="J98" s="357" t="s">
        <v>5135</v>
      </c>
      <c r="K98" s="356" t="s">
        <v>226</v>
      </c>
      <c r="L98" s="356" t="s">
        <v>5237</v>
      </c>
      <c r="M98" s="356" t="s">
        <v>191</v>
      </c>
      <c r="N98" s="359">
        <v>42564</v>
      </c>
      <c r="P98" s="354"/>
      <c r="S98" s="354"/>
      <c r="T98" s="354"/>
      <c r="U98" s="354"/>
      <c r="V98" s="354"/>
      <c r="W98" s="354"/>
      <c r="X98" s="354"/>
      <c r="Y98" s="354"/>
      <c r="Z98" s="354"/>
      <c r="AA98" s="354"/>
      <c r="AB98" s="354"/>
      <c r="AC98" s="354"/>
      <c r="AE98" s="354"/>
    </row>
    <row r="99" spans="1:31" ht="33.75" customHeight="1" x14ac:dyDescent="0.25">
      <c r="A99" s="356" t="s">
        <v>423</v>
      </c>
      <c r="B99" s="355">
        <f t="shared" si="11"/>
        <v>11</v>
      </c>
      <c r="C99" s="355" t="str">
        <f t="shared" si="10"/>
        <v>239162/2016</v>
      </c>
      <c r="D99" s="355" t="s">
        <v>423</v>
      </c>
      <c r="E99" s="355">
        <f t="shared" si="12"/>
        <v>11</v>
      </c>
      <c r="F99" s="356" t="s">
        <v>434</v>
      </c>
      <c r="G99" s="356" t="s">
        <v>5043</v>
      </c>
      <c r="H99" s="357">
        <v>137478</v>
      </c>
      <c r="I99" s="377">
        <v>35000</v>
      </c>
      <c r="J99" s="357" t="s">
        <v>5238</v>
      </c>
      <c r="K99" s="356"/>
      <c r="L99" s="356" t="s">
        <v>5239</v>
      </c>
      <c r="M99" s="356" t="s">
        <v>191</v>
      </c>
      <c r="N99" s="359">
        <v>42564</v>
      </c>
      <c r="P99" s="354"/>
      <c r="S99" s="354"/>
      <c r="T99" s="354"/>
      <c r="U99" s="354"/>
      <c r="V99" s="354"/>
      <c r="W99" s="354"/>
      <c r="X99" s="354"/>
      <c r="Y99" s="354"/>
      <c r="Z99" s="354"/>
      <c r="AA99" s="354"/>
      <c r="AB99" s="354"/>
      <c r="AC99" s="354"/>
      <c r="AE99" s="354"/>
    </row>
    <row r="100" spans="1:31" ht="33.75" customHeight="1" x14ac:dyDescent="0.25">
      <c r="A100" s="356" t="s">
        <v>360</v>
      </c>
      <c r="B100" s="355">
        <f t="shared" si="11"/>
        <v>11</v>
      </c>
      <c r="C100" s="355" t="str">
        <f t="shared" si="10"/>
        <v>213103/2016</v>
      </c>
      <c r="D100" s="355" t="s">
        <v>360</v>
      </c>
      <c r="E100" s="355">
        <f t="shared" si="12"/>
        <v>11</v>
      </c>
      <c r="F100" s="356" t="s">
        <v>361</v>
      </c>
      <c r="G100" s="356" t="s">
        <v>5043</v>
      </c>
      <c r="H100" s="357">
        <v>136262</v>
      </c>
      <c r="I100" s="377">
        <v>252381.8</v>
      </c>
      <c r="J100" s="357" t="s">
        <v>5240</v>
      </c>
      <c r="K100" s="356"/>
      <c r="L100" s="356" t="s">
        <v>362</v>
      </c>
      <c r="M100" s="356" t="s">
        <v>191</v>
      </c>
      <c r="N100" s="359">
        <v>42562</v>
      </c>
      <c r="P100" s="354"/>
      <c r="S100" s="354"/>
      <c r="T100" s="354"/>
      <c r="U100" s="354"/>
      <c r="V100" s="354"/>
      <c r="W100" s="354"/>
      <c r="X100" s="354"/>
      <c r="Y100" s="354"/>
      <c r="Z100" s="354"/>
      <c r="AA100" s="354"/>
      <c r="AB100" s="354"/>
      <c r="AC100" s="354"/>
      <c r="AE100" s="354"/>
    </row>
    <row r="101" spans="1:31" ht="33.75" customHeight="1" x14ac:dyDescent="0.25">
      <c r="A101" s="356" t="s">
        <v>5241</v>
      </c>
      <c r="B101" s="355">
        <f t="shared" si="11"/>
        <v>12</v>
      </c>
      <c r="C101" s="355" t="str">
        <f>MID(A101,2,11)</f>
        <v>267621/2016</v>
      </c>
      <c r="D101" s="355" t="s">
        <v>5556</v>
      </c>
      <c r="E101" s="355">
        <f t="shared" si="12"/>
        <v>11</v>
      </c>
      <c r="F101" s="356" t="s">
        <v>5242</v>
      </c>
      <c r="G101" s="356" t="s">
        <v>5243</v>
      </c>
      <c r="H101" s="357">
        <v>136261</v>
      </c>
      <c r="I101" s="377">
        <v>400000</v>
      </c>
      <c r="J101" s="357" t="s">
        <v>5157</v>
      </c>
      <c r="K101" s="356"/>
      <c r="L101" s="356" t="s">
        <v>5244</v>
      </c>
      <c r="M101" s="356" t="s">
        <v>191</v>
      </c>
      <c r="N101" s="359">
        <v>42562</v>
      </c>
      <c r="P101" s="354"/>
      <c r="S101" s="354"/>
      <c r="T101" s="354"/>
      <c r="U101" s="354"/>
      <c r="V101" s="354"/>
      <c r="W101" s="354"/>
      <c r="X101" s="354"/>
      <c r="Y101" s="354"/>
      <c r="Z101" s="354"/>
      <c r="AA101" s="354"/>
      <c r="AB101" s="354"/>
      <c r="AC101" s="354"/>
      <c r="AE101" s="354"/>
    </row>
    <row r="102" spans="1:31" ht="33.75" customHeight="1" x14ac:dyDescent="0.25">
      <c r="A102" s="355" t="s">
        <v>5245</v>
      </c>
      <c r="B102" s="355">
        <f t="shared" si="11"/>
        <v>11</v>
      </c>
      <c r="C102" s="355" t="str">
        <f t="shared" ref="C102:C105" si="13">A102</f>
        <v>280975/2016</v>
      </c>
      <c r="D102" s="355" t="s">
        <v>5245</v>
      </c>
      <c r="E102" s="355">
        <f t="shared" si="12"/>
        <v>11</v>
      </c>
      <c r="F102" s="356" t="s">
        <v>5059</v>
      </c>
      <c r="G102" s="356" t="s">
        <v>217</v>
      </c>
      <c r="H102" s="357">
        <v>130994</v>
      </c>
      <c r="I102" s="377">
        <v>1811000</v>
      </c>
      <c r="J102" s="357" t="s">
        <v>5157</v>
      </c>
      <c r="K102" s="356" t="s">
        <v>247</v>
      </c>
      <c r="L102" s="356" t="s">
        <v>5246</v>
      </c>
      <c r="M102" s="356" t="s">
        <v>191</v>
      </c>
      <c r="N102" s="359">
        <v>42556</v>
      </c>
      <c r="P102" s="354"/>
      <c r="S102" s="354"/>
      <c r="T102" s="354"/>
      <c r="U102" s="354"/>
      <c r="V102" s="354"/>
      <c r="W102" s="354"/>
      <c r="X102" s="354"/>
      <c r="Y102" s="354"/>
      <c r="Z102" s="354"/>
      <c r="AA102" s="354"/>
      <c r="AB102" s="354"/>
      <c r="AC102" s="354"/>
      <c r="AE102" s="354"/>
    </row>
    <row r="103" spans="1:31" ht="33.75" customHeight="1" x14ac:dyDescent="0.25">
      <c r="A103" s="355" t="s">
        <v>5247</v>
      </c>
      <c r="B103" s="355">
        <f t="shared" si="11"/>
        <v>11</v>
      </c>
      <c r="C103" s="355" t="str">
        <f t="shared" si="13"/>
        <v>280983/2016</v>
      </c>
      <c r="D103" s="355" t="s">
        <v>5247</v>
      </c>
      <c r="E103" s="355">
        <f t="shared" si="12"/>
        <v>11</v>
      </c>
      <c r="F103" s="356" t="s">
        <v>5059</v>
      </c>
      <c r="G103" s="356" t="s">
        <v>217</v>
      </c>
      <c r="H103" s="357">
        <v>130997</v>
      </c>
      <c r="I103" s="377">
        <v>21367500</v>
      </c>
      <c r="J103" s="357" t="s">
        <v>5157</v>
      </c>
      <c r="K103" s="356" t="s">
        <v>247</v>
      </c>
      <c r="L103" s="356" t="s">
        <v>5246</v>
      </c>
      <c r="M103" s="356" t="s">
        <v>191</v>
      </c>
      <c r="N103" s="359">
        <v>42556</v>
      </c>
      <c r="P103" s="354"/>
      <c r="S103" s="354"/>
      <c r="T103" s="354"/>
      <c r="U103" s="354"/>
      <c r="V103" s="354"/>
      <c r="W103" s="354"/>
      <c r="X103" s="354"/>
      <c r="Y103" s="354"/>
      <c r="Z103" s="354"/>
      <c r="AA103" s="354"/>
      <c r="AB103" s="354"/>
      <c r="AC103" s="354"/>
      <c r="AE103" s="354"/>
    </row>
    <row r="104" spans="1:31" ht="33.75" customHeight="1" x14ac:dyDescent="0.25">
      <c r="A104" s="355" t="s">
        <v>5248</v>
      </c>
      <c r="B104" s="355">
        <f t="shared" si="11"/>
        <v>11</v>
      </c>
      <c r="C104" s="355" t="str">
        <f t="shared" si="13"/>
        <v>281005/2016</v>
      </c>
      <c r="D104" s="355" t="s">
        <v>5248</v>
      </c>
      <c r="E104" s="355">
        <f t="shared" si="12"/>
        <v>11</v>
      </c>
      <c r="F104" s="356" t="s">
        <v>5059</v>
      </c>
      <c r="G104" s="356" t="s">
        <v>217</v>
      </c>
      <c r="H104" s="357">
        <v>130999</v>
      </c>
      <c r="I104" s="377">
        <v>4493970.54</v>
      </c>
      <c r="J104" s="357" t="s">
        <v>5157</v>
      </c>
      <c r="K104" s="356" t="s">
        <v>247</v>
      </c>
      <c r="L104" s="356" t="s">
        <v>5246</v>
      </c>
      <c r="M104" s="356" t="s">
        <v>191</v>
      </c>
      <c r="N104" s="359">
        <v>42556</v>
      </c>
      <c r="P104" s="354"/>
      <c r="S104" s="354"/>
      <c r="T104" s="354"/>
      <c r="U104" s="354"/>
      <c r="V104" s="354"/>
      <c r="W104" s="354"/>
      <c r="X104" s="354"/>
      <c r="Y104" s="354"/>
      <c r="Z104" s="354"/>
      <c r="AA104" s="354"/>
      <c r="AB104" s="354"/>
      <c r="AC104" s="354"/>
      <c r="AE104" s="354"/>
    </row>
    <row r="105" spans="1:31" ht="33.75" customHeight="1" x14ac:dyDescent="0.25">
      <c r="A105" s="355" t="s">
        <v>5249</v>
      </c>
      <c r="B105" s="355">
        <f t="shared" si="11"/>
        <v>11</v>
      </c>
      <c r="C105" s="355" t="str">
        <f t="shared" si="13"/>
        <v>279264/2016</v>
      </c>
      <c r="D105" s="355" t="s">
        <v>5249</v>
      </c>
      <c r="E105" s="355">
        <f t="shared" si="12"/>
        <v>11</v>
      </c>
      <c r="F105" s="356" t="s">
        <v>5068</v>
      </c>
      <c r="G105" s="356" t="s">
        <v>217</v>
      </c>
      <c r="H105" s="357">
        <v>128277</v>
      </c>
      <c r="I105" s="377">
        <v>10450000</v>
      </c>
      <c r="J105" s="357" t="s">
        <v>5157</v>
      </c>
      <c r="K105" s="356" t="s">
        <v>203</v>
      </c>
      <c r="L105" s="356" t="s">
        <v>5246</v>
      </c>
      <c r="M105" s="356" t="s">
        <v>191</v>
      </c>
      <c r="N105" s="359">
        <v>42555</v>
      </c>
      <c r="P105" s="354"/>
      <c r="S105" s="354"/>
      <c r="T105" s="354"/>
      <c r="U105" s="354"/>
      <c r="V105" s="354"/>
      <c r="W105" s="354"/>
      <c r="X105" s="354"/>
      <c r="Y105" s="354"/>
      <c r="Z105" s="354"/>
      <c r="AA105" s="354"/>
      <c r="AB105" s="354"/>
      <c r="AC105" s="354"/>
      <c r="AE105" s="354"/>
    </row>
    <row r="106" spans="1:31" ht="33.75" customHeight="1" x14ac:dyDescent="0.25">
      <c r="A106" s="388" t="s">
        <v>5250</v>
      </c>
      <c r="B106" s="355">
        <f t="shared" si="11"/>
        <v>12</v>
      </c>
      <c r="C106" s="355" t="str">
        <f t="shared" ref="C106:C107" si="14">MID(A106,2,11)</f>
        <v>o informado</v>
      </c>
      <c r="D106" s="355" t="s">
        <v>5580</v>
      </c>
      <c r="E106" s="355">
        <f t="shared" si="12"/>
        <v>11</v>
      </c>
      <c r="F106" s="389" t="s">
        <v>5251</v>
      </c>
      <c r="G106" s="389" t="s">
        <v>5252</v>
      </c>
      <c r="H106" s="390">
        <v>153576</v>
      </c>
      <c r="I106" s="391">
        <v>5828.5</v>
      </c>
      <c r="J106" s="390" t="s">
        <v>5253</v>
      </c>
      <c r="K106" s="389"/>
      <c r="L106" s="389" t="s">
        <v>5252</v>
      </c>
      <c r="M106" s="389" t="s">
        <v>5254</v>
      </c>
      <c r="N106" s="392"/>
      <c r="P106" s="354"/>
      <c r="S106" s="354"/>
      <c r="T106" s="354"/>
      <c r="U106" s="354"/>
      <c r="V106" s="354"/>
      <c r="W106" s="354"/>
      <c r="X106" s="354"/>
      <c r="Y106" s="354"/>
      <c r="Z106" s="354"/>
      <c r="AA106" s="354"/>
      <c r="AB106" s="354"/>
      <c r="AC106" s="354"/>
      <c r="AE106" s="354"/>
    </row>
    <row r="107" spans="1:31" ht="33.75" customHeight="1" x14ac:dyDescent="0.25">
      <c r="A107" s="388" t="s">
        <v>5255</v>
      </c>
      <c r="B107" s="355">
        <f t="shared" si="11"/>
        <v>12</v>
      </c>
      <c r="C107" s="355" t="str">
        <f t="shared" si="14"/>
        <v xml:space="preserve">36293/2016 </v>
      </c>
      <c r="D107" s="355" t="s">
        <v>5581</v>
      </c>
      <c r="E107" s="355">
        <f t="shared" si="12"/>
        <v>11</v>
      </c>
      <c r="F107" s="389" t="s">
        <v>5256</v>
      </c>
      <c r="G107" s="389" t="s">
        <v>5043</v>
      </c>
      <c r="H107" s="390">
        <v>139561</v>
      </c>
      <c r="I107" s="391">
        <v>300000</v>
      </c>
      <c r="J107" s="390" t="s">
        <v>5240</v>
      </c>
      <c r="K107" s="389"/>
      <c r="L107" s="389" t="s">
        <v>5257</v>
      </c>
      <c r="M107" s="389" t="s">
        <v>191</v>
      </c>
      <c r="N107" s="392">
        <v>42579</v>
      </c>
      <c r="P107" s="354"/>
      <c r="S107" s="354"/>
      <c r="T107" s="354"/>
      <c r="U107" s="354"/>
      <c r="V107" s="354"/>
      <c r="W107" s="354"/>
      <c r="X107" s="354"/>
      <c r="Y107" s="354"/>
      <c r="Z107" s="354"/>
      <c r="AA107" s="354"/>
      <c r="AB107" s="354"/>
      <c r="AC107" s="354"/>
      <c r="AE107" s="354"/>
    </row>
    <row r="108" spans="1:31" ht="33.75" customHeight="1" x14ac:dyDescent="0.25">
      <c r="A108" s="388" t="s">
        <v>1185</v>
      </c>
      <c r="B108" s="355">
        <f t="shared" si="11"/>
        <v>11</v>
      </c>
      <c r="C108" s="355" t="str">
        <f t="shared" ref="C108:C110" si="15">A108</f>
        <v>212075/2016</v>
      </c>
      <c r="D108" s="355" t="s">
        <v>1185</v>
      </c>
      <c r="E108" s="355">
        <f t="shared" si="12"/>
        <v>11</v>
      </c>
      <c r="F108" s="389" t="s">
        <v>1186</v>
      </c>
      <c r="G108" s="389" t="s">
        <v>5160</v>
      </c>
      <c r="H108" s="390">
        <v>139579</v>
      </c>
      <c r="I108" s="391">
        <v>290000</v>
      </c>
      <c r="J108" s="390" t="s">
        <v>5240</v>
      </c>
      <c r="K108" s="389" t="s">
        <v>226</v>
      </c>
      <c r="L108" s="389" t="s">
        <v>1187</v>
      </c>
      <c r="M108" s="389" t="s">
        <v>191</v>
      </c>
      <c r="N108" s="392">
        <v>42579</v>
      </c>
      <c r="P108" s="354"/>
      <c r="S108" s="354"/>
      <c r="T108" s="354"/>
      <c r="U108" s="354"/>
      <c r="V108" s="354"/>
      <c r="W108" s="354"/>
      <c r="X108" s="354"/>
      <c r="Y108" s="354"/>
      <c r="Z108" s="354"/>
      <c r="AA108" s="354"/>
      <c r="AB108" s="354"/>
      <c r="AC108" s="354"/>
      <c r="AE108" s="354"/>
    </row>
    <row r="109" spans="1:31" ht="33.75" customHeight="1" x14ac:dyDescent="0.25">
      <c r="A109" s="388" t="s">
        <v>962</v>
      </c>
      <c r="B109" s="355">
        <f t="shared" si="11"/>
        <v>11</v>
      </c>
      <c r="C109" s="355" t="str">
        <f t="shared" si="15"/>
        <v>176792/2016</v>
      </c>
      <c r="D109" s="355" t="s">
        <v>962</v>
      </c>
      <c r="E109" s="355">
        <f t="shared" si="12"/>
        <v>11</v>
      </c>
      <c r="F109" s="389" t="s">
        <v>349</v>
      </c>
      <c r="G109" s="389" t="s">
        <v>5043</v>
      </c>
      <c r="H109" s="390">
        <v>139563</v>
      </c>
      <c r="I109" s="391">
        <v>11000</v>
      </c>
      <c r="J109" s="390" t="s">
        <v>5093</v>
      </c>
      <c r="K109" s="389" t="s">
        <v>226</v>
      </c>
      <c r="L109" s="389" t="s">
        <v>5258</v>
      </c>
      <c r="M109" s="389" t="s">
        <v>191</v>
      </c>
      <c r="N109" s="392">
        <v>42579</v>
      </c>
      <c r="P109" s="354"/>
      <c r="S109" s="354"/>
      <c r="T109" s="354"/>
      <c r="U109" s="354"/>
      <c r="V109" s="354"/>
      <c r="W109" s="354"/>
      <c r="X109" s="354"/>
      <c r="Y109" s="354"/>
      <c r="Z109" s="354"/>
      <c r="AA109" s="354"/>
      <c r="AB109" s="354"/>
      <c r="AC109" s="354"/>
      <c r="AE109" s="354"/>
    </row>
    <row r="110" spans="1:31" ht="33.75" customHeight="1" x14ac:dyDescent="0.25">
      <c r="A110" s="388" t="s">
        <v>1036</v>
      </c>
      <c r="B110" s="355">
        <f t="shared" si="11"/>
        <v>11</v>
      </c>
      <c r="C110" s="355" t="str">
        <f t="shared" si="15"/>
        <v>187035/2016</v>
      </c>
      <c r="D110" s="355" t="s">
        <v>1036</v>
      </c>
      <c r="E110" s="355">
        <f t="shared" si="12"/>
        <v>11</v>
      </c>
      <c r="F110" s="389" t="s">
        <v>349</v>
      </c>
      <c r="G110" s="389" t="s">
        <v>5043</v>
      </c>
      <c r="H110" s="390">
        <v>139553</v>
      </c>
      <c r="I110" s="391">
        <v>11000</v>
      </c>
      <c r="J110" s="390" t="s">
        <v>5093</v>
      </c>
      <c r="K110" s="389" t="s">
        <v>226</v>
      </c>
      <c r="L110" s="389" t="s">
        <v>5258</v>
      </c>
      <c r="M110" s="389" t="s">
        <v>191</v>
      </c>
      <c r="N110" s="392">
        <v>42578</v>
      </c>
      <c r="P110" s="354"/>
      <c r="S110" s="354"/>
      <c r="T110" s="354"/>
      <c r="U110" s="354"/>
      <c r="V110" s="354"/>
      <c r="W110" s="354"/>
      <c r="X110" s="354"/>
      <c r="Y110" s="354"/>
      <c r="Z110" s="354"/>
      <c r="AA110" s="354"/>
      <c r="AB110" s="354"/>
      <c r="AC110" s="354"/>
      <c r="AE110" s="354"/>
    </row>
    <row r="111" spans="1:31" ht="33.75" customHeight="1" x14ac:dyDescent="0.25">
      <c r="A111" s="388" t="s">
        <v>5259</v>
      </c>
      <c r="B111" s="355">
        <f t="shared" si="11"/>
        <v>12</v>
      </c>
      <c r="C111" s="355" t="str">
        <f>MID(A111,2,11)</f>
        <v xml:space="preserve">63592/2016 </v>
      </c>
      <c r="D111" s="355" t="s">
        <v>5582</v>
      </c>
      <c r="E111" s="355">
        <f t="shared" si="12"/>
        <v>11</v>
      </c>
      <c r="F111" s="389" t="s">
        <v>5260</v>
      </c>
      <c r="G111" s="389" t="s">
        <v>5033</v>
      </c>
      <c r="H111" s="390">
        <v>139578</v>
      </c>
      <c r="I111" s="391">
        <v>1350</v>
      </c>
      <c r="J111" s="390" t="s">
        <v>5261</v>
      </c>
      <c r="K111" s="389"/>
      <c r="L111" s="389" t="s">
        <v>5262</v>
      </c>
      <c r="M111" s="389" t="s">
        <v>191</v>
      </c>
      <c r="N111" s="392">
        <v>42578</v>
      </c>
      <c r="P111" s="354"/>
      <c r="S111" s="354"/>
      <c r="T111" s="354"/>
      <c r="U111" s="354"/>
      <c r="V111" s="354"/>
      <c r="W111" s="354"/>
      <c r="X111" s="354"/>
      <c r="Y111" s="354"/>
      <c r="Z111" s="354"/>
      <c r="AA111" s="354"/>
      <c r="AB111" s="354"/>
      <c r="AC111" s="354"/>
      <c r="AE111" s="354"/>
    </row>
    <row r="112" spans="1:31" ht="33.75" customHeight="1" x14ac:dyDescent="0.25">
      <c r="A112" s="388" t="s">
        <v>1740</v>
      </c>
      <c r="B112" s="355">
        <f t="shared" si="11"/>
        <v>11</v>
      </c>
      <c r="C112" s="355" t="str">
        <f t="shared" ref="C112:C113" si="16">A112</f>
        <v>239222/2016</v>
      </c>
      <c r="D112" s="355" t="s">
        <v>1740</v>
      </c>
      <c r="E112" s="355">
        <f t="shared" si="12"/>
        <v>11</v>
      </c>
      <c r="F112" s="389" t="s">
        <v>5263</v>
      </c>
      <c r="G112" s="389" t="s">
        <v>5264</v>
      </c>
      <c r="H112" s="390">
        <v>139569</v>
      </c>
      <c r="I112" s="391">
        <v>10800</v>
      </c>
      <c r="J112" s="390" t="s">
        <v>5240</v>
      </c>
      <c r="K112" s="393" t="s">
        <v>5114</v>
      </c>
      <c r="L112" s="389" t="s">
        <v>5265</v>
      </c>
      <c r="M112" s="389" t="s">
        <v>191</v>
      </c>
      <c r="N112" s="392">
        <v>42578</v>
      </c>
      <c r="P112" s="354"/>
      <c r="S112" s="354"/>
      <c r="T112" s="354"/>
      <c r="U112" s="354"/>
      <c r="V112" s="354"/>
      <c r="W112" s="354"/>
      <c r="X112" s="354"/>
      <c r="Y112" s="354"/>
      <c r="Z112" s="354"/>
      <c r="AA112" s="354"/>
      <c r="AB112" s="354"/>
      <c r="AC112" s="354"/>
      <c r="AE112" s="354"/>
    </row>
    <row r="113" spans="1:31" ht="33.75" customHeight="1" x14ac:dyDescent="0.25">
      <c r="A113" s="388" t="s">
        <v>1179</v>
      </c>
      <c r="B113" s="355">
        <f t="shared" si="11"/>
        <v>11</v>
      </c>
      <c r="C113" s="355" t="str">
        <f t="shared" si="16"/>
        <v>213090/2016</v>
      </c>
      <c r="D113" s="355" t="s">
        <v>1179</v>
      </c>
      <c r="E113" s="355">
        <f t="shared" si="12"/>
        <v>11</v>
      </c>
      <c r="F113" s="389" t="s">
        <v>1180</v>
      </c>
      <c r="G113" s="389" t="s">
        <v>5160</v>
      </c>
      <c r="H113" s="390">
        <v>139573</v>
      </c>
      <c r="I113" s="391">
        <v>363000</v>
      </c>
      <c r="J113" s="390" t="s">
        <v>5261</v>
      </c>
      <c r="K113" s="389" t="s">
        <v>226</v>
      </c>
      <c r="L113" s="389" t="s">
        <v>1181</v>
      </c>
      <c r="M113" s="389" t="s">
        <v>191</v>
      </c>
      <c r="N113" s="392">
        <v>42578</v>
      </c>
      <c r="P113" s="354"/>
      <c r="S113" s="354"/>
      <c r="T113" s="354"/>
      <c r="U113" s="354"/>
      <c r="V113" s="354"/>
      <c r="W113" s="354"/>
      <c r="X113" s="354"/>
      <c r="Y113" s="354"/>
      <c r="Z113" s="354"/>
      <c r="AA113" s="354"/>
      <c r="AB113" s="354"/>
      <c r="AC113" s="354"/>
      <c r="AE113" s="354"/>
    </row>
    <row r="114" spans="1:31" ht="33.75" customHeight="1" x14ac:dyDescent="0.25">
      <c r="A114" s="388" t="s">
        <v>5575</v>
      </c>
      <c r="B114" s="355">
        <f t="shared" si="11"/>
        <v>11</v>
      </c>
      <c r="C114" s="355" t="str">
        <f>A114</f>
        <v>011376/2016</v>
      </c>
      <c r="D114" s="355" t="s">
        <v>5575</v>
      </c>
      <c r="E114" s="355">
        <f t="shared" si="12"/>
        <v>11</v>
      </c>
      <c r="F114" s="389" t="s">
        <v>598</v>
      </c>
      <c r="G114" s="389" t="s">
        <v>5033</v>
      </c>
      <c r="H114" s="390">
        <v>139582</v>
      </c>
      <c r="I114" s="391">
        <v>19000</v>
      </c>
      <c r="J114" s="390" t="s">
        <v>5056</v>
      </c>
      <c r="K114" s="394" t="s">
        <v>5266</v>
      </c>
      <c r="L114" s="389" t="s">
        <v>5267</v>
      </c>
      <c r="M114" s="389" t="s">
        <v>191</v>
      </c>
      <c r="N114" s="392">
        <v>42572</v>
      </c>
      <c r="P114" s="354"/>
      <c r="S114" s="354"/>
      <c r="T114" s="354"/>
      <c r="U114" s="354"/>
      <c r="V114" s="354"/>
      <c r="W114" s="354"/>
      <c r="X114" s="354"/>
      <c r="Y114" s="354"/>
      <c r="Z114" s="354"/>
      <c r="AA114" s="354"/>
      <c r="AB114" s="354"/>
      <c r="AC114" s="354"/>
      <c r="AE114" s="354"/>
    </row>
    <row r="115" spans="1:31" ht="33.75" customHeight="1" x14ac:dyDescent="0.25">
      <c r="A115" s="388" t="s">
        <v>635</v>
      </c>
      <c r="B115" s="355">
        <f t="shared" si="11"/>
        <v>10</v>
      </c>
      <c r="C115" s="355" t="str">
        <f>"0"&amp;A115</f>
        <v>035862/2016</v>
      </c>
      <c r="D115" s="355" t="s">
        <v>5583</v>
      </c>
      <c r="E115" s="355">
        <f t="shared" si="12"/>
        <v>11</v>
      </c>
      <c r="F115" s="389" t="s">
        <v>598</v>
      </c>
      <c r="G115" s="389" t="s">
        <v>5033</v>
      </c>
      <c r="H115" s="390">
        <v>139756</v>
      </c>
      <c r="I115" s="391">
        <v>42350</v>
      </c>
      <c r="J115" s="390" t="s">
        <v>5034</v>
      </c>
      <c r="K115" s="394" t="s">
        <v>5266</v>
      </c>
      <c r="L115" s="389" t="s">
        <v>5268</v>
      </c>
      <c r="M115" s="389" t="s">
        <v>191</v>
      </c>
      <c r="N115" s="392">
        <v>42572</v>
      </c>
      <c r="P115" s="354"/>
      <c r="S115" s="354"/>
      <c r="T115" s="354"/>
      <c r="U115" s="354"/>
      <c r="V115" s="354"/>
      <c r="W115" s="354"/>
      <c r="X115" s="354"/>
      <c r="Y115" s="354"/>
      <c r="Z115" s="354"/>
      <c r="AA115" s="354"/>
      <c r="AB115" s="354"/>
      <c r="AC115" s="354"/>
      <c r="AE115" s="354"/>
    </row>
    <row r="116" spans="1:31" ht="33.75" customHeight="1" x14ac:dyDescent="0.25">
      <c r="A116" s="388" t="s">
        <v>5575</v>
      </c>
      <c r="B116" s="355">
        <f t="shared" si="11"/>
        <v>11</v>
      </c>
      <c r="C116" s="355" t="str">
        <f>A116</f>
        <v>011376/2016</v>
      </c>
      <c r="D116" s="355" t="s">
        <v>5575</v>
      </c>
      <c r="E116" s="355">
        <f t="shared" si="12"/>
        <v>11</v>
      </c>
      <c r="F116" s="389" t="s">
        <v>5269</v>
      </c>
      <c r="G116" s="389" t="s">
        <v>5033</v>
      </c>
      <c r="H116" s="390">
        <v>139585</v>
      </c>
      <c r="I116" s="391">
        <v>173030</v>
      </c>
      <c r="J116" s="390" t="s">
        <v>5240</v>
      </c>
      <c r="K116" s="389"/>
      <c r="L116" s="389" t="s">
        <v>5267</v>
      </c>
      <c r="M116" s="389" t="s">
        <v>191</v>
      </c>
      <c r="N116" s="392">
        <v>42572</v>
      </c>
      <c r="P116" s="354"/>
      <c r="S116" s="354"/>
      <c r="T116" s="354"/>
      <c r="U116" s="354"/>
      <c r="V116" s="354"/>
      <c r="W116" s="354"/>
      <c r="X116" s="354"/>
      <c r="Y116" s="354"/>
      <c r="Z116" s="354"/>
      <c r="AA116" s="354"/>
      <c r="AB116" s="354"/>
      <c r="AC116" s="354"/>
      <c r="AE116" s="354"/>
    </row>
    <row r="117" spans="1:31" ht="33.75" customHeight="1" x14ac:dyDescent="0.25">
      <c r="A117" s="388" t="s">
        <v>635</v>
      </c>
      <c r="B117" s="355">
        <f t="shared" si="11"/>
        <v>10</v>
      </c>
      <c r="C117" s="355" t="str">
        <f t="shared" ref="C117:C120" si="17">"0"&amp;A117</f>
        <v>035862/2016</v>
      </c>
      <c r="D117" s="355" t="s">
        <v>5583</v>
      </c>
      <c r="E117" s="355">
        <f t="shared" si="12"/>
        <v>11</v>
      </c>
      <c r="F117" s="389" t="s">
        <v>5270</v>
      </c>
      <c r="G117" s="389" t="s">
        <v>5033</v>
      </c>
      <c r="H117" s="390">
        <v>139760</v>
      </c>
      <c r="I117" s="391">
        <v>2000</v>
      </c>
      <c r="J117" s="390" t="s">
        <v>5034</v>
      </c>
      <c r="K117" s="389"/>
      <c r="L117" s="389" t="s">
        <v>5268</v>
      </c>
      <c r="M117" s="389" t="s">
        <v>191</v>
      </c>
      <c r="N117" s="392">
        <v>42572</v>
      </c>
      <c r="P117" s="354"/>
      <c r="S117" s="354"/>
      <c r="T117" s="354"/>
      <c r="U117" s="354"/>
      <c r="V117" s="354"/>
      <c r="W117" s="354"/>
      <c r="X117" s="354"/>
      <c r="Y117" s="354"/>
      <c r="Z117" s="354"/>
      <c r="AA117" s="354"/>
      <c r="AB117" s="354"/>
      <c r="AC117" s="354"/>
      <c r="AE117" s="354"/>
    </row>
    <row r="118" spans="1:31" ht="33.75" customHeight="1" x14ac:dyDescent="0.25">
      <c r="A118" s="388" t="s">
        <v>635</v>
      </c>
      <c r="B118" s="355">
        <f t="shared" si="11"/>
        <v>10</v>
      </c>
      <c r="C118" s="355" t="str">
        <f t="shared" si="17"/>
        <v>035862/2016</v>
      </c>
      <c r="D118" s="355" t="s">
        <v>5583</v>
      </c>
      <c r="E118" s="355">
        <f t="shared" si="12"/>
        <v>11</v>
      </c>
      <c r="F118" s="389" t="s">
        <v>5271</v>
      </c>
      <c r="G118" s="389" t="s">
        <v>5033</v>
      </c>
      <c r="H118" s="390">
        <v>139757</v>
      </c>
      <c r="I118" s="391">
        <v>10000</v>
      </c>
      <c r="J118" s="390" t="s">
        <v>5034</v>
      </c>
      <c r="K118" s="389"/>
      <c r="L118" s="389" t="s">
        <v>5268</v>
      </c>
      <c r="M118" s="389" t="s">
        <v>191</v>
      </c>
      <c r="N118" s="392">
        <v>42572</v>
      </c>
      <c r="P118" s="354"/>
      <c r="S118" s="354"/>
      <c r="T118" s="354"/>
      <c r="U118" s="354"/>
      <c r="V118" s="354"/>
      <c r="W118" s="354"/>
      <c r="X118" s="354"/>
      <c r="Y118" s="354"/>
      <c r="Z118" s="354"/>
      <c r="AA118" s="354"/>
      <c r="AB118" s="354"/>
      <c r="AC118" s="354"/>
      <c r="AE118" s="354"/>
    </row>
    <row r="119" spans="1:31" ht="33.75" customHeight="1" x14ac:dyDescent="0.25">
      <c r="A119" s="388" t="s">
        <v>635</v>
      </c>
      <c r="B119" s="355">
        <f t="shared" si="11"/>
        <v>10</v>
      </c>
      <c r="C119" s="355" t="str">
        <f t="shared" si="17"/>
        <v>035862/2016</v>
      </c>
      <c r="D119" s="355" t="s">
        <v>5583</v>
      </c>
      <c r="E119" s="355">
        <f t="shared" si="12"/>
        <v>11</v>
      </c>
      <c r="F119" s="389" t="s">
        <v>5272</v>
      </c>
      <c r="G119" s="389" t="s">
        <v>5033</v>
      </c>
      <c r="H119" s="390">
        <v>139758</v>
      </c>
      <c r="I119" s="391">
        <v>9196</v>
      </c>
      <c r="J119" s="390" t="s">
        <v>5034</v>
      </c>
      <c r="K119" s="389"/>
      <c r="L119" s="389" t="s">
        <v>5268</v>
      </c>
      <c r="M119" s="389" t="s">
        <v>191</v>
      </c>
      <c r="N119" s="392">
        <v>42572</v>
      </c>
      <c r="P119" s="354"/>
      <c r="S119" s="354"/>
      <c r="T119" s="354"/>
      <c r="U119" s="354"/>
      <c r="V119" s="354"/>
      <c r="W119" s="354"/>
      <c r="X119" s="354"/>
      <c r="Y119" s="354"/>
      <c r="Z119" s="354"/>
      <c r="AA119" s="354"/>
      <c r="AB119" s="354"/>
      <c r="AC119" s="354"/>
      <c r="AE119" s="354"/>
    </row>
    <row r="120" spans="1:31" ht="33.75" customHeight="1" x14ac:dyDescent="0.25">
      <c r="A120" s="388" t="s">
        <v>635</v>
      </c>
      <c r="B120" s="355">
        <f t="shared" si="11"/>
        <v>10</v>
      </c>
      <c r="C120" s="355" t="str">
        <f t="shared" si="17"/>
        <v>035862/2016</v>
      </c>
      <c r="D120" s="355" t="s">
        <v>5583</v>
      </c>
      <c r="E120" s="355">
        <f t="shared" si="12"/>
        <v>11</v>
      </c>
      <c r="F120" s="389" t="s">
        <v>5273</v>
      </c>
      <c r="G120" s="389" t="s">
        <v>5033</v>
      </c>
      <c r="H120" s="390">
        <v>139759</v>
      </c>
      <c r="I120" s="391">
        <v>6655</v>
      </c>
      <c r="J120" s="390" t="s">
        <v>5034</v>
      </c>
      <c r="K120" s="389"/>
      <c r="L120" s="389" t="s">
        <v>5268</v>
      </c>
      <c r="M120" s="389" t="s">
        <v>191</v>
      </c>
      <c r="N120" s="392">
        <v>42572</v>
      </c>
      <c r="P120" s="354"/>
      <c r="S120" s="354"/>
      <c r="T120" s="354"/>
      <c r="U120" s="354"/>
      <c r="V120" s="354"/>
      <c r="W120" s="354"/>
      <c r="X120" s="354"/>
      <c r="Y120" s="354"/>
      <c r="Z120" s="354"/>
      <c r="AA120" s="354"/>
      <c r="AB120" s="354"/>
      <c r="AC120" s="354"/>
      <c r="AE120" s="354"/>
    </row>
    <row r="121" spans="1:31" ht="33.75" customHeight="1" x14ac:dyDescent="0.25">
      <c r="A121" s="388" t="s">
        <v>5575</v>
      </c>
      <c r="B121" s="355">
        <f t="shared" si="11"/>
        <v>11</v>
      </c>
      <c r="C121" s="355" t="str">
        <f>A121</f>
        <v>011376/2016</v>
      </c>
      <c r="D121" s="355" t="s">
        <v>5575</v>
      </c>
      <c r="E121" s="355">
        <f t="shared" si="12"/>
        <v>11</v>
      </c>
      <c r="F121" s="389" t="s">
        <v>5274</v>
      </c>
      <c r="G121" s="389" t="s">
        <v>5033</v>
      </c>
      <c r="H121" s="390">
        <v>139581</v>
      </c>
      <c r="I121" s="391">
        <v>66550</v>
      </c>
      <c r="J121" s="390" t="s">
        <v>5238</v>
      </c>
      <c r="K121" s="389"/>
      <c r="L121" s="389" t="s">
        <v>5267</v>
      </c>
      <c r="M121" s="389" t="s">
        <v>191</v>
      </c>
      <c r="N121" s="392">
        <v>42572</v>
      </c>
      <c r="P121" s="354"/>
      <c r="S121" s="354"/>
      <c r="T121" s="354"/>
      <c r="U121" s="354"/>
      <c r="V121" s="354"/>
      <c r="W121" s="354"/>
      <c r="X121" s="354"/>
      <c r="Y121" s="354"/>
      <c r="Z121" s="354"/>
      <c r="AA121" s="354"/>
      <c r="AB121" s="354"/>
      <c r="AC121" s="354"/>
      <c r="AE121" s="354"/>
    </row>
    <row r="122" spans="1:31" ht="33.75" customHeight="1" x14ac:dyDescent="0.25">
      <c r="A122" s="388" t="s">
        <v>635</v>
      </c>
      <c r="B122" s="355">
        <f t="shared" si="11"/>
        <v>10</v>
      </c>
      <c r="C122" s="355" t="str">
        <f>"0"&amp;A122</f>
        <v>035862/2016</v>
      </c>
      <c r="D122" s="355" t="s">
        <v>5583</v>
      </c>
      <c r="E122" s="355">
        <f t="shared" si="12"/>
        <v>11</v>
      </c>
      <c r="F122" s="389" t="s">
        <v>5275</v>
      </c>
      <c r="G122" s="389" t="s">
        <v>5033</v>
      </c>
      <c r="H122" s="390">
        <v>139762</v>
      </c>
      <c r="I122" s="391">
        <v>25000</v>
      </c>
      <c r="J122" s="390" t="s">
        <v>5034</v>
      </c>
      <c r="K122" s="394"/>
      <c r="L122" s="389" t="s">
        <v>5268</v>
      </c>
      <c r="M122" s="389" t="s">
        <v>191</v>
      </c>
      <c r="N122" s="392">
        <v>42571</v>
      </c>
      <c r="P122" s="354"/>
      <c r="S122" s="354"/>
      <c r="T122" s="354"/>
      <c r="U122" s="354"/>
      <c r="V122" s="354"/>
      <c r="W122" s="354"/>
      <c r="X122" s="354"/>
      <c r="Y122" s="354"/>
      <c r="Z122" s="354"/>
      <c r="AA122" s="354"/>
      <c r="AB122" s="354"/>
      <c r="AC122" s="354"/>
      <c r="AE122" s="354"/>
    </row>
    <row r="123" spans="1:31" ht="33.75" customHeight="1" x14ac:dyDescent="0.25">
      <c r="A123" s="388" t="s">
        <v>659</v>
      </c>
      <c r="B123" s="355">
        <f t="shared" si="11"/>
        <v>11</v>
      </c>
      <c r="C123" s="355" t="str">
        <f>A123</f>
        <v>182055/2016</v>
      </c>
      <c r="D123" s="355" t="s">
        <v>659</v>
      </c>
      <c r="E123" s="355">
        <f t="shared" si="12"/>
        <v>11</v>
      </c>
      <c r="F123" s="389" t="s">
        <v>5275</v>
      </c>
      <c r="G123" s="389" t="s">
        <v>5033</v>
      </c>
      <c r="H123" s="390">
        <v>139574</v>
      </c>
      <c r="I123" s="391">
        <v>138000</v>
      </c>
      <c r="J123" s="390" t="s">
        <v>5034</v>
      </c>
      <c r="K123" s="389"/>
      <c r="L123" s="389" t="s">
        <v>5276</v>
      </c>
      <c r="M123" s="389" t="s">
        <v>191</v>
      </c>
      <c r="N123" s="392">
        <v>42571</v>
      </c>
      <c r="P123" s="354"/>
      <c r="S123" s="354"/>
      <c r="T123" s="354"/>
      <c r="U123" s="354"/>
      <c r="V123" s="354"/>
      <c r="W123" s="354"/>
      <c r="X123" s="354"/>
      <c r="Y123" s="354"/>
      <c r="Z123" s="354"/>
      <c r="AA123" s="354"/>
      <c r="AB123" s="354"/>
      <c r="AC123" s="354"/>
      <c r="AE123" s="354"/>
    </row>
    <row r="124" spans="1:31" ht="33.75" customHeight="1" x14ac:dyDescent="0.25">
      <c r="A124" s="388" t="s">
        <v>5277</v>
      </c>
      <c r="B124" s="355">
        <f t="shared" si="11"/>
        <v>12</v>
      </c>
      <c r="C124" s="355" t="str">
        <f t="shared" ref="C124:C125" si="18">MID(A124,2,11)</f>
        <v xml:space="preserve">05161/2015 </v>
      </c>
      <c r="D124" s="355" t="s">
        <v>5584</v>
      </c>
      <c r="E124" s="355">
        <f t="shared" si="12"/>
        <v>11</v>
      </c>
      <c r="F124" s="389" t="s">
        <v>5278</v>
      </c>
      <c r="G124" s="389" t="s">
        <v>5033</v>
      </c>
      <c r="H124" s="390">
        <v>133823</v>
      </c>
      <c r="I124" s="391">
        <v>981600</v>
      </c>
      <c r="J124" s="390" t="s">
        <v>5034</v>
      </c>
      <c r="K124" s="389"/>
      <c r="L124" s="389" t="s">
        <v>5279</v>
      </c>
      <c r="M124" s="389" t="s">
        <v>191</v>
      </c>
      <c r="N124" s="392">
        <v>42566</v>
      </c>
      <c r="P124" s="354"/>
      <c r="S124" s="354"/>
      <c r="T124" s="354"/>
      <c r="U124" s="354"/>
      <c r="V124" s="354"/>
      <c r="W124" s="354"/>
      <c r="X124" s="354"/>
      <c r="Y124" s="354"/>
      <c r="Z124" s="354"/>
      <c r="AA124" s="354"/>
      <c r="AB124" s="354"/>
      <c r="AC124" s="354"/>
      <c r="AE124" s="354"/>
    </row>
    <row r="125" spans="1:31" ht="33.75" customHeight="1" x14ac:dyDescent="0.25">
      <c r="A125" s="388" t="s">
        <v>5280</v>
      </c>
      <c r="B125" s="355">
        <f t="shared" si="11"/>
        <v>12</v>
      </c>
      <c r="C125" s="355" t="str">
        <f t="shared" si="18"/>
        <v xml:space="preserve">97613/2015 </v>
      </c>
      <c r="D125" s="355" t="s">
        <v>5585</v>
      </c>
      <c r="E125" s="355">
        <f t="shared" si="12"/>
        <v>11</v>
      </c>
      <c r="F125" s="389" t="s">
        <v>5278</v>
      </c>
      <c r="G125" s="389" t="s">
        <v>5033</v>
      </c>
      <c r="H125" s="390">
        <v>133858</v>
      </c>
      <c r="I125" s="391">
        <v>880400</v>
      </c>
      <c r="J125" s="390" t="s">
        <v>5034</v>
      </c>
      <c r="K125" s="389"/>
      <c r="L125" s="389" t="s">
        <v>5281</v>
      </c>
      <c r="M125" s="389" t="s">
        <v>191</v>
      </c>
      <c r="N125" s="392">
        <v>42566</v>
      </c>
      <c r="P125" s="354"/>
      <c r="S125" s="354"/>
      <c r="T125" s="354"/>
      <c r="U125" s="354"/>
      <c r="V125" s="354"/>
      <c r="W125" s="354"/>
      <c r="X125" s="354"/>
      <c r="Y125" s="354"/>
      <c r="Z125" s="354"/>
      <c r="AA125" s="354"/>
      <c r="AB125" s="354"/>
      <c r="AC125" s="354"/>
      <c r="AE125" s="354"/>
    </row>
    <row r="126" spans="1:31" ht="33.75" customHeight="1" x14ac:dyDescent="0.25">
      <c r="A126" s="388" t="s">
        <v>414</v>
      </c>
      <c r="B126" s="355">
        <f t="shared" si="11"/>
        <v>11</v>
      </c>
      <c r="C126" s="355" t="str">
        <f t="shared" ref="C126:C127" si="19">A126</f>
        <v>194967/2016</v>
      </c>
      <c r="D126" s="355" t="s">
        <v>414</v>
      </c>
      <c r="E126" s="355">
        <f t="shared" si="12"/>
        <v>11</v>
      </c>
      <c r="F126" s="389" t="s">
        <v>5282</v>
      </c>
      <c r="G126" s="389" t="s">
        <v>5043</v>
      </c>
      <c r="H126" s="390">
        <v>117742</v>
      </c>
      <c r="I126" s="391">
        <v>10192</v>
      </c>
      <c r="J126" s="390" t="s">
        <v>5144</v>
      </c>
      <c r="K126" s="389" t="s">
        <v>226</v>
      </c>
      <c r="L126" s="389" t="s">
        <v>5283</v>
      </c>
      <c r="M126" s="389" t="s">
        <v>191</v>
      </c>
      <c r="N126" s="392">
        <v>42562</v>
      </c>
      <c r="P126" s="354"/>
      <c r="S126" s="354"/>
      <c r="T126" s="354"/>
      <c r="U126" s="354"/>
      <c r="V126" s="354"/>
      <c r="W126" s="354"/>
      <c r="X126" s="354"/>
      <c r="Y126" s="354"/>
      <c r="Z126" s="354"/>
      <c r="AA126" s="354"/>
      <c r="AB126" s="354"/>
      <c r="AC126" s="354"/>
      <c r="AE126" s="354"/>
    </row>
    <row r="127" spans="1:31" ht="33.75" customHeight="1" x14ac:dyDescent="0.25">
      <c r="A127" s="388" t="s">
        <v>5284</v>
      </c>
      <c r="B127" s="355">
        <f t="shared" si="11"/>
        <v>11</v>
      </c>
      <c r="C127" s="355" t="str">
        <f t="shared" si="19"/>
        <v>219694/2016</v>
      </c>
      <c r="D127" s="355" t="s">
        <v>5284</v>
      </c>
      <c r="E127" s="355">
        <f t="shared" si="12"/>
        <v>11</v>
      </c>
      <c r="F127" s="389" t="s">
        <v>5285</v>
      </c>
      <c r="G127" s="389" t="s">
        <v>5160</v>
      </c>
      <c r="H127" s="390">
        <v>120661</v>
      </c>
      <c r="I127" s="391">
        <v>275000</v>
      </c>
      <c r="J127" s="390" t="s">
        <v>5261</v>
      </c>
      <c r="K127" s="389"/>
      <c r="L127" s="389" t="s">
        <v>5286</v>
      </c>
      <c r="M127" s="389" t="s">
        <v>191</v>
      </c>
      <c r="N127" s="392">
        <v>42550</v>
      </c>
      <c r="P127" s="354"/>
      <c r="S127" s="354"/>
      <c r="T127" s="354"/>
      <c r="U127" s="354"/>
      <c r="V127" s="354"/>
      <c r="W127" s="354"/>
      <c r="X127" s="354"/>
      <c r="Y127" s="354"/>
      <c r="Z127" s="354"/>
      <c r="AA127" s="354"/>
      <c r="AB127" s="354"/>
      <c r="AC127" s="354"/>
      <c r="AE127" s="354"/>
    </row>
    <row r="128" spans="1:31" ht="33.75" customHeight="1" x14ac:dyDescent="0.25">
      <c r="A128" s="388" t="s">
        <v>5250</v>
      </c>
      <c r="B128" s="355">
        <f t="shared" si="11"/>
        <v>12</v>
      </c>
      <c r="C128" s="355" t="str">
        <f>MID(A128,2,11)</f>
        <v>o informado</v>
      </c>
      <c r="D128" s="355" t="s">
        <v>5580</v>
      </c>
      <c r="E128" s="355">
        <f t="shared" si="12"/>
        <v>11</v>
      </c>
      <c r="F128" s="389" t="s">
        <v>5287</v>
      </c>
      <c r="G128" s="389" t="s">
        <v>5160</v>
      </c>
      <c r="H128" s="390">
        <v>120649</v>
      </c>
      <c r="I128" s="391">
        <v>290000</v>
      </c>
      <c r="J128" s="390" t="s">
        <v>5135</v>
      </c>
      <c r="K128" s="389"/>
      <c r="L128" s="389" t="s">
        <v>5288</v>
      </c>
      <c r="M128" s="389" t="s">
        <v>191</v>
      </c>
      <c r="N128" s="392">
        <v>42545</v>
      </c>
      <c r="P128" s="354"/>
      <c r="S128" s="354"/>
      <c r="T128" s="354"/>
      <c r="U128" s="354"/>
      <c r="V128" s="354"/>
      <c r="W128" s="354"/>
      <c r="X128" s="354"/>
      <c r="Y128" s="354"/>
      <c r="Z128" s="354"/>
      <c r="AA128" s="354"/>
      <c r="AB128" s="354"/>
      <c r="AC128" s="354"/>
      <c r="AE128" s="354"/>
    </row>
    <row r="129" spans="1:31" ht="33.75" customHeight="1" x14ac:dyDescent="0.25">
      <c r="A129" s="388" t="s">
        <v>376</v>
      </c>
      <c r="B129" s="355">
        <f t="shared" si="11"/>
        <v>11</v>
      </c>
      <c r="C129" s="355" t="str">
        <f>A129</f>
        <v>212071/2016</v>
      </c>
      <c r="D129" s="355" t="s">
        <v>376</v>
      </c>
      <c r="E129" s="355">
        <f t="shared" si="12"/>
        <v>11</v>
      </c>
      <c r="F129" s="389" t="s">
        <v>5289</v>
      </c>
      <c r="G129" s="389" t="s">
        <v>5160</v>
      </c>
      <c r="H129" s="390">
        <v>120658</v>
      </c>
      <c r="I129" s="391">
        <v>300000</v>
      </c>
      <c r="J129" s="390" t="s">
        <v>5034</v>
      </c>
      <c r="K129" s="389"/>
      <c r="L129" s="389" t="s">
        <v>5290</v>
      </c>
      <c r="M129" s="389" t="s">
        <v>191</v>
      </c>
      <c r="N129" s="392">
        <v>42545</v>
      </c>
      <c r="P129" s="354"/>
      <c r="S129" s="354"/>
      <c r="T129" s="354"/>
      <c r="U129" s="354"/>
      <c r="V129" s="354"/>
      <c r="W129" s="354"/>
      <c r="X129" s="354"/>
      <c r="Y129" s="354"/>
      <c r="Z129" s="354"/>
      <c r="AA129" s="354"/>
      <c r="AB129" s="354"/>
      <c r="AC129" s="354"/>
      <c r="AE129" s="354"/>
    </row>
    <row r="130" spans="1:31" ht="33.75" customHeight="1" x14ac:dyDescent="0.25">
      <c r="A130" s="388" t="s">
        <v>5250</v>
      </c>
      <c r="B130" s="355">
        <f t="shared" si="11"/>
        <v>12</v>
      </c>
      <c r="C130" s="355" t="str">
        <f>MID(A130,2,11)</f>
        <v>o informado</v>
      </c>
      <c r="D130" s="355" t="s">
        <v>5580</v>
      </c>
      <c r="E130" s="355">
        <f t="shared" si="12"/>
        <v>11</v>
      </c>
      <c r="F130" s="389" t="s">
        <v>5251</v>
      </c>
      <c r="G130" s="389" t="s">
        <v>5252</v>
      </c>
      <c r="H130" s="390">
        <v>112033</v>
      </c>
      <c r="I130" s="391">
        <v>23220.47</v>
      </c>
      <c r="J130" s="390" t="s">
        <v>5253</v>
      </c>
      <c r="K130" s="389"/>
      <c r="L130" s="389" t="s">
        <v>5252</v>
      </c>
      <c r="M130" s="389" t="s">
        <v>191</v>
      </c>
      <c r="N130" s="392">
        <v>42544</v>
      </c>
      <c r="P130" s="354"/>
      <c r="S130" s="354"/>
      <c r="T130" s="354"/>
      <c r="U130" s="354"/>
      <c r="V130" s="354"/>
      <c r="W130" s="354"/>
      <c r="X130" s="354"/>
      <c r="Y130" s="354"/>
      <c r="Z130" s="354"/>
      <c r="AA130" s="354"/>
      <c r="AB130" s="354"/>
      <c r="AC130" s="354"/>
      <c r="AE130" s="354"/>
    </row>
    <row r="131" spans="1:31" ht="33.75" customHeight="1" x14ac:dyDescent="0.25">
      <c r="A131" s="388" t="s">
        <v>1028</v>
      </c>
      <c r="B131" s="355">
        <f t="shared" ref="B131:B159" si="20">LEN(A131)</f>
        <v>11</v>
      </c>
      <c r="C131" s="355" t="str">
        <f t="shared" ref="C131:C134" si="21">A131</f>
        <v>183099/2016</v>
      </c>
      <c r="D131" s="355" t="s">
        <v>1028</v>
      </c>
      <c r="E131" s="355">
        <f t="shared" ref="E131:E159" si="22">LEN(C131)</f>
        <v>11</v>
      </c>
      <c r="F131" s="389" t="s">
        <v>5291</v>
      </c>
      <c r="G131" s="389" t="s">
        <v>5160</v>
      </c>
      <c r="H131" s="390">
        <v>94738</v>
      </c>
      <c r="I131" s="391">
        <v>700000</v>
      </c>
      <c r="J131" s="390" t="s">
        <v>5266</v>
      </c>
      <c r="K131" s="389"/>
      <c r="L131" s="389" t="s">
        <v>5292</v>
      </c>
      <c r="M131" s="389" t="s">
        <v>191</v>
      </c>
      <c r="N131" s="392">
        <v>42543</v>
      </c>
      <c r="P131" s="354"/>
      <c r="S131" s="354"/>
      <c r="T131" s="354"/>
      <c r="U131" s="354"/>
      <c r="V131" s="354"/>
      <c r="W131" s="354"/>
      <c r="X131" s="354"/>
      <c r="Y131" s="354"/>
      <c r="Z131" s="354"/>
      <c r="AA131" s="354"/>
      <c r="AB131" s="354"/>
      <c r="AC131" s="354"/>
      <c r="AE131" s="354"/>
    </row>
    <row r="132" spans="1:31" ht="33.75" customHeight="1" x14ac:dyDescent="0.25">
      <c r="A132" s="388" t="s">
        <v>5293</v>
      </c>
      <c r="B132" s="355">
        <f t="shared" si="20"/>
        <v>11</v>
      </c>
      <c r="C132" s="355" t="str">
        <f t="shared" si="21"/>
        <v>348883/2015</v>
      </c>
      <c r="D132" s="355" t="s">
        <v>5293</v>
      </c>
      <c r="E132" s="355">
        <f t="shared" si="22"/>
        <v>11</v>
      </c>
      <c r="F132" s="389" t="s">
        <v>5068</v>
      </c>
      <c r="G132" s="389" t="s">
        <v>217</v>
      </c>
      <c r="H132" s="390">
        <v>111985</v>
      </c>
      <c r="I132" s="391">
        <v>12708589.91</v>
      </c>
      <c r="J132" s="390" t="s">
        <v>5157</v>
      </c>
      <c r="K132" s="389"/>
      <c r="L132" s="389" t="s">
        <v>217</v>
      </c>
      <c r="M132" s="389" t="s">
        <v>191</v>
      </c>
      <c r="N132" s="392">
        <v>42542</v>
      </c>
      <c r="P132" s="354"/>
      <c r="S132" s="354"/>
      <c r="T132" s="354"/>
      <c r="U132" s="354"/>
      <c r="V132" s="354"/>
      <c r="W132" s="354"/>
      <c r="X132" s="354"/>
      <c r="Y132" s="354"/>
      <c r="Z132" s="354"/>
      <c r="AA132" s="354"/>
      <c r="AB132" s="354"/>
      <c r="AC132" s="354"/>
      <c r="AE132" s="354"/>
    </row>
    <row r="133" spans="1:31" ht="33.75" customHeight="1" x14ac:dyDescent="0.25">
      <c r="A133" s="388" t="s">
        <v>216</v>
      </c>
      <c r="B133" s="355">
        <f t="shared" si="20"/>
        <v>11</v>
      </c>
      <c r="C133" s="355" t="str">
        <f t="shared" si="21"/>
        <v>347357/2015</v>
      </c>
      <c r="D133" s="355" t="s">
        <v>216</v>
      </c>
      <c r="E133" s="355">
        <f t="shared" si="22"/>
        <v>11</v>
      </c>
      <c r="F133" s="389" t="s">
        <v>5068</v>
      </c>
      <c r="G133" s="389" t="s">
        <v>217</v>
      </c>
      <c r="H133" s="390">
        <v>112068</v>
      </c>
      <c r="I133" s="391">
        <v>7322256.8600000003</v>
      </c>
      <c r="J133" s="390" t="s">
        <v>5157</v>
      </c>
      <c r="K133" s="389"/>
      <c r="L133" s="389" t="s">
        <v>217</v>
      </c>
      <c r="M133" s="389" t="s">
        <v>191</v>
      </c>
      <c r="N133" s="392">
        <v>42542</v>
      </c>
      <c r="P133" s="354"/>
      <c r="S133" s="354"/>
      <c r="T133" s="354"/>
      <c r="U133" s="354"/>
      <c r="V133" s="354"/>
      <c r="W133" s="354"/>
      <c r="X133" s="354"/>
      <c r="Y133" s="354"/>
      <c r="Z133" s="354"/>
      <c r="AA133" s="354"/>
      <c r="AB133" s="354"/>
      <c r="AC133" s="354"/>
      <c r="AE133" s="354"/>
    </row>
    <row r="134" spans="1:31" ht="33.75" customHeight="1" x14ac:dyDescent="0.25">
      <c r="A134" s="388" t="s">
        <v>326</v>
      </c>
      <c r="B134" s="355">
        <f t="shared" si="20"/>
        <v>11</v>
      </c>
      <c r="C134" s="355" t="str">
        <f t="shared" si="21"/>
        <v>131525/2016</v>
      </c>
      <c r="D134" s="355" t="s">
        <v>326</v>
      </c>
      <c r="E134" s="355">
        <f t="shared" si="22"/>
        <v>11</v>
      </c>
      <c r="F134" s="389" t="s">
        <v>5294</v>
      </c>
      <c r="G134" s="389" t="s">
        <v>5043</v>
      </c>
      <c r="H134" s="390">
        <v>103157</v>
      </c>
      <c r="I134" s="391">
        <v>132411.20000000001</v>
      </c>
      <c r="J134" s="390" t="s">
        <v>5295</v>
      </c>
      <c r="K134" s="389" t="s">
        <v>226</v>
      </c>
      <c r="L134" s="389" t="s">
        <v>5296</v>
      </c>
      <c r="M134" s="389" t="s">
        <v>191</v>
      </c>
      <c r="N134" s="392">
        <v>42537</v>
      </c>
      <c r="P134" s="354"/>
      <c r="S134" s="354"/>
      <c r="T134" s="354"/>
      <c r="U134" s="354"/>
      <c r="V134" s="354"/>
      <c r="W134" s="354"/>
      <c r="X134" s="354"/>
      <c r="Y134" s="354"/>
      <c r="Z134" s="354"/>
      <c r="AA134" s="354"/>
      <c r="AB134" s="354"/>
      <c r="AC134" s="354"/>
      <c r="AE134" s="354"/>
    </row>
    <row r="135" spans="1:31" ht="33.75" customHeight="1" x14ac:dyDescent="0.25">
      <c r="A135" s="388" t="s">
        <v>5297</v>
      </c>
      <c r="B135" s="355">
        <f t="shared" si="20"/>
        <v>10</v>
      </c>
      <c r="C135" s="355" t="str">
        <f>"0"&amp;A135</f>
        <v>023240/2016</v>
      </c>
      <c r="D135" s="355" t="s">
        <v>5586</v>
      </c>
      <c r="E135" s="355">
        <f t="shared" si="22"/>
        <v>11</v>
      </c>
      <c r="F135" s="389" t="s">
        <v>5298</v>
      </c>
      <c r="G135" s="389" t="s">
        <v>5043</v>
      </c>
      <c r="H135" s="390">
        <v>87386</v>
      </c>
      <c r="I135" s="391">
        <v>305898.59999999998</v>
      </c>
      <c r="J135" s="390" t="s">
        <v>5266</v>
      </c>
      <c r="K135" s="389" t="s">
        <v>226</v>
      </c>
      <c r="L135" s="389" t="s">
        <v>5299</v>
      </c>
      <c r="M135" s="389" t="s">
        <v>191</v>
      </c>
      <c r="N135" s="392">
        <v>42537</v>
      </c>
      <c r="P135" s="354"/>
      <c r="S135" s="354"/>
      <c r="T135" s="354"/>
      <c r="U135" s="354"/>
      <c r="V135" s="354"/>
      <c r="W135" s="354"/>
      <c r="X135" s="354"/>
      <c r="Y135" s="354"/>
      <c r="Z135" s="354"/>
      <c r="AA135" s="354"/>
      <c r="AB135" s="354"/>
      <c r="AC135" s="354"/>
      <c r="AE135" s="354"/>
    </row>
    <row r="136" spans="1:31" ht="33.75" customHeight="1" x14ac:dyDescent="0.25">
      <c r="A136" s="388" t="s">
        <v>5250</v>
      </c>
      <c r="B136" s="355">
        <f t="shared" si="20"/>
        <v>12</v>
      </c>
      <c r="C136" s="355" t="str">
        <f>MID(A136,2,11)</f>
        <v>o informado</v>
      </c>
      <c r="D136" s="355" t="s">
        <v>5580</v>
      </c>
      <c r="E136" s="355">
        <f t="shared" si="22"/>
        <v>11</v>
      </c>
      <c r="F136" s="389" t="s">
        <v>5251</v>
      </c>
      <c r="G136" s="389" t="s">
        <v>5252</v>
      </c>
      <c r="H136" s="390">
        <v>112015</v>
      </c>
      <c r="I136" s="391">
        <v>98103.3</v>
      </c>
      <c r="J136" s="390" t="s">
        <v>5253</v>
      </c>
      <c r="K136" s="389"/>
      <c r="L136" s="389" t="s">
        <v>5252</v>
      </c>
      <c r="M136" s="389" t="s">
        <v>191</v>
      </c>
      <c r="N136" s="392">
        <v>42537</v>
      </c>
      <c r="P136" s="354"/>
      <c r="S136" s="354"/>
      <c r="T136" s="354"/>
      <c r="U136" s="354"/>
      <c r="V136" s="354"/>
      <c r="W136" s="354"/>
      <c r="X136" s="354"/>
      <c r="Y136" s="354"/>
      <c r="Z136" s="354"/>
      <c r="AA136" s="354"/>
      <c r="AB136" s="354"/>
      <c r="AC136" s="354"/>
      <c r="AE136" s="354"/>
    </row>
    <row r="137" spans="1:31" ht="33.75" customHeight="1" x14ac:dyDescent="0.25">
      <c r="A137" s="388" t="s">
        <v>393</v>
      </c>
      <c r="B137" s="355">
        <f t="shared" si="20"/>
        <v>11</v>
      </c>
      <c r="C137" s="355" t="str">
        <f>A137</f>
        <v>211971/2016</v>
      </c>
      <c r="D137" s="355" t="s">
        <v>393</v>
      </c>
      <c r="E137" s="355">
        <f t="shared" si="22"/>
        <v>11</v>
      </c>
      <c r="F137" s="389" t="s">
        <v>5300</v>
      </c>
      <c r="G137" s="389" t="s">
        <v>5160</v>
      </c>
      <c r="H137" s="390">
        <v>113196</v>
      </c>
      <c r="I137" s="391">
        <v>121000</v>
      </c>
      <c r="J137" s="390" t="s">
        <v>5266</v>
      </c>
      <c r="K137" s="389"/>
      <c r="L137" s="389" t="s">
        <v>396</v>
      </c>
      <c r="M137" s="389" t="s">
        <v>191</v>
      </c>
      <c r="N137" s="392">
        <v>42536</v>
      </c>
      <c r="P137" s="354"/>
      <c r="S137" s="354"/>
      <c r="T137" s="354"/>
      <c r="U137" s="354"/>
      <c r="V137" s="354"/>
      <c r="W137" s="354"/>
      <c r="X137" s="354"/>
      <c r="Y137" s="354"/>
      <c r="Z137" s="354"/>
      <c r="AA137" s="354"/>
      <c r="AB137" s="354"/>
      <c r="AC137" s="354"/>
      <c r="AE137" s="354"/>
    </row>
    <row r="138" spans="1:31" ht="33.75" customHeight="1" x14ac:dyDescent="0.25">
      <c r="A138" s="388" t="s">
        <v>1011</v>
      </c>
      <c r="B138" s="355">
        <f t="shared" si="20"/>
        <v>10</v>
      </c>
      <c r="C138" s="355" t="str">
        <f>"0"&amp;A138</f>
        <v>024737/2016</v>
      </c>
      <c r="D138" s="355" t="s">
        <v>5547</v>
      </c>
      <c r="E138" s="355">
        <f t="shared" si="22"/>
        <v>11</v>
      </c>
      <c r="F138" s="389" t="s">
        <v>302</v>
      </c>
      <c r="G138" s="389" t="s">
        <v>5043</v>
      </c>
      <c r="H138" s="390">
        <v>87442</v>
      </c>
      <c r="I138" s="391">
        <v>649034.57999999996</v>
      </c>
      <c r="J138" s="390" t="s">
        <v>5238</v>
      </c>
      <c r="K138" s="389" t="s">
        <v>226</v>
      </c>
      <c r="L138" s="389" t="s">
        <v>5301</v>
      </c>
      <c r="M138" s="389" t="s">
        <v>191</v>
      </c>
      <c r="N138" s="392">
        <v>42535</v>
      </c>
      <c r="P138" s="354"/>
      <c r="S138" s="354"/>
      <c r="T138" s="354"/>
      <c r="U138" s="354"/>
      <c r="V138" s="354"/>
      <c r="W138" s="354"/>
      <c r="X138" s="354"/>
      <c r="Y138" s="354"/>
      <c r="Z138" s="354"/>
      <c r="AA138" s="354"/>
      <c r="AB138" s="354"/>
      <c r="AC138" s="354"/>
      <c r="AE138" s="354"/>
    </row>
    <row r="139" spans="1:31" ht="33.75" customHeight="1" x14ac:dyDescent="0.25">
      <c r="A139" s="388" t="s">
        <v>341</v>
      </c>
      <c r="B139" s="355">
        <f t="shared" si="20"/>
        <v>11</v>
      </c>
      <c r="C139" s="355" t="str">
        <f t="shared" ref="C139:C145" si="23">A139</f>
        <v>152465/2016</v>
      </c>
      <c r="D139" s="355" t="s">
        <v>341</v>
      </c>
      <c r="E139" s="355">
        <f t="shared" si="22"/>
        <v>11</v>
      </c>
      <c r="F139" s="389" t="s">
        <v>5302</v>
      </c>
      <c r="G139" s="389" t="s">
        <v>5043</v>
      </c>
      <c r="H139" s="390">
        <v>90430</v>
      </c>
      <c r="I139" s="391">
        <v>714000</v>
      </c>
      <c r="J139" s="390" t="s">
        <v>5039</v>
      </c>
      <c r="K139" s="389" t="s">
        <v>226</v>
      </c>
      <c r="L139" s="389" t="s">
        <v>5303</v>
      </c>
      <c r="M139" s="389" t="s">
        <v>191</v>
      </c>
      <c r="N139" s="392">
        <v>42534</v>
      </c>
      <c r="P139" s="354"/>
      <c r="S139" s="354"/>
      <c r="T139" s="354"/>
      <c r="U139" s="354"/>
      <c r="V139" s="354"/>
      <c r="W139" s="354"/>
      <c r="X139" s="354"/>
      <c r="Y139" s="354"/>
      <c r="Z139" s="354"/>
      <c r="AA139" s="354"/>
      <c r="AB139" s="354"/>
      <c r="AC139" s="354"/>
      <c r="AE139" s="354"/>
    </row>
    <row r="140" spans="1:31" ht="33.75" customHeight="1" x14ac:dyDescent="0.25">
      <c r="A140" s="388" t="s">
        <v>5304</v>
      </c>
      <c r="B140" s="355">
        <f t="shared" si="20"/>
        <v>11</v>
      </c>
      <c r="C140" s="355" t="str">
        <f t="shared" si="23"/>
        <v>157816/2016</v>
      </c>
      <c r="D140" s="355" t="s">
        <v>5304</v>
      </c>
      <c r="E140" s="355">
        <f t="shared" si="22"/>
        <v>11</v>
      </c>
      <c r="F140" s="389" t="s">
        <v>5305</v>
      </c>
      <c r="G140" s="389" t="s">
        <v>5043</v>
      </c>
      <c r="H140" s="390">
        <v>87362</v>
      </c>
      <c r="I140" s="391">
        <v>299578.5</v>
      </c>
      <c r="J140" s="390" t="s">
        <v>5135</v>
      </c>
      <c r="K140" s="389"/>
      <c r="L140" s="389" t="s">
        <v>5306</v>
      </c>
      <c r="M140" s="389" t="s">
        <v>191</v>
      </c>
      <c r="N140" s="392">
        <v>42523</v>
      </c>
      <c r="P140" s="354"/>
      <c r="S140" s="354"/>
      <c r="T140" s="354"/>
      <c r="U140" s="354"/>
      <c r="V140" s="354"/>
      <c r="W140" s="354"/>
      <c r="X140" s="354"/>
      <c r="Y140" s="354"/>
      <c r="Z140" s="354"/>
      <c r="AA140" s="354"/>
      <c r="AB140" s="354"/>
      <c r="AC140" s="354"/>
      <c r="AE140" s="354"/>
    </row>
    <row r="141" spans="1:31" ht="33.75" customHeight="1" x14ac:dyDescent="0.25">
      <c r="A141" s="388" t="s">
        <v>346</v>
      </c>
      <c r="B141" s="355">
        <f t="shared" si="20"/>
        <v>11</v>
      </c>
      <c r="C141" s="355" t="str">
        <f t="shared" si="23"/>
        <v>150308/2016</v>
      </c>
      <c r="D141" s="355" t="s">
        <v>346</v>
      </c>
      <c r="E141" s="355">
        <f t="shared" si="22"/>
        <v>11</v>
      </c>
      <c r="F141" s="389" t="s">
        <v>5307</v>
      </c>
      <c r="G141" s="389" t="s">
        <v>5043</v>
      </c>
      <c r="H141" s="390">
        <v>82205</v>
      </c>
      <c r="I141" s="391">
        <v>178500</v>
      </c>
      <c r="J141" s="390" t="s">
        <v>5126</v>
      </c>
      <c r="K141" s="389" t="s">
        <v>226</v>
      </c>
      <c r="L141" s="389" t="s">
        <v>5308</v>
      </c>
      <c r="M141" s="389" t="s">
        <v>191</v>
      </c>
      <c r="N141" s="392">
        <v>42523</v>
      </c>
      <c r="P141" s="354"/>
      <c r="S141" s="354"/>
      <c r="T141" s="354"/>
      <c r="U141" s="354"/>
      <c r="V141" s="354"/>
      <c r="W141" s="354"/>
      <c r="X141" s="354"/>
      <c r="Y141" s="354"/>
      <c r="Z141" s="354"/>
      <c r="AA141" s="354"/>
      <c r="AB141" s="354"/>
      <c r="AC141" s="354"/>
      <c r="AE141" s="354"/>
    </row>
    <row r="142" spans="1:31" ht="33.75" customHeight="1" x14ac:dyDescent="0.25">
      <c r="A142" s="388" t="s">
        <v>208</v>
      </c>
      <c r="B142" s="355">
        <f t="shared" si="20"/>
        <v>11</v>
      </c>
      <c r="C142" s="355" t="str">
        <f t="shared" si="23"/>
        <v>154017/2016</v>
      </c>
      <c r="D142" s="355" t="s">
        <v>208</v>
      </c>
      <c r="E142" s="355">
        <f t="shared" si="22"/>
        <v>11</v>
      </c>
      <c r="F142" s="389" t="s">
        <v>3103</v>
      </c>
      <c r="G142" s="389" t="s">
        <v>5043</v>
      </c>
      <c r="H142" s="390">
        <v>86142</v>
      </c>
      <c r="I142" s="391">
        <v>18866.689999999999</v>
      </c>
      <c r="J142" s="390" t="s">
        <v>5056</v>
      </c>
      <c r="K142" s="389" t="s">
        <v>226</v>
      </c>
      <c r="L142" s="389" t="s">
        <v>737</v>
      </c>
      <c r="M142" s="389" t="s">
        <v>191</v>
      </c>
      <c r="N142" s="392">
        <v>42523</v>
      </c>
      <c r="P142" s="354"/>
      <c r="S142" s="354"/>
      <c r="T142" s="354"/>
      <c r="U142" s="354"/>
      <c r="V142" s="354"/>
      <c r="W142" s="354"/>
      <c r="X142" s="354"/>
      <c r="Y142" s="354"/>
      <c r="Z142" s="354"/>
      <c r="AA142" s="354"/>
      <c r="AB142" s="354"/>
      <c r="AC142" s="354"/>
      <c r="AE142" s="354"/>
    </row>
    <row r="143" spans="1:31" ht="33.75" customHeight="1" x14ac:dyDescent="0.25">
      <c r="A143" s="388" t="s">
        <v>5309</v>
      </c>
      <c r="B143" s="355">
        <f t="shared" si="20"/>
        <v>11</v>
      </c>
      <c r="C143" s="355" t="str">
        <f t="shared" si="23"/>
        <v>215291/2016</v>
      </c>
      <c r="D143" s="355" t="s">
        <v>5309</v>
      </c>
      <c r="E143" s="355">
        <f t="shared" si="22"/>
        <v>11</v>
      </c>
      <c r="F143" s="389" t="s">
        <v>5310</v>
      </c>
      <c r="G143" s="389" t="s">
        <v>5160</v>
      </c>
      <c r="H143" s="390">
        <v>99914</v>
      </c>
      <c r="I143" s="391">
        <v>84700</v>
      </c>
      <c r="J143" s="390" t="s">
        <v>5261</v>
      </c>
      <c r="K143" s="389" t="s">
        <v>226</v>
      </c>
      <c r="L143" s="389" t="s">
        <v>5311</v>
      </c>
      <c r="M143" s="389" t="s">
        <v>191</v>
      </c>
      <c r="N143" s="392">
        <v>42523</v>
      </c>
      <c r="P143" s="354"/>
      <c r="S143" s="354"/>
      <c r="T143" s="354"/>
      <c r="U143" s="354"/>
      <c r="V143" s="354"/>
      <c r="W143" s="354"/>
      <c r="X143" s="354"/>
      <c r="Y143" s="354"/>
      <c r="Z143" s="354"/>
      <c r="AA143" s="354"/>
      <c r="AB143" s="354"/>
      <c r="AC143" s="354"/>
      <c r="AE143" s="354"/>
    </row>
    <row r="144" spans="1:31" ht="33.75" customHeight="1" x14ac:dyDescent="0.25">
      <c r="A144" s="388" t="s">
        <v>962</v>
      </c>
      <c r="B144" s="355">
        <f t="shared" si="20"/>
        <v>11</v>
      </c>
      <c r="C144" s="355" t="str">
        <f t="shared" si="23"/>
        <v>176792/2016</v>
      </c>
      <c r="D144" s="355" t="s">
        <v>962</v>
      </c>
      <c r="E144" s="355">
        <f t="shared" si="22"/>
        <v>11</v>
      </c>
      <c r="F144" s="389" t="s">
        <v>349</v>
      </c>
      <c r="G144" s="389" t="s">
        <v>5043</v>
      </c>
      <c r="H144" s="390">
        <v>85128</v>
      </c>
      <c r="I144" s="391">
        <v>44000</v>
      </c>
      <c r="J144" s="390" t="s">
        <v>5093</v>
      </c>
      <c r="K144" s="389" t="s">
        <v>226</v>
      </c>
      <c r="L144" s="389" t="s">
        <v>5258</v>
      </c>
      <c r="M144" s="389" t="s">
        <v>191</v>
      </c>
      <c r="N144" s="392">
        <v>42523</v>
      </c>
      <c r="P144" s="354"/>
      <c r="S144" s="354"/>
      <c r="T144" s="354"/>
      <c r="U144" s="354"/>
      <c r="V144" s="354"/>
      <c r="W144" s="354"/>
      <c r="X144" s="354"/>
      <c r="Y144" s="354"/>
      <c r="Z144" s="354"/>
      <c r="AA144" s="354"/>
      <c r="AB144" s="354"/>
      <c r="AC144" s="354"/>
      <c r="AE144" s="354"/>
    </row>
    <row r="145" spans="1:31" ht="33.75" customHeight="1" x14ac:dyDescent="0.25">
      <c r="A145" s="388" t="s">
        <v>386</v>
      </c>
      <c r="B145" s="355">
        <f t="shared" si="20"/>
        <v>11</v>
      </c>
      <c r="C145" s="355" t="str">
        <f t="shared" si="23"/>
        <v>211976/2016</v>
      </c>
      <c r="D145" s="355" t="s">
        <v>386</v>
      </c>
      <c r="E145" s="355">
        <f t="shared" si="22"/>
        <v>11</v>
      </c>
      <c r="F145" s="389" t="s">
        <v>5312</v>
      </c>
      <c r="G145" s="389" t="s">
        <v>5160</v>
      </c>
      <c r="H145" s="390">
        <v>99861</v>
      </c>
      <c r="I145" s="391">
        <v>115373</v>
      </c>
      <c r="J145" s="390" t="s">
        <v>5266</v>
      </c>
      <c r="K145" s="389" t="s">
        <v>226</v>
      </c>
      <c r="L145" s="389" t="s">
        <v>5313</v>
      </c>
      <c r="M145" s="389" t="s">
        <v>191</v>
      </c>
      <c r="N145" s="392">
        <v>42523</v>
      </c>
      <c r="P145" s="354"/>
      <c r="S145" s="354"/>
      <c r="T145" s="354"/>
      <c r="U145" s="354"/>
      <c r="V145" s="354"/>
      <c r="W145" s="354"/>
      <c r="X145" s="354"/>
      <c r="Y145" s="354"/>
      <c r="Z145" s="354"/>
      <c r="AA145" s="354"/>
      <c r="AB145" s="354"/>
      <c r="AC145" s="354"/>
      <c r="AE145" s="354"/>
    </row>
    <row r="146" spans="1:31" ht="33.75" customHeight="1" x14ac:dyDescent="0.25">
      <c r="A146" s="388" t="s">
        <v>5250</v>
      </c>
      <c r="B146" s="355">
        <f t="shared" si="20"/>
        <v>12</v>
      </c>
      <c r="C146" s="355" t="str">
        <f>MID(A146,2,11)</f>
        <v>o informado</v>
      </c>
      <c r="D146" s="355" t="s">
        <v>5580</v>
      </c>
      <c r="E146" s="355">
        <f t="shared" si="22"/>
        <v>11</v>
      </c>
      <c r="F146" s="389" t="s">
        <v>5314</v>
      </c>
      <c r="G146" s="389" t="s">
        <v>5033</v>
      </c>
      <c r="H146" s="390">
        <v>85010</v>
      </c>
      <c r="I146" s="391">
        <v>222225</v>
      </c>
      <c r="J146" s="390" t="s">
        <v>5126</v>
      </c>
      <c r="K146" s="389"/>
      <c r="L146" s="389" t="s">
        <v>5315</v>
      </c>
      <c r="M146" s="389" t="s">
        <v>191</v>
      </c>
      <c r="N146" s="392">
        <v>42523</v>
      </c>
      <c r="P146" s="354"/>
      <c r="S146" s="354"/>
      <c r="T146" s="354"/>
      <c r="U146" s="354"/>
      <c r="V146" s="354"/>
      <c r="W146" s="354"/>
      <c r="X146" s="354"/>
      <c r="Y146" s="354"/>
      <c r="Z146" s="354"/>
      <c r="AA146" s="354"/>
      <c r="AB146" s="354"/>
      <c r="AC146" s="354"/>
      <c r="AE146" s="354"/>
    </row>
    <row r="147" spans="1:31" ht="33.75" customHeight="1" x14ac:dyDescent="0.25">
      <c r="A147" s="388" t="s">
        <v>464</v>
      </c>
      <c r="B147" s="355">
        <f t="shared" si="20"/>
        <v>11</v>
      </c>
      <c r="C147" s="355" t="str">
        <f t="shared" ref="C147:C149" si="24">A147</f>
        <v>171420/2016</v>
      </c>
      <c r="D147" s="355" t="s">
        <v>464</v>
      </c>
      <c r="E147" s="355">
        <f t="shared" si="22"/>
        <v>11</v>
      </c>
      <c r="F147" s="389" t="s">
        <v>5316</v>
      </c>
      <c r="G147" s="389" t="s">
        <v>5043</v>
      </c>
      <c r="H147" s="390">
        <v>82192</v>
      </c>
      <c r="I147" s="391">
        <v>136000</v>
      </c>
      <c r="J147" s="390" t="s">
        <v>5266</v>
      </c>
      <c r="K147" s="389" t="s">
        <v>226</v>
      </c>
      <c r="L147" s="389" t="s">
        <v>5317</v>
      </c>
      <c r="M147" s="389" t="s">
        <v>191</v>
      </c>
      <c r="N147" s="392">
        <v>42523</v>
      </c>
      <c r="P147" s="354"/>
      <c r="S147" s="354"/>
      <c r="T147" s="354"/>
      <c r="U147" s="354"/>
      <c r="V147" s="354"/>
      <c r="W147" s="354"/>
      <c r="X147" s="354"/>
      <c r="Y147" s="354"/>
      <c r="Z147" s="354"/>
      <c r="AA147" s="354"/>
      <c r="AB147" s="354"/>
      <c r="AC147" s="354"/>
      <c r="AE147" s="354"/>
    </row>
    <row r="148" spans="1:31" ht="33.75" customHeight="1" x14ac:dyDescent="0.25">
      <c r="A148" s="388" t="s">
        <v>378</v>
      </c>
      <c r="B148" s="355">
        <f t="shared" si="20"/>
        <v>11</v>
      </c>
      <c r="C148" s="355" t="str">
        <f t="shared" si="24"/>
        <v>211981/2016</v>
      </c>
      <c r="D148" s="355" t="s">
        <v>378</v>
      </c>
      <c r="E148" s="355">
        <f t="shared" si="22"/>
        <v>11</v>
      </c>
      <c r="F148" s="389" t="s">
        <v>5167</v>
      </c>
      <c r="G148" s="389" t="s">
        <v>5160</v>
      </c>
      <c r="H148" s="390">
        <v>99915</v>
      </c>
      <c r="I148" s="391">
        <v>250000</v>
      </c>
      <c r="J148" s="390" t="s">
        <v>5240</v>
      </c>
      <c r="K148" s="389"/>
      <c r="L148" s="389" t="s">
        <v>5318</v>
      </c>
      <c r="M148" s="389" t="s">
        <v>191</v>
      </c>
      <c r="N148" s="392">
        <v>42523</v>
      </c>
      <c r="P148" s="354"/>
      <c r="S148" s="354"/>
      <c r="T148" s="354"/>
      <c r="U148" s="354"/>
      <c r="V148" s="354"/>
      <c r="W148" s="354"/>
      <c r="X148" s="354"/>
      <c r="Y148" s="354"/>
      <c r="Z148" s="354"/>
      <c r="AA148" s="354"/>
      <c r="AB148" s="354"/>
      <c r="AC148" s="354"/>
      <c r="AE148" s="354"/>
    </row>
    <row r="149" spans="1:31" ht="33.75" customHeight="1" x14ac:dyDescent="0.25">
      <c r="A149" s="388" t="s">
        <v>342</v>
      </c>
      <c r="B149" s="355">
        <f t="shared" si="20"/>
        <v>11</v>
      </c>
      <c r="C149" s="355" t="str">
        <f t="shared" si="24"/>
        <v>152422/2016</v>
      </c>
      <c r="D149" s="355" t="s">
        <v>342</v>
      </c>
      <c r="E149" s="355">
        <f t="shared" si="22"/>
        <v>11</v>
      </c>
      <c r="F149" s="389" t="s">
        <v>5319</v>
      </c>
      <c r="G149" s="389" t="s">
        <v>5043</v>
      </c>
      <c r="H149" s="390">
        <v>85042</v>
      </c>
      <c r="I149" s="391">
        <v>200610</v>
      </c>
      <c r="J149" s="390" t="s">
        <v>5266</v>
      </c>
      <c r="K149" s="389"/>
      <c r="L149" s="389" t="s">
        <v>5320</v>
      </c>
      <c r="M149" s="389" t="s">
        <v>191</v>
      </c>
      <c r="N149" s="392">
        <v>42523</v>
      </c>
      <c r="P149" s="354"/>
      <c r="S149" s="354"/>
      <c r="T149" s="354"/>
      <c r="U149" s="354"/>
      <c r="V149" s="354"/>
      <c r="W149" s="354"/>
      <c r="X149" s="354"/>
      <c r="Y149" s="354"/>
      <c r="Z149" s="354"/>
      <c r="AA149" s="354"/>
      <c r="AB149" s="354"/>
      <c r="AC149" s="354"/>
      <c r="AE149" s="354"/>
    </row>
    <row r="150" spans="1:31" ht="33.75" customHeight="1" x14ac:dyDescent="0.25">
      <c r="A150" s="388" t="s">
        <v>5321</v>
      </c>
      <c r="B150" s="355">
        <f t="shared" si="20"/>
        <v>12</v>
      </c>
      <c r="C150" s="355" t="str">
        <f>MID(A150,2,11)</f>
        <v xml:space="preserve">52404/2016 </v>
      </c>
      <c r="D150" s="355" t="s">
        <v>5587</v>
      </c>
      <c r="E150" s="355">
        <f t="shared" si="22"/>
        <v>11</v>
      </c>
      <c r="F150" s="389" t="s">
        <v>5322</v>
      </c>
      <c r="G150" s="389" t="s">
        <v>5043</v>
      </c>
      <c r="H150" s="390">
        <v>86122</v>
      </c>
      <c r="I150" s="391">
        <v>1394000</v>
      </c>
      <c r="J150" s="390" t="s">
        <v>5266</v>
      </c>
      <c r="K150" s="389" t="s">
        <v>226</v>
      </c>
      <c r="L150" s="389" t="s">
        <v>5323</v>
      </c>
      <c r="M150" s="389" t="s">
        <v>191</v>
      </c>
      <c r="N150" s="392">
        <v>42520</v>
      </c>
      <c r="P150" s="354"/>
      <c r="S150" s="354"/>
      <c r="T150" s="354"/>
      <c r="U150" s="354"/>
      <c r="V150" s="354"/>
      <c r="W150" s="354"/>
      <c r="X150" s="354"/>
      <c r="Y150" s="354"/>
      <c r="Z150" s="354"/>
      <c r="AA150" s="354"/>
      <c r="AB150" s="354"/>
      <c r="AC150" s="354"/>
      <c r="AE150" s="354"/>
    </row>
    <row r="151" spans="1:31" ht="33.75" customHeight="1" x14ac:dyDescent="0.25">
      <c r="A151" s="388" t="s">
        <v>293</v>
      </c>
      <c r="B151" s="355">
        <f t="shared" si="20"/>
        <v>11</v>
      </c>
      <c r="C151" s="355" t="str">
        <f>A151</f>
        <v>150487/2016</v>
      </c>
      <c r="D151" s="355" t="s">
        <v>293</v>
      </c>
      <c r="E151" s="355">
        <f t="shared" si="22"/>
        <v>11</v>
      </c>
      <c r="F151" s="389" t="s">
        <v>302</v>
      </c>
      <c r="G151" s="389" t="s">
        <v>5043</v>
      </c>
      <c r="H151" s="390">
        <v>87406</v>
      </c>
      <c r="I151" s="391">
        <v>1947103.74</v>
      </c>
      <c r="J151" s="390" t="s">
        <v>5135</v>
      </c>
      <c r="K151" s="389" t="s">
        <v>226</v>
      </c>
      <c r="L151" s="389" t="s">
        <v>5324</v>
      </c>
      <c r="M151" s="389" t="s">
        <v>191</v>
      </c>
      <c r="N151" s="392">
        <v>42520</v>
      </c>
      <c r="P151" s="354"/>
      <c r="S151" s="354"/>
      <c r="T151" s="354"/>
      <c r="U151" s="354"/>
      <c r="V151" s="354"/>
      <c r="W151" s="354"/>
      <c r="X151" s="354"/>
      <c r="Y151" s="354"/>
      <c r="Z151" s="354"/>
      <c r="AA151" s="354"/>
      <c r="AB151" s="354"/>
      <c r="AC151" s="354"/>
      <c r="AE151" s="354"/>
    </row>
    <row r="152" spans="1:31" ht="33.75" customHeight="1" x14ac:dyDescent="0.25">
      <c r="A152" s="388" t="s">
        <v>5250</v>
      </c>
      <c r="B152" s="355">
        <f t="shared" si="20"/>
        <v>12</v>
      </c>
      <c r="C152" s="355" t="str">
        <f>MID(A152,2,11)</f>
        <v>o informado</v>
      </c>
      <c r="D152" s="355" t="s">
        <v>5580</v>
      </c>
      <c r="E152" s="355">
        <f t="shared" si="22"/>
        <v>11</v>
      </c>
      <c r="F152" s="389" t="s">
        <v>5291</v>
      </c>
      <c r="G152" s="389" t="s">
        <v>5160</v>
      </c>
      <c r="H152" s="390">
        <v>94738</v>
      </c>
      <c r="I152" s="391">
        <v>300000</v>
      </c>
      <c r="J152" s="390" t="s">
        <v>5266</v>
      </c>
      <c r="K152" s="389"/>
      <c r="L152" s="389" t="s">
        <v>5292</v>
      </c>
      <c r="M152" s="389" t="s">
        <v>191</v>
      </c>
      <c r="N152" s="392">
        <v>42520</v>
      </c>
      <c r="P152" s="354"/>
      <c r="S152" s="354"/>
      <c r="T152" s="354"/>
      <c r="U152" s="354"/>
      <c r="V152" s="354"/>
      <c r="W152" s="354"/>
      <c r="X152" s="354"/>
      <c r="Y152" s="354"/>
      <c r="Z152" s="354"/>
      <c r="AA152" s="354"/>
      <c r="AB152" s="354"/>
      <c r="AC152" s="354"/>
      <c r="AE152" s="354"/>
    </row>
    <row r="153" spans="1:31" ht="33.75" customHeight="1" x14ac:dyDescent="0.25">
      <c r="A153" s="388" t="s">
        <v>313</v>
      </c>
      <c r="B153" s="355">
        <f t="shared" si="20"/>
        <v>11</v>
      </c>
      <c r="C153" s="355" t="str">
        <f t="shared" ref="C153:C156" si="25">A153</f>
        <v>154063/2016</v>
      </c>
      <c r="D153" s="355" t="s">
        <v>313</v>
      </c>
      <c r="E153" s="355">
        <f t="shared" si="22"/>
        <v>11</v>
      </c>
      <c r="F153" s="389" t="s">
        <v>5325</v>
      </c>
      <c r="G153" s="389" t="s">
        <v>5043</v>
      </c>
      <c r="H153" s="390">
        <v>84572</v>
      </c>
      <c r="I153" s="391">
        <v>773449</v>
      </c>
      <c r="J153" s="390" t="s">
        <v>5039</v>
      </c>
      <c r="K153" s="389" t="s">
        <v>226</v>
      </c>
      <c r="L153" s="389" t="s">
        <v>5326</v>
      </c>
      <c r="M153" s="389" t="s">
        <v>191</v>
      </c>
      <c r="N153" s="392">
        <v>42516</v>
      </c>
      <c r="P153" s="354"/>
      <c r="S153" s="354"/>
      <c r="T153" s="354"/>
      <c r="U153" s="354"/>
      <c r="V153" s="354"/>
      <c r="W153" s="354"/>
      <c r="X153" s="354"/>
      <c r="Y153" s="354"/>
      <c r="Z153" s="354"/>
      <c r="AA153" s="354"/>
      <c r="AB153" s="354"/>
      <c r="AC153" s="354"/>
      <c r="AE153" s="354"/>
    </row>
    <row r="154" spans="1:31" ht="33.75" customHeight="1" x14ac:dyDescent="0.25">
      <c r="A154" s="388" t="s">
        <v>357</v>
      </c>
      <c r="B154" s="355">
        <f t="shared" si="20"/>
        <v>11</v>
      </c>
      <c r="C154" s="355" t="str">
        <f t="shared" si="25"/>
        <v>155513/2016</v>
      </c>
      <c r="D154" s="355" t="s">
        <v>357</v>
      </c>
      <c r="E154" s="355">
        <f t="shared" si="22"/>
        <v>11</v>
      </c>
      <c r="F154" s="389" t="s">
        <v>5327</v>
      </c>
      <c r="G154" s="389" t="s">
        <v>5043</v>
      </c>
      <c r="H154" s="390">
        <v>82214</v>
      </c>
      <c r="I154" s="391">
        <v>2493544</v>
      </c>
      <c r="J154" s="390" t="s">
        <v>5039</v>
      </c>
      <c r="K154" s="389"/>
      <c r="L154" s="389" t="s">
        <v>5328</v>
      </c>
      <c r="M154" s="389" t="s">
        <v>191</v>
      </c>
      <c r="N154" s="392">
        <v>42516</v>
      </c>
      <c r="P154" s="354"/>
      <c r="S154" s="354"/>
      <c r="T154" s="354"/>
      <c r="U154" s="354"/>
      <c r="V154" s="354"/>
      <c r="W154" s="354"/>
      <c r="X154" s="354"/>
      <c r="Y154" s="354"/>
      <c r="Z154" s="354"/>
      <c r="AA154" s="354"/>
      <c r="AB154" s="354"/>
      <c r="AC154" s="354"/>
      <c r="AE154" s="354"/>
    </row>
    <row r="155" spans="1:31" ht="33.75" customHeight="1" x14ac:dyDescent="0.25">
      <c r="A155" s="388" t="s">
        <v>5329</v>
      </c>
      <c r="B155" s="355">
        <f t="shared" si="20"/>
        <v>11</v>
      </c>
      <c r="C155" s="355" t="str">
        <f t="shared" si="25"/>
        <v>150468/2016</v>
      </c>
      <c r="D155" s="355" t="s">
        <v>5329</v>
      </c>
      <c r="E155" s="355">
        <f t="shared" si="22"/>
        <v>11</v>
      </c>
      <c r="F155" s="389" t="s">
        <v>5330</v>
      </c>
      <c r="G155" s="389" t="s">
        <v>5043</v>
      </c>
      <c r="H155" s="390">
        <v>85046</v>
      </c>
      <c r="I155" s="391">
        <v>53880</v>
      </c>
      <c r="J155" s="390" t="s">
        <v>5183</v>
      </c>
      <c r="K155" s="389"/>
      <c r="L155" s="389" t="s">
        <v>5331</v>
      </c>
      <c r="M155" s="389" t="s">
        <v>191</v>
      </c>
      <c r="N155" s="392">
        <v>42509</v>
      </c>
      <c r="P155" s="354"/>
      <c r="S155" s="354"/>
      <c r="T155" s="354"/>
      <c r="U155" s="354"/>
      <c r="V155" s="354"/>
      <c r="W155" s="354"/>
      <c r="X155" s="354"/>
      <c r="Y155" s="354"/>
      <c r="Z155" s="354"/>
      <c r="AA155" s="354"/>
      <c r="AB155" s="354"/>
      <c r="AC155" s="354"/>
      <c r="AE155" s="354"/>
    </row>
    <row r="156" spans="1:31" ht="33.75" customHeight="1" x14ac:dyDescent="0.25">
      <c r="A156" s="388" t="s">
        <v>5212</v>
      </c>
      <c r="B156" s="355">
        <f t="shared" si="20"/>
        <v>11</v>
      </c>
      <c r="C156" s="355" t="str">
        <f t="shared" si="25"/>
        <v>138260/2016</v>
      </c>
      <c r="D156" s="355" t="s">
        <v>5212</v>
      </c>
      <c r="E156" s="355">
        <f t="shared" si="22"/>
        <v>11</v>
      </c>
      <c r="F156" s="389" t="s">
        <v>5068</v>
      </c>
      <c r="G156" s="389" t="s">
        <v>217</v>
      </c>
      <c r="H156" s="390">
        <v>84574</v>
      </c>
      <c r="I156" s="391">
        <v>23142857.140000001</v>
      </c>
      <c r="J156" s="390" t="s">
        <v>5157</v>
      </c>
      <c r="K156" s="389"/>
      <c r="L156" s="389" t="s">
        <v>217</v>
      </c>
      <c r="M156" s="389" t="s">
        <v>191</v>
      </c>
      <c r="N156" s="392">
        <v>42509</v>
      </c>
      <c r="P156" s="354"/>
      <c r="S156" s="354"/>
      <c r="T156" s="354"/>
      <c r="U156" s="354"/>
      <c r="V156" s="354"/>
      <c r="W156" s="354"/>
      <c r="X156" s="354"/>
      <c r="Y156" s="354"/>
      <c r="Z156" s="354"/>
      <c r="AA156" s="354"/>
      <c r="AB156" s="354"/>
      <c r="AC156" s="354"/>
      <c r="AE156" s="354"/>
    </row>
    <row r="157" spans="1:31" ht="33.75" customHeight="1" x14ac:dyDescent="0.25">
      <c r="A157" s="388" t="s">
        <v>5332</v>
      </c>
      <c r="B157" s="355">
        <f t="shared" si="20"/>
        <v>12</v>
      </c>
      <c r="C157" s="355" t="str">
        <f>MID(A157,2,11)</f>
        <v xml:space="preserve">17787/2016 </v>
      </c>
      <c r="D157" s="355" t="s">
        <v>5588</v>
      </c>
      <c r="E157" s="355">
        <f t="shared" si="22"/>
        <v>11</v>
      </c>
      <c r="F157" s="389" t="s">
        <v>5333</v>
      </c>
      <c r="G157" s="389" t="s">
        <v>196</v>
      </c>
      <c r="H157" s="390">
        <v>73947</v>
      </c>
      <c r="I157" s="391">
        <v>166230.67000000001</v>
      </c>
      <c r="J157" s="390" t="s">
        <v>5149</v>
      </c>
      <c r="K157" s="389"/>
      <c r="L157" s="389" t="s">
        <v>196</v>
      </c>
      <c r="M157" s="389" t="s">
        <v>191</v>
      </c>
      <c r="N157" s="392">
        <v>42496</v>
      </c>
      <c r="P157" s="354"/>
      <c r="S157" s="354"/>
      <c r="T157" s="354"/>
      <c r="U157" s="354"/>
      <c r="V157" s="354"/>
      <c r="W157" s="354"/>
      <c r="X157" s="354"/>
      <c r="Y157" s="354"/>
      <c r="Z157" s="354"/>
      <c r="AA157" s="354"/>
      <c r="AB157" s="354"/>
      <c r="AC157" s="354"/>
      <c r="AE157" s="354"/>
    </row>
    <row r="158" spans="1:31" ht="33.75" customHeight="1" x14ac:dyDescent="0.25">
      <c r="A158" s="388" t="s">
        <v>397</v>
      </c>
      <c r="B158" s="355">
        <f t="shared" si="20"/>
        <v>11</v>
      </c>
      <c r="C158" s="355" t="str">
        <f>A158</f>
        <v>150557/2016</v>
      </c>
      <c r="D158" s="355" t="s">
        <v>397</v>
      </c>
      <c r="E158" s="355">
        <f t="shared" si="22"/>
        <v>11</v>
      </c>
      <c r="F158" s="389" t="s">
        <v>302</v>
      </c>
      <c r="G158" s="389" t="s">
        <v>5043</v>
      </c>
      <c r="H158" s="390">
        <v>73458</v>
      </c>
      <c r="I158" s="391">
        <v>184905</v>
      </c>
      <c r="J158" s="390" t="s">
        <v>5135</v>
      </c>
      <c r="K158" s="389" t="s">
        <v>226</v>
      </c>
      <c r="L158" s="389" t="s">
        <v>5324</v>
      </c>
      <c r="M158" s="389" t="s">
        <v>191</v>
      </c>
      <c r="N158" s="392">
        <v>42494</v>
      </c>
      <c r="P158" s="354"/>
      <c r="S158" s="354"/>
      <c r="T158" s="354"/>
      <c r="U158" s="354"/>
      <c r="V158" s="354"/>
      <c r="W158" s="354"/>
      <c r="X158" s="354"/>
      <c r="Y158" s="354"/>
      <c r="Z158" s="354"/>
      <c r="AA158" s="354"/>
      <c r="AB158" s="354"/>
      <c r="AC158" s="354"/>
      <c r="AE158" s="354"/>
    </row>
    <row r="159" spans="1:31" ht="33.75" customHeight="1" x14ac:dyDescent="0.25">
      <c r="A159" s="388" t="s">
        <v>5250</v>
      </c>
      <c r="B159" s="355">
        <f t="shared" si="20"/>
        <v>12</v>
      </c>
      <c r="C159" s="355" t="str">
        <f>MID(A159,2,11)</f>
        <v>o informado</v>
      </c>
      <c r="D159" s="355" t="s">
        <v>5580</v>
      </c>
      <c r="E159" s="355">
        <f t="shared" si="22"/>
        <v>11</v>
      </c>
      <c r="F159" s="389" t="s">
        <v>5334</v>
      </c>
      <c r="G159" s="389" t="s">
        <v>5043</v>
      </c>
      <c r="H159" s="390">
        <v>17513</v>
      </c>
      <c r="I159" s="391">
        <v>67760</v>
      </c>
      <c r="J159" s="390" t="s">
        <v>5120</v>
      </c>
      <c r="K159" s="389" t="s">
        <v>226</v>
      </c>
      <c r="L159" s="389" t="s">
        <v>5335</v>
      </c>
      <c r="M159" s="389" t="s">
        <v>191</v>
      </c>
      <c r="N159" s="392">
        <v>42436</v>
      </c>
      <c r="P159" s="354"/>
      <c r="S159" s="354"/>
      <c r="T159" s="354"/>
      <c r="U159" s="354"/>
      <c r="V159" s="354"/>
      <c r="W159" s="354"/>
      <c r="X159" s="354"/>
      <c r="Y159" s="354"/>
      <c r="Z159" s="354"/>
      <c r="AA159" s="354"/>
      <c r="AB159" s="354"/>
      <c r="AC159" s="354"/>
      <c r="AE159" s="354"/>
    </row>
    <row r="160" spans="1:31" x14ac:dyDescent="0.25">
      <c r="A160" s="354"/>
      <c r="B160" s="354"/>
      <c r="C160" s="354"/>
      <c r="D160" s="354"/>
      <c r="E160" s="354"/>
      <c r="G160" s="354"/>
      <c r="H160" s="354"/>
      <c r="I160" s="354"/>
      <c r="J160" s="354"/>
      <c r="N160" s="354"/>
      <c r="P160" s="354"/>
      <c r="S160" s="354"/>
      <c r="T160" s="354"/>
      <c r="U160" s="354"/>
      <c r="V160" s="354"/>
      <c r="W160" s="354"/>
      <c r="X160" s="354"/>
      <c r="Y160" s="354"/>
      <c r="Z160" s="354"/>
      <c r="AA160" s="354"/>
      <c r="AB160" s="354"/>
      <c r="AC160" s="354"/>
      <c r="AE160" s="354"/>
    </row>
    <row r="161" spans="1:31" x14ac:dyDescent="0.25">
      <c r="A161" s="354"/>
      <c r="B161" s="354"/>
      <c r="C161" s="354"/>
      <c r="D161" s="354"/>
      <c r="E161" s="354"/>
      <c r="G161" s="354"/>
      <c r="H161" s="354"/>
      <c r="I161" s="354"/>
      <c r="J161" s="354"/>
      <c r="N161" s="354"/>
      <c r="P161" s="354"/>
      <c r="S161" s="354"/>
      <c r="T161" s="354"/>
      <c r="U161" s="354"/>
      <c r="V161" s="354"/>
      <c r="W161" s="354"/>
      <c r="X161" s="354"/>
      <c r="Y161" s="354"/>
      <c r="Z161" s="354"/>
      <c r="AA161" s="354"/>
      <c r="AB161" s="354"/>
      <c r="AC161" s="354"/>
      <c r="AE161" s="354"/>
    </row>
    <row r="162" spans="1:31" x14ac:dyDescent="0.25">
      <c r="A162" s="354"/>
      <c r="B162" s="354"/>
      <c r="C162" s="354"/>
      <c r="D162" s="354"/>
      <c r="E162" s="354"/>
      <c r="G162" s="354"/>
      <c r="H162" s="354"/>
      <c r="I162" s="354"/>
      <c r="J162" s="354"/>
      <c r="N162" s="354"/>
      <c r="P162" s="354"/>
      <c r="S162" s="354"/>
      <c r="T162" s="354"/>
      <c r="U162" s="354"/>
      <c r="V162" s="354"/>
      <c r="W162" s="354"/>
      <c r="X162" s="354"/>
      <c r="Y162" s="354"/>
      <c r="Z162" s="354"/>
      <c r="AA162" s="354"/>
      <c r="AB162" s="354"/>
      <c r="AC162" s="354"/>
      <c r="AE162" s="354"/>
    </row>
    <row r="163" spans="1:31" x14ac:dyDescent="0.25">
      <c r="A163" s="354"/>
      <c r="B163" s="354"/>
      <c r="C163" s="354"/>
      <c r="D163" s="354"/>
      <c r="E163" s="354"/>
      <c r="G163" s="354"/>
      <c r="H163" s="354"/>
      <c r="I163" s="354"/>
      <c r="J163" s="354"/>
      <c r="N163" s="354"/>
      <c r="P163" s="354"/>
      <c r="S163" s="354"/>
      <c r="T163" s="354"/>
      <c r="U163" s="354"/>
      <c r="V163" s="354"/>
      <c r="W163" s="354"/>
      <c r="X163" s="354"/>
      <c r="Y163" s="354"/>
      <c r="Z163" s="354"/>
      <c r="AA163" s="354"/>
      <c r="AB163" s="354"/>
      <c r="AC163" s="354"/>
      <c r="AE163" s="354"/>
    </row>
    <row r="164" spans="1:31" x14ac:dyDescent="0.25">
      <c r="A164" s="354"/>
      <c r="B164" s="354"/>
      <c r="C164" s="354"/>
      <c r="D164" s="354"/>
      <c r="E164" s="354"/>
      <c r="G164" s="354"/>
      <c r="H164" s="354"/>
      <c r="I164" s="354"/>
      <c r="J164" s="354"/>
      <c r="N164" s="354"/>
      <c r="P164" s="354"/>
      <c r="S164" s="354"/>
      <c r="T164" s="354"/>
      <c r="U164" s="354"/>
      <c r="V164" s="354"/>
      <c r="W164" s="354"/>
      <c r="X164" s="354"/>
      <c r="Y164" s="354"/>
      <c r="Z164" s="354"/>
      <c r="AA164" s="354"/>
      <c r="AB164" s="354"/>
      <c r="AC164" s="354"/>
      <c r="AE164" s="354"/>
    </row>
    <row r="165" spans="1:31" x14ac:dyDescent="0.25">
      <c r="A165" s="354"/>
      <c r="B165" s="354"/>
      <c r="C165" s="354"/>
      <c r="D165" s="354"/>
      <c r="E165" s="354"/>
      <c r="G165" s="354"/>
      <c r="H165" s="354"/>
      <c r="I165" s="354"/>
      <c r="J165" s="354"/>
      <c r="N165" s="354"/>
      <c r="P165" s="354"/>
      <c r="S165" s="354"/>
      <c r="T165" s="354"/>
      <c r="U165" s="354"/>
      <c r="V165" s="354"/>
      <c r="W165" s="354"/>
      <c r="X165" s="354"/>
      <c r="Y165" s="354"/>
      <c r="Z165" s="354"/>
      <c r="AA165" s="354"/>
      <c r="AB165" s="354"/>
      <c r="AC165" s="354"/>
      <c r="AE165" s="354"/>
    </row>
    <row r="166" spans="1:31" x14ac:dyDescent="0.25">
      <c r="A166" s="354"/>
      <c r="B166" s="354"/>
      <c r="C166" s="354"/>
      <c r="D166" s="354"/>
      <c r="E166" s="354"/>
      <c r="G166" s="354"/>
      <c r="H166" s="354"/>
      <c r="I166" s="354"/>
      <c r="J166" s="354"/>
      <c r="N166" s="354"/>
      <c r="P166" s="354"/>
      <c r="S166" s="354"/>
      <c r="T166" s="354"/>
      <c r="U166" s="354"/>
      <c r="V166" s="354"/>
      <c r="W166" s="354"/>
      <c r="X166" s="354"/>
      <c r="Y166" s="354"/>
      <c r="Z166" s="354"/>
      <c r="AA166" s="354"/>
      <c r="AB166" s="354"/>
      <c r="AC166" s="354"/>
      <c r="AE166" s="354"/>
    </row>
    <row r="167" spans="1:31" x14ac:dyDescent="0.25">
      <c r="A167" s="354"/>
      <c r="B167" s="354"/>
      <c r="C167" s="354"/>
      <c r="D167" s="354"/>
      <c r="E167" s="354"/>
      <c r="G167" s="354"/>
      <c r="H167" s="354"/>
      <c r="I167" s="354"/>
      <c r="J167" s="354"/>
      <c r="N167" s="354"/>
      <c r="P167" s="354"/>
      <c r="S167" s="354"/>
      <c r="T167" s="354"/>
      <c r="U167" s="354"/>
      <c r="V167" s="354"/>
      <c r="W167" s="354"/>
      <c r="X167" s="354"/>
      <c r="Y167" s="354"/>
      <c r="Z167" s="354"/>
      <c r="AA167" s="354"/>
      <c r="AB167" s="354"/>
      <c r="AC167" s="354"/>
      <c r="AE167" s="354"/>
    </row>
    <row r="168" spans="1:31" x14ac:dyDescent="0.25">
      <c r="A168" s="354"/>
      <c r="B168" s="354"/>
      <c r="C168" s="354"/>
      <c r="D168" s="354"/>
      <c r="E168" s="354"/>
      <c r="G168" s="354"/>
      <c r="H168" s="354"/>
      <c r="I168" s="354"/>
      <c r="J168" s="354"/>
      <c r="N168" s="354"/>
      <c r="P168" s="354"/>
      <c r="S168" s="354"/>
      <c r="T168" s="354"/>
      <c r="U168" s="354"/>
      <c r="V168" s="354"/>
      <c r="W168" s="354"/>
      <c r="X168" s="354"/>
      <c r="Y168" s="354"/>
      <c r="Z168" s="354"/>
      <c r="AA168" s="354"/>
      <c r="AB168" s="354"/>
      <c r="AC168" s="354"/>
      <c r="AE168" s="354"/>
    </row>
    <row r="169" spans="1:31" x14ac:dyDescent="0.25">
      <c r="A169" s="354"/>
      <c r="B169" s="354"/>
      <c r="C169" s="354"/>
      <c r="D169" s="354"/>
      <c r="E169" s="354"/>
      <c r="G169" s="354"/>
      <c r="H169" s="354"/>
      <c r="I169" s="354"/>
      <c r="J169" s="354"/>
      <c r="N169" s="354"/>
      <c r="P169" s="354"/>
      <c r="S169" s="354"/>
      <c r="T169" s="354"/>
      <c r="U169" s="354"/>
      <c r="V169" s="354"/>
      <c r="W169" s="354"/>
      <c r="X169" s="354"/>
      <c r="Y169" s="354"/>
      <c r="Z169" s="354"/>
      <c r="AA169" s="354"/>
      <c r="AB169" s="354"/>
      <c r="AC169" s="354"/>
      <c r="AE169" s="354"/>
    </row>
    <row r="170" spans="1:31" x14ac:dyDescent="0.25">
      <c r="A170" s="354"/>
      <c r="B170" s="354"/>
      <c r="C170" s="354"/>
      <c r="D170" s="354"/>
      <c r="E170" s="354"/>
      <c r="G170" s="354"/>
      <c r="H170" s="354"/>
      <c r="I170" s="354"/>
      <c r="J170" s="354"/>
      <c r="N170" s="354"/>
      <c r="P170" s="354"/>
      <c r="S170" s="354"/>
      <c r="T170" s="354"/>
      <c r="U170" s="354"/>
      <c r="V170" s="354"/>
      <c r="W170" s="354"/>
      <c r="X170" s="354"/>
      <c r="Y170" s="354"/>
      <c r="Z170" s="354"/>
      <c r="AA170" s="354"/>
      <c r="AB170" s="354"/>
      <c r="AC170" s="354"/>
      <c r="AE170" s="354"/>
    </row>
    <row r="171" spans="1:31" x14ac:dyDescent="0.25">
      <c r="A171" s="354"/>
      <c r="B171" s="354"/>
      <c r="C171" s="354"/>
      <c r="D171" s="354"/>
      <c r="E171" s="354"/>
      <c r="G171" s="354"/>
      <c r="H171" s="354"/>
      <c r="I171" s="354"/>
      <c r="J171" s="354"/>
      <c r="N171" s="354"/>
      <c r="P171" s="354"/>
      <c r="S171" s="354"/>
      <c r="T171" s="354"/>
      <c r="U171" s="354"/>
      <c r="V171" s="354"/>
      <c r="W171" s="354"/>
      <c r="X171" s="354"/>
      <c r="Y171" s="354"/>
      <c r="Z171" s="354"/>
      <c r="AA171" s="354"/>
      <c r="AB171" s="354"/>
      <c r="AC171" s="354"/>
      <c r="AE171" s="354"/>
    </row>
    <row r="172" spans="1:31" x14ac:dyDescent="0.25">
      <c r="A172" s="354"/>
      <c r="B172" s="354"/>
      <c r="C172" s="354"/>
      <c r="D172" s="354"/>
      <c r="E172" s="354"/>
      <c r="G172" s="354"/>
      <c r="H172" s="354"/>
      <c r="I172" s="354"/>
      <c r="J172" s="354"/>
      <c r="N172" s="354"/>
      <c r="P172" s="354"/>
      <c r="S172" s="354"/>
      <c r="T172" s="354"/>
      <c r="U172" s="354"/>
      <c r="V172" s="354"/>
      <c r="W172" s="354"/>
      <c r="X172" s="354"/>
      <c r="Y172" s="354"/>
      <c r="Z172" s="354"/>
      <c r="AA172" s="354"/>
      <c r="AB172" s="354"/>
      <c r="AC172" s="354"/>
      <c r="AE172" s="354"/>
    </row>
    <row r="173" spans="1:31" x14ac:dyDescent="0.25">
      <c r="A173" s="354"/>
      <c r="B173" s="354"/>
      <c r="C173" s="354"/>
      <c r="D173" s="354"/>
      <c r="E173" s="354"/>
      <c r="G173" s="354"/>
      <c r="H173" s="354"/>
      <c r="I173" s="354"/>
      <c r="J173" s="354"/>
      <c r="N173" s="354"/>
      <c r="P173" s="354"/>
      <c r="S173" s="354"/>
      <c r="T173" s="354"/>
      <c r="U173" s="354"/>
      <c r="V173" s="354"/>
      <c r="W173" s="354"/>
      <c r="X173" s="354"/>
      <c r="Y173" s="354"/>
      <c r="Z173" s="354"/>
      <c r="AA173" s="354"/>
      <c r="AB173" s="354"/>
      <c r="AC173" s="354"/>
      <c r="AE173" s="354"/>
    </row>
    <row r="174" spans="1:31" x14ac:dyDescent="0.25">
      <c r="A174" s="354"/>
      <c r="B174" s="354"/>
      <c r="C174" s="354"/>
      <c r="D174" s="354"/>
      <c r="E174" s="354"/>
      <c r="G174" s="354"/>
      <c r="H174" s="354"/>
      <c r="I174" s="354"/>
      <c r="J174" s="354"/>
      <c r="N174" s="354"/>
      <c r="P174" s="354"/>
      <c r="S174" s="354"/>
      <c r="T174" s="354"/>
      <c r="U174" s="354"/>
      <c r="V174" s="354"/>
      <c r="W174" s="354"/>
      <c r="X174" s="354"/>
      <c r="Y174" s="354"/>
      <c r="Z174" s="354"/>
      <c r="AA174" s="354"/>
      <c r="AB174" s="354"/>
      <c r="AC174" s="354"/>
      <c r="AE174" s="354"/>
    </row>
    <row r="175" spans="1:31" x14ac:dyDescent="0.25">
      <c r="A175" s="354"/>
      <c r="B175" s="354"/>
      <c r="C175" s="354"/>
      <c r="D175" s="354"/>
      <c r="E175" s="354"/>
      <c r="G175" s="354"/>
      <c r="H175" s="354"/>
      <c r="I175" s="354"/>
      <c r="J175" s="354"/>
      <c r="N175" s="354"/>
      <c r="P175" s="354"/>
      <c r="S175" s="354"/>
      <c r="T175" s="354"/>
      <c r="U175" s="354"/>
      <c r="V175" s="354"/>
      <c r="W175" s="354"/>
      <c r="X175" s="354"/>
      <c r="Y175" s="354"/>
      <c r="Z175" s="354"/>
      <c r="AA175" s="354"/>
      <c r="AB175" s="354"/>
      <c r="AC175" s="354"/>
      <c r="AE175" s="354"/>
    </row>
    <row r="176" spans="1:31" x14ac:dyDescent="0.25">
      <c r="A176" s="354"/>
      <c r="B176" s="354"/>
      <c r="C176" s="354"/>
      <c r="D176" s="354"/>
      <c r="E176" s="354"/>
      <c r="G176" s="354"/>
      <c r="H176" s="354"/>
      <c r="I176" s="354"/>
      <c r="J176" s="354"/>
      <c r="N176" s="354"/>
      <c r="P176" s="354"/>
      <c r="S176" s="354"/>
      <c r="T176" s="354"/>
      <c r="U176" s="354"/>
      <c r="V176" s="354"/>
      <c r="W176" s="354"/>
      <c r="X176" s="354"/>
      <c r="Y176" s="354"/>
      <c r="Z176" s="354"/>
      <c r="AA176" s="354"/>
      <c r="AB176" s="354"/>
      <c r="AC176" s="354"/>
      <c r="AE176" s="354"/>
    </row>
    <row r="177" spans="1:31" x14ac:dyDescent="0.25">
      <c r="A177" s="354"/>
      <c r="B177" s="354"/>
      <c r="C177" s="354"/>
      <c r="D177" s="354"/>
      <c r="E177" s="354"/>
      <c r="G177" s="354"/>
      <c r="H177" s="354"/>
      <c r="I177" s="354"/>
      <c r="J177" s="354"/>
      <c r="N177" s="354"/>
      <c r="P177" s="354"/>
      <c r="S177" s="354"/>
      <c r="T177" s="354"/>
      <c r="U177" s="354"/>
      <c r="V177" s="354"/>
      <c r="W177" s="354"/>
      <c r="X177" s="354"/>
      <c r="Y177" s="354"/>
      <c r="Z177" s="354"/>
      <c r="AA177" s="354"/>
      <c r="AB177" s="354"/>
      <c r="AC177" s="354"/>
      <c r="AE177" s="354"/>
    </row>
    <row r="178" spans="1:31" x14ac:dyDescent="0.25">
      <c r="A178" s="354"/>
      <c r="B178" s="354"/>
      <c r="C178" s="354"/>
      <c r="D178" s="354"/>
      <c r="E178" s="354"/>
      <c r="G178" s="354"/>
      <c r="H178" s="354"/>
      <c r="I178" s="354"/>
      <c r="J178" s="354"/>
      <c r="N178" s="354"/>
      <c r="P178" s="354"/>
      <c r="S178" s="354"/>
      <c r="T178" s="354"/>
      <c r="U178" s="354"/>
      <c r="V178" s="354"/>
      <c r="W178" s="354"/>
      <c r="X178" s="354"/>
      <c r="Y178" s="354"/>
      <c r="Z178" s="354"/>
      <c r="AA178" s="354"/>
      <c r="AB178" s="354"/>
      <c r="AC178" s="354"/>
      <c r="AE178" s="354"/>
    </row>
    <row r="179" spans="1:31" x14ac:dyDescent="0.25">
      <c r="A179" s="354"/>
      <c r="B179" s="354"/>
      <c r="C179" s="354"/>
      <c r="D179" s="354"/>
      <c r="E179" s="354"/>
      <c r="G179" s="354"/>
      <c r="H179" s="354"/>
      <c r="I179" s="354"/>
      <c r="J179" s="354"/>
      <c r="N179" s="354"/>
      <c r="P179" s="354"/>
      <c r="S179" s="354"/>
      <c r="T179" s="354"/>
      <c r="U179" s="354"/>
      <c r="V179" s="354"/>
      <c r="W179" s="354"/>
      <c r="X179" s="354"/>
      <c r="Y179" s="354"/>
      <c r="Z179" s="354"/>
      <c r="AA179" s="354"/>
      <c r="AB179" s="354"/>
      <c r="AC179" s="354"/>
      <c r="AE179" s="354"/>
    </row>
    <row r="180" spans="1:31" x14ac:dyDescent="0.25">
      <c r="A180" s="354"/>
      <c r="B180" s="354"/>
      <c r="C180" s="354"/>
      <c r="D180" s="354"/>
      <c r="E180" s="354"/>
      <c r="G180" s="354"/>
      <c r="H180" s="354"/>
      <c r="I180" s="354"/>
      <c r="J180" s="354"/>
      <c r="N180" s="354"/>
      <c r="P180" s="354"/>
      <c r="S180" s="354"/>
      <c r="T180" s="354"/>
      <c r="U180" s="354"/>
      <c r="V180" s="354"/>
      <c r="W180" s="354"/>
      <c r="X180" s="354"/>
      <c r="Y180" s="354"/>
      <c r="Z180" s="354"/>
      <c r="AA180" s="354"/>
      <c r="AB180" s="354"/>
      <c r="AC180" s="354"/>
      <c r="AE180" s="354"/>
    </row>
    <row r="181" spans="1:31" x14ac:dyDescent="0.25">
      <c r="A181" s="354"/>
      <c r="B181" s="354"/>
      <c r="C181" s="354"/>
      <c r="D181" s="354"/>
      <c r="E181" s="354"/>
      <c r="G181" s="354"/>
      <c r="H181" s="354"/>
      <c r="I181" s="354"/>
      <c r="J181" s="354"/>
      <c r="N181" s="354"/>
      <c r="P181" s="354"/>
      <c r="S181" s="354"/>
      <c r="T181" s="354"/>
      <c r="U181" s="354"/>
      <c r="V181" s="354"/>
      <c r="W181" s="354"/>
      <c r="X181" s="354"/>
      <c r="Y181" s="354"/>
      <c r="Z181" s="354"/>
      <c r="AA181" s="354"/>
      <c r="AB181" s="354"/>
      <c r="AC181" s="354"/>
      <c r="AE181" s="354"/>
    </row>
    <row r="182" spans="1:31" x14ac:dyDescent="0.25">
      <c r="A182" s="354"/>
      <c r="B182" s="354"/>
      <c r="C182" s="354"/>
      <c r="D182" s="354"/>
      <c r="E182" s="354"/>
      <c r="G182" s="354"/>
      <c r="H182" s="354"/>
      <c r="I182" s="354"/>
      <c r="J182" s="354"/>
      <c r="N182" s="354"/>
      <c r="P182" s="354"/>
      <c r="S182" s="354"/>
      <c r="T182" s="354"/>
      <c r="U182" s="354"/>
      <c r="V182" s="354"/>
      <c r="W182" s="354"/>
      <c r="X182" s="354"/>
      <c r="Y182" s="354"/>
      <c r="Z182" s="354"/>
      <c r="AA182" s="354"/>
      <c r="AB182" s="354"/>
      <c r="AC182" s="354"/>
      <c r="AE182" s="354"/>
    </row>
    <row r="183" spans="1:31" x14ac:dyDescent="0.25">
      <c r="A183" s="354"/>
      <c r="B183" s="354"/>
      <c r="C183" s="354"/>
      <c r="D183" s="354"/>
      <c r="E183" s="354"/>
      <c r="G183" s="354"/>
      <c r="H183" s="354"/>
      <c r="I183" s="354"/>
      <c r="J183" s="354"/>
      <c r="N183" s="354"/>
      <c r="P183" s="354"/>
      <c r="S183" s="354"/>
      <c r="T183" s="354"/>
      <c r="U183" s="354"/>
      <c r="V183" s="354"/>
      <c r="W183" s="354"/>
      <c r="X183" s="354"/>
      <c r="Y183" s="354"/>
      <c r="Z183" s="354"/>
      <c r="AA183" s="354"/>
      <c r="AB183" s="354"/>
      <c r="AC183" s="354"/>
      <c r="AE183" s="354"/>
    </row>
    <row r="184" spans="1:31" x14ac:dyDescent="0.25">
      <c r="A184" s="354"/>
      <c r="B184" s="354"/>
      <c r="C184" s="354"/>
      <c r="D184" s="354"/>
      <c r="E184" s="354"/>
      <c r="G184" s="354"/>
      <c r="H184" s="354"/>
      <c r="I184" s="354"/>
      <c r="J184" s="354"/>
      <c r="N184" s="354"/>
      <c r="P184" s="354"/>
      <c r="S184" s="354"/>
      <c r="T184" s="354"/>
      <c r="U184" s="354"/>
      <c r="V184" s="354"/>
      <c r="W184" s="354"/>
      <c r="X184" s="354"/>
      <c r="Y184" s="354"/>
      <c r="Z184" s="354"/>
      <c r="AA184" s="354"/>
      <c r="AB184" s="354"/>
      <c r="AC184" s="354"/>
      <c r="AE184" s="354"/>
    </row>
    <row r="185" spans="1:31" x14ac:dyDescent="0.25">
      <c r="A185" s="354"/>
      <c r="B185" s="354"/>
      <c r="C185" s="354"/>
      <c r="D185" s="354"/>
      <c r="E185" s="354"/>
      <c r="G185" s="354"/>
      <c r="H185" s="354"/>
      <c r="I185" s="354"/>
      <c r="J185" s="354"/>
      <c r="N185" s="354"/>
      <c r="P185" s="354"/>
      <c r="S185" s="354"/>
      <c r="T185" s="354"/>
      <c r="U185" s="354"/>
      <c r="V185" s="354"/>
      <c r="W185" s="354"/>
      <c r="X185" s="354"/>
      <c r="Y185" s="354"/>
      <c r="Z185" s="354"/>
      <c r="AA185" s="354"/>
      <c r="AB185" s="354"/>
      <c r="AC185" s="354"/>
      <c r="AE185" s="354"/>
    </row>
    <row r="186" spans="1:31" x14ac:dyDescent="0.25">
      <c r="A186" s="354"/>
      <c r="B186" s="354"/>
      <c r="C186" s="354"/>
      <c r="D186" s="354"/>
      <c r="E186" s="354"/>
      <c r="G186" s="354"/>
      <c r="H186" s="354"/>
      <c r="I186" s="354"/>
      <c r="J186" s="354"/>
      <c r="N186" s="354"/>
      <c r="P186" s="354"/>
      <c r="S186" s="354"/>
      <c r="T186" s="354"/>
      <c r="U186" s="354"/>
      <c r="V186" s="354"/>
      <c r="W186" s="354"/>
      <c r="X186" s="354"/>
      <c r="Y186" s="354"/>
      <c r="Z186" s="354"/>
      <c r="AA186" s="354"/>
      <c r="AB186" s="354"/>
      <c r="AC186" s="354"/>
      <c r="AE186" s="354"/>
    </row>
    <row r="187" spans="1:31" x14ac:dyDescent="0.25">
      <c r="A187" s="354"/>
      <c r="B187" s="354"/>
      <c r="C187" s="354"/>
      <c r="D187" s="354"/>
      <c r="E187" s="354"/>
      <c r="G187" s="354"/>
      <c r="H187" s="354"/>
      <c r="I187" s="354"/>
      <c r="J187" s="354"/>
      <c r="N187" s="354"/>
      <c r="P187" s="354"/>
      <c r="S187" s="354"/>
      <c r="T187" s="354"/>
      <c r="U187" s="354"/>
      <c r="V187" s="354"/>
      <c r="W187" s="354"/>
      <c r="X187" s="354"/>
      <c r="Y187" s="354"/>
      <c r="Z187" s="354"/>
      <c r="AA187" s="354"/>
      <c r="AB187" s="354"/>
      <c r="AC187" s="354"/>
      <c r="AE187" s="354"/>
    </row>
    <row r="188" spans="1:31" x14ac:dyDescent="0.25">
      <c r="A188" s="354"/>
      <c r="B188" s="354"/>
      <c r="C188" s="354"/>
      <c r="D188" s="354"/>
      <c r="E188" s="354"/>
      <c r="G188" s="354"/>
      <c r="H188" s="354"/>
      <c r="I188" s="354"/>
      <c r="J188" s="354"/>
      <c r="N188" s="354"/>
      <c r="P188" s="354"/>
      <c r="S188" s="354"/>
      <c r="T188" s="354"/>
      <c r="U188" s="354"/>
      <c r="V188" s="354"/>
      <c r="W188" s="354"/>
      <c r="X188" s="354"/>
      <c r="Y188" s="354"/>
      <c r="Z188" s="354"/>
      <c r="AA188" s="354"/>
      <c r="AB188" s="354"/>
      <c r="AC188" s="354"/>
      <c r="AE188" s="354"/>
    </row>
    <row r="189" spans="1:31" x14ac:dyDescent="0.25">
      <c r="A189" s="354"/>
      <c r="B189" s="354"/>
      <c r="C189" s="354"/>
      <c r="D189" s="354"/>
      <c r="E189" s="354"/>
      <c r="G189" s="354"/>
      <c r="H189" s="354"/>
      <c r="I189" s="354"/>
      <c r="J189" s="354"/>
      <c r="N189" s="354"/>
      <c r="P189" s="354"/>
      <c r="S189" s="354"/>
      <c r="T189" s="354"/>
      <c r="U189" s="354"/>
      <c r="V189" s="354"/>
      <c r="W189" s="354"/>
      <c r="X189" s="354"/>
      <c r="Y189" s="354"/>
      <c r="Z189" s="354"/>
      <c r="AA189" s="354"/>
      <c r="AB189" s="354"/>
      <c r="AC189" s="354"/>
      <c r="AE189" s="354"/>
    </row>
    <row r="190" spans="1:31" x14ac:dyDescent="0.25">
      <c r="A190" s="354"/>
      <c r="B190" s="354"/>
      <c r="C190" s="354"/>
      <c r="D190" s="354"/>
      <c r="E190" s="354"/>
      <c r="G190" s="354"/>
      <c r="H190" s="354"/>
      <c r="I190" s="354"/>
      <c r="J190" s="354"/>
      <c r="N190" s="354"/>
      <c r="P190" s="354"/>
      <c r="S190" s="354"/>
      <c r="T190" s="354"/>
      <c r="U190" s="354"/>
      <c r="V190" s="354"/>
      <c r="W190" s="354"/>
      <c r="X190" s="354"/>
      <c r="Y190" s="354"/>
      <c r="Z190" s="354"/>
      <c r="AA190" s="354"/>
      <c r="AB190" s="354"/>
      <c r="AC190" s="354"/>
      <c r="AE190" s="354"/>
    </row>
    <row r="191" spans="1:31" x14ac:dyDescent="0.25">
      <c r="A191" s="354"/>
      <c r="B191" s="354"/>
      <c r="C191" s="354"/>
      <c r="D191" s="354"/>
      <c r="E191" s="354"/>
      <c r="G191" s="354"/>
      <c r="H191" s="354"/>
      <c r="I191" s="354"/>
      <c r="J191" s="354"/>
      <c r="N191" s="354"/>
      <c r="P191" s="354"/>
      <c r="S191" s="354"/>
      <c r="T191" s="354"/>
      <c r="U191" s="354"/>
      <c r="V191" s="354"/>
      <c r="W191" s="354"/>
      <c r="X191" s="354"/>
      <c r="Y191" s="354"/>
      <c r="Z191" s="354"/>
      <c r="AA191" s="354"/>
      <c r="AB191" s="354"/>
      <c r="AC191" s="354"/>
      <c r="AE191" s="354"/>
    </row>
    <row r="192" spans="1:31" x14ac:dyDescent="0.25">
      <c r="A192" s="354"/>
      <c r="B192" s="354"/>
      <c r="C192" s="354"/>
      <c r="D192" s="354"/>
      <c r="E192" s="354"/>
      <c r="G192" s="354"/>
      <c r="H192" s="354"/>
      <c r="I192" s="354"/>
      <c r="J192" s="354"/>
      <c r="N192" s="354"/>
      <c r="P192" s="354"/>
      <c r="S192" s="354"/>
      <c r="T192" s="354"/>
      <c r="U192" s="354"/>
      <c r="V192" s="354"/>
      <c r="W192" s="354"/>
      <c r="X192" s="354"/>
      <c r="Y192" s="354"/>
      <c r="Z192" s="354"/>
      <c r="AA192" s="354"/>
      <c r="AB192" s="354"/>
      <c r="AC192" s="354"/>
      <c r="AE192" s="354"/>
    </row>
    <row r="193" spans="1:31" x14ac:dyDescent="0.25">
      <c r="A193" s="354"/>
      <c r="B193" s="354"/>
      <c r="C193" s="354"/>
      <c r="D193" s="354"/>
      <c r="E193" s="354"/>
      <c r="G193" s="354"/>
      <c r="H193" s="354"/>
      <c r="I193" s="354"/>
      <c r="J193" s="354"/>
      <c r="N193" s="354"/>
      <c r="P193" s="354"/>
      <c r="S193" s="354"/>
      <c r="T193" s="354"/>
      <c r="U193" s="354"/>
      <c r="V193" s="354"/>
      <c r="W193" s="354"/>
      <c r="X193" s="354"/>
      <c r="Y193" s="354"/>
      <c r="Z193" s="354"/>
      <c r="AA193" s="354"/>
      <c r="AB193" s="354"/>
      <c r="AC193" s="354"/>
      <c r="AE193" s="354"/>
    </row>
    <row r="194" spans="1:31" x14ac:dyDescent="0.25">
      <c r="A194" s="354"/>
      <c r="B194" s="354"/>
      <c r="C194" s="354"/>
      <c r="D194" s="354"/>
      <c r="E194" s="354"/>
      <c r="G194" s="354"/>
      <c r="H194" s="354"/>
      <c r="I194" s="354"/>
      <c r="J194" s="354"/>
      <c r="N194" s="354"/>
      <c r="P194" s="354"/>
      <c r="S194" s="354"/>
      <c r="T194" s="354"/>
      <c r="U194" s="354"/>
      <c r="V194" s="354"/>
      <c r="W194" s="354"/>
      <c r="X194" s="354"/>
      <c r="Y194" s="354"/>
      <c r="Z194" s="354"/>
      <c r="AA194" s="354"/>
      <c r="AB194" s="354"/>
      <c r="AC194" s="354"/>
      <c r="AE194" s="354"/>
    </row>
    <row r="195" spans="1:31" x14ac:dyDescent="0.25">
      <c r="A195" s="354"/>
      <c r="B195" s="354"/>
      <c r="C195" s="354"/>
      <c r="D195" s="354"/>
      <c r="E195" s="354"/>
      <c r="G195" s="354"/>
      <c r="H195" s="354"/>
      <c r="I195" s="354"/>
      <c r="J195" s="354"/>
      <c r="N195" s="354"/>
      <c r="P195" s="354"/>
      <c r="S195" s="354"/>
      <c r="T195" s="354"/>
      <c r="U195" s="354"/>
      <c r="V195" s="354"/>
      <c r="W195" s="354"/>
      <c r="X195" s="354"/>
      <c r="Y195" s="354"/>
      <c r="Z195" s="354"/>
      <c r="AA195" s="354"/>
      <c r="AB195" s="354"/>
      <c r="AC195" s="354"/>
      <c r="AE195" s="354"/>
    </row>
    <row r="196" spans="1:31" x14ac:dyDescent="0.25">
      <c r="A196" s="354"/>
      <c r="B196" s="354"/>
      <c r="C196" s="354"/>
      <c r="D196" s="354"/>
      <c r="E196" s="354"/>
      <c r="G196" s="354"/>
      <c r="H196" s="354"/>
      <c r="I196" s="354"/>
      <c r="J196" s="354"/>
      <c r="N196" s="354"/>
      <c r="P196" s="354"/>
      <c r="S196" s="354"/>
      <c r="T196" s="354"/>
      <c r="U196" s="354"/>
      <c r="V196" s="354"/>
      <c r="W196" s="354"/>
      <c r="X196" s="354"/>
      <c r="Y196" s="354"/>
      <c r="Z196" s="354"/>
      <c r="AA196" s="354"/>
      <c r="AB196" s="354"/>
      <c r="AC196" s="354"/>
      <c r="AE196" s="354"/>
    </row>
    <row r="197" spans="1:31" x14ac:dyDescent="0.25">
      <c r="A197" s="354"/>
      <c r="B197" s="354"/>
      <c r="C197" s="354"/>
      <c r="D197" s="354"/>
      <c r="E197" s="354"/>
      <c r="G197" s="354"/>
      <c r="H197" s="354"/>
      <c r="I197" s="354"/>
      <c r="J197" s="354"/>
      <c r="N197" s="354"/>
      <c r="P197" s="354"/>
      <c r="S197" s="354"/>
      <c r="T197" s="354"/>
      <c r="U197" s="354"/>
      <c r="V197" s="354"/>
      <c r="W197" s="354"/>
      <c r="X197" s="354"/>
      <c r="Y197" s="354"/>
      <c r="Z197" s="354"/>
      <c r="AA197" s="354"/>
      <c r="AB197" s="354"/>
      <c r="AC197" s="354"/>
      <c r="AE197" s="354"/>
    </row>
    <row r="198" spans="1:31" x14ac:dyDescent="0.25">
      <c r="A198" s="354"/>
      <c r="B198" s="354"/>
      <c r="C198" s="354"/>
      <c r="D198" s="354"/>
      <c r="E198" s="354"/>
      <c r="G198" s="354"/>
      <c r="H198" s="354"/>
      <c r="I198" s="354"/>
      <c r="J198" s="354"/>
      <c r="N198" s="354"/>
      <c r="P198" s="354"/>
      <c r="S198" s="354"/>
      <c r="T198" s="354"/>
      <c r="U198" s="354"/>
      <c r="V198" s="354"/>
      <c r="W198" s="354"/>
      <c r="X198" s="354"/>
      <c r="Y198" s="354"/>
      <c r="Z198" s="354"/>
      <c r="AA198" s="354"/>
      <c r="AB198" s="354"/>
      <c r="AC198" s="354"/>
      <c r="AE198" s="354"/>
    </row>
    <row r="199" spans="1:31" x14ac:dyDescent="0.25">
      <c r="A199" s="354"/>
      <c r="B199" s="354"/>
      <c r="C199" s="354"/>
      <c r="D199" s="354"/>
      <c r="E199" s="354"/>
      <c r="G199" s="354"/>
      <c r="H199" s="354"/>
      <c r="I199" s="354"/>
      <c r="J199" s="354"/>
      <c r="N199" s="354"/>
      <c r="P199" s="354"/>
      <c r="S199" s="354"/>
      <c r="T199" s="354"/>
      <c r="U199" s="354"/>
      <c r="V199" s="354"/>
      <c r="W199" s="354"/>
      <c r="X199" s="354"/>
      <c r="Y199" s="354"/>
      <c r="Z199" s="354"/>
      <c r="AA199" s="354"/>
      <c r="AB199" s="354"/>
      <c r="AC199" s="354"/>
      <c r="AE199" s="354"/>
    </row>
    <row r="200" spans="1:31" x14ac:dyDescent="0.25">
      <c r="A200" s="354"/>
      <c r="B200" s="354"/>
      <c r="C200" s="354"/>
      <c r="D200" s="354"/>
      <c r="E200" s="354"/>
      <c r="G200" s="354"/>
      <c r="H200" s="354"/>
      <c r="I200" s="354"/>
      <c r="J200" s="354"/>
      <c r="N200" s="354"/>
      <c r="P200" s="354"/>
      <c r="S200" s="354"/>
      <c r="T200" s="354"/>
      <c r="U200" s="354"/>
      <c r="V200" s="354"/>
      <c r="W200" s="354"/>
      <c r="X200" s="354"/>
      <c r="Y200" s="354"/>
      <c r="Z200" s="354"/>
      <c r="AA200" s="354"/>
      <c r="AB200" s="354"/>
      <c r="AC200" s="354"/>
      <c r="AE200" s="354"/>
    </row>
    <row r="201" spans="1:31" x14ac:dyDescent="0.25">
      <c r="A201" s="354"/>
      <c r="B201" s="354"/>
      <c r="C201" s="354"/>
      <c r="D201" s="354"/>
      <c r="E201" s="354"/>
      <c r="G201" s="354"/>
      <c r="H201" s="354"/>
      <c r="I201" s="354"/>
      <c r="J201" s="354"/>
      <c r="N201" s="354"/>
      <c r="P201" s="354"/>
      <c r="S201" s="354"/>
      <c r="T201" s="354"/>
      <c r="U201" s="354"/>
      <c r="V201" s="354"/>
      <c r="W201" s="354"/>
      <c r="X201" s="354"/>
      <c r="Y201" s="354"/>
      <c r="Z201" s="354"/>
      <c r="AA201" s="354"/>
      <c r="AB201" s="354"/>
      <c r="AC201" s="354"/>
      <c r="AE201" s="354"/>
    </row>
    <row r="202" spans="1:31" x14ac:dyDescent="0.25">
      <c r="A202" s="354"/>
      <c r="B202" s="354"/>
      <c r="C202" s="354"/>
      <c r="D202" s="354"/>
      <c r="E202" s="354"/>
      <c r="G202" s="354"/>
      <c r="H202" s="354"/>
      <c r="I202" s="354"/>
      <c r="J202" s="354"/>
      <c r="N202" s="354"/>
      <c r="P202" s="354"/>
      <c r="S202" s="354"/>
      <c r="T202" s="354"/>
      <c r="U202" s="354"/>
      <c r="V202" s="354"/>
      <c r="W202" s="354"/>
      <c r="X202" s="354"/>
      <c r="Y202" s="354"/>
      <c r="Z202" s="354"/>
      <c r="AA202" s="354"/>
      <c r="AB202" s="354"/>
      <c r="AC202" s="354"/>
      <c r="AE202" s="354"/>
    </row>
    <row r="203" spans="1:31" x14ac:dyDescent="0.25">
      <c r="A203" s="354"/>
      <c r="B203" s="354"/>
      <c r="C203" s="354"/>
      <c r="D203" s="354"/>
      <c r="E203" s="354"/>
      <c r="G203" s="354"/>
      <c r="H203" s="354"/>
      <c r="I203" s="354"/>
      <c r="J203" s="354"/>
      <c r="N203" s="354"/>
      <c r="P203" s="354"/>
      <c r="S203" s="354"/>
      <c r="T203" s="354"/>
      <c r="U203" s="354"/>
      <c r="V203" s="354"/>
      <c r="W203" s="354"/>
      <c r="X203" s="354"/>
      <c r="Y203" s="354"/>
      <c r="Z203" s="354"/>
      <c r="AA203" s="354"/>
      <c r="AB203" s="354"/>
      <c r="AC203" s="354"/>
      <c r="AE203" s="354"/>
    </row>
    <row r="204" spans="1:31" x14ac:dyDescent="0.25">
      <c r="A204" s="354"/>
      <c r="B204" s="354"/>
      <c r="C204" s="354"/>
      <c r="D204" s="354"/>
      <c r="E204" s="354"/>
      <c r="G204" s="354"/>
      <c r="H204" s="354"/>
      <c r="I204" s="354"/>
      <c r="J204" s="354"/>
      <c r="N204" s="354"/>
      <c r="P204" s="354"/>
      <c r="S204" s="354"/>
      <c r="T204" s="354"/>
      <c r="U204" s="354"/>
      <c r="V204" s="354"/>
      <c r="W204" s="354"/>
      <c r="X204" s="354"/>
      <c r="Y204" s="354"/>
      <c r="Z204" s="354"/>
      <c r="AA204" s="354"/>
      <c r="AB204" s="354"/>
      <c r="AC204" s="354"/>
      <c r="AE204" s="354"/>
    </row>
    <row r="205" spans="1:31" x14ac:dyDescent="0.25">
      <c r="A205" s="354"/>
      <c r="B205" s="354"/>
      <c r="C205" s="354"/>
      <c r="D205" s="354"/>
      <c r="E205" s="354"/>
      <c r="G205" s="354"/>
      <c r="H205" s="354"/>
      <c r="I205" s="354"/>
      <c r="J205" s="354"/>
      <c r="N205" s="354"/>
      <c r="P205" s="354"/>
      <c r="S205" s="354"/>
      <c r="T205" s="354"/>
      <c r="U205" s="354"/>
      <c r="V205" s="354"/>
      <c r="W205" s="354"/>
      <c r="X205" s="354"/>
      <c r="Y205" s="354"/>
      <c r="Z205" s="354"/>
      <c r="AA205" s="354"/>
      <c r="AB205" s="354"/>
      <c r="AC205" s="354"/>
      <c r="AE205" s="354"/>
    </row>
    <row r="206" spans="1:31" x14ac:dyDescent="0.25">
      <c r="A206" s="354"/>
      <c r="B206" s="354"/>
      <c r="C206" s="354"/>
      <c r="D206" s="354"/>
      <c r="E206" s="354"/>
      <c r="G206" s="354"/>
      <c r="H206" s="354"/>
      <c r="I206" s="354"/>
      <c r="J206" s="354"/>
      <c r="N206" s="354"/>
      <c r="P206" s="354"/>
      <c r="S206" s="354"/>
      <c r="T206" s="354"/>
      <c r="U206" s="354"/>
      <c r="V206" s="354"/>
      <c r="W206" s="354"/>
      <c r="X206" s="354"/>
      <c r="Y206" s="354"/>
      <c r="Z206" s="354"/>
      <c r="AA206" s="354"/>
      <c r="AB206" s="354"/>
      <c r="AC206" s="354"/>
      <c r="AE206" s="354"/>
    </row>
    <row r="207" spans="1:31" x14ac:dyDescent="0.25">
      <c r="A207" s="354"/>
      <c r="B207" s="354"/>
      <c r="C207" s="354"/>
      <c r="D207" s="354"/>
      <c r="E207" s="354"/>
      <c r="G207" s="354"/>
      <c r="H207" s="354"/>
      <c r="I207" s="354"/>
      <c r="J207" s="354"/>
      <c r="N207" s="354"/>
      <c r="P207" s="354"/>
      <c r="S207" s="354"/>
      <c r="T207" s="354"/>
      <c r="U207" s="354"/>
      <c r="V207" s="354"/>
      <c r="W207" s="354"/>
      <c r="X207" s="354"/>
      <c r="Y207" s="354"/>
      <c r="Z207" s="354"/>
      <c r="AA207" s="354"/>
      <c r="AB207" s="354"/>
      <c r="AC207" s="354"/>
      <c r="AE207" s="354"/>
    </row>
    <row r="208" spans="1:31" x14ac:dyDescent="0.25">
      <c r="A208" s="354"/>
      <c r="B208" s="354"/>
      <c r="C208" s="354"/>
      <c r="D208" s="354"/>
      <c r="E208" s="354"/>
      <c r="G208" s="354"/>
      <c r="H208" s="354"/>
      <c r="I208" s="354"/>
      <c r="J208" s="354"/>
      <c r="N208" s="354"/>
      <c r="P208" s="354"/>
      <c r="S208" s="354"/>
      <c r="T208" s="354"/>
      <c r="U208" s="354"/>
      <c r="V208" s="354"/>
      <c r="W208" s="354"/>
      <c r="X208" s="354"/>
      <c r="Y208" s="354"/>
      <c r="Z208" s="354"/>
      <c r="AA208" s="354"/>
      <c r="AB208" s="354"/>
      <c r="AC208" s="354"/>
      <c r="AE208" s="354"/>
    </row>
    <row r="209" spans="1:31" x14ac:dyDescent="0.25">
      <c r="A209" s="354"/>
      <c r="B209" s="354"/>
      <c r="C209" s="354"/>
      <c r="D209" s="354"/>
      <c r="E209" s="354"/>
      <c r="G209" s="354"/>
      <c r="H209" s="354"/>
      <c r="I209" s="354"/>
      <c r="J209" s="354"/>
      <c r="N209" s="354"/>
      <c r="P209" s="354"/>
      <c r="S209" s="354"/>
      <c r="T209" s="354"/>
      <c r="U209" s="354"/>
      <c r="V209" s="354"/>
      <c r="W209" s="354"/>
      <c r="X209" s="354"/>
      <c r="Y209" s="354"/>
      <c r="Z209" s="354"/>
      <c r="AA209" s="354"/>
      <c r="AB209" s="354"/>
      <c r="AC209" s="354"/>
      <c r="AE209" s="354"/>
    </row>
    <row r="210" spans="1:31" x14ac:dyDescent="0.25">
      <c r="A210" s="354"/>
      <c r="B210" s="354"/>
      <c r="C210" s="354"/>
      <c r="D210" s="354"/>
      <c r="E210" s="354"/>
      <c r="G210" s="354"/>
      <c r="H210" s="354"/>
      <c r="I210" s="354"/>
      <c r="J210" s="354"/>
      <c r="N210" s="354"/>
      <c r="P210" s="354"/>
      <c r="S210" s="354"/>
      <c r="T210" s="354"/>
      <c r="U210" s="354"/>
      <c r="V210" s="354"/>
      <c r="W210" s="354"/>
      <c r="X210" s="354"/>
      <c r="Y210" s="354"/>
      <c r="Z210" s="354"/>
      <c r="AA210" s="354"/>
      <c r="AB210" s="354"/>
      <c r="AC210" s="354"/>
      <c r="AE210" s="354"/>
    </row>
    <row r="211" spans="1:31" x14ac:dyDescent="0.25">
      <c r="A211" s="354"/>
      <c r="B211" s="354"/>
      <c r="C211" s="354"/>
      <c r="D211" s="354"/>
      <c r="E211" s="354"/>
      <c r="G211" s="354"/>
      <c r="H211" s="354"/>
      <c r="I211" s="354"/>
      <c r="J211" s="354"/>
      <c r="N211" s="354"/>
      <c r="P211" s="354"/>
      <c r="S211" s="354"/>
      <c r="T211" s="354"/>
      <c r="U211" s="354"/>
      <c r="V211" s="354"/>
      <c r="W211" s="354"/>
      <c r="X211" s="354"/>
      <c r="Y211" s="354"/>
      <c r="Z211" s="354"/>
      <c r="AA211" s="354"/>
      <c r="AB211" s="354"/>
      <c r="AC211" s="354"/>
      <c r="AE211" s="354"/>
    </row>
    <row r="212" spans="1:31" x14ac:dyDescent="0.25">
      <c r="A212" s="354"/>
      <c r="B212" s="354"/>
      <c r="C212" s="354"/>
      <c r="D212" s="354"/>
      <c r="E212" s="354"/>
      <c r="G212" s="354"/>
      <c r="H212" s="354"/>
      <c r="I212" s="354"/>
      <c r="J212" s="354"/>
      <c r="N212" s="354"/>
      <c r="P212" s="354"/>
      <c r="S212" s="354"/>
      <c r="T212" s="354"/>
      <c r="U212" s="354"/>
      <c r="V212" s="354"/>
      <c r="W212" s="354"/>
      <c r="X212" s="354"/>
      <c r="Y212" s="354"/>
      <c r="Z212" s="354"/>
      <c r="AA212" s="354"/>
      <c r="AB212" s="354"/>
      <c r="AC212" s="354"/>
      <c r="AE212" s="354"/>
    </row>
    <row r="213" spans="1:31" x14ac:dyDescent="0.25">
      <c r="A213" s="354"/>
      <c r="B213" s="354"/>
      <c r="C213" s="354"/>
      <c r="D213" s="354"/>
      <c r="E213" s="354"/>
      <c r="G213" s="354"/>
      <c r="H213" s="354"/>
      <c r="I213" s="354"/>
      <c r="J213" s="354"/>
      <c r="N213" s="354"/>
      <c r="P213" s="354"/>
      <c r="S213" s="354"/>
      <c r="T213" s="354"/>
      <c r="U213" s="354"/>
      <c r="V213" s="354"/>
      <c r="W213" s="354"/>
      <c r="X213" s="354"/>
      <c r="Y213" s="354"/>
      <c r="Z213" s="354"/>
      <c r="AA213" s="354"/>
      <c r="AB213" s="354"/>
      <c r="AC213" s="354"/>
      <c r="AE213" s="354"/>
    </row>
    <row r="214" spans="1:31" x14ac:dyDescent="0.25">
      <c r="A214" s="354"/>
      <c r="B214" s="354"/>
      <c r="C214" s="354"/>
      <c r="D214" s="354"/>
      <c r="E214" s="354"/>
      <c r="G214" s="354"/>
      <c r="H214" s="354"/>
      <c r="I214" s="354"/>
      <c r="J214" s="354"/>
      <c r="N214" s="354"/>
      <c r="P214" s="354"/>
      <c r="S214" s="354"/>
      <c r="T214" s="354"/>
      <c r="U214" s="354"/>
      <c r="V214" s="354"/>
      <c r="W214" s="354"/>
      <c r="X214" s="354"/>
      <c r="Y214" s="354"/>
      <c r="Z214" s="354"/>
      <c r="AA214" s="354"/>
      <c r="AB214" s="354"/>
      <c r="AC214" s="354"/>
      <c r="AE214" s="354"/>
    </row>
    <row r="215" spans="1:31" x14ac:dyDescent="0.25">
      <c r="A215" s="354"/>
      <c r="B215" s="354"/>
      <c r="C215" s="354"/>
      <c r="D215" s="354"/>
      <c r="E215" s="354"/>
      <c r="G215" s="354"/>
      <c r="H215" s="354"/>
      <c r="I215" s="354"/>
      <c r="J215" s="354"/>
      <c r="N215" s="354"/>
      <c r="P215" s="354"/>
      <c r="S215" s="354"/>
      <c r="T215" s="354"/>
      <c r="U215" s="354"/>
      <c r="V215" s="354"/>
      <c r="W215" s="354"/>
      <c r="X215" s="354"/>
      <c r="Y215" s="354"/>
      <c r="Z215" s="354"/>
      <c r="AA215" s="354"/>
      <c r="AB215" s="354"/>
      <c r="AC215" s="354"/>
      <c r="AE215" s="354"/>
    </row>
    <row r="216" spans="1:31" x14ac:dyDescent="0.25">
      <c r="A216" s="354"/>
      <c r="B216" s="354"/>
      <c r="C216" s="354"/>
      <c r="D216" s="354"/>
      <c r="E216" s="354"/>
      <c r="G216" s="354"/>
      <c r="H216" s="354"/>
      <c r="I216" s="354"/>
      <c r="J216" s="354"/>
      <c r="N216" s="354"/>
      <c r="P216" s="354"/>
      <c r="S216" s="354"/>
      <c r="T216" s="354"/>
      <c r="U216" s="354"/>
      <c r="V216" s="354"/>
      <c r="W216" s="354"/>
      <c r="X216" s="354"/>
      <c r="Y216" s="354"/>
      <c r="Z216" s="354"/>
      <c r="AA216" s="354"/>
      <c r="AB216" s="354"/>
      <c r="AC216" s="354"/>
      <c r="AE216" s="354"/>
    </row>
    <row r="217" spans="1:31" x14ac:dyDescent="0.25">
      <c r="A217" s="354"/>
      <c r="B217" s="354"/>
      <c r="C217" s="354"/>
      <c r="D217" s="354"/>
      <c r="E217" s="354"/>
      <c r="G217" s="354"/>
      <c r="H217" s="354"/>
      <c r="I217" s="354"/>
      <c r="J217" s="354"/>
      <c r="N217" s="354"/>
      <c r="P217" s="354"/>
      <c r="S217" s="354"/>
      <c r="T217" s="354"/>
      <c r="U217" s="354"/>
      <c r="V217" s="354"/>
      <c r="W217" s="354"/>
      <c r="X217" s="354"/>
      <c r="Y217" s="354"/>
      <c r="Z217" s="354"/>
      <c r="AA217" s="354"/>
      <c r="AB217" s="354"/>
      <c r="AC217" s="354"/>
      <c r="AE217" s="354"/>
    </row>
    <row r="218" spans="1:31" x14ac:dyDescent="0.25">
      <c r="A218" s="354"/>
      <c r="B218" s="354"/>
      <c r="C218" s="354"/>
      <c r="D218" s="354"/>
      <c r="E218" s="354"/>
      <c r="G218" s="354"/>
      <c r="H218" s="354"/>
      <c r="I218" s="354"/>
      <c r="J218" s="354"/>
      <c r="N218" s="354"/>
      <c r="P218" s="354"/>
      <c r="S218" s="354"/>
      <c r="T218" s="354"/>
      <c r="U218" s="354"/>
      <c r="V218" s="354"/>
      <c r="W218" s="354"/>
      <c r="X218" s="354"/>
      <c r="Y218" s="354"/>
      <c r="Z218" s="354"/>
      <c r="AA218" s="354"/>
      <c r="AB218" s="354"/>
      <c r="AC218" s="354"/>
      <c r="AE218" s="354"/>
    </row>
    <row r="219" spans="1:31" x14ac:dyDescent="0.25">
      <c r="A219" s="354"/>
      <c r="B219" s="354"/>
      <c r="C219" s="354"/>
      <c r="D219" s="354"/>
      <c r="E219" s="354"/>
      <c r="G219" s="354"/>
      <c r="H219" s="354"/>
      <c r="I219" s="354"/>
      <c r="J219" s="354"/>
      <c r="N219" s="354"/>
      <c r="P219" s="354"/>
      <c r="S219" s="354"/>
      <c r="T219" s="354"/>
      <c r="U219" s="354"/>
      <c r="V219" s="354"/>
      <c r="W219" s="354"/>
      <c r="X219" s="354"/>
      <c r="Y219" s="354"/>
      <c r="Z219" s="354"/>
      <c r="AA219" s="354"/>
      <c r="AB219" s="354"/>
      <c r="AC219" s="354"/>
      <c r="AE219" s="354"/>
    </row>
    <row r="220" spans="1:31" x14ac:dyDescent="0.25">
      <c r="A220" s="354"/>
      <c r="B220" s="354"/>
      <c r="C220" s="354"/>
      <c r="D220" s="354"/>
      <c r="E220" s="354"/>
      <c r="G220" s="354"/>
      <c r="H220" s="354"/>
      <c r="I220" s="354"/>
      <c r="J220" s="354"/>
      <c r="N220" s="354"/>
      <c r="P220" s="354"/>
      <c r="S220" s="354"/>
      <c r="T220" s="354"/>
      <c r="U220" s="354"/>
      <c r="V220" s="354"/>
      <c r="W220" s="354"/>
      <c r="X220" s="354"/>
      <c r="Y220" s="354"/>
      <c r="Z220" s="354"/>
      <c r="AA220" s="354"/>
      <c r="AB220" s="354"/>
      <c r="AC220" s="354"/>
      <c r="AE220" s="354"/>
    </row>
    <row r="221" spans="1:31" x14ac:dyDescent="0.25">
      <c r="A221" s="354"/>
      <c r="B221" s="354"/>
      <c r="C221" s="354"/>
      <c r="D221" s="354"/>
      <c r="E221" s="354"/>
      <c r="G221" s="354"/>
      <c r="H221" s="354"/>
      <c r="I221" s="354"/>
      <c r="J221" s="354"/>
      <c r="N221" s="354"/>
      <c r="P221" s="354"/>
      <c r="S221" s="354"/>
      <c r="T221" s="354"/>
      <c r="U221" s="354"/>
      <c r="V221" s="354"/>
      <c r="W221" s="354"/>
      <c r="X221" s="354"/>
      <c r="Y221" s="354"/>
      <c r="Z221" s="354"/>
      <c r="AA221" s="354"/>
      <c r="AB221" s="354"/>
      <c r="AC221" s="354"/>
      <c r="AE221" s="354"/>
    </row>
    <row r="222" spans="1:31" x14ac:dyDescent="0.25">
      <c r="A222" s="354"/>
      <c r="B222" s="354"/>
      <c r="C222" s="354"/>
      <c r="D222" s="354"/>
      <c r="E222" s="354"/>
      <c r="G222" s="354"/>
      <c r="H222" s="354"/>
      <c r="I222" s="354"/>
      <c r="J222" s="354"/>
      <c r="N222" s="354"/>
      <c r="P222" s="354"/>
      <c r="S222" s="354"/>
      <c r="T222" s="354"/>
      <c r="U222" s="354"/>
      <c r="V222" s="354"/>
      <c r="W222" s="354"/>
      <c r="X222" s="354"/>
      <c r="Y222" s="354"/>
      <c r="Z222" s="354"/>
      <c r="AA222" s="354"/>
      <c r="AB222" s="354"/>
      <c r="AC222" s="354"/>
      <c r="AE222" s="354"/>
    </row>
    <row r="223" spans="1:31" x14ac:dyDescent="0.25">
      <c r="A223" s="354"/>
      <c r="B223" s="354"/>
      <c r="C223" s="354"/>
      <c r="D223" s="354"/>
      <c r="E223" s="354"/>
      <c r="G223" s="354"/>
      <c r="H223" s="354"/>
      <c r="I223" s="354"/>
      <c r="J223" s="354"/>
      <c r="N223" s="354"/>
      <c r="P223" s="354"/>
      <c r="S223" s="354"/>
      <c r="T223" s="354"/>
      <c r="U223" s="354"/>
      <c r="V223" s="354"/>
      <c r="W223" s="354"/>
      <c r="X223" s="354"/>
      <c r="Y223" s="354"/>
      <c r="Z223" s="354"/>
      <c r="AA223" s="354"/>
      <c r="AB223" s="354"/>
      <c r="AC223" s="354"/>
      <c r="AE223" s="354"/>
    </row>
    <row r="224" spans="1:31" x14ac:dyDescent="0.25">
      <c r="A224" s="354"/>
      <c r="B224" s="354"/>
      <c r="C224" s="354"/>
      <c r="D224" s="354"/>
      <c r="E224" s="354"/>
      <c r="G224" s="354"/>
      <c r="H224" s="354"/>
      <c r="I224" s="354"/>
      <c r="J224" s="354"/>
      <c r="N224" s="354"/>
      <c r="P224" s="354"/>
      <c r="S224" s="354"/>
      <c r="T224" s="354"/>
      <c r="U224" s="354"/>
      <c r="V224" s="354"/>
      <c r="W224" s="354"/>
      <c r="X224" s="354"/>
      <c r="Y224" s="354"/>
      <c r="Z224" s="354"/>
      <c r="AA224" s="354"/>
      <c r="AB224" s="354"/>
      <c r="AC224" s="354"/>
      <c r="AE224" s="354"/>
    </row>
    <row r="225" spans="1:31" x14ac:dyDescent="0.25">
      <c r="A225" s="354"/>
      <c r="B225" s="354"/>
      <c r="C225" s="354"/>
      <c r="D225" s="354"/>
      <c r="E225" s="354"/>
      <c r="G225" s="354"/>
      <c r="H225" s="354"/>
      <c r="I225" s="354"/>
      <c r="J225" s="354"/>
      <c r="N225" s="354"/>
      <c r="P225" s="354"/>
      <c r="S225" s="354"/>
      <c r="T225" s="354"/>
      <c r="U225" s="354"/>
      <c r="V225" s="354"/>
      <c r="W225" s="354"/>
      <c r="X225" s="354"/>
      <c r="Y225" s="354"/>
      <c r="Z225" s="354"/>
      <c r="AA225" s="354"/>
      <c r="AB225" s="354"/>
      <c r="AC225" s="354"/>
      <c r="AE225" s="354"/>
    </row>
    <row r="226" spans="1:31" x14ac:dyDescent="0.25">
      <c r="A226" s="354"/>
      <c r="B226" s="354"/>
      <c r="C226" s="354"/>
      <c r="D226" s="354"/>
      <c r="E226" s="354"/>
      <c r="G226" s="354"/>
      <c r="H226" s="354"/>
      <c r="I226" s="354"/>
      <c r="J226" s="354"/>
      <c r="N226" s="354"/>
      <c r="P226" s="354"/>
      <c r="S226" s="354"/>
      <c r="T226" s="354"/>
      <c r="U226" s="354"/>
      <c r="V226" s="354"/>
      <c r="W226" s="354"/>
      <c r="X226" s="354"/>
      <c r="Y226" s="354"/>
      <c r="Z226" s="354"/>
      <c r="AA226" s="354"/>
      <c r="AB226" s="354"/>
      <c r="AC226" s="354"/>
      <c r="AE226" s="354"/>
    </row>
    <row r="227" spans="1:31" x14ac:dyDescent="0.25">
      <c r="A227" s="354"/>
      <c r="B227" s="354"/>
      <c r="C227" s="354"/>
      <c r="D227" s="354"/>
      <c r="E227" s="354"/>
      <c r="G227" s="354"/>
      <c r="H227" s="354"/>
      <c r="I227" s="354"/>
      <c r="J227" s="354"/>
      <c r="N227" s="354"/>
      <c r="P227" s="354"/>
      <c r="S227" s="354"/>
      <c r="T227" s="354"/>
      <c r="U227" s="354"/>
      <c r="V227" s="354"/>
      <c r="W227" s="354"/>
      <c r="X227" s="354"/>
      <c r="Y227" s="354"/>
      <c r="Z227" s="354"/>
      <c r="AA227" s="354"/>
      <c r="AB227" s="354"/>
      <c r="AC227" s="354"/>
      <c r="AE227" s="354"/>
    </row>
    <row r="228" spans="1:31" x14ac:dyDescent="0.25">
      <c r="A228" s="354"/>
      <c r="B228" s="354"/>
      <c r="C228" s="354"/>
      <c r="D228" s="354"/>
      <c r="E228" s="354"/>
      <c r="G228" s="354"/>
      <c r="H228" s="354"/>
      <c r="I228" s="354"/>
      <c r="J228" s="354"/>
      <c r="N228" s="354"/>
      <c r="P228" s="354"/>
      <c r="S228" s="354"/>
      <c r="T228" s="354"/>
      <c r="U228" s="354"/>
      <c r="V228" s="354"/>
      <c r="W228" s="354"/>
      <c r="X228" s="354"/>
      <c r="Y228" s="354"/>
      <c r="Z228" s="354"/>
      <c r="AA228" s="354"/>
      <c r="AB228" s="354"/>
      <c r="AC228" s="354"/>
      <c r="AE228" s="354"/>
    </row>
    <row r="229" spans="1:31" x14ac:dyDescent="0.25">
      <c r="A229" s="354"/>
      <c r="B229" s="354"/>
      <c r="C229" s="354"/>
      <c r="D229" s="354"/>
      <c r="E229" s="354"/>
      <c r="G229" s="354"/>
      <c r="H229" s="354"/>
      <c r="I229" s="354"/>
      <c r="J229" s="354"/>
      <c r="N229" s="354"/>
      <c r="P229" s="354"/>
      <c r="S229" s="354"/>
      <c r="T229" s="354"/>
      <c r="U229" s="354"/>
      <c r="V229" s="354"/>
      <c r="W229" s="354"/>
      <c r="X229" s="354"/>
      <c r="Y229" s="354"/>
      <c r="Z229" s="354"/>
      <c r="AA229" s="354"/>
      <c r="AB229" s="354"/>
      <c r="AC229" s="354"/>
      <c r="AE229" s="354"/>
    </row>
    <row r="230" spans="1:31" x14ac:dyDescent="0.25">
      <c r="A230" s="354"/>
      <c r="B230" s="354"/>
      <c r="C230" s="354"/>
      <c r="D230" s="354"/>
      <c r="E230" s="354"/>
      <c r="G230" s="354"/>
      <c r="H230" s="354"/>
      <c r="I230" s="354"/>
      <c r="J230" s="354"/>
      <c r="N230" s="354"/>
      <c r="P230" s="354"/>
      <c r="S230" s="354"/>
      <c r="T230" s="354"/>
      <c r="U230" s="354"/>
      <c r="V230" s="354"/>
      <c r="W230" s="354"/>
      <c r="X230" s="354"/>
      <c r="Y230" s="354"/>
      <c r="Z230" s="354"/>
      <c r="AA230" s="354"/>
      <c r="AB230" s="354"/>
      <c r="AC230" s="354"/>
      <c r="AE230" s="354"/>
    </row>
    <row r="231" spans="1:31" x14ac:dyDescent="0.25">
      <c r="A231" s="354"/>
      <c r="B231" s="354"/>
      <c r="C231" s="354"/>
      <c r="D231" s="354"/>
      <c r="E231" s="354"/>
      <c r="G231" s="354"/>
      <c r="H231" s="354"/>
      <c r="I231" s="354"/>
      <c r="J231" s="354"/>
      <c r="N231" s="354"/>
      <c r="P231" s="354"/>
      <c r="S231" s="354"/>
      <c r="T231" s="354"/>
      <c r="U231" s="354"/>
      <c r="V231" s="354"/>
      <c r="W231" s="354"/>
      <c r="X231" s="354"/>
      <c r="Y231" s="354"/>
      <c r="Z231" s="354"/>
      <c r="AA231" s="354"/>
      <c r="AB231" s="354"/>
      <c r="AC231" s="354"/>
      <c r="AE231" s="354"/>
    </row>
    <row r="232" spans="1:31" x14ac:dyDescent="0.25">
      <c r="A232" s="354"/>
      <c r="B232" s="354"/>
      <c r="C232" s="354"/>
      <c r="D232" s="354"/>
      <c r="E232" s="354"/>
      <c r="G232" s="354"/>
      <c r="H232" s="354"/>
      <c r="I232" s="354"/>
      <c r="J232" s="354"/>
      <c r="N232" s="354"/>
      <c r="P232" s="354"/>
      <c r="S232" s="354"/>
      <c r="T232" s="354"/>
      <c r="U232" s="354"/>
      <c r="V232" s="354"/>
      <c r="W232" s="354"/>
      <c r="X232" s="354"/>
      <c r="Y232" s="354"/>
      <c r="Z232" s="354"/>
      <c r="AA232" s="354"/>
      <c r="AB232" s="354"/>
      <c r="AC232" s="354"/>
      <c r="AE232" s="354"/>
    </row>
    <row r="233" spans="1:31" x14ac:dyDescent="0.25">
      <c r="A233" s="354"/>
      <c r="B233" s="354"/>
      <c r="C233" s="354"/>
      <c r="D233" s="354"/>
      <c r="E233" s="354"/>
      <c r="G233" s="354"/>
      <c r="H233" s="354"/>
      <c r="I233" s="354"/>
      <c r="J233" s="354"/>
      <c r="N233" s="354"/>
      <c r="P233" s="354"/>
      <c r="S233" s="354"/>
      <c r="T233" s="354"/>
      <c r="U233" s="354"/>
      <c r="V233" s="354"/>
      <c r="W233" s="354"/>
      <c r="X233" s="354"/>
      <c r="Y233" s="354"/>
      <c r="Z233" s="354"/>
      <c r="AA233" s="354"/>
      <c r="AB233" s="354"/>
      <c r="AC233" s="354"/>
      <c r="AE233" s="354"/>
    </row>
    <row r="234" spans="1:31" x14ac:dyDescent="0.25">
      <c r="A234" s="354"/>
      <c r="B234" s="354"/>
      <c r="C234" s="354"/>
      <c r="D234" s="354"/>
      <c r="E234" s="354"/>
      <c r="G234" s="354"/>
      <c r="H234" s="354"/>
      <c r="I234" s="354"/>
      <c r="J234" s="354"/>
      <c r="N234" s="354"/>
      <c r="P234" s="354"/>
      <c r="S234" s="354"/>
      <c r="T234" s="354"/>
      <c r="U234" s="354"/>
      <c r="V234" s="354"/>
      <c r="W234" s="354"/>
      <c r="X234" s="354"/>
      <c r="Y234" s="354"/>
      <c r="Z234" s="354"/>
      <c r="AA234" s="354"/>
      <c r="AB234" s="354"/>
      <c r="AC234" s="354"/>
      <c r="AE234" s="354"/>
    </row>
    <row r="235" spans="1:31" x14ac:dyDescent="0.25">
      <c r="A235" s="354"/>
      <c r="B235" s="354"/>
      <c r="C235" s="354"/>
      <c r="D235" s="354"/>
      <c r="E235" s="354"/>
      <c r="G235" s="354"/>
      <c r="H235" s="354"/>
      <c r="I235" s="354"/>
      <c r="J235" s="354"/>
      <c r="N235" s="354"/>
      <c r="P235" s="354"/>
      <c r="S235" s="354"/>
      <c r="T235" s="354"/>
      <c r="U235" s="354"/>
      <c r="V235" s="354"/>
      <c r="W235" s="354"/>
      <c r="X235" s="354"/>
      <c r="Y235" s="354"/>
      <c r="Z235" s="354"/>
      <c r="AA235" s="354"/>
      <c r="AB235" s="354"/>
      <c r="AC235" s="354"/>
      <c r="AE235" s="354"/>
    </row>
    <row r="236" spans="1:31" x14ac:dyDescent="0.25">
      <c r="A236" s="354"/>
      <c r="B236" s="354"/>
      <c r="C236" s="354"/>
      <c r="D236" s="354"/>
      <c r="E236" s="354"/>
      <c r="G236" s="354"/>
      <c r="H236" s="354"/>
      <c r="I236" s="354"/>
      <c r="J236" s="354"/>
      <c r="N236" s="354"/>
      <c r="P236" s="354"/>
      <c r="S236" s="354"/>
      <c r="T236" s="354"/>
      <c r="U236" s="354"/>
      <c r="V236" s="354"/>
      <c r="W236" s="354"/>
      <c r="X236" s="354"/>
      <c r="Y236" s="354"/>
      <c r="Z236" s="354"/>
      <c r="AA236" s="354"/>
      <c r="AB236" s="354"/>
      <c r="AC236" s="354"/>
      <c r="AE236" s="354"/>
    </row>
    <row r="237" spans="1:31" x14ac:dyDescent="0.25">
      <c r="A237" s="354"/>
      <c r="B237" s="354"/>
      <c r="C237" s="354"/>
      <c r="D237" s="354"/>
      <c r="E237" s="354"/>
      <c r="G237" s="354"/>
      <c r="H237" s="354"/>
      <c r="I237" s="354"/>
      <c r="J237" s="354"/>
      <c r="N237" s="354"/>
      <c r="P237" s="354"/>
      <c r="S237" s="354"/>
      <c r="T237" s="354"/>
      <c r="U237" s="354"/>
      <c r="V237" s="354"/>
      <c r="W237" s="354"/>
      <c r="X237" s="354"/>
      <c r="Y237" s="354"/>
      <c r="Z237" s="354"/>
      <c r="AA237" s="354"/>
      <c r="AB237" s="354"/>
      <c r="AC237" s="354"/>
      <c r="AE237" s="354"/>
    </row>
    <row r="238" spans="1:31" x14ac:dyDescent="0.25">
      <c r="A238" s="354"/>
      <c r="B238" s="354"/>
      <c r="C238" s="354"/>
      <c r="D238" s="354"/>
      <c r="E238" s="354"/>
      <c r="G238" s="354"/>
      <c r="H238" s="354"/>
      <c r="I238" s="354"/>
      <c r="J238" s="354"/>
      <c r="N238" s="354"/>
      <c r="P238" s="354"/>
      <c r="S238" s="354"/>
      <c r="T238" s="354"/>
      <c r="U238" s="354"/>
      <c r="V238" s="354"/>
      <c r="W238" s="354"/>
      <c r="X238" s="354"/>
      <c r="Y238" s="354"/>
      <c r="Z238" s="354"/>
      <c r="AA238" s="354"/>
      <c r="AB238" s="354"/>
      <c r="AC238" s="354"/>
      <c r="AE238" s="354"/>
    </row>
    <row r="239" spans="1:31" x14ac:dyDescent="0.25">
      <c r="A239" s="354"/>
      <c r="B239" s="354"/>
      <c r="C239" s="354"/>
      <c r="D239" s="354"/>
      <c r="E239" s="354"/>
      <c r="G239" s="354"/>
      <c r="H239" s="354"/>
      <c r="I239" s="354"/>
      <c r="J239" s="354"/>
      <c r="N239" s="354"/>
      <c r="P239" s="354"/>
      <c r="S239" s="354"/>
      <c r="T239" s="354"/>
      <c r="U239" s="354"/>
      <c r="V239" s="354"/>
      <c r="W239" s="354"/>
      <c r="X239" s="354"/>
      <c r="Y239" s="354"/>
      <c r="Z239" s="354"/>
      <c r="AA239" s="354"/>
      <c r="AB239" s="354"/>
      <c r="AC239" s="354"/>
      <c r="AE239" s="354"/>
    </row>
    <row r="240" spans="1:31" x14ac:dyDescent="0.25">
      <c r="A240" s="354"/>
      <c r="B240" s="354"/>
      <c r="C240" s="354"/>
      <c r="D240" s="354"/>
      <c r="E240" s="354"/>
      <c r="G240" s="354"/>
      <c r="H240" s="354"/>
      <c r="I240" s="354"/>
      <c r="J240" s="354"/>
      <c r="N240" s="354"/>
      <c r="P240" s="354"/>
      <c r="S240" s="354"/>
      <c r="T240" s="354"/>
      <c r="U240" s="354"/>
      <c r="V240" s="354"/>
      <c r="W240" s="354"/>
      <c r="X240" s="354"/>
      <c r="Y240" s="354"/>
      <c r="Z240" s="354"/>
      <c r="AA240" s="354"/>
      <c r="AB240" s="354"/>
      <c r="AC240" s="354"/>
      <c r="AE240" s="354"/>
    </row>
    <row r="241" spans="1:31" x14ac:dyDescent="0.25">
      <c r="A241" s="354"/>
      <c r="B241" s="354"/>
      <c r="C241" s="354"/>
      <c r="D241" s="354"/>
      <c r="E241" s="354"/>
      <c r="G241" s="354"/>
      <c r="H241" s="354"/>
      <c r="I241" s="354"/>
      <c r="J241" s="354"/>
      <c r="N241" s="354"/>
      <c r="P241" s="354"/>
      <c r="S241" s="354"/>
      <c r="T241" s="354"/>
      <c r="U241" s="354"/>
      <c r="V241" s="354"/>
      <c r="W241" s="354"/>
      <c r="X241" s="354"/>
      <c r="Y241" s="354"/>
      <c r="Z241" s="354"/>
      <c r="AA241" s="354"/>
      <c r="AB241" s="354"/>
      <c r="AC241" s="354"/>
      <c r="AE241" s="354"/>
    </row>
    <row r="242" spans="1:31" x14ac:dyDescent="0.25">
      <c r="A242" s="354"/>
      <c r="B242" s="354"/>
      <c r="C242" s="354"/>
      <c r="D242" s="354"/>
      <c r="E242" s="354"/>
      <c r="G242" s="354"/>
      <c r="H242" s="354"/>
      <c r="I242" s="354"/>
      <c r="J242" s="354"/>
      <c r="N242" s="354"/>
      <c r="P242" s="354"/>
      <c r="S242" s="354"/>
      <c r="T242" s="354"/>
      <c r="U242" s="354"/>
      <c r="V242" s="354"/>
      <c r="W242" s="354"/>
      <c r="X242" s="354"/>
      <c r="Y242" s="354"/>
      <c r="Z242" s="354"/>
      <c r="AA242" s="354"/>
      <c r="AB242" s="354"/>
      <c r="AC242" s="354"/>
      <c r="AE242" s="354"/>
    </row>
    <row r="243" spans="1:31" x14ac:dyDescent="0.25">
      <c r="A243" s="354"/>
      <c r="B243" s="354"/>
      <c r="C243" s="354"/>
      <c r="D243" s="354"/>
      <c r="E243" s="354"/>
      <c r="G243" s="354"/>
      <c r="H243" s="354"/>
      <c r="I243" s="354"/>
      <c r="J243" s="354"/>
      <c r="N243" s="354"/>
      <c r="P243" s="354"/>
      <c r="S243" s="354"/>
      <c r="T243" s="354"/>
      <c r="U243" s="354"/>
      <c r="V243" s="354"/>
      <c r="W243" s="354"/>
      <c r="X243" s="354"/>
      <c r="Y243" s="354"/>
      <c r="Z243" s="354"/>
      <c r="AA243" s="354"/>
      <c r="AB243" s="354"/>
      <c r="AC243" s="354"/>
      <c r="AE243" s="354"/>
    </row>
    <row r="244" spans="1:31" x14ac:dyDescent="0.25">
      <c r="A244" s="354"/>
      <c r="B244" s="354"/>
      <c r="C244" s="354"/>
      <c r="D244" s="354"/>
      <c r="E244" s="354"/>
      <c r="G244" s="354"/>
      <c r="H244" s="354"/>
      <c r="I244" s="354"/>
      <c r="J244" s="354"/>
      <c r="N244" s="354"/>
      <c r="P244" s="354"/>
      <c r="S244" s="354"/>
      <c r="T244" s="354"/>
      <c r="U244" s="354"/>
      <c r="V244" s="354"/>
      <c r="W244" s="354"/>
      <c r="X244" s="354"/>
      <c r="Y244" s="354"/>
      <c r="Z244" s="354"/>
      <c r="AA244" s="354"/>
      <c r="AB244" s="354"/>
      <c r="AC244" s="354"/>
      <c r="AE244" s="354"/>
    </row>
    <row r="245" spans="1:31" x14ac:dyDescent="0.25">
      <c r="A245" s="354"/>
      <c r="B245" s="354"/>
      <c r="C245" s="354"/>
      <c r="D245" s="354"/>
      <c r="E245" s="354"/>
      <c r="G245" s="354"/>
      <c r="H245" s="354"/>
      <c r="I245" s="354"/>
      <c r="J245" s="354"/>
      <c r="N245" s="354"/>
      <c r="P245" s="354"/>
      <c r="S245" s="354"/>
      <c r="T245" s="354"/>
      <c r="U245" s="354"/>
      <c r="V245" s="354"/>
      <c r="W245" s="354"/>
      <c r="X245" s="354"/>
      <c r="Y245" s="354"/>
      <c r="Z245" s="354"/>
      <c r="AA245" s="354"/>
      <c r="AB245" s="354"/>
      <c r="AC245" s="354"/>
      <c r="AE245" s="354"/>
    </row>
    <row r="246" spans="1:31" x14ac:dyDescent="0.25">
      <c r="A246" s="354"/>
      <c r="B246" s="354"/>
      <c r="C246" s="354"/>
      <c r="D246" s="354"/>
      <c r="E246" s="354"/>
      <c r="G246" s="354"/>
      <c r="H246" s="354"/>
      <c r="I246" s="354"/>
      <c r="J246" s="354"/>
      <c r="N246" s="354"/>
      <c r="P246" s="354"/>
      <c r="S246" s="354"/>
      <c r="T246" s="354"/>
      <c r="U246" s="354"/>
      <c r="V246" s="354"/>
      <c r="W246" s="354"/>
      <c r="X246" s="354"/>
      <c r="Y246" s="354"/>
      <c r="Z246" s="354"/>
      <c r="AA246" s="354"/>
      <c r="AB246" s="354"/>
      <c r="AC246" s="354"/>
      <c r="AE246" s="354"/>
    </row>
    <row r="247" spans="1:31" x14ac:dyDescent="0.25">
      <c r="A247" s="354"/>
      <c r="B247" s="354"/>
      <c r="C247" s="354"/>
      <c r="D247" s="354"/>
      <c r="E247" s="354"/>
      <c r="G247" s="354"/>
      <c r="H247" s="354"/>
      <c r="I247" s="354"/>
      <c r="J247" s="354"/>
      <c r="N247" s="354"/>
      <c r="P247" s="354"/>
      <c r="S247" s="354"/>
      <c r="T247" s="354"/>
      <c r="U247" s="354"/>
      <c r="V247" s="354"/>
      <c r="W247" s="354"/>
      <c r="X247" s="354"/>
      <c r="Y247" s="354"/>
      <c r="Z247" s="354"/>
      <c r="AA247" s="354"/>
      <c r="AB247" s="354"/>
      <c r="AC247" s="354"/>
      <c r="AE247" s="354"/>
    </row>
    <row r="248" spans="1:31" x14ac:dyDescent="0.25">
      <c r="A248" s="354"/>
      <c r="B248" s="354"/>
      <c r="C248" s="354"/>
      <c r="D248" s="354"/>
      <c r="E248" s="354"/>
      <c r="G248" s="354"/>
      <c r="H248" s="354"/>
      <c r="I248" s="354"/>
      <c r="J248" s="354"/>
      <c r="N248" s="354"/>
      <c r="P248" s="354"/>
      <c r="S248" s="354"/>
      <c r="T248" s="354"/>
      <c r="U248" s="354"/>
      <c r="V248" s="354"/>
      <c r="W248" s="354"/>
      <c r="X248" s="354"/>
      <c r="Y248" s="354"/>
      <c r="Z248" s="354"/>
      <c r="AA248" s="354"/>
      <c r="AB248" s="354"/>
      <c r="AC248" s="354"/>
      <c r="AE248" s="354"/>
    </row>
    <row r="249" spans="1:31" x14ac:dyDescent="0.25">
      <c r="A249" s="354"/>
      <c r="B249" s="354"/>
      <c r="C249" s="354"/>
      <c r="D249" s="354"/>
      <c r="E249" s="354"/>
      <c r="G249" s="354"/>
      <c r="H249" s="354"/>
      <c r="I249" s="354"/>
      <c r="J249" s="354"/>
      <c r="N249" s="354"/>
      <c r="P249" s="354"/>
      <c r="S249" s="354"/>
      <c r="T249" s="354"/>
      <c r="U249" s="354"/>
      <c r="V249" s="354"/>
      <c r="W249" s="354"/>
      <c r="X249" s="354"/>
      <c r="Y249" s="354"/>
      <c r="Z249" s="354"/>
      <c r="AA249" s="354"/>
      <c r="AB249" s="354"/>
      <c r="AC249" s="354"/>
      <c r="AE249" s="354"/>
    </row>
    <row r="250" spans="1:31" x14ac:dyDescent="0.25">
      <c r="A250" s="354"/>
      <c r="B250" s="354"/>
      <c r="C250" s="354"/>
      <c r="D250" s="354"/>
      <c r="E250" s="354"/>
      <c r="G250" s="354"/>
      <c r="H250" s="354"/>
      <c r="I250" s="354"/>
      <c r="J250" s="354"/>
      <c r="N250" s="354"/>
      <c r="P250" s="354"/>
      <c r="S250" s="354"/>
      <c r="T250" s="354"/>
      <c r="U250" s="354"/>
      <c r="V250" s="354"/>
      <c r="W250" s="354"/>
      <c r="X250" s="354"/>
      <c r="Y250" s="354"/>
      <c r="Z250" s="354"/>
      <c r="AA250" s="354"/>
      <c r="AB250" s="354"/>
      <c r="AC250" s="354"/>
      <c r="AE250" s="354"/>
    </row>
    <row r="251" spans="1:31" x14ac:dyDescent="0.25">
      <c r="A251" s="354"/>
      <c r="B251" s="354"/>
      <c r="C251" s="354"/>
      <c r="D251" s="354"/>
      <c r="E251" s="354"/>
      <c r="G251" s="354"/>
      <c r="H251" s="354"/>
      <c r="I251" s="354"/>
      <c r="J251" s="354"/>
      <c r="N251" s="354"/>
      <c r="P251" s="354"/>
      <c r="S251" s="354"/>
      <c r="T251" s="354"/>
      <c r="U251" s="354"/>
      <c r="V251" s="354"/>
      <c r="W251" s="354"/>
      <c r="X251" s="354"/>
      <c r="Y251" s="354"/>
      <c r="Z251" s="354"/>
      <c r="AA251" s="354"/>
      <c r="AB251" s="354"/>
      <c r="AC251" s="354"/>
      <c r="AE251" s="354"/>
    </row>
    <row r="252" spans="1:31" x14ac:dyDescent="0.25">
      <c r="A252" s="354"/>
      <c r="B252" s="354"/>
      <c r="C252" s="354"/>
      <c r="D252" s="354"/>
      <c r="E252" s="354"/>
      <c r="G252" s="354"/>
      <c r="H252" s="354"/>
      <c r="I252" s="354"/>
      <c r="J252" s="354"/>
      <c r="N252" s="354"/>
      <c r="P252" s="354"/>
      <c r="S252" s="354"/>
      <c r="T252" s="354"/>
      <c r="U252" s="354"/>
      <c r="V252" s="354"/>
      <c r="W252" s="354"/>
      <c r="X252" s="354"/>
      <c r="Y252" s="354"/>
      <c r="Z252" s="354"/>
      <c r="AA252" s="354"/>
      <c r="AB252" s="354"/>
      <c r="AC252" s="354"/>
      <c r="AE252" s="354"/>
    </row>
    <row r="253" spans="1:31" x14ac:dyDescent="0.25">
      <c r="A253" s="354"/>
      <c r="B253" s="354"/>
      <c r="C253" s="354"/>
      <c r="D253" s="354"/>
      <c r="E253" s="354"/>
      <c r="G253" s="354"/>
      <c r="H253" s="354"/>
      <c r="I253" s="354"/>
      <c r="J253" s="354"/>
      <c r="N253" s="354"/>
      <c r="P253" s="354"/>
      <c r="S253" s="354"/>
      <c r="T253" s="354"/>
      <c r="U253" s="354"/>
      <c r="V253" s="354"/>
      <c r="W253" s="354"/>
      <c r="X253" s="354"/>
      <c r="Y253" s="354"/>
      <c r="Z253" s="354"/>
      <c r="AA253" s="354"/>
      <c r="AB253" s="354"/>
      <c r="AC253" s="354"/>
      <c r="AE253" s="354"/>
    </row>
    <row r="254" spans="1:31" x14ac:dyDescent="0.25">
      <c r="A254" s="354"/>
      <c r="B254" s="354"/>
      <c r="C254" s="354"/>
      <c r="D254" s="354"/>
      <c r="E254" s="354"/>
      <c r="G254" s="354"/>
      <c r="H254" s="354"/>
      <c r="I254" s="354"/>
      <c r="J254" s="354"/>
      <c r="N254" s="354"/>
      <c r="P254" s="354"/>
      <c r="S254" s="354"/>
      <c r="T254" s="354"/>
      <c r="U254" s="354"/>
      <c r="V254" s="354"/>
      <c r="W254" s="354"/>
      <c r="X254" s="354"/>
      <c r="Y254" s="354"/>
      <c r="Z254" s="354"/>
      <c r="AA254" s="354"/>
      <c r="AB254" s="354"/>
      <c r="AC254" s="354"/>
      <c r="AE254" s="354"/>
    </row>
    <row r="255" spans="1:31" x14ac:dyDescent="0.25">
      <c r="A255" s="354"/>
      <c r="B255" s="354"/>
      <c r="C255" s="354"/>
      <c r="D255" s="354"/>
      <c r="E255" s="354"/>
      <c r="G255" s="354"/>
      <c r="H255" s="354"/>
      <c r="I255" s="354"/>
      <c r="J255" s="354"/>
      <c r="N255" s="354"/>
      <c r="P255" s="354"/>
      <c r="S255" s="354"/>
      <c r="T255" s="354"/>
      <c r="U255" s="354"/>
      <c r="V255" s="354"/>
      <c r="W255" s="354"/>
      <c r="X255" s="354"/>
      <c r="Y255" s="354"/>
      <c r="Z255" s="354"/>
      <c r="AA255" s="354"/>
      <c r="AB255" s="354"/>
      <c r="AC255" s="354"/>
      <c r="AE255" s="354"/>
    </row>
    <row r="256" spans="1:31" x14ac:dyDescent="0.25">
      <c r="A256" s="354"/>
      <c r="B256" s="354"/>
      <c r="C256" s="354"/>
      <c r="D256" s="354"/>
      <c r="E256" s="354"/>
      <c r="G256" s="354"/>
      <c r="H256" s="354"/>
      <c r="I256" s="354"/>
      <c r="J256" s="354"/>
      <c r="N256" s="354"/>
      <c r="P256" s="354"/>
      <c r="S256" s="354"/>
      <c r="T256" s="354"/>
      <c r="U256" s="354"/>
      <c r="V256" s="354"/>
      <c r="W256" s="354"/>
      <c r="X256" s="354"/>
      <c r="Y256" s="354"/>
      <c r="Z256" s="354"/>
      <c r="AA256" s="354"/>
      <c r="AB256" s="354"/>
      <c r="AC256" s="354"/>
      <c r="AE256" s="354"/>
    </row>
    <row r="257" spans="1:31" x14ac:dyDescent="0.25">
      <c r="A257" s="354"/>
      <c r="B257" s="354"/>
      <c r="C257" s="354"/>
      <c r="D257" s="354"/>
      <c r="E257" s="354"/>
      <c r="G257" s="354"/>
      <c r="H257" s="354"/>
      <c r="I257" s="354"/>
      <c r="J257" s="354"/>
      <c r="N257" s="354"/>
      <c r="P257" s="354"/>
      <c r="S257" s="354"/>
      <c r="T257" s="354"/>
      <c r="U257" s="354"/>
      <c r="V257" s="354"/>
      <c r="W257" s="354"/>
      <c r="X257" s="354"/>
      <c r="Y257" s="354"/>
      <c r="Z257" s="354"/>
      <c r="AA257" s="354"/>
      <c r="AB257" s="354"/>
      <c r="AC257" s="354"/>
      <c r="AE257" s="354"/>
    </row>
    <row r="258" spans="1:31" x14ac:dyDescent="0.25">
      <c r="A258" s="354"/>
      <c r="B258" s="354"/>
      <c r="C258" s="354"/>
      <c r="D258" s="354"/>
      <c r="E258" s="354"/>
      <c r="G258" s="354"/>
      <c r="H258" s="354"/>
      <c r="I258" s="354"/>
      <c r="J258" s="354"/>
      <c r="N258" s="354"/>
      <c r="P258" s="354"/>
      <c r="S258" s="354"/>
      <c r="T258" s="354"/>
      <c r="U258" s="354"/>
      <c r="V258" s="354"/>
      <c r="W258" s="354"/>
      <c r="X258" s="354"/>
      <c r="Y258" s="354"/>
      <c r="Z258" s="354"/>
      <c r="AA258" s="354"/>
      <c r="AB258" s="354"/>
      <c r="AC258" s="354"/>
      <c r="AE258" s="354"/>
    </row>
    <row r="259" spans="1:31" x14ac:dyDescent="0.25">
      <c r="A259" s="354"/>
      <c r="B259" s="354"/>
      <c r="C259" s="354"/>
      <c r="D259" s="354"/>
      <c r="E259" s="354"/>
      <c r="G259" s="354"/>
      <c r="H259" s="354"/>
      <c r="I259" s="354"/>
      <c r="J259" s="354"/>
      <c r="N259" s="354"/>
      <c r="P259" s="354"/>
      <c r="S259" s="354"/>
      <c r="T259" s="354"/>
      <c r="U259" s="354"/>
      <c r="V259" s="354"/>
      <c r="W259" s="354"/>
      <c r="X259" s="354"/>
      <c r="Y259" s="354"/>
      <c r="Z259" s="354"/>
      <c r="AA259" s="354"/>
      <c r="AB259" s="354"/>
      <c r="AC259" s="354"/>
      <c r="AE259" s="354"/>
    </row>
    <row r="260" spans="1:31" x14ac:dyDescent="0.25">
      <c r="A260" s="354"/>
      <c r="B260" s="354"/>
      <c r="C260" s="354"/>
      <c r="D260" s="354"/>
      <c r="E260" s="354"/>
      <c r="G260" s="354"/>
      <c r="H260" s="354"/>
      <c r="I260" s="354"/>
      <c r="J260" s="354"/>
      <c r="N260" s="354"/>
      <c r="P260" s="354"/>
      <c r="S260" s="354"/>
      <c r="T260" s="354"/>
      <c r="U260" s="354"/>
      <c r="V260" s="354"/>
      <c r="W260" s="354"/>
      <c r="X260" s="354"/>
      <c r="Y260" s="354"/>
      <c r="Z260" s="354"/>
      <c r="AA260" s="354"/>
      <c r="AB260" s="354"/>
      <c r="AC260" s="354"/>
      <c r="AE260" s="354"/>
    </row>
    <row r="261" spans="1:31" x14ac:dyDescent="0.25">
      <c r="A261" s="354"/>
      <c r="B261" s="354"/>
      <c r="C261" s="354"/>
      <c r="D261" s="354"/>
      <c r="E261" s="354"/>
      <c r="G261" s="354"/>
      <c r="H261" s="354"/>
      <c r="I261" s="354"/>
      <c r="J261" s="354"/>
      <c r="N261" s="354"/>
      <c r="P261" s="354"/>
      <c r="S261" s="354"/>
      <c r="T261" s="354"/>
      <c r="U261" s="354"/>
      <c r="V261" s="354"/>
      <c r="W261" s="354"/>
      <c r="X261" s="354"/>
      <c r="Y261" s="354"/>
      <c r="Z261" s="354"/>
      <c r="AA261" s="354"/>
      <c r="AB261" s="354"/>
      <c r="AC261" s="354"/>
      <c r="AE261" s="354"/>
    </row>
    <row r="262" spans="1:31" x14ac:dyDescent="0.25">
      <c r="A262" s="354"/>
      <c r="B262" s="354"/>
      <c r="C262" s="354"/>
      <c r="D262" s="354"/>
      <c r="E262" s="354"/>
      <c r="G262" s="354"/>
      <c r="H262" s="354"/>
      <c r="I262" s="354"/>
      <c r="J262" s="354"/>
      <c r="N262" s="354"/>
      <c r="P262" s="354"/>
      <c r="S262" s="354"/>
      <c r="T262" s="354"/>
      <c r="U262" s="354"/>
      <c r="V262" s="354"/>
      <c r="W262" s="354"/>
      <c r="X262" s="354"/>
      <c r="Y262" s="354"/>
      <c r="Z262" s="354"/>
      <c r="AA262" s="354"/>
      <c r="AB262" s="354"/>
      <c r="AC262" s="354"/>
      <c r="AE262" s="354"/>
    </row>
    <row r="263" spans="1:31" x14ac:dyDescent="0.25">
      <c r="A263" s="354"/>
      <c r="B263" s="354"/>
      <c r="C263" s="354"/>
      <c r="D263" s="354"/>
      <c r="E263" s="354"/>
      <c r="G263" s="354"/>
      <c r="H263" s="354"/>
      <c r="I263" s="354"/>
      <c r="J263" s="354"/>
      <c r="N263" s="354"/>
      <c r="P263" s="354"/>
      <c r="S263" s="354"/>
      <c r="T263" s="354"/>
      <c r="U263" s="354"/>
      <c r="V263" s="354"/>
      <c r="W263" s="354"/>
      <c r="X263" s="354"/>
      <c r="Y263" s="354"/>
      <c r="Z263" s="354"/>
      <c r="AA263" s="354"/>
      <c r="AB263" s="354"/>
      <c r="AC263" s="354"/>
      <c r="AE263" s="354"/>
    </row>
    <row r="264" spans="1:31" x14ac:dyDescent="0.25">
      <c r="A264" s="354"/>
      <c r="B264" s="354"/>
      <c r="C264" s="354"/>
      <c r="D264" s="354"/>
      <c r="E264" s="354"/>
      <c r="G264" s="354"/>
      <c r="H264" s="354"/>
      <c r="I264" s="354"/>
      <c r="J264" s="354"/>
      <c r="N264" s="354"/>
      <c r="P264" s="354"/>
      <c r="S264" s="354"/>
      <c r="T264" s="354"/>
      <c r="U264" s="354"/>
      <c r="V264" s="354"/>
      <c r="W264" s="354"/>
      <c r="X264" s="354"/>
      <c r="Y264" s="354"/>
      <c r="Z264" s="354"/>
      <c r="AA264" s="354"/>
      <c r="AB264" s="354"/>
      <c r="AC264" s="354"/>
      <c r="AE264" s="354"/>
    </row>
    <row r="265" spans="1:31" x14ac:dyDescent="0.25">
      <c r="A265" s="354"/>
      <c r="B265" s="354"/>
      <c r="C265" s="354"/>
      <c r="D265" s="354"/>
      <c r="E265" s="354"/>
      <c r="G265" s="354"/>
      <c r="H265" s="354"/>
      <c r="I265" s="354"/>
      <c r="J265" s="354"/>
      <c r="N265" s="354"/>
      <c r="P265" s="354"/>
      <c r="S265" s="354"/>
      <c r="T265" s="354"/>
      <c r="U265" s="354"/>
      <c r="V265" s="354"/>
      <c r="W265" s="354"/>
      <c r="X265" s="354"/>
      <c r="Y265" s="354"/>
      <c r="Z265" s="354"/>
      <c r="AA265" s="354"/>
      <c r="AB265" s="354"/>
      <c r="AC265" s="354"/>
      <c r="AE265" s="354"/>
    </row>
    <row r="266" spans="1:31" x14ac:dyDescent="0.25">
      <c r="A266" s="354"/>
      <c r="B266" s="354"/>
      <c r="C266" s="354"/>
      <c r="D266" s="354"/>
      <c r="E266" s="354"/>
      <c r="G266" s="354"/>
      <c r="H266" s="354"/>
      <c r="I266" s="354"/>
      <c r="J266" s="354"/>
      <c r="N266" s="354"/>
      <c r="P266" s="354"/>
      <c r="S266" s="354"/>
      <c r="T266" s="354"/>
      <c r="U266" s="354"/>
      <c r="V266" s="354"/>
      <c r="W266" s="354"/>
      <c r="X266" s="354"/>
      <c r="Y266" s="354"/>
      <c r="Z266" s="354"/>
      <c r="AA266" s="354"/>
      <c r="AB266" s="354"/>
      <c r="AC266" s="354"/>
      <c r="AE266" s="354"/>
    </row>
    <row r="267" spans="1:31" x14ac:dyDescent="0.25">
      <c r="A267" s="354"/>
      <c r="B267" s="354"/>
      <c r="C267" s="354"/>
      <c r="D267" s="354"/>
      <c r="E267" s="354"/>
      <c r="G267" s="354"/>
      <c r="H267" s="354"/>
      <c r="I267" s="354"/>
      <c r="J267" s="354"/>
      <c r="N267" s="354"/>
      <c r="P267" s="354"/>
      <c r="S267" s="354"/>
      <c r="T267" s="354"/>
      <c r="U267" s="354"/>
      <c r="V267" s="354"/>
      <c r="W267" s="354"/>
      <c r="X267" s="354"/>
      <c r="Y267" s="354"/>
      <c r="Z267" s="354"/>
      <c r="AA267" s="354"/>
      <c r="AB267" s="354"/>
      <c r="AC267" s="354"/>
      <c r="AE267" s="354"/>
    </row>
    <row r="268" spans="1:31" x14ac:dyDescent="0.25">
      <c r="A268" s="354"/>
      <c r="B268" s="354"/>
      <c r="C268" s="354"/>
      <c r="D268" s="354"/>
      <c r="E268" s="354"/>
      <c r="G268" s="354"/>
      <c r="H268" s="354"/>
      <c r="I268" s="354"/>
      <c r="J268" s="354"/>
      <c r="N268" s="354"/>
      <c r="P268" s="354"/>
      <c r="S268" s="354"/>
      <c r="T268" s="354"/>
      <c r="U268" s="354"/>
      <c r="V268" s="354"/>
      <c r="W268" s="354"/>
      <c r="X268" s="354"/>
      <c r="Y268" s="354"/>
      <c r="Z268" s="354"/>
      <c r="AA268" s="354"/>
      <c r="AB268" s="354"/>
      <c r="AC268" s="354"/>
      <c r="AE268" s="354"/>
    </row>
    <row r="269" spans="1:31" x14ac:dyDescent="0.25">
      <c r="A269" s="354"/>
      <c r="B269" s="354"/>
      <c r="C269" s="354"/>
      <c r="D269" s="354"/>
      <c r="E269" s="354"/>
      <c r="G269" s="354"/>
      <c r="H269" s="354"/>
      <c r="I269" s="354"/>
      <c r="J269" s="354"/>
      <c r="N269" s="354"/>
      <c r="P269" s="354"/>
      <c r="S269" s="354"/>
      <c r="T269" s="354"/>
      <c r="U269" s="354"/>
      <c r="V269" s="354"/>
      <c r="W269" s="354"/>
      <c r="X269" s="354"/>
      <c r="Y269" s="354"/>
      <c r="Z269" s="354"/>
      <c r="AA269" s="354"/>
      <c r="AB269" s="354"/>
      <c r="AC269" s="354"/>
      <c r="AE269" s="354"/>
    </row>
    <row r="270" spans="1:31" x14ac:dyDescent="0.25">
      <c r="A270" s="354"/>
      <c r="B270" s="354"/>
      <c r="C270" s="354"/>
      <c r="D270" s="354"/>
      <c r="E270" s="354"/>
      <c r="G270" s="354"/>
      <c r="H270" s="354"/>
      <c r="I270" s="354"/>
      <c r="J270" s="354"/>
      <c r="N270" s="354"/>
      <c r="P270" s="354"/>
      <c r="S270" s="354"/>
      <c r="T270" s="354"/>
      <c r="U270" s="354"/>
      <c r="V270" s="354"/>
      <c r="W270" s="354"/>
      <c r="X270" s="354"/>
      <c r="Y270" s="354"/>
      <c r="Z270" s="354"/>
      <c r="AA270" s="354"/>
      <c r="AB270" s="354"/>
      <c r="AC270" s="354"/>
      <c r="AE270" s="354"/>
    </row>
    <row r="271" spans="1:31" x14ac:dyDescent="0.25">
      <c r="A271" s="354"/>
      <c r="B271" s="354"/>
      <c r="C271" s="354"/>
      <c r="D271" s="354"/>
      <c r="E271" s="354"/>
      <c r="G271" s="354"/>
      <c r="H271" s="354"/>
      <c r="I271" s="354"/>
      <c r="J271" s="354"/>
      <c r="N271" s="354"/>
      <c r="P271" s="354"/>
      <c r="S271" s="354"/>
      <c r="T271" s="354"/>
      <c r="U271" s="354"/>
      <c r="V271" s="354"/>
      <c r="W271" s="354"/>
      <c r="X271" s="354"/>
      <c r="Y271" s="354"/>
      <c r="Z271" s="354"/>
      <c r="AA271" s="354"/>
      <c r="AB271" s="354"/>
      <c r="AC271" s="354"/>
      <c r="AE271" s="354"/>
    </row>
    <row r="272" spans="1:31" x14ac:dyDescent="0.25">
      <c r="A272" s="354"/>
      <c r="B272" s="354"/>
      <c r="C272" s="354"/>
      <c r="D272" s="354"/>
      <c r="E272" s="354"/>
      <c r="G272" s="354"/>
      <c r="H272" s="354"/>
      <c r="I272" s="354"/>
      <c r="J272" s="354"/>
      <c r="N272" s="354"/>
      <c r="P272" s="354"/>
      <c r="S272" s="354"/>
      <c r="T272" s="354"/>
      <c r="U272" s="354"/>
      <c r="V272" s="354"/>
      <c r="W272" s="354"/>
      <c r="X272" s="354"/>
      <c r="Y272" s="354"/>
      <c r="Z272" s="354"/>
      <c r="AA272" s="354"/>
      <c r="AB272" s="354"/>
      <c r="AC272" s="354"/>
      <c r="AE272" s="354"/>
    </row>
    <row r="273" spans="1:31" x14ac:dyDescent="0.25">
      <c r="A273" s="354"/>
      <c r="B273" s="354"/>
      <c r="C273" s="354"/>
      <c r="D273" s="354"/>
      <c r="E273" s="354"/>
      <c r="G273" s="354"/>
      <c r="H273" s="354"/>
      <c r="I273" s="354"/>
      <c r="J273" s="354"/>
      <c r="N273" s="354"/>
      <c r="P273" s="354"/>
      <c r="S273" s="354"/>
      <c r="T273" s="354"/>
      <c r="U273" s="354"/>
      <c r="V273" s="354"/>
      <c r="W273" s="354"/>
      <c r="X273" s="354"/>
      <c r="Y273" s="354"/>
      <c r="Z273" s="354"/>
      <c r="AA273" s="354"/>
      <c r="AB273" s="354"/>
      <c r="AC273" s="354"/>
      <c r="AE273" s="354"/>
    </row>
    <row r="274" spans="1:31" x14ac:dyDescent="0.25">
      <c r="A274" s="354"/>
      <c r="B274" s="354"/>
      <c r="C274" s="354"/>
      <c r="D274" s="354"/>
      <c r="E274" s="354"/>
      <c r="G274" s="354"/>
      <c r="H274" s="354"/>
      <c r="I274" s="354"/>
      <c r="J274" s="354"/>
      <c r="N274" s="354"/>
      <c r="P274" s="354"/>
      <c r="S274" s="354"/>
      <c r="T274" s="354"/>
      <c r="U274" s="354"/>
      <c r="V274" s="354"/>
      <c r="W274" s="354"/>
      <c r="X274" s="354"/>
      <c r="Y274" s="354"/>
      <c r="Z274" s="354"/>
      <c r="AA274" s="354"/>
      <c r="AB274" s="354"/>
      <c r="AC274" s="354"/>
      <c r="AE274" s="354"/>
    </row>
    <row r="275" spans="1:31" x14ac:dyDescent="0.25">
      <c r="A275" s="354"/>
      <c r="B275" s="354"/>
      <c r="C275" s="354"/>
      <c r="D275" s="354"/>
      <c r="E275" s="354"/>
      <c r="G275" s="354"/>
      <c r="H275" s="354"/>
      <c r="I275" s="354"/>
      <c r="J275" s="354"/>
      <c r="N275" s="354"/>
      <c r="P275" s="354"/>
      <c r="S275" s="354"/>
      <c r="T275" s="354"/>
      <c r="U275" s="354"/>
      <c r="V275" s="354"/>
      <c r="W275" s="354"/>
      <c r="X275" s="354"/>
      <c r="Y275" s="354"/>
      <c r="Z275" s="354"/>
      <c r="AA275" s="354"/>
      <c r="AB275" s="354"/>
      <c r="AC275" s="354"/>
      <c r="AE275" s="354"/>
    </row>
    <row r="276" spans="1:31" x14ac:dyDescent="0.25">
      <c r="A276" s="354"/>
      <c r="B276" s="354"/>
      <c r="C276" s="354"/>
      <c r="D276" s="354"/>
      <c r="E276" s="354"/>
      <c r="G276" s="354"/>
      <c r="H276" s="354"/>
      <c r="I276" s="354"/>
      <c r="J276" s="354"/>
      <c r="N276" s="354"/>
      <c r="P276" s="354"/>
      <c r="S276" s="354"/>
      <c r="T276" s="354"/>
      <c r="U276" s="354"/>
      <c r="V276" s="354"/>
      <c r="W276" s="354"/>
      <c r="X276" s="354"/>
      <c r="Y276" s="354"/>
      <c r="Z276" s="354"/>
      <c r="AA276" s="354"/>
      <c r="AB276" s="354"/>
      <c r="AC276" s="354"/>
      <c r="AE276" s="354"/>
    </row>
    <row r="277" spans="1:31" x14ac:dyDescent="0.25">
      <c r="A277" s="354"/>
      <c r="B277" s="354"/>
      <c r="C277" s="354"/>
      <c r="D277" s="354"/>
      <c r="E277" s="354"/>
      <c r="G277" s="354"/>
      <c r="H277" s="354"/>
      <c r="I277" s="354"/>
      <c r="J277" s="354"/>
      <c r="N277" s="354"/>
      <c r="P277" s="354"/>
      <c r="S277" s="354"/>
      <c r="T277" s="354"/>
      <c r="U277" s="354"/>
      <c r="V277" s="354"/>
      <c r="W277" s="354"/>
      <c r="X277" s="354"/>
      <c r="Y277" s="354"/>
      <c r="Z277" s="354"/>
      <c r="AA277" s="354"/>
      <c r="AB277" s="354"/>
      <c r="AC277" s="354"/>
      <c r="AE277" s="354"/>
    </row>
    <row r="278" spans="1:31" x14ac:dyDescent="0.25">
      <c r="A278" s="354"/>
      <c r="B278" s="354"/>
      <c r="C278" s="354"/>
      <c r="D278" s="354"/>
      <c r="E278" s="354"/>
      <c r="G278" s="354"/>
      <c r="H278" s="354"/>
      <c r="I278" s="354"/>
      <c r="J278" s="354"/>
      <c r="N278" s="354"/>
      <c r="P278" s="354"/>
      <c r="S278" s="354"/>
      <c r="T278" s="354"/>
      <c r="U278" s="354"/>
      <c r="V278" s="354"/>
      <c r="W278" s="354"/>
      <c r="X278" s="354"/>
      <c r="Y278" s="354"/>
      <c r="Z278" s="354"/>
      <c r="AA278" s="354"/>
      <c r="AB278" s="354"/>
      <c r="AC278" s="354"/>
      <c r="AE278" s="354"/>
    </row>
    <row r="279" spans="1:31" x14ac:dyDescent="0.25">
      <c r="A279" s="354"/>
      <c r="B279" s="354"/>
      <c r="C279" s="354"/>
      <c r="D279" s="354"/>
      <c r="E279" s="354"/>
      <c r="G279" s="354"/>
      <c r="H279" s="354"/>
      <c r="I279" s="354"/>
      <c r="J279" s="354"/>
      <c r="N279" s="354"/>
      <c r="P279" s="354"/>
      <c r="S279" s="354"/>
      <c r="T279" s="354"/>
      <c r="U279" s="354"/>
      <c r="V279" s="354"/>
      <c r="W279" s="354"/>
      <c r="X279" s="354"/>
      <c r="Y279" s="354"/>
      <c r="Z279" s="354"/>
      <c r="AA279" s="354"/>
      <c r="AB279" s="354"/>
      <c r="AC279" s="354"/>
      <c r="AE279" s="354"/>
    </row>
    <row r="280" spans="1:31" x14ac:dyDescent="0.25">
      <c r="A280" s="354"/>
      <c r="B280" s="354"/>
      <c r="C280" s="354"/>
      <c r="D280" s="354"/>
      <c r="E280" s="354"/>
      <c r="G280" s="354"/>
      <c r="H280" s="354"/>
      <c r="I280" s="354"/>
      <c r="J280" s="354"/>
      <c r="N280" s="354"/>
      <c r="P280" s="354"/>
      <c r="S280" s="354"/>
      <c r="T280" s="354"/>
      <c r="U280" s="354"/>
      <c r="V280" s="354"/>
      <c r="W280" s="354"/>
      <c r="X280" s="354"/>
      <c r="Y280" s="354"/>
      <c r="Z280" s="354"/>
      <c r="AA280" s="354"/>
      <c r="AB280" s="354"/>
      <c r="AC280" s="354"/>
      <c r="AE280" s="354"/>
    </row>
    <row r="281" spans="1:31" x14ac:dyDescent="0.25">
      <c r="A281" s="354"/>
      <c r="B281" s="354"/>
      <c r="C281" s="354"/>
      <c r="D281" s="354"/>
      <c r="E281" s="354"/>
      <c r="G281" s="354"/>
      <c r="H281" s="354"/>
      <c r="I281" s="354"/>
      <c r="J281" s="354"/>
      <c r="N281" s="354"/>
      <c r="P281" s="354"/>
      <c r="S281" s="354"/>
      <c r="T281" s="354"/>
      <c r="U281" s="354"/>
      <c r="V281" s="354"/>
      <c r="W281" s="354"/>
      <c r="X281" s="354"/>
      <c r="Y281" s="354"/>
      <c r="Z281" s="354"/>
      <c r="AA281" s="354"/>
      <c r="AB281" s="354"/>
      <c r="AC281" s="354"/>
      <c r="AE281" s="354"/>
    </row>
    <row r="282" spans="1:31" x14ac:dyDescent="0.25">
      <c r="A282" s="354"/>
      <c r="B282" s="354"/>
      <c r="C282" s="354"/>
      <c r="D282" s="354"/>
      <c r="E282" s="354"/>
      <c r="G282" s="354"/>
      <c r="H282" s="354"/>
      <c r="I282" s="354"/>
      <c r="J282" s="354"/>
      <c r="N282" s="354"/>
      <c r="P282" s="354"/>
      <c r="S282" s="354"/>
      <c r="T282" s="354"/>
      <c r="U282" s="354"/>
      <c r="V282" s="354"/>
      <c r="W282" s="354"/>
      <c r="X282" s="354"/>
      <c r="Y282" s="354"/>
      <c r="Z282" s="354"/>
      <c r="AA282" s="354"/>
      <c r="AB282" s="354"/>
      <c r="AC282" s="354"/>
      <c r="AE282" s="354"/>
    </row>
    <row r="283" spans="1:31" x14ac:dyDescent="0.25">
      <c r="A283" s="354"/>
      <c r="B283" s="354"/>
      <c r="C283" s="354"/>
      <c r="D283" s="354"/>
      <c r="E283" s="354"/>
      <c r="G283" s="354"/>
      <c r="H283" s="354"/>
      <c r="I283" s="354"/>
      <c r="J283" s="354"/>
      <c r="N283" s="354"/>
      <c r="P283" s="354"/>
      <c r="S283" s="354"/>
      <c r="T283" s="354"/>
      <c r="U283" s="354"/>
      <c r="V283" s="354"/>
      <c r="W283" s="354"/>
      <c r="X283" s="354"/>
      <c r="Y283" s="354"/>
      <c r="Z283" s="354"/>
      <c r="AA283" s="354"/>
      <c r="AB283" s="354"/>
      <c r="AC283" s="354"/>
      <c r="AE283" s="354"/>
    </row>
    <row r="284" spans="1:31" x14ac:dyDescent="0.25">
      <c r="A284" s="354"/>
      <c r="B284" s="354"/>
      <c r="C284" s="354"/>
      <c r="D284" s="354"/>
      <c r="E284" s="354"/>
      <c r="G284" s="354"/>
      <c r="H284" s="354"/>
      <c r="I284" s="354"/>
      <c r="J284" s="354"/>
      <c r="N284" s="354"/>
      <c r="P284" s="354"/>
      <c r="S284" s="354"/>
      <c r="T284" s="354"/>
      <c r="U284" s="354"/>
      <c r="V284" s="354"/>
      <c r="W284" s="354"/>
      <c r="X284" s="354"/>
      <c r="Y284" s="354"/>
      <c r="Z284" s="354"/>
      <c r="AA284" s="354"/>
      <c r="AB284" s="354"/>
      <c r="AC284" s="354"/>
      <c r="AE284" s="354"/>
    </row>
    <row r="285" spans="1:31" x14ac:dyDescent="0.25">
      <c r="A285" s="354"/>
      <c r="B285" s="354"/>
      <c r="C285" s="354"/>
      <c r="D285" s="354"/>
      <c r="E285" s="354"/>
      <c r="G285" s="354"/>
      <c r="H285" s="354"/>
      <c r="I285" s="354"/>
      <c r="J285" s="354"/>
      <c r="N285" s="354"/>
      <c r="P285" s="354"/>
      <c r="S285" s="354"/>
      <c r="T285" s="354"/>
      <c r="U285" s="354"/>
      <c r="V285" s="354"/>
      <c r="W285" s="354"/>
      <c r="X285" s="354"/>
      <c r="Y285" s="354"/>
      <c r="Z285" s="354"/>
      <c r="AA285" s="354"/>
      <c r="AB285" s="354"/>
      <c r="AC285" s="354"/>
      <c r="AE285" s="354"/>
    </row>
    <row r="286" spans="1:31" x14ac:dyDescent="0.25">
      <c r="A286" s="354"/>
      <c r="B286" s="354"/>
      <c r="C286" s="354"/>
      <c r="D286" s="354"/>
      <c r="E286" s="354"/>
      <c r="G286" s="354"/>
      <c r="H286" s="354"/>
      <c r="I286" s="354"/>
      <c r="J286" s="354"/>
      <c r="N286" s="354"/>
      <c r="P286" s="354"/>
      <c r="S286" s="354"/>
      <c r="T286" s="354"/>
      <c r="U286" s="354"/>
      <c r="V286" s="354"/>
      <c r="W286" s="354"/>
      <c r="X286" s="354"/>
      <c r="Y286" s="354"/>
      <c r="Z286" s="354"/>
      <c r="AA286" s="354"/>
      <c r="AB286" s="354"/>
      <c r="AC286" s="354"/>
      <c r="AE286" s="354"/>
    </row>
    <row r="287" spans="1:31" x14ac:dyDescent="0.25">
      <c r="A287" s="354"/>
      <c r="B287" s="354"/>
      <c r="C287" s="354"/>
      <c r="D287" s="354"/>
      <c r="E287" s="354"/>
      <c r="G287" s="354"/>
      <c r="H287" s="354"/>
      <c r="I287" s="354"/>
      <c r="J287" s="354"/>
      <c r="N287" s="354"/>
      <c r="P287" s="354"/>
      <c r="S287" s="354"/>
      <c r="T287" s="354"/>
      <c r="U287" s="354"/>
      <c r="V287" s="354"/>
      <c r="W287" s="354"/>
      <c r="X287" s="354"/>
      <c r="Y287" s="354"/>
      <c r="Z287" s="354"/>
      <c r="AA287" s="354"/>
      <c r="AB287" s="354"/>
      <c r="AC287" s="354"/>
      <c r="AE287" s="354"/>
    </row>
    <row r="288" spans="1:31" x14ac:dyDescent="0.25">
      <c r="A288" s="354"/>
      <c r="B288" s="354"/>
      <c r="C288" s="354"/>
      <c r="D288" s="354"/>
      <c r="E288" s="354"/>
      <c r="G288" s="354"/>
      <c r="H288" s="354"/>
      <c r="I288" s="354"/>
      <c r="J288" s="354"/>
      <c r="N288" s="354"/>
      <c r="P288" s="354"/>
      <c r="S288" s="354"/>
      <c r="T288" s="354"/>
      <c r="U288" s="354"/>
      <c r="V288" s="354"/>
      <c r="W288" s="354"/>
      <c r="X288" s="354"/>
      <c r="Y288" s="354"/>
      <c r="Z288" s="354"/>
      <c r="AA288" s="354"/>
      <c r="AB288" s="354"/>
      <c r="AC288" s="354"/>
      <c r="AE288" s="354"/>
    </row>
    <row r="289" spans="1:31" x14ac:dyDescent="0.25">
      <c r="A289" s="354"/>
      <c r="B289" s="354"/>
      <c r="C289" s="354"/>
      <c r="D289" s="354"/>
      <c r="E289" s="354"/>
      <c r="G289" s="354"/>
      <c r="H289" s="354"/>
      <c r="I289" s="354"/>
      <c r="J289" s="354"/>
      <c r="N289" s="354"/>
      <c r="P289" s="354"/>
      <c r="S289" s="354"/>
      <c r="T289" s="354"/>
      <c r="U289" s="354"/>
      <c r="V289" s="354"/>
      <c r="W289" s="354"/>
      <c r="X289" s="354"/>
      <c r="Y289" s="354"/>
      <c r="Z289" s="354"/>
      <c r="AA289" s="354"/>
      <c r="AB289" s="354"/>
      <c r="AC289" s="354"/>
      <c r="AE289" s="354"/>
    </row>
    <row r="290" spans="1:31" x14ac:dyDescent="0.25">
      <c r="A290" s="354"/>
      <c r="B290" s="354"/>
      <c r="C290" s="354"/>
      <c r="D290" s="354"/>
      <c r="E290" s="354"/>
      <c r="G290" s="354"/>
      <c r="H290" s="354"/>
      <c r="I290" s="354"/>
      <c r="J290" s="354"/>
      <c r="N290" s="354"/>
      <c r="P290" s="354"/>
      <c r="S290" s="354"/>
      <c r="T290" s="354"/>
      <c r="U290" s="354"/>
      <c r="V290" s="354"/>
      <c r="W290" s="354"/>
      <c r="X290" s="354"/>
      <c r="Y290" s="354"/>
      <c r="Z290" s="354"/>
      <c r="AA290" s="354"/>
      <c r="AB290" s="354"/>
      <c r="AC290" s="354"/>
      <c r="AE290" s="354"/>
    </row>
    <row r="291" spans="1:31" x14ac:dyDescent="0.25">
      <c r="A291" s="354"/>
      <c r="B291" s="354"/>
      <c r="C291" s="354"/>
      <c r="D291" s="354"/>
      <c r="E291" s="354"/>
      <c r="G291" s="354"/>
      <c r="H291" s="354"/>
      <c r="I291" s="354"/>
      <c r="J291" s="354"/>
      <c r="N291" s="354"/>
      <c r="P291" s="354"/>
      <c r="S291" s="354"/>
      <c r="T291" s="354"/>
      <c r="U291" s="354"/>
      <c r="V291" s="354"/>
      <c r="W291" s="354"/>
      <c r="X291" s="354"/>
      <c r="Y291" s="354"/>
      <c r="Z291" s="354"/>
      <c r="AA291" s="354"/>
      <c r="AB291" s="354"/>
      <c r="AC291" s="354"/>
      <c r="AE291" s="354"/>
    </row>
    <row r="292" spans="1:31" x14ac:dyDescent="0.25">
      <c r="A292" s="354"/>
      <c r="B292" s="354"/>
      <c r="C292" s="354"/>
      <c r="D292" s="354"/>
      <c r="E292" s="354"/>
      <c r="G292" s="354"/>
      <c r="H292" s="354"/>
      <c r="I292" s="354"/>
      <c r="J292" s="354"/>
      <c r="N292" s="354"/>
      <c r="P292" s="354"/>
      <c r="S292" s="354"/>
      <c r="T292" s="354"/>
      <c r="U292" s="354"/>
      <c r="V292" s="354"/>
      <c r="W292" s="354"/>
      <c r="X292" s="354"/>
      <c r="Y292" s="354"/>
      <c r="Z292" s="354"/>
      <c r="AA292" s="354"/>
      <c r="AB292" s="354"/>
      <c r="AC292" s="354"/>
      <c r="AE292" s="354"/>
    </row>
    <row r="293" spans="1:31" x14ac:dyDescent="0.25">
      <c r="A293" s="354"/>
      <c r="B293" s="354"/>
      <c r="C293" s="354"/>
      <c r="D293" s="354"/>
      <c r="E293" s="354"/>
      <c r="G293" s="354"/>
      <c r="H293" s="354"/>
      <c r="I293" s="354"/>
      <c r="J293" s="354"/>
      <c r="N293" s="354"/>
      <c r="P293" s="354"/>
      <c r="S293" s="354"/>
      <c r="T293" s="354"/>
      <c r="U293" s="354"/>
      <c r="V293" s="354"/>
      <c r="W293" s="354"/>
      <c r="X293" s="354"/>
      <c r="Y293" s="354"/>
      <c r="Z293" s="354"/>
      <c r="AA293" s="354"/>
      <c r="AB293" s="354"/>
      <c r="AC293" s="354"/>
      <c r="AE293" s="354"/>
    </row>
    <row r="294" spans="1:31" x14ac:dyDescent="0.25">
      <c r="A294" s="354"/>
      <c r="B294" s="354"/>
      <c r="C294" s="354"/>
      <c r="D294" s="354"/>
      <c r="E294" s="354"/>
      <c r="G294" s="354"/>
      <c r="H294" s="354"/>
      <c r="I294" s="354"/>
      <c r="J294" s="354"/>
      <c r="N294" s="354"/>
      <c r="P294" s="354"/>
      <c r="S294" s="354"/>
      <c r="T294" s="354"/>
      <c r="U294" s="354"/>
      <c r="V294" s="354"/>
      <c r="W294" s="354"/>
      <c r="X294" s="354"/>
      <c r="Y294" s="354"/>
      <c r="Z294" s="354"/>
      <c r="AA294" s="354"/>
      <c r="AB294" s="354"/>
      <c r="AC294" s="354"/>
      <c r="AE294" s="354"/>
    </row>
    <row r="295" spans="1:31" x14ac:dyDescent="0.25">
      <c r="A295" s="354"/>
      <c r="B295" s="354"/>
      <c r="C295" s="354"/>
      <c r="D295" s="354"/>
      <c r="E295" s="354"/>
      <c r="G295" s="354"/>
      <c r="H295" s="354"/>
      <c r="I295" s="354"/>
      <c r="J295" s="354"/>
      <c r="N295" s="354"/>
      <c r="P295" s="354"/>
      <c r="S295" s="354"/>
      <c r="T295" s="354"/>
      <c r="U295" s="354"/>
      <c r="V295" s="354"/>
      <c r="W295" s="354"/>
      <c r="X295" s="354"/>
      <c r="Y295" s="354"/>
      <c r="Z295" s="354"/>
      <c r="AA295" s="354"/>
      <c r="AB295" s="354"/>
      <c r="AC295" s="354"/>
      <c r="AE295" s="354"/>
    </row>
    <row r="296" spans="1:31" x14ac:dyDescent="0.25">
      <c r="A296" s="354"/>
      <c r="B296" s="354"/>
      <c r="C296" s="354"/>
      <c r="D296" s="354"/>
      <c r="E296" s="354"/>
      <c r="G296" s="354"/>
      <c r="H296" s="354"/>
      <c r="I296" s="354"/>
      <c r="J296" s="354"/>
      <c r="N296" s="354"/>
      <c r="P296" s="354"/>
      <c r="S296" s="354"/>
      <c r="T296" s="354"/>
      <c r="U296" s="354"/>
      <c r="V296" s="354"/>
      <c r="W296" s="354"/>
      <c r="X296" s="354"/>
      <c r="Y296" s="354"/>
      <c r="Z296" s="354"/>
      <c r="AA296" s="354"/>
      <c r="AB296" s="354"/>
      <c r="AC296" s="354"/>
      <c r="AE296" s="354"/>
    </row>
    <row r="297" spans="1:31" x14ac:dyDescent="0.25">
      <c r="A297" s="354"/>
      <c r="B297" s="354"/>
      <c r="C297" s="354"/>
      <c r="D297" s="354"/>
      <c r="E297" s="354"/>
      <c r="G297" s="354"/>
      <c r="H297" s="354"/>
      <c r="I297" s="354"/>
      <c r="J297" s="354"/>
      <c r="N297" s="354"/>
      <c r="P297" s="354"/>
      <c r="S297" s="354"/>
      <c r="T297" s="354"/>
      <c r="U297" s="354"/>
      <c r="V297" s="354"/>
      <c r="W297" s="354"/>
      <c r="X297" s="354"/>
      <c r="Y297" s="354"/>
      <c r="Z297" s="354"/>
      <c r="AA297" s="354"/>
      <c r="AB297" s="354"/>
      <c r="AC297" s="354"/>
      <c r="AE297" s="354"/>
    </row>
    <row r="298" spans="1:31" x14ac:dyDescent="0.25">
      <c r="A298" s="354"/>
      <c r="B298" s="354"/>
      <c r="C298" s="354"/>
      <c r="D298" s="354"/>
      <c r="E298" s="354"/>
      <c r="G298" s="354"/>
      <c r="H298" s="354"/>
      <c r="I298" s="354"/>
      <c r="J298" s="354"/>
      <c r="N298" s="354"/>
      <c r="P298" s="354"/>
      <c r="S298" s="354"/>
      <c r="T298" s="354"/>
      <c r="U298" s="354"/>
      <c r="V298" s="354"/>
      <c r="W298" s="354"/>
      <c r="X298" s="354"/>
      <c r="Y298" s="354"/>
      <c r="Z298" s="354"/>
      <c r="AA298" s="354"/>
      <c r="AB298" s="354"/>
      <c r="AC298" s="354"/>
      <c r="AE298" s="354"/>
    </row>
    <row r="299" spans="1:31" x14ac:dyDescent="0.25">
      <c r="A299" s="354"/>
      <c r="B299" s="354"/>
      <c r="C299" s="354"/>
      <c r="D299" s="354"/>
      <c r="E299" s="354"/>
      <c r="G299" s="354"/>
      <c r="H299" s="354"/>
      <c r="I299" s="354"/>
      <c r="J299" s="354"/>
      <c r="N299" s="354"/>
      <c r="P299" s="354"/>
      <c r="S299" s="354"/>
      <c r="T299" s="354"/>
      <c r="U299" s="354"/>
      <c r="V299" s="354"/>
      <c r="W299" s="354"/>
      <c r="X299" s="354"/>
      <c r="Y299" s="354"/>
      <c r="Z299" s="354"/>
      <c r="AA299" s="354"/>
      <c r="AB299" s="354"/>
      <c r="AC299" s="354"/>
      <c r="AE299" s="354"/>
    </row>
    <row r="300" spans="1:31" x14ac:dyDescent="0.25">
      <c r="A300" s="354"/>
      <c r="B300" s="354"/>
      <c r="C300" s="354"/>
      <c r="D300" s="354"/>
      <c r="E300" s="354"/>
      <c r="G300" s="354"/>
      <c r="H300" s="354"/>
      <c r="I300" s="354"/>
      <c r="J300" s="354"/>
      <c r="N300" s="354"/>
      <c r="P300" s="354"/>
      <c r="S300" s="354"/>
      <c r="T300" s="354"/>
      <c r="U300" s="354"/>
      <c r="V300" s="354"/>
      <c r="W300" s="354"/>
      <c r="X300" s="354"/>
      <c r="Y300" s="354"/>
      <c r="Z300" s="354"/>
      <c r="AA300" s="354"/>
      <c r="AB300" s="354"/>
      <c r="AC300" s="354"/>
      <c r="AE300" s="354"/>
    </row>
    <row r="301" spans="1:31" x14ac:dyDescent="0.25">
      <c r="A301" s="354"/>
      <c r="B301" s="354"/>
      <c r="C301" s="354"/>
      <c r="D301" s="354"/>
      <c r="E301" s="354"/>
      <c r="G301" s="354"/>
      <c r="H301" s="354"/>
      <c r="I301" s="354"/>
      <c r="J301" s="354"/>
      <c r="N301" s="354"/>
      <c r="P301" s="354"/>
      <c r="S301" s="354"/>
      <c r="T301" s="354"/>
      <c r="U301" s="354"/>
      <c r="V301" s="354"/>
      <c r="W301" s="354"/>
      <c r="X301" s="354"/>
      <c r="Y301" s="354"/>
      <c r="Z301" s="354"/>
      <c r="AA301" s="354"/>
      <c r="AB301" s="354"/>
      <c r="AC301" s="354"/>
      <c r="AE301" s="354"/>
    </row>
    <row r="302" spans="1:31" x14ac:dyDescent="0.25">
      <c r="A302" s="354"/>
      <c r="B302" s="354"/>
      <c r="C302" s="354"/>
      <c r="D302" s="354"/>
      <c r="E302" s="354"/>
      <c r="G302" s="354"/>
      <c r="H302" s="354"/>
      <c r="I302" s="354"/>
      <c r="J302" s="354"/>
      <c r="N302" s="354"/>
      <c r="P302" s="354"/>
      <c r="S302" s="354"/>
      <c r="T302" s="354"/>
      <c r="U302" s="354"/>
      <c r="V302" s="354"/>
      <c r="W302" s="354"/>
      <c r="X302" s="354"/>
      <c r="Y302" s="354"/>
      <c r="Z302" s="354"/>
      <c r="AA302" s="354"/>
      <c r="AB302" s="354"/>
      <c r="AC302" s="354"/>
      <c r="AE302" s="354"/>
    </row>
    <row r="303" spans="1:31" x14ac:dyDescent="0.25">
      <c r="A303" s="354"/>
      <c r="B303" s="354"/>
      <c r="C303" s="354"/>
      <c r="D303" s="354"/>
      <c r="E303" s="354"/>
      <c r="G303" s="354"/>
      <c r="H303" s="354"/>
      <c r="I303" s="354"/>
      <c r="J303" s="354"/>
      <c r="N303" s="354"/>
      <c r="P303" s="354"/>
      <c r="S303" s="354"/>
      <c r="T303" s="354"/>
      <c r="U303" s="354"/>
      <c r="V303" s="354"/>
      <c r="W303" s="354"/>
      <c r="X303" s="354"/>
      <c r="Y303" s="354"/>
      <c r="Z303" s="354"/>
      <c r="AA303" s="354"/>
      <c r="AB303" s="354"/>
      <c r="AC303" s="354"/>
      <c r="AE303" s="354"/>
    </row>
    <row r="304" spans="1:31" x14ac:dyDescent="0.25">
      <c r="A304" s="354"/>
      <c r="B304" s="354"/>
      <c r="C304" s="354"/>
      <c r="D304" s="354"/>
      <c r="E304" s="354"/>
      <c r="G304" s="354"/>
      <c r="H304" s="354"/>
      <c r="I304" s="354"/>
      <c r="J304" s="354"/>
      <c r="N304" s="354"/>
      <c r="P304" s="354"/>
      <c r="S304" s="354"/>
      <c r="T304" s="354"/>
      <c r="U304" s="354"/>
      <c r="V304" s="354"/>
      <c r="W304" s="354"/>
      <c r="X304" s="354"/>
      <c r="Y304" s="354"/>
      <c r="Z304" s="354"/>
      <c r="AA304" s="354"/>
      <c r="AB304" s="354"/>
      <c r="AC304" s="354"/>
      <c r="AE304" s="354"/>
    </row>
    <row r="305" spans="1:31" x14ac:dyDescent="0.25">
      <c r="A305" s="354"/>
      <c r="B305" s="354"/>
      <c r="C305" s="354"/>
      <c r="D305" s="354"/>
      <c r="E305" s="354"/>
      <c r="G305" s="354"/>
      <c r="H305" s="354"/>
      <c r="I305" s="354"/>
      <c r="J305" s="354"/>
      <c r="N305" s="354"/>
      <c r="P305" s="354"/>
      <c r="S305" s="354"/>
      <c r="T305" s="354"/>
      <c r="U305" s="354"/>
      <c r="V305" s="354"/>
      <c r="W305" s="354"/>
      <c r="X305" s="354"/>
      <c r="Y305" s="354"/>
      <c r="Z305" s="354"/>
      <c r="AA305" s="354"/>
      <c r="AB305" s="354"/>
      <c r="AC305" s="354"/>
      <c r="AE305" s="354"/>
    </row>
    <row r="306" spans="1:31" x14ac:dyDescent="0.25">
      <c r="A306" s="354"/>
      <c r="B306" s="354"/>
      <c r="C306" s="354"/>
      <c r="D306" s="354"/>
      <c r="E306" s="354"/>
      <c r="G306" s="354"/>
      <c r="H306" s="354"/>
      <c r="I306" s="354"/>
      <c r="J306" s="354"/>
      <c r="N306" s="354"/>
      <c r="P306" s="354"/>
      <c r="S306" s="354"/>
      <c r="T306" s="354"/>
      <c r="U306" s="354"/>
      <c r="V306" s="354"/>
      <c r="W306" s="354"/>
      <c r="X306" s="354"/>
      <c r="Y306" s="354"/>
      <c r="Z306" s="354"/>
      <c r="AA306" s="354"/>
      <c r="AB306" s="354"/>
      <c r="AC306" s="354"/>
      <c r="AE306" s="354"/>
    </row>
    <row r="307" spans="1:31" x14ac:dyDescent="0.25">
      <c r="A307" s="354"/>
      <c r="B307" s="354"/>
      <c r="C307" s="354"/>
      <c r="D307" s="354"/>
      <c r="E307" s="354"/>
      <c r="G307" s="354"/>
      <c r="H307" s="354"/>
      <c r="I307" s="354"/>
      <c r="J307" s="354"/>
      <c r="N307" s="354"/>
      <c r="P307" s="354"/>
      <c r="S307" s="354"/>
      <c r="T307" s="354"/>
      <c r="U307" s="354"/>
      <c r="V307" s="354"/>
      <c r="W307" s="354"/>
      <c r="X307" s="354"/>
      <c r="Y307" s="354"/>
      <c r="Z307" s="354"/>
      <c r="AA307" s="354"/>
      <c r="AB307" s="354"/>
      <c r="AC307" s="354"/>
      <c r="AE307" s="354"/>
    </row>
    <row r="308" spans="1:31" x14ac:dyDescent="0.25">
      <c r="A308" s="354"/>
      <c r="B308" s="354"/>
      <c r="C308" s="354"/>
      <c r="D308" s="354"/>
      <c r="E308" s="354"/>
      <c r="G308" s="354"/>
      <c r="H308" s="354"/>
      <c r="I308" s="354"/>
      <c r="J308" s="354"/>
      <c r="N308" s="354"/>
      <c r="P308" s="354"/>
      <c r="S308" s="354"/>
      <c r="T308" s="354"/>
      <c r="U308" s="354"/>
      <c r="V308" s="354"/>
      <c r="W308" s="354"/>
      <c r="X308" s="354"/>
      <c r="Y308" s="354"/>
      <c r="Z308" s="354"/>
      <c r="AA308" s="354"/>
      <c r="AB308" s="354"/>
      <c r="AC308" s="354"/>
      <c r="AE308" s="354"/>
    </row>
    <row r="309" spans="1:31" x14ac:dyDescent="0.25">
      <c r="A309" s="354"/>
      <c r="B309" s="354"/>
      <c r="C309" s="354"/>
      <c r="D309" s="354"/>
      <c r="E309" s="354"/>
      <c r="G309" s="354"/>
      <c r="H309" s="354"/>
      <c r="I309" s="354"/>
      <c r="J309" s="354"/>
      <c r="N309" s="354"/>
      <c r="P309" s="354"/>
      <c r="S309" s="354"/>
      <c r="T309" s="354"/>
      <c r="U309" s="354"/>
      <c r="V309" s="354"/>
      <c r="W309" s="354"/>
      <c r="X309" s="354"/>
      <c r="Y309" s="354"/>
      <c r="Z309" s="354"/>
      <c r="AA309" s="354"/>
      <c r="AB309" s="354"/>
      <c r="AC309" s="354"/>
      <c r="AE309" s="354"/>
    </row>
    <row r="310" spans="1:31" x14ac:dyDescent="0.25">
      <c r="A310" s="354"/>
      <c r="B310" s="354"/>
      <c r="C310" s="354"/>
      <c r="D310" s="354"/>
      <c r="E310" s="354"/>
      <c r="G310" s="354"/>
      <c r="H310" s="354"/>
      <c r="I310" s="354"/>
      <c r="J310" s="354"/>
      <c r="N310" s="354"/>
      <c r="P310" s="354"/>
      <c r="S310" s="354"/>
      <c r="T310" s="354"/>
      <c r="U310" s="354"/>
      <c r="V310" s="354"/>
      <c r="W310" s="354"/>
      <c r="X310" s="354"/>
      <c r="Y310" s="354"/>
      <c r="Z310" s="354"/>
      <c r="AA310" s="354"/>
      <c r="AB310" s="354"/>
      <c r="AC310" s="354"/>
      <c r="AE310" s="354"/>
    </row>
    <row r="311" spans="1:31" x14ac:dyDescent="0.25">
      <c r="A311" s="354"/>
      <c r="B311" s="354"/>
      <c r="C311" s="354"/>
      <c r="D311" s="354"/>
      <c r="E311" s="354"/>
      <c r="G311" s="354"/>
      <c r="H311" s="354"/>
      <c r="I311" s="354"/>
      <c r="J311" s="354"/>
      <c r="N311" s="354"/>
      <c r="P311" s="354"/>
      <c r="S311" s="354"/>
      <c r="T311" s="354"/>
      <c r="U311" s="354"/>
      <c r="V311" s="354"/>
      <c r="W311" s="354"/>
      <c r="X311" s="354"/>
      <c r="Y311" s="354"/>
      <c r="Z311" s="354"/>
      <c r="AA311" s="354"/>
      <c r="AB311" s="354"/>
      <c r="AC311" s="354"/>
      <c r="AE311" s="354"/>
    </row>
    <row r="312" spans="1:31" x14ac:dyDescent="0.25">
      <c r="A312" s="354"/>
      <c r="B312" s="354"/>
      <c r="C312" s="354"/>
      <c r="D312" s="354"/>
      <c r="E312" s="354"/>
      <c r="G312" s="354"/>
      <c r="H312" s="354"/>
      <c r="I312" s="354"/>
      <c r="J312" s="354"/>
      <c r="N312" s="354"/>
      <c r="P312" s="354"/>
      <c r="S312" s="354"/>
      <c r="T312" s="354"/>
      <c r="U312" s="354"/>
      <c r="V312" s="354"/>
      <c r="W312" s="354"/>
      <c r="X312" s="354"/>
      <c r="Y312" s="354"/>
      <c r="Z312" s="354"/>
      <c r="AA312" s="354"/>
      <c r="AB312" s="354"/>
      <c r="AC312" s="354"/>
      <c r="AE312" s="354"/>
    </row>
    <row r="313" spans="1:31" x14ac:dyDescent="0.25">
      <c r="A313" s="354"/>
      <c r="B313" s="354"/>
      <c r="C313" s="354"/>
      <c r="D313" s="354"/>
      <c r="E313" s="354"/>
      <c r="G313" s="354"/>
      <c r="H313" s="354"/>
      <c r="I313" s="354"/>
      <c r="J313" s="354"/>
      <c r="N313" s="354"/>
      <c r="P313" s="354"/>
      <c r="S313" s="354"/>
      <c r="T313" s="354"/>
      <c r="U313" s="354"/>
      <c r="V313" s="354"/>
      <c r="W313" s="354"/>
      <c r="X313" s="354"/>
      <c r="Y313" s="354"/>
      <c r="Z313" s="354"/>
      <c r="AA313" s="354"/>
      <c r="AB313" s="354"/>
      <c r="AC313" s="354"/>
      <c r="AE313" s="354"/>
    </row>
    <row r="314" spans="1:31" x14ac:dyDescent="0.25">
      <c r="A314" s="354"/>
      <c r="B314" s="354"/>
      <c r="C314" s="354"/>
      <c r="D314" s="354"/>
      <c r="E314" s="354"/>
      <c r="G314" s="354"/>
      <c r="H314" s="354"/>
      <c r="I314" s="354"/>
      <c r="J314" s="354"/>
      <c r="N314" s="354"/>
      <c r="P314" s="354"/>
      <c r="S314" s="354"/>
      <c r="T314" s="354"/>
      <c r="U314" s="354"/>
      <c r="V314" s="354"/>
      <c r="W314" s="354"/>
      <c r="X314" s="354"/>
      <c r="Y314" s="354"/>
      <c r="Z314" s="354"/>
      <c r="AA314" s="354"/>
      <c r="AB314" s="354"/>
      <c r="AC314" s="354"/>
      <c r="AE314" s="354"/>
    </row>
    <row r="315" spans="1:31" x14ac:dyDescent="0.25">
      <c r="A315" s="354"/>
      <c r="B315" s="354"/>
      <c r="C315" s="354"/>
      <c r="D315" s="354"/>
      <c r="E315" s="354"/>
      <c r="G315" s="354"/>
      <c r="H315" s="354"/>
      <c r="I315" s="354"/>
      <c r="J315" s="354"/>
      <c r="N315" s="354"/>
      <c r="P315" s="354"/>
      <c r="S315" s="354"/>
      <c r="T315" s="354"/>
      <c r="U315" s="354"/>
      <c r="V315" s="354"/>
      <c r="W315" s="354"/>
      <c r="X315" s="354"/>
      <c r="Y315" s="354"/>
      <c r="Z315" s="354"/>
      <c r="AA315" s="354"/>
      <c r="AB315" s="354"/>
      <c r="AC315" s="354"/>
      <c r="AE315" s="354"/>
    </row>
    <row r="316" spans="1:31" x14ac:dyDescent="0.25">
      <c r="A316" s="354"/>
      <c r="B316" s="354"/>
      <c r="C316" s="354"/>
      <c r="D316" s="354"/>
      <c r="E316" s="354"/>
      <c r="G316" s="354"/>
      <c r="H316" s="354"/>
      <c r="I316" s="354"/>
      <c r="J316" s="354"/>
      <c r="N316" s="354"/>
      <c r="P316" s="354"/>
      <c r="S316" s="354"/>
      <c r="T316" s="354"/>
      <c r="U316" s="354"/>
      <c r="V316" s="354"/>
      <c r="W316" s="354"/>
      <c r="X316" s="354"/>
      <c r="Y316" s="354"/>
      <c r="Z316" s="354"/>
      <c r="AA316" s="354"/>
      <c r="AB316" s="354"/>
      <c r="AC316" s="354"/>
      <c r="AE316" s="354"/>
    </row>
    <row r="317" spans="1:31" x14ac:dyDescent="0.25">
      <c r="A317" s="354"/>
      <c r="B317" s="354"/>
      <c r="C317" s="354"/>
      <c r="D317" s="354"/>
      <c r="E317" s="354"/>
      <c r="G317" s="354"/>
      <c r="H317" s="354"/>
      <c r="I317" s="354"/>
      <c r="J317" s="354"/>
      <c r="N317" s="354"/>
      <c r="P317" s="354"/>
      <c r="S317" s="354"/>
      <c r="T317" s="354"/>
      <c r="U317" s="354"/>
      <c r="V317" s="354"/>
      <c r="W317" s="354"/>
      <c r="X317" s="354"/>
      <c r="Y317" s="354"/>
      <c r="Z317" s="354"/>
      <c r="AA317" s="354"/>
      <c r="AB317" s="354"/>
      <c r="AC317" s="354"/>
      <c r="AE317" s="354"/>
    </row>
    <row r="318" spans="1:31" x14ac:dyDescent="0.25">
      <c r="A318" s="354"/>
      <c r="B318" s="354"/>
      <c r="C318" s="354"/>
      <c r="D318" s="354"/>
      <c r="E318" s="354"/>
      <c r="G318" s="354"/>
      <c r="H318" s="354"/>
      <c r="I318" s="354"/>
      <c r="J318" s="354"/>
      <c r="N318" s="354"/>
      <c r="P318" s="354"/>
      <c r="S318" s="354"/>
      <c r="T318" s="354"/>
      <c r="U318" s="354"/>
      <c r="V318" s="354"/>
      <c r="W318" s="354"/>
      <c r="X318" s="354"/>
      <c r="Y318" s="354"/>
      <c r="Z318" s="354"/>
      <c r="AA318" s="354"/>
      <c r="AB318" s="354"/>
      <c r="AC318" s="354"/>
      <c r="AE318" s="354"/>
    </row>
    <row r="319" spans="1:31" x14ac:dyDescent="0.25">
      <c r="A319" s="354"/>
      <c r="B319" s="354"/>
      <c r="C319" s="354"/>
      <c r="D319" s="354"/>
      <c r="E319" s="354"/>
      <c r="G319" s="354"/>
      <c r="H319" s="354"/>
      <c r="I319" s="354"/>
      <c r="J319" s="354"/>
      <c r="N319" s="354"/>
      <c r="P319" s="354"/>
      <c r="S319" s="354"/>
      <c r="T319" s="354"/>
      <c r="U319" s="354"/>
      <c r="V319" s="354"/>
      <c r="W319" s="354"/>
      <c r="X319" s="354"/>
      <c r="Y319" s="354"/>
      <c r="Z319" s="354"/>
      <c r="AA319" s="354"/>
      <c r="AB319" s="354"/>
      <c r="AC319" s="354"/>
      <c r="AE319" s="354"/>
    </row>
    <row r="320" spans="1:31" x14ac:dyDescent="0.25">
      <c r="A320" s="354"/>
      <c r="B320" s="354"/>
      <c r="C320" s="354"/>
      <c r="D320" s="354"/>
      <c r="E320" s="354"/>
      <c r="G320" s="354"/>
      <c r="H320" s="354"/>
      <c r="I320" s="354"/>
      <c r="J320" s="354"/>
      <c r="N320" s="354"/>
      <c r="P320" s="354"/>
      <c r="S320" s="354"/>
      <c r="T320" s="354"/>
      <c r="U320" s="354"/>
      <c r="V320" s="354"/>
      <c r="W320" s="354"/>
      <c r="X320" s="354"/>
      <c r="Y320" s="354"/>
      <c r="Z320" s="354"/>
      <c r="AA320" s="354"/>
      <c r="AB320" s="354"/>
      <c r="AC320" s="354"/>
      <c r="AE320" s="354"/>
    </row>
    <row r="321" spans="1:31" x14ac:dyDescent="0.25">
      <c r="A321" s="354"/>
      <c r="B321" s="354"/>
      <c r="C321" s="354"/>
      <c r="D321" s="354"/>
      <c r="E321" s="354"/>
      <c r="G321" s="354"/>
      <c r="H321" s="354"/>
      <c r="I321" s="354"/>
      <c r="J321" s="354"/>
      <c r="N321" s="354"/>
      <c r="P321" s="354"/>
      <c r="S321" s="354"/>
      <c r="T321" s="354"/>
      <c r="U321" s="354"/>
      <c r="V321" s="354"/>
      <c r="W321" s="354"/>
      <c r="X321" s="354"/>
      <c r="Y321" s="354"/>
      <c r="Z321" s="354"/>
      <c r="AA321" s="354"/>
      <c r="AB321" s="354"/>
      <c r="AC321" s="354"/>
      <c r="AE321" s="354"/>
    </row>
    <row r="322" spans="1:31" x14ac:dyDescent="0.25">
      <c r="A322" s="354"/>
      <c r="B322" s="354"/>
      <c r="C322" s="354"/>
      <c r="D322" s="354"/>
      <c r="E322" s="354"/>
      <c r="G322" s="354"/>
      <c r="H322" s="354"/>
      <c r="I322" s="354"/>
      <c r="J322" s="354"/>
      <c r="N322" s="354"/>
      <c r="P322" s="354"/>
      <c r="S322" s="354"/>
      <c r="T322" s="354"/>
      <c r="U322" s="354"/>
      <c r="V322" s="354"/>
      <c r="W322" s="354"/>
      <c r="X322" s="354"/>
      <c r="Y322" s="354"/>
      <c r="Z322" s="354"/>
      <c r="AA322" s="354"/>
      <c r="AB322" s="354"/>
      <c r="AC322" s="354"/>
      <c r="AE322" s="354"/>
    </row>
    <row r="323" spans="1:31" x14ac:dyDescent="0.25">
      <c r="A323" s="354"/>
      <c r="B323" s="354"/>
      <c r="C323" s="354"/>
      <c r="D323" s="354"/>
      <c r="E323" s="354"/>
      <c r="G323" s="354"/>
      <c r="H323" s="354"/>
      <c r="I323" s="354"/>
      <c r="J323" s="354"/>
      <c r="N323" s="354"/>
      <c r="P323" s="354"/>
      <c r="S323" s="354"/>
      <c r="T323" s="354"/>
      <c r="U323" s="354"/>
      <c r="V323" s="354"/>
      <c r="W323" s="354"/>
      <c r="X323" s="354"/>
      <c r="Y323" s="354"/>
      <c r="Z323" s="354"/>
      <c r="AA323" s="354"/>
      <c r="AB323" s="354"/>
      <c r="AC323" s="354"/>
      <c r="AE323" s="354"/>
    </row>
    <row r="324" spans="1:31" x14ac:dyDescent="0.25">
      <c r="A324" s="354"/>
      <c r="B324" s="354"/>
      <c r="C324" s="354"/>
      <c r="D324" s="354"/>
      <c r="E324" s="354"/>
      <c r="G324" s="354"/>
      <c r="H324" s="354"/>
      <c r="I324" s="354"/>
      <c r="J324" s="354"/>
      <c r="N324" s="354"/>
      <c r="P324" s="354"/>
      <c r="S324" s="354"/>
      <c r="T324" s="354"/>
      <c r="U324" s="354"/>
      <c r="V324" s="354"/>
      <c r="W324" s="354"/>
      <c r="X324" s="354"/>
      <c r="Y324" s="354"/>
      <c r="Z324" s="354"/>
      <c r="AA324" s="354"/>
      <c r="AB324" s="354"/>
      <c r="AC324" s="354"/>
      <c r="AE324" s="354"/>
    </row>
    <row r="325" spans="1:31" x14ac:dyDescent="0.25">
      <c r="A325" s="354"/>
      <c r="B325" s="354"/>
      <c r="C325" s="354"/>
      <c r="D325" s="354"/>
      <c r="E325" s="354"/>
      <c r="G325" s="354"/>
      <c r="H325" s="354"/>
      <c r="I325" s="354"/>
      <c r="J325" s="354"/>
      <c r="N325" s="354"/>
      <c r="P325" s="354"/>
      <c r="S325" s="354"/>
      <c r="T325" s="354"/>
      <c r="U325" s="354"/>
      <c r="V325" s="354"/>
      <c r="W325" s="354"/>
      <c r="X325" s="354"/>
      <c r="Y325" s="354"/>
      <c r="Z325" s="354"/>
      <c r="AA325" s="354"/>
      <c r="AB325" s="354"/>
      <c r="AC325" s="354"/>
      <c r="AE325" s="354"/>
    </row>
    <row r="326" spans="1:31" x14ac:dyDescent="0.25">
      <c r="A326" s="354"/>
      <c r="B326" s="354"/>
      <c r="C326" s="354"/>
      <c r="D326" s="354"/>
      <c r="E326" s="354"/>
      <c r="G326" s="354"/>
      <c r="H326" s="354"/>
      <c r="I326" s="354"/>
      <c r="J326" s="354"/>
      <c r="N326" s="354"/>
      <c r="P326" s="354"/>
      <c r="S326" s="354"/>
      <c r="T326" s="354"/>
      <c r="U326" s="354"/>
      <c r="V326" s="354"/>
      <c r="W326" s="354"/>
      <c r="X326" s="354"/>
      <c r="Y326" s="354"/>
      <c r="Z326" s="354"/>
      <c r="AA326" s="354"/>
      <c r="AB326" s="354"/>
      <c r="AC326" s="354"/>
      <c r="AE326" s="354"/>
    </row>
    <row r="327" spans="1:31" x14ac:dyDescent="0.25">
      <c r="A327" s="354"/>
      <c r="B327" s="354"/>
      <c r="C327" s="354"/>
      <c r="D327" s="354"/>
      <c r="E327" s="354"/>
      <c r="G327" s="354"/>
      <c r="H327" s="354"/>
      <c r="I327" s="354"/>
      <c r="J327" s="354"/>
      <c r="N327" s="354"/>
      <c r="P327" s="354"/>
      <c r="S327" s="354"/>
      <c r="T327" s="354"/>
      <c r="U327" s="354"/>
      <c r="V327" s="354"/>
      <c r="W327" s="354"/>
      <c r="X327" s="354"/>
      <c r="Y327" s="354"/>
      <c r="Z327" s="354"/>
      <c r="AA327" s="354"/>
      <c r="AB327" s="354"/>
      <c r="AC327" s="354"/>
      <c r="AE327" s="354"/>
    </row>
    <row r="328" spans="1:31" x14ac:dyDescent="0.25">
      <c r="A328" s="354"/>
      <c r="B328" s="354"/>
      <c r="C328" s="354"/>
      <c r="D328" s="354"/>
      <c r="E328" s="354"/>
      <c r="G328" s="354"/>
      <c r="H328" s="354"/>
      <c r="I328" s="354"/>
      <c r="J328" s="354"/>
      <c r="N328" s="354"/>
      <c r="P328" s="354"/>
      <c r="S328" s="354"/>
      <c r="T328" s="354"/>
      <c r="U328" s="354"/>
      <c r="V328" s="354"/>
      <c r="W328" s="354"/>
      <c r="X328" s="354"/>
      <c r="Y328" s="354"/>
      <c r="Z328" s="354"/>
      <c r="AA328" s="354"/>
      <c r="AB328" s="354"/>
      <c r="AC328" s="354"/>
      <c r="AE328" s="354"/>
    </row>
    <row r="329" spans="1:31" x14ac:dyDescent="0.25">
      <c r="A329" s="354"/>
      <c r="B329" s="354"/>
      <c r="C329" s="354"/>
      <c r="D329" s="354"/>
      <c r="E329" s="354"/>
      <c r="G329" s="354"/>
      <c r="H329" s="354"/>
      <c r="I329" s="354"/>
      <c r="J329" s="354"/>
      <c r="N329" s="354"/>
      <c r="P329" s="354"/>
      <c r="S329" s="354"/>
      <c r="T329" s="354"/>
      <c r="U329" s="354"/>
      <c r="V329" s="354"/>
      <c r="W329" s="354"/>
      <c r="X329" s="354"/>
      <c r="Y329" s="354"/>
      <c r="Z329" s="354"/>
      <c r="AA329" s="354"/>
      <c r="AB329" s="354"/>
      <c r="AC329" s="354"/>
      <c r="AE329" s="354"/>
    </row>
    <row r="330" spans="1:31" x14ac:dyDescent="0.25">
      <c r="A330" s="354"/>
      <c r="B330" s="354"/>
      <c r="C330" s="354"/>
      <c r="D330" s="354"/>
      <c r="E330" s="354"/>
      <c r="G330" s="354"/>
      <c r="H330" s="354"/>
      <c r="I330" s="354"/>
      <c r="J330" s="354"/>
      <c r="N330" s="354"/>
      <c r="P330" s="354"/>
      <c r="S330" s="354"/>
      <c r="T330" s="354"/>
      <c r="U330" s="354"/>
      <c r="V330" s="354"/>
      <c r="W330" s="354"/>
      <c r="X330" s="354"/>
      <c r="Y330" s="354"/>
      <c r="Z330" s="354"/>
      <c r="AA330" s="354"/>
      <c r="AB330" s="354"/>
      <c r="AC330" s="354"/>
      <c r="AE330" s="354"/>
    </row>
    <row r="331" spans="1:31" x14ac:dyDescent="0.25">
      <c r="A331" s="354"/>
      <c r="B331" s="354"/>
      <c r="C331" s="354"/>
      <c r="D331" s="354"/>
      <c r="E331" s="354"/>
      <c r="G331" s="354"/>
      <c r="H331" s="354"/>
      <c r="I331" s="354"/>
      <c r="J331" s="354"/>
      <c r="N331" s="354"/>
      <c r="P331" s="354"/>
      <c r="S331" s="354"/>
      <c r="T331" s="354"/>
      <c r="U331" s="354"/>
      <c r="V331" s="354"/>
      <c r="W331" s="354"/>
      <c r="X331" s="354"/>
      <c r="Y331" s="354"/>
      <c r="Z331" s="354"/>
      <c r="AA331" s="354"/>
      <c r="AB331" s="354"/>
      <c r="AC331" s="354"/>
      <c r="AE331" s="354"/>
    </row>
    <row r="332" spans="1:31" x14ac:dyDescent="0.25">
      <c r="A332" s="354"/>
      <c r="B332" s="354"/>
      <c r="C332" s="354"/>
      <c r="D332" s="354"/>
      <c r="E332" s="354"/>
      <c r="G332" s="354"/>
      <c r="H332" s="354"/>
      <c r="I332" s="354"/>
      <c r="J332" s="354"/>
      <c r="N332" s="354"/>
      <c r="P332" s="354"/>
      <c r="S332" s="354"/>
      <c r="T332" s="354"/>
      <c r="U332" s="354"/>
      <c r="V332" s="354"/>
      <c r="W332" s="354"/>
      <c r="X332" s="354"/>
      <c r="Y332" s="354"/>
      <c r="Z332" s="354"/>
      <c r="AA332" s="354"/>
      <c r="AB332" s="354"/>
      <c r="AC332" s="354"/>
      <c r="AE332" s="354"/>
    </row>
    <row r="333" spans="1:31" x14ac:dyDescent="0.25">
      <c r="A333" s="354"/>
      <c r="B333" s="354"/>
      <c r="C333" s="354"/>
      <c r="D333" s="354"/>
      <c r="E333" s="354"/>
      <c r="G333" s="354"/>
      <c r="H333" s="354"/>
      <c r="I333" s="354"/>
      <c r="J333" s="354"/>
      <c r="N333" s="354"/>
      <c r="P333" s="354"/>
      <c r="S333" s="354"/>
      <c r="T333" s="354"/>
      <c r="U333" s="354"/>
      <c r="V333" s="354"/>
      <c r="W333" s="354"/>
      <c r="X333" s="354"/>
      <c r="Y333" s="354"/>
      <c r="Z333" s="354"/>
      <c r="AA333" s="354"/>
      <c r="AB333" s="354"/>
      <c r="AC333" s="354"/>
      <c r="AE333" s="354"/>
    </row>
    <row r="334" spans="1:31" x14ac:dyDescent="0.25">
      <c r="A334" s="354"/>
      <c r="B334" s="354"/>
      <c r="C334" s="354"/>
      <c r="D334" s="354"/>
      <c r="E334" s="354"/>
      <c r="G334" s="354"/>
      <c r="H334" s="354"/>
      <c r="I334" s="354"/>
      <c r="J334" s="354"/>
      <c r="N334" s="354"/>
      <c r="P334" s="354"/>
      <c r="S334" s="354"/>
      <c r="T334" s="354"/>
      <c r="U334" s="354"/>
      <c r="V334" s="354"/>
      <c r="W334" s="354"/>
      <c r="X334" s="354"/>
      <c r="Y334" s="354"/>
      <c r="Z334" s="354"/>
      <c r="AA334" s="354"/>
      <c r="AB334" s="354"/>
      <c r="AC334" s="354"/>
      <c r="AE334" s="354"/>
    </row>
    <row r="335" spans="1:31" x14ac:dyDescent="0.25">
      <c r="A335" s="354"/>
      <c r="B335" s="354"/>
      <c r="C335" s="354"/>
      <c r="D335" s="354"/>
      <c r="E335" s="354"/>
      <c r="G335" s="354"/>
      <c r="H335" s="354"/>
      <c r="I335" s="354"/>
      <c r="J335" s="354"/>
      <c r="N335" s="354"/>
      <c r="P335" s="354"/>
      <c r="S335" s="354"/>
      <c r="T335" s="354"/>
      <c r="U335" s="354"/>
      <c r="V335" s="354"/>
      <c r="W335" s="354"/>
      <c r="X335" s="354"/>
      <c r="Y335" s="354"/>
      <c r="Z335" s="354"/>
      <c r="AA335" s="354"/>
      <c r="AB335" s="354"/>
      <c r="AC335" s="354"/>
      <c r="AE335" s="354"/>
    </row>
    <row r="336" spans="1:31" x14ac:dyDescent="0.25">
      <c r="A336" s="354"/>
      <c r="B336" s="354"/>
      <c r="C336" s="354"/>
      <c r="D336" s="354"/>
      <c r="E336" s="354"/>
      <c r="G336" s="354"/>
      <c r="H336" s="354"/>
      <c r="I336" s="354"/>
      <c r="J336" s="354"/>
      <c r="N336" s="354"/>
      <c r="P336" s="354"/>
      <c r="S336" s="354"/>
      <c r="T336" s="354"/>
      <c r="U336" s="354"/>
      <c r="V336" s="354"/>
      <c r="W336" s="354"/>
      <c r="X336" s="354"/>
      <c r="Y336" s="354"/>
      <c r="Z336" s="354"/>
      <c r="AA336" s="354"/>
      <c r="AB336" s="354"/>
      <c r="AC336" s="354"/>
      <c r="AE336" s="354"/>
    </row>
    <row r="337" spans="1:31" x14ac:dyDescent="0.25">
      <c r="A337" s="354"/>
      <c r="B337" s="354"/>
      <c r="C337" s="354"/>
      <c r="D337" s="354"/>
      <c r="E337" s="354"/>
      <c r="G337" s="354"/>
      <c r="H337" s="354"/>
      <c r="I337" s="354"/>
      <c r="J337" s="354"/>
      <c r="N337" s="354"/>
      <c r="P337" s="354"/>
      <c r="S337" s="354"/>
      <c r="T337" s="354"/>
      <c r="U337" s="354"/>
      <c r="V337" s="354"/>
      <c r="W337" s="354"/>
      <c r="X337" s="354"/>
      <c r="Y337" s="354"/>
      <c r="Z337" s="354"/>
      <c r="AA337" s="354"/>
      <c r="AB337" s="354"/>
      <c r="AC337" s="354"/>
      <c r="AE337" s="354"/>
    </row>
    <row r="338" spans="1:31" x14ac:dyDescent="0.25">
      <c r="A338" s="354"/>
      <c r="B338" s="354"/>
      <c r="C338" s="354"/>
      <c r="D338" s="354"/>
      <c r="E338" s="354"/>
      <c r="G338" s="354"/>
      <c r="H338" s="354"/>
      <c r="I338" s="354"/>
      <c r="J338" s="354"/>
      <c r="N338" s="354"/>
      <c r="P338" s="354"/>
      <c r="S338" s="354"/>
      <c r="T338" s="354"/>
      <c r="U338" s="354"/>
      <c r="V338" s="354"/>
      <c r="W338" s="354"/>
      <c r="X338" s="354"/>
      <c r="Y338" s="354"/>
      <c r="Z338" s="354"/>
      <c r="AA338" s="354"/>
      <c r="AB338" s="354"/>
      <c r="AC338" s="354"/>
      <c r="AE338" s="354"/>
    </row>
    <row r="339" spans="1:31" x14ac:dyDescent="0.25">
      <c r="A339" s="354"/>
      <c r="B339" s="354"/>
      <c r="C339" s="354"/>
      <c r="D339" s="354"/>
      <c r="E339" s="354"/>
      <c r="G339" s="354"/>
      <c r="H339" s="354"/>
      <c r="I339" s="354"/>
      <c r="J339" s="354"/>
      <c r="N339" s="354"/>
      <c r="P339" s="354"/>
      <c r="S339" s="354"/>
      <c r="T339" s="354"/>
      <c r="U339" s="354"/>
      <c r="V339" s="354"/>
      <c r="W339" s="354"/>
      <c r="X339" s="354"/>
      <c r="Y339" s="354"/>
      <c r="Z339" s="354"/>
      <c r="AA339" s="354"/>
      <c r="AB339" s="354"/>
      <c r="AC339" s="354"/>
      <c r="AE339" s="354"/>
    </row>
    <row r="340" spans="1:31" x14ac:dyDescent="0.25">
      <c r="A340" s="354"/>
      <c r="B340" s="354"/>
      <c r="C340" s="354"/>
      <c r="D340" s="354"/>
      <c r="E340" s="354"/>
      <c r="G340" s="354"/>
      <c r="H340" s="354"/>
      <c r="I340" s="354"/>
      <c r="J340" s="354"/>
      <c r="N340" s="354"/>
      <c r="P340" s="354"/>
      <c r="S340" s="354"/>
      <c r="T340" s="354"/>
      <c r="U340" s="354"/>
      <c r="V340" s="354"/>
      <c r="W340" s="354"/>
      <c r="X340" s="354"/>
      <c r="Y340" s="354"/>
      <c r="Z340" s="354"/>
      <c r="AA340" s="354"/>
      <c r="AB340" s="354"/>
      <c r="AC340" s="354"/>
      <c r="AE340" s="354"/>
    </row>
    <row r="341" spans="1:31" x14ac:dyDescent="0.25">
      <c r="A341" s="354"/>
      <c r="B341" s="354"/>
      <c r="C341" s="354"/>
      <c r="D341" s="354"/>
      <c r="E341" s="354"/>
      <c r="G341" s="354"/>
      <c r="H341" s="354"/>
      <c r="I341" s="354"/>
      <c r="J341" s="354"/>
      <c r="N341" s="354"/>
      <c r="P341" s="354"/>
      <c r="S341" s="354"/>
      <c r="T341" s="354"/>
      <c r="U341" s="354"/>
      <c r="V341" s="354"/>
      <c r="W341" s="354"/>
      <c r="X341" s="354"/>
      <c r="Y341" s="354"/>
      <c r="Z341" s="354"/>
      <c r="AA341" s="354"/>
      <c r="AB341" s="354"/>
      <c r="AC341" s="354"/>
      <c r="AE341" s="354"/>
    </row>
    <row r="342" spans="1:31" x14ac:dyDescent="0.25">
      <c r="A342" s="354"/>
      <c r="B342" s="354"/>
      <c r="C342" s="354"/>
      <c r="D342" s="354"/>
      <c r="E342" s="354"/>
      <c r="G342" s="354"/>
      <c r="H342" s="354"/>
      <c r="I342" s="354"/>
      <c r="J342" s="354"/>
      <c r="N342" s="354"/>
      <c r="P342" s="354"/>
      <c r="S342" s="354"/>
      <c r="T342" s="354"/>
      <c r="U342" s="354"/>
      <c r="V342" s="354"/>
      <c r="W342" s="354"/>
      <c r="X342" s="354"/>
      <c r="Y342" s="354"/>
      <c r="Z342" s="354"/>
      <c r="AA342" s="354"/>
      <c r="AB342" s="354"/>
      <c r="AC342" s="354"/>
      <c r="AE342" s="354"/>
    </row>
    <row r="343" spans="1:31" x14ac:dyDescent="0.25">
      <c r="A343" s="354"/>
      <c r="B343" s="354"/>
      <c r="C343" s="354"/>
      <c r="D343" s="354"/>
      <c r="E343" s="354"/>
      <c r="G343" s="354"/>
      <c r="H343" s="354"/>
      <c r="I343" s="354"/>
      <c r="J343" s="354"/>
      <c r="N343" s="354"/>
      <c r="P343" s="354"/>
      <c r="S343" s="354"/>
      <c r="T343" s="354"/>
      <c r="U343" s="354"/>
      <c r="V343" s="354"/>
      <c r="W343" s="354"/>
      <c r="X343" s="354"/>
      <c r="Y343" s="354"/>
      <c r="Z343" s="354"/>
      <c r="AA343" s="354"/>
      <c r="AB343" s="354"/>
      <c r="AC343" s="354"/>
      <c r="AE343" s="354"/>
    </row>
    <row r="344" spans="1:31" x14ac:dyDescent="0.25">
      <c r="A344" s="354"/>
      <c r="B344" s="354"/>
      <c r="C344" s="354"/>
      <c r="D344" s="354"/>
      <c r="E344" s="354"/>
      <c r="G344" s="354"/>
      <c r="H344" s="354"/>
      <c r="I344" s="354"/>
      <c r="J344" s="354"/>
      <c r="N344" s="354"/>
      <c r="P344" s="354"/>
      <c r="S344" s="354"/>
      <c r="T344" s="354"/>
      <c r="U344" s="354"/>
      <c r="V344" s="354"/>
      <c r="W344" s="354"/>
      <c r="X344" s="354"/>
      <c r="Y344" s="354"/>
      <c r="Z344" s="354"/>
      <c r="AA344" s="354"/>
      <c r="AB344" s="354"/>
      <c r="AC344" s="354"/>
      <c r="AE344" s="354"/>
    </row>
    <row r="345" spans="1:31" x14ac:dyDescent="0.25">
      <c r="A345" s="354"/>
      <c r="B345" s="354"/>
      <c r="C345" s="354"/>
      <c r="D345" s="354"/>
      <c r="E345" s="354"/>
      <c r="G345" s="354"/>
      <c r="H345" s="354"/>
      <c r="I345" s="354"/>
      <c r="J345" s="354"/>
      <c r="N345" s="354"/>
      <c r="P345" s="354"/>
      <c r="S345" s="354"/>
      <c r="T345" s="354"/>
      <c r="U345" s="354"/>
      <c r="V345" s="354"/>
      <c r="W345" s="354"/>
      <c r="X345" s="354"/>
      <c r="Y345" s="354"/>
      <c r="Z345" s="354"/>
      <c r="AA345" s="354"/>
      <c r="AB345" s="354"/>
      <c r="AC345" s="354"/>
      <c r="AE345" s="354"/>
    </row>
    <row r="346" spans="1:31" x14ac:dyDescent="0.25">
      <c r="A346" s="354"/>
      <c r="B346" s="354"/>
      <c r="C346" s="354"/>
      <c r="D346" s="354"/>
      <c r="E346" s="354"/>
      <c r="G346" s="354"/>
      <c r="H346" s="354"/>
      <c r="I346" s="354"/>
      <c r="J346" s="354"/>
      <c r="N346" s="354"/>
      <c r="P346" s="354"/>
      <c r="S346" s="354"/>
      <c r="T346" s="354"/>
      <c r="U346" s="354"/>
      <c r="V346" s="354"/>
      <c r="W346" s="354"/>
      <c r="X346" s="354"/>
      <c r="Y346" s="354"/>
      <c r="Z346" s="354"/>
      <c r="AA346" s="354"/>
      <c r="AB346" s="354"/>
      <c r="AC346" s="354"/>
      <c r="AE346" s="354"/>
    </row>
    <row r="347" spans="1:31" x14ac:dyDescent="0.25">
      <c r="A347" s="354"/>
      <c r="B347" s="354"/>
      <c r="C347" s="354"/>
      <c r="D347" s="354"/>
      <c r="E347" s="354"/>
      <c r="G347" s="354"/>
      <c r="H347" s="354"/>
      <c r="I347" s="354"/>
      <c r="J347" s="354"/>
      <c r="N347" s="354"/>
      <c r="P347" s="354"/>
      <c r="S347" s="354"/>
      <c r="T347" s="354"/>
      <c r="U347" s="354"/>
      <c r="V347" s="354"/>
      <c r="W347" s="354"/>
      <c r="X347" s="354"/>
      <c r="Y347" s="354"/>
      <c r="Z347" s="354"/>
      <c r="AA347" s="354"/>
      <c r="AB347" s="354"/>
      <c r="AC347" s="354"/>
      <c r="AE347" s="354"/>
    </row>
    <row r="348" spans="1:31" x14ac:dyDescent="0.25">
      <c r="A348" s="354"/>
      <c r="B348" s="354"/>
      <c r="C348" s="354"/>
      <c r="D348" s="354"/>
      <c r="E348" s="354"/>
      <c r="G348" s="354"/>
      <c r="H348" s="354"/>
      <c r="I348" s="354"/>
      <c r="J348" s="354"/>
      <c r="N348" s="354"/>
      <c r="P348" s="354"/>
      <c r="S348" s="354"/>
      <c r="T348" s="354"/>
      <c r="U348" s="354"/>
      <c r="V348" s="354"/>
      <c r="W348" s="354"/>
      <c r="X348" s="354"/>
      <c r="Y348" s="354"/>
      <c r="Z348" s="354"/>
      <c r="AA348" s="354"/>
      <c r="AB348" s="354"/>
      <c r="AC348" s="354"/>
      <c r="AE348" s="354"/>
    </row>
    <row r="349" spans="1:31" x14ac:dyDescent="0.25">
      <c r="A349" s="354"/>
      <c r="B349" s="354"/>
      <c r="C349" s="354"/>
      <c r="D349" s="354"/>
      <c r="E349" s="354"/>
      <c r="G349" s="354"/>
      <c r="H349" s="354"/>
      <c r="I349" s="354"/>
      <c r="J349" s="354"/>
      <c r="N349" s="354"/>
      <c r="P349" s="354"/>
      <c r="S349" s="354"/>
      <c r="T349" s="354"/>
      <c r="U349" s="354"/>
      <c r="V349" s="354"/>
      <c r="W349" s="354"/>
      <c r="X349" s="354"/>
      <c r="Y349" s="354"/>
      <c r="Z349" s="354"/>
      <c r="AA349" s="354"/>
      <c r="AB349" s="354"/>
      <c r="AC349" s="354"/>
      <c r="AE349" s="354"/>
    </row>
    <row r="350" spans="1:31" x14ac:dyDescent="0.25">
      <c r="A350" s="354"/>
      <c r="B350" s="354"/>
      <c r="C350" s="354"/>
      <c r="D350" s="354"/>
      <c r="E350" s="354"/>
      <c r="G350" s="354"/>
      <c r="H350" s="354"/>
      <c r="I350" s="354"/>
      <c r="J350" s="354"/>
      <c r="N350" s="354"/>
      <c r="P350" s="354"/>
      <c r="S350" s="354"/>
      <c r="T350" s="354"/>
      <c r="U350" s="354"/>
      <c r="V350" s="354"/>
      <c r="W350" s="354"/>
      <c r="X350" s="354"/>
      <c r="Y350" s="354"/>
      <c r="Z350" s="354"/>
      <c r="AA350" s="354"/>
      <c r="AB350" s="354"/>
      <c r="AC350" s="354"/>
      <c r="AE350" s="354"/>
    </row>
    <row r="351" spans="1:31" x14ac:dyDescent="0.25">
      <c r="A351" s="354"/>
      <c r="B351" s="354"/>
      <c r="C351" s="354"/>
      <c r="D351" s="354"/>
      <c r="E351" s="354"/>
      <c r="G351" s="354"/>
      <c r="H351" s="354"/>
      <c r="I351" s="354"/>
      <c r="J351" s="354"/>
      <c r="N351" s="354"/>
      <c r="P351" s="354"/>
      <c r="S351" s="354"/>
      <c r="T351" s="354"/>
      <c r="U351" s="354"/>
      <c r="V351" s="354"/>
      <c r="W351" s="354"/>
      <c r="X351" s="354"/>
      <c r="Y351" s="354"/>
      <c r="Z351" s="354"/>
      <c r="AA351" s="354"/>
      <c r="AB351" s="354"/>
      <c r="AC351" s="354"/>
      <c r="AE351" s="354"/>
    </row>
    <row r="352" spans="1:31" x14ac:dyDescent="0.25">
      <c r="A352" s="354"/>
      <c r="B352" s="354"/>
      <c r="C352" s="354"/>
      <c r="D352" s="354"/>
      <c r="E352" s="354"/>
      <c r="G352" s="354"/>
      <c r="H352" s="354"/>
      <c r="I352" s="354"/>
      <c r="J352" s="354"/>
      <c r="N352" s="354"/>
      <c r="P352" s="354"/>
      <c r="S352" s="354"/>
      <c r="T352" s="354"/>
      <c r="U352" s="354"/>
      <c r="V352" s="354"/>
      <c r="W352" s="354"/>
      <c r="X352" s="354"/>
      <c r="Y352" s="354"/>
      <c r="Z352" s="354"/>
      <c r="AA352" s="354"/>
      <c r="AB352" s="354"/>
      <c r="AC352" s="354"/>
      <c r="AE352" s="354"/>
    </row>
    <row r="353" spans="1:31" x14ac:dyDescent="0.25">
      <c r="A353" s="354"/>
      <c r="B353" s="354"/>
      <c r="C353" s="354"/>
      <c r="D353" s="354"/>
      <c r="E353" s="354"/>
      <c r="G353" s="354"/>
      <c r="H353" s="354"/>
      <c r="I353" s="354"/>
      <c r="J353" s="354"/>
      <c r="N353" s="354"/>
      <c r="P353" s="354"/>
      <c r="S353" s="354"/>
      <c r="T353" s="354"/>
      <c r="U353" s="354"/>
      <c r="V353" s="354"/>
      <c r="W353" s="354"/>
      <c r="X353" s="354"/>
      <c r="Y353" s="354"/>
      <c r="Z353" s="354"/>
      <c r="AA353" s="354"/>
      <c r="AB353" s="354"/>
      <c r="AC353" s="354"/>
      <c r="AE353" s="354"/>
    </row>
    <row r="354" spans="1:31" x14ac:dyDescent="0.25">
      <c r="A354" s="354"/>
      <c r="B354" s="354"/>
      <c r="C354" s="354"/>
      <c r="D354" s="354"/>
      <c r="E354" s="354"/>
      <c r="G354" s="354"/>
      <c r="H354" s="354"/>
      <c r="I354" s="354"/>
      <c r="J354" s="354"/>
      <c r="N354" s="354"/>
      <c r="P354" s="354"/>
      <c r="S354" s="354"/>
      <c r="T354" s="354"/>
      <c r="U354" s="354"/>
      <c r="V354" s="354"/>
      <c r="W354" s="354"/>
      <c r="X354" s="354"/>
      <c r="Y354" s="354"/>
      <c r="Z354" s="354"/>
      <c r="AA354" s="354"/>
      <c r="AB354" s="354"/>
      <c r="AC354" s="354"/>
      <c r="AE354" s="354"/>
    </row>
    <row r="355" spans="1:31" x14ac:dyDescent="0.25">
      <c r="A355" s="354"/>
      <c r="B355" s="354"/>
      <c r="C355" s="354"/>
      <c r="D355" s="354"/>
      <c r="E355" s="354"/>
      <c r="G355" s="354"/>
      <c r="H355" s="354"/>
      <c r="I355" s="354"/>
      <c r="J355" s="354"/>
      <c r="N355" s="354"/>
      <c r="P355" s="354"/>
      <c r="S355" s="354"/>
      <c r="T355" s="354"/>
      <c r="U355" s="354"/>
      <c r="V355" s="354"/>
      <c r="W355" s="354"/>
      <c r="X355" s="354"/>
      <c r="Y355" s="354"/>
      <c r="Z355" s="354"/>
      <c r="AA355" s="354"/>
      <c r="AB355" s="354"/>
      <c r="AC355" s="354"/>
      <c r="AE355" s="354"/>
    </row>
    <row r="356" spans="1:31" x14ac:dyDescent="0.25">
      <c r="A356" s="354"/>
      <c r="B356" s="354"/>
      <c r="C356" s="354"/>
      <c r="D356" s="354"/>
      <c r="E356" s="354"/>
      <c r="G356" s="354"/>
      <c r="H356" s="354"/>
      <c r="I356" s="354"/>
      <c r="J356" s="354"/>
      <c r="N356" s="354"/>
      <c r="P356" s="354"/>
      <c r="S356" s="354"/>
      <c r="T356" s="354"/>
      <c r="U356" s="354"/>
      <c r="V356" s="354"/>
      <c r="W356" s="354"/>
      <c r="X356" s="354"/>
      <c r="Y356" s="354"/>
      <c r="Z356" s="354"/>
      <c r="AA356" s="354"/>
      <c r="AB356" s="354"/>
      <c r="AC356" s="354"/>
      <c r="AE356" s="354"/>
    </row>
    <row r="357" spans="1:31" x14ac:dyDescent="0.25">
      <c r="A357" s="354"/>
      <c r="B357" s="354"/>
      <c r="C357" s="354"/>
      <c r="D357" s="354"/>
      <c r="E357" s="354"/>
      <c r="G357" s="354"/>
      <c r="H357" s="354"/>
      <c r="I357" s="354"/>
      <c r="J357" s="354"/>
      <c r="N357" s="354"/>
      <c r="P357" s="354"/>
      <c r="S357" s="354"/>
      <c r="T357" s="354"/>
      <c r="U357" s="354"/>
      <c r="V357" s="354"/>
      <c r="W357" s="354"/>
      <c r="X357" s="354"/>
      <c r="Y357" s="354"/>
      <c r="Z357" s="354"/>
      <c r="AA357" s="354"/>
      <c r="AB357" s="354"/>
      <c r="AC357" s="354"/>
      <c r="AE357" s="354"/>
    </row>
    <row r="358" spans="1:31" x14ac:dyDescent="0.25">
      <c r="A358" s="354"/>
      <c r="B358" s="354"/>
      <c r="C358" s="354"/>
      <c r="D358" s="354"/>
      <c r="E358" s="354"/>
      <c r="G358" s="354"/>
      <c r="H358" s="354"/>
      <c r="I358" s="354"/>
      <c r="J358" s="354"/>
      <c r="N358" s="354"/>
      <c r="P358" s="354"/>
      <c r="S358" s="354"/>
      <c r="T358" s="354"/>
      <c r="U358" s="354"/>
      <c r="V358" s="354"/>
      <c r="W358" s="354"/>
      <c r="X358" s="354"/>
      <c r="Y358" s="354"/>
      <c r="Z358" s="354"/>
      <c r="AA358" s="354"/>
      <c r="AB358" s="354"/>
      <c r="AC358" s="354"/>
      <c r="AE358" s="354"/>
    </row>
    <row r="359" spans="1:31" x14ac:dyDescent="0.25">
      <c r="A359" s="354"/>
      <c r="B359" s="354"/>
      <c r="C359" s="354"/>
      <c r="D359" s="354"/>
      <c r="E359" s="354"/>
      <c r="G359" s="354"/>
      <c r="H359" s="354"/>
      <c r="I359" s="354"/>
      <c r="J359" s="354"/>
      <c r="N359" s="354"/>
      <c r="P359" s="354"/>
      <c r="S359" s="354"/>
      <c r="T359" s="354"/>
      <c r="U359" s="354"/>
      <c r="V359" s="354"/>
      <c r="W359" s="354"/>
      <c r="X359" s="354"/>
      <c r="Y359" s="354"/>
      <c r="Z359" s="354"/>
      <c r="AA359" s="354"/>
      <c r="AB359" s="354"/>
      <c r="AC359" s="354"/>
      <c r="AE359" s="354"/>
    </row>
    <row r="360" spans="1:31" x14ac:dyDescent="0.25">
      <c r="A360" s="354"/>
      <c r="B360" s="354"/>
      <c r="C360" s="354"/>
      <c r="D360" s="354"/>
      <c r="E360" s="354"/>
      <c r="G360" s="354"/>
      <c r="H360" s="354"/>
      <c r="I360" s="354"/>
      <c r="J360" s="354"/>
      <c r="N360" s="354"/>
      <c r="P360" s="354"/>
      <c r="S360" s="354"/>
      <c r="T360" s="354"/>
      <c r="U360" s="354"/>
      <c r="V360" s="354"/>
      <c r="W360" s="354"/>
      <c r="X360" s="354"/>
      <c r="Y360" s="354"/>
      <c r="Z360" s="354"/>
      <c r="AA360" s="354"/>
      <c r="AB360" s="354"/>
      <c r="AC360" s="354"/>
      <c r="AE360" s="354"/>
    </row>
    <row r="361" spans="1:31" x14ac:dyDescent="0.25">
      <c r="A361" s="354"/>
      <c r="B361" s="354"/>
      <c r="C361" s="354"/>
      <c r="D361" s="354"/>
      <c r="E361" s="354"/>
      <c r="G361" s="354"/>
      <c r="H361" s="354"/>
      <c r="I361" s="354"/>
      <c r="J361" s="354"/>
      <c r="N361" s="354"/>
      <c r="P361" s="354"/>
      <c r="S361" s="354"/>
      <c r="T361" s="354"/>
      <c r="U361" s="354"/>
      <c r="V361" s="354"/>
      <c r="W361" s="354"/>
      <c r="X361" s="354"/>
      <c r="Y361" s="354"/>
      <c r="Z361" s="354"/>
      <c r="AA361" s="354"/>
      <c r="AB361" s="354"/>
      <c r="AC361" s="354"/>
      <c r="AE361" s="354"/>
    </row>
    <row r="362" spans="1:31" x14ac:dyDescent="0.25">
      <c r="A362" s="354"/>
      <c r="B362" s="354"/>
      <c r="C362" s="354"/>
      <c r="D362" s="354"/>
      <c r="E362" s="354"/>
      <c r="G362" s="354"/>
      <c r="H362" s="354"/>
      <c r="I362" s="354"/>
      <c r="J362" s="354"/>
      <c r="N362" s="354"/>
      <c r="P362" s="354"/>
      <c r="S362" s="354"/>
      <c r="T362" s="354"/>
      <c r="U362" s="354"/>
      <c r="V362" s="354"/>
      <c r="W362" s="354"/>
      <c r="X362" s="354"/>
      <c r="Y362" s="354"/>
      <c r="Z362" s="354"/>
      <c r="AA362" s="354"/>
      <c r="AB362" s="354"/>
      <c r="AC362" s="354"/>
      <c r="AE362" s="354"/>
    </row>
    <row r="363" spans="1:31" x14ac:dyDescent="0.25">
      <c r="A363" s="354"/>
      <c r="B363" s="354"/>
      <c r="C363" s="354"/>
      <c r="D363" s="354"/>
      <c r="E363" s="354"/>
      <c r="G363" s="354"/>
      <c r="H363" s="354"/>
      <c r="I363" s="354"/>
      <c r="J363" s="354"/>
      <c r="N363" s="354"/>
      <c r="P363" s="354"/>
      <c r="S363" s="354"/>
      <c r="T363" s="354"/>
      <c r="U363" s="354"/>
      <c r="V363" s="354"/>
      <c r="W363" s="354"/>
      <c r="X363" s="354"/>
      <c r="Y363" s="354"/>
      <c r="Z363" s="354"/>
      <c r="AA363" s="354"/>
      <c r="AB363" s="354"/>
      <c r="AC363" s="354"/>
      <c r="AE363" s="354"/>
    </row>
    <row r="364" spans="1:31" x14ac:dyDescent="0.25">
      <c r="A364" s="354"/>
      <c r="B364" s="354"/>
      <c r="C364" s="354"/>
      <c r="D364" s="354"/>
      <c r="E364" s="354"/>
      <c r="G364" s="354"/>
      <c r="H364" s="354"/>
      <c r="I364" s="354"/>
      <c r="J364" s="354"/>
      <c r="N364" s="354"/>
      <c r="P364" s="354"/>
      <c r="S364" s="354"/>
      <c r="T364" s="354"/>
      <c r="U364" s="354"/>
      <c r="V364" s="354"/>
      <c r="W364" s="354"/>
      <c r="X364" s="354"/>
      <c r="Y364" s="354"/>
      <c r="Z364" s="354"/>
      <c r="AA364" s="354"/>
      <c r="AB364" s="354"/>
      <c r="AC364" s="354"/>
      <c r="AE364" s="354"/>
    </row>
    <row r="365" spans="1:31" x14ac:dyDescent="0.25">
      <c r="A365" s="354"/>
      <c r="B365" s="354"/>
      <c r="C365" s="354"/>
      <c r="D365" s="354"/>
      <c r="E365" s="354"/>
      <c r="G365" s="354"/>
      <c r="H365" s="354"/>
      <c r="I365" s="354"/>
      <c r="J365" s="354"/>
      <c r="N365" s="354"/>
      <c r="P365" s="354"/>
      <c r="S365" s="354"/>
      <c r="T365" s="354"/>
      <c r="U365" s="354"/>
      <c r="V365" s="354"/>
      <c r="W365" s="354"/>
      <c r="X365" s="354"/>
      <c r="Y365" s="354"/>
      <c r="Z365" s="354"/>
      <c r="AA365" s="354"/>
      <c r="AB365" s="354"/>
      <c r="AC365" s="354"/>
      <c r="AE365" s="354"/>
    </row>
    <row r="366" spans="1:31" x14ac:dyDescent="0.25">
      <c r="A366" s="354"/>
      <c r="B366" s="354"/>
      <c r="C366" s="354"/>
      <c r="D366" s="354"/>
      <c r="E366" s="354"/>
      <c r="G366" s="354"/>
      <c r="H366" s="354"/>
      <c r="I366" s="354"/>
      <c r="J366" s="354"/>
      <c r="N366" s="354"/>
      <c r="P366" s="354"/>
      <c r="S366" s="354"/>
      <c r="T366" s="354"/>
      <c r="U366" s="354"/>
      <c r="V366" s="354"/>
      <c r="W366" s="354"/>
      <c r="X366" s="354"/>
      <c r="Y366" s="354"/>
      <c r="Z366" s="354"/>
      <c r="AA366" s="354"/>
      <c r="AB366" s="354"/>
      <c r="AC366" s="354"/>
      <c r="AE366" s="354"/>
    </row>
    <row r="367" spans="1:31" x14ac:dyDescent="0.25">
      <c r="A367" s="354"/>
      <c r="B367" s="354"/>
      <c r="C367" s="354"/>
      <c r="D367" s="354"/>
      <c r="E367" s="354"/>
      <c r="G367" s="354"/>
      <c r="H367" s="354"/>
      <c r="I367" s="354"/>
      <c r="J367" s="354"/>
      <c r="N367" s="354"/>
      <c r="P367" s="354"/>
      <c r="S367" s="354"/>
      <c r="T367" s="354"/>
      <c r="U367" s="354"/>
      <c r="V367" s="354"/>
      <c r="W367" s="354"/>
      <c r="X367" s="354"/>
      <c r="Y367" s="354"/>
      <c r="Z367" s="354"/>
      <c r="AA367" s="354"/>
      <c r="AB367" s="354"/>
      <c r="AC367" s="354"/>
      <c r="AE367" s="354"/>
    </row>
    <row r="368" spans="1:31" x14ac:dyDescent="0.25">
      <c r="A368" s="354"/>
      <c r="B368" s="354"/>
      <c r="C368" s="354"/>
      <c r="D368" s="354"/>
      <c r="E368" s="354"/>
      <c r="G368" s="354"/>
      <c r="H368" s="354"/>
      <c r="I368" s="354"/>
      <c r="J368" s="354"/>
      <c r="N368" s="354"/>
      <c r="P368" s="354"/>
      <c r="S368" s="354"/>
      <c r="T368" s="354"/>
      <c r="U368" s="354"/>
      <c r="V368" s="354"/>
      <c r="W368" s="354"/>
      <c r="X368" s="354"/>
      <c r="Y368" s="354"/>
      <c r="Z368" s="354"/>
      <c r="AA368" s="354"/>
      <c r="AB368" s="354"/>
      <c r="AC368" s="354"/>
      <c r="AE368" s="354"/>
    </row>
    <row r="369" spans="1:31" x14ac:dyDescent="0.25">
      <c r="A369" s="354"/>
      <c r="B369" s="354"/>
      <c r="C369" s="354"/>
      <c r="D369" s="354"/>
      <c r="E369" s="354"/>
      <c r="G369" s="354"/>
      <c r="H369" s="354"/>
      <c r="I369" s="354"/>
      <c r="J369" s="354"/>
      <c r="N369" s="354"/>
      <c r="P369" s="354"/>
      <c r="S369" s="354"/>
      <c r="T369" s="354"/>
      <c r="U369" s="354"/>
      <c r="V369" s="354"/>
      <c r="W369" s="354"/>
      <c r="X369" s="354"/>
      <c r="Y369" s="354"/>
      <c r="Z369" s="354"/>
      <c r="AA369" s="354"/>
      <c r="AB369" s="354"/>
      <c r="AC369" s="354"/>
      <c r="AE369" s="354"/>
    </row>
    <row r="370" spans="1:31" x14ac:dyDescent="0.25">
      <c r="A370" s="354"/>
      <c r="B370" s="354"/>
      <c r="C370" s="354"/>
      <c r="D370" s="354"/>
      <c r="E370" s="354"/>
      <c r="G370" s="354"/>
      <c r="H370" s="354"/>
      <c r="I370" s="354"/>
      <c r="J370" s="354"/>
      <c r="N370" s="354"/>
      <c r="P370" s="354"/>
      <c r="S370" s="354"/>
      <c r="T370" s="354"/>
      <c r="U370" s="354"/>
      <c r="V370" s="354"/>
      <c r="W370" s="354"/>
      <c r="X370" s="354"/>
      <c r="Y370" s="354"/>
      <c r="Z370" s="354"/>
      <c r="AA370" s="354"/>
      <c r="AB370" s="354"/>
      <c r="AC370" s="354"/>
      <c r="AE370" s="354"/>
    </row>
    <row r="371" spans="1:31" x14ac:dyDescent="0.25">
      <c r="A371" s="354"/>
      <c r="B371" s="354"/>
      <c r="C371" s="354"/>
      <c r="D371" s="354"/>
      <c r="E371" s="354"/>
      <c r="G371" s="354"/>
      <c r="H371" s="354"/>
      <c r="I371" s="354"/>
      <c r="J371" s="354"/>
      <c r="N371" s="354"/>
      <c r="P371" s="354"/>
      <c r="S371" s="354"/>
      <c r="T371" s="354"/>
      <c r="U371" s="354"/>
      <c r="V371" s="354"/>
      <c r="W371" s="354"/>
      <c r="X371" s="354"/>
      <c r="Y371" s="354"/>
      <c r="Z371" s="354"/>
      <c r="AA371" s="354"/>
      <c r="AB371" s="354"/>
      <c r="AC371" s="354"/>
      <c r="AE371" s="354"/>
    </row>
    <row r="372" spans="1:31" x14ac:dyDescent="0.25">
      <c r="A372" s="354"/>
      <c r="B372" s="354"/>
      <c r="C372" s="354"/>
      <c r="D372" s="354"/>
      <c r="E372" s="354"/>
      <c r="G372" s="354"/>
      <c r="H372" s="354"/>
      <c r="I372" s="354"/>
      <c r="J372" s="354"/>
      <c r="N372" s="354"/>
      <c r="P372" s="354"/>
      <c r="S372" s="354"/>
      <c r="T372" s="354"/>
      <c r="U372" s="354"/>
      <c r="V372" s="354"/>
      <c r="W372" s="354"/>
      <c r="X372" s="354"/>
      <c r="Y372" s="354"/>
      <c r="Z372" s="354"/>
      <c r="AA372" s="354"/>
      <c r="AB372" s="354"/>
      <c r="AC372" s="354"/>
      <c r="AE372" s="354"/>
    </row>
    <row r="373" spans="1:31" x14ac:dyDescent="0.25">
      <c r="A373" s="354"/>
      <c r="B373" s="354"/>
      <c r="C373" s="354"/>
      <c r="D373" s="354"/>
      <c r="E373" s="354"/>
      <c r="G373" s="354"/>
      <c r="H373" s="354"/>
      <c r="I373" s="354"/>
      <c r="J373" s="354"/>
      <c r="N373" s="354"/>
      <c r="P373" s="354"/>
      <c r="S373" s="354"/>
      <c r="T373" s="354"/>
      <c r="U373" s="354"/>
      <c r="V373" s="354"/>
      <c r="W373" s="354"/>
      <c r="X373" s="354"/>
      <c r="Y373" s="354"/>
      <c r="Z373" s="354"/>
      <c r="AA373" s="354"/>
      <c r="AB373" s="354"/>
      <c r="AC373" s="354"/>
      <c r="AE373" s="354"/>
    </row>
    <row r="374" spans="1:31" x14ac:dyDescent="0.25">
      <c r="A374" s="354"/>
      <c r="B374" s="354"/>
      <c r="C374" s="354"/>
      <c r="D374" s="354"/>
      <c r="E374" s="354"/>
      <c r="G374" s="354"/>
      <c r="H374" s="354"/>
      <c r="I374" s="354"/>
      <c r="J374" s="354"/>
      <c r="N374" s="354"/>
      <c r="P374" s="354"/>
      <c r="S374" s="354"/>
      <c r="T374" s="354"/>
      <c r="U374" s="354"/>
      <c r="V374" s="354"/>
      <c r="W374" s="354"/>
      <c r="X374" s="354"/>
      <c r="Y374" s="354"/>
      <c r="Z374" s="354"/>
      <c r="AA374" s="354"/>
      <c r="AB374" s="354"/>
      <c r="AC374" s="354"/>
      <c r="AE374" s="354"/>
    </row>
    <row r="375" spans="1:31" x14ac:dyDescent="0.25">
      <c r="A375" s="354"/>
      <c r="B375" s="354"/>
      <c r="C375" s="354"/>
      <c r="D375" s="354"/>
      <c r="E375" s="354"/>
      <c r="G375" s="354"/>
      <c r="H375" s="354"/>
      <c r="I375" s="354"/>
      <c r="J375" s="354"/>
      <c r="N375" s="354"/>
      <c r="P375" s="354"/>
      <c r="S375" s="354"/>
      <c r="T375" s="354"/>
      <c r="U375" s="354"/>
      <c r="V375" s="354"/>
      <c r="W375" s="354"/>
      <c r="X375" s="354"/>
      <c r="Y375" s="354"/>
      <c r="Z375" s="354"/>
      <c r="AA375" s="354"/>
      <c r="AB375" s="354"/>
      <c r="AC375" s="354"/>
      <c r="AE375" s="354"/>
    </row>
    <row r="376" spans="1:31" x14ac:dyDescent="0.25">
      <c r="A376" s="354"/>
      <c r="B376" s="354"/>
      <c r="C376" s="354"/>
      <c r="D376" s="354"/>
      <c r="E376" s="354"/>
      <c r="G376" s="354"/>
      <c r="H376" s="354"/>
      <c r="I376" s="354"/>
      <c r="J376" s="354"/>
      <c r="N376" s="354"/>
      <c r="P376" s="354"/>
      <c r="S376" s="354"/>
      <c r="T376" s="354"/>
      <c r="U376" s="354"/>
      <c r="V376" s="354"/>
      <c r="W376" s="354"/>
      <c r="X376" s="354"/>
      <c r="Y376" s="354"/>
      <c r="Z376" s="354"/>
      <c r="AA376" s="354"/>
      <c r="AB376" s="354"/>
      <c r="AC376" s="354"/>
      <c r="AE376" s="354"/>
    </row>
    <row r="377" spans="1:31" x14ac:dyDescent="0.25">
      <c r="A377" s="354"/>
      <c r="B377" s="354"/>
      <c r="C377" s="354"/>
      <c r="D377" s="354"/>
      <c r="E377" s="354"/>
      <c r="G377" s="354"/>
      <c r="H377" s="354"/>
      <c r="I377" s="354"/>
      <c r="J377" s="354"/>
      <c r="N377" s="354"/>
      <c r="P377" s="354"/>
      <c r="S377" s="354"/>
      <c r="T377" s="354"/>
      <c r="U377" s="354"/>
      <c r="V377" s="354"/>
      <c r="W377" s="354"/>
      <c r="X377" s="354"/>
      <c r="Y377" s="354"/>
      <c r="Z377" s="354"/>
      <c r="AA377" s="354"/>
      <c r="AB377" s="354"/>
      <c r="AC377" s="354"/>
      <c r="AE377" s="354"/>
    </row>
    <row r="378" spans="1:31" x14ac:dyDescent="0.25">
      <c r="A378" s="354"/>
      <c r="B378" s="354"/>
      <c r="C378" s="354"/>
      <c r="D378" s="354"/>
      <c r="E378" s="354"/>
      <c r="G378" s="354"/>
      <c r="H378" s="354"/>
      <c r="I378" s="354"/>
      <c r="J378" s="354"/>
      <c r="N378" s="354"/>
      <c r="P378" s="354"/>
      <c r="S378" s="354"/>
      <c r="T378" s="354"/>
      <c r="U378" s="354"/>
      <c r="V378" s="354"/>
      <c r="W378" s="354"/>
      <c r="X378" s="354"/>
      <c r="Y378" s="354"/>
      <c r="Z378" s="354"/>
      <c r="AA378" s="354"/>
      <c r="AB378" s="354"/>
      <c r="AC378" s="354"/>
      <c r="AE378" s="354"/>
    </row>
    <row r="379" spans="1:31" x14ac:dyDescent="0.25">
      <c r="A379" s="354"/>
      <c r="B379" s="354"/>
      <c r="C379" s="354"/>
      <c r="D379" s="354"/>
      <c r="E379" s="354"/>
      <c r="G379" s="354"/>
      <c r="H379" s="354"/>
      <c r="I379" s="354"/>
      <c r="J379" s="354"/>
      <c r="N379" s="354"/>
      <c r="P379" s="354"/>
      <c r="S379" s="354"/>
      <c r="T379" s="354"/>
      <c r="U379" s="354"/>
      <c r="V379" s="354"/>
      <c r="W379" s="354"/>
      <c r="X379" s="354"/>
      <c r="Y379" s="354"/>
      <c r="Z379" s="354"/>
      <c r="AA379" s="354"/>
      <c r="AB379" s="354"/>
      <c r="AC379" s="354"/>
      <c r="AE379" s="354"/>
    </row>
    <row r="380" spans="1:31" x14ac:dyDescent="0.25">
      <c r="A380" s="354"/>
      <c r="B380" s="354"/>
      <c r="C380" s="354"/>
      <c r="D380" s="354"/>
      <c r="E380" s="354"/>
      <c r="G380" s="354"/>
      <c r="H380" s="354"/>
      <c r="I380" s="354"/>
      <c r="J380" s="354"/>
      <c r="N380" s="354"/>
      <c r="P380" s="354"/>
      <c r="S380" s="354"/>
      <c r="T380" s="354"/>
      <c r="U380" s="354"/>
      <c r="V380" s="354"/>
      <c r="W380" s="354"/>
      <c r="X380" s="354"/>
      <c r="Y380" s="354"/>
      <c r="Z380" s="354"/>
      <c r="AA380" s="354"/>
      <c r="AB380" s="354"/>
      <c r="AC380" s="354"/>
      <c r="AE380" s="354"/>
    </row>
    <row r="381" spans="1:31" x14ac:dyDescent="0.25">
      <c r="A381" s="354"/>
      <c r="B381" s="354"/>
      <c r="C381" s="354"/>
      <c r="D381" s="354"/>
      <c r="E381" s="354"/>
      <c r="G381" s="354"/>
      <c r="H381" s="354"/>
      <c r="I381" s="354"/>
      <c r="J381" s="354"/>
      <c r="N381" s="354"/>
      <c r="P381" s="354"/>
      <c r="S381" s="354"/>
      <c r="T381" s="354"/>
      <c r="U381" s="354"/>
      <c r="V381" s="354"/>
      <c r="W381" s="354"/>
      <c r="X381" s="354"/>
      <c r="Y381" s="354"/>
      <c r="Z381" s="354"/>
      <c r="AA381" s="354"/>
      <c r="AB381" s="354"/>
      <c r="AC381" s="354"/>
      <c r="AE381" s="354"/>
    </row>
    <row r="382" spans="1:31" x14ac:dyDescent="0.25">
      <c r="A382" s="354"/>
      <c r="B382" s="354"/>
      <c r="C382" s="354"/>
      <c r="D382" s="354"/>
      <c r="E382" s="354"/>
      <c r="G382" s="354"/>
      <c r="H382" s="354"/>
      <c r="I382" s="354"/>
      <c r="J382" s="354"/>
      <c r="N382" s="354"/>
      <c r="P382" s="354"/>
      <c r="S382" s="354"/>
      <c r="T382" s="354"/>
      <c r="U382" s="354"/>
      <c r="V382" s="354"/>
      <c r="W382" s="354"/>
      <c r="X382" s="354"/>
      <c r="Y382" s="354"/>
      <c r="Z382" s="354"/>
      <c r="AA382" s="354"/>
      <c r="AB382" s="354"/>
      <c r="AC382" s="354"/>
      <c r="AE382" s="354"/>
    </row>
    <row r="383" spans="1:31" x14ac:dyDescent="0.25">
      <c r="A383" s="354"/>
      <c r="B383" s="354"/>
      <c r="C383" s="354"/>
      <c r="D383" s="354"/>
      <c r="E383" s="354"/>
      <c r="G383" s="354"/>
      <c r="H383" s="354"/>
      <c r="I383" s="354"/>
      <c r="J383" s="354"/>
      <c r="N383" s="354"/>
      <c r="P383" s="354"/>
      <c r="S383" s="354"/>
      <c r="T383" s="354"/>
      <c r="U383" s="354"/>
      <c r="V383" s="354"/>
      <c r="W383" s="354"/>
      <c r="X383" s="354"/>
      <c r="Y383" s="354"/>
      <c r="Z383" s="354"/>
      <c r="AA383" s="354"/>
      <c r="AB383" s="354"/>
      <c r="AC383" s="354"/>
      <c r="AE383" s="354"/>
    </row>
    <row r="384" spans="1:31" x14ac:dyDescent="0.25">
      <c r="A384" s="354"/>
      <c r="B384" s="354"/>
      <c r="C384" s="354"/>
      <c r="D384" s="354"/>
      <c r="E384" s="354"/>
      <c r="G384" s="354"/>
      <c r="H384" s="354"/>
      <c r="I384" s="354"/>
      <c r="J384" s="354"/>
      <c r="N384" s="354"/>
      <c r="P384" s="354"/>
      <c r="S384" s="354"/>
      <c r="T384" s="354"/>
      <c r="U384" s="354"/>
      <c r="V384" s="354"/>
      <c r="W384" s="354"/>
      <c r="X384" s="354"/>
      <c r="Y384" s="354"/>
      <c r="Z384" s="354"/>
      <c r="AA384" s="354"/>
      <c r="AB384" s="354"/>
      <c r="AC384" s="354"/>
      <c r="AE384" s="354"/>
    </row>
    <row r="385" spans="1:31" x14ac:dyDescent="0.25">
      <c r="A385" s="354"/>
      <c r="B385" s="354"/>
      <c r="C385" s="354"/>
      <c r="D385" s="354"/>
      <c r="E385" s="354"/>
      <c r="G385" s="354"/>
      <c r="H385" s="354"/>
      <c r="I385" s="354"/>
      <c r="J385" s="354"/>
      <c r="N385" s="354"/>
      <c r="P385" s="354"/>
      <c r="S385" s="354"/>
      <c r="T385" s="354"/>
      <c r="U385" s="354"/>
      <c r="V385" s="354"/>
      <c r="W385" s="354"/>
      <c r="X385" s="354"/>
      <c r="Y385" s="354"/>
      <c r="Z385" s="354"/>
      <c r="AA385" s="354"/>
      <c r="AB385" s="354"/>
      <c r="AC385" s="354"/>
      <c r="AE385" s="354"/>
    </row>
    <row r="386" spans="1:31" x14ac:dyDescent="0.25">
      <c r="A386" s="354"/>
      <c r="B386" s="354"/>
      <c r="C386" s="354"/>
      <c r="D386" s="354"/>
      <c r="E386" s="354"/>
      <c r="G386" s="354"/>
      <c r="H386" s="354"/>
      <c r="I386" s="354"/>
      <c r="J386" s="354"/>
      <c r="N386" s="354"/>
      <c r="P386" s="354"/>
      <c r="S386" s="354"/>
      <c r="T386" s="354"/>
      <c r="U386" s="354"/>
      <c r="V386" s="354"/>
      <c r="W386" s="354"/>
      <c r="X386" s="354"/>
      <c r="Y386" s="354"/>
      <c r="Z386" s="354"/>
      <c r="AA386" s="354"/>
      <c r="AB386" s="354"/>
      <c r="AC386" s="354"/>
      <c r="AE386" s="354"/>
    </row>
    <row r="387" spans="1:31" x14ac:dyDescent="0.25">
      <c r="A387" s="354"/>
      <c r="B387" s="354"/>
      <c r="C387" s="354"/>
      <c r="D387" s="354"/>
      <c r="E387" s="354"/>
      <c r="G387" s="354"/>
      <c r="H387" s="354"/>
      <c r="I387" s="354"/>
      <c r="J387" s="354"/>
      <c r="N387" s="354"/>
      <c r="P387" s="354"/>
      <c r="S387" s="354"/>
      <c r="T387" s="354"/>
      <c r="U387" s="354"/>
      <c r="V387" s="354"/>
      <c r="W387" s="354"/>
      <c r="X387" s="354"/>
      <c r="Y387" s="354"/>
      <c r="Z387" s="354"/>
      <c r="AA387" s="354"/>
      <c r="AB387" s="354"/>
      <c r="AC387" s="354"/>
      <c r="AE387" s="354"/>
    </row>
    <row r="388" spans="1:31" x14ac:dyDescent="0.25">
      <c r="A388" s="354"/>
      <c r="B388" s="354"/>
      <c r="C388" s="354"/>
      <c r="D388" s="354"/>
      <c r="E388" s="354"/>
      <c r="G388" s="354"/>
      <c r="H388" s="354"/>
      <c r="I388" s="354"/>
      <c r="J388" s="354"/>
      <c r="N388" s="354"/>
      <c r="P388" s="354"/>
      <c r="S388" s="354"/>
      <c r="T388" s="354"/>
      <c r="U388" s="354"/>
      <c r="V388" s="354"/>
      <c r="W388" s="354"/>
      <c r="X388" s="354"/>
      <c r="Y388" s="354"/>
      <c r="Z388" s="354"/>
      <c r="AA388" s="354"/>
      <c r="AB388" s="354"/>
      <c r="AC388" s="354"/>
      <c r="AE388" s="354"/>
    </row>
    <row r="389" spans="1:31" x14ac:dyDescent="0.25">
      <c r="A389" s="354"/>
      <c r="B389" s="354"/>
      <c r="C389" s="354"/>
      <c r="D389" s="354"/>
      <c r="E389" s="354"/>
      <c r="G389" s="354"/>
      <c r="H389" s="354"/>
      <c r="I389" s="354"/>
      <c r="J389" s="354"/>
      <c r="N389" s="354"/>
      <c r="P389" s="354"/>
      <c r="S389" s="354"/>
      <c r="T389" s="354"/>
      <c r="U389" s="354"/>
      <c r="V389" s="354"/>
      <c r="W389" s="354"/>
      <c r="X389" s="354"/>
      <c r="Y389" s="354"/>
      <c r="Z389" s="354"/>
      <c r="AA389" s="354"/>
      <c r="AB389" s="354"/>
      <c r="AC389" s="354"/>
      <c r="AE389" s="354"/>
    </row>
    <row r="390" spans="1:31" x14ac:dyDescent="0.25">
      <c r="A390" s="354"/>
      <c r="B390" s="354"/>
      <c r="C390" s="354"/>
      <c r="D390" s="354"/>
      <c r="E390" s="354"/>
      <c r="G390" s="354"/>
      <c r="H390" s="354"/>
      <c r="I390" s="354"/>
      <c r="J390" s="354"/>
      <c r="N390" s="354"/>
      <c r="P390" s="354"/>
      <c r="S390" s="354"/>
      <c r="T390" s="354"/>
      <c r="U390" s="354"/>
      <c r="V390" s="354"/>
      <c r="W390" s="354"/>
      <c r="X390" s="354"/>
      <c r="Y390" s="354"/>
      <c r="Z390" s="354"/>
      <c r="AA390" s="354"/>
      <c r="AB390" s="354"/>
      <c r="AC390" s="354"/>
      <c r="AE390" s="354"/>
    </row>
    <row r="391" spans="1:31" x14ac:dyDescent="0.25">
      <c r="A391" s="354"/>
      <c r="B391" s="354"/>
      <c r="C391" s="354"/>
      <c r="D391" s="354"/>
      <c r="E391" s="354"/>
      <c r="G391" s="354"/>
      <c r="H391" s="354"/>
      <c r="I391" s="354"/>
      <c r="J391" s="354"/>
      <c r="N391" s="354"/>
      <c r="P391" s="354"/>
      <c r="S391" s="354"/>
      <c r="T391" s="354"/>
      <c r="U391" s="354"/>
      <c r="V391" s="354"/>
      <c r="W391" s="354"/>
      <c r="X391" s="354"/>
      <c r="Y391" s="354"/>
      <c r="Z391" s="354"/>
      <c r="AA391" s="354"/>
      <c r="AB391" s="354"/>
      <c r="AC391" s="354"/>
      <c r="AE391" s="354"/>
    </row>
    <row r="392" spans="1:31" x14ac:dyDescent="0.25">
      <c r="A392" s="354"/>
      <c r="B392" s="354"/>
      <c r="C392" s="354"/>
      <c r="D392" s="354"/>
      <c r="E392" s="354"/>
      <c r="G392" s="354"/>
      <c r="H392" s="354"/>
      <c r="I392" s="354"/>
      <c r="J392" s="354"/>
      <c r="N392" s="354"/>
      <c r="P392" s="354"/>
      <c r="S392" s="354"/>
      <c r="T392" s="354"/>
      <c r="U392" s="354"/>
      <c r="V392" s="354"/>
      <c r="W392" s="354"/>
      <c r="X392" s="354"/>
      <c r="Y392" s="354"/>
      <c r="Z392" s="354"/>
      <c r="AA392" s="354"/>
      <c r="AB392" s="354"/>
      <c r="AC392" s="354"/>
      <c r="AE392" s="354"/>
    </row>
    <row r="393" spans="1:31" x14ac:dyDescent="0.25">
      <c r="A393" s="354"/>
      <c r="B393" s="354"/>
      <c r="C393" s="354"/>
      <c r="D393" s="354"/>
      <c r="E393" s="354"/>
      <c r="G393" s="354"/>
      <c r="H393" s="354"/>
      <c r="I393" s="354"/>
      <c r="J393" s="354"/>
      <c r="N393" s="354"/>
      <c r="P393" s="354"/>
      <c r="S393" s="354"/>
      <c r="T393" s="354"/>
      <c r="U393" s="354"/>
      <c r="V393" s="354"/>
      <c r="W393" s="354"/>
      <c r="X393" s="354"/>
      <c r="Y393" s="354"/>
      <c r="Z393" s="354"/>
      <c r="AA393" s="354"/>
      <c r="AB393" s="354"/>
      <c r="AC393" s="354"/>
      <c r="AE393" s="354"/>
    </row>
    <row r="394" spans="1:31" x14ac:dyDescent="0.25">
      <c r="A394" s="354"/>
      <c r="B394" s="354"/>
      <c r="C394" s="354"/>
      <c r="D394" s="354"/>
      <c r="E394" s="354"/>
      <c r="G394" s="354"/>
      <c r="H394" s="354"/>
      <c r="I394" s="354"/>
      <c r="J394" s="354"/>
      <c r="N394" s="354"/>
      <c r="P394" s="354"/>
      <c r="S394" s="354"/>
      <c r="T394" s="354"/>
      <c r="U394" s="354"/>
      <c r="V394" s="354"/>
      <c r="W394" s="354"/>
      <c r="X394" s="354"/>
      <c r="Y394" s="354"/>
      <c r="Z394" s="354"/>
      <c r="AA394" s="354"/>
      <c r="AB394" s="354"/>
      <c r="AC394" s="354"/>
      <c r="AE394" s="354"/>
    </row>
    <row r="395" spans="1:31" x14ac:dyDescent="0.25">
      <c r="A395" s="354"/>
      <c r="B395" s="354"/>
      <c r="C395" s="354"/>
      <c r="D395" s="354"/>
      <c r="E395" s="354"/>
      <c r="G395" s="354"/>
      <c r="H395" s="354"/>
      <c r="I395" s="354"/>
      <c r="J395" s="354"/>
      <c r="N395" s="354"/>
      <c r="P395" s="354"/>
      <c r="S395" s="354"/>
      <c r="T395" s="354"/>
      <c r="U395" s="354"/>
      <c r="V395" s="354"/>
      <c r="W395" s="354"/>
      <c r="X395" s="354"/>
      <c r="Y395" s="354"/>
      <c r="Z395" s="354"/>
      <c r="AA395" s="354"/>
      <c r="AB395" s="354"/>
      <c r="AC395" s="354"/>
      <c r="AE395" s="354"/>
    </row>
    <row r="396" spans="1:31" x14ac:dyDescent="0.25">
      <c r="A396" s="354"/>
      <c r="B396" s="354"/>
      <c r="C396" s="354"/>
      <c r="D396" s="354"/>
      <c r="E396" s="354"/>
      <c r="G396" s="354"/>
      <c r="H396" s="354"/>
      <c r="I396" s="354"/>
      <c r="J396" s="354"/>
      <c r="N396" s="354"/>
      <c r="P396" s="354"/>
      <c r="S396" s="354"/>
      <c r="T396" s="354"/>
      <c r="U396" s="354"/>
      <c r="V396" s="354"/>
      <c r="W396" s="354"/>
      <c r="X396" s="354"/>
      <c r="Y396" s="354"/>
      <c r="Z396" s="354"/>
      <c r="AA396" s="354"/>
      <c r="AB396" s="354"/>
      <c r="AC396" s="354"/>
      <c r="AE396" s="354"/>
    </row>
    <row r="397" spans="1:31" x14ac:dyDescent="0.25">
      <c r="A397" s="354"/>
      <c r="B397" s="354"/>
      <c r="C397" s="354"/>
      <c r="D397" s="354"/>
      <c r="E397" s="354"/>
      <c r="G397" s="354"/>
      <c r="H397" s="354"/>
      <c r="I397" s="354"/>
      <c r="J397" s="354"/>
      <c r="N397" s="354"/>
      <c r="P397" s="354"/>
      <c r="S397" s="354"/>
      <c r="T397" s="354"/>
      <c r="U397" s="354"/>
      <c r="V397" s="354"/>
      <c r="W397" s="354"/>
      <c r="X397" s="354"/>
      <c r="Y397" s="354"/>
      <c r="Z397" s="354"/>
      <c r="AA397" s="354"/>
      <c r="AB397" s="354"/>
      <c r="AC397" s="354"/>
      <c r="AE397" s="354"/>
    </row>
    <row r="398" spans="1:31" x14ac:dyDescent="0.25">
      <c r="A398" s="354"/>
      <c r="B398" s="354"/>
      <c r="C398" s="354"/>
      <c r="D398" s="354"/>
      <c r="E398" s="354"/>
      <c r="G398" s="354"/>
      <c r="H398" s="354"/>
      <c r="I398" s="354"/>
      <c r="J398" s="354"/>
      <c r="N398" s="354"/>
      <c r="P398" s="354"/>
      <c r="S398" s="354"/>
      <c r="T398" s="354"/>
      <c r="U398" s="354"/>
      <c r="V398" s="354"/>
      <c r="W398" s="354"/>
      <c r="X398" s="354"/>
      <c r="Y398" s="354"/>
      <c r="Z398" s="354"/>
      <c r="AA398" s="354"/>
      <c r="AB398" s="354"/>
      <c r="AC398" s="354"/>
      <c r="AE398" s="354"/>
    </row>
    <row r="399" spans="1:31" x14ac:dyDescent="0.25">
      <c r="A399" s="354"/>
      <c r="B399" s="354"/>
      <c r="C399" s="354"/>
      <c r="D399" s="354"/>
      <c r="E399" s="354"/>
      <c r="G399" s="354"/>
      <c r="H399" s="354"/>
      <c r="I399" s="354"/>
      <c r="J399" s="354"/>
      <c r="N399" s="354"/>
      <c r="P399" s="354"/>
      <c r="S399" s="354"/>
      <c r="T399" s="354"/>
      <c r="U399" s="354"/>
      <c r="V399" s="354"/>
      <c r="W399" s="354"/>
      <c r="X399" s="354"/>
      <c r="Y399" s="354"/>
      <c r="Z399" s="354"/>
      <c r="AA399" s="354"/>
      <c r="AB399" s="354"/>
      <c r="AC399" s="354"/>
      <c r="AE399" s="354"/>
    </row>
    <row r="400" spans="1:31" x14ac:dyDescent="0.25">
      <c r="A400" s="354"/>
      <c r="B400" s="354"/>
      <c r="C400" s="354"/>
      <c r="D400" s="354"/>
      <c r="E400" s="354"/>
      <c r="G400" s="354"/>
      <c r="H400" s="354"/>
      <c r="I400" s="354"/>
      <c r="J400" s="354"/>
      <c r="N400" s="354"/>
      <c r="P400" s="354"/>
      <c r="S400" s="354"/>
      <c r="T400" s="354"/>
      <c r="U400" s="354"/>
      <c r="V400" s="354"/>
      <c r="W400" s="354"/>
      <c r="X400" s="354"/>
      <c r="Y400" s="354"/>
      <c r="Z400" s="354"/>
      <c r="AA400" s="354"/>
      <c r="AB400" s="354"/>
      <c r="AC400" s="354"/>
      <c r="AE400" s="354"/>
    </row>
    <row r="401" spans="1:31" x14ac:dyDescent="0.25">
      <c r="A401" s="354"/>
      <c r="B401" s="354"/>
      <c r="C401" s="354"/>
      <c r="D401" s="354"/>
      <c r="E401" s="354"/>
      <c r="G401" s="354"/>
      <c r="H401" s="354"/>
      <c r="I401" s="354"/>
      <c r="J401" s="354"/>
      <c r="N401" s="354"/>
      <c r="P401" s="354"/>
      <c r="S401" s="354"/>
      <c r="T401" s="354"/>
      <c r="U401" s="354"/>
      <c r="V401" s="354"/>
      <c r="W401" s="354"/>
      <c r="X401" s="354"/>
      <c r="Y401" s="354"/>
      <c r="Z401" s="354"/>
      <c r="AA401" s="354"/>
      <c r="AB401" s="354"/>
      <c r="AC401" s="354"/>
      <c r="AE401" s="354"/>
    </row>
    <row r="402" spans="1:31" x14ac:dyDescent="0.25">
      <c r="A402" s="354"/>
      <c r="B402" s="354"/>
      <c r="C402" s="354"/>
      <c r="D402" s="354"/>
      <c r="E402" s="354"/>
      <c r="G402" s="354"/>
      <c r="H402" s="354"/>
      <c r="I402" s="354"/>
      <c r="J402" s="354"/>
      <c r="N402" s="354"/>
      <c r="P402" s="354"/>
      <c r="S402" s="354"/>
      <c r="T402" s="354"/>
      <c r="U402" s="354"/>
      <c r="V402" s="354"/>
      <c r="W402" s="354"/>
      <c r="X402" s="354"/>
      <c r="Y402" s="354"/>
      <c r="Z402" s="354"/>
      <c r="AA402" s="354"/>
      <c r="AB402" s="354"/>
      <c r="AC402" s="354"/>
      <c r="AE402" s="354"/>
    </row>
    <row r="403" spans="1:31" x14ac:dyDescent="0.25">
      <c r="A403" s="354"/>
      <c r="B403" s="354"/>
      <c r="C403" s="354"/>
      <c r="D403" s="354"/>
      <c r="E403" s="354"/>
      <c r="G403" s="354"/>
      <c r="H403" s="354"/>
      <c r="I403" s="354"/>
      <c r="J403" s="354"/>
      <c r="N403" s="354"/>
      <c r="P403" s="354"/>
      <c r="S403" s="354"/>
      <c r="T403" s="354"/>
      <c r="U403" s="354"/>
      <c r="V403" s="354"/>
      <c r="W403" s="354"/>
      <c r="X403" s="354"/>
      <c r="Y403" s="354"/>
      <c r="Z403" s="354"/>
      <c r="AA403" s="354"/>
      <c r="AB403" s="354"/>
      <c r="AC403" s="354"/>
      <c r="AE403" s="354"/>
    </row>
    <row r="404" spans="1:31" x14ac:dyDescent="0.25">
      <c r="A404" s="354"/>
      <c r="B404" s="354"/>
      <c r="C404" s="354"/>
      <c r="D404" s="354"/>
      <c r="E404" s="354"/>
      <c r="G404" s="354"/>
      <c r="H404" s="354"/>
      <c r="I404" s="354"/>
      <c r="J404" s="354"/>
      <c r="N404" s="354"/>
      <c r="P404" s="354"/>
      <c r="S404" s="354"/>
      <c r="T404" s="354"/>
      <c r="U404" s="354"/>
      <c r="V404" s="354"/>
      <c r="W404" s="354"/>
      <c r="X404" s="354"/>
      <c r="Y404" s="354"/>
      <c r="Z404" s="354"/>
      <c r="AA404" s="354"/>
      <c r="AB404" s="354"/>
      <c r="AC404" s="354"/>
      <c r="AE404" s="354"/>
    </row>
    <row r="405" spans="1:31" x14ac:dyDescent="0.25">
      <c r="A405" s="354"/>
      <c r="B405" s="354"/>
      <c r="C405" s="354"/>
      <c r="D405" s="354"/>
      <c r="E405" s="354"/>
      <c r="G405" s="354"/>
      <c r="H405" s="354"/>
      <c r="I405" s="354"/>
      <c r="J405" s="354"/>
      <c r="N405" s="354"/>
      <c r="P405" s="354"/>
      <c r="S405" s="354"/>
      <c r="T405" s="354"/>
      <c r="U405" s="354"/>
      <c r="V405" s="354"/>
      <c r="W405" s="354"/>
      <c r="X405" s="354"/>
      <c r="Y405" s="354"/>
      <c r="Z405" s="354"/>
      <c r="AA405" s="354"/>
      <c r="AB405" s="354"/>
      <c r="AC405" s="354"/>
      <c r="AE405" s="354"/>
    </row>
    <row r="406" spans="1:31" x14ac:dyDescent="0.25">
      <c r="A406" s="354"/>
      <c r="B406" s="354"/>
      <c r="C406" s="354"/>
      <c r="D406" s="354"/>
      <c r="E406" s="354"/>
      <c r="G406" s="354"/>
      <c r="H406" s="354"/>
      <c r="I406" s="354"/>
      <c r="J406" s="354"/>
      <c r="N406" s="354"/>
      <c r="P406" s="354"/>
      <c r="S406" s="354"/>
      <c r="T406" s="354"/>
      <c r="U406" s="354"/>
      <c r="V406" s="354"/>
      <c r="W406" s="354"/>
      <c r="X406" s="354"/>
      <c r="Y406" s="354"/>
      <c r="Z406" s="354"/>
      <c r="AA406" s="354"/>
      <c r="AB406" s="354"/>
      <c r="AC406" s="354"/>
      <c r="AE406" s="354"/>
    </row>
    <row r="407" spans="1:31" x14ac:dyDescent="0.25">
      <c r="A407" s="354"/>
      <c r="B407" s="354"/>
      <c r="C407" s="354"/>
      <c r="D407" s="354"/>
      <c r="E407" s="354"/>
      <c r="G407" s="354"/>
      <c r="H407" s="354"/>
      <c r="I407" s="354"/>
      <c r="J407" s="354"/>
      <c r="N407" s="354"/>
      <c r="P407" s="354"/>
      <c r="S407" s="354"/>
      <c r="T407" s="354"/>
      <c r="U407" s="354"/>
      <c r="V407" s="354"/>
      <c r="W407" s="354"/>
      <c r="X407" s="354"/>
      <c r="Y407" s="354"/>
      <c r="Z407" s="354"/>
      <c r="AA407" s="354"/>
      <c r="AB407" s="354"/>
      <c r="AC407" s="354"/>
      <c r="AE407" s="354"/>
    </row>
    <row r="408" spans="1:31" x14ac:dyDescent="0.25">
      <c r="A408" s="354"/>
      <c r="B408" s="354"/>
      <c r="C408" s="354"/>
      <c r="D408" s="354"/>
      <c r="E408" s="354"/>
      <c r="G408" s="354"/>
      <c r="H408" s="354"/>
      <c r="I408" s="354"/>
      <c r="J408" s="354"/>
      <c r="N408" s="354"/>
      <c r="P408" s="354"/>
      <c r="S408" s="354"/>
      <c r="T408" s="354"/>
      <c r="U408" s="354"/>
      <c r="V408" s="354"/>
      <c r="W408" s="354"/>
      <c r="X408" s="354"/>
      <c r="Y408" s="354"/>
      <c r="Z408" s="354"/>
      <c r="AA408" s="354"/>
      <c r="AB408" s="354"/>
      <c r="AC408" s="354"/>
      <c r="AE408" s="354"/>
    </row>
    <row r="409" spans="1:31" x14ac:dyDescent="0.25">
      <c r="A409" s="354"/>
      <c r="B409" s="354"/>
      <c r="C409" s="354"/>
      <c r="D409" s="354"/>
      <c r="E409" s="354"/>
      <c r="G409" s="354"/>
      <c r="H409" s="354"/>
      <c r="I409" s="354"/>
      <c r="J409" s="354"/>
      <c r="N409" s="354"/>
      <c r="P409" s="354"/>
      <c r="S409" s="354"/>
      <c r="T409" s="354"/>
      <c r="U409" s="354"/>
      <c r="V409" s="354"/>
      <c r="W409" s="354"/>
      <c r="X409" s="354"/>
      <c r="Y409" s="354"/>
      <c r="Z409" s="354"/>
      <c r="AA409" s="354"/>
      <c r="AB409" s="354"/>
      <c r="AC409" s="354"/>
      <c r="AE409" s="354"/>
    </row>
    <row r="410" spans="1:31" x14ac:dyDescent="0.25">
      <c r="A410" s="354"/>
      <c r="B410" s="354"/>
      <c r="C410" s="354"/>
      <c r="D410" s="354"/>
      <c r="E410" s="354"/>
      <c r="G410" s="354"/>
      <c r="H410" s="354"/>
      <c r="I410" s="354"/>
      <c r="J410" s="354"/>
      <c r="N410" s="354"/>
      <c r="P410" s="354"/>
      <c r="S410" s="354"/>
      <c r="T410" s="354"/>
      <c r="U410" s="354"/>
      <c r="V410" s="354"/>
      <c r="W410" s="354"/>
      <c r="X410" s="354"/>
      <c r="Y410" s="354"/>
      <c r="Z410" s="354"/>
      <c r="AA410" s="354"/>
      <c r="AB410" s="354"/>
      <c r="AC410" s="354"/>
      <c r="AE410" s="354"/>
    </row>
    <row r="411" spans="1:31" x14ac:dyDescent="0.25">
      <c r="A411" s="354"/>
      <c r="B411" s="354"/>
      <c r="C411" s="354"/>
      <c r="D411" s="354"/>
      <c r="E411" s="354"/>
      <c r="G411" s="354"/>
      <c r="H411" s="354"/>
      <c r="I411" s="354"/>
      <c r="J411" s="354"/>
      <c r="N411" s="354"/>
      <c r="P411" s="354"/>
      <c r="S411" s="354"/>
      <c r="T411" s="354"/>
      <c r="U411" s="354"/>
      <c r="V411" s="354"/>
      <c r="W411" s="354"/>
      <c r="X411" s="354"/>
      <c r="Y411" s="354"/>
      <c r="Z411" s="354"/>
      <c r="AA411" s="354"/>
      <c r="AB411" s="354"/>
      <c r="AC411" s="354"/>
      <c r="AE411" s="354"/>
    </row>
    <row r="412" spans="1:31" x14ac:dyDescent="0.25">
      <c r="A412" s="354"/>
      <c r="B412" s="354"/>
      <c r="C412" s="354"/>
      <c r="D412" s="354"/>
      <c r="E412" s="354"/>
      <c r="G412" s="354"/>
      <c r="H412" s="354"/>
      <c r="I412" s="354"/>
      <c r="J412" s="354"/>
      <c r="N412" s="354"/>
      <c r="P412" s="354"/>
      <c r="S412" s="354"/>
      <c r="T412" s="354"/>
      <c r="U412" s="354"/>
      <c r="V412" s="354"/>
      <c r="W412" s="354"/>
      <c r="X412" s="354"/>
      <c r="Y412" s="354"/>
      <c r="Z412" s="354"/>
      <c r="AA412" s="354"/>
      <c r="AB412" s="354"/>
      <c r="AC412" s="354"/>
      <c r="AE412" s="354"/>
    </row>
    <row r="413" spans="1:31" x14ac:dyDescent="0.25">
      <c r="A413" s="354"/>
      <c r="B413" s="354"/>
      <c r="C413" s="354"/>
      <c r="D413" s="354"/>
      <c r="E413" s="354"/>
      <c r="G413" s="354"/>
      <c r="H413" s="354"/>
      <c r="I413" s="354"/>
      <c r="J413" s="354"/>
      <c r="N413" s="354"/>
      <c r="P413" s="354"/>
      <c r="S413" s="354"/>
      <c r="T413" s="354"/>
      <c r="U413" s="354"/>
      <c r="V413" s="354"/>
      <c r="W413" s="354"/>
      <c r="X413" s="354"/>
      <c r="Y413" s="354"/>
      <c r="Z413" s="354"/>
      <c r="AA413" s="354"/>
      <c r="AB413" s="354"/>
      <c r="AC413" s="354"/>
      <c r="AE413" s="354"/>
    </row>
    <row r="414" spans="1:31" x14ac:dyDescent="0.25">
      <c r="A414" s="354"/>
      <c r="B414" s="354"/>
      <c r="C414" s="354"/>
      <c r="D414" s="354"/>
      <c r="E414" s="354"/>
      <c r="G414" s="354"/>
      <c r="H414" s="354"/>
      <c r="I414" s="354"/>
      <c r="J414" s="354"/>
      <c r="N414" s="354"/>
      <c r="P414" s="354"/>
      <c r="S414" s="354"/>
      <c r="T414" s="354"/>
      <c r="U414" s="354"/>
      <c r="V414" s="354"/>
      <c r="W414" s="354"/>
      <c r="X414" s="354"/>
      <c r="Y414" s="354"/>
      <c r="Z414" s="354"/>
      <c r="AA414" s="354"/>
      <c r="AB414" s="354"/>
      <c r="AC414" s="354"/>
      <c r="AE414" s="354"/>
    </row>
    <row r="415" spans="1:31" x14ac:dyDescent="0.25">
      <c r="A415" s="354"/>
      <c r="B415" s="354"/>
      <c r="C415" s="354"/>
      <c r="D415" s="354"/>
      <c r="E415" s="354"/>
      <c r="G415" s="354"/>
      <c r="H415" s="354"/>
      <c r="I415" s="354"/>
      <c r="J415" s="354"/>
      <c r="N415" s="354"/>
      <c r="P415" s="354"/>
      <c r="S415" s="354"/>
      <c r="T415" s="354"/>
      <c r="U415" s="354"/>
      <c r="V415" s="354"/>
      <c r="W415" s="354"/>
      <c r="X415" s="354"/>
      <c r="Y415" s="354"/>
      <c r="Z415" s="354"/>
      <c r="AA415" s="354"/>
      <c r="AB415" s="354"/>
      <c r="AC415" s="354"/>
      <c r="AE415" s="354"/>
    </row>
    <row r="416" spans="1:31" x14ac:dyDescent="0.25">
      <c r="A416" s="354"/>
      <c r="B416" s="354"/>
      <c r="C416" s="354"/>
      <c r="D416" s="354"/>
      <c r="E416" s="354"/>
      <c r="G416" s="354"/>
      <c r="H416" s="354"/>
      <c r="I416" s="354"/>
      <c r="J416" s="354"/>
      <c r="N416" s="354"/>
      <c r="P416" s="354"/>
      <c r="S416" s="354"/>
      <c r="T416" s="354"/>
      <c r="U416" s="354"/>
      <c r="V416" s="354"/>
      <c r="W416" s="354"/>
      <c r="X416" s="354"/>
      <c r="Y416" s="354"/>
      <c r="Z416" s="354"/>
      <c r="AA416" s="354"/>
      <c r="AB416" s="354"/>
      <c r="AC416" s="354"/>
      <c r="AE416" s="354"/>
    </row>
    <row r="417" spans="1:31" x14ac:dyDescent="0.25">
      <c r="A417" s="354"/>
      <c r="B417" s="354"/>
      <c r="C417" s="354"/>
      <c r="D417" s="354"/>
      <c r="E417" s="354"/>
      <c r="G417" s="354"/>
      <c r="H417" s="354"/>
      <c r="I417" s="354"/>
      <c r="J417" s="354"/>
      <c r="N417" s="354"/>
      <c r="P417" s="354"/>
      <c r="S417" s="354"/>
      <c r="T417" s="354"/>
      <c r="U417" s="354"/>
      <c r="V417" s="354"/>
      <c r="W417" s="354"/>
      <c r="X417" s="354"/>
      <c r="Y417" s="354"/>
      <c r="Z417" s="354"/>
      <c r="AA417" s="354"/>
      <c r="AB417" s="354"/>
      <c r="AC417" s="354"/>
      <c r="AE417" s="354"/>
    </row>
    <row r="418" spans="1:31" x14ac:dyDescent="0.25">
      <c r="A418" s="354"/>
      <c r="B418" s="354"/>
      <c r="C418" s="354"/>
      <c r="D418" s="354"/>
      <c r="E418" s="354"/>
      <c r="G418" s="354"/>
      <c r="H418" s="354"/>
      <c r="I418" s="354"/>
      <c r="J418" s="354"/>
      <c r="N418" s="354"/>
      <c r="P418" s="354"/>
      <c r="S418" s="354"/>
      <c r="T418" s="354"/>
      <c r="U418" s="354"/>
      <c r="V418" s="354"/>
      <c r="W418" s="354"/>
      <c r="X418" s="354"/>
      <c r="Y418" s="354"/>
      <c r="Z418" s="354"/>
      <c r="AA418" s="354"/>
      <c r="AB418" s="354"/>
      <c r="AC418" s="354"/>
      <c r="AE418" s="354"/>
    </row>
    <row r="419" spans="1:31" x14ac:dyDescent="0.25">
      <c r="A419" s="354"/>
      <c r="B419" s="354"/>
      <c r="C419" s="354"/>
      <c r="D419" s="354"/>
      <c r="E419" s="354"/>
      <c r="G419" s="354"/>
      <c r="H419" s="354"/>
      <c r="I419" s="354"/>
      <c r="J419" s="354"/>
      <c r="N419" s="354"/>
      <c r="P419" s="354"/>
      <c r="S419" s="354"/>
      <c r="T419" s="354"/>
      <c r="U419" s="354"/>
      <c r="V419" s="354"/>
      <c r="W419" s="354"/>
      <c r="X419" s="354"/>
      <c r="Y419" s="354"/>
      <c r="Z419" s="354"/>
      <c r="AA419" s="354"/>
      <c r="AB419" s="354"/>
      <c r="AC419" s="354"/>
      <c r="AE419" s="354"/>
    </row>
    <row r="420" spans="1:31" x14ac:dyDescent="0.25">
      <c r="A420" s="354"/>
      <c r="B420" s="354"/>
      <c r="C420" s="354"/>
      <c r="D420" s="354"/>
      <c r="E420" s="354"/>
      <c r="G420" s="354"/>
      <c r="H420" s="354"/>
      <c r="I420" s="354"/>
      <c r="J420" s="354"/>
      <c r="N420" s="354"/>
      <c r="P420" s="354"/>
      <c r="S420" s="354"/>
      <c r="T420" s="354"/>
      <c r="U420" s="354"/>
      <c r="V420" s="354"/>
      <c r="W420" s="354"/>
      <c r="X420" s="354"/>
      <c r="Y420" s="354"/>
      <c r="Z420" s="354"/>
      <c r="AA420" s="354"/>
      <c r="AB420" s="354"/>
      <c r="AC420" s="354"/>
      <c r="AE420" s="354"/>
    </row>
    <row r="421" spans="1:31" x14ac:dyDescent="0.25">
      <c r="A421" s="354"/>
      <c r="B421" s="354"/>
      <c r="C421" s="354"/>
      <c r="D421" s="354"/>
      <c r="E421" s="354"/>
      <c r="G421" s="354"/>
      <c r="H421" s="354"/>
      <c r="I421" s="354"/>
      <c r="J421" s="354"/>
      <c r="N421" s="354"/>
      <c r="P421" s="354"/>
      <c r="S421" s="354"/>
      <c r="T421" s="354"/>
      <c r="U421" s="354"/>
      <c r="V421" s="354"/>
      <c r="W421" s="354"/>
      <c r="X421" s="354"/>
      <c r="Y421" s="354"/>
      <c r="Z421" s="354"/>
      <c r="AA421" s="354"/>
      <c r="AB421" s="354"/>
      <c r="AC421" s="354"/>
      <c r="AE421" s="354"/>
    </row>
    <row r="422" spans="1:31" x14ac:dyDescent="0.25">
      <c r="A422" s="354"/>
      <c r="B422" s="354"/>
      <c r="C422" s="354"/>
      <c r="D422" s="354"/>
      <c r="E422" s="354"/>
      <c r="G422" s="354"/>
      <c r="H422" s="354"/>
      <c r="I422" s="354"/>
      <c r="J422" s="354"/>
      <c r="N422" s="354"/>
      <c r="P422" s="354"/>
      <c r="S422" s="354"/>
      <c r="T422" s="354"/>
      <c r="U422" s="354"/>
      <c r="V422" s="354"/>
      <c r="W422" s="354"/>
      <c r="X422" s="354"/>
      <c r="Y422" s="354"/>
      <c r="Z422" s="354"/>
      <c r="AA422" s="354"/>
      <c r="AB422" s="354"/>
      <c r="AC422" s="354"/>
      <c r="AE422" s="354"/>
    </row>
    <row r="423" spans="1:31" x14ac:dyDescent="0.25">
      <c r="A423" s="354"/>
      <c r="B423" s="354"/>
      <c r="C423" s="354"/>
      <c r="D423" s="354"/>
      <c r="E423" s="354"/>
      <c r="G423" s="354"/>
      <c r="H423" s="354"/>
      <c r="I423" s="354"/>
      <c r="J423" s="354"/>
      <c r="N423" s="354"/>
      <c r="P423" s="354"/>
      <c r="S423" s="354"/>
      <c r="T423" s="354"/>
      <c r="U423" s="354"/>
      <c r="V423" s="354"/>
      <c r="W423" s="354"/>
      <c r="X423" s="354"/>
      <c r="Y423" s="354"/>
      <c r="Z423" s="354"/>
      <c r="AA423" s="354"/>
      <c r="AB423" s="354"/>
      <c r="AC423" s="354"/>
      <c r="AE423" s="354"/>
    </row>
    <row r="424" spans="1:31" x14ac:dyDescent="0.25">
      <c r="A424" s="354"/>
      <c r="B424" s="354"/>
      <c r="C424" s="354"/>
      <c r="D424" s="354"/>
      <c r="E424" s="354"/>
      <c r="G424" s="354"/>
      <c r="H424" s="354"/>
      <c r="I424" s="354"/>
      <c r="J424" s="354"/>
      <c r="N424" s="354"/>
      <c r="P424" s="354"/>
      <c r="S424" s="354"/>
      <c r="T424" s="354"/>
      <c r="U424" s="354"/>
      <c r="V424" s="354"/>
      <c r="W424" s="354"/>
      <c r="X424" s="354"/>
      <c r="Y424" s="354"/>
      <c r="Z424" s="354"/>
      <c r="AA424" s="354"/>
      <c r="AB424" s="354"/>
      <c r="AC424" s="354"/>
      <c r="AE424" s="354"/>
    </row>
    <row r="425" spans="1:31" x14ac:dyDescent="0.25">
      <c r="A425" s="354"/>
      <c r="B425" s="354"/>
      <c r="C425" s="354"/>
      <c r="D425" s="354"/>
      <c r="E425" s="354"/>
      <c r="G425" s="354"/>
      <c r="H425" s="354"/>
      <c r="I425" s="354"/>
      <c r="J425" s="354"/>
      <c r="N425" s="354"/>
      <c r="P425" s="354"/>
      <c r="S425" s="354"/>
      <c r="T425" s="354"/>
      <c r="U425" s="354"/>
      <c r="V425" s="354"/>
      <c r="W425" s="354"/>
      <c r="X425" s="354"/>
      <c r="Y425" s="354"/>
      <c r="Z425" s="354"/>
      <c r="AA425" s="354"/>
      <c r="AB425" s="354"/>
      <c r="AC425" s="354"/>
      <c r="AE425" s="354"/>
    </row>
    <row r="426" spans="1:31" x14ac:dyDescent="0.25">
      <c r="A426" s="354"/>
      <c r="B426" s="354"/>
      <c r="C426" s="354"/>
      <c r="D426" s="354"/>
      <c r="E426" s="354"/>
      <c r="G426" s="354"/>
      <c r="H426" s="354"/>
      <c r="I426" s="354"/>
      <c r="J426" s="354"/>
      <c r="N426" s="354"/>
      <c r="P426" s="354"/>
      <c r="S426" s="354"/>
      <c r="T426" s="354"/>
      <c r="U426" s="354"/>
      <c r="V426" s="354"/>
      <c r="W426" s="354"/>
      <c r="X426" s="354"/>
      <c r="Y426" s="354"/>
      <c r="Z426" s="354"/>
      <c r="AA426" s="354"/>
      <c r="AB426" s="354"/>
      <c r="AC426" s="354"/>
      <c r="AE426" s="354"/>
    </row>
    <row r="427" spans="1:31" x14ac:dyDescent="0.25">
      <c r="A427" s="354"/>
      <c r="B427" s="354"/>
      <c r="C427" s="354"/>
      <c r="D427" s="354"/>
      <c r="E427" s="354"/>
      <c r="G427" s="354"/>
      <c r="H427" s="354"/>
      <c r="I427" s="354"/>
      <c r="J427" s="354"/>
      <c r="N427" s="354"/>
      <c r="P427" s="354"/>
      <c r="S427" s="354"/>
      <c r="T427" s="354"/>
      <c r="U427" s="354"/>
      <c r="V427" s="354"/>
      <c r="W427" s="354"/>
      <c r="X427" s="354"/>
      <c r="Y427" s="354"/>
      <c r="Z427" s="354"/>
      <c r="AA427" s="354"/>
      <c r="AB427" s="354"/>
      <c r="AC427" s="354"/>
      <c r="AE427" s="354"/>
    </row>
    <row r="428" spans="1:31" x14ac:dyDescent="0.25">
      <c r="A428" s="354"/>
      <c r="B428" s="354"/>
      <c r="C428" s="354"/>
      <c r="D428" s="354"/>
      <c r="E428" s="354"/>
      <c r="G428" s="354"/>
      <c r="H428" s="354"/>
      <c r="I428" s="354"/>
      <c r="J428" s="354"/>
      <c r="N428" s="354"/>
      <c r="P428" s="354"/>
      <c r="S428" s="354"/>
      <c r="T428" s="354"/>
      <c r="U428" s="354"/>
      <c r="V428" s="354"/>
      <c r="W428" s="354"/>
      <c r="X428" s="354"/>
      <c r="Y428" s="354"/>
      <c r="Z428" s="354"/>
      <c r="AA428" s="354"/>
      <c r="AB428" s="354"/>
      <c r="AC428" s="354"/>
      <c r="AE428" s="354"/>
    </row>
    <row r="429" spans="1:31" x14ac:dyDescent="0.25">
      <c r="A429" s="354"/>
      <c r="B429" s="354"/>
      <c r="C429" s="354"/>
      <c r="D429" s="354"/>
      <c r="E429" s="354"/>
      <c r="G429" s="354"/>
      <c r="H429" s="354"/>
      <c r="I429" s="354"/>
      <c r="J429" s="354"/>
      <c r="N429" s="354"/>
      <c r="P429" s="354"/>
      <c r="S429" s="354"/>
      <c r="T429" s="354"/>
      <c r="U429" s="354"/>
      <c r="V429" s="354"/>
      <c r="W429" s="354"/>
      <c r="X429" s="354"/>
      <c r="Y429" s="354"/>
      <c r="Z429" s="354"/>
      <c r="AA429" s="354"/>
      <c r="AB429" s="354"/>
      <c r="AC429" s="354"/>
      <c r="AE429" s="354"/>
    </row>
    <row r="430" spans="1:31" x14ac:dyDescent="0.25">
      <c r="A430" s="354"/>
      <c r="B430" s="354"/>
      <c r="C430" s="354"/>
      <c r="D430" s="354"/>
      <c r="E430" s="354"/>
      <c r="G430" s="354"/>
      <c r="H430" s="354"/>
      <c r="I430" s="354"/>
      <c r="J430" s="354"/>
      <c r="N430" s="354"/>
      <c r="P430" s="354"/>
      <c r="S430" s="354"/>
      <c r="T430" s="354"/>
      <c r="U430" s="354"/>
      <c r="V430" s="354"/>
      <c r="W430" s="354"/>
      <c r="X430" s="354"/>
      <c r="Y430" s="354"/>
      <c r="Z430" s="354"/>
      <c r="AA430" s="354"/>
      <c r="AB430" s="354"/>
      <c r="AC430" s="354"/>
      <c r="AE430" s="354"/>
    </row>
    <row r="431" spans="1:31" x14ac:dyDescent="0.25">
      <c r="A431" s="354"/>
      <c r="B431" s="354"/>
      <c r="C431" s="354"/>
      <c r="D431" s="354"/>
      <c r="E431" s="354"/>
      <c r="G431" s="354"/>
      <c r="H431" s="354"/>
      <c r="I431" s="354"/>
      <c r="J431" s="354"/>
      <c r="N431" s="354"/>
      <c r="P431" s="354"/>
      <c r="S431" s="354"/>
      <c r="T431" s="354"/>
      <c r="U431" s="354"/>
      <c r="V431" s="354"/>
      <c r="W431" s="354"/>
      <c r="X431" s="354"/>
      <c r="Y431" s="354"/>
      <c r="Z431" s="354"/>
      <c r="AA431" s="354"/>
      <c r="AB431" s="354"/>
      <c r="AC431" s="354"/>
      <c r="AE431" s="354"/>
    </row>
    <row r="432" spans="1:31" x14ac:dyDescent="0.25">
      <c r="A432" s="354"/>
      <c r="B432" s="354"/>
      <c r="C432" s="354"/>
      <c r="D432" s="354"/>
      <c r="E432" s="354"/>
      <c r="G432" s="354"/>
      <c r="H432" s="354"/>
      <c r="I432" s="354"/>
      <c r="J432" s="354"/>
      <c r="N432" s="354"/>
      <c r="P432" s="354"/>
      <c r="S432" s="354"/>
      <c r="T432" s="354"/>
      <c r="U432" s="354"/>
      <c r="V432" s="354"/>
      <c r="W432" s="354"/>
      <c r="X432" s="354"/>
      <c r="Y432" s="354"/>
      <c r="Z432" s="354"/>
      <c r="AA432" s="354"/>
      <c r="AB432" s="354"/>
      <c r="AC432" s="354"/>
      <c r="AE432" s="354"/>
    </row>
    <row r="433" spans="1:31" x14ac:dyDescent="0.25">
      <c r="A433" s="354"/>
      <c r="B433" s="354"/>
      <c r="C433" s="354"/>
      <c r="D433" s="354"/>
      <c r="E433" s="354"/>
      <c r="G433" s="354"/>
      <c r="H433" s="354"/>
      <c r="I433" s="354"/>
      <c r="J433" s="354"/>
      <c r="N433" s="354"/>
      <c r="P433" s="354"/>
      <c r="S433" s="354"/>
      <c r="T433" s="354"/>
      <c r="U433" s="354"/>
      <c r="V433" s="354"/>
      <c r="W433" s="354"/>
      <c r="X433" s="354"/>
      <c r="Y433" s="354"/>
      <c r="Z433" s="354"/>
      <c r="AA433" s="354"/>
      <c r="AB433" s="354"/>
      <c r="AC433" s="354"/>
      <c r="AE433" s="354"/>
    </row>
    <row r="434" spans="1:31" x14ac:dyDescent="0.25">
      <c r="A434" s="354"/>
      <c r="B434" s="354"/>
      <c r="C434" s="354"/>
      <c r="D434" s="354"/>
      <c r="E434" s="354"/>
      <c r="G434" s="354"/>
      <c r="H434" s="354"/>
      <c r="I434" s="354"/>
      <c r="J434" s="354"/>
      <c r="N434" s="354"/>
      <c r="P434" s="354"/>
      <c r="S434" s="354"/>
      <c r="T434" s="354"/>
      <c r="U434" s="354"/>
      <c r="V434" s="354"/>
      <c r="W434" s="354"/>
      <c r="X434" s="354"/>
      <c r="Y434" s="354"/>
      <c r="Z434" s="354"/>
      <c r="AA434" s="354"/>
      <c r="AB434" s="354"/>
      <c r="AC434" s="354"/>
      <c r="AE434" s="354"/>
    </row>
    <row r="435" spans="1:31" x14ac:dyDescent="0.25">
      <c r="A435" s="354"/>
      <c r="B435" s="354"/>
      <c r="C435" s="354"/>
      <c r="D435" s="354"/>
      <c r="E435" s="354"/>
      <c r="G435" s="354"/>
      <c r="H435" s="354"/>
      <c r="I435" s="354"/>
      <c r="J435" s="354"/>
      <c r="N435" s="354"/>
      <c r="P435" s="354"/>
      <c r="S435" s="354"/>
      <c r="T435" s="354"/>
      <c r="U435" s="354"/>
      <c r="V435" s="354"/>
      <c r="W435" s="354"/>
      <c r="X435" s="354"/>
      <c r="Y435" s="354"/>
      <c r="Z435" s="354"/>
      <c r="AA435" s="354"/>
      <c r="AB435" s="354"/>
      <c r="AC435" s="354"/>
      <c r="AE435" s="354"/>
    </row>
    <row r="436" spans="1:31" x14ac:dyDescent="0.25">
      <c r="A436" s="354"/>
      <c r="B436" s="354"/>
      <c r="C436" s="354"/>
      <c r="D436" s="354"/>
      <c r="E436" s="354"/>
      <c r="G436" s="354"/>
      <c r="H436" s="354"/>
      <c r="I436" s="354"/>
      <c r="J436" s="354"/>
      <c r="N436" s="354"/>
      <c r="P436" s="354"/>
      <c r="S436" s="354"/>
      <c r="T436" s="354"/>
      <c r="U436" s="354"/>
      <c r="V436" s="354"/>
      <c r="W436" s="354"/>
      <c r="X436" s="354"/>
      <c r="Y436" s="354"/>
      <c r="Z436" s="354"/>
      <c r="AA436" s="354"/>
      <c r="AB436" s="354"/>
      <c r="AC436" s="354"/>
      <c r="AE436" s="354"/>
    </row>
    <row r="437" spans="1:31" x14ac:dyDescent="0.25">
      <c r="A437" s="354"/>
      <c r="B437" s="354"/>
      <c r="C437" s="354"/>
      <c r="D437" s="354"/>
      <c r="E437" s="354"/>
      <c r="G437" s="354"/>
      <c r="H437" s="354"/>
      <c r="I437" s="354"/>
      <c r="J437" s="354"/>
      <c r="N437" s="354"/>
      <c r="P437" s="354"/>
      <c r="S437" s="354"/>
      <c r="T437" s="354"/>
      <c r="U437" s="354"/>
      <c r="V437" s="354"/>
      <c r="W437" s="354"/>
      <c r="X437" s="354"/>
      <c r="Y437" s="354"/>
      <c r="Z437" s="354"/>
      <c r="AA437" s="354"/>
      <c r="AB437" s="354"/>
      <c r="AC437" s="354"/>
      <c r="AE437" s="354"/>
    </row>
    <row r="438" spans="1:31" x14ac:dyDescent="0.25">
      <c r="A438" s="354"/>
      <c r="B438" s="354"/>
      <c r="C438" s="354"/>
      <c r="D438" s="354"/>
      <c r="E438" s="354"/>
      <c r="G438" s="354"/>
      <c r="H438" s="354"/>
      <c r="I438" s="354"/>
      <c r="J438" s="354"/>
      <c r="N438" s="354"/>
      <c r="P438" s="354"/>
      <c r="S438" s="354"/>
      <c r="T438" s="354"/>
      <c r="U438" s="354"/>
      <c r="V438" s="354"/>
      <c r="W438" s="354"/>
      <c r="X438" s="354"/>
      <c r="Y438" s="354"/>
      <c r="Z438" s="354"/>
      <c r="AA438" s="354"/>
      <c r="AB438" s="354"/>
      <c r="AC438" s="354"/>
      <c r="AE438" s="354"/>
    </row>
    <row r="439" spans="1:31" x14ac:dyDescent="0.25">
      <c r="A439" s="354"/>
      <c r="B439" s="354"/>
      <c r="C439" s="354"/>
      <c r="D439" s="354"/>
      <c r="E439" s="354"/>
      <c r="G439" s="354"/>
      <c r="H439" s="354"/>
      <c r="I439" s="354"/>
      <c r="J439" s="354"/>
      <c r="N439" s="354"/>
      <c r="P439" s="354"/>
      <c r="S439" s="354"/>
      <c r="T439" s="354"/>
      <c r="U439" s="354"/>
      <c r="V439" s="354"/>
      <c r="W439" s="354"/>
      <c r="X439" s="354"/>
      <c r="Y439" s="354"/>
      <c r="Z439" s="354"/>
      <c r="AA439" s="354"/>
      <c r="AB439" s="354"/>
      <c r="AC439" s="354"/>
      <c r="AE439" s="354"/>
    </row>
    <row r="440" spans="1:31" x14ac:dyDescent="0.25">
      <c r="A440" s="354"/>
      <c r="B440" s="354"/>
      <c r="C440" s="354"/>
      <c r="D440" s="354"/>
      <c r="E440" s="354"/>
      <c r="G440" s="354"/>
      <c r="H440" s="354"/>
      <c r="I440" s="354"/>
      <c r="J440" s="354"/>
      <c r="N440" s="354"/>
      <c r="P440" s="354"/>
      <c r="S440" s="354"/>
      <c r="T440" s="354"/>
      <c r="U440" s="354"/>
      <c r="V440" s="354"/>
      <c r="W440" s="354"/>
      <c r="X440" s="354"/>
      <c r="Y440" s="354"/>
      <c r="Z440" s="354"/>
      <c r="AA440" s="354"/>
      <c r="AB440" s="354"/>
      <c r="AC440" s="354"/>
      <c r="AE440" s="354"/>
    </row>
    <row r="441" spans="1:31" x14ac:dyDescent="0.25">
      <c r="A441" s="354"/>
      <c r="B441" s="354"/>
      <c r="C441" s="354"/>
      <c r="D441" s="354"/>
      <c r="E441" s="354"/>
      <c r="G441" s="354"/>
      <c r="H441" s="354"/>
      <c r="I441" s="354"/>
      <c r="J441" s="354"/>
      <c r="N441" s="354"/>
      <c r="P441" s="354"/>
      <c r="S441" s="354"/>
      <c r="T441" s="354"/>
      <c r="U441" s="354"/>
      <c r="V441" s="354"/>
      <c r="W441" s="354"/>
      <c r="X441" s="354"/>
      <c r="Y441" s="354"/>
      <c r="Z441" s="354"/>
      <c r="AA441" s="354"/>
      <c r="AB441" s="354"/>
      <c r="AC441" s="354"/>
      <c r="AE441" s="354"/>
    </row>
    <row r="442" spans="1:31" x14ac:dyDescent="0.25">
      <c r="A442" s="354"/>
      <c r="B442" s="354"/>
      <c r="C442" s="354"/>
      <c r="D442" s="354"/>
      <c r="E442" s="354"/>
      <c r="G442" s="354"/>
      <c r="H442" s="354"/>
      <c r="I442" s="354"/>
      <c r="J442" s="354"/>
      <c r="N442" s="354"/>
      <c r="P442" s="354"/>
      <c r="S442" s="354"/>
      <c r="T442" s="354"/>
      <c r="U442" s="354"/>
      <c r="V442" s="354"/>
      <c r="W442" s="354"/>
      <c r="X442" s="354"/>
      <c r="Y442" s="354"/>
      <c r="Z442" s="354"/>
      <c r="AA442" s="354"/>
      <c r="AB442" s="354"/>
      <c r="AC442" s="354"/>
      <c r="AE442" s="354"/>
    </row>
    <row r="443" spans="1:31" x14ac:dyDescent="0.25">
      <c r="A443" s="354"/>
      <c r="B443" s="354"/>
      <c r="C443" s="354"/>
      <c r="D443" s="354"/>
      <c r="E443" s="354"/>
      <c r="G443" s="354"/>
      <c r="H443" s="354"/>
      <c r="I443" s="354"/>
      <c r="J443" s="354"/>
      <c r="N443" s="354"/>
      <c r="P443" s="354"/>
      <c r="S443" s="354"/>
      <c r="T443" s="354"/>
      <c r="U443" s="354"/>
      <c r="V443" s="354"/>
      <c r="W443" s="354"/>
      <c r="X443" s="354"/>
      <c r="Y443" s="354"/>
      <c r="Z443" s="354"/>
      <c r="AA443" s="354"/>
      <c r="AB443" s="354"/>
      <c r="AC443" s="354"/>
      <c r="AE443" s="354"/>
    </row>
    <row r="444" spans="1:31" x14ac:dyDescent="0.25">
      <c r="A444" s="354"/>
      <c r="B444" s="354"/>
      <c r="C444" s="354"/>
      <c r="D444" s="354"/>
      <c r="E444" s="354"/>
      <c r="G444" s="354"/>
      <c r="H444" s="354"/>
      <c r="I444" s="354"/>
      <c r="J444" s="354"/>
      <c r="N444" s="354"/>
      <c r="P444" s="354"/>
      <c r="S444" s="354"/>
      <c r="T444" s="354"/>
      <c r="U444" s="354"/>
      <c r="V444" s="354"/>
      <c r="W444" s="354"/>
      <c r="X444" s="354"/>
      <c r="Y444" s="354"/>
      <c r="Z444" s="354"/>
      <c r="AA444" s="354"/>
      <c r="AB444" s="354"/>
      <c r="AC444" s="354"/>
      <c r="AE444" s="354"/>
    </row>
    <row r="445" spans="1:31" x14ac:dyDescent="0.25">
      <c r="A445" s="354"/>
      <c r="B445" s="354"/>
      <c r="C445" s="354"/>
      <c r="D445" s="354"/>
      <c r="E445" s="354"/>
      <c r="G445" s="354"/>
      <c r="H445" s="354"/>
      <c r="I445" s="354"/>
      <c r="J445" s="354"/>
      <c r="N445" s="354"/>
      <c r="P445" s="354"/>
      <c r="S445" s="354"/>
      <c r="T445" s="354"/>
      <c r="U445" s="354"/>
      <c r="V445" s="354"/>
      <c r="W445" s="354"/>
      <c r="X445" s="354"/>
      <c r="Y445" s="354"/>
      <c r="Z445" s="354"/>
      <c r="AA445" s="354"/>
      <c r="AB445" s="354"/>
      <c r="AC445" s="354"/>
      <c r="AE445" s="354"/>
    </row>
    <row r="446" spans="1:31" x14ac:dyDescent="0.25">
      <c r="A446" s="354"/>
      <c r="B446" s="354"/>
      <c r="C446" s="354"/>
      <c r="D446" s="354"/>
      <c r="E446" s="354"/>
      <c r="G446" s="354"/>
      <c r="H446" s="354"/>
      <c r="I446" s="354"/>
      <c r="J446" s="354"/>
      <c r="N446" s="354"/>
      <c r="P446" s="354"/>
      <c r="S446" s="354"/>
      <c r="T446" s="354"/>
      <c r="U446" s="354"/>
      <c r="V446" s="354"/>
      <c r="W446" s="354"/>
      <c r="X446" s="354"/>
      <c r="Y446" s="354"/>
      <c r="Z446" s="354"/>
      <c r="AA446" s="354"/>
      <c r="AB446" s="354"/>
      <c r="AC446" s="354"/>
      <c r="AE446" s="354"/>
    </row>
    <row r="447" spans="1:31" x14ac:dyDescent="0.25">
      <c r="A447" s="354"/>
      <c r="B447" s="354"/>
      <c r="C447" s="354"/>
      <c r="D447" s="354"/>
      <c r="E447" s="354"/>
      <c r="G447" s="354"/>
      <c r="H447" s="354"/>
      <c r="I447" s="354"/>
      <c r="J447" s="354"/>
      <c r="N447" s="354"/>
      <c r="P447" s="354"/>
      <c r="S447" s="354"/>
      <c r="T447" s="354"/>
      <c r="U447" s="354"/>
      <c r="V447" s="354"/>
      <c r="W447" s="354"/>
      <c r="X447" s="354"/>
      <c r="Y447" s="354"/>
      <c r="Z447" s="354"/>
      <c r="AA447" s="354"/>
      <c r="AB447" s="354"/>
      <c r="AC447" s="354"/>
      <c r="AE447" s="354"/>
    </row>
    <row r="448" spans="1:31" x14ac:dyDescent="0.25">
      <c r="A448" s="354"/>
      <c r="B448" s="354"/>
      <c r="C448" s="354"/>
      <c r="D448" s="354"/>
      <c r="E448" s="354"/>
      <c r="G448" s="354"/>
      <c r="H448" s="354"/>
      <c r="I448" s="354"/>
      <c r="J448" s="354"/>
      <c r="N448" s="354"/>
      <c r="P448" s="354"/>
      <c r="S448" s="354"/>
      <c r="T448" s="354"/>
      <c r="U448" s="354"/>
      <c r="V448" s="354"/>
      <c r="W448" s="354"/>
      <c r="X448" s="354"/>
      <c r="Y448" s="354"/>
      <c r="Z448" s="354"/>
      <c r="AA448" s="354"/>
      <c r="AB448" s="354"/>
      <c r="AC448" s="354"/>
      <c r="AE448" s="354"/>
    </row>
    <row r="449" spans="1:31" x14ac:dyDescent="0.25">
      <c r="A449" s="354"/>
      <c r="B449" s="354"/>
      <c r="C449" s="354"/>
      <c r="D449" s="354"/>
      <c r="E449" s="354"/>
      <c r="G449" s="354"/>
      <c r="H449" s="354"/>
      <c r="I449" s="354"/>
      <c r="J449" s="354"/>
      <c r="N449" s="354"/>
      <c r="P449" s="354"/>
      <c r="S449" s="354"/>
      <c r="T449" s="354"/>
      <c r="U449" s="354"/>
      <c r="V449" s="354"/>
      <c r="W449" s="354"/>
      <c r="X449" s="354"/>
      <c r="Y449" s="354"/>
      <c r="Z449" s="354"/>
      <c r="AA449" s="354"/>
      <c r="AB449" s="354"/>
      <c r="AC449" s="354"/>
      <c r="AE449" s="354"/>
    </row>
    <row r="450" spans="1:31" x14ac:dyDescent="0.25">
      <c r="A450" s="354"/>
      <c r="B450" s="354"/>
      <c r="C450" s="354"/>
      <c r="D450" s="354"/>
      <c r="E450" s="354"/>
      <c r="G450" s="354"/>
      <c r="H450" s="354"/>
      <c r="I450" s="354"/>
      <c r="J450" s="354"/>
      <c r="N450" s="354"/>
      <c r="P450" s="354"/>
      <c r="S450" s="354"/>
      <c r="T450" s="354"/>
      <c r="U450" s="354"/>
      <c r="V450" s="354"/>
      <c r="W450" s="354"/>
      <c r="X450" s="354"/>
      <c r="Y450" s="354"/>
      <c r="Z450" s="354"/>
      <c r="AA450" s="354"/>
      <c r="AB450" s="354"/>
      <c r="AC450" s="354"/>
      <c r="AE450" s="354"/>
    </row>
    <row r="451" spans="1:31" x14ac:dyDescent="0.25">
      <c r="A451" s="354"/>
      <c r="B451" s="354"/>
      <c r="C451" s="354"/>
      <c r="D451" s="354"/>
      <c r="E451" s="354"/>
      <c r="G451" s="354"/>
      <c r="H451" s="354"/>
      <c r="I451" s="354"/>
      <c r="J451" s="354"/>
      <c r="N451" s="354"/>
      <c r="P451" s="354"/>
      <c r="S451" s="354"/>
      <c r="T451" s="354"/>
      <c r="U451" s="354"/>
      <c r="V451" s="354"/>
      <c r="W451" s="354"/>
      <c r="X451" s="354"/>
      <c r="Y451" s="354"/>
      <c r="Z451" s="354"/>
      <c r="AA451" s="354"/>
      <c r="AB451" s="354"/>
      <c r="AC451" s="354"/>
      <c r="AE451" s="354"/>
    </row>
    <row r="452" spans="1:31" x14ac:dyDescent="0.25">
      <c r="A452" s="354"/>
      <c r="B452" s="354"/>
      <c r="C452" s="354"/>
      <c r="D452" s="354"/>
      <c r="E452" s="354"/>
      <c r="G452" s="354"/>
      <c r="H452" s="354"/>
      <c r="I452" s="354"/>
      <c r="J452" s="354"/>
      <c r="N452" s="354"/>
      <c r="P452" s="354"/>
      <c r="S452" s="354"/>
      <c r="T452" s="354"/>
      <c r="U452" s="354"/>
      <c r="V452" s="354"/>
      <c r="W452" s="354"/>
      <c r="X452" s="354"/>
      <c r="Y452" s="354"/>
      <c r="Z452" s="354"/>
      <c r="AA452" s="354"/>
      <c r="AB452" s="354"/>
      <c r="AC452" s="354"/>
      <c r="AE452" s="354"/>
    </row>
    <row r="453" spans="1:31" x14ac:dyDescent="0.25">
      <c r="A453" s="354"/>
      <c r="B453" s="354"/>
      <c r="C453" s="354"/>
      <c r="D453" s="354"/>
      <c r="E453" s="354"/>
      <c r="G453" s="354"/>
      <c r="H453" s="354"/>
      <c r="I453" s="354"/>
      <c r="J453" s="354"/>
      <c r="N453" s="354"/>
      <c r="P453" s="354"/>
      <c r="S453" s="354"/>
      <c r="T453" s="354"/>
      <c r="U453" s="354"/>
      <c r="V453" s="354"/>
      <c r="W453" s="354"/>
      <c r="X453" s="354"/>
      <c r="Y453" s="354"/>
      <c r="Z453" s="354"/>
      <c r="AA453" s="354"/>
      <c r="AB453" s="354"/>
      <c r="AC453" s="354"/>
      <c r="AE453" s="354"/>
    </row>
    <row r="454" spans="1:31" x14ac:dyDescent="0.25">
      <c r="A454" s="354"/>
      <c r="B454" s="354"/>
      <c r="C454" s="354"/>
      <c r="D454" s="354"/>
      <c r="E454" s="354"/>
      <c r="G454" s="354"/>
      <c r="H454" s="354"/>
      <c r="I454" s="354"/>
      <c r="J454" s="354"/>
      <c r="N454" s="354"/>
      <c r="P454" s="354"/>
      <c r="S454" s="354"/>
      <c r="T454" s="354"/>
      <c r="U454" s="354"/>
      <c r="V454" s="354"/>
      <c r="W454" s="354"/>
      <c r="X454" s="354"/>
      <c r="Y454" s="354"/>
      <c r="Z454" s="354"/>
      <c r="AA454" s="354"/>
      <c r="AB454" s="354"/>
      <c r="AC454" s="354"/>
      <c r="AE454" s="354"/>
    </row>
    <row r="455" spans="1:31" x14ac:dyDescent="0.25">
      <c r="A455" s="354"/>
      <c r="B455" s="354"/>
      <c r="C455" s="354"/>
      <c r="D455" s="354"/>
      <c r="E455" s="354"/>
      <c r="G455" s="354"/>
      <c r="H455" s="354"/>
      <c r="I455" s="354"/>
      <c r="J455" s="354"/>
      <c r="N455" s="354"/>
      <c r="P455" s="354"/>
      <c r="S455" s="354"/>
      <c r="T455" s="354"/>
      <c r="U455" s="354"/>
      <c r="V455" s="354"/>
      <c r="W455" s="354"/>
      <c r="X455" s="354"/>
      <c r="Y455" s="354"/>
      <c r="Z455" s="354"/>
      <c r="AA455" s="354"/>
      <c r="AB455" s="354"/>
      <c r="AC455" s="354"/>
      <c r="AE455" s="354"/>
    </row>
    <row r="456" spans="1:31" x14ac:dyDescent="0.25">
      <c r="A456" s="354"/>
      <c r="B456" s="354"/>
      <c r="C456" s="354"/>
      <c r="D456" s="354"/>
      <c r="E456" s="354"/>
      <c r="G456" s="354"/>
      <c r="H456" s="354"/>
      <c r="I456" s="354"/>
      <c r="J456" s="354"/>
      <c r="N456" s="354"/>
      <c r="P456" s="354"/>
      <c r="S456" s="354"/>
      <c r="T456" s="354"/>
      <c r="U456" s="354"/>
      <c r="V456" s="354"/>
      <c r="W456" s="354"/>
      <c r="X456" s="354"/>
      <c r="Y456" s="354"/>
      <c r="Z456" s="354"/>
      <c r="AA456" s="354"/>
      <c r="AB456" s="354"/>
      <c r="AC456" s="354"/>
      <c r="AE456" s="354"/>
    </row>
    <row r="457" spans="1:31" x14ac:dyDescent="0.25">
      <c r="A457" s="354"/>
      <c r="B457" s="354"/>
      <c r="C457" s="354"/>
      <c r="D457" s="354"/>
      <c r="E457" s="354"/>
      <c r="G457" s="354"/>
      <c r="H457" s="354"/>
      <c r="I457" s="354"/>
      <c r="J457" s="354"/>
      <c r="N457" s="354"/>
      <c r="P457" s="354"/>
      <c r="S457" s="354"/>
      <c r="T457" s="354"/>
      <c r="U457" s="354"/>
      <c r="V457" s="354"/>
      <c r="W457" s="354"/>
      <c r="X457" s="354"/>
      <c r="Y457" s="354"/>
      <c r="Z457" s="354"/>
      <c r="AA457" s="354"/>
      <c r="AB457" s="354"/>
      <c r="AC457" s="354"/>
      <c r="AE457" s="354"/>
    </row>
    <row r="458" spans="1:31" x14ac:dyDescent="0.25">
      <c r="A458" s="354"/>
      <c r="B458" s="354"/>
      <c r="C458" s="354"/>
      <c r="D458" s="354"/>
      <c r="E458" s="354"/>
      <c r="G458" s="354"/>
      <c r="H458" s="354"/>
      <c r="I458" s="354"/>
      <c r="J458" s="354"/>
      <c r="N458" s="354"/>
      <c r="P458" s="354"/>
      <c r="S458" s="354"/>
      <c r="T458" s="354"/>
      <c r="U458" s="354"/>
      <c r="V458" s="354"/>
      <c r="W458" s="354"/>
      <c r="X458" s="354"/>
      <c r="Y458" s="354"/>
      <c r="Z458" s="354"/>
      <c r="AA458" s="354"/>
      <c r="AB458" s="354"/>
      <c r="AC458" s="354"/>
      <c r="AE458" s="354"/>
    </row>
    <row r="459" spans="1:31" x14ac:dyDescent="0.25">
      <c r="A459" s="354"/>
      <c r="B459" s="354"/>
      <c r="C459" s="354"/>
      <c r="D459" s="354"/>
      <c r="E459" s="354"/>
      <c r="G459" s="354"/>
      <c r="H459" s="354"/>
      <c r="I459" s="354"/>
      <c r="J459" s="354"/>
      <c r="N459" s="354"/>
      <c r="P459" s="354"/>
      <c r="S459" s="354"/>
      <c r="T459" s="354"/>
      <c r="U459" s="354"/>
      <c r="V459" s="354"/>
      <c r="W459" s="354"/>
      <c r="X459" s="354"/>
      <c r="Y459" s="354"/>
      <c r="Z459" s="354"/>
      <c r="AA459" s="354"/>
      <c r="AB459" s="354"/>
      <c r="AC459" s="354"/>
      <c r="AE459" s="354"/>
    </row>
    <row r="460" spans="1:31" x14ac:dyDescent="0.25">
      <c r="A460" s="354"/>
      <c r="B460" s="354"/>
      <c r="C460" s="354"/>
      <c r="D460" s="354"/>
      <c r="E460" s="354"/>
      <c r="G460" s="354"/>
      <c r="H460" s="354"/>
      <c r="I460" s="354"/>
      <c r="J460" s="354"/>
      <c r="N460" s="354"/>
      <c r="P460" s="354"/>
      <c r="S460" s="354"/>
      <c r="T460" s="354"/>
      <c r="U460" s="354"/>
      <c r="V460" s="354"/>
      <c r="W460" s="354"/>
      <c r="X460" s="354"/>
      <c r="Y460" s="354"/>
      <c r="Z460" s="354"/>
      <c r="AA460" s="354"/>
      <c r="AB460" s="354"/>
      <c r="AC460" s="354"/>
      <c r="AE460" s="354"/>
    </row>
    <row r="461" spans="1:31" x14ac:dyDescent="0.25">
      <c r="A461" s="354"/>
      <c r="B461" s="354"/>
      <c r="C461" s="354"/>
      <c r="D461" s="354"/>
      <c r="E461" s="354"/>
      <c r="G461" s="354"/>
      <c r="H461" s="354"/>
      <c r="I461" s="354"/>
      <c r="J461" s="354"/>
      <c r="N461" s="354"/>
      <c r="P461" s="354"/>
      <c r="S461" s="354"/>
      <c r="T461" s="354"/>
      <c r="U461" s="354"/>
      <c r="V461" s="354"/>
      <c r="W461" s="354"/>
      <c r="X461" s="354"/>
      <c r="Y461" s="354"/>
      <c r="Z461" s="354"/>
      <c r="AA461" s="354"/>
      <c r="AB461" s="354"/>
      <c r="AC461" s="354"/>
      <c r="AE461" s="354"/>
    </row>
    <row r="462" spans="1:31" x14ac:dyDescent="0.25">
      <c r="A462" s="354"/>
      <c r="B462" s="354"/>
      <c r="C462" s="354"/>
      <c r="D462" s="354"/>
      <c r="E462" s="354"/>
      <c r="G462" s="354"/>
      <c r="H462" s="354"/>
      <c r="I462" s="354"/>
      <c r="J462" s="354"/>
      <c r="N462" s="354"/>
      <c r="P462" s="354"/>
      <c r="S462" s="354"/>
      <c r="T462" s="354"/>
      <c r="U462" s="354"/>
      <c r="V462" s="354"/>
      <c r="W462" s="354"/>
      <c r="X462" s="354"/>
      <c r="Y462" s="354"/>
      <c r="Z462" s="354"/>
      <c r="AA462" s="354"/>
      <c r="AB462" s="354"/>
      <c r="AC462" s="354"/>
      <c r="AE462" s="354"/>
    </row>
    <row r="463" spans="1:31" x14ac:dyDescent="0.25">
      <c r="A463" s="354"/>
      <c r="B463" s="354"/>
      <c r="C463" s="354"/>
      <c r="D463" s="354"/>
      <c r="E463" s="354"/>
      <c r="G463" s="354"/>
      <c r="H463" s="354"/>
      <c r="I463" s="354"/>
      <c r="J463" s="354"/>
      <c r="N463" s="354"/>
      <c r="P463" s="354"/>
      <c r="S463" s="354"/>
      <c r="T463" s="354"/>
      <c r="U463" s="354"/>
      <c r="V463" s="354"/>
      <c r="W463" s="354"/>
      <c r="X463" s="354"/>
      <c r="Y463" s="354"/>
      <c r="Z463" s="354"/>
      <c r="AA463" s="354"/>
      <c r="AB463" s="354"/>
      <c r="AC463" s="354"/>
      <c r="AE463" s="354"/>
    </row>
    <row r="464" spans="1:31" x14ac:dyDescent="0.25">
      <c r="A464" s="354"/>
      <c r="B464" s="354"/>
      <c r="C464" s="354"/>
      <c r="D464" s="354"/>
      <c r="E464" s="354"/>
      <c r="G464" s="354"/>
      <c r="H464" s="354"/>
      <c r="I464" s="354"/>
      <c r="J464" s="354"/>
      <c r="N464" s="354"/>
      <c r="P464" s="354"/>
      <c r="S464" s="354"/>
      <c r="T464" s="354"/>
      <c r="U464" s="354"/>
      <c r="V464" s="354"/>
      <c r="W464" s="354"/>
      <c r="X464" s="354"/>
      <c r="Y464" s="354"/>
      <c r="Z464" s="354"/>
      <c r="AA464" s="354"/>
      <c r="AB464" s="354"/>
      <c r="AC464" s="354"/>
      <c r="AE464" s="354"/>
    </row>
    <row r="465" spans="1:31" x14ac:dyDescent="0.25">
      <c r="A465" s="354"/>
      <c r="B465" s="354"/>
      <c r="C465" s="354"/>
      <c r="D465" s="354"/>
      <c r="E465" s="354"/>
      <c r="G465" s="354"/>
      <c r="H465" s="354"/>
      <c r="I465" s="354"/>
      <c r="J465" s="354"/>
      <c r="N465" s="354"/>
      <c r="P465" s="354"/>
      <c r="S465" s="354"/>
      <c r="T465" s="354"/>
      <c r="U465" s="354"/>
      <c r="V465" s="354"/>
      <c r="W465" s="354"/>
      <c r="X465" s="354"/>
      <c r="Y465" s="354"/>
      <c r="Z465" s="354"/>
      <c r="AA465" s="354"/>
      <c r="AB465" s="354"/>
      <c r="AC465" s="354"/>
      <c r="AE465" s="354"/>
    </row>
    <row r="466" spans="1:31" x14ac:dyDescent="0.25">
      <c r="A466" s="354"/>
      <c r="B466" s="354"/>
      <c r="C466" s="354"/>
      <c r="D466" s="354"/>
      <c r="E466" s="354"/>
      <c r="G466" s="354"/>
      <c r="H466" s="354"/>
      <c r="I466" s="354"/>
      <c r="J466" s="354"/>
      <c r="N466" s="354"/>
      <c r="P466" s="354"/>
      <c r="S466" s="354"/>
      <c r="T466" s="354"/>
      <c r="U466" s="354"/>
      <c r="V466" s="354"/>
      <c r="W466" s="354"/>
      <c r="X466" s="354"/>
      <c r="Y466" s="354"/>
      <c r="Z466" s="354"/>
      <c r="AA466" s="354"/>
      <c r="AB466" s="354"/>
      <c r="AC466" s="354"/>
      <c r="AE466" s="354"/>
    </row>
    <row r="467" spans="1:31" x14ac:dyDescent="0.25">
      <c r="A467" s="354"/>
      <c r="B467" s="354"/>
      <c r="C467" s="354"/>
      <c r="D467" s="354"/>
      <c r="E467" s="354"/>
      <c r="G467" s="354"/>
      <c r="H467" s="354"/>
      <c r="I467" s="354"/>
      <c r="J467" s="354"/>
      <c r="N467" s="354"/>
      <c r="P467" s="354"/>
      <c r="S467" s="354"/>
      <c r="T467" s="354"/>
      <c r="U467" s="354"/>
      <c r="V467" s="354"/>
      <c r="W467" s="354"/>
      <c r="X467" s="354"/>
      <c r="Y467" s="354"/>
      <c r="Z467" s="354"/>
      <c r="AA467" s="354"/>
      <c r="AB467" s="354"/>
      <c r="AC467" s="354"/>
      <c r="AE467" s="354"/>
    </row>
    <row r="468" spans="1:31" x14ac:dyDescent="0.25">
      <c r="A468" s="354"/>
      <c r="B468" s="354"/>
      <c r="C468" s="354"/>
      <c r="D468" s="354"/>
      <c r="E468" s="354"/>
      <c r="G468" s="354"/>
      <c r="H468" s="354"/>
      <c r="I468" s="354"/>
      <c r="J468" s="354"/>
      <c r="N468" s="354"/>
      <c r="P468" s="354"/>
      <c r="S468" s="354"/>
      <c r="T468" s="354"/>
      <c r="U468" s="354"/>
      <c r="V468" s="354"/>
      <c r="W468" s="354"/>
      <c r="X468" s="354"/>
      <c r="Y468" s="354"/>
      <c r="Z468" s="354"/>
      <c r="AA468" s="354"/>
      <c r="AB468" s="354"/>
      <c r="AC468" s="354"/>
      <c r="AE468" s="354"/>
    </row>
    <row r="469" spans="1:31" x14ac:dyDescent="0.25">
      <c r="A469" s="354"/>
      <c r="B469" s="354"/>
      <c r="C469" s="354"/>
      <c r="D469" s="354"/>
      <c r="E469" s="354"/>
      <c r="G469" s="354"/>
      <c r="H469" s="354"/>
      <c r="I469" s="354"/>
      <c r="J469" s="354"/>
      <c r="N469" s="354"/>
      <c r="P469" s="354"/>
      <c r="S469" s="354"/>
      <c r="T469" s="354"/>
      <c r="U469" s="354"/>
      <c r="V469" s="354"/>
      <c r="W469" s="354"/>
      <c r="X469" s="354"/>
      <c r="Y469" s="354"/>
      <c r="Z469" s="354"/>
      <c r="AA469" s="354"/>
      <c r="AB469" s="354"/>
      <c r="AC469" s="354"/>
      <c r="AE469" s="354"/>
    </row>
    <row r="470" spans="1:31" x14ac:dyDescent="0.25">
      <c r="A470" s="354"/>
      <c r="B470" s="354"/>
      <c r="C470" s="354"/>
      <c r="D470" s="354"/>
      <c r="E470" s="354"/>
      <c r="G470" s="354"/>
      <c r="H470" s="354"/>
      <c r="I470" s="354"/>
      <c r="J470" s="354"/>
      <c r="N470" s="354"/>
      <c r="P470" s="354"/>
      <c r="S470" s="354"/>
      <c r="T470" s="354"/>
      <c r="U470" s="354"/>
      <c r="V470" s="354"/>
      <c r="W470" s="354"/>
      <c r="X470" s="354"/>
      <c r="Y470" s="354"/>
      <c r="Z470" s="354"/>
      <c r="AA470" s="354"/>
      <c r="AB470" s="354"/>
      <c r="AC470" s="354"/>
      <c r="AE470" s="354"/>
    </row>
    <row r="471" spans="1:31" x14ac:dyDescent="0.25">
      <c r="A471" s="354"/>
      <c r="B471" s="354"/>
      <c r="C471" s="354"/>
      <c r="D471" s="354"/>
      <c r="E471" s="354"/>
      <c r="G471" s="354"/>
      <c r="H471" s="354"/>
      <c r="I471" s="354"/>
      <c r="J471" s="354"/>
      <c r="N471" s="354"/>
      <c r="P471" s="354"/>
      <c r="S471" s="354"/>
      <c r="T471" s="354"/>
      <c r="U471" s="354"/>
      <c r="V471" s="354"/>
      <c r="W471" s="354"/>
      <c r="X471" s="354"/>
      <c r="Y471" s="354"/>
      <c r="Z471" s="354"/>
      <c r="AA471" s="354"/>
      <c r="AB471" s="354"/>
      <c r="AC471" s="354"/>
      <c r="AE471" s="354"/>
    </row>
    <row r="472" spans="1:31" x14ac:dyDescent="0.25">
      <c r="A472" s="354"/>
      <c r="B472" s="354"/>
      <c r="C472" s="354"/>
      <c r="D472" s="354"/>
      <c r="E472" s="354"/>
      <c r="G472" s="354"/>
      <c r="H472" s="354"/>
      <c r="I472" s="354"/>
      <c r="J472" s="354"/>
      <c r="N472" s="354"/>
      <c r="P472" s="354"/>
      <c r="S472" s="354"/>
      <c r="T472" s="354"/>
      <c r="U472" s="354"/>
      <c r="V472" s="354"/>
      <c r="W472" s="354"/>
      <c r="X472" s="354"/>
      <c r="Y472" s="354"/>
      <c r="Z472" s="354"/>
      <c r="AA472" s="354"/>
      <c r="AB472" s="354"/>
      <c r="AC472" s="354"/>
      <c r="AE472" s="354"/>
    </row>
    <row r="473" spans="1:31" x14ac:dyDescent="0.25">
      <c r="A473" s="354"/>
      <c r="B473" s="354"/>
      <c r="C473" s="354"/>
      <c r="D473" s="354"/>
      <c r="E473" s="354"/>
      <c r="G473" s="354"/>
      <c r="H473" s="354"/>
      <c r="I473" s="354"/>
      <c r="J473" s="354"/>
      <c r="N473" s="354"/>
      <c r="P473" s="354"/>
      <c r="S473" s="354"/>
      <c r="T473" s="354"/>
      <c r="U473" s="354"/>
      <c r="V473" s="354"/>
      <c r="W473" s="354"/>
      <c r="X473" s="354"/>
      <c r="Y473" s="354"/>
      <c r="Z473" s="354"/>
      <c r="AA473" s="354"/>
      <c r="AB473" s="354"/>
      <c r="AC473" s="354"/>
      <c r="AE473" s="354"/>
    </row>
    <row r="474" spans="1:31" x14ac:dyDescent="0.25">
      <c r="A474" s="354"/>
      <c r="B474" s="354"/>
      <c r="C474" s="354"/>
      <c r="D474" s="354"/>
      <c r="E474" s="354"/>
      <c r="G474" s="354"/>
      <c r="H474" s="354"/>
      <c r="I474" s="354"/>
      <c r="J474" s="354"/>
      <c r="N474" s="354"/>
      <c r="P474" s="354"/>
      <c r="S474" s="354"/>
      <c r="T474" s="354"/>
      <c r="U474" s="354"/>
      <c r="V474" s="354"/>
      <c r="W474" s="354"/>
      <c r="X474" s="354"/>
      <c r="Y474" s="354"/>
      <c r="Z474" s="354"/>
      <c r="AA474" s="354"/>
      <c r="AB474" s="354"/>
      <c r="AC474" s="354"/>
      <c r="AE474" s="354"/>
    </row>
    <row r="475" spans="1:31" x14ac:dyDescent="0.25">
      <c r="A475" s="354"/>
      <c r="B475" s="354"/>
      <c r="C475" s="354"/>
      <c r="D475" s="354"/>
      <c r="E475" s="354"/>
      <c r="G475" s="354"/>
      <c r="H475" s="354"/>
      <c r="I475" s="354"/>
      <c r="J475" s="354"/>
      <c r="N475" s="354"/>
      <c r="P475" s="354"/>
      <c r="S475" s="354"/>
      <c r="T475" s="354"/>
      <c r="U475" s="354"/>
      <c r="V475" s="354"/>
      <c r="W475" s="354"/>
      <c r="X475" s="354"/>
      <c r="Y475" s="354"/>
      <c r="Z475" s="354"/>
      <c r="AA475" s="354"/>
      <c r="AB475" s="354"/>
      <c r="AC475" s="354"/>
      <c r="AE475" s="354"/>
    </row>
    <row r="476" spans="1:31" x14ac:dyDescent="0.25">
      <c r="A476" s="354"/>
      <c r="B476" s="354"/>
      <c r="C476" s="354"/>
      <c r="D476" s="354"/>
      <c r="E476" s="354"/>
      <c r="G476" s="354"/>
      <c r="H476" s="354"/>
      <c r="I476" s="354"/>
      <c r="J476" s="354"/>
      <c r="N476" s="354"/>
      <c r="P476" s="354"/>
      <c r="S476" s="354"/>
      <c r="T476" s="354"/>
      <c r="U476" s="354"/>
      <c r="V476" s="354"/>
      <c r="W476" s="354"/>
      <c r="X476" s="354"/>
      <c r="Y476" s="354"/>
      <c r="Z476" s="354"/>
      <c r="AA476" s="354"/>
      <c r="AB476" s="354"/>
      <c r="AC476" s="354"/>
      <c r="AE476" s="354"/>
    </row>
    <row r="477" spans="1:31" x14ac:dyDescent="0.25">
      <c r="A477" s="354"/>
      <c r="B477" s="354"/>
      <c r="C477" s="354"/>
      <c r="D477" s="354"/>
      <c r="E477" s="354"/>
      <c r="G477" s="354"/>
      <c r="H477" s="354"/>
      <c r="I477" s="354"/>
      <c r="J477" s="354"/>
      <c r="N477" s="354"/>
      <c r="P477" s="354"/>
      <c r="S477" s="354"/>
      <c r="T477" s="354"/>
      <c r="U477" s="354"/>
      <c r="V477" s="354"/>
      <c r="W477" s="354"/>
      <c r="X477" s="354"/>
      <c r="Y477" s="354"/>
      <c r="Z477" s="354"/>
      <c r="AA477" s="354"/>
      <c r="AB477" s="354"/>
      <c r="AC477" s="354"/>
      <c r="AE477" s="354"/>
    </row>
    <row r="478" spans="1:31" x14ac:dyDescent="0.25">
      <c r="A478" s="354"/>
      <c r="B478" s="354"/>
      <c r="C478" s="354"/>
      <c r="D478" s="354"/>
      <c r="E478" s="354"/>
      <c r="G478" s="354"/>
      <c r="H478" s="354"/>
      <c r="I478" s="354"/>
      <c r="J478" s="354"/>
      <c r="N478" s="354"/>
      <c r="P478" s="354"/>
      <c r="S478" s="354"/>
      <c r="T478" s="354"/>
      <c r="U478" s="354"/>
      <c r="V478" s="354"/>
      <c r="W478" s="354"/>
      <c r="X478" s="354"/>
      <c r="Y478" s="354"/>
      <c r="Z478" s="354"/>
      <c r="AA478" s="354"/>
      <c r="AB478" s="354"/>
      <c r="AC478" s="354"/>
      <c r="AE478" s="354"/>
    </row>
    <row r="479" spans="1:31" x14ac:dyDescent="0.25">
      <c r="A479" s="354"/>
      <c r="B479" s="354"/>
      <c r="C479" s="354"/>
      <c r="D479" s="354"/>
      <c r="E479" s="354"/>
      <c r="G479" s="354"/>
      <c r="H479" s="354"/>
      <c r="I479" s="354"/>
      <c r="J479" s="354"/>
      <c r="N479" s="354"/>
      <c r="P479" s="354"/>
      <c r="S479" s="354"/>
      <c r="T479" s="354"/>
      <c r="U479" s="354"/>
      <c r="V479" s="354"/>
      <c r="W479" s="354"/>
      <c r="X479" s="354"/>
      <c r="Y479" s="354"/>
      <c r="Z479" s="354"/>
      <c r="AA479" s="354"/>
      <c r="AB479" s="354"/>
      <c r="AC479" s="354"/>
      <c r="AE479" s="354"/>
    </row>
    <row r="480" spans="1:31" x14ac:dyDescent="0.25">
      <c r="A480" s="354"/>
      <c r="B480" s="354"/>
      <c r="C480" s="354"/>
      <c r="D480" s="354"/>
      <c r="E480" s="354"/>
      <c r="G480" s="354"/>
      <c r="H480" s="354"/>
      <c r="I480" s="354"/>
      <c r="J480" s="354"/>
      <c r="N480" s="354"/>
      <c r="P480" s="354"/>
      <c r="S480" s="354"/>
      <c r="T480" s="354"/>
      <c r="U480" s="354"/>
      <c r="V480" s="354"/>
      <c r="W480" s="354"/>
      <c r="X480" s="354"/>
      <c r="Y480" s="354"/>
      <c r="Z480" s="354"/>
      <c r="AA480" s="354"/>
      <c r="AB480" s="354"/>
      <c r="AC480" s="354"/>
      <c r="AE480" s="354"/>
    </row>
    <row r="481" spans="1:31" x14ac:dyDescent="0.25">
      <c r="A481" s="354"/>
      <c r="B481" s="354"/>
      <c r="C481" s="354"/>
      <c r="D481" s="354"/>
      <c r="E481" s="354"/>
      <c r="G481" s="354"/>
      <c r="H481" s="354"/>
      <c r="I481" s="354"/>
      <c r="J481" s="354"/>
      <c r="N481" s="354"/>
      <c r="P481" s="354"/>
      <c r="S481" s="354"/>
      <c r="T481" s="354"/>
      <c r="U481" s="354"/>
      <c r="V481" s="354"/>
      <c r="W481" s="354"/>
      <c r="X481" s="354"/>
      <c r="Y481" s="354"/>
      <c r="Z481" s="354"/>
      <c r="AA481" s="354"/>
      <c r="AB481" s="354"/>
      <c r="AC481" s="354"/>
      <c r="AE481" s="354"/>
    </row>
    <row r="482" spans="1:31" x14ac:dyDescent="0.25">
      <c r="A482" s="354"/>
      <c r="B482" s="354"/>
      <c r="C482" s="354"/>
      <c r="D482" s="354"/>
      <c r="E482" s="354"/>
      <c r="G482" s="354"/>
      <c r="H482" s="354"/>
      <c r="I482" s="354"/>
      <c r="J482" s="354"/>
      <c r="N482" s="354"/>
      <c r="P482" s="354"/>
      <c r="S482" s="354"/>
      <c r="T482" s="354"/>
      <c r="U482" s="354"/>
      <c r="V482" s="354"/>
      <c r="W482" s="354"/>
      <c r="X482" s="354"/>
      <c r="Y482" s="354"/>
      <c r="Z482" s="354"/>
      <c r="AA482" s="354"/>
      <c r="AB482" s="354"/>
      <c r="AC482" s="354"/>
      <c r="AE482" s="354"/>
    </row>
    <row r="483" spans="1:31" x14ac:dyDescent="0.25">
      <c r="A483" s="354"/>
      <c r="B483" s="354"/>
      <c r="C483" s="354"/>
      <c r="D483" s="354"/>
      <c r="E483" s="354"/>
      <c r="G483" s="354"/>
      <c r="H483" s="354"/>
      <c r="I483" s="354"/>
      <c r="J483" s="354"/>
      <c r="N483" s="354"/>
      <c r="P483" s="354"/>
      <c r="S483" s="354"/>
      <c r="T483" s="354"/>
      <c r="U483" s="354"/>
      <c r="V483" s="354"/>
      <c r="W483" s="354"/>
      <c r="X483" s="354"/>
      <c r="Y483" s="354"/>
      <c r="Z483" s="354"/>
      <c r="AA483" s="354"/>
      <c r="AB483" s="354"/>
      <c r="AC483" s="354"/>
      <c r="AE483" s="354"/>
    </row>
    <row r="484" spans="1:31" x14ac:dyDescent="0.25">
      <c r="A484" s="354"/>
      <c r="B484" s="354"/>
      <c r="C484" s="354"/>
      <c r="D484" s="354"/>
      <c r="E484" s="354"/>
      <c r="G484" s="354"/>
      <c r="H484" s="354"/>
      <c r="I484" s="354"/>
      <c r="J484" s="354"/>
      <c r="N484" s="354"/>
      <c r="P484" s="354"/>
      <c r="S484" s="354"/>
      <c r="T484" s="354"/>
      <c r="U484" s="354"/>
      <c r="V484" s="354"/>
      <c r="W484" s="354"/>
      <c r="X484" s="354"/>
      <c r="Y484" s="354"/>
      <c r="Z484" s="354"/>
      <c r="AA484" s="354"/>
      <c r="AB484" s="354"/>
      <c r="AC484" s="354"/>
      <c r="AE484" s="354"/>
    </row>
    <row r="485" spans="1:31" x14ac:dyDescent="0.25">
      <c r="A485" s="354"/>
      <c r="B485" s="354"/>
      <c r="C485" s="354"/>
      <c r="D485" s="354"/>
      <c r="E485" s="354"/>
      <c r="G485" s="354"/>
      <c r="H485" s="354"/>
      <c r="I485" s="354"/>
      <c r="J485" s="354"/>
      <c r="N485" s="354"/>
      <c r="P485" s="354"/>
      <c r="S485" s="354"/>
      <c r="T485" s="354"/>
      <c r="U485" s="354"/>
      <c r="V485" s="354"/>
      <c r="W485" s="354"/>
      <c r="X485" s="354"/>
      <c r="Y485" s="354"/>
      <c r="Z485" s="354"/>
      <c r="AA485" s="354"/>
      <c r="AB485" s="354"/>
      <c r="AC485" s="354"/>
      <c r="AE485" s="354"/>
    </row>
    <row r="486" spans="1:31" x14ac:dyDescent="0.25">
      <c r="A486" s="354"/>
      <c r="B486" s="354"/>
      <c r="C486" s="354"/>
      <c r="D486" s="354"/>
      <c r="E486" s="354"/>
      <c r="G486" s="354"/>
      <c r="H486" s="354"/>
      <c r="I486" s="354"/>
      <c r="J486" s="354"/>
      <c r="N486" s="354"/>
      <c r="P486" s="354"/>
      <c r="S486" s="354"/>
      <c r="T486" s="354"/>
      <c r="U486" s="354"/>
      <c r="V486" s="354"/>
      <c r="W486" s="354"/>
      <c r="X486" s="354"/>
      <c r="Y486" s="354"/>
      <c r="Z486" s="354"/>
      <c r="AA486" s="354"/>
      <c r="AB486" s="354"/>
      <c r="AC486" s="354"/>
      <c r="AE486" s="354"/>
    </row>
    <row r="487" spans="1:31" x14ac:dyDescent="0.25">
      <c r="A487" s="354"/>
      <c r="B487" s="354"/>
      <c r="C487" s="354"/>
      <c r="D487" s="354"/>
      <c r="E487" s="354"/>
      <c r="G487" s="354"/>
      <c r="H487" s="354"/>
      <c r="I487" s="354"/>
      <c r="J487" s="354"/>
      <c r="N487" s="354"/>
      <c r="P487" s="354"/>
      <c r="S487" s="354"/>
      <c r="T487" s="354"/>
      <c r="U487" s="354"/>
      <c r="V487" s="354"/>
      <c r="W487" s="354"/>
      <c r="X487" s="354"/>
      <c r="Y487" s="354"/>
      <c r="Z487" s="354"/>
      <c r="AA487" s="354"/>
      <c r="AB487" s="354"/>
      <c r="AC487" s="354"/>
      <c r="AE487" s="354"/>
    </row>
    <row r="488" spans="1:31" x14ac:dyDescent="0.25">
      <c r="A488" s="354"/>
      <c r="B488" s="354"/>
      <c r="C488" s="354"/>
      <c r="D488" s="354"/>
      <c r="E488" s="354"/>
      <c r="G488" s="354"/>
      <c r="H488" s="354"/>
      <c r="I488" s="354"/>
      <c r="J488" s="354"/>
      <c r="N488" s="354"/>
      <c r="P488" s="354"/>
      <c r="S488" s="354"/>
      <c r="T488" s="354"/>
      <c r="U488" s="354"/>
      <c r="V488" s="354"/>
      <c r="W488" s="354"/>
      <c r="X488" s="354"/>
      <c r="Y488" s="354"/>
      <c r="Z488" s="354"/>
      <c r="AA488" s="354"/>
      <c r="AB488" s="354"/>
      <c r="AC488" s="354"/>
      <c r="AE488" s="354"/>
    </row>
    <row r="489" spans="1:31" x14ac:dyDescent="0.25">
      <c r="A489" s="354"/>
      <c r="B489" s="354"/>
      <c r="C489" s="354"/>
      <c r="D489" s="354"/>
      <c r="E489" s="354"/>
      <c r="G489" s="354"/>
      <c r="H489" s="354"/>
      <c r="I489" s="354"/>
      <c r="J489" s="354"/>
      <c r="N489" s="354"/>
      <c r="P489" s="354"/>
      <c r="S489" s="354"/>
      <c r="T489" s="354"/>
      <c r="U489" s="354"/>
      <c r="V489" s="354"/>
      <c r="W489" s="354"/>
      <c r="X489" s="354"/>
      <c r="Y489" s="354"/>
      <c r="Z489" s="354"/>
      <c r="AA489" s="354"/>
      <c r="AB489" s="354"/>
      <c r="AC489" s="354"/>
      <c r="AE489" s="354"/>
    </row>
    <row r="490" spans="1:31" x14ac:dyDescent="0.25">
      <c r="A490" s="354"/>
      <c r="B490" s="354"/>
      <c r="C490" s="354"/>
      <c r="D490" s="354"/>
      <c r="E490" s="354"/>
      <c r="G490" s="354"/>
      <c r="H490" s="354"/>
      <c r="I490" s="354"/>
      <c r="J490" s="354"/>
      <c r="N490" s="354"/>
      <c r="P490" s="354"/>
      <c r="S490" s="354"/>
      <c r="T490" s="354"/>
      <c r="U490" s="354"/>
      <c r="V490" s="354"/>
      <c r="W490" s="354"/>
      <c r="X490" s="354"/>
      <c r="Y490" s="354"/>
      <c r="Z490" s="354"/>
      <c r="AA490" s="354"/>
      <c r="AB490" s="354"/>
      <c r="AC490" s="354"/>
      <c r="AE490" s="354"/>
    </row>
    <row r="491" spans="1:31" x14ac:dyDescent="0.25">
      <c r="A491" s="354"/>
      <c r="B491" s="354"/>
      <c r="C491" s="354"/>
      <c r="D491" s="354"/>
      <c r="E491" s="354"/>
      <c r="G491" s="354"/>
      <c r="H491" s="354"/>
      <c r="I491" s="354"/>
      <c r="J491" s="354"/>
      <c r="N491" s="354"/>
      <c r="P491" s="354"/>
      <c r="S491" s="354"/>
      <c r="T491" s="354"/>
      <c r="U491" s="354"/>
      <c r="V491" s="354"/>
      <c r="W491" s="354"/>
      <c r="X491" s="354"/>
      <c r="Y491" s="354"/>
      <c r="Z491" s="354"/>
      <c r="AA491" s="354"/>
      <c r="AB491" s="354"/>
      <c r="AC491" s="354"/>
      <c r="AE491" s="354"/>
    </row>
    <row r="492" spans="1:31" x14ac:dyDescent="0.25">
      <c r="A492" s="354"/>
      <c r="B492" s="354"/>
      <c r="C492" s="354"/>
      <c r="D492" s="354"/>
      <c r="E492" s="354"/>
      <c r="G492" s="354"/>
      <c r="H492" s="354"/>
      <c r="I492" s="354"/>
      <c r="J492" s="354"/>
      <c r="N492" s="354"/>
      <c r="P492" s="354"/>
      <c r="S492" s="354"/>
      <c r="T492" s="354"/>
      <c r="U492" s="354"/>
      <c r="V492" s="354"/>
      <c r="W492" s="354"/>
      <c r="X492" s="354"/>
      <c r="Y492" s="354"/>
      <c r="Z492" s="354"/>
      <c r="AA492" s="354"/>
      <c r="AB492" s="354"/>
      <c r="AC492" s="354"/>
      <c r="AE492" s="354"/>
    </row>
    <row r="493" spans="1:31" x14ac:dyDescent="0.25">
      <c r="A493" s="354"/>
      <c r="B493" s="354"/>
      <c r="C493" s="354"/>
      <c r="D493" s="354"/>
      <c r="E493" s="354"/>
      <c r="G493" s="354"/>
      <c r="H493" s="354"/>
      <c r="I493" s="354"/>
      <c r="J493" s="354"/>
      <c r="N493" s="354"/>
      <c r="P493" s="354"/>
      <c r="S493" s="354"/>
      <c r="T493" s="354"/>
      <c r="U493" s="354"/>
      <c r="V493" s="354"/>
      <c r="W493" s="354"/>
      <c r="X493" s="354"/>
      <c r="Y493" s="354"/>
      <c r="Z493" s="354"/>
      <c r="AA493" s="354"/>
      <c r="AB493" s="354"/>
      <c r="AC493" s="354"/>
      <c r="AE493" s="354"/>
    </row>
    <row r="494" spans="1:31" x14ac:dyDescent="0.25">
      <c r="A494" s="354"/>
      <c r="B494" s="354"/>
      <c r="C494" s="354"/>
      <c r="D494" s="354"/>
      <c r="E494" s="354"/>
      <c r="G494" s="354"/>
      <c r="H494" s="354"/>
      <c r="I494" s="354"/>
      <c r="J494" s="354"/>
      <c r="N494" s="354"/>
      <c r="P494" s="354"/>
      <c r="S494" s="354"/>
      <c r="T494" s="354"/>
      <c r="U494" s="354"/>
      <c r="V494" s="354"/>
      <c r="W494" s="354"/>
      <c r="X494" s="354"/>
      <c r="Y494" s="354"/>
      <c r="Z494" s="354"/>
      <c r="AA494" s="354"/>
      <c r="AB494" s="354"/>
      <c r="AC494" s="354"/>
      <c r="AE494" s="354"/>
    </row>
    <row r="495" spans="1:31" x14ac:dyDescent="0.25">
      <c r="A495" s="354"/>
      <c r="B495" s="354"/>
      <c r="C495" s="354"/>
      <c r="D495" s="354"/>
      <c r="E495" s="354"/>
      <c r="G495" s="354"/>
      <c r="H495" s="354"/>
      <c r="I495" s="354"/>
      <c r="J495" s="354"/>
      <c r="N495" s="354"/>
      <c r="P495" s="354"/>
      <c r="S495" s="354"/>
      <c r="T495" s="354"/>
      <c r="U495" s="354"/>
      <c r="V495" s="354"/>
      <c r="W495" s="354"/>
      <c r="X495" s="354"/>
      <c r="Y495" s="354"/>
      <c r="Z495" s="354"/>
      <c r="AA495" s="354"/>
      <c r="AB495" s="354"/>
      <c r="AC495" s="354"/>
      <c r="AE495" s="354"/>
    </row>
    <row r="496" spans="1:31" x14ac:dyDescent="0.25">
      <c r="A496" s="354"/>
      <c r="B496" s="354"/>
      <c r="C496" s="354"/>
      <c r="D496" s="354"/>
      <c r="E496" s="354"/>
      <c r="G496" s="354"/>
      <c r="H496" s="354"/>
      <c r="I496" s="354"/>
      <c r="J496" s="354"/>
      <c r="N496" s="354"/>
      <c r="P496" s="354"/>
      <c r="S496" s="354"/>
      <c r="T496" s="354"/>
      <c r="U496" s="354"/>
      <c r="V496" s="354"/>
      <c r="W496" s="354"/>
      <c r="X496" s="354"/>
      <c r="Y496" s="354"/>
      <c r="Z496" s="354"/>
      <c r="AA496" s="354"/>
      <c r="AB496" s="354"/>
      <c r="AC496" s="354"/>
      <c r="AE496" s="354"/>
    </row>
    <row r="497" spans="1:31" x14ac:dyDescent="0.25">
      <c r="A497" s="354"/>
      <c r="B497" s="354"/>
      <c r="C497" s="354"/>
      <c r="D497" s="354"/>
      <c r="E497" s="354"/>
      <c r="G497" s="354"/>
      <c r="H497" s="354"/>
      <c r="I497" s="354"/>
      <c r="J497" s="354"/>
      <c r="N497" s="354"/>
      <c r="P497" s="354"/>
      <c r="S497" s="354"/>
      <c r="T497" s="354"/>
      <c r="U497" s="354"/>
      <c r="V497" s="354"/>
      <c r="W497" s="354"/>
      <c r="X497" s="354"/>
      <c r="Y497" s="354"/>
      <c r="Z497" s="354"/>
      <c r="AA497" s="354"/>
      <c r="AB497" s="354"/>
      <c r="AC497" s="354"/>
      <c r="AE497" s="354"/>
    </row>
    <row r="498" spans="1:31" x14ac:dyDescent="0.25">
      <c r="A498" s="354"/>
      <c r="B498" s="354"/>
      <c r="C498" s="354"/>
      <c r="D498" s="354"/>
      <c r="E498" s="354"/>
      <c r="G498" s="354"/>
      <c r="H498" s="354"/>
      <c r="I498" s="354"/>
      <c r="J498" s="354"/>
      <c r="N498" s="354"/>
      <c r="P498" s="354"/>
      <c r="S498" s="354"/>
      <c r="T498" s="354"/>
      <c r="U498" s="354"/>
      <c r="V498" s="354"/>
      <c r="W498" s="354"/>
      <c r="X498" s="354"/>
      <c r="Y498" s="354"/>
      <c r="Z498" s="354"/>
      <c r="AA498" s="354"/>
      <c r="AB498" s="354"/>
      <c r="AC498" s="354"/>
      <c r="AE498" s="354"/>
    </row>
    <row r="499" spans="1:31" x14ac:dyDescent="0.25">
      <c r="A499" s="354"/>
      <c r="B499" s="354"/>
      <c r="C499" s="354"/>
      <c r="D499" s="354"/>
      <c r="E499" s="354"/>
      <c r="G499" s="354"/>
      <c r="H499" s="354"/>
      <c r="I499" s="354"/>
      <c r="J499" s="354"/>
      <c r="N499" s="354"/>
      <c r="P499" s="354"/>
      <c r="S499" s="354"/>
      <c r="T499" s="354"/>
      <c r="U499" s="354"/>
      <c r="V499" s="354"/>
      <c r="W499" s="354"/>
      <c r="X499" s="354"/>
      <c r="Y499" s="354"/>
      <c r="Z499" s="354"/>
      <c r="AA499" s="354"/>
      <c r="AB499" s="354"/>
      <c r="AC499" s="354"/>
      <c r="AE499" s="354"/>
    </row>
    <row r="500" spans="1:31" x14ac:dyDescent="0.25">
      <c r="A500" s="354"/>
      <c r="B500" s="354"/>
      <c r="C500" s="354"/>
      <c r="D500" s="354"/>
      <c r="E500" s="354"/>
      <c r="G500" s="354"/>
      <c r="H500" s="354"/>
      <c r="I500" s="354"/>
      <c r="J500" s="354"/>
      <c r="N500" s="354"/>
      <c r="P500" s="354"/>
      <c r="S500" s="354"/>
      <c r="T500" s="354"/>
      <c r="U500" s="354"/>
      <c r="V500" s="354"/>
      <c r="W500" s="354"/>
      <c r="X500" s="354"/>
      <c r="Y500" s="354"/>
      <c r="Z500" s="354"/>
      <c r="AA500" s="354"/>
      <c r="AB500" s="354"/>
      <c r="AC500" s="354"/>
      <c r="AE500" s="354"/>
    </row>
    <row r="501" spans="1:31" x14ac:dyDescent="0.25">
      <c r="A501" s="354"/>
      <c r="B501" s="354"/>
      <c r="C501" s="354"/>
      <c r="D501" s="354"/>
      <c r="E501" s="354"/>
      <c r="G501" s="354"/>
      <c r="H501" s="354"/>
      <c r="I501" s="354"/>
      <c r="J501" s="354"/>
      <c r="N501" s="354"/>
      <c r="P501" s="354"/>
      <c r="S501" s="354"/>
      <c r="T501" s="354"/>
      <c r="U501" s="354"/>
      <c r="V501" s="354"/>
      <c r="W501" s="354"/>
      <c r="X501" s="354"/>
      <c r="Y501" s="354"/>
      <c r="Z501" s="354"/>
      <c r="AA501" s="354"/>
      <c r="AB501" s="354"/>
      <c r="AC501" s="354"/>
      <c r="AE501" s="354"/>
    </row>
    <row r="502" spans="1:31" x14ac:dyDescent="0.25">
      <c r="A502" s="354"/>
      <c r="B502" s="354"/>
      <c r="C502" s="354"/>
      <c r="D502" s="354"/>
      <c r="E502" s="354"/>
      <c r="G502" s="354"/>
      <c r="H502" s="354"/>
      <c r="I502" s="354"/>
      <c r="J502" s="354"/>
      <c r="N502" s="354"/>
      <c r="P502" s="354"/>
      <c r="S502" s="354"/>
      <c r="T502" s="354"/>
      <c r="U502" s="354"/>
      <c r="V502" s="354"/>
      <c r="W502" s="354"/>
      <c r="X502" s="354"/>
      <c r="Y502" s="354"/>
      <c r="Z502" s="354"/>
      <c r="AA502" s="354"/>
      <c r="AB502" s="354"/>
      <c r="AC502" s="354"/>
      <c r="AE502" s="354"/>
    </row>
    <row r="503" spans="1:31" x14ac:dyDescent="0.25">
      <c r="A503" s="354"/>
      <c r="B503" s="354"/>
      <c r="C503" s="354"/>
      <c r="D503" s="354"/>
      <c r="E503" s="354"/>
      <c r="G503" s="354"/>
      <c r="H503" s="354"/>
      <c r="I503" s="354"/>
      <c r="J503" s="354"/>
      <c r="N503" s="354"/>
      <c r="P503" s="354"/>
      <c r="S503" s="354"/>
      <c r="T503" s="354"/>
      <c r="U503" s="354"/>
      <c r="V503" s="354"/>
      <c r="W503" s="354"/>
      <c r="X503" s="354"/>
      <c r="Y503" s="354"/>
      <c r="Z503" s="354"/>
      <c r="AA503" s="354"/>
      <c r="AB503" s="354"/>
      <c r="AC503" s="354"/>
      <c r="AE503" s="354"/>
    </row>
    <row r="504" spans="1:31" x14ac:dyDescent="0.25">
      <c r="A504" s="354"/>
      <c r="B504" s="354"/>
      <c r="C504" s="354"/>
      <c r="D504" s="354"/>
      <c r="E504" s="354"/>
      <c r="G504" s="354"/>
      <c r="H504" s="354"/>
      <c r="I504" s="354"/>
      <c r="J504" s="354"/>
      <c r="N504" s="354"/>
      <c r="P504" s="354"/>
      <c r="S504" s="354"/>
      <c r="T504" s="354"/>
      <c r="U504" s="354"/>
      <c r="V504" s="354"/>
      <c r="W504" s="354"/>
      <c r="X504" s="354"/>
      <c r="Y504" s="354"/>
      <c r="Z504" s="354"/>
      <c r="AA504" s="354"/>
      <c r="AB504" s="354"/>
      <c r="AC504" s="354"/>
      <c r="AE504" s="354"/>
    </row>
    <row r="505" spans="1:31" x14ac:dyDescent="0.25">
      <c r="A505" s="354"/>
      <c r="B505" s="354"/>
      <c r="C505" s="354"/>
      <c r="D505" s="354"/>
      <c r="E505" s="354"/>
      <c r="G505" s="354"/>
      <c r="H505" s="354"/>
      <c r="I505" s="354"/>
      <c r="J505" s="354"/>
      <c r="N505" s="354"/>
      <c r="P505" s="354"/>
      <c r="S505" s="354"/>
      <c r="T505" s="354"/>
      <c r="U505" s="354"/>
      <c r="V505" s="354"/>
      <c r="W505" s="354"/>
      <c r="X505" s="354"/>
      <c r="Y505" s="354"/>
      <c r="Z505" s="354"/>
      <c r="AA505" s="354"/>
      <c r="AB505" s="354"/>
      <c r="AC505" s="354"/>
      <c r="AE505" s="354"/>
    </row>
    <row r="506" spans="1:31" x14ac:dyDescent="0.25">
      <c r="A506" s="354"/>
      <c r="B506" s="354"/>
      <c r="C506" s="354"/>
      <c r="D506" s="354"/>
      <c r="E506" s="354"/>
      <c r="G506" s="354"/>
      <c r="H506" s="354"/>
      <c r="I506" s="354"/>
      <c r="J506" s="354"/>
      <c r="N506" s="354"/>
      <c r="P506" s="354"/>
      <c r="S506" s="354"/>
      <c r="T506" s="354"/>
      <c r="U506" s="354"/>
      <c r="V506" s="354"/>
      <c r="W506" s="354"/>
      <c r="X506" s="354"/>
      <c r="Y506" s="354"/>
      <c r="Z506" s="354"/>
      <c r="AA506" s="354"/>
      <c r="AB506" s="354"/>
      <c r="AC506" s="354"/>
      <c r="AE506" s="354"/>
    </row>
    <row r="507" spans="1:31" x14ac:dyDescent="0.25">
      <c r="A507" s="354"/>
      <c r="B507" s="354"/>
      <c r="C507" s="354"/>
      <c r="D507" s="354"/>
      <c r="E507" s="354"/>
      <c r="G507" s="354"/>
      <c r="H507" s="354"/>
      <c r="I507" s="354"/>
      <c r="J507" s="354"/>
      <c r="N507" s="354"/>
      <c r="P507" s="354"/>
      <c r="S507" s="354"/>
      <c r="T507" s="354"/>
      <c r="U507" s="354"/>
      <c r="V507" s="354"/>
      <c r="W507" s="354"/>
      <c r="X507" s="354"/>
      <c r="Y507" s="354"/>
      <c r="Z507" s="354"/>
      <c r="AA507" s="354"/>
      <c r="AB507" s="354"/>
      <c r="AC507" s="354"/>
      <c r="AE507" s="354"/>
    </row>
    <row r="508" spans="1:31" x14ac:dyDescent="0.25">
      <c r="A508" s="354"/>
      <c r="B508" s="354"/>
      <c r="C508" s="354"/>
      <c r="D508" s="354"/>
      <c r="E508" s="354"/>
      <c r="G508" s="354"/>
      <c r="H508" s="354"/>
      <c r="I508" s="354"/>
      <c r="J508" s="354"/>
      <c r="N508" s="354"/>
      <c r="P508" s="354"/>
      <c r="S508" s="354"/>
      <c r="T508" s="354"/>
      <c r="U508" s="354"/>
      <c r="V508" s="354"/>
      <c r="W508" s="354"/>
      <c r="X508" s="354"/>
      <c r="Y508" s="354"/>
      <c r="Z508" s="354"/>
      <c r="AA508" s="354"/>
      <c r="AB508" s="354"/>
      <c r="AC508" s="354"/>
      <c r="AE508" s="354"/>
    </row>
    <row r="509" spans="1:31" x14ac:dyDescent="0.25">
      <c r="A509" s="354"/>
      <c r="B509" s="354"/>
      <c r="C509" s="354"/>
      <c r="D509" s="354"/>
      <c r="E509" s="354"/>
      <c r="G509" s="354"/>
      <c r="H509" s="354"/>
      <c r="I509" s="354"/>
      <c r="J509" s="354"/>
      <c r="N509" s="354"/>
      <c r="P509" s="354"/>
      <c r="S509" s="354"/>
      <c r="T509" s="354"/>
      <c r="U509" s="354"/>
      <c r="V509" s="354"/>
      <c r="W509" s="354"/>
      <c r="X509" s="354"/>
      <c r="Y509" s="354"/>
      <c r="Z509" s="354"/>
      <c r="AA509" s="354"/>
      <c r="AB509" s="354"/>
      <c r="AC509" s="354"/>
      <c r="AE509" s="354"/>
    </row>
    <row r="510" spans="1:31" x14ac:dyDescent="0.25">
      <c r="A510" s="354"/>
      <c r="B510" s="354"/>
      <c r="C510" s="354"/>
      <c r="D510" s="354"/>
      <c r="E510" s="354"/>
      <c r="G510" s="354"/>
      <c r="H510" s="354"/>
      <c r="I510" s="354"/>
      <c r="J510" s="354"/>
      <c r="N510" s="354"/>
      <c r="P510" s="354"/>
      <c r="S510" s="354"/>
      <c r="T510" s="354"/>
      <c r="U510" s="354"/>
      <c r="V510" s="354"/>
      <c r="W510" s="354"/>
      <c r="X510" s="354"/>
      <c r="Y510" s="354"/>
      <c r="Z510" s="354"/>
      <c r="AA510" s="354"/>
      <c r="AB510" s="354"/>
      <c r="AC510" s="354"/>
      <c r="AE510" s="354"/>
    </row>
    <row r="511" spans="1:31" x14ac:dyDescent="0.25">
      <c r="A511" s="354"/>
      <c r="B511" s="354"/>
      <c r="C511" s="354"/>
      <c r="D511" s="354"/>
      <c r="E511" s="354"/>
      <c r="G511" s="354"/>
      <c r="H511" s="354"/>
      <c r="I511" s="354"/>
      <c r="J511" s="354"/>
      <c r="N511" s="354"/>
      <c r="P511" s="354"/>
      <c r="S511" s="354"/>
      <c r="T511" s="354"/>
      <c r="U511" s="354"/>
      <c r="V511" s="354"/>
      <c r="W511" s="354"/>
      <c r="X511" s="354"/>
      <c r="Y511" s="354"/>
      <c r="Z511" s="354"/>
      <c r="AA511" s="354"/>
      <c r="AB511" s="354"/>
      <c r="AC511" s="354"/>
      <c r="AE511" s="354"/>
    </row>
    <row r="512" spans="1:31" x14ac:dyDescent="0.25">
      <c r="A512" s="354"/>
      <c r="B512" s="354"/>
      <c r="C512" s="354"/>
      <c r="D512" s="354"/>
      <c r="E512" s="354"/>
      <c r="G512" s="354"/>
      <c r="H512" s="354"/>
      <c r="I512" s="354"/>
      <c r="J512" s="354"/>
      <c r="N512" s="354"/>
      <c r="P512" s="354"/>
      <c r="S512" s="354"/>
      <c r="T512" s="354"/>
      <c r="U512" s="354"/>
      <c r="V512" s="354"/>
      <c r="W512" s="354"/>
      <c r="X512" s="354"/>
      <c r="Y512" s="354"/>
      <c r="Z512" s="354"/>
      <c r="AA512" s="354"/>
      <c r="AB512" s="354"/>
      <c r="AC512" s="354"/>
      <c r="AE512" s="354"/>
    </row>
    <row r="513" spans="1:31" x14ac:dyDescent="0.25">
      <c r="A513" s="354"/>
      <c r="B513" s="354"/>
      <c r="C513" s="354"/>
      <c r="D513" s="354"/>
      <c r="E513" s="354"/>
      <c r="G513" s="354"/>
      <c r="H513" s="354"/>
      <c r="I513" s="354"/>
      <c r="J513" s="354"/>
      <c r="N513" s="354"/>
      <c r="P513" s="354"/>
      <c r="S513" s="354"/>
      <c r="T513" s="354"/>
      <c r="U513" s="354"/>
      <c r="V513" s="354"/>
      <c r="W513" s="354"/>
      <c r="X513" s="354"/>
      <c r="Y513" s="354"/>
      <c r="Z513" s="354"/>
      <c r="AA513" s="354"/>
      <c r="AB513" s="354"/>
      <c r="AC513" s="354"/>
      <c r="AE513" s="354"/>
    </row>
    <row r="514" spans="1:31" x14ac:dyDescent="0.25">
      <c r="A514" s="354"/>
      <c r="B514" s="354"/>
      <c r="C514" s="354"/>
      <c r="D514" s="354"/>
      <c r="E514" s="354"/>
      <c r="G514" s="354"/>
      <c r="H514" s="354"/>
      <c r="I514" s="354"/>
      <c r="J514" s="354"/>
      <c r="N514" s="354"/>
      <c r="P514" s="354"/>
      <c r="S514" s="354"/>
      <c r="T514" s="354"/>
      <c r="U514" s="354"/>
      <c r="V514" s="354"/>
      <c r="W514" s="354"/>
      <c r="X514" s="354"/>
      <c r="Y514" s="354"/>
      <c r="Z514" s="354"/>
      <c r="AA514" s="354"/>
      <c r="AB514" s="354"/>
      <c r="AC514" s="354"/>
      <c r="AE514" s="354"/>
    </row>
    <row r="515" spans="1:31" x14ac:dyDescent="0.25">
      <c r="A515" s="354"/>
      <c r="B515" s="354"/>
      <c r="C515" s="354"/>
      <c r="D515" s="354"/>
      <c r="E515" s="354"/>
      <c r="G515" s="354"/>
      <c r="H515" s="354"/>
      <c r="I515" s="354"/>
      <c r="J515" s="354"/>
      <c r="N515" s="354"/>
      <c r="P515" s="354"/>
      <c r="S515" s="354"/>
      <c r="T515" s="354"/>
      <c r="U515" s="354"/>
      <c r="V515" s="354"/>
      <c r="W515" s="354"/>
      <c r="X515" s="354"/>
      <c r="Y515" s="354"/>
      <c r="Z515" s="354"/>
      <c r="AA515" s="354"/>
      <c r="AB515" s="354"/>
      <c r="AC515" s="354"/>
      <c r="AE515" s="354"/>
    </row>
    <row r="516" spans="1:31" x14ac:dyDescent="0.25">
      <c r="A516" s="354"/>
      <c r="B516" s="354"/>
      <c r="C516" s="354"/>
      <c r="D516" s="354"/>
      <c r="E516" s="354"/>
      <c r="G516" s="354"/>
      <c r="H516" s="354"/>
      <c r="I516" s="354"/>
      <c r="J516" s="354"/>
      <c r="N516" s="354"/>
      <c r="P516" s="354"/>
      <c r="S516" s="354"/>
      <c r="T516" s="354"/>
      <c r="U516" s="354"/>
      <c r="V516" s="354"/>
      <c r="W516" s="354"/>
      <c r="X516" s="354"/>
      <c r="Y516" s="354"/>
      <c r="Z516" s="354"/>
      <c r="AA516" s="354"/>
      <c r="AB516" s="354"/>
      <c r="AC516" s="354"/>
      <c r="AE516" s="354"/>
    </row>
    <row r="517" spans="1:31" x14ac:dyDescent="0.25">
      <c r="A517" s="354"/>
      <c r="B517" s="354"/>
      <c r="C517" s="354"/>
      <c r="D517" s="354"/>
      <c r="E517" s="354"/>
      <c r="G517" s="354"/>
      <c r="H517" s="354"/>
      <c r="I517" s="354"/>
      <c r="J517" s="354"/>
      <c r="N517" s="354"/>
      <c r="P517" s="354"/>
      <c r="S517" s="354"/>
      <c r="T517" s="354"/>
      <c r="U517" s="354"/>
      <c r="V517" s="354"/>
      <c r="W517" s="354"/>
      <c r="X517" s="354"/>
      <c r="Y517" s="354"/>
      <c r="Z517" s="354"/>
      <c r="AA517" s="354"/>
      <c r="AB517" s="354"/>
      <c r="AC517" s="354"/>
      <c r="AE517" s="354"/>
    </row>
    <row r="518" spans="1:31" x14ac:dyDescent="0.25">
      <c r="A518" s="354"/>
      <c r="B518" s="354"/>
      <c r="C518" s="354"/>
      <c r="D518" s="354"/>
      <c r="E518" s="354"/>
      <c r="G518" s="354"/>
      <c r="H518" s="354"/>
      <c r="I518" s="354"/>
      <c r="J518" s="354"/>
      <c r="N518" s="354"/>
      <c r="P518" s="354"/>
      <c r="S518" s="354"/>
      <c r="T518" s="354"/>
      <c r="U518" s="354"/>
      <c r="V518" s="354"/>
      <c r="W518" s="354"/>
      <c r="X518" s="354"/>
      <c r="Y518" s="354"/>
      <c r="Z518" s="354"/>
      <c r="AA518" s="354"/>
      <c r="AB518" s="354"/>
      <c r="AC518" s="354"/>
      <c r="AE518" s="354"/>
    </row>
    <row r="519" spans="1:31" x14ac:dyDescent="0.25">
      <c r="A519" s="354"/>
      <c r="B519" s="354"/>
      <c r="C519" s="354"/>
      <c r="D519" s="354"/>
      <c r="E519" s="354"/>
      <c r="G519" s="354"/>
      <c r="H519" s="354"/>
      <c r="I519" s="354"/>
      <c r="J519" s="354"/>
      <c r="N519" s="354"/>
      <c r="P519" s="354"/>
      <c r="S519" s="354"/>
      <c r="T519" s="354"/>
      <c r="U519" s="354"/>
      <c r="V519" s="354"/>
      <c r="W519" s="354"/>
      <c r="X519" s="354"/>
      <c r="Y519" s="354"/>
      <c r="Z519" s="354"/>
      <c r="AA519" s="354"/>
      <c r="AB519" s="354"/>
      <c r="AC519" s="354"/>
      <c r="AE519" s="354"/>
    </row>
    <row r="520" spans="1:31" x14ac:dyDescent="0.25">
      <c r="A520" s="354"/>
      <c r="B520" s="354"/>
      <c r="C520" s="354"/>
      <c r="D520" s="354"/>
      <c r="E520" s="354"/>
      <c r="G520" s="354"/>
      <c r="H520" s="354"/>
      <c r="I520" s="354"/>
      <c r="J520" s="354"/>
      <c r="N520" s="354"/>
      <c r="P520" s="354"/>
      <c r="S520" s="354"/>
      <c r="T520" s="354"/>
      <c r="U520" s="354"/>
      <c r="V520" s="354"/>
      <c r="W520" s="354"/>
      <c r="X520" s="354"/>
      <c r="Y520" s="354"/>
      <c r="Z520" s="354"/>
      <c r="AA520" s="354"/>
      <c r="AB520" s="354"/>
      <c r="AC520" s="354"/>
      <c r="AE520" s="354"/>
    </row>
    <row r="521" spans="1:31" x14ac:dyDescent="0.25">
      <c r="A521" s="354"/>
      <c r="B521" s="354"/>
      <c r="C521" s="354"/>
      <c r="D521" s="354"/>
      <c r="E521" s="354"/>
      <c r="G521" s="354"/>
      <c r="H521" s="354"/>
      <c r="I521" s="354"/>
      <c r="J521" s="354"/>
      <c r="N521" s="354"/>
      <c r="P521" s="354"/>
      <c r="S521" s="354"/>
      <c r="T521" s="354"/>
      <c r="U521" s="354"/>
      <c r="V521" s="354"/>
      <c r="W521" s="354"/>
      <c r="X521" s="354"/>
      <c r="Y521" s="354"/>
      <c r="Z521" s="354"/>
      <c r="AA521" s="354"/>
      <c r="AB521" s="354"/>
      <c r="AC521" s="354"/>
      <c r="AE521" s="354"/>
    </row>
    <row r="522" spans="1:31" x14ac:dyDescent="0.25">
      <c r="A522" s="354"/>
      <c r="B522" s="354"/>
      <c r="C522" s="354"/>
      <c r="D522" s="354"/>
      <c r="E522" s="354"/>
      <c r="G522" s="354"/>
      <c r="H522" s="354"/>
      <c r="I522" s="354"/>
      <c r="J522" s="354"/>
      <c r="N522" s="354"/>
      <c r="P522" s="354"/>
      <c r="S522" s="354"/>
      <c r="T522" s="354"/>
      <c r="U522" s="354"/>
      <c r="V522" s="354"/>
      <c r="W522" s="354"/>
      <c r="X522" s="354"/>
      <c r="Y522" s="354"/>
      <c r="Z522" s="354"/>
      <c r="AA522" s="354"/>
      <c r="AB522" s="354"/>
      <c r="AC522" s="354"/>
      <c r="AE522" s="354"/>
    </row>
    <row r="523" spans="1:31" x14ac:dyDescent="0.25">
      <c r="A523" s="354"/>
      <c r="B523" s="354"/>
      <c r="C523" s="354"/>
      <c r="D523" s="354"/>
      <c r="E523" s="354"/>
      <c r="G523" s="354"/>
      <c r="H523" s="354"/>
      <c r="I523" s="354"/>
      <c r="J523" s="354"/>
      <c r="N523" s="354"/>
      <c r="P523" s="354"/>
      <c r="S523" s="354"/>
      <c r="T523" s="354"/>
      <c r="U523" s="354"/>
      <c r="V523" s="354"/>
      <c r="W523" s="354"/>
      <c r="X523" s="354"/>
      <c r="Y523" s="354"/>
      <c r="Z523" s="354"/>
      <c r="AA523" s="354"/>
      <c r="AB523" s="354"/>
      <c r="AC523" s="354"/>
      <c r="AE523" s="354"/>
    </row>
    <row r="524" spans="1:31" x14ac:dyDescent="0.25">
      <c r="A524" s="354"/>
      <c r="B524" s="354"/>
      <c r="C524" s="354"/>
      <c r="D524" s="354"/>
      <c r="E524" s="354"/>
      <c r="G524" s="354"/>
      <c r="H524" s="354"/>
      <c r="I524" s="354"/>
      <c r="J524" s="354"/>
      <c r="N524" s="354"/>
      <c r="P524" s="354"/>
      <c r="S524" s="354"/>
      <c r="T524" s="354"/>
      <c r="U524" s="354"/>
      <c r="V524" s="354"/>
      <c r="W524" s="354"/>
      <c r="X524" s="354"/>
      <c r="Y524" s="354"/>
      <c r="Z524" s="354"/>
      <c r="AA524" s="354"/>
      <c r="AB524" s="354"/>
      <c r="AC524" s="354"/>
      <c r="AE524" s="354"/>
    </row>
    <row r="525" spans="1:31" x14ac:dyDescent="0.25">
      <c r="A525" s="354"/>
      <c r="B525" s="354"/>
      <c r="C525" s="354"/>
      <c r="D525" s="354"/>
      <c r="E525" s="354"/>
      <c r="G525" s="354"/>
      <c r="H525" s="354"/>
      <c r="I525" s="354"/>
      <c r="J525" s="354"/>
      <c r="N525" s="354"/>
      <c r="P525" s="354"/>
      <c r="S525" s="354"/>
      <c r="T525" s="354"/>
      <c r="U525" s="354"/>
      <c r="V525" s="354"/>
      <c r="W525" s="354"/>
      <c r="X525" s="354"/>
      <c r="Y525" s="354"/>
      <c r="Z525" s="354"/>
      <c r="AA525" s="354"/>
      <c r="AB525" s="354"/>
      <c r="AC525" s="354"/>
      <c r="AE525" s="354"/>
    </row>
    <row r="526" spans="1:31" x14ac:dyDescent="0.25">
      <c r="A526" s="354"/>
      <c r="B526" s="354"/>
      <c r="C526" s="354"/>
      <c r="D526" s="354"/>
      <c r="E526" s="354"/>
      <c r="G526" s="354"/>
      <c r="H526" s="354"/>
      <c r="I526" s="354"/>
      <c r="J526" s="354"/>
      <c r="N526" s="354"/>
      <c r="P526" s="354"/>
      <c r="S526" s="354"/>
      <c r="T526" s="354"/>
      <c r="U526" s="354"/>
      <c r="V526" s="354"/>
      <c r="W526" s="354"/>
      <c r="X526" s="354"/>
      <c r="Y526" s="354"/>
      <c r="Z526" s="354"/>
      <c r="AA526" s="354"/>
      <c r="AB526" s="354"/>
      <c r="AC526" s="354"/>
      <c r="AE526" s="354"/>
    </row>
    <row r="527" spans="1:31" x14ac:dyDescent="0.25">
      <c r="A527" s="354"/>
      <c r="B527" s="354"/>
      <c r="C527" s="354"/>
      <c r="D527" s="354"/>
      <c r="E527" s="354"/>
      <c r="G527" s="354"/>
      <c r="H527" s="354"/>
      <c r="I527" s="354"/>
      <c r="J527" s="354"/>
      <c r="N527" s="354"/>
      <c r="P527" s="354"/>
      <c r="S527" s="354"/>
      <c r="T527" s="354"/>
      <c r="U527" s="354"/>
      <c r="V527" s="354"/>
      <c r="W527" s="354"/>
      <c r="X527" s="354"/>
      <c r="Y527" s="354"/>
      <c r="Z527" s="354"/>
      <c r="AA527" s="354"/>
      <c r="AB527" s="354"/>
      <c r="AC527" s="354"/>
      <c r="AE527" s="354"/>
    </row>
    <row r="528" spans="1:31" x14ac:dyDescent="0.25">
      <c r="A528" s="354"/>
      <c r="B528" s="354"/>
      <c r="C528" s="354"/>
      <c r="D528" s="354"/>
      <c r="E528" s="354"/>
      <c r="G528" s="354"/>
      <c r="H528" s="354"/>
      <c r="I528" s="354"/>
      <c r="J528" s="354"/>
      <c r="N528" s="354"/>
      <c r="P528" s="354"/>
      <c r="S528" s="354"/>
      <c r="T528" s="354"/>
      <c r="U528" s="354"/>
      <c r="V528" s="354"/>
      <c r="W528" s="354"/>
      <c r="X528" s="354"/>
      <c r="Y528" s="354"/>
      <c r="Z528" s="354"/>
      <c r="AA528" s="354"/>
      <c r="AB528" s="354"/>
      <c r="AC528" s="354"/>
      <c r="AE528" s="354"/>
    </row>
    <row r="529" spans="1:31" x14ac:dyDescent="0.25">
      <c r="A529" s="354"/>
      <c r="B529" s="354"/>
      <c r="C529" s="354"/>
      <c r="D529" s="354"/>
      <c r="E529" s="354"/>
      <c r="G529" s="354"/>
      <c r="H529" s="354"/>
      <c r="I529" s="354"/>
      <c r="J529" s="354"/>
      <c r="N529" s="354"/>
      <c r="P529" s="354"/>
      <c r="S529" s="354"/>
      <c r="T529" s="354"/>
      <c r="U529" s="354"/>
      <c r="V529" s="354"/>
      <c r="W529" s="354"/>
      <c r="X529" s="354"/>
      <c r="Y529" s="354"/>
      <c r="Z529" s="354"/>
      <c r="AA529" s="354"/>
      <c r="AB529" s="354"/>
      <c r="AC529" s="354"/>
      <c r="AE529" s="354"/>
    </row>
    <row r="530" spans="1:31" x14ac:dyDescent="0.25">
      <c r="A530" s="354"/>
      <c r="B530" s="354"/>
      <c r="C530" s="354"/>
      <c r="D530" s="354"/>
      <c r="E530" s="354"/>
      <c r="G530" s="354"/>
      <c r="H530" s="354"/>
      <c r="I530" s="354"/>
      <c r="J530" s="354"/>
      <c r="N530" s="354"/>
      <c r="P530" s="354"/>
      <c r="S530" s="354"/>
      <c r="T530" s="354"/>
      <c r="U530" s="354"/>
      <c r="V530" s="354"/>
      <c r="W530" s="354"/>
      <c r="X530" s="354"/>
      <c r="Y530" s="354"/>
      <c r="Z530" s="354"/>
      <c r="AA530" s="354"/>
      <c r="AB530" s="354"/>
      <c r="AC530" s="354"/>
      <c r="AE530" s="354"/>
    </row>
    <row r="531" spans="1:31" x14ac:dyDescent="0.25">
      <c r="A531" s="354"/>
      <c r="B531" s="354"/>
      <c r="C531" s="354"/>
      <c r="D531" s="354"/>
      <c r="E531" s="354"/>
      <c r="G531" s="354"/>
      <c r="H531" s="354"/>
      <c r="I531" s="354"/>
      <c r="J531" s="354"/>
      <c r="N531" s="354"/>
      <c r="P531" s="354"/>
      <c r="S531" s="354"/>
      <c r="T531" s="354"/>
      <c r="U531" s="354"/>
      <c r="V531" s="354"/>
      <c r="W531" s="354"/>
      <c r="X531" s="354"/>
      <c r="Y531" s="354"/>
      <c r="Z531" s="354"/>
      <c r="AA531" s="354"/>
      <c r="AB531" s="354"/>
      <c r="AC531" s="354"/>
      <c r="AE531" s="354"/>
    </row>
    <row r="532" spans="1:31" x14ac:dyDescent="0.25">
      <c r="A532" s="354"/>
      <c r="B532" s="354"/>
      <c r="C532" s="354"/>
      <c r="D532" s="354"/>
      <c r="E532" s="354"/>
      <c r="G532" s="354"/>
      <c r="H532" s="354"/>
      <c r="I532" s="354"/>
      <c r="J532" s="354"/>
      <c r="N532" s="354"/>
      <c r="P532" s="354"/>
      <c r="S532" s="354"/>
      <c r="T532" s="354"/>
      <c r="U532" s="354"/>
      <c r="V532" s="354"/>
      <c r="W532" s="354"/>
      <c r="X532" s="354"/>
      <c r="Y532" s="354"/>
      <c r="Z532" s="354"/>
      <c r="AA532" s="354"/>
      <c r="AB532" s="354"/>
      <c r="AC532" s="354"/>
      <c r="AE532" s="354"/>
    </row>
    <row r="533" spans="1:31" x14ac:dyDescent="0.25">
      <c r="A533" s="354"/>
      <c r="B533" s="354"/>
      <c r="C533" s="354"/>
      <c r="D533" s="354"/>
      <c r="E533" s="354"/>
      <c r="G533" s="354"/>
      <c r="H533" s="354"/>
      <c r="I533" s="354"/>
      <c r="J533" s="354"/>
      <c r="N533" s="354"/>
      <c r="P533" s="354"/>
      <c r="S533" s="354"/>
      <c r="T533" s="354"/>
      <c r="U533" s="354"/>
      <c r="V533" s="354"/>
      <c r="W533" s="354"/>
      <c r="X533" s="354"/>
      <c r="Y533" s="354"/>
      <c r="Z533" s="354"/>
      <c r="AA533" s="354"/>
      <c r="AB533" s="354"/>
      <c r="AC533" s="354"/>
      <c r="AE533" s="354"/>
    </row>
    <row r="534" spans="1:31" x14ac:dyDescent="0.25">
      <c r="A534" s="354"/>
      <c r="B534" s="354"/>
      <c r="C534" s="354"/>
      <c r="D534" s="354"/>
      <c r="E534" s="354"/>
      <c r="G534" s="354"/>
      <c r="H534" s="354"/>
      <c r="I534" s="354"/>
      <c r="J534" s="354"/>
      <c r="N534" s="354"/>
      <c r="P534" s="354"/>
      <c r="S534" s="354"/>
      <c r="T534" s="354"/>
      <c r="U534" s="354"/>
      <c r="V534" s="354"/>
      <c r="W534" s="354"/>
      <c r="X534" s="354"/>
      <c r="Y534" s="354"/>
      <c r="Z534" s="354"/>
      <c r="AA534" s="354"/>
      <c r="AB534" s="354"/>
      <c r="AC534" s="354"/>
      <c r="AE534" s="354"/>
    </row>
    <row r="535" spans="1:31" x14ac:dyDescent="0.25">
      <c r="A535" s="354"/>
      <c r="B535" s="354"/>
      <c r="C535" s="354"/>
      <c r="D535" s="354"/>
      <c r="E535" s="354"/>
      <c r="G535" s="354"/>
      <c r="H535" s="354"/>
      <c r="I535" s="354"/>
      <c r="J535" s="354"/>
      <c r="N535" s="354"/>
      <c r="P535" s="354"/>
      <c r="S535" s="354"/>
      <c r="T535" s="354"/>
      <c r="U535" s="354"/>
      <c r="V535" s="354"/>
      <c r="W535" s="354"/>
      <c r="X535" s="354"/>
      <c r="Y535" s="354"/>
      <c r="Z535" s="354"/>
      <c r="AA535" s="354"/>
      <c r="AB535" s="354"/>
      <c r="AC535" s="354"/>
      <c r="AE535" s="354"/>
    </row>
    <row r="536" spans="1:31" x14ac:dyDescent="0.25">
      <c r="A536" s="354"/>
      <c r="B536" s="354"/>
      <c r="C536" s="354"/>
      <c r="D536" s="354"/>
      <c r="E536" s="354"/>
      <c r="G536" s="354"/>
      <c r="H536" s="354"/>
      <c r="I536" s="354"/>
      <c r="J536" s="354"/>
      <c r="N536" s="354"/>
      <c r="P536" s="354"/>
      <c r="S536" s="354"/>
      <c r="T536" s="354"/>
      <c r="U536" s="354"/>
      <c r="V536" s="354"/>
      <c r="W536" s="354"/>
      <c r="X536" s="354"/>
      <c r="Y536" s="354"/>
      <c r="Z536" s="354"/>
      <c r="AA536" s="354"/>
      <c r="AB536" s="354"/>
      <c r="AC536" s="354"/>
      <c r="AE536" s="354"/>
    </row>
    <row r="537" spans="1:31" x14ac:dyDescent="0.25">
      <c r="A537" s="354"/>
      <c r="B537" s="354"/>
      <c r="C537" s="354"/>
      <c r="D537" s="354"/>
      <c r="E537" s="354"/>
      <c r="G537" s="354"/>
      <c r="H537" s="354"/>
      <c r="I537" s="354"/>
      <c r="J537" s="354"/>
      <c r="N537" s="354"/>
      <c r="P537" s="354"/>
      <c r="S537" s="354"/>
      <c r="T537" s="354"/>
      <c r="U537" s="354"/>
      <c r="V537" s="354"/>
      <c r="W537" s="354"/>
      <c r="X537" s="354"/>
      <c r="Y537" s="354"/>
      <c r="Z537" s="354"/>
      <c r="AA537" s="354"/>
      <c r="AB537" s="354"/>
      <c r="AC537" s="354"/>
      <c r="AE537" s="354"/>
    </row>
    <row r="538" spans="1:31" x14ac:dyDescent="0.25">
      <c r="A538" s="354"/>
      <c r="B538" s="354"/>
      <c r="C538" s="354"/>
      <c r="D538" s="354"/>
      <c r="E538" s="354"/>
      <c r="G538" s="354"/>
      <c r="H538" s="354"/>
      <c r="I538" s="354"/>
      <c r="J538" s="354"/>
      <c r="N538" s="354"/>
      <c r="P538" s="354"/>
      <c r="S538" s="354"/>
      <c r="T538" s="354"/>
      <c r="U538" s="354"/>
      <c r="V538" s="354"/>
      <c r="W538" s="354"/>
      <c r="X538" s="354"/>
      <c r="Y538" s="354"/>
      <c r="Z538" s="354"/>
      <c r="AA538" s="354"/>
      <c r="AB538" s="354"/>
      <c r="AC538" s="354"/>
      <c r="AE538" s="354"/>
    </row>
    <row r="539" spans="1:31" x14ac:dyDescent="0.25">
      <c r="A539" s="354"/>
      <c r="B539" s="354"/>
      <c r="C539" s="354"/>
      <c r="D539" s="354"/>
      <c r="E539" s="354"/>
      <c r="G539" s="354"/>
      <c r="H539" s="354"/>
      <c r="I539" s="354"/>
      <c r="J539" s="354"/>
      <c r="N539" s="354"/>
      <c r="P539" s="354"/>
      <c r="S539" s="354"/>
      <c r="T539" s="354"/>
      <c r="U539" s="354"/>
      <c r="V539" s="354"/>
      <c r="W539" s="354"/>
      <c r="X539" s="354"/>
      <c r="Y539" s="354"/>
      <c r="Z539" s="354"/>
      <c r="AA539" s="354"/>
      <c r="AB539" s="354"/>
      <c r="AC539" s="354"/>
      <c r="AE539" s="354"/>
    </row>
    <row r="540" spans="1:31" x14ac:dyDescent="0.25">
      <c r="A540" s="354"/>
      <c r="B540" s="354"/>
      <c r="C540" s="354"/>
      <c r="D540" s="354"/>
      <c r="E540" s="354"/>
      <c r="G540" s="354"/>
      <c r="H540" s="354"/>
      <c r="I540" s="354"/>
      <c r="J540" s="354"/>
      <c r="N540" s="354"/>
      <c r="P540" s="354"/>
      <c r="S540" s="354"/>
      <c r="T540" s="354"/>
      <c r="U540" s="354"/>
      <c r="V540" s="354"/>
      <c r="W540" s="354"/>
      <c r="X540" s="354"/>
      <c r="Y540" s="354"/>
      <c r="Z540" s="354"/>
      <c r="AA540" s="354"/>
      <c r="AB540" s="354"/>
      <c r="AC540" s="354"/>
      <c r="AE540" s="354"/>
    </row>
    <row r="541" spans="1:31" x14ac:dyDescent="0.25">
      <c r="A541" s="354"/>
      <c r="B541" s="354"/>
      <c r="C541" s="354"/>
      <c r="D541" s="354"/>
      <c r="E541" s="354"/>
      <c r="G541" s="354"/>
      <c r="H541" s="354"/>
      <c r="I541" s="354"/>
      <c r="J541" s="354"/>
      <c r="N541" s="354"/>
      <c r="P541" s="354"/>
      <c r="S541" s="354"/>
      <c r="T541" s="354"/>
      <c r="U541" s="354"/>
      <c r="V541" s="354"/>
      <c r="W541" s="354"/>
      <c r="X541" s="354"/>
      <c r="Y541" s="354"/>
      <c r="Z541" s="354"/>
      <c r="AA541" s="354"/>
      <c r="AB541" s="354"/>
      <c r="AC541" s="354"/>
      <c r="AE541" s="354"/>
    </row>
    <row r="542" spans="1:31" x14ac:dyDescent="0.25">
      <c r="A542" s="354"/>
      <c r="B542" s="354"/>
      <c r="C542" s="354"/>
      <c r="D542" s="354"/>
      <c r="E542" s="354"/>
      <c r="G542" s="354"/>
      <c r="H542" s="354"/>
      <c r="I542" s="354"/>
      <c r="J542" s="354"/>
      <c r="N542" s="354"/>
      <c r="P542" s="354"/>
      <c r="S542" s="354"/>
      <c r="T542" s="354"/>
      <c r="U542" s="354"/>
      <c r="V542" s="354"/>
      <c r="W542" s="354"/>
      <c r="X542" s="354"/>
      <c r="Y542" s="354"/>
      <c r="Z542" s="354"/>
      <c r="AA542" s="354"/>
      <c r="AB542" s="354"/>
      <c r="AC542" s="354"/>
      <c r="AE542" s="354"/>
    </row>
    <row r="543" spans="1:31" x14ac:dyDescent="0.25">
      <c r="A543" s="354"/>
      <c r="B543" s="354"/>
      <c r="C543" s="354"/>
      <c r="D543" s="354"/>
      <c r="E543" s="354"/>
      <c r="G543" s="354"/>
      <c r="H543" s="354"/>
      <c r="I543" s="354"/>
      <c r="J543" s="354"/>
      <c r="N543" s="354"/>
      <c r="P543" s="354"/>
      <c r="S543" s="354"/>
      <c r="T543" s="354"/>
      <c r="U543" s="354"/>
      <c r="V543" s="354"/>
      <c r="W543" s="354"/>
      <c r="X543" s="354"/>
      <c r="Y543" s="354"/>
      <c r="Z543" s="354"/>
      <c r="AA543" s="354"/>
      <c r="AB543" s="354"/>
      <c r="AC543" s="354"/>
      <c r="AE543" s="354"/>
    </row>
    <row r="544" spans="1:31" x14ac:dyDescent="0.25">
      <c r="A544" s="354"/>
      <c r="B544" s="354"/>
      <c r="C544" s="354"/>
      <c r="D544" s="354"/>
      <c r="E544" s="354"/>
      <c r="G544" s="354"/>
      <c r="H544" s="354"/>
      <c r="I544" s="354"/>
      <c r="J544" s="354"/>
      <c r="N544" s="354"/>
      <c r="P544" s="354"/>
      <c r="S544" s="354"/>
      <c r="T544" s="354"/>
      <c r="U544" s="354"/>
      <c r="V544" s="354"/>
      <c r="W544" s="354"/>
      <c r="X544" s="354"/>
      <c r="Y544" s="354"/>
      <c r="Z544" s="354"/>
      <c r="AA544" s="354"/>
      <c r="AB544" s="354"/>
      <c r="AC544" s="354"/>
      <c r="AE544" s="354"/>
    </row>
    <row r="545" spans="1:31" x14ac:dyDescent="0.25">
      <c r="A545" s="354"/>
      <c r="B545" s="354"/>
      <c r="C545" s="354"/>
      <c r="D545" s="354"/>
      <c r="E545" s="354"/>
      <c r="G545" s="354"/>
      <c r="H545" s="354"/>
      <c r="I545" s="354"/>
      <c r="J545" s="354"/>
      <c r="N545" s="354"/>
      <c r="P545" s="354"/>
      <c r="S545" s="354"/>
      <c r="T545" s="354"/>
      <c r="U545" s="354"/>
      <c r="V545" s="354"/>
      <c r="W545" s="354"/>
      <c r="X545" s="354"/>
      <c r="Y545" s="354"/>
      <c r="Z545" s="354"/>
      <c r="AA545" s="354"/>
      <c r="AB545" s="354"/>
      <c r="AC545" s="354"/>
      <c r="AE545" s="354"/>
    </row>
    <row r="546" spans="1:31" x14ac:dyDescent="0.25">
      <c r="A546" s="354"/>
      <c r="B546" s="354"/>
      <c r="C546" s="354"/>
      <c r="D546" s="354"/>
      <c r="E546" s="354"/>
      <c r="G546" s="354"/>
      <c r="H546" s="354"/>
      <c r="I546" s="354"/>
      <c r="J546" s="354"/>
      <c r="N546" s="354"/>
      <c r="P546" s="354"/>
      <c r="S546" s="354"/>
      <c r="T546" s="354"/>
      <c r="U546" s="354"/>
      <c r="V546" s="354"/>
      <c r="W546" s="354"/>
      <c r="X546" s="354"/>
      <c r="Y546" s="354"/>
      <c r="Z546" s="354"/>
      <c r="AA546" s="354"/>
      <c r="AB546" s="354"/>
      <c r="AC546" s="354"/>
      <c r="AE546" s="354"/>
    </row>
    <row r="547" spans="1:31" x14ac:dyDescent="0.25">
      <c r="A547" s="354"/>
      <c r="B547" s="354"/>
      <c r="C547" s="354"/>
      <c r="D547" s="354"/>
      <c r="E547" s="354"/>
      <c r="G547" s="354"/>
      <c r="H547" s="354"/>
      <c r="I547" s="354"/>
      <c r="J547" s="354"/>
      <c r="N547" s="354"/>
      <c r="P547" s="354"/>
      <c r="S547" s="354"/>
      <c r="T547" s="354"/>
      <c r="U547" s="354"/>
      <c r="V547" s="354"/>
      <c r="W547" s="354"/>
      <c r="X547" s="354"/>
      <c r="Y547" s="354"/>
      <c r="Z547" s="354"/>
      <c r="AA547" s="354"/>
      <c r="AB547" s="354"/>
      <c r="AC547" s="354"/>
      <c r="AE547" s="354"/>
    </row>
    <row r="548" spans="1:31" x14ac:dyDescent="0.25">
      <c r="A548" s="354"/>
      <c r="B548" s="354"/>
      <c r="C548" s="354"/>
      <c r="D548" s="354"/>
      <c r="E548" s="354"/>
      <c r="G548" s="354"/>
      <c r="H548" s="354"/>
      <c r="I548" s="354"/>
      <c r="J548" s="354"/>
      <c r="N548" s="354"/>
      <c r="P548" s="354"/>
      <c r="S548" s="354"/>
      <c r="T548" s="354"/>
      <c r="U548" s="354"/>
      <c r="V548" s="354"/>
      <c r="W548" s="354"/>
      <c r="X548" s="354"/>
      <c r="Y548" s="354"/>
      <c r="Z548" s="354"/>
      <c r="AA548" s="354"/>
      <c r="AB548" s="354"/>
      <c r="AC548" s="354"/>
      <c r="AE548" s="354"/>
    </row>
    <row r="549" spans="1:31" x14ac:dyDescent="0.25">
      <c r="A549" s="354"/>
      <c r="B549" s="354"/>
      <c r="C549" s="354"/>
      <c r="D549" s="354"/>
      <c r="E549" s="354"/>
      <c r="G549" s="354"/>
      <c r="H549" s="354"/>
      <c r="I549" s="354"/>
      <c r="J549" s="354"/>
      <c r="N549" s="354"/>
      <c r="P549" s="354"/>
      <c r="S549" s="354"/>
      <c r="T549" s="354"/>
      <c r="U549" s="354"/>
      <c r="V549" s="354"/>
      <c r="W549" s="354"/>
      <c r="X549" s="354"/>
      <c r="Y549" s="354"/>
      <c r="Z549" s="354"/>
      <c r="AA549" s="354"/>
      <c r="AB549" s="354"/>
      <c r="AC549" s="354"/>
      <c r="AE549" s="354"/>
    </row>
    <row r="550" spans="1:31" x14ac:dyDescent="0.25">
      <c r="A550" s="354"/>
      <c r="B550" s="354"/>
      <c r="C550" s="354"/>
      <c r="D550" s="354"/>
      <c r="E550" s="354"/>
      <c r="G550" s="354"/>
      <c r="H550" s="354"/>
      <c r="I550" s="354"/>
      <c r="J550" s="354"/>
      <c r="N550" s="354"/>
      <c r="P550" s="354"/>
      <c r="S550" s="354"/>
      <c r="T550" s="354"/>
      <c r="U550" s="354"/>
      <c r="V550" s="354"/>
      <c r="W550" s="354"/>
      <c r="X550" s="354"/>
      <c r="Y550" s="354"/>
      <c r="Z550" s="354"/>
      <c r="AA550" s="354"/>
      <c r="AB550" s="354"/>
      <c r="AC550" s="354"/>
      <c r="AE550" s="354"/>
    </row>
    <row r="551" spans="1:31" x14ac:dyDescent="0.25">
      <c r="A551" s="354"/>
      <c r="B551" s="354"/>
      <c r="C551" s="354"/>
      <c r="D551" s="354"/>
      <c r="E551" s="354"/>
      <c r="G551" s="354"/>
      <c r="H551" s="354"/>
      <c r="I551" s="354"/>
      <c r="J551" s="354"/>
      <c r="N551" s="354"/>
      <c r="P551" s="354"/>
      <c r="S551" s="354"/>
      <c r="T551" s="354"/>
      <c r="U551" s="354"/>
      <c r="V551" s="354"/>
      <c r="W551" s="354"/>
      <c r="X551" s="354"/>
      <c r="Y551" s="354"/>
      <c r="Z551" s="354"/>
      <c r="AA551" s="354"/>
      <c r="AB551" s="354"/>
      <c r="AC551" s="354"/>
      <c r="AE551" s="354"/>
    </row>
    <row r="552" spans="1:31" x14ac:dyDescent="0.25">
      <c r="A552" s="354"/>
      <c r="B552" s="354"/>
      <c r="C552" s="354"/>
      <c r="D552" s="354"/>
      <c r="E552" s="354"/>
      <c r="G552" s="354"/>
      <c r="H552" s="354"/>
      <c r="I552" s="354"/>
      <c r="J552" s="354"/>
      <c r="N552" s="354"/>
      <c r="P552" s="354"/>
      <c r="S552" s="354"/>
      <c r="T552" s="354"/>
      <c r="U552" s="354"/>
      <c r="V552" s="354"/>
      <c r="W552" s="354"/>
      <c r="X552" s="354"/>
      <c r="Y552" s="354"/>
      <c r="Z552" s="354"/>
      <c r="AA552" s="354"/>
      <c r="AB552" s="354"/>
      <c r="AC552" s="354"/>
      <c r="AE552" s="354"/>
    </row>
    <row r="553" spans="1:31" x14ac:dyDescent="0.25">
      <c r="A553" s="354"/>
      <c r="B553" s="354"/>
      <c r="C553" s="354"/>
      <c r="D553" s="354"/>
      <c r="E553" s="354"/>
      <c r="G553" s="354"/>
      <c r="H553" s="354"/>
      <c r="I553" s="354"/>
      <c r="J553" s="354"/>
      <c r="N553" s="354"/>
      <c r="P553" s="354"/>
      <c r="S553" s="354"/>
      <c r="T553" s="354"/>
      <c r="U553" s="354"/>
      <c r="V553" s="354"/>
      <c r="W553" s="354"/>
      <c r="X553" s="354"/>
      <c r="Y553" s="354"/>
      <c r="Z553" s="354"/>
      <c r="AA553" s="354"/>
      <c r="AB553" s="354"/>
      <c r="AC553" s="354"/>
      <c r="AE553" s="354"/>
    </row>
    <row r="554" spans="1:31" x14ac:dyDescent="0.25">
      <c r="A554" s="354"/>
      <c r="B554" s="354"/>
      <c r="C554" s="354"/>
      <c r="D554" s="354"/>
      <c r="E554" s="354"/>
      <c r="G554" s="354"/>
      <c r="H554" s="354"/>
      <c r="I554" s="354"/>
      <c r="J554" s="354"/>
      <c r="N554" s="354"/>
      <c r="P554" s="354"/>
      <c r="S554" s="354"/>
      <c r="T554" s="354"/>
      <c r="U554" s="354"/>
      <c r="V554" s="354"/>
      <c r="W554" s="354"/>
      <c r="X554" s="354"/>
      <c r="Y554" s="354"/>
      <c r="Z554" s="354"/>
      <c r="AA554" s="354"/>
      <c r="AB554" s="354"/>
      <c r="AC554" s="354"/>
      <c r="AE554" s="354"/>
    </row>
    <row r="555" spans="1:31" x14ac:dyDescent="0.25">
      <c r="A555" s="354"/>
      <c r="B555" s="354"/>
      <c r="C555" s="354"/>
      <c r="D555" s="354"/>
      <c r="E555" s="354"/>
      <c r="G555" s="354"/>
      <c r="H555" s="354"/>
      <c r="I555" s="354"/>
      <c r="J555" s="354"/>
      <c r="N555" s="354"/>
      <c r="P555" s="354"/>
      <c r="S555" s="354"/>
      <c r="T555" s="354"/>
      <c r="U555" s="354"/>
      <c r="V555" s="354"/>
      <c r="W555" s="354"/>
      <c r="X555" s="354"/>
      <c r="Y555" s="354"/>
      <c r="Z555" s="354"/>
      <c r="AA555" s="354"/>
      <c r="AB555" s="354"/>
      <c r="AC555" s="354"/>
      <c r="AE555" s="354"/>
    </row>
    <row r="556" spans="1:31" x14ac:dyDescent="0.25">
      <c r="A556" s="354"/>
      <c r="B556" s="354"/>
      <c r="C556" s="354"/>
      <c r="D556" s="354"/>
      <c r="E556" s="354"/>
      <c r="G556" s="354"/>
      <c r="H556" s="354"/>
      <c r="I556" s="354"/>
      <c r="J556" s="354"/>
      <c r="N556" s="354"/>
      <c r="P556" s="354"/>
      <c r="S556" s="354"/>
      <c r="T556" s="354"/>
      <c r="U556" s="354"/>
      <c r="V556" s="354"/>
      <c r="W556" s="354"/>
      <c r="X556" s="354"/>
      <c r="Y556" s="354"/>
      <c r="Z556" s="354"/>
      <c r="AA556" s="354"/>
      <c r="AB556" s="354"/>
      <c r="AC556" s="354"/>
      <c r="AE556" s="354"/>
    </row>
    <row r="557" spans="1:31" x14ac:dyDescent="0.25">
      <c r="A557" s="354"/>
      <c r="B557" s="354"/>
      <c r="C557" s="354"/>
      <c r="D557" s="354"/>
      <c r="E557" s="354"/>
      <c r="G557" s="354"/>
      <c r="H557" s="354"/>
      <c r="I557" s="354"/>
      <c r="J557" s="354"/>
      <c r="N557" s="354"/>
      <c r="P557" s="354"/>
      <c r="S557" s="354"/>
      <c r="T557" s="354"/>
      <c r="U557" s="354"/>
      <c r="V557" s="354"/>
      <c r="W557" s="354"/>
      <c r="X557" s="354"/>
      <c r="Y557" s="354"/>
      <c r="Z557" s="354"/>
      <c r="AA557" s="354"/>
      <c r="AB557" s="354"/>
      <c r="AC557" s="354"/>
      <c r="AE557" s="354"/>
    </row>
    <row r="558" spans="1:31" x14ac:dyDescent="0.25">
      <c r="A558" s="354"/>
      <c r="B558" s="354"/>
      <c r="C558" s="354"/>
      <c r="D558" s="354"/>
      <c r="E558" s="354"/>
      <c r="G558" s="354"/>
      <c r="H558" s="354"/>
      <c r="I558" s="354"/>
      <c r="J558" s="354"/>
      <c r="N558" s="354"/>
      <c r="P558" s="354"/>
      <c r="S558" s="354"/>
      <c r="T558" s="354"/>
      <c r="U558" s="354"/>
      <c r="V558" s="354"/>
      <c r="W558" s="354"/>
      <c r="X558" s="354"/>
      <c r="Y558" s="354"/>
      <c r="Z558" s="354"/>
      <c r="AA558" s="354"/>
      <c r="AB558" s="354"/>
      <c r="AC558" s="354"/>
      <c r="AE558" s="354"/>
    </row>
    <row r="559" spans="1:31" x14ac:dyDescent="0.25">
      <c r="A559" s="354"/>
      <c r="B559" s="354"/>
      <c r="C559" s="354"/>
      <c r="D559" s="354"/>
      <c r="E559" s="354"/>
      <c r="G559" s="354"/>
      <c r="H559" s="354"/>
      <c r="I559" s="354"/>
      <c r="J559" s="354"/>
      <c r="N559" s="354"/>
      <c r="P559" s="354"/>
      <c r="S559" s="354"/>
      <c r="T559" s="354"/>
      <c r="U559" s="354"/>
      <c r="V559" s="354"/>
      <c r="W559" s="354"/>
      <c r="X559" s="354"/>
      <c r="Y559" s="354"/>
      <c r="Z559" s="354"/>
      <c r="AA559" s="354"/>
      <c r="AB559" s="354"/>
      <c r="AC559" s="354"/>
      <c r="AE559" s="354"/>
    </row>
    <row r="560" spans="1:31" x14ac:dyDescent="0.25">
      <c r="A560" s="354"/>
      <c r="B560" s="354"/>
      <c r="C560" s="354"/>
      <c r="D560" s="354"/>
      <c r="E560" s="354"/>
      <c r="G560" s="354"/>
      <c r="H560" s="354"/>
      <c r="I560" s="354"/>
      <c r="J560" s="354"/>
      <c r="N560" s="354"/>
      <c r="P560" s="354"/>
      <c r="S560" s="354"/>
      <c r="T560" s="354"/>
      <c r="U560" s="354"/>
      <c r="V560" s="354"/>
      <c r="W560" s="354"/>
      <c r="X560" s="354"/>
      <c r="Y560" s="354"/>
      <c r="Z560" s="354"/>
      <c r="AA560" s="354"/>
      <c r="AB560" s="354"/>
      <c r="AC560" s="354"/>
      <c r="AE560" s="354"/>
    </row>
    <row r="561" spans="1:31" x14ac:dyDescent="0.25">
      <c r="A561" s="354"/>
      <c r="B561" s="354"/>
      <c r="C561" s="354"/>
      <c r="D561" s="354"/>
      <c r="E561" s="354"/>
      <c r="G561" s="354"/>
      <c r="H561" s="354"/>
      <c r="I561" s="354"/>
      <c r="J561" s="354"/>
      <c r="N561" s="354"/>
      <c r="P561" s="354"/>
      <c r="S561" s="354"/>
      <c r="T561" s="354"/>
      <c r="U561" s="354"/>
      <c r="V561" s="354"/>
      <c r="W561" s="354"/>
      <c r="X561" s="354"/>
      <c r="Y561" s="354"/>
      <c r="Z561" s="354"/>
      <c r="AA561" s="354"/>
      <c r="AB561" s="354"/>
      <c r="AC561" s="354"/>
      <c r="AE561" s="354"/>
    </row>
    <row r="562" spans="1:31" x14ac:dyDescent="0.25">
      <c r="A562" s="354"/>
      <c r="B562" s="354"/>
      <c r="C562" s="354"/>
      <c r="D562" s="354"/>
      <c r="E562" s="354"/>
      <c r="G562" s="354"/>
      <c r="H562" s="354"/>
      <c r="I562" s="354"/>
      <c r="J562" s="354"/>
      <c r="N562" s="354"/>
      <c r="P562" s="354"/>
      <c r="S562" s="354"/>
      <c r="T562" s="354"/>
      <c r="U562" s="354"/>
      <c r="V562" s="354"/>
      <c r="W562" s="354"/>
      <c r="X562" s="354"/>
      <c r="Y562" s="354"/>
      <c r="Z562" s="354"/>
      <c r="AA562" s="354"/>
      <c r="AB562" s="354"/>
      <c r="AC562" s="354"/>
      <c r="AE562" s="354"/>
    </row>
    <row r="563" spans="1:31" x14ac:dyDescent="0.25">
      <c r="A563" s="354"/>
      <c r="B563" s="354"/>
      <c r="C563" s="354"/>
      <c r="D563" s="354"/>
      <c r="E563" s="354"/>
      <c r="G563" s="354"/>
      <c r="H563" s="354"/>
      <c r="I563" s="354"/>
      <c r="J563" s="354"/>
      <c r="N563" s="354"/>
      <c r="P563" s="354"/>
      <c r="S563" s="354"/>
      <c r="T563" s="354"/>
      <c r="U563" s="354"/>
      <c r="V563" s="354"/>
      <c r="W563" s="354"/>
      <c r="X563" s="354"/>
      <c r="Y563" s="354"/>
      <c r="Z563" s="354"/>
      <c r="AA563" s="354"/>
      <c r="AB563" s="354"/>
      <c r="AC563" s="354"/>
      <c r="AE563" s="354"/>
    </row>
    <row r="564" spans="1:31" x14ac:dyDescent="0.25">
      <c r="A564" s="354"/>
      <c r="B564" s="354"/>
      <c r="C564" s="354"/>
      <c r="D564" s="354"/>
      <c r="E564" s="354"/>
      <c r="G564" s="354"/>
      <c r="H564" s="354"/>
      <c r="I564" s="354"/>
      <c r="J564" s="354"/>
      <c r="N564" s="354"/>
      <c r="P564" s="354"/>
      <c r="S564" s="354"/>
      <c r="T564" s="354"/>
      <c r="U564" s="354"/>
      <c r="V564" s="354"/>
      <c r="W564" s="354"/>
      <c r="X564" s="354"/>
      <c r="Y564" s="354"/>
      <c r="Z564" s="354"/>
      <c r="AA564" s="354"/>
      <c r="AB564" s="354"/>
      <c r="AC564" s="354"/>
      <c r="AE564" s="354"/>
    </row>
    <row r="565" spans="1:31" x14ac:dyDescent="0.25">
      <c r="A565" s="354"/>
      <c r="B565" s="354"/>
      <c r="C565" s="354"/>
      <c r="D565" s="354"/>
      <c r="E565" s="354"/>
      <c r="G565" s="354"/>
      <c r="H565" s="354"/>
      <c r="I565" s="354"/>
      <c r="J565" s="354"/>
      <c r="N565" s="354"/>
      <c r="P565" s="354"/>
      <c r="S565" s="354"/>
      <c r="T565" s="354"/>
      <c r="U565" s="354"/>
      <c r="V565" s="354"/>
      <c r="W565" s="354"/>
      <c r="X565" s="354"/>
      <c r="Y565" s="354"/>
      <c r="Z565" s="354"/>
      <c r="AA565" s="354"/>
      <c r="AB565" s="354"/>
      <c r="AC565" s="354"/>
      <c r="AE565" s="354"/>
    </row>
    <row r="566" spans="1:31" x14ac:dyDescent="0.25">
      <c r="A566" s="354"/>
      <c r="B566" s="354"/>
      <c r="C566" s="354"/>
      <c r="D566" s="354"/>
      <c r="E566" s="354"/>
      <c r="G566" s="354"/>
      <c r="H566" s="354"/>
      <c r="I566" s="354"/>
      <c r="J566" s="354"/>
      <c r="N566" s="354"/>
      <c r="P566" s="354"/>
      <c r="S566" s="354"/>
      <c r="T566" s="354"/>
      <c r="U566" s="354"/>
      <c r="V566" s="354"/>
      <c r="W566" s="354"/>
      <c r="X566" s="354"/>
      <c r="Y566" s="354"/>
      <c r="Z566" s="354"/>
      <c r="AA566" s="354"/>
      <c r="AB566" s="354"/>
      <c r="AC566" s="354"/>
      <c r="AE566" s="354"/>
    </row>
    <row r="567" spans="1:31" x14ac:dyDescent="0.25">
      <c r="A567" s="354"/>
      <c r="B567" s="354"/>
      <c r="C567" s="354"/>
      <c r="D567" s="354"/>
      <c r="E567" s="354"/>
      <c r="G567" s="354"/>
      <c r="H567" s="354"/>
      <c r="I567" s="354"/>
      <c r="J567" s="354"/>
      <c r="N567" s="354"/>
      <c r="P567" s="354"/>
      <c r="S567" s="354"/>
      <c r="T567" s="354"/>
      <c r="U567" s="354"/>
      <c r="V567" s="354"/>
      <c r="W567" s="354"/>
      <c r="X567" s="354"/>
      <c r="Y567" s="354"/>
      <c r="Z567" s="354"/>
      <c r="AA567" s="354"/>
      <c r="AB567" s="354"/>
      <c r="AC567" s="354"/>
      <c r="AE567" s="354"/>
    </row>
    <row r="568" spans="1:31" x14ac:dyDescent="0.25">
      <c r="A568" s="354"/>
      <c r="B568" s="354"/>
      <c r="C568" s="354"/>
      <c r="D568" s="354"/>
      <c r="E568" s="354"/>
      <c r="G568" s="354"/>
      <c r="H568" s="354"/>
      <c r="I568" s="354"/>
      <c r="J568" s="354"/>
      <c r="N568" s="354"/>
      <c r="P568" s="354"/>
      <c r="S568" s="354"/>
      <c r="T568" s="354"/>
      <c r="U568" s="354"/>
      <c r="V568" s="354"/>
      <c r="W568" s="354"/>
      <c r="X568" s="354"/>
      <c r="Y568" s="354"/>
      <c r="Z568" s="354"/>
      <c r="AA568" s="354"/>
      <c r="AB568" s="354"/>
      <c r="AC568" s="354"/>
      <c r="AE568" s="354"/>
    </row>
    <row r="569" spans="1:31" x14ac:dyDescent="0.25">
      <c r="A569" s="354"/>
      <c r="B569" s="354"/>
      <c r="C569" s="354"/>
      <c r="D569" s="354"/>
      <c r="E569" s="354"/>
      <c r="G569" s="354"/>
      <c r="H569" s="354"/>
      <c r="I569" s="354"/>
      <c r="J569" s="354"/>
      <c r="N569" s="354"/>
      <c r="P569" s="354"/>
      <c r="S569" s="354"/>
      <c r="T569" s="354"/>
      <c r="U569" s="354"/>
      <c r="V569" s="354"/>
      <c r="W569" s="354"/>
      <c r="X569" s="354"/>
      <c r="Y569" s="354"/>
      <c r="Z569" s="354"/>
      <c r="AA569" s="354"/>
      <c r="AB569" s="354"/>
      <c r="AC569" s="354"/>
      <c r="AE569" s="354"/>
    </row>
    <row r="570" spans="1:31" x14ac:dyDescent="0.25">
      <c r="A570" s="354"/>
      <c r="B570" s="354"/>
      <c r="C570" s="354"/>
      <c r="D570" s="354"/>
      <c r="E570" s="354"/>
      <c r="G570" s="354"/>
      <c r="H570" s="354"/>
      <c r="I570" s="354"/>
      <c r="J570" s="354"/>
      <c r="N570" s="354"/>
      <c r="P570" s="354"/>
      <c r="S570" s="354"/>
      <c r="T570" s="354"/>
      <c r="U570" s="354"/>
      <c r="V570" s="354"/>
      <c r="W570" s="354"/>
      <c r="X570" s="354"/>
      <c r="Y570" s="354"/>
      <c r="Z570" s="354"/>
      <c r="AA570" s="354"/>
      <c r="AB570" s="354"/>
      <c r="AC570" s="354"/>
      <c r="AE570" s="354"/>
    </row>
    <row r="571" spans="1:31" x14ac:dyDescent="0.25">
      <c r="A571" s="354"/>
      <c r="B571" s="354"/>
      <c r="C571" s="354"/>
      <c r="D571" s="354"/>
      <c r="E571" s="354"/>
      <c r="G571" s="354"/>
      <c r="H571" s="354"/>
      <c r="I571" s="354"/>
      <c r="J571" s="354"/>
      <c r="N571" s="354"/>
      <c r="P571" s="354"/>
      <c r="S571" s="354"/>
      <c r="T571" s="354"/>
      <c r="U571" s="354"/>
      <c r="V571" s="354"/>
      <c r="W571" s="354"/>
      <c r="X571" s="354"/>
      <c r="Y571" s="354"/>
      <c r="Z571" s="354"/>
      <c r="AA571" s="354"/>
      <c r="AB571" s="354"/>
      <c r="AC571" s="354"/>
      <c r="AE571" s="354"/>
    </row>
    <row r="572" spans="1:31" x14ac:dyDescent="0.25">
      <c r="A572" s="354"/>
      <c r="B572" s="354"/>
      <c r="C572" s="354"/>
      <c r="D572" s="354"/>
      <c r="E572" s="354"/>
      <c r="G572" s="354"/>
      <c r="H572" s="354"/>
      <c r="I572" s="354"/>
      <c r="J572" s="354"/>
      <c r="N572" s="354"/>
      <c r="P572" s="354"/>
      <c r="S572" s="354"/>
      <c r="T572" s="354"/>
      <c r="U572" s="354"/>
      <c r="V572" s="354"/>
      <c r="W572" s="354"/>
      <c r="X572" s="354"/>
      <c r="Y572" s="354"/>
      <c r="Z572" s="354"/>
      <c r="AA572" s="354"/>
      <c r="AB572" s="354"/>
      <c r="AC572" s="354"/>
      <c r="AE572" s="354"/>
    </row>
    <row r="573" spans="1:31" x14ac:dyDescent="0.25">
      <c r="A573" s="354"/>
      <c r="B573" s="354"/>
      <c r="C573" s="354"/>
      <c r="D573" s="354"/>
      <c r="E573" s="354"/>
      <c r="G573" s="354"/>
      <c r="H573" s="354"/>
      <c r="I573" s="354"/>
      <c r="J573" s="354"/>
      <c r="N573" s="354"/>
      <c r="P573" s="354"/>
      <c r="S573" s="354"/>
      <c r="T573" s="354"/>
      <c r="U573" s="354"/>
      <c r="V573" s="354"/>
      <c r="W573" s="354"/>
      <c r="X573" s="354"/>
      <c r="Y573" s="354"/>
      <c r="Z573" s="354"/>
      <c r="AA573" s="354"/>
      <c r="AB573" s="354"/>
      <c r="AC573" s="354"/>
      <c r="AE573" s="354"/>
    </row>
    <row r="574" spans="1:31" x14ac:dyDescent="0.25">
      <c r="A574" s="354"/>
      <c r="B574" s="354"/>
      <c r="C574" s="354"/>
      <c r="D574" s="354"/>
      <c r="E574" s="354"/>
      <c r="G574" s="354"/>
      <c r="H574" s="354"/>
      <c r="I574" s="354"/>
      <c r="J574" s="354"/>
      <c r="N574" s="354"/>
      <c r="P574" s="354"/>
      <c r="S574" s="354"/>
      <c r="T574" s="354"/>
      <c r="U574" s="354"/>
      <c r="V574" s="354"/>
      <c r="W574" s="354"/>
      <c r="X574" s="354"/>
      <c r="Y574" s="354"/>
      <c r="Z574" s="354"/>
      <c r="AA574" s="354"/>
      <c r="AB574" s="354"/>
      <c r="AC574" s="354"/>
      <c r="AE574" s="354"/>
    </row>
    <row r="575" spans="1:31" x14ac:dyDescent="0.25">
      <c r="A575" s="354"/>
      <c r="B575" s="354"/>
      <c r="C575" s="354"/>
      <c r="D575" s="354"/>
      <c r="E575" s="354"/>
      <c r="G575" s="354"/>
      <c r="H575" s="354"/>
      <c r="I575" s="354"/>
      <c r="J575" s="354"/>
      <c r="N575" s="354"/>
      <c r="P575" s="354"/>
      <c r="S575" s="354"/>
      <c r="T575" s="354"/>
      <c r="U575" s="354"/>
      <c r="V575" s="354"/>
      <c r="W575" s="354"/>
      <c r="X575" s="354"/>
      <c r="Y575" s="354"/>
      <c r="Z575" s="354"/>
      <c r="AA575" s="354"/>
      <c r="AB575" s="354"/>
      <c r="AC575" s="354"/>
      <c r="AE575" s="354"/>
    </row>
    <row r="576" spans="1:31" x14ac:dyDescent="0.25">
      <c r="A576" s="354"/>
      <c r="B576" s="354"/>
      <c r="C576" s="354"/>
      <c r="D576" s="354"/>
      <c r="E576" s="354"/>
      <c r="G576" s="354"/>
      <c r="H576" s="354"/>
      <c r="I576" s="354"/>
      <c r="J576" s="354"/>
      <c r="N576" s="354"/>
      <c r="P576" s="354"/>
      <c r="S576" s="354"/>
      <c r="T576" s="354"/>
      <c r="U576" s="354"/>
      <c r="V576" s="354"/>
      <c r="W576" s="354"/>
      <c r="X576" s="354"/>
      <c r="Y576" s="354"/>
      <c r="Z576" s="354"/>
      <c r="AA576" s="354"/>
      <c r="AB576" s="354"/>
      <c r="AC576" s="354"/>
      <c r="AE576" s="354"/>
    </row>
    <row r="577" spans="1:31" x14ac:dyDescent="0.25">
      <c r="A577" s="354"/>
      <c r="B577" s="354"/>
      <c r="C577" s="354"/>
      <c r="D577" s="354"/>
      <c r="E577" s="354"/>
      <c r="G577" s="354"/>
      <c r="H577" s="354"/>
      <c r="I577" s="354"/>
      <c r="J577" s="354"/>
      <c r="N577" s="354"/>
      <c r="P577" s="354"/>
      <c r="S577" s="354"/>
      <c r="T577" s="354"/>
      <c r="U577" s="354"/>
      <c r="V577" s="354"/>
      <c r="W577" s="354"/>
      <c r="X577" s="354"/>
      <c r="Y577" s="354"/>
      <c r="Z577" s="354"/>
      <c r="AA577" s="354"/>
      <c r="AB577" s="354"/>
      <c r="AC577" s="354"/>
      <c r="AE577" s="354"/>
    </row>
    <row r="578" spans="1:31" x14ac:dyDescent="0.25">
      <c r="A578" s="354"/>
      <c r="B578" s="354"/>
      <c r="C578" s="354"/>
      <c r="D578" s="354"/>
      <c r="E578" s="354"/>
      <c r="G578" s="354"/>
      <c r="H578" s="354"/>
      <c r="I578" s="354"/>
      <c r="J578" s="354"/>
      <c r="N578" s="354"/>
      <c r="P578" s="354"/>
      <c r="S578" s="354"/>
      <c r="T578" s="354"/>
      <c r="U578" s="354"/>
      <c r="V578" s="354"/>
      <c r="W578" s="354"/>
      <c r="X578" s="354"/>
      <c r="Y578" s="354"/>
      <c r="Z578" s="354"/>
      <c r="AA578" s="354"/>
      <c r="AB578" s="354"/>
      <c r="AC578" s="354"/>
      <c r="AE578" s="354"/>
    </row>
    <row r="579" spans="1:31" x14ac:dyDescent="0.25">
      <c r="A579" s="354"/>
      <c r="B579" s="354"/>
      <c r="C579" s="354"/>
      <c r="D579" s="354"/>
      <c r="E579" s="354"/>
      <c r="G579" s="354"/>
      <c r="H579" s="354"/>
      <c r="I579" s="354"/>
      <c r="J579" s="354"/>
      <c r="N579" s="354"/>
      <c r="P579" s="354"/>
      <c r="S579" s="354"/>
      <c r="T579" s="354"/>
      <c r="U579" s="354"/>
      <c r="V579" s="354"/>
      <c r="W579" s="354"/>
      <c r="X579" s="354"/>
      <c r="Y579" s="354"/>
      <c r="Z579" s="354"/>
      <c r="AA579" s="354"/>
      <c r="AB579" s="354"/>
      <c r="AC579" s="354"/>
      <c r="AE579" s="354"/>
    </row>
    <row r="580" spans="1:31" x14ac:dyDescent="0.25">
      <c r="A580" s="354"/>
      <c r="B580" s="354"/>
      <c r="C580" s="354"/>
      <c r="D580" s="354"/>
      <c r="E580" s="354"/>
      <c r="G580" s="354"/>
      <c r="H580" s="354"/>
      <c r="I580" s="354"/>
      <c r="J580" s="354"/>
      <c r="N580" s="354"/>
      <c r="P580" s="354"/>
      <c r="S580" s="354"/>
      <c r="T580" s="354"/>
      <c r="U580" s="354"/>
      <c r="V580" s="354"/>
      <c r="W580" s="354"/>
      <c r="X580" s="354"/>
      <c r="Y580" s="354"/>
      <c r="Z580" s="354"/>
      <c r="AA580" s="354"/>
      <c r="AB580" s="354"/>
      <c r="AC580" s="354"/>
      <c r="AE580" s="354"/>
    </row>
    <row r="581" spans="1:31" x14ac:dyDescent="0.25">
      <c r="A581" s="354"/>
      <c r="B581" s="354"/>
      <c r="C581" s="354"/>
      <c r="D581" s="354"/>
      <c r="E581" s="354"/>
      <c r="G581" s="354"/>
      <c r="H581" s="354"/>
      <c r="I581" s="354"/>
      <c r="J581" s="354"/>
      <c r="N581" s="354"/>
      <c r="P581" s="354"/>
      <c r="S581" s="354"/>
      <c r="T581" s="354"/>
      <c r="U581" s="354"/>
      <c r="V581" s="354"/>
      <c r="W581" s="354"/>
      <c r="X581" s="354"/>
      <c r="Y581" s="354"/>
      <c r="Z581" s="354"/>
      <c r="AA581" s="354"/>
      <c r="AB581" s="354"/>
      <c r="AC581" s="354"/>
      <c r="AE581" s="354"/>
    </row>
    <row r="582" spans="1:31" x14ac:dyDescent="0.25">
      <c r="A582" s="354"/>
      <c r="B582" s="354"/>
      <c r="C582" s="354"/>
      <c r="D582" s="354"/>
      <c r="E582" s="354"/>
      <c r="G582" s="354"/>
      <c r="H582" s="354"/>
      <c r="I582" s="354"/>
      <c r="J582" s="354"/>
      <c r="N582" s="354"/>
      <c r="P582" s="354"/>
      <c r="S582" s="354"/>
      <c r="T582" s="354"/>
      <c r="U582" s="354"/>
      <c r="V582" s="354"/>
      <c r="W582" s="354"/>
      <c r="X582" s="354"/>
      <c r="Y582" s="354"/>
      <c r="Z582" s="354"/>
      <c r="AA582" s="354"/>
      <c r="AB582" s="354"/>
      <c r="AC582" s="354"/>
      <c r="AE582" s="354"/>
    </row>
    <row r="583" spans="1:31" x14ac:dyDescent="0.25">
      <c r="A583" s="354"/>
      <c r="B583" s="354"/>
      <c r="C583" s="354"/>
      <c r="D583" s="354"/>
      <c r="E583" s="354"/>
      <c r="G583" s="354"/>
      <c r="H583" s="354"/>
      <c r="I583" s="354"/>
      <c r="J583" s="354"/>
      <c r="N583" s="354"/>
      <c r="P583" s="354"/>
      <c r="S583" s="354"/>
      <c r="T583" s="354"/>
      <c r="U583" s="354"/>
      <c r="V583" s="354"/>
      <c r="W583" s="354"/>
      <c r="X583" s="354"/>
      <c r="Y583" s="354"/>
      <c r="Z583" s="354"/>
      <c r="AA583" s="354"/>
      <c r="AB583" s="354"/>
      <c r="AC583" s="354"/>
      <c r="AE583" s="354"/>
    </row>
    <row r="584" spans="1:31" x14ac:dyDescent="0.25">
      <c r="A584" s="354"/>
      <c r="B584" s="354"/>
      <c r="C584" s="354"/>
      <c r="D584" s="354"/>
      <c r="E584" s="354"/>
      <c r="G584" s="354"/>
      <c r="H584" s="354"/>
      <c r="I584" s="354"/>
      <c r="J584" s="354"/>
      <c r="N584" s="354"/>
      <c r="P584" s="354"/>
      <c r="S584" s="354"/>
      <c r="T584" s="354"/>
      <c r="U584" s="354"/>
      <c r="V584" s="354"/>
      <c r="W584" s="354"/>
      <c r="X584" s="354"/>
      <c r="Y584" s="354"/>
      <c r="Z584" s="354"/>
      <c r="AA584" s="354"/>
      <c r="AB584" s="354"/>
      <c r="AC584" s="354"/>
      <c r="AE584" s="354"/>
    </row>
    <row r="585" spans="1:31" x14ac:dyDescent="0.25">
      <c r="A585" s="354"/>
      <c r="B585" s="354"/>
      <c r="C585" s="354"/>
      <c r="D585" s="354"/>
      <c r="E585" s="354"/>
      <c r="G585" s="354"/>
      <c r="H585" s="354"/>
      <c r="I585" s="354"/>
      <c r="J585" s="354"/>
      <c r="N585" s="354"/>
      <c r="P585" s="354"/>
      <c r="S585" s="354"/>
      <c r="T585" s="354"/>
      <c r="U585" s="354"/>
      <c r="V585" s="354"/>
      <c r="W585" s="354"/>
      <c r="X585" s="354"/>
      <c r="Y585" s="354"/>
      <c r="Z585" s="354"/>
      <c r="AA585" s="354"/>
      <c r="AB585" s="354"/>
      <c r="AC585" s="354"/>
      <c r="AE585" s="354"/>
    </row>
    <row r="586" spans="1:31" x14ac:dyDescent="0.25">
      <c r="A586" s="354"/>
      <c r="B586" s="354"/>
      <c r="C586" s="354"/>
      <c r="D586" s="354"/>
      <c r="E586" s="354"/>
      <c r="G586" s="354"/>
      <c r="H586" s="354"/>
      <c r="I586" s="354"/>
      <c r="J586" s="354"/>
      <c r="N586" s="354"/>
      <c r="P586" s="354"/>
      <c r="S586" s="354"/>
      <c r="T586" s="354"/>
      <c r="U586" s="354"/>
      <c r="V586" s="354"/>
      <c r="W586" s="354"/>
      <c r="X586" s="354"/>
      <c r="Y586" s="354"/>
      <c r="Z586" s="354"/>
      <c r="AA586" s="354"/>
      <c r="AB586" s="354"/>
      <c r="AC586" s="354"/>
      <c r="AE586" s="354"/>
    </row>
    <row r="587" spans="1:31" x14ac:dyDescent="0.25">
      <c r="A587" s="354"/>
      <c r="B587" s="354"/>
      <c r="C587" s="354"/>
      <c r="D587" s="354"/>
      <c r="E587" s="354"/>
      <c r="G587" s="354"/>
      <c r="H587" s="354"/>
      <c r="I587" s="354"/>
      <c r="J587" s="354"/>
      <c r="N587" s="354"/>
      <c r="P587" s="354"/>
      <c r="S587" s="354"/>
      <c r="T587" s="354"/>
      <c r="U587" s="354"/>
      <c r="V587" s="354"/>
      <c r="W587" s="354"/>
      <c r="X587" s="354"/>
      <c r="Y587" s="354"/>
      <c r="Z587" s="354"/>
      <c r="AA587" s="354"/>
      <c r="AB587" s="354"/>
      <c r="AC587" s="354"/>
      <c r="AE587" s="354"/>
    </row>
    <row r="588" spans="1:31" x14ac:dyDescent="0.25">
      <c r="A588" s="354"/>
      <c r="B588" s="354"/>
      <c r="C588" s="354"/>
      <c r="D588" s="354"/>
      <c r="E588" s="354"/>
      <c r="G588" s="354"/>
      <c r="H588" s="354"/>
      <c r="I588" s="354"/>
      <c r="J588" s="354"/>
      <c r="N588" s="354"/>
      <c r="P588" s="354"/>
      <c r="S588" s="354"/>
      <c r="T588" s="354"/>
      <c r="U588" s="354"/>
      <c r="V588" s="354"/>
      <c r="W588" s="354"/>
      <c r="X588" s="354"/>
      <c r="Y588" s="354"/>
      <c r="Z588" s="354"/>
      <c r="AA588" s="354"/>
      <c r="AB588" s="354"/>
      <c r="AC588" s="354"/>
      <c r="AE588" s="354"/>
    </row>
    <row r="589" spans="1:31" x14ac:dyDescent="0.25">
      <c r="A589" s="354"/>
      <c r="B589" s="354"/>
      <c r="C589" s="354"/>
      <c r="D589" s="354"/>
      <c r="E589" s="354"/>
      <c r="G589" s="354"/>
      <c r="H589" s="354"/>
      <c r="I589" s="354"/>
      <c r="J589" s="354"/>
      <c r="N589" s="354"/>
      <c r="P589" s="354"/>
      <c r="S589" s="354"/>
      <c r="T589" s="354"/>
      <c r="U589" s="354"/>
      <c r="V589" s="354"/>
      <c r="W589" s="354"/>
      <c r="X589" s="354"/>
      <c r="Y589" s="354"/>
      <c r="Z589" s="354"/>
      <c r="AA589" s="354"/>
      <c r="AB589" s="354"/>
      <c r="AC589" s="354"/>
      <c r="AE589" s="354"/>
    </row>
    <row r="590" spans="1:31" x14ac:dyDescent="0.25">
      <c r="A590" s="354"/>
      <c r="B590" s="354"/>
      <c r="C590" s="354"/>
      <c r="D590" s="354"/>
      <c r="E590" s="354"/>
      <c r="G590" s="354"/>
      <c r="H590" s="354"/>
      <c r="I590" s="354"/>
      <c r="J590" s="354"/>
      <c r="N590" s="354"/>
      <c r="P590" s="354"/>
      <c r="S590" s="354"/>
      <c r="T590" s="354"/>
      <c r="U590" s="354"/>
      <c r="V590" s="354"/>
      <c r="W590" s="354"/>
      <c r="X590" s="354"/>
      <c r="Y590" s="354"/>
      <c r="Z590" s="354"/>
      <c r="AA590" s="354"/>
      <c r="AB590" s="354"/>
      <c r="AC590" s="354"/>
      <c r="AE590" s="354"/>
    </row>
    <row r="591" spans="1:31" x14ac:dyDescent="0.25">
      <c r="A591" s="354"/>
      <c r="B591" s="354"/>
      <c r="C591" s="354"/>
      <c r="D591" s="354"/>
      <c r="E591" s="354"/>
      <c r="G591" s="354"/>
      <c r="H591" s="354"/>
      <c r="I591" s="354"/>
      <c r="J591" s="354"/>
      <c r="N591" s="354"/>
      <c r="P591" s="354"/>
      <c r="S591" s="354"/>
      <c r="T591" s="354"/>
      <c r="U591" s="354"/>
      <c r="V591" s="354"/>
      <c r="W591" s="354"/>
      <c r="X591" s="354"/>
      <c r="Y591" s="354"/>
      <c r="Z591" s="354"/>
      <c r="AA591" s="354"/>
      <c r="AB591" s="354"/>
      <c r="AC591" s="354"/>
      <c r="AE591" s="354"/>
    </row>
    <row r="592" spans="1:31" x14ac:dyDescent="0.25">
      <c r="A592" s="354"/>
      <c r="B592" s="354"/>
      <c r="C592" s="354"/>
      <c r="D592" s="354"/>
      <c r="E592" s="354"/>
      <c r="G592" s="354"/>
      <c r="H592" s="354"/>
      <c r="I592" s="354"/>
      <c r="J592" s="354"/>
      <c r="N592" s="354"/>
      <c r="P592" s="354"/>
      <c r="S592" s="354"/>
      <c r="T592" s="354"/>
      <c r="U592" s="354"/>
      <c r="V592" s="354"/>
      <c r="W592" s="354"/>
      <c r="X592" s="354"/>
      <c r="Y592" s="354"/>
      <c r="Z592" s="354"/>
      <c r="AA592" s="354"/>
      <c r="AB592" s="354"/>
      <c r="AC592" s="354"/>
      <c r="AE592" s="354"/>
    </row>
    <row r="593" spans="1:31" x14ac:dyDescent="0.25">
      <c r="A593" s="354"/>
      <c r="B593" s="354"/>
      <c r="C593" s="354"/>
      <c r="D593" s="354"/>
      <c r="E593" s="354"/>
      <c r="G593" s="354"/>
      <c r="H593" s="354"/>
      <c r="I593" s="354"/>
      <c r="J593" s="354"/>
      <c r="N593" s="354"/>
      <c r="P593" s="354"/>
      <c r="S593" s="354"/>
      <c r="T593" s="354"/>
      <c r="U593" s="354"/>
      <c r="V593" s="354"/>
      <c r="W593" s="354"/>
      <c r="X593" s="354"/>
      <c r="Y593" s="354"/>
      <c r="Z593" s="354"/>
      <c r="AA593" s="354"/>
      <c r="AB593" s="354"/>
      <c r="AC593" s="354"/>
      <c r="AE593" s="354"/>
    </row>
    <row r="594" spans="1:31" x14ac:dyDescent="0.25">
      <c r="A594" s="354"/>
      <c r="B594" s="354"/>
      <c r="C594" s="354"/>
      <c r="D594" s="354"/>
      <c r="E594" s="354"/>
      <c r="G594" s="354"/>
      <c r="H594" s="354"/>
      <c r="I594" s="354"/>
      <c r="J594" s="354"/>
      <c r="N594" s="354"/>
      <c r="P594" s="354"/>
      <c r="S594" s="354"/>
      <c r="T594" s="354"/>
      <c r="U594" s="354"/>
      <c r="V594" s="354"/>
      <c r="W594" s="354"/>
      <c r="X594" s="354"/>
      <c r="Y594" s="354"/>
      <c r="Z594" s="354"/>
      <c r="AA594" s="354"/>
      <c r="AB594" s="354"/>
      <c r="AC594" s="354"/>
      <c r="AE594" s="354"/>
    </row>
    <row r="595" spans="1:31" x14ac:dyDescent="0.25">
      <c r="A595" s="354"/>
      <c r="B595" s="354"/>
      <c r="C595" s="354"/>
      <c r="D595" s="354"/>
      <c r="E595" s="354"/>
      <c r="G595" s="354"/>
      <c r="H595" s="354"/>
      <c r="I595" s="354"/>
      <c r="J595" s="354"/>
      <c r="N595" s="354"/>
      <c r="P595" s="354"/>
      <c r="S595" s="354"/>
      <c r="T595" s="354"/>
      <c r="U595" s="354"/>
      <c r="V595" s="354"/>
      <c r="W595" s="354"/>
      <c r="X595" s="354"/>
      <c r="Y595" s="354"/>
      <c r="Z595" s="354"/>
      <c r="AA595" s="354"/>
      <c r="AB595" s="354"/>
      <c r="AC595" s="354"/>
      <c r="AE595" s="354"/>
    </row>
    <row r="596" spans="1:31" x14ac:dyDescent="0.25">
      <c r="A596" s="354"/>
      <c r="B596" s="354"/>
      <c r="C596" s="354"/>
      <c r="D596" s="354"/>
      <c r="E596" s="354"/>
      <c r="G596" s="354"/>
      <c r="H596" s="354"/>
      <c r="I596" s="354"/>
      <c r="J596" s="354"/>
      <c r="N596" s="354"/>
      <c r="P596" s="354"/>
      <c r="S596" s="354"/>
      <c r="T596" s="354"/>
      <c r="U596" s="354"/>
      <c r="V596" s="354"/>
      <c r="W596" s="354"/>
      <c r="X596" s="354"/>
      <c r="Y596" s="354"/>
      <c r="Z596" s="354"/>
      <c r="AA596" s="354"/>
      <c r="AB596" s="354"/>
      <c r="AC596" s="354"/>
      <c r="AE596" s="354"/>
    </row>
    <row r="597" spans="1:31" x14ac:dyDescent="0.25">
      <c r="A597" s="354"/>
      <c r="B597" s="354"/>
      <c r="C597" s="354"/>
      <c r="D597" s="354"/>
      <c r="E597" s="354"/>
      <c r="G597" s="354"/>
      <c r="H597" s="354"/>
      <c r="I597" s="354"/>
      <c r="J597" s="354"/>
      <c r="N597" s="354"/>
      <c r="P597" s="354"/>
      <c r="S597" s="354"/>
      <c r="T597" s="354"/>
      <c r="U597" s="354"/>
      <c r="V597" s="354"/>
      <c r="W597" s="354"/>
      <c r="X597" s="354"/>
      <c r="Y597" s="354"/>
      <c r="Z597" s="354"/>
      <c r="AA597" s="354"/>
      <c r="AB597" s="354"/>
      <c r="AC597" s="354"/>
      <c r="AE597" s="354"/>
    </row>
    <row r="598" spans="1:31" x14ac:dyDescent="0.25">
      <c r="A598" s="354"/>
      <c r="B598" s="354"/>
      <c r="C598" s="354"/>
      <c r="D598" s="354"/>
      <c r="E598" s="354"/>
      <c r="G598" s="354"/>
      <c r="H598" s="354"/>
      <c r="I598" s="354"/>
      <c r="J598" s="354"/>
      <c r="N598" s="354"/>
      <c r="P598" s="354"/>
      <c r="S598" s="354"/>
      <c r="T598" s="354"/>
      <c r="U598" s="354"/>
      <c r="V598" s="354"/>
      <c r="W598" s="354"/>
      <c r="X598" s="354"/>
      <c r="Y598" s="354"/>
      <c r="Z598" s="354"/>
      <c r="AA598" s="354"/>
      <c r="AB598" s="354"/>
      <c r="AC598" s="354"/>
      <c r="AE598" s="354"/>
    </row>
    <row r="599" spans="1:31" x14ac:dyDescent="0.25">
      <c r="A599" s="354"/>
      <c r="B599" s="354"/>
      <c r="C599" s="354"/>
      <c r="D599" s="354"/>
      <c r="E599" s="354"/>
      <c r="G599" s="354"/>
      <c r="H599" s="354"/>
      <c r="I599" s="354"/>
      <c r="J599" s="354"/>
      <c r="N599" s="354"/>
      <c r="P599" s="354"/>
      <c r="S599" s="354"/>
      <c r="T599" s="354"/>
      <c r="U599" s="354"/>
      <c r="V599" s="354"/>
      <c r="W599" s="354"/>
      <c r="X599" s="354"/>
      <c r="Y599" s="354"/>
      <c r="Z599" s="354"/>
      <c r="AA599" s="354"/>
      <c r="AB599" s="354"/>
      <c r="AC599" s="354"/>
      <c r="AE599" s="354"/>
    </row>
    <row r="600" spans="1:31" x14ac:dyDescent="0.25">
      <c r="A600" s="354"/>
      <c r="B600" s="354"/>
      <c r="C600" s="354"/>
      <c r="D600" s="354"/>
      <c r="E600" s="354"/>
      <c r="G600" s="354"/>
      <c r="H600" s="354"/>
      <c r="I600" s="354"/>
      <c r="J600" s="354"/>
      <c r="N600" s="354"/>
      <c r="P600" s="354"/>
      <c r="S600" s="354"/>
      <c r="T600" s="354"/>
      <c r="U600" s="354"/>
      <c r="V600" s="354"/>
      <c r="W600" s="354"/>
      <c r="X600" s="354"/>
      <c r="Y600" s="354"/>
      <c r="Z600" s="354"/>
      <c r="AA600" s="354"/>
      <c r="AB600" s="354"/>
      <c r="AC600" s="354"/>
      <c r="AE600" s="354"/>
    </row>
    <row r="601" spans="1:31" x14ac:dyDescent="0.25">
      <c r="A601" s="354"/>
      <c r="B601" s="354"/>
      <c r="C601" s="354"/>
      <c r="D601" s="354"/>
      <c r="E601" s="354"/>
      <c r="G601" s="354"/>
      <c r="H601" s="354"/>
      <c r="I601" s="354"/>
      <c r="J601" s="354"/>
      <c r="N601" s="354"/>
      <c r="P601" s="354"/>
      <c r="S601" s="354"/>
      <c r="T601" s="354"/>
      <c r="U601" s="354"/>
      <c r="V601" s="354"/>
      <c r="W601" s="354"/>
      <c r="X601" s="354"/>
      <c r="Y601" s="354"/>
      <c r="Z601" s="354"/>
      <c r="AA601" s="354"/>
      <c r="AB601" s="354"/>
      <c r="AC601" s="354"/>
      <c r="AE601" s="354"/>
    </row>
    <row r="602" spans="1:31" x14ac:dyDescent="0.25">
      <c r="A602" s="354"/>
      <c r="B602" s="354"/>
      <c r="C602" s="354"/>
      <c r="D602" s="354"/>
      <c r="E602" s="354"/>
      <c r="G602" s="354"/>
      <c r="H602" s="354"/>
      <c r="I602" s="354"/>
      <c r="J602" s="354"/>
      <c r="N602" s="354"/>
      <c r="P602" s="354"/>
      <c r="S602" s="354"/>
      <c r="T602" s="354"/>
      <c r="U602" s="354"/>
      <c r="V602" s="354"/>
      <c r="W602" s="354"/>
      <c r="X602" s="354"/>
      <c r="Y602" s="354"/>
      <c r="Z602" s="354"/>
      <c r="AA602" s="354"/>
      <c r="AB602" s="354"/>
      <c r="AC602" s="354"/>
      <c r="AE602" s="354"/>
    </row>
    <row r="603" spans="1:31" x14ac:dyDescent="0.25">
      <c r="A603" s="354"/>
      <c r="B603" s="354"/>
      <c r="C603" s="354"/>
      <c r="D603" s="354"/>
      <c r="E603" s="354"/>
      <c r="G603" s="354"/>
      <c r="H603" s="354"/>
      <c r="I603" s="354"/>
      <c r="J603" s="354"/>
      <c r="N603" s="354"/>
      <c r="P603" s="354"/>
      <c r="S603" s="354"/>
      <c r="T603" s="354"/>
      <c r="U603" s="354"/>
      <c r="V603" s="354"/>
      <c r="W603" s="354"/>
      <c r="X603" s="354"/>
      <c r="Y603" s="354"/>
      <c r="Z603" s="354"/>
      <c r="AA603" s="354"/>
      <c r="AB603" s="354"/>
      <c r="AC603" s="354"/>
      <c r="AE603" s="354"/>
    </row>
    <row r="604" spans="1:31" x14ac:dyDescent="0.25">
      <c r="A604" s="354"/>
      <c r="B604" s="354"/>
      <c r="C604" s="354"/>
      <c r="D604" s="354"/>
      <c r="E604" s="354"/>
      <c r="G604" s="354"/>
      <c r="H604" s="354"/>
      <c r="I604" s="354"/>
      <c r="J604" s="354"/>
      <c r="N604" s="354"/>
      <c r="P604" s="354"/>
      <c r="S604" s="354"/>
      <c r="T604" s="354"/>
      <c r="U604" s="354"/>
      <c r="V604" s="354"/>
      <c r="W604" s="354"/>
      <c r="X604" s="354"/>
      <c r="Y604" s="354"/>
      <c r="Z604" s="354"/>
      <c r="AA604" s="354"/>
      <c r="AB604" s="354"/>
      <c r="AC604" s="354"/>
      <c r="AE604" s="354"/>
    </row>
    <row r="605" spans="1:31" x14ac:dyDescent="0.25">
      <c r="A605" s="354"/>
      <c r="B605" s="354"/>
      <c r="C605" s="354"/>
      <c r="D605" s="354"/>
      <c r="E605" s="354"/>
      <c r="G605" s="354"/>
      <c r="H605" s="354"/>
      <c r="I605" s="354"/>
      <c r="J605" s="354"/>
      <c r="N605" s="354"/>
      <c r="P605" s="354"/>
      <c r="S605" s="354"/>
      <c r="T605" s="354"/>
      <c r="U605" s="354"/>
      <c r="V605" s="354"/>
      <c r="W605" s="354"/>
      <c r="X605" s="354"/>
      <c r="Y605" s="354"/>
      <c r="Z605" s="354"/>
      <c r="AA605" s="354"/>
      <c r="AB605" s="354"/>
      <c r="AC605" s="354"/>
      <c r="AE605" s="354"/>
    </row>
    <row r="606" spans="1:31" x14ac:dyDescent="0.25">
      <c r="A606" s="354"/>
      <c r="B606" s="354"/>
      <c r="C606" s="354"/>
      <c r="D606" s="354"/>
      <c r="E606" s="354"/>
      <c r="G606" s="354"/>
      <c r="H606" s="354"/>
      <c r="I606" s="354"/>
      <c r="J606" s="354"/>
      <c r="N606" s="354"/>
      <c r="P606" s="354"/>
      <c r="S606" s="354"/>
      <c r="T606" s="354"/>
      <c r="U606" s="354"/>
      <c r="V606" s="354"/>
      <c r="W606" s="354"/>
      <c r="X606" s="354"/>
      <c r="Y606" s="354"/>
      <c r="Z606" s="354"/>
      <c r="AA606" s="354"/>
      <c r="AB606" s="354"/>
      <c r="AC606" s="354"/>
      <c r="AE606" s="354"/>
    </row>
    <row r="607" spans="1:31" x14ac:dyDescent="0.25">
      <c r="A607" s="354"/>
      <c r="B607" s="354"/>
      <c r="C607" s="354"/>
      <c r="D607" s="354"/>
      <c r="E607" s="354"/>
      <c r="G607" s="354"/>
      <c r="H607" s="354"/>
      <c r="I607" s="354"/>
      <c r="J607" s="354"/>
      <c r="N607" s="354"/>
      <c r="P607" s="354"/>
      <c r="S607" s="354"/>
      <c r="T607" s="354"/>
      <c r="U607" s="354"/>
      <c r="V607" s="354"/>
      <c r="W607" s="354"/>
      <c r="X607" s="354"/>
      <c r="Y607" s="354"/>
      <c r="Z607" s="354"/>
      <c r="AA607" s="354"/>
      <c r="AB607" s="354"/>
      <c r="AC607" s="354"/>
      <c r="AE607" s="354"/>
    </row>
    <row r="608" spans="1:31" x14ac:dyDescent="0.25">
      <c r="A608" s="354"/>
      <c r="B608" s="354"/>
      <c r="C608" s="354"/>
      <c r="D608" s="354"/>
      <c r="E608" s="354"/>
      <c r="G608" s="354"/>
      <c r="H608" s="354"/>
      <c r="I608" s="354"/>
      <c r="J608" s="354"/>
      <c r="N608" s="354"/>
      <c r="P608" s="354"/>
      <c r="S608" s="354"/>
      <c r="T608" s="354"/>
      <c r="U608" s="354"/>
      <c r="V608" s="354"/>
      <c r="W608" s="354"/>
      <c r="X608" s="354"/>
      <c r="Y608" s="354"/>
      <c r="Z608" s="354"/>
      <c r="AA608" s="354"/>
      <c r="AB608" s="354"/>
      <c r="AC608" s="354"/>
      <c r="AE608" s="354"/>
    </row>
    <row r="609" spans="1:31" x14ac:dyDescent="0.25">
      <c r="A609" s="354"/>
      <c r="B609" s="354"/>
      <c r="C609" s="354"/>
      <c r="D609" s="354"/>
      <c r="E609" s="354"/>
      <c r="G609" s="354"/>
      <c r="H609" s="354"/>
      <c r="I609" s="354"/>
      <c r="J609" s="354"/>
      <c r="N609" s="354"/>
      <c r="P609" s="354"/>
      <c r="S609" s="354"/>
      <c r="T609" s="354"/>
      <c r="U609" s="354"/>
      <c r="V609" s="354"/>
      <c r="W609" s="354"/>
      <c r="X609" s="354"/>
      <c r="Y609" s="354"/>
      <c r="Z609" s="354"/>
      <c r="AA609" s="354"/>
      <c r="AB609" s="354"/>
      <c r="AC609" s="354"/>
      <c r="AE609" s="354"/>
    </row>
    <row r="610" spans="1:31" x14ac:dyDescent="0.25">
      <c r="A610" s="354"/>
      <c r="B610" s="354"/>
      <c r="C610" s="354"/>
      <c r="D610" s="354"/>
      <c r="E610" s="354"/>
      <c r="G610" s="354"/>
      <c r="H610" s="354"/>
      <c r="I610" s="354"/>
      <c r="J610" s="354"/>
      <c r="N610" s="354"/>
      <c r="P610" s="354"/>
      <c r="S610" s="354"/>
      <c r="T610" s="354"/>
      <c r="U610" s="354"/>
      <c r="V610" s="354"/>
      <c r="W610" s="354"/>
      <c r="X610" s="354"/>
      <c r="Y610" s="354"/>
      <c r="Z610" s="354"/>
      <c r="AA610" s="354"/>
      <c r="AB610" s="354"/>
      <c r="AC610" s="354"/>
      <c r="AE610" s="354"/>
    </row>
    <row r="611" spans="1:31" x14ac:dyDescent="0.25">
      <c r="A611" s="354"/>
      <c r="B611" s="354"/>
      <c r="C611" s="354"/>
      <c r="D611" s="354"/>
      <c r="E611" s="354"/>
      <c r="G611" s="354"/>
      <c r="H611" s="354"/>
      <c r="I611" s="354"/>
      <c r="J611" s="354"/>
      <c r="N611" s="354"/>
      <c r="P611" s="354"/>
      <c r="S611" s="354"/>
      <c r="T611" s="354"/>
      <c r="U611" s="354"/>
      <c r="V611" s="354"/>
      <c r="W611" s="354"/>
      <c r="X611" s="354"/>
      <c r="Y611" s="354"/>
      <c r="Z611" s="354"/>
      <c r="AA611" s="354"/>
      <c r="AB611" s="354"/>
      <c r="AC611" s="354"/>
      <c r="AE611" s="354"/>
    </row>
    <row r="612" spans="1:31" x14ac:dyDescent="0.25">
      <c r="A612" s="354"/>
      <c r="B612" s="354"/>
      <c r="C612" s="354"/>
      <c r="D612" s="354"/>
      <c r="E612" s="354"/>
      <c r="G612" s="354"/>
      <c r="H612" s="354"/>
      <c r="I612" s="354"/>
      <c r="J612" s="354"/>
      <c r="N612" s="354"/>
      <c r="P612" s="354"/>
      <c r="S612" s="354"/>
      <c r="T612" s="354"/>
      <c r="U612" s="354"/>
      <c r="V612" s="354"/>
      <c r="W612" s="354"/>
      <c r="X612" s="354"/>
      <c r="Y612" s="354"/>
      <c r="Z612" s="354"/>
      <c r="AA612" s="354"/>
      <c r="AB612" s="354"/>
      <c r="AC612" s="354"/>
      <c r="AE612" s="354"/>
    </row>
    <row r="613" spans="1:31" x14ac:dyDescent="0.25">
      <c r="A613" s="354"/>
      <c r="B613" s="354"/>
      <c r="C613" s="354"/>
      <c r="D613" s="354"/>
      <c r="E613" s="354"/>
      <c r="G613" s="354"/>
      <c r="H613" s="354"/>
      <c r="I613" s="354"/>
      <c r="J613" s="354"/>
      <c r="N613" s="354"/>
      <c r="P613" s="354"/>
      <c r="S613" s="354"/>
      <c r="T613" s="354"/>
      <c r="U613" s="354"/>
      <c r="V613" s="354"/>
      <c r="W613" s="354"/>
      <c r="X613" s="354"/>
      <c r="Y613" s="354"/>
      <c r="Z613" s="354"/>
      <c r="AA613" s="354"/>
      <c r="AB613" s="354"/>
      <c r="AC613" s="354"/>
      <c r="AE613" s="354"/>
    </row>
    <row r="614" spans="1:31" x14ac:dyDescent="0.25">
      <c r="A614" s="354"/>
      <c r="B614" s="354"/>
      <c r="C614" s="354"/>
      <c r="D614" s="354"/>
      <c r="E614" s="354"/>
      <c r="G614" s="354"/>
      <c r="H614" s="354"/>
      <c r="I614" s="354"/>
      <c r="J614" s="354"/>
      <c r="N614" s="354"/>
      <c r="P614" s="354"/>
      <c r="S614" s="354"/>
      <c r="T614" s="354"/>
      <c r="U614" s="354"/>
      <c r="V614" s="354"/>
      <c r="W614" s="354"/>
      <c r="X614" s="354"/>
      <c r="Y614" s="354"/>
      <c r="Z614" s="354"/>
      <c r="AA614" s="354"/>
      <c r="AB614" s="354"/>
      <c r="AC614" s="354"/>
      <c r="AE614" s="354"/>
    </row>
    <row r="615" spans="1:31" x14ac:dyDescent="0.25">
      <c r="A615" s="354"/>
      <c r="B615" s="354"/>
      <c r="C615" s="354"/>
      <c r="D615" s="354"/>
      <c r="E615" s="354"/>
      <c r="G615" s="354"/>
      <c r="H615" s="354"/>
      <c r="I615" s="354"/>
      <c r="J615" s="354"/>
      <c r="N615" s="354"/>
      <c r="P615" s="354"/>
      <c r="S615" s="354"/>
      <c r="T615" s="354"/>
      <c r="U615" s="354"/>
      <c r="V615" s="354"/>
      <c r="W615" s="354"/>
      <c r="X615" s="354"/>
      <c r="Y615" s="354"/>
      <c r="Z615" s="354"/>
      <c r="AA615" s="354"/>
      <c r="AB615" s="354"/>
      <c r="AC615" s="354"/>
      <c r="AE615" s="354"/>
    </row>
    <row r="616" spans="1:31" x14ac:dyDescent="0.25">
      <c r="A616" s="354"/>
      <c r="B616" s="354"/>
      <c r="C616" s="354"/>
      <c r="D616" s="354"/>
      <c r="E616" s="354"/>
      <c r="G616" s="354"/>
      <c r="H616" s="354"/>
      <c r="I616" s="354"/>
      <c r="J616" s="354"/>
      <c r="N616" s="354"/>
      <c r="P616" s="354"/>
      <c r="S616" s="354"/>
      <c r="T616" s="354"/>
      <c r="U616" s="354"/>
      <c r="V616" s="354"/>
      <c r="W616" s="354"/>
      <c r="X616" s="354"/>
      <c r="Y616" s="354"/>
      <c r="Z616" s="354"/>
      <c r="AA616" s="354"/>
      <c r="AB616" s="354"/>
      <c r="AC616" s="354"/>
      <c r="AE616" s="354"/>
    </row>
    <row r="617" spans="1:31" x14ac:dyDescent="0.25">
      <c r="A617" s="354"/>
      <c r="B617" s="354"/>
      <c r="C617" s="354"/>
      <c r="D617" s="354"/>
      <c r="E617" s="354"/>
      <c r="G617" s="354"/>
      <c r="H617" s="354"/>
      <c r="I617" s="354"/>
      <c r="J617" s="354"/>
      <c r="N617" s="354"/>
      <c r="P617" s="354"/>
      <c r="S617" s="354"/>
      <c r="T617" s="354"/>
      <c r="U617" s="354"/>
      <c r="V617" s="354"/>
      <c r="W617" s="354"/>
      <c r="X617" s="354"/>
      <c r="Y617" s="354"/>
      <c r="Z617" s="354"/>
      <c r="AA617" s="354"/>
      <c r="AB617" s="354"/>
      <c r="AC617" s="354"/>
      <c r="AE617" s="354"/>
    </row>
    <row r="618" spans="1:31" x14ac:dyDescent="0.25">
      <c r="A618" s="354"/>
      <c r="B618" s="354"/>
      <c r="C618" s="354"/>
      <c r="D618" s="354"/>
      <c r="E618" s="354"/>
      <c r="G618" s="354"/>
      <c r="H618" s="354"/>
      <c r="I618" s="354"/>
      <c r="J618" s="354"/>
      <c r="N618" s="354"/>
      <c r="P618" s="354"/>
      <c r="S618" s="354"/>
      <c r="T618" s="354"/>
      <c r="U618" s="354"/>
      <c r="V618" s="354"/>
      <c r="W618" s="354"/>
      <c r="X618" s="354"/>
      <c r="Y618" s="354"/>
      <c r="Z618" s="354"/>
      <c r="AA618" s="354"/>
      <c r="AB618" s="354"/>
      <c r="AC618" s="354"/>
      <c r="AE618" s="354"/>
    </row>
    <row r="619" spans="1:31" x14ac:dyDescent="0.25">
      <c r="A619" s="354"/>
      <c r="B619" s="354"/>
      <c r="C619" s="354"/>
      <c r="D619" s="354"/>
      <c r="E619" s="354"/>
      <c r="G619" s="354"/>
      <c r="H619" s="354"/>
      <c r="I619" s="354"/>
      <c r="J619" s="354"/>
      <c r="N619" s="354"/>
      <c r="P619" s="354"/>
      <c r="S619" s="354"/>
      <c r="T619" s="354"/>
      <c r="U619" s="354"/>
      <c r="V619" s="354"/>
      <c r="W619" s="354"/>
      <c r="X619" s="354"/>
      <c r="Y619" s="354"/>
      <c r="Z619" s="354"/>
      <c r="AA619" s="354"/>
      <c r="AB619" s="354"/>
      <c r="AC619" s="354"/>
      <c r="AE619" s="354"/>
    </row>
    <row r="620" spans="1:31" x14ac:dyDescent="0.25">
      <c r="A620" s="354"/>
      <c r="B620" s="354"/>
      <c r="C620" s="354"/>
      <c r="D620" s="354"/>
      <c r="E620" s="354"/>
      <c r="G620" s="354"/>
      <c r="H620" s="354"/>
      <c r="I620" s="354"/>
      <c r="J620" s="354"/>
      <c r="N620" s="354"/>
      <c r="P620" s="354"/>
      <c r="S620" s="354"/>
      <c r="T620" s="354"/>
      <c r="U620" s="354"/>
      <c r="V620" s="354"/>
      <c r="W620" s="354"/>
      <c r="X620" s="354"/>
      <c r="Y620" s="354"/>
      <c r="Z620" s="354"/>
      <c r="AA620" s="354"/>
      <c r="AB620" s="354"/>
      <c r="AC620" s="354"/>
      <c r="AE620" s="354"/>
    </row>
    <row r="621" spans="1:31" x14ac:dyDescent="0.25">
      <c r="A621" s="354"/>
      <c r="B621" s="354"/>
      <c r="C621" s="354"/>
      <c r="D621" s="354"/>
      <c r="E621" s="354"/>
      <c r="G621" s="354"/>
      <c r="H621" s="354"/>
      <c r="I621" s="354"/>
      <c r="J621" s="354"/>
      <c r="N621" s="354"/>
      <c r="P621" s="354"/>
      <c r="S621" s="354"/>
      <c r="T621" s="354"/>
      <c r="U621" s="354"/>
      <c r="V621" s="354"/>
      <c r="W621" s="354"/>
      <c r="X621" s="354"/>
      <c r="Y621" s="354"/>
      <c r="Z621" s="354"/>
      <c r="AA621" s="354"/>
      <c r="AB621" s="354"/>
      <c r="AC621" s="354"/>
      <c r="AE621" s="354"/>
    </row>
    <row r="622" spans="1:31" x14ac:dyDescent="0.25">
      <c r="A622" s="354"/>
      <c r="B622" s="354"/>
      <c r="C622" s="354"/>
      <c r="D622" s="354"/>
      <c r="E622" s="354"/>
      <c r="G622" s="354"/>
      <c r="H622" s="354"/>
      <c r="I622" s="354"/>
      <c r="J622" s="354"/>
      <c r="N622" s="354"/>
      <c r="P622" s="354"/>
      <c r="S622" s="354"/>
      <c r="T622" s="354"/>
      <c r="U622" s="354"/>
      <c r="V622" s="354"/>
      <c r="W622" s="354"/>
      <c r="X622" s="354"/>
      <c r="Y622" s="354"/>
      <c r="Z622" s="354"/>
      <c r="AA622" s="354"/>
      <c r="AB622" s="354"/>
      <c r="AC622" s="354"/>
      <c r="AE622" s="354"/>
    </row>
    <row r="623" spans="1:31" x14ac:dyDescent="0.25">
      <c r="A623" s="354"/>
      <c r="B623" s="354"/>
      <c r="C623" s="354"/>
      <c r="D623" s="354"/>
      <c r="E623" s="354"/>
      <c r="G623" s="354"/>
      <c r="H623" s="354"/>
      <c r="I623" s="354"/>
      <c r="J623" s="354"/>
      <c r="N623" s="354"/>
      <c r="P623" s="354"/>
      <c r="S623" s="354"/>
      <c r="T623" s="354"/>
      <c r="U623" s="354"/>
      <c r="V623" s="354"/>
      <c r="W623" s="354"/>
      <c r="X623" s="354"/>
      <c r="Y623" s="354"/>
      <c r="Z623" s="354"/>
      <c r="AA623" s="354"/>
      <c r="AB623" s="354"/>
      <c r="AC623" s="354"/>
      <c r="AE623" s="354"/>
    </row>
    <row r="624" spans="1:31" x14ac:dyDescent="0.25">
      <c r="A624" s="354"/>
      <c r="B624" s="354"/>
      <c r="C624" s="354"/>
      <c r="D624" s="354"/>
      <c r="E624" s="354"/>
      <c r="G624" s="354"/>
      <c r="H624" s="354"/>
      <c r="I624" s="354"/>
      <c r="J624" s="354"/>
      <c r="N624" s="354"/>
      <c r="P624" s="354"/>
      <c r="S624" s="354"/>
      <c r="T624" s="354"/>
      <c r="U624" s="354"/>
      <c r="V624" s="354"/>
      <c r="W624" s="354"/>
      <c r="X624" s="354"/>
      <c r="Y624" s="354"/>
      <c r="Z624" s="354"/>
      <c r="AA624" s="354"/>
      <c r="AB624" s="354"/>
      <c r="AC624" s="354"/>
      <c r="AE624" s="354"/>
    </row>
    <row r="625" spans="1:31" x14ac:dyDescent="0.25">
      <c r="A625" s="354"/>
      <c r="B625" s="354"/>
      <c r="C625" s="354"/>
      <c r="D625" s="354"/>
      <c r="E625" s="354"/>
      <c r="G625" s="354"/>
      <c r="H625" s="354"/>
      <c r="I625" s="354"/>
      <c r="J625" s="354"/>
      <c r="N625" s="354"/>
      <c r="P625" s="354"/>
      <c r="S625" s="354"/>
      <c r="T625" s="354"/>
      <c r="U625" s="354"/>
      <c r="V625" s="354"/>
      <c r="W625" s="354"/>
      <c r="X625" s="354"/>
      <c r="Y625" s="354"/>
      <c r="Z625" s="354"/>
      <c r="AA625" s="354"/>
      <c r="AB625" s="354"/>
      <c r="AC625" s="354"/>
      <c r="AE625" s="354"/>
    </row>
    <row r="626" spans="1:31" x14ac:dyDescent="0.25">
      <c r="A626" s="354"/>
      <c r="B626" s="354"/>
      <c r="C626" s="354"/>
      <c r="D626" s="354"/>
      <c r="E626" s="354"/>
      <c r="G626" s="354"/>
      <c r="H626" s="354"/>
      <c r="I626" s="354"/>
      <c r="J626" s="354"/>
      <c r="N626" s="354"/>
      <c r="P626" s="354"/>
      <c r="S626" s="354"/>
      <c r="T626" s="354"/>
      <c r="U626" s="354"/>
      <c r="V626" s="354"/>
      <c r="W626" s="354"/>
      <c r="X626" s="354"/>
      <c r="Y626" s="354"/>
      <c r="Z626" s="354"/>
      <c r="AA626" s="354"/>
      <c r="AB626" s="354"/>
      <c r="AC626" s="354"/>
      <c r="AE626" s="354"/>
    </row>
    <row r="627" spans="1:31" x14ac:dyDescent="0.25">
      <c r="A627" s="354"/>
      <c r="B627" s="354"/>
      <c r="C627" s="354"/>
      <c r="D627" s="354"/>
      <c r="E627" s="354"/>
      <c r="G627" s="354"/>
      <c r="H627" s="354"/>
      <c r="I627" s="354"/>
      <c r="J627" s="354"/>
      <c r="N627" s="354"/>
      <c r="P627" s="354"/>
      <c r="S627" s="354"/>
      <c r="T627" s="354"/>
      <c r="U627" s="354"/>
      <c r="V627" s="354"/>
      <c r="W627" s="354"/>
      <c r="X627" s="354"/>
      <c r="Y627" s="354"/>
      <c r="Z627" s="354"/>
      <c r="AA627" s="354"/>
      <c r="AB627" s="354"/>
      <c r="AC627" s="354"/>
      <c r="AE627" s="354"/>
    </row>
    <row r="628" spans="1:31" x14ac:dyDescent="0.25">
      <c r="A628" s="354"/>
      <c r="B628" s="354"/>
      <c r="C628" s="354"/>
      <c r="D628" s="354"/>
      <c r="E628" s="354"/>
      <c r="G628" s="354"/>
      <c r="H628" s="354"/>
      <c r="I628" s="354"/>
      <c r="J628" s="354"/>
      <c r="N628" s="354"/>
      <c r="P628" s="354"/>
      <c r="S628" s="354"/>
      <c r="T628" s="354"/>
      <c r="U628" s="354"/>
      <c r="V628" s="354"/>
      <c r="W628" s="354"/>
      <c r="X628" s="354"/>
      <c r="Y628" s="354"/>
      <c r="Z628" s="354"/>
      <c r="AA628" s="354"/>
      <c r="AB628" s="354"/>
      <c r="AC628" s="354"/>
      <c r="AE628" s="354"/>
    </row>
    <row r="629" spans="1:31" x14ac:dyDescent="0.25">
      <c r="A629" s="354"/>
      <c r="B629" s="354"/>
      <c r="C629" s="354"/>
      <c r="D629" s="354"/>
      <c r="E629" s="354"/>
      <c r="G629" s="354"/>
      <c r="H629" s="354"/>
      <c r="I629" s="354"/>
      <c r="J629" s="354"/>
      <c r="N629" s="354"/>
      <c r="P629" s="354"/>
      <c r="S629" s="354"/>
      <c r="T629" s="354"/>
      <c r="U629" s="354"/>
      <c r="V629" s="354"/>
      <c r="W629" s="354"/>
      <c r="X629" s="354"/>
      <c r="Y629" s="354"/>
      <c r="Z629" s="354"/>
      <c r="AA629" s="354"/>
      <c r="AB629" s="354"/>
      <c r="AC629" s="354"/>
      <c r="AE629" s="354"/>
    </row>
    <row r="630" spans="1:31" x14ac:dyDescent="0.25">
      <c r="A630" s="354"/>
      <c r="B630" s="354"/>
      <c r="C630" s="354"/>
      <c r="D630" s="354"/>
      <c r="E630" s="354"/>
      <c r="G630" s="354"/>
      <c r="H630" s="354"/>
      <c r="I630" s="354"/>
      <c r="J630" s="354"/>
      <c r="N630" s="354"/>
      <c r="P630" s="354"/>
      <c r="S630" s="354"/>
      <c r="T630" s="354"/>
      <c r="U630" s="354"/>
      <c r="V630" s="354"/>
      <c r="W630" s="354"/>
      <c r="X630" s="354"/>
      <c r="Y630" s="354"/>
      <c r="Z630" s="354"/>
      <c r="AA630" s="354"/>
      <c r="AB630" s="354"/>
      <c r="AC630" s="354"/>
      <c r="AE630" s="354"/>
    </row>
    <row r="631" spans="1:31" x14ac:dyDescent="0.25">
      <c r="A631" s="354"/>
      <c r="B631" s="354"/>
      <c r="C631" s="354"/>
      <c r="D631" s="354"/>
      <c r="E631" s="354"/>
      <c r="G631" s="354"/>
      <c r="H631" s="354"/>
      <c r="I631" s="354"/>
      <c r="J631" s="354"/>
      <c r="N631" s="354"/>
      <c r="P631" s="354"/>
      <c r="S631" s="354"/>
      <c r="T631" s="354"/>
      <c r="U631" s="354"/>
      <c r="V631" s="354"/>
      <c r="W631" s="354"/>
      <c r="X631" s="354"/>
      <c r="Y631" s="354"/>
      <c r="Z631" s="354"/>
      <c r="AA631" s="354"/>
      <c r="AB631" s="354"/>
      <c r="AC631" s="354"/>
      <c r="AE631" s="354"/>
    </row>
    <row r="632" spans="1:31" x14ac:dyDescent="0.25">
      <c r="A632" s="354"/>
      <c r="B632" s="354"/>
      <c r="C632" s="354"/>
      <c r="D632" s="354"/>
      <c r="E632" s="354"/>
      <c r="G632" s="354"/>
      <c r="H632" s="354"/>
      <c r="I632" s="354"/>
      <c r="J632" s="354"/>
      <c r="N632" s="354"/>
      <c r="P632" s="354"/>
      <c r="S632" s="354"/>
      <c r="T632" s="354"/>
      <c r="U632" s="354"/>
      <c r="V632" s="354"/>
      <c r="W632" s="354"/>
      <c r="X632" s="354"/>
      <c r="Y632" s="354"/>
      <c r="Z632" s="354"/>
      <c r="AA632" s="354"/>
      <c r="AB632" s="354"/>
      <c r="AC632" s="354"/>
      <c r="AE632" s="354"/>
    </row>
    <row r="633" spans="1:31" x14ac:dyDescent="0.25">
      <c r="A633" s="354"/>
      <c r="B633" s="354"/>
      <c r="C633" s="354"/>
      <c r="D633" s="354"/>
      <c r="E633" s="354"/>
      <c r="G633" s="354"/>
      <c r="H633" s="354"/>
      <c r="I633" s="354"/>
      <c r="J633" s="354"/>
      <c r="N633" s="354"/>
      <c r="P633" s="354"/>
      <c r="S633" s="354"/>
      <c r="T633" s="354"/>
      <c r="U633" s="354"/>
      <c r="V633" s="354"/>
      <c r="W633" s="354"/>
      <c r="X633" s="354"/>
      <c r="Y633" s="354"/>
      <c r="Z633" s="354"/>
      <c r="AA633" s="354"/>
      <c r="AB633" s="354"/>
      <c r="AC633" s="354"/>
      <c r="AE633" s="354"/>
    </row>
    <row r="634" spans="1:31" x14ac:dyDescent="0.25">
      <c r="A634" s="354"/>
      <c r="B634" s="354"/>
      <c r="C634" s="354"/>
      <c r="D634" s="354"/>
      <c r="E634" s="354"/>
      <c r="G634" s="354"/>
      <c r="H634" s="354"/>
      <c r="I634" s="354"/>
      <c r="J634" s="354"/>
      <c r="N634" s="354"/>
      <c r="P634" s="354"/>
      <c r="S634" s="354"/>
      <c r="T634" s="354"/>
      <c r="U634" s="354"/>
      <c r="V634" s="354"/>
      <c r="W634" s="354"/>
      <c r="X634" s="354"/>
      <c r="Y634" s="354"/>
      <c r="Z634" s="354"/>
      <c r="AA634" s="354"/>
      <c r="AB634" s="354"/>
      <c r="AC634" s="354"/>
      <c r="AE634" s="354"/>
    </row>
    <row r="635" spans="1:31" x14ac:dyDescent="0.25">
      <c r="A635" s="354"/>
      <c r="B635" s="354"/>
      <c r="C635" s="354"/>
      <c r="D635" s="354"/>
      <c r="E635" s="354"/>
      <c r="G635" s="354"/>
      <c r="H635" s="354"/>
      <c r="I635" s="354"/>
      <c r="J635" s="354"/>
      <c r="N635" s="354"/>
      <c r="P635" s="354"/>
      <c r="S635" s="354"/>
      <c r="T635" s="354"/>
      <c r="U635" s="354"/>
      <c r="V635" s="354"/>
      <c r="W635" s="354"/>
      <c r="X635" s="354"/>
      <c r="Y635" s="354"/>
      <c r="Z635" s="354"/>
      <c r="AA635" s="354"/>
      <c r="AB635" s="354"/>
      <c r="AC635" s="354"/>
      <c r="AE635" s="354"/>
    </row>
    <row r="636" spans="1:31" x14ac:dyDescent="0.25">
      <c r="A636" s="354"/>
      <c r="B636" s="354"/>
      <c r="C636" s="354"/>
      <c r="D636" s="354"/>
      <c r="E636" s="354"/>
      <c r="G636" s="354"/>
      <c r="H636" s="354"/>
      <c r="I636" s="354"/>
      <c r="J636" s="354"/>
      <c r="N636" s="354"/>
      <c r="P636" s="354"/>
      <c r="S636" s="354"/>
      <c r="T636" s="354"/>
      <c r="U636" s="354"/>
      <c r="V636" s="354"/>
      <c r="W636" s="354"/>
      <c r="X636" s="354"/>
      <c r="Y636" s="354"/>
      <c r="Z636" s="354"/>
      <c r="AA636" s="354"/>
      <c r="AB636" s="354"/>
      <c r="AC636" s="354"/>
      <c r="AE636" s="354"/>
    </row>
    <row r="637" spans="1:31" x14ac:dyDescent="0.25">
      <c r="A637" s="354"/>
      <c r="B637" s="354"/>
      <c r="C637" s="354"/>
      <c r="D637" s="354"/>
      <c r="E637" s="354"/>
      <c r="G637" s="354"/>
      <c r="H637" s="354"/>
      <c r="I637" s="354"/>
      <c r="J637" s="354"/>
      <c r="N637" s="354"/>
      <c r="P637" s="354"/>
      <c r="S637" s="354"/>
      <c r="T637" s="354"/>
      <c r="U637" s="354"/>
      <c r="V637" s="354"/>
      <c r="W637" s="354"/>
      <c r="X637" s="354"/>
      <c r="Y637" s="354"/>
      <c r="Z637" s="354"/>
      <c r="AA637" s="354"/>
      <c r="AB637" s="354"/>
      <c r="AC637" s="354"/>
      <c r="AE637" s="354"/>
    </row>
    <row r="638" spans="1:31" x14ac:dyDescent="0.25">
      <c r="A638" s="354"/>
      <c r="B638" s="354"/>
      <c r="C638" s="354"/>
      <c r="D638" s="354"/>
      <c r="E638" s="354"/>
      <c r="G638" s="354"/>
      <c r="H638" s="354"/>
      <c r="I638" s="354"/>
      <c r="J638" s="354"/>
      <c r="N638" s="354"/>
      <c r="P638" s="354"/>
      <c r="S638" s="354"/>
      <c r="T638" s="354"/>
      <c r="U638" s="354"/>
      <c r="V638" s="354"/>
      <c r="W638" s="354"/>
      <c r="X638" s="354"/>
      <c r="Y638" s="354"/>
      <c r="Z638" s="354"/>
      <c r="AA638" s="354"/>
      <c r="AB638" s="354"/>
      <c r="AC638" s="354"/>
      <c r="AE638" s="354"/>
    </row>
    <row r="639" spans="1:31" x14ac:dyDescent="0.25">
      <c r="A639" s="354"/>
      <c r="B639" s="354"/>
      <c r="C639" s="354"/>
      <c r="D639" s="354"/>
      <c r="E639" s="354"/>
      <c r="G639" s="354"/>
      <c r="H639" s="354"/>
      <c r="I639" s="354"/>
      <c r="J639" s="354"/>
      <c r="N639" s="354"/>
      <c r="P639" s="354"/>
      <c r="S639" s="354"/>
      <c r="T639" s="354"/>
      <c r="U639" s="354"/>
      <c r="V639" s="354"/>
      <c r="W639" s="354"/>
      <c r="X639" s="354"/>
      <c r="Y639" s="354"/>
      <c r="Z639" s="354"/>
      <c r="AA639" s="354"/>
      <c r="AB639" s="354"/>
      <c r="AC639" s="354"/>
      <c r="AE639" s="354"/>
    </row>
    <row r="640" spans="1:31" x14ac:dyDescent="0.25">
      <c r="A640" s="354"/>
      <c r="B640" s="354"/>
      <c r="C640" s="354"/>
      <c r="D640" s="354"/>
      <c r="E640" s="354"/>
      <c r="G640" s="354"/>
      <c r="H640" s="354"/>
      <c r="I640" s="354"/>
      <c r="J640" s="354"/>
      <c r="N640" s="354"/>
      <c r="P640" s="354"/>
      <c r="S640" s="354"/>
      <c r="T640" s="354"/>
      <c r="U640" s="354"/>
      <c r="V640" s="354"/>
      <c r="W640" s="354"/>
      <c r="X640" s="354"/>
      <c r="Y640" s="354"/>
      <c r="Z640" s="354"/>
      <c r="AA640" s="354"/>
      <c r="AB640" s="354"/>
      <c r="AC640" s="354"/>
      <c r="AE640" s="354"/>
    </row>
    <row r="641" spans="1:31" x14ac:dyDescent="0.25">
      <c r="A641" s="354"/>
      <c r="B641" s="354"/>
      <c r="C641" s="354"/>
      <c r="D641" s="354"/>
      <c r="E641" s="354"/>
      <c r="G641" s="354"/>
      <c r="H641" s="354"/>
      <c r="I641" s="354"/>
      <c r="J641" s="354"/>
      <c r="N641" s="354"/>
      <c r="P641" s="354"/>
      <c r="S641" s="354"/>
      <c r="T641" s="354"/>
      <c r="U641" s="354"/>
      <c r="V641" s="354"/>
      <c r="W641" s="354"/>
      <c r="X641" s="354"/>
      <c r="Y641" s="354"/>
      <c r="Z641" s="354"/>
      <c r="AA641" s="354"/>
      <c r="AB641" s="354"/>
      <c r="AC641" s="354"/>
      <c r="AE641" s="354"/>
    </row>
    <row r="642" spans="1:31" x14ac:dyDescent="0.25">
      <c r="A642" s="354"/>
      <c r="B642" s="354"/>
      <c r="C642" s="354"/>
      <c r="D642" s="354"/>
      <c r="E642" s="354"/>
      <c r="G642" s="354"/>
      <c r="H642" s="354"/>
      <c r="I642" s="354"/>
      <c r="J642" s="354"/>
      <c r="N642" s="354"/>
      <c r="P642" s="354"/>
      <c r="S642" s="354"/>
      <c r="T642" s="354"/>
      <c r="U642" s="354"/>
      <c r="V642" s="354"/>
      <c r="W642" s="354"/>
      <c r="X642" s="354"/>
      <c r="Y642" s="354"/>
      <c r="Z642" s="354"/>
      <c r="AA642" s="354"/>
      <c r="AB642" s="354"/>
      <c r="AC642" s="354"/>
      <c r="AE642" s="354"/>
    </row>
    <row r="643" spans="1:31" x14ac:dyDescent="0.25">
      <c r="A643" s="354"/>
      <c r="B643" s="354"/>
      <c r="C643" s="354"/>
      <c r="D643" s="354"/>
      <c r="E643" s="354"/>
      <c r="G643" s="354"/>
      <c r="H643" s="354"/>
      <c r="I643" s="354"/>
      <c r="J643" s="354"/>
      <c r="N643" s="354"/>
      <c r="P643" s="354"/>
      <c r="S643" s="354"/>
      <c r="T643" s="354"/>
      <c r="U643" s="354"/>
      <c r="V643" s="354"/>
      <c r="W643" s="354"/>
      <c r="X643" s="354"/>
      <c r="Y643" s="354"/>
      <c r="Z643" s="354"/>
      <c r="AA643" s="354"/>
      <c r="AB643" s="354"/>
      <c r="AC643" s="354"/>
      <c r="AE643" s="354"/>
    </row>
    <row r="644" spans="1:31" x14ac:dyDescent="0.25">
      <c r="A644" s="354"/>
      <c r="B644" s="354"/>
      <c r="C644" s="354"/>
      <c r="D644" s="354"/>
      <c r="E644" s="354"/>
      <c r="G644" s="354"/>
      <c r="H644" s="354"/>
      <c r="I644" s="354"/>
      <c r="J644" s="354"/>
      <c r="N644" s="354"/>
      <c r="P644" s="354"/>
      <c r="S644" s="354"/>
      <c r="T644" s="354"/>
      <c r="U644" s="354"/>
      <c r="V644" s="354"/>
      <c r="W644" s="354"/>
      <c r="X644" s="354"/>
      <c r="Y644" s="354"/>
      <c r="Z644" s="354"/>
      <c r="AA644" s="354"/>
      <c r="AB644" s="354"/>
      <c r="AC644" s="354"/>
      <c r="AE644" s="354"/>
    </row>
    <row r="645" spans="1:31" x14ac:dyDescent="0.25">
      <c r="A645" s="354"/>
      <c r="B645" s="354"/>
      <c r="C645" s="354"/>
      <c r="D645" s="354"/>
      <c r="E645" s="354"/>
      <c r="G645" s="354"/>
      <c r="H645" s="354"/>
      <c r="I645" s="354"/>
      <c r="J645" s="354"/>
      <c r="N645" s="354"/>
      <c r="P645" s="354"/>
      <c r="S645" s="354"/>
      <c r="T645" s="354"/>
      <c r="U645" s="354"/>
      <c r="V645" s="354"/>
      <c r="W645" s="354"/>
      <c r="X645" s="354"/>
      <c r="Y645" s="354"/>
      <c r="Z645" s="354"/>
      <c r="AA645" s="354"/>
      <c r="AB645" s="354"/>
      <c r="AC645" s="354"/>
      <c r="AE645" s="354"/>
    </row>
    <row r="646" spans="1:31" x14ac:dyDescent="0.25">
      <c r="A646" s="354"/>
      <c r="B646" s="354"/>
      <c r="C646" s="354"/>
      <c r="D646" s="354"/>
      <c r="E646" s="354"/>
      <c r="G646" s="354"/>
      <c r="H646" s="354"/>
      <c r="I646" s="354"/>
      <c r="J646" s="354"/>
      <c r="N646" s="354"/>
      <c r="P646" s="354"/>
      <c r="S646" s="354"/>
      <c r="T646" s="354"/>
      <c r="U646" s="354"/>
      <c r="V646" s="354"/>
      <c r="W646" s="354"/>
      <c r="X646" s="354"/>
      <c r="Y646" s="354"/>
      <c r="Z646" s="354"/>
      <c r="AA646" s="354"/>
      <c r="AB646" s="354"/>
      <c r="AC646" s="354"/>
      <c r="AE646" s="354"/>
    </row>
    <row r="647" spans="1:31" x14ac:dyDescent="0.25">
      <c r="A647" s="354"/>
      <c r="B647" s="354"/>
      <c r="C647" s="354"/>
      <c r="D647" s="354"/>
      <c r="E647" s="354"/>
      <c r="G647" s="354"/>
      <c r="H647" s="354"/>
      <c r="I647" s="354"/>
      <c r="J647" s="354"/>
      <c r="N647" s="354"/>
      <c r="P647" s="354"/>
      <c r="S647" s="354"/>
      <c r="T647" s="354"/>
      <c r="U647" s="354"/>
      <c r="V647" s="354"/>
      <c r="W647" s="354"/>
      <c r="X647" s="354"/>
      <c r="Y647" s="354"/>
      <c r="Z647" s="354"/>
      <c r="AA647" s="354"/>
      <c r="AB647" s="354"/>
      <c r="AC647" s="354"/>
      <c r="AE647" s="354"/>
    </row>
    <row r="648" spans="1:31" x14ac:dyDescent="0.25">
      <c r="A648" s="354"/>
      <c r="B648" s="354"/>
      <c r="C648" s="354"/>
      <c r="D648" s="354"/>
      <c r="E648" s="354"/>
      <c r="G648" s="354"/>
      <c r="H648" s="354"/>
      <c r="I648" s="354"/>
      <c r="J648" s="354"/>
      <c r="N648" s="354"/>
      <c r="P648" s="354"/>
      <c r="S648" s="354"/>
      <c r="T648" s="354"/>
      <c r="U648" s="354"/>
      <c r="V648" s="354"/>
      <c r="W648" s="354"/>
      <c r="X648" s="354"/>
      <c r="Y648" s="354"/>
      <c r="Z648" s="354"/>
      <c r="AA648" s="354"/>
      <c r="AB648" s="354"/>
      <c r="AC648" s="354"/>
      <c r="AE648" s="354"/>
    </row>
    <row r="649" spans="1:31" x14ac:dyDescent="0.25">
      <c r="A649" s="354"/>
      <c r="B649" s="354"/>
      <c r="C649" s="354"/>
      <c r="D649" s="354"/>
      <c r="E649" s="354"/>
      <c r="G649" s="354"/>
      <c r="H649" s="354"/>
      <c r="I649" s="354"/>
      <c r="J649" s="354"/>
      <c r="N649" s="354"/>
      <c r="P649" s="354"/>
      <c r="S649" s="354"/>
      <c r="T649" s="354"/>
      <c r="U649" s="354"/>
      <c r="V649" s="354"/>
      <c r="W649" s="354"/>
      <c r="X649" s="354"/>
      <c r="Y649" s="354"/>
      <c r="Z649" s="354"/>
      <c r="AA649" s="354"/>
      <c r="AB649" s="354"/>
      <c r="AC649" s="354"/>
      <c r="AE649" s="354"/>
    </row>
    <row r="650" spans="1:31" x14ac:dyDescent="0.25">
      <c r="A650" s="354"/>
      <c r="B650" s="354"/>
      <c r="C650" s="354"/>
      <c r="D650" s="354"/>
      <c r="E650" s="354"/>
      <c r="G650" s="354"/>
      <c r="H650" s="354"/>
      <c r="I650" s="354"/>
      <c r="J650" s="354"/>
      <c r="N650" s="354"/>
      <c r="P650" s="354"/>
      <c r="S650" s="354"/>
      <c r="T650" s="354"/>
      <c r="U650" s="354"/>
      <c r="V650" s="354"/>
      <c r="W650" s="354"/>
      <c r="X650" s="354"/>
      <c r="Y650" s="354"/>
      <c r="Z650" s="354"/>
      <c r="AA650" s="354"/>
      <c r="AB650" s="354"/>
      <c r="AC650" s="354"/>
      <c r="AE650" s="354"/>
    </row>
    <row r="651" spans="1:31" x14ac:dyDescent="0.25">
      <c r="A651" s="354"/>
      <c r="B651" s="354"/>
      <c r="C651" s="354"/>
      <c r="D651" s="354"/>
      <c r="E651" s="354"/>
      <c r="G651" s="354"/>
      <c r="H651" s="354"/>
      <c r="I651" s="354"/>
      <c r="J651" s="354"/>
      <c r="N651" s="354"/>
      <c r="P651" s="354"/>
      <c r="S651" s="354"/>
      <c r="T651" s="354"/>
      <c r="U651" s="354"/>
      <c r="V651" s="354"/>
      <c r="W651" s="354"/>
      <c r="X651" s="354"/>
      <c r="Y651" s="354"/>
      <c r="Z651" s="354"/>
      <c r="AA651" s="354"/>
      <c r="AB651" s="354"/>
      <c r="AC651" s="354"/>
      <c r="AE651" s="354"/>
    </row>
    <row r="652" spans="1:31" x14ac:dyDescent="0.25">
      <c r="A652" s="354"/>
      <c r="B652" s="354"/>
      <c r="C652" s="354"/>
      <c r="D652" s="354"/>
      <c r="E652" s="354"/>
      <c r="G652" s="354"/>
      <c r="H652" s="354"/>
      <c r="I652" s="354"/>
      <c r="J652" s="354"/>
      <c r="N652" s="354"/>
      <c r="P652" s="354"/>
      <c r="S652" s="354"/>
      <c r="T652" s="354"/>
      <c r="U652" s="354"/>
      <c r="V652" s="354"/>
      <c r="W652" s="354"/>
      <c r="X652" s="354"/>
      <c r="Y652" s="354"/>
      <c r="Z652" s="354"/>
      <c r="AA652" s="354"/>
      <c r="AB652" s="354"/>
      <c r="AC652" s="354"/>
      <c r="AE652" s="354"/>
    </row>
    <row r="653" spans="1:31" x14ac:dyDescent="0.25">
      <c r="A653" s="354"/>
      <c r="B653" s="354"/>
      <c r="C653" s="354"/>
      <c r="D653" s="354"/>
      <c r="E653" s="354"/>
      <c r="G653" s="354"/>
      <c r="H653" s="354"/>
      <c r="I653" s="354"/>
      <c r="J653" s="354"/>
      <c r="N653" s="354"/>
      <c r="P653" s="354"/>
      <c r="S653" s="354"/>
      <c r="T653" s="354"/>
      <c r="U653" s="354"/>
      <c r="V653" s="354"/>
      <c r="W653" s="354"/>
      <c r="X653" s="354"/>
      <c r="Y653" s="354"/>
      <c r="Z653" s="354"/>
      <c r="AA653" s="354"/>
      <c r="AB653" s="354"/>
      <c r="AC653" s="354"/>
      <c r="AE653" s="354"/>
    </row>
    <row r="654" spans="1:31" x14ac:dyDescent="0.25">
      <c r="A654" s="354"/>
      <c r="B654" s="354"/>
      <c r="C654" s="354"/>
      <c r="D654" s="354"/>
      <c r="E654" s="354"/>
      <c r="G654" s="354"/>
      <c r="H654" s="354"/>
      <c r="I654" s="354"/>
      <c r="J654" s="354"/>
      <c r="N654" s="354"/>
      <c r="P654" s="354"/>
      <c r="S654" s="354"/>
      <c r="T654" s="354"/>
      <c r="U654" s="354"/>
      <c r="V654" s="354"/>
      <c r="W654" s="354"/>
      <c r="X654" s="354"/>
      <c r="Y654" s="354"/>
      <c r="Z654" s="354"/>
      <c r="AA654" s="354"/>
      <c r="AB654" s="354"/>
      <c r="AC654" s="354"/>
      <c r="AE654" s="354"/>
    </row>
    <row r="655" spans="1:31" x14ac:dyDescent="0.25">
      <c r="A655" s="354"/>
      <c r="B655" s="354"/>
      <c r="C655" s="354"/>
      <c r="D655" s="354"/>
      <c r="E655" s="354"/>
      <c r="G655" s="354"/>
      <c r="H655" s="354"/>
      <c r="I655" s="354"/>
      <c r="J655" s="354"/>
      <c r="N655" s="354"/>
      <c r="P655" s="354"/>
      <c r="S655" s="354"/>
      <c r="T655" s="354"/>
      <c r="U655" s="354"/>
      <c r="V655" s="354"/>
      <c r="W655" s="354"/>
      <c r="X655" s="354"/>
      <c r="Y655" s="354"/>
      <c r="Z655" s="354"/>
      <c r="AA655" s="354"/>
      <c r="AB655" s="354"/>
      <c r="AC655" s="354"/>
      <c r="AE655" s="354"/>
    </row>
    <row r="656" spans="1:31" x14ac:dyDescent="0.25">
      <c r="A656" s="354"/>
      <c r="B656" s="354"/>
      <c r="C656" s="354"/>
      <c r="D656" s="354"/>
      <c r="E656" s="354"/>
      <c r="G656" s="354"/>
      <c r="H656" s="354"/>
      <c r="I656" s="354"/>
      <c r="J656" s="354"/>
      <c r="N656" s="354"/>
      <c r="P656" s="354"/>
      <c r="S656" s="354"/>
      <c r="T656" s="354"/>
      <c r="U656" s="354"/>
      <c r="V656" s="354"/>
      <c r="W656" s="354"/>
      <c r="X656" s="354"/>
      <c r="Y656" s="354"/>
      <c r="Z656" s="354"/>
      <c r="AA656" s="354"/>
      <c r="AB656" s="354"/>
      <c r="AC656" s="354"/>
      <c r="AE656" s="354"/>
    </row>
    <row r="657" spans="1:31" x14ac:dyDescent="0.25">
      <c r="A657" s="354"/>
      <c r="B657" s="354"/>
      <c r="C657" s="354"/>
      <c r="D657" s="354"/>
      <c r="E657" s="354"/>
      <c r="G657" s="354"/>
      <c r="H657" s="354"/>
      <c r="I657" s="354"/>
      <c r="J657" s="354"/>
      <c r="N657" s="354"/>
      <c r="P657" s="354"/>
      <c r="S657" s="354"/>
      <c r="T657" s="354"/>
      <c r="U657" s="354"/>
      <c r="V657" s="354"/>
      <c r="W657" s="354"/>
      <c r="X657" s="354"/>
      <c r="Y657" s="354"/>
      <c r="Z657" s="354"/>
      <c r="AA657" s="354"/>
      <c r="AB657" s="354"/>
      <c r="AC657" s="354"/>
      <c r="AE657" s="354"/>
    </row>
    <row r="658" spans="1:31" x14ac:dyDescent="0.25">
      <c r="A658" s="354"/>
      <c r="B658" s="354"/>
      <c r="C658" s="354"/>
      <c r="D658" s="354"/>
      <c r="E658" s="354"/>
      <c r="G658" s="354"/>
      <c r="H658" s="354"/>
      <c r="I658" s="354"/>
      <c r="J658" s="354"/>
      <c r="N658" s="354"/>
      <c r="P658" s="354"/>
      <c r="S658" s="354"/>
      <c r="T658" s="354"/>
      <c r="U658" s="354"/>
      <c r="V658" s="354"/>
      <c r="W658" s="354"/>
      <c r="X658" s="354"/>
      <c r="Y658" s="354"/>
      <c r="Z658" s="354"/>
      <c r="AA658" s="354"/>
      <c r="AB658" s="354"/>
      <c r="AC658" s="354"/>
      <c r="AE658" s="354"/>
    </row>
    <row r="659" spans="1:31" x14ac:dyDescent="0.25">
      <c r="A659" s="354"/>
      <c r="B659" s="354"/>
      <c r="C659" s="354"/>
      <c r="D659" s="354"/>
      <c r="E659" s="354"/>
      <c r="G659" s="354"/>
      <c r="H659" s="354"/>
      <c r="I659" s="354"/>
      <c r="J659" s="354"/>
      <c r="N659" s="354"/>
      <c r="P659" s="354"/>
      <c r="S659" s="354"/>
      <c r="T659" s="354"/>
      <c r="U659" s="354"/>
      <c r="V659" s="354"/>
      <c r="W659" s="354"/>
      <c r="X659" s="354"/>
      <c r="Y659" s="354"/>
      <c r="Z659" s="354"/>
      <c r="AA659" s="354"/>
      <c r="AB659" s="354"/>
      <c r="AC659" s="354"/>
      <c r="AE659" s="354"/>
    </row>
    <row r="660" spans="1:31" x14ac:dyDescent="0.25">
      <c r="A660" s="354"/>
      <c r="B660" s="354"/>
      <c r="C660" s="354"/>
      <c r="D660" s="354"/>
      <c r="E660" s="354"/>
      <c r="G660" s="354"/>
      <c r="H660" s="354"/>
      <c r="I660" s="354"/>
      <c r="J660" s="354"/>
      <c r="N660" s="354"/>
      <c r="P660" s="354"/>
      <c r="S660" s="354"/>
      <c r="T660" s="354"/>
      <c r="U660" s="354"/>
      <c r="V660" s="354"/>
      <c r="W660" s="354"/>
      <c r="X660" s="354"/>
      <c r="Y660" s="354"/>
      <c r="Z660" s="354"/>
      <c r="AA660" s="354"/>
      <c r="AB660" s="354"/>
      <c r="AC660" s="354"/>
      <c r="AE660" s="354"/>
    </row>
    <row r="661" spans="1:31" x14ac:dyDescent="0.25">
      <c r="A661" s="354"/>
      <c r="B661" s="354"/>
      <c r="C661" s="354"/>
      <c r="D661" s="354"/>
      <c r="E661" s="354"/>
      <c r="G661" s="354"/>
      <c r="H661" s="354"/>
      <c r="I661" s="354"/>
      <c r="J661" s="354"/>
      <c r="N661" s="354"/>
      <c r="P661" s="354"/>
      <c r="S661" s="354"/>
      <c r="T661" s="354"/>
      <c r="U661" s="354"/>
      <c r="V661" s="354"/>
      <c r="W661" s="354"/>
      <c r="X661" s="354"/>
      <c r="Y661" s="354"/>
      <c r="Z661" s="354"/>
      <c r="AA661" s="354"/>
      <c r="AB661" s="354"/>
      <c r="AC661" s="354"/>
      <c r="AE661" s="354"/>
    </row>
    <row r="662" spans="1:31" x14ac:dyDescent="0.25">
      <c r="A662" s="354"/>
      <c r="B662" s="354"/>
      <c r="C662" s="354"/>
      <c r="D662" s="354"/>
      <c r="E662" s="354"/>
      <c r="G662" s="354"/>
      <c r="H662" s="354"/>
      <c r="I662" s="354"/>
      <c r="J662" s="354"/>
      <c r="N662" s="354"/>
      <c r="P662" s="354"/>
      <c r="S662" s="354"/>
      <c r="T662" s="354"/>
      <c r="U662" s="354"/>
      <c r="V662" s="354"/>
      <c r="W662" s="354"/>
      <c r="X662" s="354"/>
      <c r="Y662" s="354"/>
      <c r="Z662" s="354"/>
      <c r="AA662" s="354"/>
      <c r="AB662" s="354"/>
      <c r="AC662" s="354"/>
      <c r="AE662" s="354"/>
    </row>
    <row r="663" spans="1:31" x14ac:dyDescent="0.25">
      <c r="A663" s="354"/>
      <c r="B663" s="354"/>
      <c r="C663" s="354"/>
      <c r="D663" s="354"/>
      <c r="E663" s="354"/>
      <c r="G663" s="354"/>
      <c r="H663" s="354"/>
      <c r="I663" s="354"/>
      <c r="J663" s="354"/>
      <c r="N663" s="354"/>
      <c r="P663" s="354"/>
      <c r="S663" s="354"/>
      <c r="T663" s="354"/>
      <c r="U663" s="354"/>
      <c r="V663" s="354"/>
      <c r="W663" s="354"/>
      <c r="X663" s="354"/>
      <c r="Y663" s="354"/>
      <c r="Z663" s="354"/>
      <c r="AA663" s="354"/>
      <c r="AB663" s="354"/>
      <c r="AC663" s="354"/>
      <c r="AE663" s="354"/>
    </row>
    <row r="664" spans="1:31" x14ac:dyDescent="0.25">
      <c r="A664" s="354"/>
      <c r="B664" s="354"/>
      <c r="C664" s="354"/>
      <c r="D664" s="354"/>
      <c r="E664" s="354"/>
      <c r="G664" s="354"/>
      <c r="H664" s="354"/>
      <c r="I664" s="354"/>
      <c r="J664" s="354"/>
      <c r="N664" s="354"/>
      <c r="P664" s="354"/>
      <c r="S664" s="354"/>
      <c r="T664" s="354"/>
      <c r="U664" s="354"/>
      <c r="V664" s="354"/>
      <c r="W664" s="354"/>
      <c r="X664" s="354"/>
      <c r="Y664" s="354"/>
      <c r="Z664" s="354"/>
      <c r="AA664" s="354"/>
      <c r="AB664" s="354"/>
      <c r="AC664" s="354"/>
      <c r="AE664" s="354"/>
    </row>
    <row r="665" spans="1:31" x14ac:dyDescent="0.25">
      <c r="A665" s="354"/>
      <c r="B665" s="354"/>
      <c r="C665" s="354"/>
      <c r="D665" s="354"/>
      <c r="E665" s="354"/>
      <c r="G665" s="354"/>
      <c r="H665" s="354"/>
      <c r="I665" s="354"/>
      <c r="J665" s="354"/>
      <c r="N665" s="354"/>
      <c r="P665" s="354"/>
      <c r="S665" s="354"/>
      <c r="T665" s="354"/>
      <c r="U665" s="354"/>
      <c r="V665" s="354"/>
      <c r="W665" s="354"/>
      <c r="X665" s="354"/>
      <c r="Y665" s="354"/>
      <c r="Z665" s="354"/>
      <c r="AA665" s="354"/>
      <c r="AB665" s="354"/>
      <c r="AC665" s="354"/>
      <c r="AE665" s="354"/>
    </row>
    <row r="666" spans="1:31" x14ac:dyDescent="0.25">
      <c r="A666" s="354"/>
      <c r="B666" s="354"/>
      <c r="C666" s="354"/>
      <c r="D666" s="354"/>
      <c r="E666" s="354"/>
      <c r="G666" s="354"/>
      <c r="H666" s="354"/>
      <c r="I666" s="354"/>
      <c r="J666" s="354"/>
      <c r="N666" s="354"/>
      <c r="P666" s="354"/>
      <c r="S666" s="354"/>
      <c r="T666" s="354"/>
      <c r="U666" s="354"/>
      <c r="V666" s="354"/>
      <c r="W666" s="354"/>
      <c r="X666" s="354"/>
      <c r="Y666" s="354"/>
      <c r="Z666" s="354"/>
      <c r="AA666" s="354"/>
      <c r="AB666" s="354"/>
      <c r="AC666" s="354"/>
      <c r="AE666" s="354"/>
    </row>
    <row r="667" spans="1:31" x14ac:dyDescent="0.25">
      <c r="A667" s="354"/>
      <c r="B667" s="354"/>
      <c r="C667" s="354"/>
      <c r="D667" s="354"/>
      <c r="E667" s="354"/>
      <c r="G667" s="354"/>
      <c r="H667" s="354"/>
      <c r="I667" s="354"/>
      <c r="J667" s="354"/>
      <c r="N667" s="354"/>
      <c r="P667" s="354"/>
      <c r="S667" s="354"/>
      <c r="T667" s="354"/>
      <c r="U667" s="354"/>
      <c r="V667" s="354"/>
      <c r="W667" s="354"/>
      <c r="X667" s="354"/>
      <c r="Y667" s="354"/>
      <c r="Z667" s="354"/>
      <c r="AA667" s="354"/>
      <c r="AB667" s="354"/>
      <c r="AC667" s="354"/>
      <c r="AE667" s="354"/>
    </row>
    <row r="668" spans="1:31" x14ac:dyDescent="0.25">
      <c r="A668" s="354"/>
      <c r="B668" s="354"/>
      <c r="C668" s="354"/>
      <c r="D668" s="354"/>
      <c r="E668" s="354"/>
      <c r="G668" s="354"/>
      <c r="H668" s="354"/>
      <c r="I668" s="354"/>
      <c r="J668" s="354"/>
      <c r="N668" s="354"/>
      <c r="P668" s="354"/>
      <c r="S668" s="354"/>
      <c r="T668" s="354"/>
      <c r="U668" s="354"/>
      <c r="V668" s="354"/>
      <c r="W668" s="354"/>
      <c r="X668" s="354"/>
      <c r="Y668" s="354"/>
      <c r="Z668" s="354"/>
      <c r="AA668" s="354"/>
      <c r="AB668" s="354"/>
      <c r="AC668" s="354"/>
      <c r="AE668" s="354"/>
    </row>
    <row r="669" spans="1:31" x14ac:dyDescent="0.25">
      <c r="A669" s="354"/>
      <c r="B669" s="354"/>
      <c r="C669" s="354"/>
      <c r="D669" s="354"/>
      <c r="E669" s="354"/>
      <c r="G669" s="354"/>
      <c r="H669" s="354"/>
      <c r="I669" s="354"/>
      <c r="J669" s="354"/>
      <c r="N669" s="354"/>
      <c r="P669" s="354"/>
      <c r="S669" s="354"/>
      <c r="T669" s="354"/>
      <c r="U669" s="354"/>
      <c r="V669" s="354"/>
      <c r="W669" s="354"/>
      <c r="X669" s="354"/>
      <c r="Y669" s="354"/>
      <c r="Z669" s="354"/>
      <c r="AA669" s="354"/>
      <c r="AB669" s="354"/>
      <c r="AC669" s="354"/>
      <c r="AE669" s="354"/>
    </row>
    <row r="670" spans="1:31" x14ac:dyDescent="0.25">
      <c r="A670" s="354"/>
      <c r="B670" s="354"/>
      <c r="C670" s="354"/>
      <c r="D670" s="354"/>
      <c r="E670" s="354"/>
      <c r="G670" s="354"/>
      <c r="H670" s="354"/>
      <c r="I670" s="354"/>
      <c r="J670" s="354"/>
      <c r="N670" s="354"/>
      <c r="P670" s="354"/>
      <c r="S670" s="354"/>
      <c r="T670" s="354"/>
      <c r="U670" s="354"/>
      <c r="V670" s="354"/>
      <c r="W670" s="354"/>
      <c r="X670" s="354"/>
      <c r="Y670" s="354"/>
      <c r="Z670" s="354"/>
      <c r="AA670" s="354"/>
      <c r="AB670" s="354"/>
      <c r="AC670" s="354"/>
      <c r="AE670" s="354"/>
    </row>
    <row r="671" spans="1:31" x14ac:dyDescent="0.25">
      <c r="A671" s="354"/>
      <c r="B671" s="354"/>
      <c r="C671" s="354"/>
      <c r="D671" s="354"/>
      <c r="E671" s="354"/>
      <c r="G671" s="354"/>
      <c r="H671" s="354"/>
      <c r="I671" s="354"/>
      <c r="J671" s="354"/>
      <c r="N671" s="354"/>
      <c r="P671" s="354"/>
      <c r="S671" s="354"/>
      <c r="T671" s="354"/>
      <c r="U671" s="354"/>
      <c r="V671" s="354"/>
      <c r="W671" s="354"/>
      <c r="X671" s="354"/>
      <c r="Y671" s="354"/>
      <c r="Z671" s="354"/>
      <c r="AA671" s="354"/>
      <c r="AB671" s="354"/>
      <c r="AC671" s="354"/>
      <c r="AE671" s="354"/>
    </row>
    <row r="672" spans="1:31" x14ac:dyDescent="0.25">
      <c r="A672" s="354"/>
      <c r="B672" s="354"/>
      <c r="C672" s="354"/>
      <c r="D672" s="354"/>
      <c r="E672" s="354"/>
      <c r="G672" s="354"/>
      <c r="H672" s="354"/>
      <c r="I672" s="354"/>
      <c r="J672" s="354"/>
      <c r="N672" s="354"/>
      <c r="P672" s="354"/>
      <c r="S672" s="354"/>
      <c r="T672" s="354"/>
      <c r="U672" s="354"/>
      <c r="V672" s="354"/>
      <c r="W672" s="354"/>
      <c r="X672" s="354"/>
      <c r="Y672" s="354"/>
      <c r="Z672" s="354"/>
      <c r="AA672" s="354"/>
      <c r="AB672" s="354"/>
      <c r="AC672" s="354"/>
      <c r="AE672" s="354"/>
    </row>
    <row r="673" spans="1:31" x14ac:dyDescent="0.25">
      <c r="A673" s="354"/>
      <c r="B673" s="354"/>
      <c r="C673" s="354"/>
      <c r="D673" s="354"/>
      <c r="E673" s="354"/>
      <c r="G673" s="354"/>
      <c r="H673" s="354"/>
      <c r="I673" s="354"/>
      <c r="J673" s="354"/>
      <c r="N673" s="354"/>
      <c r="P673" s="354"/>
      <c r="S673" s="354"/>
      <c r="T673" s="354"/>
      <c r="U673" s="354"/>
      <c r="V673" s="354"/>
      <c r="W673" s="354"/>
      <c r="X673" s="354"/>
      <c r="Y673" s="354"/>
      <c r="Z673" s="354"/>
      <c r="AA673" s="354"/>
      <c r="AB673" s="354"/>
      <c r="AC673" s="354"/>
      <c r="AE673" s="354"/>
    </row>
    <row r="674" spans="1:31" x14ac:dyDescent="0.25">
      <c r="A674" s="354"/>
      <c r="B674" s="354"/>
      <c r="C674" s="354"/>
      <c r="D674" s="354"/>
      <c r="E674" s="354"/>
      <c r="G674" s="354"/>
      <c r="H674" s="354"/>
      <c r="I674" s="354"/>
      <c r="J674" s="354"/>
      <c r="N674" s="354"/>
      <c r="P674" s="354"/>
      <c r="S674" s="354"/>
      <c r="T674" s="354"/>
      <c r="U674" s="354"/>
      <c r="V674" s="354"/>
      <c r="W674" s="354"/>
      <c r="X674" s="354"/>
      <c r="Y674" s="354"/>
      <c r="Z674" s="354"/>
      <c r="AA674" s="354"/>
      <c r="AB674" s="354"/>
      <c r="AC674" s="354"/>
      <c r="AE674" s="354"/>
    </row>
    <row r="675" spans="1:31" x14ac:dyDescent="0.25">
      <c r="A675" s="354"/>
      <c r="B675" s="354"/>
      <c r="C675" s="354"/>
      <c r="D675" s="354"/>
      <c r="E675" s="354"/>
      <c r="G675" s="354"/>
      <c r="H675" s="354"/>
      <c r="I675" s="354"/>
      <c r="J675" s="354"/>
      <c r="N675" s="354"/>
      <c r="P675" s="354"/>
      <c r="S675" s="354"/>
      <c r="T675" s="354"/>
      <c r="U675" s="354"/>
      <c r="V675" s="354"/>
      <c r="W675" s="354"/>
      <c r="X675" s="354"/>
      <c r="Y675" s="354"/>
      <c r="Z675" s="354"/>
      <c r="AA675" s="354"/>
      <c r="AB675" s="354"/>
      <c r="AC675" s="354"/>
      <c r="AE675" s="354"/>
    </row>
    <row r="676" spans="1:31" x14ac:dyDescent="0.25">
      <c r="A676" s="354"/>
      <c r="B676" s="354"/>
      <c r="C676" s="354"/>
      <c r="D676" s="354"/>
      <c r="E676" s="354"/>
      <c r="G676" s="354"/>
      <c r="H676" s="354"/>
      <c r="I676" s="354"/>
      <c r="J676" s="354"/>
      <c r="N676" s="354"/>
      <c r="P676" s="354"/>
      <c r="S676" s="354"/>
      <c r="T676" s="354"/>
      <c r="U676" s="354"/>
      <c r="V676" s="354"/>
      <c r="W676" s="354"/>
      <c r="X676" s="354"/>
      <c r="Y676" s="354"/>
      <c r="Z676" s="354"/>
      <c r="AA676" s="354"/>
      <c r="AB676" s="354"/>
      <c r="AC676" s="354"/>
      <c r="AE676" s="354"/>
    </row>
    <row r="677" spans="1:31" x14ac:dyDescent="0.25">
      <c r="A677" s="354"/>
      <c r="B677" s="354"/>
      <c r="C677" s="354"/>
      <c r="D677" s="354"/>
      <c r="E677" s="354"/>
      <c r="G677" s="354"/>
      <c r="H677" s="354"/>
      <c r="I677" s="354"/>
      <c r="J677" s="354"/>
      <c r="N677" s="354"/>
      <c r="P677" s="354"/>
      <c r="S677" s="354"/>
      <c r="T677" s="354"/>
      <c r="U677" s="354"/>
      <c r="V677" s="354"/>
      <c r="W677" s="354"/>
      <c r="X677" s="354"/>
      <c r="Y677" s="354"/>
      <c r="Z677" s="354"/>
      <c r="AA677" s="354"/>
      <c r="AB677" s="354"/>
      <c r="AC677" s="354"/>
      <c r="AE677" s="354"/>
    </row>
    <row r="678" spans="1:31" x14ac:dyDescent="0.25">
      <c r="A678" s="354"/>
      <c r="B678" s="354"/>
      <c r="C678" s="354"/>
      <c r="D678" s="354"/>
      <c r="E678" s="354"/>
      <c r="G678" s="354"/>
      <c r="H678" s="354"/>
      <c r="I678" s="354"/>
      <c r="J678" s="354"/>
      <c r="N678" s="354"/>
      <c r="P678" s="354"/>
      <c r="S678" s="354"/>
      <c r="T678" s="354"/>
      <c r="U678" s="354"/>
      <c r="V678" s="354"/>
      <c r="W678" s="354"/>
      <c r="X678" s="354"/>
      <c r="Y678" s="354"/>
      <c r="Z678" s="354"/>
      <c r="AA678" s="354"/>
      <c r="AB678" s="354"/>
      <c r="AC678" s="354"/>
      <c r="AE678" s="354"/>
    </row>
    <row r="679" spans="1:31" x14ac:dyDescent="0.25">
      <c r="A679" s="354"/>
      <c r="B679" s="354"/>
      <c r="C679" s="354"/>
      <c r="D679" s="354"/>
      <c r="E679" s="354"/>
      <c r="G679" s="354"/>
      <c r="H679" s="354"/>
      <c r="I679" s="354"/>
      <c r="J679" s="354"/>
      <c r="N679" s="354"/>
      <c r="P679" s="354"/>
      <c r="S679" s="354"/>
      <c r="T679" s="354"/>
      <c r="U679" s="354"/>
      <c r="V679" s="354"/>
      <c r="W679" s="354"/>
      <c r="X679" s="354"/>
      <c r="Y679" s="354"/>
      <c r="Z679" s="354"/>
      <c r="AA679" s="354"/>
      <c r="AB679" s="354"/>
      <c r="AC679" s="354"/>
      <c r="AE679" s="354"/>
    </row>
    <row r="680" spans="1:31" x14ac:dyDescent="0.25">
      <c r="A680" s="354"/>
      <c r="B680" s="354"/>
      <c r="C680" s="354"/>
      <c r="D680" s="354"/>
      <c r="E680" s="354"/>
      <c r="G680" s="354"/>
      <c r="H680" s="354"/>
      <c r="I680" s="354"/>
      <c r="J680" s="354"/>
      <c r="N680" s="354"/>
      <c r="P680" s="354"/>
      <c r="S680" s="354"/>
      <c r="T680" s="354"/>
      <c r="U680" s="354"/>
      <c r="V680" s="354"/>
      <c r="W680" s="354"/>
      <c r="X680" s="354"/>
      <c r="Y680" s="354"/>
      <c r="Z680" s="354"/>
      <c r="AA680" s="354"/>
      <c r="AB680" s="354"/>
      <c r="AC680" s="354"/>
      <c r="AE680" s="354"/>
    </row>
    <row r="681" spans="1:31" x14ac:dyDescent="0.25">
      <c r="A681" s="354"/>
      <c r="B681" s="354"/>
      <c r="C681" s="354"/>
      <c r="D681" s="354"/>
      <c r="E681" s="354"/>
      <c r="G681" s="354"/>
      <c r="H681" s="354"/>
      <c r="I681" s="354"/>
      <c r="J681" s="354"/>
      <c r="N681" s="354"/>
      <c r="P681" s="354"/>
      <c r="S681" s="354"/>
      <c r="T681" s="354"/>
      <c r="U681" s="354"/>
      <c r="V681" s="354"/>
      <c r="W681" s="354"/>
      <c r="X681" s="354"/>
      <c r="Y681" s="354"/>
      <c r="Z681" s="354"/>
      <c r="AA681" s="354"/>
      <c r="AB681" s="354"/>
      <c r="AC681" s="354"/>
      <c r="AE681" s="354"/>
    </row>
    <row r="682" spans="1:31" x14ac:dyDescent="0.25">
      <c r="A682" s="354"/>
      <c r="B682" s="354"/>
      <c r="C682" s="354"/>
      <c r="D682" s="354"/>
      <c r="E682" s="354"/>
      <c r="G682" s="354"/>
      <c r="H682" s="354"/>
      <c r="I682" s="354"/>
      <c r="J682" s="354"/>
      <c r="N682" s="354"/>
      <c r="P682" s="354"/>
      <c r="S682" s="354"/>
      <c r="T682" s="354"/>
      <c r="U682" s="354"/>
      <c r="V682" s="354"/>
      <c r="W682" s="354"/>
      <c r="X682" s="354"/>
      <c r="Y682" s="354"/>
      <c r="Z682" s="354"/>
      <c r="AA682" s="354"/>
      <c r="AB682" s="354"/>
      <c r="AC682" s="354"/>
      <c r="AE682" s="354"/>
    </row>
    <row r="683" spans="1:31" x14ac:dyDescent="0.25">
      <c r="A683" s="354"/>
      <c r="B683" s="354"/>
      <c r="C683" s="354"/>
      <c r="D683" s="354"/>
      <c r="E683" s="354"/>
      <c r="G683" s="354"/>
      <c r="H683" s="354"/>
      <c r="I683" s="354"/>
      <c r="J683" s="354"/>
      <c r="N683" s="354"/>
      <c r="P683" s="354"/>
      <c r="S683" s="354"/>
      <c r="T683" s="354"/>
      <c r="U683" s="354"/>
      <c r="V683" s="354"/>
      <c r="W683" s="354"/>
      <c r="X683" s="354"/>
      <c r="Y683" s="354"/>
      <c r="Z683" s="354"/>
      <c r="AA683" s="354"/>
      <c r="AB683" s="354"/>
      <c r="AC683" s="354"/>
      <c r="AE683" s="354"/>
    </row>
    <row r="684" spans="1:31" x14ac:dyDescent="0.25">
      <c r="A684" s="354"/>
      <c r="B684" s="354"/>
      <c r="C684" s="354"/>
      <c r="D684" s="354"/>
      <c r="E684" s="354"/>
      <c r="G684" s="354"/>
      <c r="H684" s="354"/>
      <c r="I684" s="354"/>
      <c r="J684" s="354"/>
      <c r="N684" s="354"/>
      <c r="P684" s="354"/>
      <c r="S684" s="354"/>
      <c r="T684" s="354"/>
      <c r="U684" s="354"/>
      <c r="V684" s="354"/>
      <c r="W684" s="354"/>
      <c r="X684" s="354"/>
      <c r="Y684" s="354"/>
      <c r="Z684" s="354"/>
      <c r="AA684" s="354"/>
      <c r="AB684" s="354"/>
      <c r="AC684" s="354"/>
      <c r="AE684" s="354"/>
    </row>
    <row r="685" spans="1:31" x14ac:dyDescent="0.25">
      <c r="A685" s="354"/>
      <c r="B685" s="354"/>
      <c r="C685" s="354"/>
      <c r="D685" s="354"/>
      <c r="E685" s="354"/>
      <c r="G685" s="354"/>
      <c r="H685" s="354"/>
      <c r="I685" s="354"/>
      <c r="J685" s="354"/>
      <c r="N685" s="354"/>
      <c r="P685" s="354"/>
      <c r="S685" s="354"/>
      <c r="T685" s="354"/>
      <c r="U685" s="354"/>
      <c r="V685" s="354"/>
      <c r="W685" s="354"/>
      <c r="X685" s="354"/>
      <c r="Y685" s="354"/>
      <c r="Z685" s="354"/>
      <c r="AA685" s="354"/>
      <c r="AB685" s="354"/>
      <c r="AC685" s="354"/>
      <c r="AE685" s="354"/>
    </row>
    <row r="686" spans="1:31" x14ac:dyDescent="0.25">
      <c r="A686" s="354"/>
      <c r="B686" s="354"/>
      <c r="C686" s="354"/>
      <c r="D686" s="354"/>
      <c r="E686" s="354"/>
      <c r="G686" s="354"/>
      <c r="H686" s="354"/>
      <c r="I686" s="354"/>
      <c r="J686" s="354"/>
      <c r="N686" s="354"/>
      <c r="P686" s="354"/>
      <c r="S686" s="354"/>
      <c r="T686" s="354"/>
      <c r="U686" s="354"/>
      <c r="V686" s="354"/>
      <c r="W686" s="354"/>
      <c r="X686" s="354"/>
      <c r="Y686" s="354"/>
      <c r="Z686" s="354"/>
      <c r="AA686" s="354"/>
      <c r="AB686" s="354"/>
      <c r="AC686" s="354"/>
      <c r="AE686" s="354"/>
    </row>
    <row r="687" spans="1:31" x14ac:dyDescent="0.25">
      <c r="A687" s="354"/>
      <c r="B687" s="354"/>
      <c r="C687" s="354"/>
      <c r="D687" s="354"/>
      <c r="E687" s="354"/>
      <c r="G687" s="354"/>
      <c r="H687" s="354"/>
      <c r="I687" s="354"/>
      <c r="J687" s="354"/>
      <c r="N687" s="354"/>
      <c r="P687" s="354"/>
      <c r="S687" s="354"/>
      <c r="T687" s="354"/>
      <c r="U687" s="354"/>
      <c r="V687" s="354"/>
      <c r="W687" s="354"/>
      <c r="X687" s="354"/>
      <c r="Y687" s="354"/>
      <c r="Z687" s="354"/>
      <c r="AA687" s="354"/>
      <c r="AB687" s="354"/>
      <c r="AC687" s="354"/>
      <c r="AE687" s="354"/>
    </row>
    <row r="688" spans="1:31" x14ac:dyDescent="0.25">
      <c r="A688" s="354"/>
      <c r="B688" s="354"/>
      <c r="C688" s="354"/>
      <c r="D688" s="354"/>
      <c r="E688" s="354"/>
      <c r="G688" s="354"/>
      <c r="H688" s="354"/>
      <c r="I688" s="354"/>
      <c r="J688" s="354"/>
      <c r="N688" s="354"/>
      <c r="P688" s="354"/>
      <c r="S688" s="354"/>
      <c r="T688" s="354"/>
      <c r="U688" s="354"/>
      <c r="V688" s="354"/>
      <c r="W688" s="354"/>
      <c r="X688" s="354"/>
      <c r="Y688" s="354"/>
      <c r="Z688" s="354"/>
      <c r="AA688" s="354"/>
      <c r="AB688" s="354"/>
      <c r="AC688" s="354"/>
      <c r="AE688" s="354"/>
    </row>
    <row r="689" spans="1:31" x14ac:dyDescent="0.25">
      <c r="A689" s="354"/>
      <c r="B689" s="354"/>
      <c r="C689" s="354"/>
      <c r="D689" s="354"/>
      <c r="E689" s="354"/>
      <c r="G689" s="354"/>
      <c r="H689" s="354"/>
      <c r="I689" s="354"/>
      <c r="J689" s="354"/>
      <c r="N689" s="354"/>
      <c r="P689" s="354"/>
      <c r="S689" s="354"/>
      <c r="T689" s="354"/>
      <c r="U689" s="354"/>
      <c r="V689" s="354"/>
      <c r="W689" s="354"/>
      <c r="X689" s="354"/>
      <c r="Y689" s="354"/>
      <c r="Z689" s="354"/>
      <c r="AA689" s="354"/>
      <c r="AB689" s="354"/>
      <c r="AC689" s="354"/>
      <c r="AE689" s="354"/>
    </row>
    <row r="690" spans="1:31" x14ac:dyDescent="0.25">
      <c r="A690" s="354"/>
      <c r="B690" s="354"/>
      <c r="C690" s="354"/>
      <c r="D690" s="354"/>
      <c r="E690" s="354"/>
      <c r="G690" s="354"/>
      <c r="H690" s="354"/>
      <c r="I690" s="354"/>
      <c r="J690" s="354"/>
      <c r="N690" s="354"/>
      <c r="P690" s="354"/>
      <c r="S690" s="354"/>
      <c r="T690" s="354"/>
      <c r="U690" s="354"/>
      <c r="V690" s="354"/>
      <c r="W690" s="354"/>
      <c r="X690" s="354"/>
      <c r="Y690" s="354"/>
      <c r="Z690" s="354"/>
      <c r="AA690" s="354"/>
      <c r="AB690" s="354"/>
      <c r="AC690" s="354"/>
      <c r="AE690" s="354"/>
    </row>
    <row r="691" spans="1:31" x14ac:dyDescent="0.25">
      <c r="A691" s="354"/>
      <c r="B691" s="354"/>
      <c r="C691" s="354"/>
      <c r="D691" s="354"/>
      <c r="E691" s="354"/>
      <c r="G691" s="354"/>
      <c r="H691" s="354"/>
      <c r="I691" s="354"/>
      <c r="J691" s="354"/>
      <c r="N691" s="354"/>
      <c r="P691" s="354"/>
      <c r="S691" s="354"/>
      <c r="T691" s="354"/>
      <c r="U691" s="354"/>
      <c r="V691" s="354"/>
      <c r="W691" s="354"/>
      <c r="X691" s="354"/>
      <c r="Y691" s="354"/>
      <c r="Z691" s="354"/>
      <c r="AA691" s="354"/>
      <c r="AB691" s="354"/>
      <c r="AC691" s="354"/>
      <c r="AE691" s="354"/>
    </row>
    <row r="692" spans="1:31" x14ac:dyDescent="0.25">
      <c r="A692" s="354"/>
      <c r="B692" s="354"/>
      <c r="C692" s="354"/>
      <c r="D692" s="354"/>
      <c r="E692" s="354"/>
      <c r="G692" s="354"/>
      <c r="H692" s="354"/>
      <c r="I692" s="354"/>
      <c r="J692" s="354"/>
      <c r="N692" s="354"/>
      <c r="P692" s="354"/>
      <c r="S692" s="354"/>
      <c r="T692" s="354"/>
      <c r="U692" s="354"/>
      <c r="V692" s="354"/>
      <c r="W692" s="354"/>
      <c r="X692" s="354"/>
      <c r="Y692" s="354"/>
      <c r="Z692" s="354"/>
      <c r="AA692" s="354"/>
      <c r="AB692" s="354"/>
      <c r="AC692" s="354"/>
      <c r="AE692" s="354"/>
    </row>
    <row r="693" spans="1:31" x14ac:dyDescent="0.25">
      <c r="A693" s="354"/>
      <c r="B693" s="354"/>
      <c r="C693" s="354"/>
      <c r="D693" s="354"/>
      <c r="E693" s="354"/>
      <c r="G693" s="354"/>
      <c r="H693" s="354"/>
      <c r="I693" s="354"/>
      <c r="J693" s="354"/>
      <c r="N693" s="354"/>
      <c r="P693" s="354"/>
      <c r="S693" s="354"/>
      <c r="T693" s="354"/>
      <c r="U693" s="354"/>
      <c r="V693" s="354"/>
      <c r="W693" s="354"/>
      <c r="X693" s="354"/>
      <c r="Y693" s="354"/>
      <c r="Z693" s="354"/>
      <c r="AA693" s="354"/>
      <c r="AB693" s="354"/>
      <c r="AC693" s="354"/>
      <c r="AE693" s="354"/>
    </row>
    <row r="694" spans="1:31" x14ac:dyDescent="0.25">
      <c r="A694" s="354"/>
      <c r="B694" s="354"/>
      <c r="C694" s="354"/>
      <c r="D694" s="354"/>
      <c r="E694" s="354"/>
      <c r="G694" s="354"/>
      <c r="H694" s="354"/>
      <c r="I694" s="354"/>
      <c r="J694" s="354"/>
      <c r="N694" s="354"/>
      <c r="P694" s="354"/>
      <c r="S694" s="354"/>
      <c r="T694" s="354"/>
      <c r="U694" s="354"/>
      <c r="V694" s="354"/>
      <c r="W694" s="354"/>
      <c r="X694" s="354"/>
      <c r="Y694" s="354"/>
      <c r="Z694" s="354"/>
      <c r="AA694" s="354"/>
      <c r="AB694" s="354"/>
      <c r="AC694" s="354"/>
      <c r="AE694" s="354"/>
    </row>
    <row r="695" spans="1:31" x14ac:dyDescent="0.25">
      <c r="A695" s="354"/>
      <c r="B695" s="354"/>
      <c r="C695" s="354"/>
      <c r="D695" s="354"/>
      <c r="E695" s="354"/>
      <c r="G695" s="354"/>
      <c r="H695" s="354"/>
      <c r="I695" s="354"/>
      <c r="J695" s="354"/>
      <c r="N695" s="354"/>
      <c r="P695" s="354"/>
      <c r="S695" s="354"/>
      <c r="T695" s="354"/>
      <c r="U695" s="354"/>
      <c r="V695" s="354"/>
      <c r="W695" s="354"/>
      <c r="X695" s="354"/>
      <c r="Y695" s="354"/>
      <c r="Z695" s="354"/>
      <c r="AA695" s="354"/>
      <c r="AB695" s="354"/>
      <c r="AC695" s="354"/>
      <c r="AE695" s="354"/>
    </row>
    <row r="696" spans="1:31" x14ac:dyDescent="0.25">
      <c r="A696" s="354"/>
      <c r="B696" s="354"/>
      <c r="C696" s="354"/>
      <c r="D696" s="354"/>
      <c r="E696" s="354"/>
      <c r="G696" s="354"/>
      <c r="H696" s="354"/>
      <c r="I696" s="354"/>
      <c r="J696" s="354"/>
      <c r="N696" s="354"/>
      <c r="P696" s="354"/>
      <c r="S696" s="354"/>
      <c r="T696" s="354"/>
      <c r="U696" s="354"/>
      <c r="V696" s="354"/>
      <c r="W696" s="354"/>
      <c r="X696" s="354"/>
      <c r="Y696" s="354"/>
      <c r="Z696" s="354"/>
      <c r="AA696" s="354"/>
      <c r="AB696" s="354"/>
      <c r="AC696" s="354"/>
      <c r="AE696" s="354"/>
    </row>
    <row r="697" spans="1:31" x14ac:dyDescent="0.25">
      <c r="A697" s="354"/>
      <c r="B697" s="354"/>
      <c r="C697" s="354"/>
      <c r="D697" s="354"/>
      <c r="E697" s="354"/>
      <c r="G697" s="354"/>
      <c r="H697" s="354"/>
      <c r="I697" s="354"/>
      <c r="J697" s="354"/>
      <c r="N697" s="354"/>
      <c r="P697" s="354"/>
      <c r="S697" s="354"/>
      <c r="T697" s="354"/>
      <c r="U697" s="354"/>
      <c r="V697" s="354"/>
      <c r="W697" s="354"/>
      <c r="X697" s="354"/>
      <c r="Y697" s="354"/>
      <c r="Z697" s="354"/>
      <c r="AA697" s="354"/>
      <c r="AB697" s="354"/>
      <c r="AC697" s="354"/>
      <c r="AE697" s="354"/>
    </row>
    <row r="698" spans="1:31" x14ac:dyDescent="0.25">
      <c r="A698" s="354"/>
      <c r="B698" s="354"/>
      <c r="C698" s="354"/>
      <c r="D698" s="354"/>
      <c r="E698" s="354"/>
      <c r="G698" s="354"/>
      <c r="H698" s="354"/>
      <c r="I698" s="354"/>
      <c r="J698" s="354"/>
      <c r="N698" s="354"/>
      <c r="P698" s="354"/>
      <c r="S698" s="354"/>
      <c r="T698" s="354"/>
      <c r="U698" s="354"/>
      <c r="V698" s="354"/>
      <c r="W698" s="354"/>
      <c r="X698" s="354"/>
      <c r="Y698" s="354"/>
      <c r="Z698" s="354"/>
      <c r="AA698" s="354"/>
      <c r="AB698" s="354"/>
      <c r="AC698" s="354"/>
      <c r="AE698" s="354"/>
    </row>
    <row r="699" spans="1:31" x14ac:dyDescent="0.25">
      <c r="A699" s="354"/>
      <c r="B699" s="354"/>
      <c r="C699" s="354"/>
      <c r="D699" s="354"/>
      <c r="E699" s="354"/>
      <c r="G699" s="354"/>
      <c r="H699" s="354"/>
      <c r="I699" s="354"/>
      <c r="J699" s="354"/>
      <c r="N699" s="354"/>
      <c r="P699" s="354"/>
      <c r="S699" s="354"/>
      <c r="T699" s="354"/>
      <c r="U699" s="354"/>
      <c r="V699" s="354"/>
      <c r="W699" s="354"/>
      <c r="X699" s="354"/>
      <c r="Y699" s="354"/>
      <c r="Z699" s="354"/>
      <c r="AA699" s="354"/>
      <c r="AB699" s="354"/>
      <c r="AC699" s="354"/>
      <c r="AE699" s="354"/>
    </row>
    <row r="700" spans="1:31" x14ac:dyDescent="0.25">
      <c r="A700" s="354"/>
      <c r="B700" s="354"/>
      <c r="C700" s="354"/>
      <c r="D700" s="354"/>
      <c r="E700" s="354"/>
      <c r="G700" s="354"/>
      <c r="H700" s="354"/>
      <c r="I700" s="354"/>
      <c r="J700" s="354"/>
      <c r="N700" s="354"/>
      <c r="P700" s="354"/>
      <c r="S700" s="354"/>
      <c r="T700" s="354"/>
      <c r="U700" s="354"/>
      <c r="V700" s="354"/>
      <c r="W700" s="354"/>
      <c r="X700" s="354"/>
      <c r="Y700" s="354"/>
      <c r="Z700" s="354"/>
      <c r="AA700" s="354"/>
      <c r="AB700" s="354"/>
      <c r="AC700" s="354"/>
      <c r="AE700" s="354"/>
    </row>
    <row r="701" spans="1:31" x14ac:dyDescent="0.25">
      <c r="A701" s="354"/>
      <c r="B701" s="354"/>
      <c r="C701" s="354"/>
      <c r="D701" s="354"/>
      <c r="E701" s="354"/>
      <c r="G701" s="354"/>
      <c r="H701" s="354"/>
      <c r="I701" s="354"/>
      <c r="J701" s="354"/>
      <c r="N701" s="354"/>
      <c r="P701" s="354"/>
      <c r="S701" s="354"/>
      <c r="T701" s="354"/>
      <c r="U701" s="354"/>
      <c r="V701" s="354"/>
      <c r="W701" s="354"/>
      <c r="X701" s="354"/>
      <c r="Y701" s="354"/>
      <c r="Z701" s="354"/>
      <c r="AA701" s="354"/>
      <c r="AB701" s="354"/>
      <c r="AC701" s="354"/>
      <c r="AE701" s="354"/>
    </row>
    <row r="702" spans="1:31" x14ac:dyDescent="0.25">
      <c r="A702" s="354"/>
      <c r="B702" s="354"/>
      <c r="C702" s="354"/>
      <c r="D702" s="354"/>
      <c r="E702" s="354"/>
      <c r="G702" s="354"/>
      <c r="H702" s="354"/>
      <c r="I702" s="354"/>
      <c r="J702" s="354"/>
      <c r="N702" s="354"/>
      <c r="P702" s="354"/>
      <c r="S702" s="354"/>
      <c r="T702" s="354"/>
      <c r="U702" s="354"/>
      <c r="V702" s="354"/>
      <c r="W702" s="354"/>
      <c r="X702" s="354"/>
      <c r="Y702" s="354"/>
      <c r="Z702" s="354"/>
      <c r="AA702" s="354"/>
      <c r="AB702" s="354"/>
      <c r="AC702" s="354"/>
      <c r="AE702" s="354"/>
    </row>
    <row r="703" spans="1:31" x14ac:dyDescent="0.25">
      <c r="A703" s="354"/>
      <c r="B703" s="354"/>
      <c r="C703" s="354"/>
      <c r="D703" s="354"/>
      <c r="E703" s="354"/>
      <c r="G703" s="354"/>
      <c r="H703" s="354"/>
      <c r="I703" s="354"/>
      <c r="J703" s="354"/>
      <c r="N703" s="354"/>
      <c r="P703" s="354"/>
      <c r="S703" s="354"/>
      <c r="T703" s="354"/>
      <c r="U703" s="354"/>
      <c r="V703" s="354"/>
      <c r="W703" s="354"/>
      <c r="X703" s="354"/>
      <c r="Y703" s="354"/>
      <c r="Z703" s="354"/>
      <c r="AA703" s="354"/>
      <c r="AB703" s="354"/>
      <c r="AC703" s="354"/>
      <c r="AE703" s="354"/>
    </row>
    <row r="704" spans="1:31" x14ac:dyDescent="0.25">
      <c r="A704" s="354"/>
      <c r="B704" s="354"/>
      <c r="C704" s="354"/>
      <c r="D704" s="354"/>
      <c r="E704" s="354"/>
      <c r="G704" s="354"/>
      <c r="H704" s="354"/>
      <c r="I704" s="354"/>
      <c r="J704" s="354"/>
      <c r="N704" s="354"/>
      <c r="P704" s="354"/>
      <c r="S704" s="354"/>
      <c r="T704" s="354"/>
      <c r="U704" s="354"/>
      <c r="V704" s="354"/>
      <c r="W704" s="354"/>
      <c r="X704" s="354"/>
      <c r="Y704" s="354"/>
      <c r="Z704" s="354"/>
      <c r="AA704" s="354"/>
      <c r="AB704" s="354"/>
      <c r="AC704" s="354"/>
      <c r="AE704" s="354"/>
    </row>
    <row r="705" spans="1:31" x14ac:dyDescent="0.25">
      <c r="A705" s="354"/>
      <c r="B705" s="354"/>
      <c r="C705" s="354"/>
      <c r="D705" s="354"/>
      <c r="E705" s="354"/>
      <c r="G705" s="354"/>
      <c r="H705" s="354"/>
      <c r="I705" s="354"/>
      <c r="J705" s="354"/>
      <c r="N705" s="354"/>
      <c r="P705" s="354"/>
      <c r="S705" s="354"/>
      <c r="T705" s="354"/>
      <c r="U705" s="354"/>
      <c r="V705" s="354"/>
      <c r="W705" s="354"/>
      <c r="X705" s="354"/>
      <c r="Y705" s="354"/>
      <c r="Z705" s="354"/>
      <c r="AA705" s="354"/>
      <c r="AB705" s="354"/>
      <c r="AC705" s="354"/>
      <c r="AE705" s="354"/>
    </row>
    <row r="706" spans="1:31" x14ac:dyDescent="0.25">
      <c r="A706" s="354"/>
      <c r="B706" s="354"/>
      <c r="C706" s="354"/>
      <c r="D706" s="354"/>
      <c r="E706" s="354"/>
      <c r="G706" s="354"/>
      <c r="H706" s="354"/>
      <c r="I706" s="354"/>
      <c r="J706" s="354"/>
      <c r="N706" s="354"/>
      <c r="P706" s="354"/>
      <c r="S706" s="354"/>
      <c r="T706" s="354"/>
      <c r="U706" s="354"/>
      <c r="V706" s="354"/>
      <c r="W706" s="354"/>
      <c r="X706" s="354"/>
      <c r="Y706" s="354"/>
      <c r="Z706" s="354"/>
      <c r="AA706" s="354"/>
      <c r="AB706" s="354"/>
      <c r="AC706" s="354"/>
      <c r="AE706" s="354"/>
    </row>
    <row r="707" spans="1:31" x14ac:dyDescent="0.25">
      <c r="A707" s="354"/>
      <c r="B707" s="354"/>
      <c r="C707" s="354"/>
      <c r="D707" s="354"/>
      <c r="E707" s="354"/>
      <c r="G707" s="354"/>
      <c r="H707" s="354"/>
      <c r="I707" s="354"/>
      <c r="J707" s="354"/>
      <c r="N707" s="354"/>
      <c r="P707" s="354"/>
      <c r="S707" s="354"/>
      <c r="T707" s="354"/>
      <c r="U707" s="354"/>
      <c r="V707" s="354"/>
      <c r="W707" s="354"/>
      <c r="X707" s="354"/>
      <c r="Y707" s="354"/>
      <c r="Z707" s="354"/>
      <c r="AA707" s="354"/>
      <c r="AB707" s="354"/>
      <c r="AC707" s="354"/>
      <c r="AE707" s="354"/>
    </row>
    <row r="708" spans="1:31" x14ac:dyDescent="0.25">
      <c r="A708" s="354"/>
      <c r="B708" s="354"/>
      <c r="C708" s="354"/>
      <c r="D708" s="354"/>
      <c r="E708" s="354"/>
      <c r="G708" s="354"/>
      <c r="H708" s="354"/>
      <c r="I708" s="354"/>
      <c r="J708" s="354"/>
      <c r="N708" s="354"/>
      <c r="P708" s="354"/>
      <c r="S708" s="354"/>
      <c r="T708" s="354"/>
      <c r="U708" s="354"/>
      <c r="V708" s="354"/>
      <c r="W708" s="354"/>
      <c r="X708" s="354"/>
      <c r="Y708" s="354"/>
      <c r="Z708" s="354"/>
      <c r="AA708" s="354"/>
      <c r="AB708" s="354"/>
      <c r="AC708" s="354"/>
      <c r="AE708" s="354"/>
    </row>
    <row r="709" spans="1:31" x14ac:dyDescent="0.25">
      <c r="A709" s="354"/>
      <c r="B709" s="354"/>
      <c r="C709" s="354"/>
      <c r="D709" s="354"/>
      <c r="E709" s="354"/>
      <c r="G709" s="354"/>
      <c r="H709" s="354"/>
      <c r="I709" s="354"/>
      <c r="J709" s="354"/>
      <c r="N709" s="354"/>
      <c r="P709" s="354"/>
      <c r="S709" s="354"/>
      <c r="T709" s="354"/>
      <c r="U709" s="354"/>
      <c r="V709" s="354"/>
      <c r="W709" s="354"/>
      <c r="X709" s="354"/>
      <c r="Y709" s="354"/>
      <c r="Z709" s="354"/>
      <c r="AA709" s="354"/>
      <c r="AB709" s="354"/>
      <c r="AC709" s="354"/>
      <c r="AE709" s="354"/>
    </row>
    <row r="710" spans="1:31" x14ac:dyDescent="0.25">
      <c r="A710" s="354"/>
      <c r="B710" s="354"/>
      <c r="C710" s="354"/>
      <c r="D710" s="354"/>
      <c r="E710" s="354"/>
      <c r="G710" s="354"/>
      <c r="H710" s="354"/>
      <c r="I710" s="354"/>
      <c r="J710" s="354"/>
      <c r="N710" s="354"/>
      <c r="P710" s="354"/>
      <c r="S710" s="354"/>
      <c r="T710" s="354"/>
      <c r="U710" s="354"/>
      <c r="V710" s="354"/>
      <c r="W710" s="354"/>
      <c r="X710" s="354"/>
      <c r="Y710" s="354"/>
      <c r="Z710" s="354"/>
      <c r="AA710" s="354"/>
      <c r="AB710" s="354"/>
      <c r="AC710" s="354"/>
      <c r="AE710" s="354"/>
    </row>
    <row r="711" spans="1:31" x14ac:dyDescent="0.25">
      <c r="A711" s="354"/>
      <c r="B711" s="354"/>
      <c r="C711" s="354"/>
      <c r="D711" s="354"/>
      <c r="E711" s="354"/>
      <c r="G711" s="354"/>
      <c r="H711" s="354"/>
      <c r="I711" s="354"/>
      <c r="J711" s="354"/>
      <c r="N711" s="354"/>
      <c r="P711" s="354"/>
      <c r="S711" s="354"/>
      <c r="T711" s="354"/>
      <c r="U711" s="354"/>
      <c r="V711" s="354"/>
      <c r="W711" s="354"/>
      <c r="X711" s="354"/>
      <c r="Y711" s="354"/>
      <c r="Z711" s="354"/>
      <c r="AA711" s="354"/>
      <c r="AB711" s="354"/>
      <c r="AC711" s="354"/>
      <c r="AE711" s="354"/>
    </row>
    <row r="712" spans="1:31" x14ac:dyDescent="0.25">
      <c r="A712" s="354"/>
      <c r="B712" s="354"/>
      <c r="C712" s="354"/>
      <c r="D712" s="354"/>
      <c r="E712" s="354"/>
      <c r="G712" s="354"/>
      <c r="H712" s="354"/>
      <c r="I712" s="354"/>
      <c r="J712" s="354"/>
      <c r="N712" s="354"/>
      <c r="P712" s="354"/>
      <c r="S712" s="354"/>
      <c r="T712" s="354"/>
      <c r="U712" s="354"/>
      <c r="V712" s="354"/>
      <c r="W712" s="354"/>
      <c r="X712" s="354"/>
      <c r="Y712" s="354"/>
      <c r="Z712" s="354"/>
      <c r="AA712" s="354"/>
      <c r="AB712" s="354"/>
      <c r="AC712" s="354"/>
      <c r="AE712" s="354"/>
    </row>
    <row r="713" spans="1:31" x14ac:dyDescent="0.25">
      <c r="A713" s="354"/>
      <c r="B713" s="354"/>
      <c r="C713" s="354"/>
      <c r="D713" s="354"/>
      <c r="E713" s="354"/>
      <c r="G713" s="354"/>
      <c r="H713" s="354"/>
      <c r="I713" s="354"/>
      <c r="J713" s="354"/>
      <c r="N713" s="354"/>
      <c r="P713" s="354"/>
      <c r="S713" s="354"/>
      <c r="T713" s="354"/>
      <c r="U713" s="354"/>
      <c r="V713" s="354"/>
      <c r="W713" s="354"/>
      <c r="X713" s="354"/>
      <c r="Y713" s="354"/>
      <c r="Z713" s="354"/>
      <c r="AA713" s="354"/>
      <c r="AB713" s="354"/>
      <c r="AC713" s="354"/>
      <c r="AE713" s="354"/>
    </row>
    <row r="714" spans="1:31" x14ac:dyDescent="0.25">
      <c r="A714" s="354"/>
      <c r="B714" s="354"/>
      <c r="C714" s="354"/>
      <c r="D714" s="354"/>
      <c r="E714" s="354"/>
      <c r="G714" s="354"/>
      <c r="H714" s="354"/>
      <c r="I714" s="354"/>
      <c r="J714" s="354"/>
      <c r="N714" s="354"/>
      <c r="P714" s="354"/>
      <c r="S714" s="354"/>
      <c r="T714" s="354"/>
      <c r="U714" s="354"/>
      <c r="V714" s="354"/>
      <c r="W714" s="354"/>
      <c r="X714" s="354"/>
      <c r="Y714" s="354"/>
      <c r="Z714" s="354"/>
      <c r="AA714" s="354"/>
      <c r="AB714" s="354"/>
      <c r="AC714" s="354"/>
      <c r="AE714" s="354"/>
    </row>
    <row r="715" spans="1:31" x14ac:dyDescent="0.25">
      <c r="A715" s="354"/>
      <c r="B715" s="354"/>
      <c r="C715" s="354"/>
      <c r="D715" s="354"/>
      <c r="E715" s="354"/>
      <c r="G715" s="354"/>
      <c r="H715" s="354"/>
      <c r="I715" s="354"/>
      <c r="J715" s="354"/>
      <c r="N715" s="354"/>
      <c r="P715" s="354"/>
      <c r="S715" s="354"/>
      <c r="T715" s="354"/>
      <c r="U715" s="354"/>
      <c r="V715" s="354"/>
      <c r="W715" s="354"/>
      <c r="X715" s="354"/>
      <c r="Y715" s="354"/>
      <c r="Z715" s="354"/>
      <c r="AA715" s="354"/>
      <c r="AB715" s="354"/>
      <c r="AC715" s="354"/>
      <c r="AE715" s="354"/>
    </row>
    <row r="716" spans="1:31" x14ac:dyDescent="0.25">
      <c r="A716" s="354"/>
      <c r="B716" s="354"/>
      <c r="C716" s="354"/>
      <c r="D716" s="354"/>
      <c r="E716" s="354"/>
      <c r="G716" s="354"/>
      <c r="H716" s="354"/>
      <c r="I716" s="354"/>
      <c r="J716" s="354"/>
      <c r="N716" s="354"/>
      <c r="P716" s="354"/>
      <c r="S716" s="354"/>
      <c r="T716" s="354"/>
      <c r="U716" s="354"/>
      <c r="V716" s="354"/>
      <c r="W716" s="354"/>
      <c r="X716" s="354"/>
      <c r="Y716" s="354"/>
      <c r="Z716" s="354"/>
      <c r="AA716" s="354"/>
      <c r="AB716" s="354"/>
      <c r="AC716" s="354"/>
      <c r="AE716" s="354"/>
    </row>
    <row r="717" spans="1:31" x14ac:dyDescent="0.25">
      <c r="A717" s="354"/>
      <c r="B717" s="354"/>
      <c r="C717" s="354"/>
      <c r="D717" s="354"/>
      <c r="E717" s="354"/>
      <c r="G717" s="354"/>
      <c r="H717" s="354"/>
      <c r="I717" s="354"/>
      <c r="J717" s="354"/>
      <c r="N717" s="354"/>
      <c r="P717" s="354"/>
      <c r="S717" s="354"/>
      <c r="T717" s="354"/>
      <c r="U717" s="354"/>
      <c r="V717" s="354"/>
      <c r="W717" s="354"/>
      <c r="X717" s="354"/>
      <c r="Y717" s="354"/>
      <c r="Z717" s="354"/>
      <c r="AA717" s="354"/>
      <c r="AB717" s="354"/>
      <c r="AC717" s="354"/>
      <c r="AE717" s="354"/>
    </row>
    <row r="718" spans="1:31" x14ac:dyDescent="0.25">
      <c r="A718" s="354"/>
      <c r="B718" s="354"/>
      <c r="C718" s="354"/>
      <c r="D718" s="354"/>
      <c r="E718" s="354"/>
      <c r="G718" s="354"/>
      <c r="H718" s="354"/>
      <c r="I718" s="354"/>
      <c r="J718" s="354"/>
      <c r="N718" s="354"/>
      <c r="P718" s="354"/>
      <c r="S718" s="354"/>
      <c r="T718" s="354"/>
      <c r="U718" s="354"/>
      <c r="V718" s="354"/>
      <c r="W718" s="354"/>
      <c r="X718" s="354"/>
      <c r="Y718" s="354"/>
      <c r="Z718" s="354"/>
      <c r="AA718" s="354"/>
      <c r="AB718" s="354"/>
      <c r="AC718" s="354"/>
      <c r="AE718" s="354"/>
    </row>
    <row r="719" spans="1:31" x14ac:dyDescent="0.25">
      <c r="A719" s="354"/>
      <c r="B719" s="354"/>
      <c r="C719" s="354"/>
      <c r="D719" s="354"/>
      <c r="E719" s="354"/>
      <c r="G719" s="354"/>
      <c r="H719" s="354"/>
      <c r="I719" s="354"/>
      <c r="J719" s="354"/>
      <c r="N719" s="354"/>
      <c r="P719" s="354"/>
      <c r="S719" s="354"/>
      <c r="T719" s="354"/>
      <c r="U719" s="354"/>
      <c r="V719" s="354"/>
      <c r="W719" s="354"/>
      <c r="X719" s="354"/>
      <c r="Y719" s="354"/>
      <c r="Z719" s="354"/>
      <c r="AA719" s="354"/>
      <c r="AB719" s="354"/>
      <c r="AC719" s="354"/>
      <c r="AE719" s="354"/>
    </row>
    <row r="720" spans="1:31" x14ac:dyDescent="0.25">
      <c r="A720" s="354"/>
      <c r="B720" s="354"/>
      <c r="C720" s="354"/>
      <c r="D720" s="354"/>
      <c r="E720" s="354"/>
      <c r="G720" s="354"/>
      <c r="H720" s="354"/>
      <c r="I720" s="354"/>
      <c r="J720" s="354"/>
      <c r="N720" s="354"/>
      <c r="P720" s="354"/>
      <c r="S720" s="354"/>
      <c r="T720" s="354"/>
      <c r="U720" s="354"/>
      <c r="V720" s="354"/>
      <c r="W720" s="354"/>
      <c r="X720" s="354"/>
      <c r="Y720" s="354"/>
      <c r="Z720" s="354"/>
      <c r="AA720" s="354"/>
      <c r="AB720" s="354"/>
      <c r="AC720" s="354"/>
      <c r="AE720" s="354"/>
    </row>
    <row r="721" spans="1:31" x14ac:dyDescent="0.25">
      <c r="A721" s="354"/>
      <c r="B721" s="354"/>
      <c r="C721" s="354"/>
      <c r="D721" s="354"/>
      <c r="E721" s="354"/>
      <c r="G721" s="354"/>
      <c r="H721" s="354"/>
      <c r="I721" s="354"/>
      <c r="J721" s="354"/>
      <c r="N721" s="354"/>
      <c r="P721" s="354"/>
      <c r="S721" s="354"/>
      <c r="T721" s="354"/>
      <c r="U721" s="354"/>
      <c r="V721" s="354"/>
      <c r="W721" s="354"/>
      <c r="X721" s="354"/>
      <c r="Y721" s="354"/>
      <c r="Z721" s="354"/>
      <c r="AA721" s="354"/>
      <c r="AB721" s="354"/>
      <c r="AC721" s="354"/>
      <c r="AE721" s="354"/>
    </row>
    <row r="722" spans="1:31" x14ac:dyDescent="0.25">
      <c r="A722" s="354"/>
      <c r="B722" s="354"/>
      <c r="C722" s="354"/>
      <c r="D722" s="354"/>
      <c r="E722" s="354"/>
      <c r="G722" s="354"/>
      <c r="H722" s="354"/>
      <c r="I722" s="354"/>
      <c r="J722" s="354"/>
      <c r="N722" s="354"/>
      <c r="P722" s="354"/>
      <c r="S722" s="354"/>
      <c r="T722" s="354"/>
      <c r="U722" s="354"/>
      <c r="V722" s="354"/>
      <c r="W722" s="354"/>
      <c r="X722" s="354"/>
      <c r="Y722" s="354"/>
      <c r="Z722" s="354"/>
      <c r="AA722" s="354"/>
      <c r="AB722" s="354"/>
      <c r="AC722" s="354"/>
      <c r="AE722" s="354"/>
    </row>
    <row r="723" spans="1:31" x14ac:dyDescent="0.25">
      <c r="A723" s="354"/>
      <c r="B723" s="354"/>
      <c r="C723" s="354"/>
      <c r="D723" s="354"/>
      <c r="E723" s="354"/>
      <c r="G723" s="354"/>
      <c r="H723" s="354"/>
      <c r="I723" s="354"/>
      <c r="J723" s="354"/>
      <c r="N723" s="354"/>
      <c r="P723" s="354"/>
      <c r="S723" s="354"/>
      <c r="T723" s="354"/>
      <c r="U723" s="354"/>
      <c r="V723" s="354"/>
      <c r="W723" s="354"/>
      <c r="X723" s="354"/>
      <c r="Y723" s="354"/>
      <c r="Z723" s="354"/>
      <c r="AA723" s="354"/>
      <c r="AB723" s="354"/>
      <c r="AC723" s="354"/>
      <c r="AE723" s="354"/>
    </row>
    <row r="724" spans="1:31" x14ac:dyDescent="0.25">
      <c r="A724" s="354"/>
      <c r="B724" s="354"/>
      <c r="C724" s="354"/>
      <c r="D724" s="354"/>
      <c r="E724" s="354"/>
      <c r="G724" s="354"/>
      <c r="H724" s="354"/>
      <c r="I724" s="354"/>
      <c r="J724" s="354"/>
      <c r="N724" s="354"/>
      <c r="P724" s="354"/>
      <c r="S724" s="354"/>
      <c r="T724" s="354"/>
      <c r="U724" s="354"/>
      <c r="V724" s="354"/>
      <c r="W724" s="354"/>
      <c r="X724" s="354"/>
      <c r="Y724" s="354"/>
      <c r="Z724" s="354"/>
      <c r="AA724" s="354"/>
      <c r="AB724" s="354"/>
      <c r="AC724" s="354"/>
      <c r="AE724" s="354"/>
    </row>
    <row r="725" spans="1:31" x14ac:dyDescent="0.25">
      <c r="A725" s="354"/>
      <c r="B725" s="354"/>
      <c r="C725" s="354"/>
      <c r="D725" s="354"/>
      <c r="E725" s="354"/>
      <c r="G725" s="354"/>
      <c r="H725" s="354"/>
      <c r="I725" s="354"/>
      <c r="J725" s="354"/>
      <c r="N725" s="354"/>
      <c r="P725" s="354"/>
      <c r="S725" s="354"/>
      <c r="T725" s="354"/>
      <c r="U725" s="354"/>
      <c r="V725" s="354"/>
      <c r="W725" s="354"/>
      <c r="X725" s="354"/>
      <c r="Y725" s="354"/>
      <c r="Z725" s="354"/>
      <c r="AA725" s="354"/>
      <c r="AB725" s="354"/>
      <c r="AC725" s="354"/>
      <c r="AE725" s="354"/>
    </row>
    <row r="726" spans="1:31" x14ac:dyDescent="0.25">
      <c r="A726" s="354"/>
      <c r="B726" s="354"/>
      <c r="C726" s="354"/>
      <c r="D726" s="354"/>
      <c r="E726" s="354"/>
      <c r="G726" s="354"/>
      <c r="H726" s="354"/>
      <c r="I726" s="354"/>
      <c r="J726" s="354"/>
      <c r="N726" s="354"/>
      <c r="P726" s="354"/>
      <c r="S726" s="354"/>
      <c r="T726" s="354"/>
      <c r="U726" s="354"/>
      <c r="V726" s="354"/>
      <c r="W726" s="354"/>
      <c r="X726" s="354"/>
      <c r="Y726" s="354"/>
      <c r="Z726" s="354"/>
      <c r="AA726" s="354"/>
      <c r="AB726" s="354"/>
      <c r="AC726" s="354"/>
      <c r="AE726" s="354"/>
    </row>
    <row r="727" spans="1:31" x14ac:dyDescent="0.25">
      <c r="A727" s="354"/>
      <c r="B727" s="354"/>
      <c r="C727" s="354"/>
      <c r="D727" s="354"/>
      <c r="E727" s="354"/>
      <c r="G727" s="354"/>
      <c r="H727" s="354"/>
      <c r="I727" s="354"/>
      <c r="J727" s="354"/>
      <c r="N727" s="354"/>
      <c r="P727" s="354"/>
      <c r="S727" s="354"/>
      <c r="T727" s="354"/>
      <c r="U727" s="354"/>
      <c r="V727" s="354"/>
      <c r="W727" s="354"/>
      <c r="X727" s="354"/>
      <c r="Y727" s="354"/>
      <c r="Z727" s="354"/>
      <c r="AA727" s="354"/>
      <c r="AB727" s="354"/>
      <c r="AC727" s="354"/>
      <c r="AE727" s="354"/>
    </row>
    <row r="728" spans="1:31" x14ac:dyDescent="0.25">
      <c r="A728" s="354"/>
      <c r="B728" s="354"/>
      <c r="C728" s="354"/>
      <c r="D728" s="354"/>
      <c r="E728" s="354"/>
      <c r="G728" s="354"/>
      <c r="H728" s="354"/>
      <c r="I728" s="354"/>
      <c r="J728" s="354"/>
      <c r="N728" s="354"/>
      <c r="P728" s="354"/>
      <c r="S728" s="354"/>
      <c r="T728" s="354"/>
      <c r="U728" s="354"/>
      <c r="V728" s="354"/>
      <c r="W728" s="354"/>
      <c r="X728" s="354"/>
      <c r="Y728" s="354"/>
      <c r="Z728" s="354"/>
      <c r="AA728" s="354"/>
      <c r="AB728" s="354"/>
      <c r="AC728" s="354"/>
      <c r="AE728" s="354"/>
    </row>
    <row r="729" spans="1:31" x14ac:dyDescent="0.25">
      <c r="A729" s="354"/>
      <c r="B729" s="354"/>
      <c r="C729" s="354"/>
      <c r="D729" s="354"/>
      <c r="E729" s="354"/>
      <c r="G729" s="354"/>
      <c r="H729" s="354"/>
      <c r="I729" s="354"/>
      <c r="J729" s="354"/>
      <c r="N729" s="354"/>
      <c r="P729" s="354"/>
      <c r="S729" s="354"/>
      <c r="T729" s="354"/>
      <c r="U729" s="354"/>
      <c r="V729" s="354"/>
      <c r="W729" s="354"/>
      <c r="X729" s="354"/>
      <c r="Y729" s="354"/>
      <c r="Z729" s="354"/>
      <c r="AA729" s="354"/>
      <c r="AB729" s="354"/>
      <c r="AC729" s="354"/>
      <c r="AE729" s="354"/>
    </row>
    <row r="730" spans="1:31" x14ac:dyDescent="0.25">
      <c r="A730" s="354"/>
      <c r="B730" s="354"/>
      <c r="C730" s="354"/>
      <c r="D730" s="354"/>
      <c r="E730" s="354"/>
      <c r="G730" s="354"/>
      <c r="H730" s="354"/>
      <c r="I730" s="354"/>
      <c r="J730" s="354"/>
      <c r="N730" s="354"/>
      <c r="P730" s="354"/>
      <c r="S730" s="354"/>
      <c r="T730" s="354"/>
      <c r="U730" s="354"/>
      <c r="V730" s="354"/>
      <c r="W730" s="354"/>
      <c r="X730" s="354"/>
      <c r="Y730" s="354"/>
      <c r="Z730" s="354"/>
      <c r="AA730" s="354"/>
      <c r="AB730" s="354"/>
      <c r="AC730" s="354"/>
      <c r="AE730" s="354"/>
    </row>
    <row r="731" spans="1:31" x14ac:dyDescent="0.25">
      <c r="A731" s="354"/>
      <c r="B731" s="354"/>
      <c r="C731" s="354"/>
      <c r="D731" s="354"/>
      <c r="E731" s="354"/>
      <c r="G731" s="354"/>
      <c r="H731" s="354"/>
      <c r="I731" s="354"/>
      <c r="J731" s="354"/>
      <c r="N731" s="354"/>
      <c r="P731" s="354"/>
      <c r="S731" s="354"/>
      <c r="T731" s="354"/>
      <c r="U731" s="354"/>
      <c r="V731" s="354"/>
      <c r="W731" s="354"/>
      <c r="X731" s="354"/>
      <c r="Y731" s="354"/>
      <c r="Z731" s="354"/>
      <c r="AA731" s="354"/>
      <c r="AB731" s="354"/>
      <c r="AC731" s="354"/>
      <c r="AE731" s="354"/>
    </row>
    <row r="732" spans="1:31" x14ac:dyDescent="0.25">
      <c r="A732" s="354"/>
      <c r="B732" s="354"/>
      <c r="C732" s="354"/>
      <c r="D732" s="354"/>
      <c r="E732" s="354"/>
      <c r="G732" s="354"/>
      <c r="H732" s="354"/>
      <c r="I732" s="354"/>
      <c r="J732" s="354"/>
      <c r="N732" s="354"/>
      <c r="P732" s="354"/>
      <c r="S732" s="354"/>
      <c r="T732" s="354"/>
      <c r="U732" s="354"/>
      <c r="V732" s="354"/>
      <c r="W732" s="354"/>
      <c r="X732" s="354"/>
      <c r="Y732" s="354"/>
      <c r="Z732" s="354"/>
      <c r="AA732" s="354"/>
      <c r="AB732" s="354"/>
      <c r="AC732" s="354"/>
      <c r="AE732" s="354"/>
    </row>
    <row r="733" spans="1:31" x14ac:dyDescent="0.25">
      <c r="A733" s="354"/>
      <c r="B733" s="354"/>
      <c r="C733" s="354"/>
      <c r="D733" s="354"/>
      <c r="E733" s="354"/>
      <c r="G733" s="354"/>
      <c r="H733" s="354"/>
      <c r="I733" s="354"/>
      <c r="J733" s="354"/>
      <c r="N733" s="354"/>
      <c r="P733" s="354"/>
      <c r="S733" s="354"/>
      <c r="T733" s="354"/>
      <c r="U733" s="354"/>
      <c r="V733" s="354"/>
      <c r="W733" s="354"/>
      <c r="X733" s="354"/>
      <c r="Y733" s="354"/>
      <c r="Z733" s="354"/>
      <c r="AA733" s="354"/>
      <c r="AB733" s="354"/>
      <c r="AC733" s="354"/>
      <c r="AE733" s="354"/>
    </row>
    <row r="734" spans="1:31" x14ac:dyDescent="0.25">
      <c r="A734" s="354"/>
      <c r="B734" s="354"/>
      <c r="C734" s="354"/>
      <c r="D734" s="354"/>
      <c r="E734" s="354"/>
      <c r="G734" s="354"/>
      <c r="H734" s="354"/>
      <c r="I734" s="354"/>
      <c r="J734" s="354"/>
      <c r="N734" s="354"/>
      <c r="P734" s="354"/>
      <c r="S734" s="354"/>
      <c r="T734" s="354"/>
      <c r="U734" s="354"/>
      <c r="V734" s="354"/>
      <c r="W734" s="354"/>
      <c r="X734" s="354"/>
      <c r="Y734" s="354"/>
      <c r="Z734" s="354"/>
      <c r="AA734" s="354"/>
      <c r="AB734" s="354"/>
      <c r="AC734" s="354"/>
      <c r="AE734" s="354"/>
    </row>
    <row r="735" spans="1:31" x14ac:dyDescent="0.25">
      <c r="A735" s="354"/>
      <c r="B735" s="354"/>
      <c r="C735" s="354"/>
      <c r="D735" s="354"/>
      <c r="E735" s="354"/>
      <c r="G735" s="354"/>
      <c r="H735" s="354"/>
      <c r="I735" s="354"/>
      <c r="J735" s="354"/>
      <c r="N735" s="354"/>
      <c r="P735" s="354"/>
      <c r="S735" s="354"/>
      <c r="T735" s="354"/>
      <c r="U735" s="354"/>
      <c r="V735" s="354"/>
      <c r="W735" s="354"/>
      <c r="X735" s="354"/>
      <c r="Y735" s="354"/>
      <c r="Z735" s="354"/>
      <c r="AA735" s="354"/>
      <c r="AB735" s="354"/>
      <c r="AC735" s="354"/>
      <c r="AE735" s="354"/>
    </row>
    <row r="736" spans="1:31" x14ac:dyDescent="0.25">
      <c r="A736" s="354"/>
      <c r="B736" s="354"/>
      <c r="C736" s="354"/>
      <c r="D736" s="354"/>
      <c r="E736" s="354"/>
      <c r="G736" s="354"/>
      <c r="H736" s="354"/>
      <c r="I736" s="354"/>
      <c r="J736" s="354"/>
      <c r="N736" s="354"/>
      <c r="P736" s="354"/>
      <c r="S736" s="354"/>
      <c r="T736" s="354"/>
      <c r="U736" s="354"/>
      <c r="V736" s="354"/>
      <c r="W736" s="354"/>
      <c r="X736" s="354"/>
      <c r="Y736" s="354"/>
      <c r="Z736" s="354"/>
      <c r="AA736" s="354"/>
      <c r="AB736" s="354"/>
      <c r="AC736" s="354"/>
      <c r="AE736" s="354"/>
    </row>
    <row r="737" spans="1:31" x14ac:dyDescent="0.25">
      <c r="A737" s="354"/>
      <c r="B737" s="354"/>
      <c r="C737" s="354"/>
      <c r="D737" s="354"/>
      <c r="E737" s="354"/>
      <c r="G737" s="354"/>
      <c r="H737" s="354"/>
      <c r="I737" s="354"/>
      <c r="J737" s="354"/>
      <c r="N737" s="354"/>
      <c r="P737" s="354"/>
      <c r="S737" s="354"/>
      <c r="T737" s="354"/>
      <c r="U737" s="354"/>
      <c r="V737" s="354"/>
      <c r="W737" s="354"/>
      <c r="X737" s="354"/>
      <c r="Y737" s="354"/>
      <c r="Z737" s="354"/>
      <c r="AA737" s="354"/>
      <c r="AB737" s="354"/>
      <c r="AC737" s="354"/>
      <c r="AE737" s="354"/>
    </row>
    <row r="738" spans="1:31" x14ac:dyDescent="0.25">
      <c r="A738" s="354"/>
      <c r="B738" s="354"/>
      <c r="C738" s="354"/>
      <c r="D738" s="354"/>
      <c r="E738" s="354"/>
      <c r="G738" s="354"/>
      <c r="H738" s="354"/>
      <c r="I738" s="354"/>
      <c r="J738" s="354"/>
      <c r="N738" s="354"/>
      <c r="P738" s="354"/>
      <c r="S738" s="354"/>
      <c r="T738" s="354"/>
      <c r="U738" s="354"/>
      <c r="V738" s="354"/>
      <c r="W738" s="354"/>
      <c r="X738" s="354"/>
      <c r="Y738" s="354"/>
      <c r="Z738" s="354"/>
      <c r="AA738" s="354"/>
      <c r="AB738" s="354"/>
      <c r="AC738" s="354"/>
      <c r="AE738" s="354"/>
    </row>
    <row r="739" spans="1:31" x14ac:dyDescent="0.25">
      <c r="A739" s="354"/>
      <c r="B739" s="354"/>
      <c r="C739" s="354"/>
      <c r="D739" s="354"/>
      <c r="E739" s="354"/>
      <c r="G739" s="354"/>
      <c r="H739" s="354"/>
      <c r="I739" s="354"/>
      <c r="J739" s="354"/>
      <c r="N739" s="354"/>
      <c r="P739" s="354"/>
      <c r="S739" s="354"/>
      <c r="T739" s="354"/>
      <c r="U739" s="354"/>
      <c r="V739" s="354"/>
      <c r="W739" s="354"/>
      <c r="X739" s="354"/>
      <c r="Y739" s="354"/>
      <c r="Z739" s="354"/>
      <c r="AA739" s="354"/>
      <c r="AB739" s="354"/>
      <c r="AC739" s="354"/>
      <c r="AE739" s="354"/>
    </row>
    <row r="740" spans="1:31" x14ac:dyDescent="0.25">
      <c r="A740" s="354"/>
      <c r="B740" s="354"/>
      <c r="C740" s="354"/>
      <c r="D740" s="354"/>
      <c r="E740" s="354"/>
      <c r="G740" s="354"/>
      <c r="H740" s="354"/>
      <c r="I740" s="354"/>
      <c r="J740" s="354"/>
      <c r="N740" s="354"/>
      <c r="P740" s="354"/>
      <c r="S740" s="354"/>
      <c r="T740" s="354"/>
      <c r="U740" s="354"/>
      <c r="V740" s="354"/>
      <c r="W740" s="354"/>
      <c r="X740" s="354"/>
      <c r="Y740" s="354"/>
      <c r="Z740" s="354"/>
      <c r="AA740" s="354"/>
      <c r="AB740" s="354"/>
      <c r="AC740" s="354"/>
      <c r="AE740" s="354"/>
    </row>
    <row r="741" spans="1:31" x14ac:dyDescent="0.25">
      <c r="A741" s="354"/>
      <c r="B741" s="354"/>
      <c r="C741" s="354"/>
      <c r="D741" s="354"/>
      <c r="E741" s="354"/>
      <c r="G741" s="354"/>
      <c r="H741" s="354"/>
      <c r="I741" s="354"/>
      <c r="J741" s="354"/>
      <c r="N741" s="354"/>
      <c r="P741" s="354"/>
      <c r="S741" s="354"/>
      <c r="T741" s="354"/>
      <c r="U741" s="354"/>
      <c r="V741" s="354"/>
      <c r="W741" s="354"/>
      <c r="X741" s="354"/>
      <c r="Y741" s="354"/>
      <c r="Z741" s="354"/>
      <c r="AA741" s="354"/>
      <c r="AB741" s="354"/>
      <c r="AC741" s="354"/>
      <c r="AE741" s="354"/>
    </row>
    <row r="742" spans="1:31" x14ac:dyDescent="0.25">
      <c r="A742" s="354"/>
      <c r="B742" s="354"/>
      <c r="C742" s="354"/>
      <c r="D742" s="354"/>
      <c r="E742" s="354"/>
      <c r="G742" s="354"/>
      <c r="H742" s="354"/>
      <c r="I742" s="354"/>
      <c r="J742" s="354"/>
      <c r="N742" s="354"/>
      <c r="P742" s="354"/>
      <c r="S742" s="354"/>
      <c r="T742" s="354"/>
      <c r="U742" s="354"/>
      <c r="V742" s="354"/>
      <c r="W742" s="354"/>
      <c r="X742" s="354"/>
      <c r="Y742" s="354"/>
      <c r="Z742" s="354"/>
      <c r="AA742" s="354"/>
      <c r="AB742" s="354"/>
      <c r="AC742" s="354"/>
      <c r="AE742" s="354"/>
    </row>
    <row r="743" spans="1:31" x14ac:dyDescent="0.25">
      <c r="A743" s="354"/>
      <c r="B743" s="354"/>
      <c r="C743" s="354"/>
      <c r="D743" s="354"/>
      <c r="E743" s="354"/>
      <c r="G743" s="354"/>
      <c r="H743" s="354"/>
      <c r="I743" s="354"/>
      <c r="J743" s="354"/>
      <c r="N743" s="354"/>
      <c r="P743" s="354"/>
      <c r="S743" s="354"/>
      <c r="T743" s="354"/>
      <c r="U743" s="354"/>
      <c r="V743" s="354"/>
      <c r="W743" s="354"/>
      <c r="X743" s="354"/>
      <c r="Y743" s="354"/>
      <c r="Z743" s="354"/>
      <c r="AA743" s="354"/>
      <c r="AB743" s="354"/>
      <c r="AC743" s="354"/>
      <c r="AE743" s="354"/>
    </row>
    <row r="744" spans="1:31" x14ac:dyDescent="0.25">
      <c r="A744" s="354"/>
      <c r="B744" s="354"/>
      <c r="C744" s="354"/>
      <c r="D744" s="354"/>
      <c r="E744" s="354"/>
      <c r="G744" s="354"/>
      <c r="H744" s="354"/>
      <c r="I744" s="354"/>
      <c r="J744" s="354"/>
      <c r="N744" s="354"/>
      <c r="P744" s="354"/>
      <c r="S744" s="354"/>
      <c r="T744" s="354"/>
      <c r="U744" s="354"/>
      <c r="V744" s="354"/>
      <c r="W744" s="354"/>
      <c r="X744" s="354"/>
      <c r="Y744" s="354"/>
      <c r="Z744" s="354"/>
      <c r="AA744" s="354"/>
      <c r="AB744" s="354"/>
      <c r="AC744" s="354"/>
      <c r="AE744" s="354"/>
    </row>
    <row r="745" spans="1:31" x14ac:dyDescent="0.25">
      <c r="A745" s="354"/>
      <c r="B745" s="354"/>
      <c r="C745" s="354"/>
      <c r="D745" s="354"/>
      <c r="E745" s="354"/>
      <c r="G745" s="354"/>
      <c r="H745" s="354"/>
      <c r="I745" s="354"/>
      <c r="J745" s="354"/>
      <c r="N745" s="354"/>
      <c r="P745" s="354"/>
      <c r="S745" s="354"/>
      <c r="T745" s="354"/>
      <c r="U745" s="354"/>
      <c r="V745" s="354"/>
      <c r="W745" s="354"/>
      <c r="X745" s="354"/>
      <c r="Y745" s="354"/>
      <c r="Z745" s="354"/>
      <c r="AA745" s="354"/>
      <c r="AB745" s="354"/>
      <c r="AC745" s="354"/>
      <c r="AE745" s="354"/>
    </row>
    <row r="746" spans="1:31" x14ac:dyDescent="0.25">
      <c r="A746" s="354"/>
      <c r="B746" s="354"/>
      <c r="C746" s="354"/>
      <c r="D746" s="354"/>
      <c r="E746" s="354"/>
      <c r="G746" s="354"/>
      <c r="H746" s="354"/>
      <c r="I746" s="354"/>
      <c r="J746" s="354"/>
      <c r="N746" s="354"/>
      <c r="P746" s="354"/>
      <c r="S746" s="354"/>
      <c r="T746" s="354"/>
      <c r="U746" s="354"/>
      <c r="V746" s="354"/>
      <c r="W746" s="354"/>
      <c r="X746" s="354"/>
      <c r="Y746" s="354"/>
      <c r="Z746" s="354"/>
      <c r="AA746" s="354"/>
      <c r="AB746" s="354"/>
      <c r="AC746" s="354"/>
      <c r="AE746" s="354"/>
    </row>
    <row r="747" spans="1:31" x14ac:dyDescent="0.25">
      <c r="A747" s="354"/>
      <c r="B747" s="354"/>
      <c r="C747" s="354"/>
      <c r="D747" s="354"/>
      <c r="E747" s="354"/>
      <c r="G747" s="354"/>
      <c r="H747" s="354"/>
      <c r="I747" s="354"/>
      <c r="J747" s="354"/>
      <c r="N747" s="354"/>
      <c r="P747" s="354"/>
      <c r="S747" s="354"/>
      <c r="T747" s="354"/>
      <c r="U747" s="354"/>
      <c r="V747" s="354"/>
      <c r="W747" s="354"/>
      <c r="X747" s="354"/>
      <c r="Y747" s="354"/>
      <c r="Z747" s="354"/>
      <c r="AA747" s="354"/>
      <c r="AB747" s="354"/>
      <c r="AC747" s="354"/>
      <c r="AE747" s="354"/>
    </row>
    <row r="748" spans="1:31" x14ac:dyDescent="0.25">
      <c r="A748" s="354"/>
      <c r="B748" s="354"/>
      <c r="C748" s="354"/>
      <c r="D748" s="354"/>
      <c r="E748" s="354"/>
      <c r="G748" s="354"/>
      <c r="H748" s="354"/>
      <c r="I748" s="354"/>
      <c r="J748" s="354"/>
      <c r="N748" s="354"/>
      <c r="P748" s="354"/>
      <c r="S748" s="354"/>
      <c r="T748" s="354"/>
      <c r="U748" s="354"/>
      <c r="V748" s="354"/>
      <c r="W748" s="354"/>
      <c r="X748" s="354"/>
      <c r="Y748" s="354"/>
      <c r="Z748" s="354"/>
      <c r="AA748" s="354"/>
      <c r="AB748" s="354"/>
      <c r="AC748" s="354"/>
      <c r="AE748" s="354"/>
    </row>
    <row r="749" spans="1:31" x14ac:dyDescent="0.25">
      <c r="A749" s="354"/>
      <c r="B749" s="354"/>
      <c r="C749" s="354"/>
      <c r="D749" s="354"/>
      <c r="E749" s="354"/>
      <c r="G749" s="354"/>
      <c r="H749" s="354"/>
      <c r="I749" s="354"/>
      <c r="J749" s="354"/>
      <c r="N749" s="354"/>
      <c r="P749" s="354"/>
      <c r="S749" s="354"/>
      <c r="T749" s="354"/>
      <c r="U749" s="354"/>
      <c r="V749" s="354"/>
      <c r="W749" s="354"/>
      <c r="X749" s="354"/>
      <c r="Y749" s="354"/>
      <c r="Z749" s="354"/>
      <c r="AA749" s="354"/>
      <c r="AB749" s="354"/>
      <c r="AC749" s="354"/>
      <c r="AE749" s="354"/>
    </row>
    <row r="750" spans="1:31" x14ac:dyDescent="0.25">
      <c r="A750" s="354"/>
      <c r="B750" s="354"/>
      <c r="C750" s="354"/>
      <c r="D750" s="354"/>
      <c r="E750" s="354"/>
      <c r="G750" s="354"/>
      <c r="H750" s="354"/>
      <c r="I750" s="354"/>
      <c r="J750" s="354"/>
      <c r="N750" s="354"/>
      <c r="P750" s="354"/>
      <c r="S750" s="354"/>
      <c r="T750" s="354"/>
      <c r="U750" s="354"/>
      <c r="V750" s="354"/>
      <c r="W750" s="354"/>
      <c r="X750" s="354"/>
      <c r="Y750" s="354"/>
      <c r="Z750" s="354"/>
      <c r="AA750" s="354"/>
      <c r="AB750" s="354"/>
      <c r="AC750" s="354"/>
      <c r="AE750" s="354"/>
    </row>
    <row r="751" spans="1:31" x14ac:dyDescent="0.25">
      <c r="A751" s="354"/>
      <c r="B751" s="354"/>
      <c r="C751" s="354"/>
      <c r="D751" s="354"/>
      <c r="E751" s="354"/>
      <c r="G751" s="354"/>
      <c r="H751" s="354"/>
      <c r="I751" s="354"/>
      <c r="J751" s="354"/>
      <c r="N751" s="354"/>
      <c r="P751" s="354"/>
      <c r="S751" s="354"/>
      <c r="T751" s="354"/>
      <c r="U751" s="354"/>
      <c r="V751" s="354"/>
      <c r="W751" s="354"/>
      <c r="X751" s="354"/>
      <c r="Y751" s="354"/>
      <c r="Z751" s="354"/>
      <c r="AA751" s="354"/>
      <c r="AB751" s="354"/>
      <c r="AC751" s="354"/>
      <c r="AE751" s="354"/>
    </row>
    <row r="752" spans="1:31" x14ac:dyDescent="0.25">
      <c r="A752" s="354"/>
      <c r="B752" s="354"/>
      <c r="C752" s="354"/>
      <c r="D752" s="354"/>
      <c r="E752" s="354"/>
      <c r="G752" s="354"/>
      <c r="H752" s="354"/>
      <c r="I752" s="354"/>
      <c r="J752" s="354"/>
      <c r="N752" s="354"/>
      <c r="P752" s="354"/>
      <c r="S752" s="354"/>
      <c r="T752" s="354"/>
      <c r="U752" s="354"/>
      <c r="V752" s="354"/>
      <c r="W752" s="354"/>
      <c r="X752" s="354"/>
      <c r="Y752" s="354"/>
      <c r="Z752" s="354"/>
      <c r="AA752" s="354"/>
      <c r="AB752" s="354"/>
      <c r="AC752" s="354"/>
      <c r="AE752" s="354"/>
    </row>
    <row r="753" spans="1:31" x14ac:dyDescent="0.25">
      <c r="A753" s="354"/>
      <c r="B753" s="354"/>
      <c r="C753" s="354"/>
      <c r="D753" s="354"/>
      <c r="E753" s="354"/>
      <c r="G753" s="354"/>
      <c r="H753" s="354"/>
      <c r="I753" s="354"/>
      <c r="J753" s="354"/>
      <c r="N753" s="354"/>
      <c r="P753" s="354"/>
      <c r="S753" s="354"/>
      <c r="T753" s="354"/>
      <c r="U753" s="354"/>
      <c r="V753" s="354"/>
      <c r="W753" s="354"/>
      <c r="X753" s="354"/>
      <c r="Y753" s="354"/>
      <c r="Z753" s="354"/>
      <c r="AA753" s="354"/>
      <c r="AB753" s="354"/>
      <c r="AC753" s="354"/>
      <c r="AE753" s="354"/>
    </row>
    <row r="754" spans="1:31" x14ac:dyDescent="0.25">
      <c r="A754" s="354"/>
      <c r="B754" s="354"/>
      <c r="C754" s="354"/>
      <c r="D754" s="354"/>
      <c r="E754" s="354"/>
      <c r="G754" s="354"/>
      <c r="H754" s="354"/>
      <c r="I754" s="354"/>
      <c r="J754" s="354"/>
      <c r="N754" s="354"/>
      <c r="P754" s="354"/>
      <c r="S754" s="354"/>
      <c r="T754" s="354"/>
      <c r="U754" s="354"/>
      <c r="V754" s="354"/>
      <c r="W754" s="354"/>
      <c r="X754" s="354"/>
      <c r="Y754" s="354"/>
      <c r="Z754" s="354"/>
      <c r="AA754" s="354"/>
      <c r="AB754" s="354"/>
      <c r="AC754" s="354"/>
      <c r="AE754" s="354"/>
    </row>
    <row r="755" spans="1:31" x14ac:dyDescent="0.25">
      <c r="A755" s="354"/>
      <c r="B755" s="354"/>
      <c r="C755" s="354"/>
      <c r="D755" s="354"/>
      <c r="E755" s="354"/>
      <c r="G755" s="354"/>
      <c r="H755" s="354"/>
      <c r="I755" s="354"/>
      <c r="J755" s="354"/>
      <c r="N755" s="354"/>
      <c r="P755" s="354"/>
      <c r="S755" s="354"/>
      <c r="T755" s="354"/>
      <c r="U755" s="354"/>
      <c r="V755" s="354"/>
      <c r="W755" s="354"/>
      <c r="X755" s="354"/>
      <c r="Y755" s="354"/>
      <c r="Z755" s="354"/>
      <c r="AA755" s="354"/>
      <c r="AB755" s="354"/>
      <c r="AC755" s="354"/>
      <c r="AE755" s="354"/>
    </row>
    <row r="756" spans="1:31" x14ac:dyDescent="0.25">
      <c r="A756" s="354"/>
      <c r="B756" s="354"/>
      <c r="C756" s="354"/>
      <c r="D756" s="354"/>
      <c r="E756" s="354"/>
      <c r="G756" s="354"/>
      <c r="H756" s="354"/>
      <c r="I756" s="354"/>
      <c r="J756" s="354"/>
      <c r="N756" s="354"/>
      <c r="P756" s="354"/>
      <c r="S756" s="354"/>
      <c r="T756" s="354"/>
      <c r="U756" s="354"/>
      <c r="V756" s="354"/>
      <c r="W756" s="354"/>
      <c r="X756" s="354"/>
      <c r="Y756" s="354"/>
      <c r="Z756" s="354"/>
      <c r="AA756" s="354"/>
      <c r="AB756" s="354"/>
      <c r="AC756" s="354"/>
      <c r="AE756" s="354"/>
    </row>
    <row r="757" spans="1:31" x14ac:dyDescent="0.25">
      <c r="A757" s="354"/>
      <c r="B757" s="354"/>
      <c r="C757" s="354"/>
      <c r="D757" s="354"/>
      <c r="E757" s="354"/>
      <c r="G757" s="354"/>
      <c r="H757" s="354"/>
      <c r="I757" s="354"/>
      <c r="J757" s="354"/>
      <c r="N757" s="354"/>
      <c r="P757" s="354"/>
      <c r="S757" s="354"/>
      <c r="T757" s="354"/>
      <c r="U757" s="354"/>
      <c r="V757" s="354"/>
      <c r="W757" s="354"/>
      <c r="X757" s="354"/>
      <c r="Y757" s="354"/>
      <c r="Z757" s="354"/>
      <c r="AA757" s="354"/>
      <c r="AB757" s="354"/>
      <c r="AC757" s="354"/>
      <c r="AE757" s="354"/>
    </row>
    <row r="758" spans="1:31" x14ac:dyDescent="0.25">
      <c r="A758" s="354"/>
      <c r="B758" s="354"/>
      <c r="C758" s="354"/>
      <c r="D758" s="354"/>
      <c r="E758" s="354"/>
      <c r="G758" s="354"/>
      <c r="H758" s="354"/>
      <c r="I758" s="354"/>
      <c r="J758" s="354"/>
      <c r="N758" s="354"/>
      <c r="P758" s="354"/>
      <c r="S758" s="354"/>
      <c r="T758" s="354"/>
      <c r="U758" s="354"/>
      <c r="V758" s="354"/>
      <c r="W758" s="354"/>
      <c r="X758" s="354"/>
      <c r="Y758" s="354"/>
      <c r="Z758" s="354"/>
      <c r="AA758" s="354"/>
      <c r="AB758" s="354"/>
      <c r="AC758" s="354"/>
      <c r="AE758" s="354"/>
    </row>
    <row r="759" spans="1:31" x14ac:dyDescent="0.25">
      <c r="A759" s="354"/>
      <c r="B759" s="354"/>
      <c r="C759" s="354"/>
      <c r="D759" s="354"/>
      <c r="E759" s="354"/>
      <c r="G759" s="354"/>
      <c r="H759" s="354"/>
      <c r="I759" s="354"/>
      <c r="J759" s="354"/>
      <c r="N759" s="354"/>
      <c r="P759" s="354"/>
      <c r="S759" s="354"/>
      <c r="T759" s="354"/>
      <c r="U759" s="354"/>
      <c r="V759" s="354"/>
      <c r="W759" s="354"/>
      <c r="X759" s="354"/>
      <c r="Y759" s="354"/>
      <c r="Z759" s="354"/>
      <c r="AA759" s="354"/>
      <c r="AB759" s="354"/>
      <c r="AC759" s="354"/>
      <c r="AE759" s="354"/>
    </row>
    <row r="760" spans="1:31" x14ac:dyDescent="0.25">
      <c r="A760" s="354"/>
      <c r="B760" s="354"/>
      <c r="C760" s="354"/>
      <c r="D760" s="354"/>
      <c r="E760" s="354"/>
      <c r="G760" s="354"/>
      <c r="H760" s="354"/>
      <c r="I760" s="354"/>
      <c r="J760" s="354"/>
      <c r="N760" s="354"/>
      <c r="P760" s="354"/>
      <c r="S760" s="354"/>
      <c r="T760" s="354"/>
      <c r="U760" s="354"/>
      <c r="V760" s="354"/>
      <c r="W760" s="354"/>
      <c r="X760" s="354"/>
      <c r="Y760" s="354"/>
      <c r="Z760" s="354"/>
      <c r="AA760" s="354"/>
      <c r="AB760" s="354"/>
      <c r="AC760" s="354"/>
      <c r="AE760" s="354"/>
    </row>
    <row r="761" spans="1:31" x14ac:dyDescent="0.25">
      <c r="A761" s="354"/>
      <c r="B761" s="354"/>
      <c r="C761" s="354"/>
      <c r="D761" s="354"/>
      <c r="E761" s="354"/>
      <c r="G761" s="354"/>
      <c r="H761" s="354"/>
      <c r="I761" s="354"/>
      <c r="J761" s="354"/>
      <c r="N761" s="354"/>
      <c r="P761" s="354"/>
      <c r="S761" s="354"/>
      <c r="T761" s="354"/>
      <c r="U761" s="354"/>
      <c r="V761" s="354"/>
      <c r="W761" s="354"/>
      <c r="X761" s="354"/>
      <c r="Y761" s="354"/>
      <c r="Z761" s="354"/>
      <c r="AA761" s="354"/>
      <c r="AB761" s="354"/>
      <c r="AC761" s="354"/>
      <c r="AE761" s="354"/>
    </row>
    <row r="762" spans="1:31" x14ac:dyDescent="0.25">
      <c r="A762" s="354"/>
      <c r="B762" s="354"/>
      <c r="C762" s="354"/>
      <c r="D762" s="354"/>
      <c r="E762" s="354"/>
      <c r="G762" s="354"/>
      <c r="H762" s="354"/>
      <c r="I762" s="354"/>
      <c r="J762" s="354"/>
      <c r="N762" s="354"/>
      <c r="P762" s="354"/>
      <c r="S762" s="354"/>
      <c r="T762" s="354"/>
      <c r="U762" s="354"/>
      <c r="V762" s="354"/>
      <c r="W762" s="354"/>
      <c r="X762" s="354"/>
      <c r="Y762" s="354"/>
      <c r="Z762" s="354"/>
      <c r="AA762" s="354"/>
      <c r="AB762" s="354"/>
      <c r="AC762" s="354"/>
      <c r="AE762" s="354"/>
    </row>
    <row r="763" spans="1:31" x14ac:dyDescent="0.25">
      <c r="A763" s="354"/>
      <c r="B763" s="354"/>
      <c r="C763" s="354"/>
      <c r="D763" s="354"/>
      <c r="E763" s="354"/>
      <c r="G763" s="354"/>
      <c r="H763" s="354"/>
      <c r="I763" s="354"/>
      <c r="J763" s="354"/>
      <c r="N763" s="354"/>
      <c r="P763" s="354"/>
      <c r="S763" s="354"/>
      <c r="T763" s="354"/>
      <c r="U763" s="354"/>
      <c r="V763" s="354"/>
      <c r="W763" s="354"/>
      <c r="X763" s="354"/>
      <c r="Y763" s="354"/>
      <c r="Z763" s="354"/>
      <c r="AA763" s="354"/>
      <c r="AB763" s="354"/>
      <c r="AC763" s="354"/>
      <c r="AE763" s="354"/>
    </row>
    <row r="764" spans="1:31" x14ac:dyDescent="0.25">
      <c r="A764" s="354"/>
      <c r="B764" s="354"/>
      <c r="C764" s="354"/>
      <c r="D764" s="354"/>
      <c r="E764" s="354"/>
      <c r="G764" s="354"/>
      <c r="H764" s="354"/>
      <c r="I764" s="354"/>
      <c r="J764" s="354"/>
      <c r="N764" s="354"/>
      <c r="P764" s="354"/>
      <c r="S764" s="354"/>
      <c r="T764" s="354"/>
      <c r="U764" s="354"/>
      <c r="V764" s="354"/>
      <c r="W764" s="354"/>
      <c r="X764" s="354"/>
      <c r="Y764" s="354"/>
      <c r="Z764" s="354"/>
      <c r="AA764" s="354"/>
      <c r="AB764" s="354"/>
      <c r="AC764" s="354"/>
      <c r="AE764" s="354"/>
    </row>
    <row r="765" spans="1:31" x14ac:dyDescent="0.25">
      <c r="A765" s="354"/>
      <c r="B765" s="354"/>
      <c r="C765" s="354"/>
      <c r="D765" s="354"/>
      <c r="E765" s="354"/>
      <c r="G765" s="354"/>
      <c r="H765" s="354"/>
      <c r="I765" s="354"/>
      <c r="J765" s="354"/>
      <c r="N765" s="354"/>
      <c r="P765" s="354"/>
      <c r="S765" s="354"/>
      <c r="T765" s="354"/>
      <c r="U765" s="354"/>
      <c r="V765" s="354"/>
      <c r="W765" s="354"/>
      <c r="X765" s="354"/>
      <c r="Y765" s="354"/>
      <c r="Z765" s="354"/>
      <c r="AA765" s="354"/>
      <c r="AB765" s="354"/>
      <c r="AC765" s="354"/>
      <c r="AE765" s="354"/>
    </row>
    <row r="766" spans="1:31" x14ac:dyDescent="0.25">
      <c r="A766" s="354"/>
      <c r="B766" s="354"/>
      <c r="C766" s="354"/>
      <c r="D766" s="354"/>
      <c r="E766" s="354"/>
      <c r="G766" s="354"/>
      <c r="H766" s="354"/>
      <c r="I766" s="354"/>
      <c r="J766" s="354"/>
      <c r="N766" s="354"/>
      <c r="P766" s="354"/>
      <c r="S766" s="354"/>
      <c r="T766" s="354"/>
      <c r="U766" s="354"/>
      <c r="V766" s="354"/>
      <c r="W766" s="354"/>
      <c r="X766" s="354"/>
      <c r="Y766" s="354"/>
      <c r="Z766" s="354"/>
      <c r="AA766" s="354"/>
      <c r="AB766" s="354"/>
      <c r="AC766" s="354"/>
      <c r="AE766" s="354"/>
    </row>
    <row r="767" spans="1:31" x14ac:dyDescent="0.25">
      <c r="A767" s="354"/>
      <c r="B767" s="354"/>
      <c r="C767" s="354"/>
      <c r="D767" s="354"/>
      <c r="E767" s="354"/>
      <c r="G767" s="354"/>
      <c r="H767" s="354"/>
      <c r="I767" s="354"/>
      <c r="J767" s="354"/>
      <c r="N767" s="354"/>
      <c r="P767" s="354"/>
      <c r="S767" s="354"/>
      <c r="T767" s="354"/>
      <c r="U767" s="354"/>
      <c r="V767" s="354"/>
      <c r="W767" s="354"/>
      <c r="X767" s="354"/>
      <c r="Y767" s="354"/>
      <c r="Z767" s="354"/>
      <c r="AA767" s="354"/>
      <c r="AB767" s="354"/>
      <c r="AC767" s="354"/>
      <c r="AE767" s="354"/>
    </row>
    <row r="768" spans="1:31" x14ac:dyDescent="0.25">
      <c r="A768" s="354"/>
      <c r="B768" s="354"/>
      <c r="C768" s="354"/>
      <c r="D768" s="354"/>
      <c r="E768" s="354"/>
      <c r="G768" s="354"/>
      <c r="H768" s="354"/>
      <c r="I768" s="354"/>
      <c r="J768" s="354"/>
      <c r="N768" s="354"/>
      <c r="P768" s="354"/>
      <c r="S768" s="354"/>
      <c r="T768" s="354"/>
      <c r="U768" s="354"/>
      <c r="V768" s="354"/>
      <c r="W768" s="354"/>
      <c r="X768" s="354"/>
      <c r="Y768" s="354"/>
      <c r="Z768" s="354"/>
      <c r="AA768" s="354"/>
      <c r="AB768" s="354"/>
      <c r="AC768" s="354"/>
      <c r="AE768" s="354"/>
    </row>
    <row r="769" spans="1:31" x14ac:dyDescent="0.25">
      <c r="A769" s="354"/>
      <c r="B769" s="354"/>
      <c r="C769" s="354"/>
      <c r="D769" s="354"/>
      <c r="E769" s="354"/>
      <c r="G769" s="354"/>
      <c r="H769" s="354"/>
      <c r="I769" s="354"/>
      <c r="J769" s="354"/>
      <c r="N769" s="354"/>
      <c r="P769" s="354"/>
      <c r="S769" s="354"/>
      <c r="T769" s="354"/>
      <c r="U769" s="354"/>
      <c r="V769" s="354"/>
      <c r="W769" s="354"/>
      <c r="X769" s="354"/>
      <c r="Y769" s="354"/>
      <c r="Z769" s="354"/>
      <c r="AA769" s="354"/>
      <c r="AB769" s="354"/>
      <c r="AC769" s="354"/>
      <c r="AE769" s="354"/>
    </row>
    <row r="770" spans="1:31" x14ac:dyDescent="0.25">
      <c r="A770" s="354"/>
      <c r="B770" s="354"/>
      <c r="C770" s="354"/>
      <c r="D770" s="354"/>
      <c r="E770" s="354"/>
      <c r="G770" s="354"/>
      <c r="H770" s="354"/>
      <c r="I770" s="354"/>
      <c r="J770" s="354"/>
      <c r="N770" s="354"/>
      <c r="P770" s="354"/>
      <c r="S770" s="354"/>
      <c r="T770" s="354"/>
      <c r="U770" s="354"/>
      <c r="V770" s="354"/>
      <c r="W770" s="354"/>
      <c r="X770" s="354"/>
      <c r="Y770" s="354"/>
      <c r="Z770" s="354"/>
      <c r="AA770" s="354"/>
      <c r="AB770" s="354"/>
      <c r="AC770" s="354"/>
      <c r="AE770" s="354"/>
    </row>
    <row r="771" spans="1:31" x14ac:dyDescent="0.25">
      <c r="A771" s="354"/>
      <c r="B771" s="354"/>
      <c r="C771" s="354"/>
      <c r="D771" s="354"/>
      <c r="E771" s="354"/>
      <c r="G771" s="354"/>
      <c r="H771" s="354"/>
      <c r="I771" s="354"/>
      <c r="J771" s="354"/>
      <c r="N771" s="354"/>
      <c r="P771" s="354"/>
      <c r="S771" s="354"/>
      <c r="T771" s="354"/>
      <c r="U771" s="354"/>
      <c r="V771" s="354"/>
      <c r="W771" s="354"/>
      <c r="X771" s="354"/>
      <c r="Y771" s="354"/>
      <c r="Z771" s="354"/>
      <c r="AA771" s="354"/>
      <c r="AB771" s="354"/>
      <c r="AC771" s="354"/>
      <c r="AE771" s="354"/>
    </row>
    <row r="772" spans="1:31" x14ac:dyDescent="0.25">
      <c r="A772" s="354"/>
      <c r="B772" s="354"/>
      <c r="C772" s="354"/>
      <c r="D772" s="354"/>
      <c r="E772" s="354"/>
      <c r="G772" s="354"/>
      <c r="H772" s="354"/>
      <c r="I772" s="354"/>
      <c r="J772" s="354"/>
      <c r="N772" s="354"/>
      <c r="P772" s="354"/>
      <c r="S772" s="354"/>
      <c r="T772" s="354"/>
      <c r="U772" s="354"/>
      <c r="V772" s="354"/>
      <c r="W772" s="354"/>
      <c r="X772" s="354"/>
      <c r="Y772" s="354"/>
      <c r="Z772" s="354"/>
      <c r="AA772" s="354"/>
      <c r="AB772" s="354"/>
      <c r="AC772" s="354"/>
      <c r="AE772" s="354"/>
    </row>
    <row r="773" spans="1:31" x14ac:dyDescent="0.25">
      <c r="A773" s="354"/>
      <c r="B773" s="354"/>
      <c r="C773" s="354"/>
      <c r="D773" s="354"/>
      <c r="E773" s="354"/>
      <c r="G773" s="354"/>
      <c r="H773" s="354"/>
      <c r="I773" s="354"/>
      <c r="J773" s="354"/>
      <c r="N773" s="354"/>
      <c r="P773" s="354"/>
      <c r="S773" s="354"/>
      <c r="T773" s="354"/>
      <c r="U773" s="354"/>
      <c r="V773" s="354"/>
      <c r="W773" s="354"/>
      <c r="X773" s="354"/>
      <c r="Y773" s="354"/>
      <c r="Z773" s="354"/>
      <c r="AA773" s="354"/>
      <c r="AB773" s="354"/>
      <c r="AC773" s="354"/>
      <c r="AE773" s="354"/>
    </row>
    <row r="774" spans="1:31" x14ac:dyDescent="0.25">
      <c r="A774" s="354"/>
      <c r="B774" s="354"/>
      <c r="C774" s="354"/>
      <c r="D774" s="354"/>
      <c r="E774" s="354"/>
      <c r="G774" s="354"/>
      <c r="H774" s="354"/>
      <c r="I774" s="354"/>
      <c r="J774" s="354"/>
      <c r="N774" s="354"/>
      <c r="P774" s="354"/>
      <c r="S774" s="354"/>
      <c r="T774" s="354"/>
      <c r="U774" s="354"/>
      <c r="V774" s="354"/>
      <c r="W774" s="354"/>
      <c r="X774" s="354"/>
      <c r="Y774" s="354"/>
      <c r="Z774" s="354"/>
      <c r="AA774" s="354"/>
      <c r="AB774" s="354"/>
      <c r="AC774" s="354"/>
      <c r="AE774" s="354"/>
    </row>
    <row r="775" spans="1:31" x14ac:dyDescent="0.25">
      <c r="A775" s="354"/>
      <c r="B775" s="354"/>
      <c r="C775" s="354"/>
      <c r="D775" s="354"/>
      <c r="E775" s="354"/>
      <c r="G775" s="354"/>
      <c r="H775" s="354"/>
      <c r="I775" s="354"/>
      <c r="J775" s="354"/>
      <c r="N775" s="354"/>
      <c r="P775" s="354"/>
      <c r="S775" s="354"/>
      <c r="T775" s="354"/>
      <c r="U775" s="354"/>
      <c r="V775" s="354"/>
      <c r="W775" s="354"/>
      <c r="X775" s="354"/>
      <c r="Y775" s="354"/>
      <c r="Z775" s="354"/>
      <c r="AA775" s="354"/>
      <c r="AB775" s="354"/>
      <c r="AC775" s="354"/>
      <c r="AE775" s="354"/>
    </row>
    <row r="776" spans="1:31" x14ac:dyDescent="0.25">
      <c r="A776" s="354"/>
      <c r="B776" s="354"/>
      <c r="C776" s="354"/>
      <c r="D776" s="354"/>
      <c r="E776" s="354"/>
      <c r="G776" s="354"/>
      <c r="H776" s="354"/>
      <c r="I776" s="354"/>
      <c r="J776" s="354"/>
      <c r="N776" s="354"/>
      <c r="P776" s="354"/>
      <c r="S776" s="354"/>
      <c r="T776" s="354"/>
      <c r="U776" s="354"/>
      <c r="V776" s="354"/>
      <c r="W776" s="354"/>
      <c r="X776" s="354"/>
      <c r="Y776" s="354"/>
      <c r="Z776" s="354"/>
      <c r="AA776" s="354"/>
      <c r="AB776" s="354"/>
      <c r="AC776" s="354"/>
      <c r="AE776" s="354"/>
    </row>
    <row r="777" spans="1:31" x14ac:dyDescent="0.25">
      <c r="A777" s="354"/>
      <c r="B777" s="354"/>
      <c r="C777" s="354"/>
      <c r="D777" s="354"/>
      <c r="E777" s="354"/>
      <c r="G777" s="354"/>
      <c r="H777" s="354"/>
      <c r="I777" s="354"/>
      <c r="J777" s="354"/>
      <c r="N777" s="354"/>
      <c r="P777" s="354"/>
      <c r="S777" s="354"/>
      <c r="T777" s="354"/>
      <c r="U777" s="354"/>
      <c r="V777" s="354"/>
      <c r="W777" s="354"/>
      <c r="X777" s="354"/>
      <c r="Y777" s="354"/>
      <c r="Z777" s="354"/>
      <c r="AA777" s="354"/>
      <c r="AB777" s="354"/>
      <c r="AC777" s="354"/>
      <c r="AE777" s="354"/>
    </row>
    <row r="778" spans="1:31" x14ac:dyDescent="0.25">
      <c r="A778" s="354"/>
      <c r="B778" s="354"/>
      <c r="C778" s="354"/>
      <c r="D778" s="354"/>
      <c r="E778" s="354"/>
      <c r="G778" s="354"/>
      <c r="H778" s="354"/>
      <c r="I778" s="354"/>
      <c r="J778" s="354"/>
      <c r="N778" s="354"/>
      <c r="P778" s="354"/>
      <c r="S778" s="354"/>
      <c r="T778" s="354"/>
      <c r="U778" s="354"/>
      <c r="V778" s="354"/>
      <c r="W778" s="354"/>
      <c r="X778" s="354"/>
      <c r="Y778" s="354"/>
      <c r="Z778" s="354"/>
      <c r="AA778" s="354"/>
      <c r="AB778" s="354"/>
      <c r="AC778" s="354"/>
      <c r="AE778" s="354"/>
    </row>
    <row r="779" spans="1:31" x14ac:dyDescent="0.25">
      <c r="A779" s="354"/>
      <c r="B779" s="354"/>
      <c r="C779" s="354"/>
      <c r="D779" s="354"/>
      <c r="E779" s="354"/>
      <c r="G779" s="354"/>
      <c r="H779" s="354"/>
      <c r="I779" s="354"/>
      <c r="J779" s="354"/>
      <c r="N779" s="354"/>
      <c r="P779" s="354"/>
      <c r="S779" s="354"/>
      <c r="T779" s="354"/>
      <c r="U779" s="354"/>
      <c r="V779" s="354"/>
      <c r="W779" s="354"/>
      <c r="X779" s="354"/>
      <c r="Y779" s="354"/>
      <c r="Z779" s="354"/>
      <c r="AA779" s="354"/>
      <c r="AB779" s="354"/>
      <c r="AC779" s="354"/>
      <c r="AE779" s="354"/>
    </row>
    <row r="780" spans="1:31" x14ac:dyDescent="0.25">
      <c r="A780" s="354"/>
      <c r="B780" s="354"/>
      <c r="C780" s="354"/>
      <c r="D780" s="354"/>
      <c r="E780" s="354"/>
      <c r="G780" s="354"/>
      <c r="H780" s="354"/>
      <c r="I780" s="354"/>
      <c r="J780" s="354"/>
      <c r="N780" s="354"/>
      <c r="P780" s="354"/>
      <c r="S780" s="354"/>
      <c r="T780" s="354"/>
      <c r="U780" s="354"/>
      <c r="V780" s="354"/>
      <c r="W780" s="354"/>
      <c r="X780" s="354"/>
      <c r="Y780" s="354"/>
      <c r="Z780" s="354"/>
      <c r="AA780" s="354"/>
      <c r="AB780" s="354"/>
      <c r="AC780" s="354"/>
      <c r="AE780" s="354"/>
    </row>
    <row r="781" spans="1:31" x14ac:dyDescent="0.25">
      <c r="A781" s="354"/>
      <c r="B781" s="354"/>
      <c r="C781" s="354"/>
      <c r="D781" s="354"/>
      <c r="E781" s="354"/>
      <c r="G781" s="354"/>
      <c r="H781" s="354"/>
      <c r="I781" s="354"/>
      <c r="J781" s="354"/>
      <c r="N781" s="354"/>
      <c r="P781" s="354"/>
      <c r="S781" s="354"/>
      <c r="T781" s="354"/>
      <c r="U781" s="354"/>
      <c r="V781" s="354"/>
      <c r="W781" s="354"/>
      <c r="X781" s="354"/>
      <c r="Y781" s="354"/>
      <c r="Z781" s="354"/>
      <c r="AA781" s="354"/>
      <c r="AB781" s="354"/>
      <c r="AC781" s="354"/>
      <c r="AE781" s="354"/>
    </row>
    <row r="782" spans="1:31" x14ac:dyDescent="0.25">
      <c r="A782" s="354"/>
      <c r="B782" s="354"/>
      <c r="C782" s="354"/>
      <c r="D782" s="354"/>
      <c r="E782" s="354"/>
      <c r="G782" s="354"/>
      <c r="H782" s="354"/>
      <c r="I782" s="354"/>
      <c r="J782" s="354"/>
      <c r="N782" s="354"/>
      <c r="P782" s="354"/>
      <c r="S782" s="354"/>
      <c r="T782" s="354"/>
      <c r="U782" s="354"/>
      <c r="V782" s="354"/>
      <c r="W782" s="354"/>
      <c r="X782" s="354"/>
      <c r="Y782" s="354"/>
      <c r="Z782" s="354"/>
      <c r="AA782" s="354"/>
      <c r="AB782" s="354"/>
      <c r="AC782" s="354"/>
      <c r="AE782" s="354"/>
    </row>
    <row r="783" spans="1:31" x14ac:dyDescent="0.25">
      <c r="A783" s="354"/>
      <c r="B783" s="354"/>
      <c r="C783" s="354"/>
      <c r="D783" s="354"/>
      <c r="E783" s="354"/>
      <c r="G783" s="354"/>
      <c r="H783" s="354"/>
      <c r="I783" s="354"/>
      <c r="J783" s="354"/>
      <c r="N783" s="354"/>
      <c r="P783" s="354"/>
      <c r="S783" s="354"/>
      <c r="T783" s="354"/>
      <c r="U783" s="354"/>
      <c r="V783" s="354"/>
      <c r="W783" s="354"/>
      <c r="X783" s="354"/>
      <c r="Y783" s="354"/>
      <c r="Z783" s="354"/>
      <c r="AA783" s="354"/>
      <c r="AB783" s="354"/>
      <c r="AC783" s="354"/>
      <c r="AE783" s="354"/>
    </row>
    <row r="784" spans="1:31" x14ac:dyDescent="0.25">
      <c r="A784" s="354"/>
      <c r="B784" s="354"/>
      <c r="C784" s="354"/>
      <c r="D784" s="354"/>
      <c r="E784" s="354"/>
      <c r="G784" s="354"/>
      <c r="H784" s="354"/>
      <c r="I784" s="354"/>
      <c r="J784" s="354"/>
      <c r="N784" s="354"/>
      <c r="P784" s="354"/>
      <c r="S784" s="354"/>
      <c r="T784" s="354"/>
      <c r="U784" s="354"/>
      <c r="V784" s="354"/>
      <c r="W784" s="354"/>
      <c r="X784" s="354"/>
      <c r="Y784" s="354"/>
      <c r="Z784" s="354"/>
      <c r="AA784" s="354"/>
      <c r="AB784" s="354"/>
      <c r="AC784" s="354"/>
      <c r="AE784" s="354"/>
    </row>
    <row r="785" spans="1:31" x14ac:dyDescent="0.25">
      <c r="A785" s="354"/>
      <c r="B785" s="354"/>
      <c r="C785" s="354"/>
      <c r="D785" s="354"/>
      <c r="E785" s="354"/>
      <c r="G785" s="354"/>
      <c r="H785" s="354"/>
      <c r="I785" s="354"/>
      <c r="J785" s="354"/>
      <c r="N785" s="354"/>
      <c r="P785" s="354"/>
      <c r="S785" s="354"/>
      <c r="T785" s="354"/>
      <c r="U785" s="354"/>
      <c r="V785" s="354"/>
      <c r="W785" s="354"/>
      <c r="X785" s="354"/>
      <c r="Y785" s="354"/>
      <c r="Z785" s="354"/>
      <c r="AA785" s="354"/>
      <c r="AB785" s="354"/>
      <c r="AC785" s="354"/>
      <c r="AE785" s="354"/>
    </row>
    <row r="786" spans="1:31" x14ac:dyDescent="0.25">
      <c r="A786" s="354"/>
      <c r="B786" s="354"/>
      <c r="C786" s="354"/>
      <c r="D786" s="354"/>
      <c r="E786" s="354"/>
      <c r="G786" s="354"/>
      <c r="H786" s="354"/>
      <c r="I786" s="354"/>
      <c r="J786" s="354"/>
      <c r="N786" s="354"/>
      <c r="P786" s="354"/>
      <c r="S786" s="354"/>
      <c r="T786" s="354"/>
      <c r="U786" s="354"/>
      <c r="V786" s="354"/>
      <c r="W786" s="354"/>
      <c r="X786" s="354"/>
      <c r="Y786" s="354"/>
      <c r="Z786" s="354"/>
      <c r="AA786" s="354"/>
      <c r="AB786" s="354"/>
      <c r="AC786" s="354"/>
      <c r="AE786" s="354"/>
    </row>
    <row r="787" spans="1:31" x14ac:dyDescent="0.25">
      <c r="A787" s="354"/>
      <c r="B787" s="354"/>
      <c r="C787" s="354"/>
      <c r="D787" s="354"/>
      <c r="E787" s="354"/>
      <c r="G787" s="354"/>
      <c r="H787" s="354"/>
      <c r="I787" s="354"/>
      <c r="J787" s="354"/>
      <c r="N787" s="354"/>
      <c r="P787" s="354"/>
      <c r="S787" s="354"/>
      <c r="T787" s="354"/>
      <c r="U787" s="354"/>
      <c r="V787" s="354"/>
      <c r="W787" s="354"/>
      <c r="X787" s="354"/>
      <c r="Y787" s="354"/>
      <c r="Z787" s="354"/>
      <c r="AA787" s="354"/>
      <c r="AB787" s="354"/>
      <c r="AC787" s="354"/>
      <c r="AE787" s="354"/>
    </row>
    <row r="788" spans="1:31" x14ac:dyDescent="0.25">
      <c r="A788" s="354"/>
      <c r="B788" s="354"/>
      <c r="C788" s="354"/>
      <c r="D788" s="354"/>
      <c r="E788" s="354"/>
      <c r="G788" s="354"/>
      <c r="H788" s="354"/>
      <c r="I788" s="354"/>
      <c r="J788" s="354"/>
      <c r="N788" s="354"/>
      <c r="P788" s="354"/>
      <c r="S788" s="354"/>
      <c r="T788" s="354"/>
      <c r="U788" s="354"/>
      <c r="V788" s="354"/>
      <c r="W788" s="354"/>
      <c r="X788" s="354"/>
      <c r="Y788" s="354"/>
      <c r="Z788" s="354"/>
      <c r="AA788" s="354"/>
      <c r="AB788" s="354"/>
      <c r="AC788" s="354"/>
      <c r="AE788" s="354"/>
    </row>
    <row r="789" spans="1:31" x14ac:dyDescent="0.25">
      <c r="A789" s="354"/>
      <c r="B789" s="354"/>
      <c r="C789" s="354"/>
      <c r="D789" s="354"/>
      <c r="E789" s="354"/>
      <c r="G789" s="354"/>
      <c r="H789" s="354"/>
      <c r="I789" s="354"/>
      <c r="J789" s="354"/>
      <c r="N789" s="354"/>
      <c r="P789" s="354"/>
      <c r="S789" s="354"/>
      <c r="T789" s="354"/>
      <c r="U789" s="354"/>
      <c r="V789" s="354"/>
      <c r="W789" s="354"/>
      <c r="X789" s="354"/>
      <c r="Y789" s="354"/>
      <c r="Z789" s="354"/>
      <c r="AA789" s="354"/>
      <c r="AB789" s="354"/>
      <c r="AC789" s="354"/>
      <c r="AE789" s="354"/>
    </row>
    <row r="790" spans="1:31" x14ac:dyDescent="0.25">
      <c r="A790" s="354"/>
      <c r="B790" s="354"/>
      <c r="C790" s="354"/>
      <c r="D790" s="354"/>
      <c r="E790" s="354"/>
      <c r="G790" s="354"/>
      <c r="H790" s="354"/>
      <c r="I790" s="354"/>
      <c r="J790" s="354"/>
      <c r="N790" s="354"/>
      <c r="P790" s="354"/>
      <c r="S790" s="354"/>
      <c r="T790" s="354"/>
      <c r="U790" s="354"/>
      <c r="V790" s="354"/>
      <c r="W790" s="354"/>
      <c r="X790" s="354"/>
      <c r="Y790" s="354"/>
      <c r="Z790" s="354"/>
      <c r="AA790" s="354"/>
      <c r="AB790" s="354"/>
      <c r="AC790" s="354"/>
      <c r="AE790" s="354"/>
    </row>
    <row r="791" spans="1:31" x14ac:dyDescent="0.25">
      <c r="A791" s="354"/>
      <c r="B791" s="354"/>
      <c r="C791" s="354"/>
      <c r="D791" s="354"/>
      <c r="E791" s="354"/>
      <c r="G791" s="354"/>
      <c r="H791" s="354"/>
      <c r="I791" s="354"/>
      <c r="J791" s="354"/>
      <c r="N791" s="354"/>
      <c r="P791" s="354"/>
      <c r="S791" s="354"/>
      <c r="T791" s="354"/>
      <c r="U791" s="354"/>
      <c r="V791" s="354"/>
      <c r="W791" s="354"/>
      <c r="X791" s="354"/>
      <c r="Y791" s="354"/>
      <c r="Z791" s="354"/>
      <c r="AA791" s="354"/>
      <c r="AB791" s="354"/>
      <c r="AC791" s="354"/>
      <c r="AE791" s="354"/>
    </row>
    <row r="792" spans="1:31" x14ac:dyDescent="0.25">
      <c r="A792" s="354"/>
      <c r="B792" s="354"/>
      <c r="C792" s="354"/>
      <c r="D792" s="354"/>
      <c r="E792" s="354"/>
      <c r="G792" s="354"/>
      <c r="H792" s="354"/>
      <c r="I792" s="354"/>
      <c r="J792" s="354"/>
      <c r="N792" s="354"/>
      <c r="P792" s="354"/>
      <c r="S792" s="354"/>
      <c r="T792" s="354"/>
      <c r="U792" s="354"/>
      <c r="V792" s="354"/>
      <c r="W792" s="354"/>
      <c r="X792" s="354"/>
      <c r="Y792" s="354"/>
      <c r="Z792" s="354"/>
      <c r="AA792" s="354"/>
      <c r="AB792" s="354"/>
      <c r="AC792" s="354"/>
      <c r="AE792" s="354"/>
    </row>
    <row r="793" spans="1:31" x14ac:dyDescent="0.25">
      <c r="A793" s="354"/>
      <c r="B793" s="354"/>
      <c r="C793" s="354"/>
      <c r="D793" s="354"/>
      <c r="E793" s="354"/>
      <c r="G793" s="354"/>
      <c r="H793" s="354"/>
      <c r="I793" s="354"/>
      <c r="J793" s="354"/>
      <c r="N793" s="354"/>
      <c r="P793" s="354"/>
      <c r="S793" s="354"/>
      <c r="T793" s="354"/>
      <c r="U793" s="354"/>
      <c r="V793" s="354"/>
      <c r="W793" s="354"/>
      <c r="X793" s="354"/>
      <c r="Y793" s="354"/>
      <c r="Z793" s="354"/>
      <c r="AA793" s="354"/>
      <c r="AB793" s="354"/>
      <c r="AC793" s="354"/>
      <c r="AE793" s="354"/>
    </row>
    <row r="794" spans="1:31" x14ac:dyDescent="0.25">
      <c r="A794" s="354"/>
      <c r="B794" s="354"/>
      <c r="C794" s="354"/>
      <c r="D794" s="354"/>
      <c r="E794" s="354"/>
      <c r="G794" s="354"/>
      <c r="H794" s="354"/>
      <c r="I794" s="354"/>
      <c r="J794" s="354"/>
      <c r="N794" s="354"/>
      <c r="P794" s="354"/>
      <c r="S794" s="354"/>
      <c r="T794" s="354"/>
      <c r="U794" s="354"/>
      <c r="V794" s="354"/>
      <c r="W794" s="354"/>
      <c r="X794" s="354"/>
      <c r="Y794" s="354"/>
      <c r="Z794" s="354"/>
      <c r="AA794" s="354"/>
      <c r="AB794" s="354"/>
      <c r="AC794" s="354"/>
      <c r="AE794" s="354"/>
    </row>
    <row r="795" spans="1:31" x14ac:dyDescent="0.25">
      <c r="A795" s="354"/>
      <c r="B795" s="354"/>
      <c r="C795" s="354"/>
      <c r="D795" s="354"/>
      <c r="E795" s="354"/>
      <c r="G795" s="354"/>
      <c r="H795" s="354"/>
      <c r="I795" s="354"/>
      <c r="J795" s="354"/>
      <c r="N795" s="354"/>
      <c r="P795" s="354"/>
      <c r="S795" s="354"/>
      <c r="T795" s="354"/>
      <c r="U795" s="354"/>
      <c r="V795" s="354"/>
      <c r="W795" s="354"/>
      <c r="X795" s="354"/>
      <c r="Y795" s="354"/>
      <c r="Z795" s="354"/>
      <c r="AA795" s="354"/>
      <c r="AB795" s="354"/>
      <c r="AC795" s="354"/>
      <c r="AE795" s="354"/>
    </row>
    <row r="796" spans="1:31" x14ac:dyDescent="0.25">
      <c r="A796" s="354"/>
      <c r="B796" s="354"/>
      <c r="C796" s="354"/>
      <c r="D796" s="354"/>
      <c r="E796" s="354"/>
      <c r="G796" s="354"/>
      <c r="H796" s="354"/>
      <c r="I796" s="354"/>
      <c r="J796" s="354"/>
      <c r="N796" s="354"/>
      <c r="P796" s="354"/>
      <c r="S796" s="354"/>
      <c r="T796" s="354"/>
      <c r="U796" s="354"/>
      <c r="V796" s="354"/>
      <c r="W796" s="354"/>
      <c r="X796" s="354"/>
      <c r="Y796" s="354"/>
      <c r="Z796" s="354"/>
      <c r="AA796" s="354"/>
      <c r="AB796" s="354"/>
      <c r="AC796" s="354"/>
      <c r="AE796" s="354"/>
    </row>
    <row r="797" spans="1:31" x14ac:dyDescent="0.25">
      <c r="A797" s="354"/>
      <c r="B797" s="354"/>
      <c r="C797" s="354"/>
      <c r="D797" s="354"/>
      <c r="E797" s="354"/>
      <c r="G797" s="354"/>
      <c r="H797" s="354"/>
      <c r="I797" s="354"/>
      <c r="J797" s="354"/>
      <c r="N797" s="354"/>
      <c r="P797" s="354"/>
      <c r="S797" s="354"/>
      <c r="T797" s="354"/>
      <c r="U797" s="354"/>
      <c r="V797" s="354"/>
      <c r="W797" s="354"/>
      <c r="X797" s="354"/>
      <c r="Y797" s="354"/>
      <c r="Z797" s="354"/>
      <c r="AA797" s="354"/>
      <c r="AB797" s="354"/>
      <c r="AC797" s="354"/>
      <c r="AE797" s="354"/>
    </row>
    <row r="798" spans="1:31" x14ac:dyDescent="0.25">
      <c r="A798" s="354"/>
      <c r="B798" s="354"/>
      <c r="C798" s="354"/>
      <c r="D798" s="354"/>
      <c r="E798" s="354"/>
      <c r="G798" s="354"/>
      <c r="H798" s="354"/>
      <c r="I798" s="354"/>
      <c r="J798" s="354"/>
      <c r="N798" s="354"/>
      <c r="P798" s="354"/>
      <c r="S798" s="354"/>
      <c r="T798" s="354"/>
      <c r="U798" s="354"/>
      <c r="V798" s="354"/>
      <c r="W798" s="354"/>
      <c r="X798" s="354"/>
      <c r="Y798" s="354"/>
      <c r="Z798" s="354"/>
      <c r="AA798" s="354"/>
      <c r="AB798" s="354"/>
      <c r="AC798" s="354"/>
      <c r="AE798" s="354"/>
    </row>
    <row r="799" spans="1:31" x14ac:dyDescent="0.25">
      <c r="A799" s="354"/>
      <c r="B799" s="354"/>
      <c r="C799" s="354"/>
      <c r="D799" s="354"/>
      <c r="E799" s="354"/>
      <c r="G799" s="354"/>
      <c r="H799" s="354"/>
      <c r="I799" s="354"/>
      <c r="J799" s="354"/>
      <c r="N799" s="354"/>
      <c r="P799" s="354"/>
      <c r="S799" s="354"/>
      <c r="T799" s="354"/>
      <c r="U799" s="354"/>
      <c r="V799" s="354"/>
      <c r="W799" s="354"/>
      <c r="X799" s="354"/>
      <c r="Y799" s="354"/>
      <c r="Z799" s="354"/>
      <c r="AA799" s="354"/>
      <c r="AB799" s="354"/>
      <c r="AC799" s="354"/>
      <c r="AE799" s="354"/>
    </row>
    <row r="800" spans="1:31" x14ac:dyDescent="0.25">
      <c r="A800" s="354"/>
      <c r="B800" s="354"/>
      <c r="C800" s="354"/>
      <c r="D800" s="354"/>
      <c r="E800" s="354"/>
      <c r="G800" s="354"/>
      <c r="H800" s="354"/>
      <c r="I800" s="354"/>
      <c r="J800" s="354"/>
      <c r="N800" s="354"/>
      <c r="P800" s="354"/>
      <c r="S800" s="354"/>
      <c r="T800" s="354"/>
      <c r="U800" s="354"/>
      <c r="V800" s="354"/>
      <c r="W800" s="354"/>
      <c r="X800" s="354"/>
      <c r="Y800" s="354"/>
      <c r="Z800" s="354"/>
      <c r="AA800" s="354"/>
      <c r="AB800" s="354"/>
      <c r="AC800" s="354"/>
      <c r="AE800" s="354"/>
    </row>
    <row r="801" spans="1:31" x14ac:dyDescent="0.25">
      <c r="A801" s="354"/>
      <c r="B801" s="354"/>
      <c r="C801" s="354"/>
      <c r="D801" s="354"/>
      <c r="E801" s="354"/>
      <c r="G801" s="354"/>
      <c r="H801" s="354"/>
      <c r="I801" s="354"/>
      <c r="J801" s="354"/>
      <c r="N801" s="354"/>
      <c r="P801" s="354"/>
      <c r="S801" s="354"/>
      <c r="T801" s="354"/>
      <c r="U801" s="354"/>
      <c r="V801" s="354"/>
      <c r="W801" s="354"/>
      <c r="X801" s="354"/>
      <c r="Y801" s="354"/>
      <c r="Z801" s="354"/>
      <c r="AA801" s="354"/>
      <c r="AB801" s="354"/>
      <c r="AC801" s="354"/>
      <c r="AE801" s="354"/>
    </row>
    <row r="802" spans="1:31" x14ac:dyDescent="0.25">
      <c r="A802" s="354"/>
      <c r="B802" s="354"/>
      <c r="C802" s="354"/>
      <c r="D802" s="354"/>
      <c r="E802" s="354"/>
      <c r="G802" s="354"/>
      <c r="H802" s="354"/>
      <c r="I802" s="354"/>
      <c r="J802" s="354"/>
      <c r="N802" s="354"/>
      <c r="P802" s="354"/>
      <c r="S802" s="354"/>
      <c r="T802" s="354"/>
      <c r="U802" s="354"/>
      <c r="V802" s="354"/>
      <c r="W802" s="354"/>
      <c r="X802" s="354"/>
      <c r="Y802" s="354"/>
      <c r="Z802" s="354"/>
      <c r="AA802" s="354"/>
      <c r="AB802" s="354"/>
      <c r="AC802" s="354"/>
      <c r="AE802" s="354"/>
    </row>
    <row r="803" spans="1:31" x14ac:dyDescent="0.25">
      <c r="A803" s="354"/>
      <c r="B803" s="354"/>
      <c r="C803" s="354"/>
      <c r="D803" s="354"/>
      <c r="E803" s="354"/>
      <c r="G803" s="354"/>
      <c r="H803" s="354"/>
      <c r="I803" s="354"/>
      <c r="J803" s="354"/>
      <c r="N803" s="354"/>
      <c r="P803" s="354"/>
      <c r="S803" s="354"/>
      <c r="T803" s="354"/>
      <c r="U803" s="354"/>
      <c r="V803" s="354"/>
      <c r="W803" s="354"/>
      <c r="X803" s="354"/>
      <c r="Y803" s="354"/>
      <c r="Z803" s="354"/>
      <c r="AA803" s="354"/>
      <c r="AB803" s="354"/>
      <c r="AC803" s="354"/>
      <c r="AE803" s="354"/>
    </row>
    <row r="804" spans="1:31" x14ac:dyDescent="0.25">
      <c r="A804" s="354"/>
      <c r="B804" s="354"/>
      <c r="C804" s="354"/>
      <c r="D804" s="354"/>
      <c r="E804" s="354"/>
      <c r="G804" s="354"/>
      <c r="H804" s="354"/>
      <c r="I804" s="354"/>
      <c r="J804" s="354"/>
      <c r="N804" s="354"/>
      <c r="P804" s="354"/>
      <c r="S804" s="354"/>
      <c r="T804" s="354"/>
      <c r="U804" s="354"/>
      <c r="V804" s="354"/>
      <c r="W804" s="354"/>
      <c r="X804" s="354"/>
      <c r="Y804" s="354"/>
      <c r="Z804" s="354"/>
      <c r="AA804" s="354"/>
      <c r="AB804" s="354"/>
      <c r="AC804" s="354"/>
      <c r="AE804" s="354"/>
    </row>
    <row r="805" spans="1:31" x14ac:dyDescent="0.25">
      <c r="A805" s="354"/>
      <c r="B805" s="354"/>
      <c r="C805" s="354"/>
      <c r="D805" s="354"/>
      <c r="E805" s="354"/>
      <c r="G805" s="354"/>
      <c r="H805" s="354"/>
      <c r="I805" s="354"/>
      <c r="J805" s="354"/>
      <c r="N805" s="354"/>
      <c r="P805" s="354"/>
      <c r="S805" s="354"/>
      <c r="T805" s="354"/>
      <c r="U805" s="354"/>
      <c r="V805" s="354"/>
      <c r="W805" s="354"/>
      <c r="X805" s="354"/>
      <c r="Y805" s="354"/>
      <c r="Z805" s="354"/>
      <c r="AA805" s="354"/>
      <c r="AB805" s="354"/>
      <c r="AC805" s="354"/>
      <c r="AE805" s="354"/>
    </row>
    <row r="806" spans="1:31" x14ac:dyDescent="0.25">
      <c r="A806" s="354"/>
      <c r="B806" s="354"/>
      <c r="C806" s="354"/>
      <c r="D806" s="354"/>
      <c r="E806" s="354"/>
      <c r="G806" s="354"/>
      <c r="H806" s="354"/>
      <c r="I806" s="354"/>
      <c r="J806" s="354"/>
      <c r="N806" s="354"/>
      <c r="P806" s="354"/>
      <c r="S806" s="354"/>
      <c r="T806" s="354"/>
      <c r="U806" s="354"/>
      <c r="V806" s="354"/>
      <c r="W806" s="354"/>
      <c r="X806" s="354"/>
      <c r="Y806" s="354"/>
      <c r="Z806" s="354"/>
      <c r="AA806" s="354"/>
      <c r="AB806" s="354"/>
      <c r="AC806" s="354"/>
      <c r="AE806" s="354"/>
    </row>
    <row r="807" spans="1:31" x14ac:dyDescent="0.25">
      <c r="A807" s="354"/>
      <c r="B807" s="354"/>
      <c r="C807" s="354"/>
      <c r="D807" s="354"/>
      <c r="E807" s="354"/>
      <c r="G807" s="354"/>
      <c r="H807" s="354"/>
      <c r="I807" s="354"/>
      <c r="J807" s="354"/>
      <c r="N807" s="354"/>
      <c r="P807" s="354"/>
      <c r="S807" s="354"/>
      <c r="T807" s="354"/>
      <c r="U807" s="354"/>
      <c r="V807" s="354"/>
      <c r="W807" s="354"/>
      <c r="X807" s="354"/>
      <c r="Y807" s="354"/>
      <c r="Z807" s="354"/>
      <c r="AA807" s="354"/>
      <c r="AB807" s="354"/>
      <c r="AC807" s="354"/>
      <c r="AE807" s="354"/>
    </row>
    <row r="808" spans="1:31" x14ac:dyDescent="0.25">
      <c r="A808" s="354"/>
      <c r="B808" s="354"/>
      <c r="C808" s="354"/>
      <c r="D808" s="354"/>
      <c r="E808" s="354"/>
      <c r="G808" s="354"/>
      <c r="H808" s="354"/>
      <c r="I808" s="354"/>
      <c r="J808" s="354"/>
      <c r="N808" s="354"/>
      <c r="P808" s="354"/>
      <c r="S808" s="354"/>
      <c r="T808" s="354"/>
      <c r="U808" s="354"/>
      <c r="V808" s="354"/>
      <c r="W808" s="354"/>
      <c r="X808" s="354"/>
      <c r="Y808" s="354"/>
      <c r="Z808" s="354"/>
      <c r="AA808" s="354"/>
      <c r="AB808" s="354"/>
      <c r="AC808" s="354"/>
      <c r="AE808" s="354"/>
    </row>
    <row r="809" spans="1:31" x14ac:dyDescent="0.25">
      <c r="A809" s="354"/>
      <c r="B809" s="354"/>
      <c r="C809" s="354"/>
      <c r="D809" s="354"/>
      <c r="E809" s="354"/>
      <c r="G809" s="354"/>
      <c r="H809" s="354"/>
      <c r="I809" s="354"/>
      <c r="J809" s="354"/>
      <c r="N809" s="354"/>
      <c r="P809" s="354"/>
      <c r="S809" s="354"/>
      <c r="T809" s="354"/>
      <c r="U809" s="354"/>
      <c r="V809" s="354"/>
      <c r="W809" s="354"/>
      <c r="X809" s="354"/>
      <c r="Y809" s="354"/>
      <c r="Z809" s="354"/>
      <c r="AA809" s="354"/>
      <c r="AB809" s="354"/>
      <c r="AC809" s="354"/>
      <c r="AE809" s="354"/>
    </row>
    <row r="810" spans="1:31" x14ac:dyDescent="0.25">
      <c r="A810" s="354"/>
      <c r="B810" s="354"/>
      <c r="C810" s="354"/>
      <c r="D810" s="354"/>
      <c r="E810" s="354"/>
      <c r="G810" s="354"/>
      <c r="H810" s="354"/>
      <c r="I810" s="354"/>
      <c r="J810" s="354"/>
      <c r="N810" s="354"/>
      <c r="P810" s="354"/>
      <c r="S810" s="354"/>
      <c r="T810" s="354"/>
      <c r="U810" s="354"/>
      <c r="V810" s="354"/>
      <c r="W810" s="354"/>
      <c r="X810" s="354"/>
      <c r="Y810" s="354"/>
      <c r="Z810" s="354"/>
      <c r="AA810" s="354"/>
      <c r="AB810" s="354"/>
      <c r="AC810" s="354"/>
      <c r="AE810" s="354"/>
    </row>
    <row r="811" spans="1:31" x14ac:dyDescent="0.25">
      <c r="A811" s="354"/>
      <c r="B811" s="354"/>
      <c r="C811" s="354"/>
      <c r="D811" s="354"/>
      <c r="E811" s="354"/>
      <c r="G811" s="354"/>
      <c r="H811" s="354"/>
      <c r="I811" s="354"/>
      <c r="J811" s="354"/>
      <c r="N811" s="354"/>
      <c r="P811" s="354"/>
      <c r="S811" s="354"/>
      <c r="T811" s="354"/>
      <c r="U811" s="354"/>
      <c r="V811" s="354"/>
      <c r="W811" s="354"/>
      <c r="X811" s="354"/>
      <c r="Y811" s="354"/>
      <c r="Z811" s="354"/>
      <c r="AA811" s="354"/>
      <c r="AB811" s="354"/>
      <c r="AC811" s="354"/>
      <c r="AE811" s="354"/>
    </row>
    <row r="812" spans="1:31" x14ac:dyDescent="0.25">
      <c r="A812" s="354"/>
      <c r="B812" s="354"/>
      <c r="C812" s="354"/>
      <c r="D812" s="354"/>
      <c r="E812" s="354"/>
      <c r="G812" s="354"/>
      <c r="H812" s="354"/>
      <c r="I812" s="354"/>
      <c r="J812" s="354"/>
      <c r="N812" s="354"/>
      <c r="P812" s="354"/>
      <c r="S812" s="354"/>
      <c r="T812" s="354"/>
      <c r="U812" s="354"/>
      <c r="V812" s="354"/>
      <c r="W812" s="354"/>
      <c r="X812" s="354"/>
      <c r="Y812" s="354"/>
      <c r="Z812" s="354"/>
      <c r="AA812" s="354"/>
      <c r="AB812" s="354"/>
      <c r="AC812" s="354"/>
      <c r="AE812" s="354"/>
    </row>
    <row r="813" spans="1:31" x14ac:dyDescent="0.25">
      <c r="A813" s="354"/>
      <c r="B813" s="354"/>
      <c r="C813" s="354"/>
      <c r="D813" s="354"/>
      <c r="E813" s="354"/>
      <c r="G813" s="354"/>
      <c r="H813" s="354"/>
      <c r="I813" s="354"/>
      <c r="J813" s="354"/>
      <c r="N813" s="354"/>
      <c r="P813" s="354"/>
      <c r="S813" s="354"/>
      <c r="T813" s="354"/>
      <c r="U813" s="354"/>
      <c r="V813" s="354"/>
      <c r="W813" s="354"/>
      <c r="X813" s="354"/>
      <c r="Y813" s="354"/>
      <c r="Z813" s="354"/>
      <c r="AA813" s="354"/>
      <c r="AB813" s="354"/>
      <c r="AC813" s="354"/>
      <c r="AE813" s="354"/>
    </row>
    <row r="814" spans="1:31" x14ac:dyDescent="0.25">
      <c r="A814" s="354"/>
      <c r="B814" s="354"/>
      <c r="C814" s="354"/>
      <c r="D814" s="354"/>
      <c r="E814" s="354"/>
      <c r="G814" s="354"/>
      <c r="H814" s="354"/>
      <c r="I814" s="354"/>
      <c r="J814" s="354"/>
      <c r="N814" s="354"/>
      <c r="P814" s="354"/>
      <c r="S814" s="354"/>
      <c r="T814" s="354"/>
      <c r="U814" s="354"/>
      <c r="V814" s="354"/>
      <c r="W814" s="354"/>
      <c r="X814" s="354"/>
      <c r="Y814" s="354"/>
      <c r="Z814" s="354"/>
      <c r="AA814" s="354"/>
      <c r="AB814" s="354"/>
      <c r="AC814" s="354"/>
      <c r="AE814" s="354"/>
    </row>
    <row r="815" spans="1:31" x14ac:dyDescent="0.25">
      <c r="A815" s="354"/>
      <c r="B815" s="354"/>
      <c r="C815" s="354"/>
      <c r="D815" s="354"/>
      <c r="E815" s="354"/>
      <c r="G815" s="354"/>
      <c r="H815" s="354"/>
      <c r="I815" s="354"/>
      <c r="J815" s="354"/>
      <c r="N815" s="354"/>
      <c r="P815" s="354"/>
      <c r="S815" s="354"/>
      <c r="T815" s="354"/>
      <c r="U815" s="354"/>
      <c r="V815" s="354"/>
      <c r="W815" s="354"/>
      <c r="X815" s="354"/>
      <c r="Y815" s="354"/>
      <c r="Z815" s="354"/>
      <c r="AA815" s="354"/>
      <c r="AB815" s="354"/>
      <c r="AC815" s="354"/>
      <c r="AE815" s="354"/>
    </row>
    <row r="816" spans="1:31" x14ac:dyDescent="0.25">
      <c r="A816" s="354"/>
      <c r="B816" s="354"/>
      <c r="C816" s="354"/>
      <c r="D816" s="354"/>
      <c r="E816" s="354"/>
      <c r="G816" s="354"/>
      <c r="H816" s="354"/>
      <c r="I816" s="354"/>
      <c r="J816" s="354"/>
      <c r="N816" s="354"/>
      <c r="P816" s="354"/>
      <c r="S816" s="354"/>
      <c r="T816" s="354"/>
      <c r="U816" s="354"/>
      <c r="V816" s="354"/>
      <c r="W816" s="354"/>
      <c r="X816" s="354"/>
      <c r="Y816" s="354"/>
      <c r="Z816" s="354"/>
      <c r="AA816" s="354"/>
      <c r="AB816" s="354"/>
      <c r="AC816" s="354"/>
      <c r="AE816" s="354"/>
    </row>
    <row r="817" spans="1:31" x14ac:dyDescent="0.25">
      <c r="A817" s="354"/>
      <c r="B817" s="354"/>
      <c r="C817" s="354"/>
      <c r="D817" s="354"/>
      <c r="E817" s="354"/>
      <c r="G817" s="354"/>
      <c r="H817" s="354"/>
      <c r="I817" s="354"/>
      <c r="J817" s="354"/>
      <c r="N817" s="354"/>
      <c r="P817" s="354"/>
      <c r="S817" s="354"/>
      <c r="T817" s="354"/>
      <c r="U817" s="354"/>
      <c r="V817" s="354"/>
      <c r="W817" s="354"/>
      <c r="X817" s="354"/>
      <c r="Y817" s="354"/>
      <c r="Z817" s="354"/>
      <c r="AA817" s="354"/>
      <c r="AB817" s="354"/>
      <c r="AC817" s="354"/>
      <c r="AE817" s="354"/>
    </row>
    <row r="818" spans="1:31" x14ac:dyDescent="0.25">
      <c r="A818" s="354"/>
      <c r="B818" s="354"/>
      <c r="C818" s="354"/>
      <c r="D818" s="354"/>
      <c r="E818" s="354"/>
      <c r="G818" s="354"/>
      <c r="H818" s="354"/>
      <c r="I818" s="354"/>
      <c r="J818" s="354"/>
      <c r="N818" s="354"/>
      <c r="P818" s="354"/>
      <c r="S818" s="354"/>
      <c r="T818" s="354"/>
      <c r="U818" s="354"/>
      <c r="V818" s="354"/>
      <c r="W818" s="354"/>
      <c r="X818" s="354"/>
      <c r="Y818" s="354"/>
      <c r="Z818" s="354"/>
      <c r="AA818" s="354"/>
      <c r="AB818" s="354"/>
      <c r="AC818" s="354"/>
      <c r="AE818" s="354"/>
    </row>
    <row r="819" spans="1:31" x14ac:dyDescent="0.25">
      <c r="A819" s="354"/>
      <c r="B819" s="354"/>
      <c r="C819" s="354"/>
      <c r="D819" s="354"/>
      <c r="E819" s="354"/>
      <c r="G819" s="354"/>
      <c r="H819" s="354"/>
      <c r="I819" s="354"/>
      <c r="J819" s="354"/>
      <c r="N819" s="354"/>
      <c r="P819" s="354"/>
      <c r="S819" s="354"/>
      <c r="T819" s="354"/>
      <c r="U819" s="354"/>
      <c r="V819" s="354"/>
      <c r="W819" s="354"/>
      <c r="X819" s="354"/>
      <c r="Y819" s="354"/>
      <c r="Z819" s="354"/>
      <c r="AA819" s="354"/>
      <c r="AB819" s="354"/>
      <c r="AC819" s="354"/>
      <c r="AE819" s="354"/>
    </row>
    <row r="820" spans="1:31" x14ac:dyDescent="0.25">
      <c r="A820" s="354"/>
      <c r="B820" s="354"/>
      <c r="C820" s="354"/>
      <c r="D820" s="354"/>
      <c r="E820" s="354"/>
      <c r="G820" s="354"/>
      <c r="H820" s="354"/>
      <c r="I820" s="354"/>
      <c r="J820" s="354"/>
      <c r="N820" s="354"/>
      <c r="P820" s="354"/>
      <c r="S820" s="354"/>
      <c r="T820" s="354"/>
      <c r="U820" s="354"/>
      <c r="V820" s="354"/>
      <c r="W820" s="354"/>
      <c r="X820" s="354"/>
      <c r="Y820" s="354"/>
      <c r="Z820" s="354"/>
      <c r="AA820" s="354"/>
      <c r="AB820" s="354"/>
      <c r="AC820" s="354"/>
      <c r="AE820" s="354"/>
    </row>
    <row r="821" spans="1:31" x14ac:dyDescent="0.25">
      <c r="A821" s="354"/>
      <c r="B821" s="354"/>
      <c r="C821" s="354"/>
      <c r="D821" s="354"/>
      <c r="E821" s="354"/>
      <c r="G821" s="354"/>
      <c r="H821" s="354"/>
      <c r="I821" s="354"/>
      <c r="J821" s="354"/>
      <c r="N821" s="354"/>
      <c r="P821" s="354"/>
      <c r="S821" s="354"/>
      <c r="T821" s="354"/>
      <c r="U821" s="354"/>
      <c r="V821" s="354"/>
      <c r="W821" s="354"/>
      <c r="X821" s="354"/>
      <c r="Y821" s="354"/>
      <c r="Z821" s="354"/>
      <c r="AA821" s="354"/>
      <c r="AB821" s="354"/>
      <c r="AC821" s="354"/>
      <c r="AE821" s="354"/>
    </row>
    <row r="822" spans="1:31" x14ac:dyDescent="0.25">
      <c r="A822" s="354"/>
      <c r="B822" s="354"/>
      <c r="C822" s="354"/>
      <c r="D822" s="354"/>
      <c r="E822" s="354"/>
      <c r="G822" s="354"/>
      <c r="H822" s="354"/>
      <c r="I822" s="354"/>
      <c r="J822" s="354"/>
      <c r="N822" s="354"/>
      <c r="P822" s="354"/>
      <c r="S822" s="354"/>
      <c r="T822" s="354"/>
      <c r="U822" s="354"/>
      <c r="V822" s="354"/>
      <c r="W822" s="354"/>
      <c r="X822" s="354"/>
      <c r="Y822" s="354"/>
      <c r="Z822" s="354"/>
      <c r="AA822" s="354"/>
      <c r="AB822" s="354"/>
      <c r="AC822" s="354"/>
      <c r="AE822" s="354"/>
    </row>
    <row r="823" spans="1:31" x14ac:dyDescent="0.25">
      <c r="A823" s="354"/>
      <c r="B823" s="354"/>
      <c r="C823" s="354"/>
      <c r="D823" s="354"/>
      <c r="E823" s="354"/>
      <c r="G823" s="354"/>
      <c r="H823" s="354"/>
      <c r="I823" s="354"/>
      <c r="J823" s="354"/>
      <c r="N823" s="354"/>
      <c r="P823" s="354"/>
      <c r="S823" s="354"/>
      <c r="T823" s="354"/>
      <c r="U823" s="354"/>
      <c r="V823" s="354"/>
      <c r="W823" s="354"/>
      <c r="X823" s="354"/>
      <c r="Y823" s="354"/>
      <c r="Z823" s="354"/>
      <c r="AA823" s="354"/>
      <c r="AB823" s="354"/>
      <c r="AC823" s="354"/>
      <c r="AE823" s="354"/>
    </row>
    <row r="824" spans="1:31" x14ac:dyDescent="0.25">
      <c r="A824" s="354"/>
      <c r="B824" s="354"/>
      <c r="C824" s="354"/>
      <c r="D824" s="354"/>
      <c r="E824" s="354"/>
      <c r="G824" s="354"/>
      <c r="H824" s="354"/>
      <c r="I824" s="354"/>
      <c r="J824" s="354"/>
      <c r="N824" s="354"/>
      <c r="P824" s="354"/>
      <c r="S824" s="354"/>
      <c r="T824" s="354"/>
      <c r="U824" s="354"/>
      <c r="V824" s="354"/>
      <c r="W824" s="354"/>
      <c r="X824" s="354"/>
      <c r="Y824" s="354"/>
      <c r="Z824" s="354"/>
      <c r="AA824" s="354"/>
      <c r="AB824" s="354"/>
      <c r="AC824" s="354"/>
      <c r="AE824" s="354"/>
    </row>
    <row r="825" spans="1:31" x14ac:dyDescent="0.25">
      <c r="A825" s="354"/>
      <c r="B825" s="354"/>
      <c r="C825" s="354"/>
      <c r="D825" s="354"/>
      <c r="E825" s="354"/>
      <c r="G825" s="354"/>
      <c r="H825" s="354"/>
      <c r="I825" s="354"/>
      <c r="J825" s="354"/>
      <c r="N825" s="354"/>
      <c r="P825" s="354"/>
      <c r="S825" s="354"/>
      <c r="T825" s="354"/>
      <c r="U825" s="354"/>
      <c r="V825" s="354"/>
      <c r="W825" s="354"/>
      <c r="X825" s="354"/>
      <c r="Y825" s="354"/>
      <c r="Z825" s="354"/>
      <c r="AA825" s="354"/>
      <c r="AB825" s="354"/>
      <c r="AC825" s="354"/>
      <c r="AE825" s="354"/>
    </row>
    <row r="826" spans="1:31" x14ac:dyDescent="0.25">
      <c r="A826" s="354"/>
      <c r="B826" s="354"/>
      <c r="C826" s="354"/>
      <c r="D826" s="354"/>
      <c r="E826" s="354"/>
      <c r="G826" s="354"/>
      <c r="H826" s="354"/>
      <c r="I826" s="354"/>
      <c r="J826" s="354"/>
      <c r="N826" s="354"/>
      <c r="P826" s="354"/>
      <c r="S826" s="354"/>
      <c r="T826" s="354"/>
      <c r="U826" s="354"/>
      <c r="V826" s="354"/>
      <c r="W826" s="354"/>
      <c r="X826" s="354"/>
      <c r="Y826" s="354"/>
      <c r="Z826" s="354"/>
      <c r="AA826" s="354"/>
      <c r="AB826" s="354"/>
      <c r="AC826" s="354"/>
      <c r="AE826" s="354"/>
    </row>
    <row r="827" spans="1:31" x14ac:dyDescent="0.25">
      <c r="A827" s="354"/>
      <c r="B827" s="354"/>
      <c r="C827" s="354"/>
      <c r="D827" s="354"/>
      <c r="E827" s="354"/>
      <c r="G827" s="354"/>
      <c r="H827" s="354"/>
      <c r="I827" s="354"/>
      <c r="J827" s="354"/>
      <c r="N827" s="354"/>
      <c r="P827" s="354"/>
      <c r="S827" s="354"/>
      <c r="T827" s="354"/>
      <c r="U827" s="354"/>
      <c r="V827" s="354"/>
      <c r="W827" s="354"/>
      <c r="X827" s="354"/>
      <c r="Y827" s="354"/>
      <c r="Z827" s="354"/>
      <c r="AA827" s="354"/>
      <c r="AB827" s="354"/>
      <c r="AC827" s="354"/>
      <c r="AE827" s="354"/>
    </row>
    <row r="828" spans="1:31" x14ac:dyDescent="0.25">
      <c r="A828" s="354"/>
      <c r="B828" s="354"/>
      <c r="C828" s="354"/>
      <c r="D828" s="354"/>
      <c r="E828" s="354"/>
      <c r="G828" s="354"/>
      <c r="H828" s="354"/>
      <c r="I828" s="354"/>
      <c r="J828" s="354"/>
      <c r="N828" s="354"/>
      <c r="P828" s="354"/>
      <c r="S828" s="354"/>
      <c r="T828" s="354"/>
      <c r="U828" s="354"/>
      <c r="V828" s="354"/>
      <c r="W828" s="354"/>
      <c r="X828" s="354"/>
      <c r="Y828" s="354"/>
      <c r="Z828" s="354"/>
      <c r="AA828" s="354"/>
      <c r="AB828" s="354"/>
      <c r="AC828" s="354"/>
      <c r="AE828" s="354"/>
    </row>
    <row r="829" spans="1:31" x14ac:dyDescent="0.25">
      <c r="A829" s="354"/>
      <c r="B829" s="354"/>
      <c r="C829" s="354"/>
      <c r="D829" s="354"/>
      <c r="E829" s="354"/>
      <c r="G829" s="354"/>
      <c r="H829" s="354"/>
      <c r="I829" s="354"/>
      <c r="J829" s="354"/>
      <c r="N829" s="354"/>
      <c r="P829" s="354"/>
      <c r="S829" s="354"/>
      <c r="T829" s="354"/>
      <c r="U829" s="354"/>
      <c r="V829" s="354"/>
      <c r="W829" s="354"/>
      <c r="X829" s="354"/>
      <c r="Y829" s="354"/>
      <c r="Z829" s="354"/>
      <c r="AA829" s="354"/>
      <c r="AB829" s="354"/>
      <c r="AC829" s="354"/>
      <c r="AE829" s="354"/>
    </row>
    <row r="830" spans="1:31" x14ac:dyDescent="0.25">
      <c r="A830" s="354"/>
      <c r="B830" s="354"/>
      <c r="C830" s="354"/>
      <c r="D830" s="354"/>
      <c r="E830" s="354"/>
      <c r="G830" s="354"/>
      <c r="H830" s="354"/>
      <c r="I830" s="354"/>
      <c r="J830" s="354"/>
      <c r="N830" s="354"/>
      <c r="P830" s="354"/>
      <c r="S830" s="354"/>
      <c r="T830" s="354"/>
      <c r="U830" s="354"/>
      <c r="V830" s="354"/>
      <c r="W830" s="354"/>
      <c r="X830" s="354"/>
      <c r="Y830" s="354"/>
      <c r="Z830" s="354"/>
      <c r="AA830" s="354"/>
      <c r="AB830" s="354"/>
      <c r="AC830" s="354"/>
      <c r="AE830" s="354"/>
    </row>
    <row r="831" spans="1:31" x14ac:dyDescent="0.25">
      <c r="A831" s="354"/>
      <c r="B831" s="354"/>
      <c r="C831" s="354"/>
      <c r="D831" s="354"/>
      <c r="E831" s="354"/>
      <c r="G831" s="354"/>
      <c r="H831" s="354"/>
      <c r="I831" s="354"/>
      <c r="J831" s="354"/>
      <c r="N831" s="354"/>
      <c r="P831" s="354"/>
      <c r="S831" s="354"/>
      <c r="T831" s="354"/>
      <c r="U831" s="354"/>
      <c r="V831" s="354"/>
      <c r="W831" s="354"/>
      <c r="X831" s="354"/>
      <c r="Y831" s="354"/>
      <c r="Z831" s="354"/>
      <c r="AA831" s="354"/>
      <c r="AB831" s="354"/>
      <c r="AC831" s="354"/>
      <c r="AE831" s="354"/>
    </row>
    <row r="832" spans="1:31" x14ac:dyDescent="0.25">
      <c r="A832" s="354"/>
      <c r="B832" s="354"/>
      <c r="C832" s="354"/>
      <c r="D832" s="354"/>
      <c r="E832" s="354"/>
      <c r="G832" s="354"/>
      <c r="H832" s="354"/>
      <c r="I832" s="354"/>
      <c r="J832" s="354"/>
      <c r="N832" s="354"/>
      <c r="P832" s="354"/>
      <c r="S832" s="354"/>
      <c r="T832" s="354"/>
      <c r="U832" s="354"/>
      <c r="V832" s="354"/>
      <c r="W832" s="354"/>
      <c r="X832" s="354"/>
      <c r="Y832" s="354"/>
      <c r="Z832" s="354"/>
      <c r="AA832" s="354"/>
      <c r="AB832" s="354"/>
      <c r="AC832" s="354"/>
      <c r="AE832" s="354"/>
    </row>
    <row r="833" spans="1:31" x14ac:dyDescent="0.25">
      <c r="A833" s="354"/>
      <c r="B833" s="354"/>
      <c r="C833" s="354"/>
      <c r="D833" s="354"/>
      <c r="E833" s="354"/>
      <c r="G833" s="354"/>
      <c r="H833" s="354"/>
      <c r="I833" s="354"/>
      <c r="J833" s="354"/>
      <c r="N833" s="354"/>
      <c r="P833" s="354"/>
      <c r="S833" s="354"/>
      <c r="T833" s="354"/>
      <c r="U833" s="354"/>
      <c r="V833" s="354"/>
      <c r="W833" s="354"/>
      <c r="X833" s="354"/>
      <c r="Y833" s="354"/>
      <c r="Z833" s="354"/>
      <c r="AA833" s="354"/>
      <c r="AB833" s="354"/>
      <c r="AC833" s="354"/>
      <c r="AE833" s="354"/>
    </row>
    <row r="834" spans="1:31" x14ac:dyDescent="0.25">
      <c r="A834" s="354"/>
      <c r="B834" s="354"/>
      <c r="C834" s="354"/>
      <c r="D834" s="354"/>
      <c r="E834" s="354"/>
      <c r="G834" s="354"/>
      <c r="H834" s="354"/>
      <c r="I834" s="354"/>
      <c r="J834" s="354"/>
      <c r="N834" s="354"/>
      <c r="P834" s="354"/>
      <c r="S834" s="354"/>
      <c r="T834" s="354"/>
      <c r="U834" s="354"/>
      <c r="V834" s="354"/>
      <c r="W834" s="354"/>
      <c r="X834" s="354"/>
      <c r="Y834" s="354"/>
      <c r="Z834" s="354"/>
      <c r="AA834" s="354"/>
      <c r="AB834" s="354"/>
      <c r="AC834" s="354"/>
      <c r="AE834" s="354"/>
    </row>
    <row r="835" spans="1:31" x14ac:dyDescent="0.25">
      <c r="A835" s="354"/>
      <c r="B835" s="354"/>
      <c r="C835" s="354"/>
      <c r="D835" s="354"/>
      <c r="E835" s="354"/>
      <c r="G835" s="354"/>
      <c r="H835" s="354"/>
      <c r="I835" s="354"/>
      <c r="J835" s="354"/>
      <c r="N835" s="354"/>
      <c r="P835" s="354"/>
      <c r="S835" s="354"/>
      <c r="T835" s="354"/>
      <c r="U835" s="354"/>
      <c r="V835" s="354"/>
      <c r="W835" s="354"/>
      <c r="X835" s="354"/>
      <c r="Y835" s="354"/>
      <c r="Z835" s="354"/>
      <c r="AA835" s="354"/>
      <c r="AB835" s="354"/>
      <c r="AC835" s="354"/>
      <c r="AE835" s="354"/>
    </row>
    <row r="836" spans="1:31" x14ac:dyDescent="0.25">
      <c r="A836" s="354"/>
      <c r="B836" s="354"/>
      <c r="C836" s="354"/>
      <c r="D836" s="354"/>
      <c r="E836" s="354"/>
      <c r="G836" s="354"/>
      <c r="H836" s="354"/>
      <c r="I836" s="354"/>
      <c r="J836" s="354"/>
      <c r="N836" s="354"/>
      <c r="P836" s="354"/>
      <c r="S836" s="354"/>
      <c r="T836" s="354"/>
      <c r="U836" s="354"/>
      <c r="V836" s="354"/>
      <c r="W836" s="354"/>
      <c r="X836" s="354"/>
      <c r="Y836" s="354"/>
      <c r="Z836" s="354"/>
      <c r="AA836" s="354"/>
      <c r="AB836" s="354"/>
      <c r="AC836" s="354"/>
      <c r="AE836" s="354"/>
    </row>
    <row r="837" spans="1:31" x14ac:dyDescent="0.25">
      <c r="A837" s="354"/>
      <c r="B837" s="354"/>
      <c r="C837" s="354"/>
      <c r="D837" s="354"/>
      <c r="E837" s="354"/>
      <c r="G837" s="354"/>
      <c r="H837" s="354"/>
      <c r="I837" s="354"/>
      <c r="J837" s="354"/>
      <c r="N837" s="354"/>
      <c r="P837" s="354"/>
      <c r="S837" s="354"/>
      <c r="T837" s="354"/>
      <c r="U837" s="354"/>
      <c r="V837" s="354"/>
      <c r="W837" s="354"/>
      <c r="X837" s="354"/>
      <c r="Y837" s="354"/>
      <c r="Z837" s="354"/>
      <c r="AA837" s="354"/>
      <c r="AB837" s="354"/>
      <c r="AC837" s="354"/>
      <c r="AE837" s="354"/>
    </row>
    <row r="838" spans="1:31" x14ac:dyDescent="0.25">
      <c r="A838" s="354"/>
      <c r="B838" s="354"/>
      <c r="C838" s="354"/>
      <c r="D838" s="354"/>
      <c r="E838" s="354"/>
      <c r="G838" s="354"/>
      <c r="H838" s="354"/>
      <c r="I838" s="354"/>
      <c r="J838" s="354"/>
      <c r="N838" s="354"/>
      <c r="P838" s="354"/>
      <c r="S838" s="354"/>
      <c r="T838" s="354"/>
      <c r="U838" s="354"/>
      <c r="V838" s="354"/>
      <c r="W838" s="354"/>
      <c r="X838" s="354"/>
      <c r="Y838" s="354"/>
      <c r="Z838" s="354"/>
      <c r="AA838" s="354"/>
      <c r="AB838" s="354"/>
      <c r="AC838" s="354"/>
      <c r="AE838" s="354"/>
    </row>
    <row r="839" spans="1:31" x14ac:dyDescent="0.25">
      <c r="A839" s="354"/>
      <c r="B839" s="354"/>
      <c r="C839" s="354"/>
      <c r="D839" s="354"/>
      <c r="E839" s="354"/>
      <c r="G839" s="354"/>
      <c r="H839" s="354"/>
      <c r="I839" s="354"/>
      <c r="J839" s="354"/>
      <c r="N839" s="354"/>
      <c r="P839" s="354"/>
      <c r="S839" s="354"/>
      <c r="T839" s="354"/>
      <c r="U839" s="354"/>
      <c r="V839" s="354"/>
      <c r="W839" s="354"/>
      <c r="X839" s="354"/>
      <c r="Y839" s="354"/>
      <c r="Z839" s="354"/>
      <c r="AA839" s="354"/>
      <c r="AB839" s="354"/>
      <c r="AC839" s="354"/>
      <c r="AE839" s="354"/>
    </row>
    <row r="840" spans="1:31" x14ac:dyDescent="0.25">
      <c r="A840" s="354"/>
      <c r="B840" s="354"/>
      <c r="C840" s="354"/>
      <c r="D840" s="354"/>
      <c r="E840" s="354"/>
      <c r="G840" s="354"/>
      <c r="H840" s="354"/>
      <c r="I840" s="354"/>
      <c r="J840" s="354"/>
      <c r="N840" s="354"/>
      <c r="P840" s="354"/>
      <c r="S840" s="354"/>
      <c r="T840" s="354"/>
      <c r="U840" s="354"/>
      <c r="V840" s="354"/>
      <c r="W840" s="354"/>
      <c r="X840" s="354"/>
      <c r="Y840" s="354"/>
      <c r="Z840" s="354"/>
      <c r="AA840" s="354"/>
      <c r="AB840" s="354"/>
      <c r="AC840" s="354"/>
      <c r="AE840" s="354"/>
    </row>
    <row r="841" spans="1:31" x14ac:dyDescent="0.25">
      <c r="A841" s="354"/>
      <c r="B841" s="354"/>
      <c r="C841" s="354"/>
      <c r="D841" s="354"/>
      <c r="E841" s="354"/>
      <c r="G841" s="354"/>
      <c r="H841" s="354"/>
      <c r="I841" s="354"/>
      <c r="J841" s="354"/>
      <c r="N841" s="354"/>
      <c r="P841" s="354"/>
      <c r="S841" s="354"/>
      <c r="T841" s="354"/>
      <c r="U841" s="354"/>
      <c r="V841" s="354"/>
      <c r="W841" s="354"/>
      <c r="X841" s="354"/>
      <c r="Y841" s="354"/>
      <c r="Z841" s="354"/>
      <c r="AA841" s="354"/>
      <c r="AB841" s="354"/>
      <c r="AC841" s="354"/>
      <c r="AE841" s="354"/>
    </row>
    <row r="842" spans="1:31" x14ac:dyDescent="0.25">
      <c r="A842" s="354"/>
      <c r="B842" s="354"/>
      <c r="C842" s="354"/>
      <c r="D842" s="354"/>
      <c r="E842" s="354"/>
      <c r="G842" s="354"/>
      <c r="H842" s="354"/>
      <c r="I842" s="354"/>
      <c r="J842" s="354"/>
      <c r="N842" s="354"/>
      <c r="P842" s="354"/>
      <c r="S842" s="354"/>
      <c r="T842" s="354"/>
      <c r="U842" s="354"/>
      <c r="V842" s="354"/>
      <c r="W842" s="354"/>
      <c r="X842" s="354"/>
      <c r="Y842" s="354"/>
      <c r="Z842" s="354"/>
      <c r="AA842" s="354"/>
      <c r="AB842" s="354"/>
      <c r="AC842" s="354"/>
      <c r="AE842" s="354"/>
    </row>
    <row r="843" spans="1:31" x14ac:dyDescent="0.25">
      <c r="A843" s="354"/>
      <c r="B843" s="354"/>
      <c r="C843" s="354"/>
      <c r="D843" s="354"/>
      <c r="E843" s="354"/>
      <c r="G843" s="354"/>
      <c r="H843" s="354"/>
      <c r="I843" s="354"/>
      <c r="J843" s="354"/>
      <c r="N843" s="354"/>
      <c r="P843" s="354"/>
      <c r="S843" s="354"/>
      <c r="T843" s="354"/>
      <c r="U843" s="354"/>
      <c r="V843" s="354"/>
      <c r="W843" s="354"/>
      <c r="X843" s="354"/>
      <c r="Y843" s="354"/>
      <c r="Z843" s="354"/>
      <c r="AA843" s="354"/>
      <c r="AB843" s="354"/>
      <c r="AC843" s="354"/>
      <c r="AE843" s="354"/>
    </row>
    <row r="844" spans="1:31" x14ac:dyDescent="0.25">
      <c r="A844" s="354"/>
      <c r="B844" s="354"/>
      <c r="C844" s="354"/>
      <c r="D844" s="354"/>
      <c r="E844" s="354"/>
      <c r="G844" s="354"/>
      <c r="H844" s="354"/>
      <c r="I844" s="354"/>
      <c r="J844" s="354"/>
      <c r="N844" s="354"/>
      <c r="P844" s="354"/>
      <c r="S844" s="354"/>
      <c r="T844" s="354"/>
      <c r="U844" s="354"/>
      <c r="V844" s="354"/>
      <c r="W844" s="354"/>
      <c r="X844" s="354"/>
      <c r="Y844" s="354"/>
      <c r="Z844" s="354"/>
      <c r="AA844" s="354"/>
      <c r="AB844" s="354"/>
      <c r="AC844" s="354"/>
      <c r="AE844" s="354"/>
    </row>
    <row r="845" spans="1:31" x14ac:dyDescent="0.25">
      <c r="A845" s="354"/>
      <c r="B845" s="354"/>
      <c r="C845" s="354"/>
      <c r="D845" s="354"/>
      <c r="E845" s="354"/>
      <c r="G845" s="354"/>
      <c r="H845" s="354"/>
      <c r="I845" s="354"/>
      <c r="J845" s="354"/>
      <c r="N845" s="354"/>
      <c r="P845" s="354"/>
      <c r="S845" s="354"/>
      <c r="T845" s="354"/>
      <c r="U845" s="354"/>
      <c r="V845" s="354"/>
      <c r="W845" s="354"/>
      <c r="X845" s="354"/>
      <c r="Y845" s="354"/>
      <c r="Z845" s="354"/>
      <c r="AA845" s="354"/>
      <c r="AB845" s="354"/>
      <c r="AC845" s="354"/>
      <c r="AE845" s="354"/>
    </row>
    <row r="846" spans="1:31" x14ac:dyDescent="0.25">
      <c r="A846" s="354"/>
      <c r="B846" s="354"/>
      <c r="C846" s="354"/>
      <c r="D846" s="354"/>
      <c r="E846" s="354"/>
      <c r="G846" s="354"/>
      <c r="H846" s="354"/>
      <c r="I846" s="354"/>
      <c r="J846" s="354"/>
      <c r="N846" s="354"/>
      <c r="P846" s="354"/>
      <c r="S846" s="354"/>
      <c r="T846" s="354"/>
      <c r="U846" s="354"/>
      <c r="V846" s="354"/>
      <c r="W846" s="354"/>
      <c r="X846" s="354"/>
      <c r="Y846" s="354"/>
      <c r="Z846" s="354"/>
      <c r="AA846" s="354"/>
      <c r="AB846" s="354"/>
      <c r="AC846" s="354"/>
      <c r="AE846" s="354"/>
    </row>
    <row r="847" spans="1:31" x14ac:dyDescent="0.25">
      <c r="A847" s="354"/>
      <c r="B847" s="354"/>
      <c r="C847" s="354"/>
      <c r="D847" s="354"/>
      <c r="E847" s="354"/>
      <c r="G847" s="354"/>
      <c r="H847" s="354"/>
      <c r="I847" s="354"/>
      <c r="J847" s="354"/>
      <c r="N847" s="354"/>
      <c r="P847" s="354"/>
      <c r="S847" s="354"/>
      <c r="T847" s="354"/>
      <c r="U847" s="354"/>
      <c r="V847" s="354"/>
      <c r="W847" s="354"/>
      <c r="X847" s="354"/>
      <c r="Y847" s="354"/>
      <c r="Z847" s="354"/>
      <c r="AA847" s="354"/>
      <c r="AB847" s="354"/>
      <c r="AC847" s="354"/>
      <c r="AE847" s="354"/>
    </row>
    <row r="848" spans="1:31" x14ac:dyDescent="0.25">
      <c r="A848" s="354"/>
      <c r="B848" s="354"/>
      <c r="C848" s="354"/>
      <c r="D848" s="354"/>
      <c r="E848" s="354"/>
      <c r="G848" s="354"/>
      <c r="H848" s="354"/>
      <c r="I848" s="354"/>
      <c r="J848" s="354"/>
      <c r="N848" s="354"/>
      <c r="P848" s="354"/>
      <c r="S848" s="354"/>
      <c r="T848" s="354"/>
      <c r="U848" s="354"/>
      <c r="V848" s="354"/>
      <c r="W848" s="354"/>
      <c r="X848" s="354"/>
      <c r="Y848" s="354"/>
      <c r="Z848" s="354"/>
      <c r="AA848" s="354"/>
      <c r="AB848" s="354"/>
      <c r="AC848" s="354"/>
      <c r="AE848" s="354"/>
    </row>
    <row r="849" spans="1:31" x14ac:dyDescent="0.25">
      <c r="A849" s="354"/>
      <c r="B849" s="354"/>
      <c r="C849" s="354"/>
      <c r="D849" s="354"/>
      <c r="E849" s="354"/>
      <c r="G849" s="354"/>
      <c r="H849" s="354"/>
      <c r="I849" s="354"/>
      <c r="J849" s="354"/>
      <c r="N849" s="354"/>
      <c r="P849" s="354"/>
      <c r="S849" s="354"/>
      <c r="T849" s="354"/>
      <c r="U849" s="354"/>
      <c r="V849" s="354"/>
      <c r="W849" s="354"/>
      <c r="X849" s="354"/>
      <c r="Y849" s="354"/>
      <c r="Z849" s="354"/>
      <c r="AA849" s="354"/>
      <c r="AB849" s="354"/>
      <c r="AC849" s="354"/>
      <c r="AE849" s="354"/>
    </row>
    <row r="850" spans="1:31" x14ac:dyDescent="0.25">
      <c r="A850" s="354"/>
      <c r="B850" s="354"/>
      <c r="C850" s="354"/>
      <c r="D850" s="354"/>
      <c r="E850" s="354"/>
      <c r="G850" s="354"/>
      <c r="H850" s="354"/>
      <c r="I850" s="354"/>
      <c r="J850" s="354"/>
      <c r="N850" s="354"/>
      <c r="P850" s="354"/>
      <c r="S850" s="354"/>
      <c r="T850" s="354"/>
      <c r="U850" s="354"/>
      <c r="V850" s="354"/>
      <c r="W850" s="354"/>
      <c r="X850" s="354"/>
      <c r="Y850" s="354"/>
      <c r="Z850" s="354"/>
      <c r="AA850" s="354"/>
      <c r="AB850" s="354"/>
      <c r="AC850" s="354"/>
      <c r="AE850" s="354"/>
    </row>
    <row r="851" spans="1:31" x14ac:dyDescent="0.25">
      <c r="A851" s="354"/>
      <c r="B851" s="354"/>
      <c r="C851" s="354"/>
      <c r="D851" s="354"/>
      <c r="E851" s="354"/>
      <c r="G851" s="354"/>
      <c r="H851" s="354"/>
      <c r="I851" s="354"/>
      <c r="J851" s="354"/>
      <c r="N851" s="354"/>
      <c r="P851" s="354"/>
      <c r="S851" s="354"/>
      <c r="T851" s="354"/>
      <c r="U851" s="354"/>
      <c r="V851" s="354"/>
      <c r="W851" s="354"/>
      <c r="X851" s="354"/>
      <c r="Y851" s="354"/>
      <c r="Z851" s="354"/>
      <c r="AA851" s="354"/>
      <c r="AB851" s="354"/>
      <c r="AC851" s="354"/>
      <c r="AE851" s="354"/>
    </row>
    <row r="852" spans="1:31" x14ac:dyDescent="0.25">
      <c r="A852" s="354"/>
      <c r="B852" s="354"/>
      <c r="C852" s="354"/>
      <c r="D852" s="354"/>
      <c r="E852" s="354"/>
      <c r="G852" s="354"/>
      <c r="H852" s="354"/>
      <c r="I852" s="354"/>
      <c r="J852" s="354"/>
      <c r="N852" s="354"/>
      <c r="P852" s="354"/>
      <c r="S852" s="354"/>
      <c r="T852" s="354"/>
      <c r="U852" s="354"/>
      <c r="V852" s="354"/>
      <c r="W852" s="354"/>
      <c r="X852" s="354"/>
      <c r="Y852" s="354"/>
      <c r="Z852" s="354"/>
      <c r="AA852" s="354"/>
      <c r="AB852" s="354"/>
      <c r="AC852" s="354"/>
      <c r="AE852" s="354"/>
    </row>
    <row r="853" spans="1:31" x14ac:dyDescent="0.25">
      <c r="A853" s="354"/>
      <c r="B853" s="354"/>
      <c r="C853" s="354"/>
      <c r="D853" s="354"/>
      <c r="E853" s="354"/>
      <c r="G853" s="354"/>
      <c r="H853" s="354"/>
      <c r="I853" s="354"/>
      <c r="J853" s="354"/>
      <c r="N853" s="354"/>
      <c r="P853" s="354"/>
      <c r="S853" s="354"/>
      <c r="T853" s="354"/>
      <c r="U853" s="354"/>
      <c r="V853" s="354"/>
      <c r="W853" s="354"/>
      <c r="X853" s="354"/>
      <c r="Y853" s="354"/>
      <c r="Z853" s="354"/>
      <c r="AA853" s="354"/>
      <c r="AB853" s="354"/>
      <c r="AC853" s="354"/>
      <c r="AE853" s="354"/>
    </row>
    <row r="854" spans="1:31" x14ac:dyDescent="0.25">
      <c r="A854" s="354"/>
      <c r="B854" s="354"/>
      <c r="C854" s="354"/>
      <c r="D854" s="354"/>
      <c r="E854" s="354"/>
      <c r="G854" s="354"/>
      <c r="H854" s="354"/>
      <c r="I854" s="354"/>
      <c r="J854" s="354"/>
      <c r="N854" s="354"/>
      <c r="P854" s="354"/>
      <c r="S854" s="354"/>
      <c r="T854" s="354"/>
      <c r="U854" s="354"/>
      <c r="V854" s="354"/>
      <c r="W854" s="354"/>
      <c r="X854" s="354"/>
      <c r="Y854" s="354"/>
      <c r="Z854" s="354"/>
      <c r="AA854" s="354"/>
      <c r="AB854" s="354"/>
      <c r="AC854" s="354"/>
      <c r="AE854" s="354"/>
    </row>
    <row r="855" spans="1:31" x14ac:dyDescent="0.25">
      <c r="A855" s="354"/>
      <c r="B855" s="354"/>
      <c r="C855" s="354"/>
      <c r="D855" s="354"/>
      <c r="E855" s="354"/>
      <c r="G855" s="354"/>
      <c r="H855" s="354"/>
      <c r="I855" s="354"/>
      <c r="J855" s="354"/>
      <c r="N855" s="354"/>
      <c r="P855" s="354"/>
      <c r="S855" s="354"/>
      <c r="T855" s="354"/>
      <c r="U855" s="354"/>
      <c r="V855" s="354"/>
      <c r="W855" s="354"/>
      <c r="X855" s="354"/>
      <c r="Y855" s="354"/>
      <c r="Z855" s="354"/>
      <c r="AA855" s="354"/>
      <c r="AB855" s="354"/>
      <c r="AC855" s="354"/>
      <c r="AE855" s="354"/>
    </row>
    <row r="856" spans="1:31" x14ac:dyDescent="0.25">
      <c r="A856" s="354"/>
      <c r="B856" s="354"/>
      <c r="C856" s="354"/>
      <c r="D856" s="354"/>
      <c r="E856" s="354"/>
      <c r="G856" s="354"/>
      <c r="H856" s="354"/>
      <c r="I856" s="354"/>
      <c r="J856" s="354"/>
      <c r="N856" s="354"/>
      <c r="P856" s="354"/>
      <c r="S856" s="354"/>
      <c r="T856" s="354"/>
      <c r="U856" s="354"/>
      <c r="V856" s="354"/>
      <c r="W856" s="354"/>
      <c r="X856" s="354"/>
      <c r="Y856" s="354"/>
      <c r="Z856" s="354"/>
      <c r="AA856" s="354"/>
      <c r="AB856" s="354"/>
      <c r="AC856" s="354"/>
      <c r="AE856" s="354"/>
    </row>
    <row r="857" spans="1:31" x14ac:dyDescent="0.25">
      <c r="A857" s="354"/>
      <c r="B857" s="354"/>
      <c r="C857" s="354"/>
      <c r="D857" s="354"/>
      <c r="E857" s="354"/>
      <c r="G857" s="354"/>
      <c r="H857" s="354"/>
      <c r="I857" s="354"/>
      <c r="J857" s="354"/>
      <c r="N857" s="354"/>
      <c r="P857" s="354"/>
      <c r="S857" s="354"/>
      <c r="T857" s="354"/>
      <c r="U857" s="354"/>
      <c r="V857" s="354"/>
      <c r="W857" s="354"/>
      <c r="X857" s="354"/>
      <c r="Y857" s="354"/>
      <c r="Z857" s="354"/>
      <c r="AA857" s="354"/>
      <c r="AB857" s="354"/>
      <c r="AC857" s="354"/>
      <c r="AE857" s="354"/>
    </row>
    <row r="858" spans="1:31" x14ac:dyDescent="0.25">
      <c r="A858" s="354"/>
      <c r="B858" s="354"/>
      <c r="C858" s="354"/>
      <c r="D858" s="354"/>
      <c r="E858" s="354"/>
      <c r="G858" s="354"/>
      <c r="H858" s="354"/>
      <c r="I858" s="354"/>
      <c r="J858" s="354"/>
      <c r="N858" s="354"/>
      <c r="P858" s="354"/>
      <c r="S858" s="354"/>
      <c r="T858" s="354"/>
      <c r="U858" s="354"/>
      <c r="V858" s="354"/>
      <c r="W858" s="354"/>
      <c r="X858" s="354"/>
      <c r="Y858" s="354"/>
      <c r="Z858" s="354"/>
      <c r="AA858" s="354"/>
      <c r="AB858" s="354"/>
      <c r="AC858" s="354"/>
      <c r="AE858" s="354"/>
    </row>
    <row r="859" spans="1:31" x14ac:dyDescent="0.25">
      <c r="A859" s="354"/>
      <c r="B859" s="354"/>
      <c r="C859" s="354"/>
      <c r="D859" s="354"/>
      <c r="E859" s="354"/>
      <c r="G859" s="354"/>
      <c r="H859" s="354"/>
      <c r="I859" s="354"/>
      <c r="J859" s="354"/>
      <c r="N859" s="354"/>
      <c r="P859" s="354"/>
      <c r="S859" s="354"/>
      <c r="T859" s="354"/>
      <c r="U859" s="354"/>
      <c r="V859" s="354"/>
      <c r="W859" s="354"/>
      <c r="X859" s="354"/>
      <c r="Y859" s="354"/>
      <c r="Z859" s="354"/>
      <c r="AA859" s="354"/>
      <c r="AB859" s="354"/>
      <c r="AC859" s="354"/>
      <c r="AE859" s="354"/>
    </row>
    <row r="860" spans="1:31" x14ac:dyDescent="0.25">
      <c r="A860" s="354"/>
      <c r="B860" s="354"/>
      <c r="C860" s="354"/>
      <c r="D860" s="354"/>
      <c r="E860" s="354"/>
      <c r="G860" s="354"/>
      <c r="H860" s="354"/>
      <c r="I860" s="354"/>
      <c r="J860" s="354"/>
      <c r="N860" s="354"/>
      <c r="P860" s="354"/>
      <c r="S860" s="354"/>
      <c r="T860" s="354"/>
      <c r="U860" s="354"/>
      <c r="V860" s="354"/>
      <c r="W860" s="354"/>
      <c r="X860" s="354"/>
      <c r="Y860" s="354"/>
      <c r="Z860" s="354"/>
      <c r="AA860" s="354"/>
      <c r="AB860" s="354"/>
      <c r="AC860" s="354"/>
      <c r="AE860" s="354"/>
    </row>
    <row r="861" spans="1:31" x14ac:dyDescent="0.25">
      <c r="A861" s="354"/>
      <c r="B861" s="354"/>
      <c r="C861" s="354"/>
      <c r="D861" s="354"/>
      <c r="E861" s="354"/>
      <c r="G861" s="354"/>
      <c r="H861" s="354"/>
      <c r="I861" s="354"/>
      <c r="J861" s="354"/>
      <c r="N861" s="354"/>
      <c r="P861" s="354"/>
      <c r="S861" s="354"/>
      <c r="T861" s="354"/>
      <c r="U861" s="354"/>
      <c r="V861" s="354"/>
      <c r="W861" s="354"/>
      <c r="X861" s="354"/>
      <c r="Y861" s="354"/>
      <c r="Z861" s="354"/>
      <c r="AA861" s="354"/>
      <c r="AB861" s="354"/>
      <c r="AC861" s="354"/>
      <c r="AE861" s="354"/>
    </row>
    <row r="862" spans="1:31" x14ac:dyDescent="0.25">
      <c r="A862" s="354"/>
      <c r="B862" s="354"/>
      <c r="C862" s="354"/>
      <c r="D862" s="354"/>
      <c r="E862" s="354"/>
      <c r="G862" s="354"/>
      <c r="H862" s="354"/>
      <c r="I862" s="354"/>
      <c r="J862" s="354"/>
      <c r="N862" s="354"/>
      <c r="P862" s="354"/>
      <c r="S862" s="354"/>
      <c r="T862" s="354"/>
      <c r="U862" s="354"/>
      <c r="V862" s="354"/>
      <c r="W862" s="354"/>
      <c r="X862" s="354"/>
      <c r="Y862" s="354"/>
      <c r="Z862" s="354"/>
      <c r="AA862" s="354"/>
      <c r="AB862" s="354"/>
      <c r="AC862" s="354"/>
      <c r="AE862" s="354"/>
    </row>
    <row r="863" spans="1:31" x14ac:dyDescent="0.25">
      <c r="A863" s="354"/>
      <c r="B863" s="354"/>
      <c r="C863" s="354"/>
      <c r="D863" s="354"/>
      <c r="E863" s="354"/>
      <c r="G863" s="354"/>
      <c r="H863" s="354"/>
      <c r="I863" s="354"/>
      <c r="J863" s="354"/>
      <c r="N863" s="354"/>
      <c r="P863" s="354"/>
      <c r="S863" s="354"/>
      <c r="T863" s="354"/>
      <c r="U863" s="354"/>
      <c r="V863" s="354"/>
      <c r="W863" s="354"/>
      <c r="X863" s="354"/>
      <c r="Y863" s="354"/>
      <c r="Z863" s="354"/>
      <c r="AA863" s="354"/>
      <c r="AB863" s="354"/>
      <c r="AC863" s="354"/>
      <c r="AE863" s="354"/>
    </row>
    <row r="864" spans="1:31" x14ac:dyDescent="0.25">
      <c r="A864" s="354"/>
      <c r="B864" s="354"/>
      <c r="C864" s="354"/>
      <c r="D864" s="354"/>
      <c r="E864" s="354"/>
      <c r="G864" s="354"/>
      <c r="H864" s="354"/>
      <c r="I864" s="354"/>
      <c r="J864" s="354"/>
      <c r="N864" s="354"/>
      <c r="P864" s="354"/>
      <c r="S864" s="354"/>
      <c r="T864" s="354"/>
      <c r="U864" s="354"/>
      <c r="V864" s="354"/>
      <c r="W864" s="354"/>
      <c r="X864" s="354"/>
      <c r="Y864" s="354"/>
      <c r="Z864" s="354"/>
      <c r="AA864" s="354"/>
      <c r="AB864" s="354"/>
      <c r="AC864" s="354"/>
      <c r="AE864" s="354"/>
    </row>
    <row r="865" spans="1:31" x14ac:dyDescent="0.25">
      <c r="A865" s="354"/>
      <c r="B865" s="354"/>
      <c r="C865" s="354"/>
      <c r="D865" s="354"/>
      <c r="E865" s="354"/>
      <c r="G865" s="354"/>
      <c r="H865" s="354"/>
      <c r="I865" s="354"/>
      <c r="J865" s="354"/>
      <c r="N865" s="354"/>
      <c r="P865" s="354"/>
      <c r="S865" s="354"/>
      <c r="T865" s="354"/>
      <c r="U865" s="354"/>
      <c r="V865" s="354"/>
      <c r="W865" s="354"/>
      <c r="X865" s="354"/>
      <c r="Y865" s="354"/>
      <c r="Z865" s="354"/>
      <c r="AA865" s="354"/>
      <c r="AB865" s="354"/>
      <c r="AC865" s="354"/>
      <c r="AE865" s="354"/>
    </row>
    <row r="866" spans="1:31" x14ac:dyDescent="0.25">
      <c r="A866" s="354"/>
      <c r="B866" s="354"/>
      <c r="C866" s="354"/>
      <c r="D866" s="354"/>
      <c r="E866" s="354"/>
      <c r="G866" s="354"/>
      <c r="H866" s="354"/>
      <c r="I866" s="354"/>
      <c r="J866" s="354"/>
      <c r="N866" s="354"/>
      <c r="P866" s="354"/>
      <c r="S866" s="354"/>
      <c r="T866" s="354"/>
      <c r="U866" s="354"/>
      <c r="V866" s="354"/>
      <c r="W866" s="354"/>
      <c r="X866" s="354"/>
      <c r="Y866" s="354"/>
      <c r="Z866" s="354"/>
      <c r="AA866" s="354"/>
      <c r="AB866" s="354"/>
      <c r="AC866" s="354"/>
      <c r="AE866" s="354"/>
    </row>
    <row r="867" spans="1:31" x14ac:dyDescent="0.25">
      <c r="A867" s="354"/>
      <c r="B867" s="354"/>
      <c r="C867" s="354"/>
      <c r="D867" s="354"/>
      <c r="E867" s="354"/>
      <c r="G867" s="354"/>
      <c r="H867" s="354"/>
      <c r="I867" s="354"/>
      <c r="J867" s="354"/>
      <c r="N867" s="354"/>
      <c r="P867" s="354"/>
      <c r="S867" s="354"/>
      <c r="T867" s="354"/>
      <c r="U867" s="354"/>
      <c r="V867" s="354"/>
      <c r="W867" s="354"/>
      <c r="X867" s="354"/>
      <c r="Y867" s="354"/>
      <c r="Z867" s="354"/>
      <c r="AA867" s="354"/>
      <c r="AB867" s="354"/>
      <c r="AC867" s="354"/>
      <c r="AE867" s="354"/>
    </row>
    <row r="868" spans="1:31" x14ac:dyDescent="0.25">
      <c r="A868" s="354"/>
      <c r="B868" s="354"/>
      <c r="C868" s="354"/>
      <c r="D868" s="354"/>
      <c r="E868" s="354"/>
      <c r="G868" s="354"/>
      <c r="H868" s="354"/>
      <c r="I868" s="354"/>
      <c r="J868" s="354"/>
      <c r="N868" s="354"/>
      <c r="P868" s="354"/>
      <c r="S868" s="354"/>
      <c r="T868" s="354"/>
      <c r="U868" s="354"/>
      <c r="V868" s="354"/>
      <c r="W868" s="354"/>
      <c r="X868" s="354"/>
      <c r="Y868" s="354"/>
      <c r="Z868" s="354"/>
      <c r="AA868" s="354"/>
      <c r="AB868" s="354"/>
      <c r="AC868" s="354"/>
      <c r="AE868" s="354"/>
    </row>
    <row r="869" spans="1:31" x14ac:dyDescent="0.25">
      <c r="A869" s="354"/>
      <c r="B869" s="354"/>
      <c r="C869" s="354"/>
      <c r="D869" s="354"/>
      <c r="E869" s="354"/>
      <c r="G869" s="354"/>
      <c r="H869" s="354"/>
      <c r="I869" s="354"/>
      <c r="J869" s="354"/>
      <c r="N869" s="354"/>
      <c r="P869" s="354"/>
      <c r="S869" s="354"/>
      <c r="T869" s="354"/>
      <c r="U869" s="354"/>
      <c r="V869" s="354"/>
      <c r="W869" s="354"/>
      <c r="X869" s="354"/>
      <c r="Y869" s="354"/>
      <c r="Z869" s="354"/>
      <c r="AA869" s="354"/>
      <c r="AB869" s="354"/>
      <c r="AC869" s="354"/>
      <c r="AE869" s="354"/>
    </row>
    <row r="870" spans="1:31" x14ac:dyDescent="0.25">
      <c r="A870" s="354"/>
      <c r="B870" s="354"/>
      <c r="C870" s="354"/>
      <c r="D870" s="354"/>
      <c r="E870" s="354"/>
      <c r="G870" s="354"/>
      <c r="H870" s="354"/>
      <c r="I870" s="354"/>
      <c r="J870" s="354"/>
      <c r="N870" s="354"/>
      <c r="P870" s="354"/>
      <c r="S870" s="354"/>
      <c r="T870" s="354"/>
      <c r="U870" s="354"/>
      <c r="V870" s="354"/>
      <c r="W870" s="354"/>
      <c r="X870" s="354"/>
      <c r="Y870" s="354"/>
      <c r="Z870" s="354"/>
      <c r="AA870" s="354"/>
      <c r="AB870" s="354"/>
      <c r="AC870" s="354"/>
      <c r="AE870" s="354"/>
    </row>
    <row r="871" spans="1:31" x14ac:dyDescent="0.25">
      <c r="A871" s="354"/>
      <c r="B871" s="354"/>
      <c r="C871" s="354"/>
      <c r="D871" s="354"/>
      <c r="E871" s="354"/>
      <c r="G871" s="354"/>
      <c r="H871" s="354"/>
      <c r="I871" s="354"/>
      <c r="J871" s="354"/>
      <c r="N871" s="354"/>
      <c r="P871" s="354"/>
      <c r="S871" s="354"/>
      <c r="T871" s="354"/>
      <c r="U871" s="354"/>
      <c r="V871" s="354"/>
      <c r="W871" s="354"/>
      <c r="X871" s="354"/>
      <c r="Y871" s="354"/>
      <c r="Z871" s="354"/>
      <c r="AA871" s="354"/>
      <c r="AB871" s="354"/>
      <c r="AC871" s="354"/>
      <c r="AE871" s="354"/>
    </row>
    <row r="872" spans="1:31" x14ac:dyDescent="0.25">
      <c r="A872" s="354"/>
      <c r="B872" s="354"/>
      <c r="C872" s="354"/>
      <c r="D872" s="354"/>
      <c r="E872" s="354"/>
      <c r="G872" s="354"/>
      <c r="H872" s="354"/>
      <c r="I872" s="354"/>
      <c r="J872" s="354"/>
      <c r="N872" s="354"/>
      <c r="P872" s="354"/>
      <c r="S872" s="354"/>
      <c r="T872" s="354"/>
      <c r="U872" s="354"/>
      <c r="V872" s="354"/>
      <c r="W872" s="354"/>
      <c r="X872" s="354"/>
      <c r="Y872" s="354"/>
      <c r="Z872" s="354"/>
      <c r="AA872" s="354"/>
      <c r="AB872" s="354"/>
      <c r="AC872" s="354"/>
      <c r="AE872" s="354"/>
    </row>
    <row r="873" spans="1:31" x14ac:dyDescent="0.25">
      <c r="A873" s="354"/>
      <c r="B873" s="354"/>
      <c r="C873" s="354"/>
      <c r="D873" s="354"/>
      <c r="E873" s="354"/>
      <c r="G873" s="354"/>
      <c r="H873" s="354"/>
      <c r="I873" s="354"/>
      <c r="J873" s="354"/>
      <c r="N873" s="354"/>
      <c r="P873" s="354"/>
      <c r="S873" s="354"/>
      <c r="T873" s="354"/>
      <c r="U873" s="354"/>
      <c r="V873" s="354"/>
      <c r="W873" s="354"/>
      <c r="X873" s="354"/>
      <c r="Y873" s="354"/>
      <c r="Z873" s="354"/>
      <c r="AA873" s="354"/>
      <c r="AB873" s="354"/>
      <c r="AC873" s="354"/>
      <c r="AE873" s="354"/>
    </row>
    <row r="874" spans="1:31" x14ac:dyDescent="0.25">
      <c r="A874" s="354"/>
      <c r="B874" s="354"/>
      <c r="C874" s="354"/>
      <c r="D874" s="354"/>
      <c r="E874" s="354"/>
      <c r="G874" s="354"/>
      <c r="H874" s="354"/>
      <c r="I874" s="354"/>
      <c r="J874" s="354"/>
      <c r="N874" s="354"/>
      <c r="P874" s="354"/>
      <c r="S874" s="354"/>
      <c r="T874" s="354"/>
      <c r="U874" s="354"/>
      <c r="V874" s="354"/>
      <c r="W874" s="354"/>
      <c r="X874" s="354"/>
      <c r="Y874" s="354"/>
      <c r="Z874" s="354"/>
      <c r="AA874" s="354"/>
      <c r="AB874" s="354"/>
      <c r="AC874" s="354"/>
      <c r="AE874" s="354"/>
    </row>
    <row r="875" spans="1:31" x14ac:dyDescent="0.25">
      <c r="A875" s="354"/>
      <c r="B875" s="354"/>
      <c r="C875" s="354"/>
      <c r="D875" s="354"/>
      <c r="E875" s="354"/>
      <c r="G875" s="354"/>
      <c r="H875" s="354"/>
      <c r="I875" s="354"/>
      <c r="J875" s="354"/>
      <c r="N875" s="354"/>
      <c r="P875" s="354"/>
      <c r="S875" s="354"/>
      <c r="T875" s="354"/>
      <c r="U875" s="354"/>
      <c r="V875" s="354"/>
      <c r="W875" s="354"/>
      <c r="X875" s="354"/>
      <c r="Y875" s="354"/>
      <c r="Z875" s="354"/>
      <c r="AA875" s="354"/>
      <c r="AB875" s="354"/>
      <c r="AC875" s="354"/>
      <c r="AE875" s="354"/>
    </row>
    <row r="876" spans="1:31" x14ac:dyDescent="0.25">
      <c r="A876" s="354"/>
      <c r="B876" s="354"/>
      <c r="C876" s="354"/>
      <c r="D876" s="354"/>
      <c r="E876" s="354"/>
      <c r="G876" s="354"/>
      <c r="H876" s="354"/>
      <c r="I876" s="354"/>
      <c r="J876" s="354"/>
      <c r="N876" s="354"/>
      <c r="P876" s="354"/>
      <c r="S876" s="354"/>
      <c r="T876" s="354"/>
      <c r="U876" s="354"/>
      <c r="V876" s="354"/>
      <c r="W876" s="354"/>
      <c r="X876" s="354"/>
      <c r="Y876" s="354"/>
      <c r="Z876" s="354"/>
      <c r="AA876" s="354"/>
      <c r="AB876" s="354"/>
      <c r="AC876" s="354"/>
      <c r="AE876" s="354"/>
    </row>
    <row r="877" spans="1:31" x14ac:dyDescent="0.25">
      <c r="A877" s="354"/>
      <c r="B877" s="354"/>
      <c r="C877" s="354"/>
      <c r="D877" s="354"/>
      <c r="E877" s="354"/>
      <c r="G877" s="354"/>
      <c r="H877" s="354"/>
      <c r="I877" s="354"/>
      <c r="J877" s="354"/>
      <c r="N877" s="354"/>
      <c r="P877" s="354"/>
      <c r="S877" s="354"/>
      <c r="T877" s="354"/>
      <c r="U877" s="354"/>
      <c r="V877" s="354"/>
      <c r="W877" s="354"/>
      <c r="X877" s="354"/>
      <c r="Y877" s="354"/>
      <c r="Z877" s="354"/>
      <c r="AA877" s="354"/>
      <c r="AB877" s="354"/>
      <c r="AC877" s="354"/>
      <c r="AE877" s="354"/>
    </row>
    <row r="878" spans="1:31" x14ac:dyDescent="0.25">
      <c r="A878" s="354"/>
      <c r="B878" s="354"/>
      <c r="C878" s="354"/>
      <c r="D878" s="354"/>
      <c r="E878" s="354"/>
      <c r="G878" s="354"/>
      <c r="H878" s="354"/>
      <c r="I878" s="354"/>
      <c r="J878" s="354"/>
      <c r="N878" s="354"/>
      <c r="P878" s="354"/>
      <c r="S878" s="354"/>
      <c r="T878" s="354"/>
      <c r="U878" s="354"/>
      <c r="V878" s="354"/>
      <c r="W878" s="354"/>
      <c r="X878" s="354"/>
      <c r="Y878" s="354"/>
      <c r="Z878" s="354"/>
      <c r="AA878" s="354"/>
      <c r="AB878" s="354"/>
      <c r="AC878" s="354"/>
      <c r="AE878" s="354"/>
    </row>
    <row r="879" spans="1:31" x14ac:dyDescent="0.25">
      <c r="A879" s="354"/>
      <c r="B879" s="354"/>
      <c r="C879" s="354"/>
      <c r="D879" s="354"/>
      <c r="E879" s="354"/>
      <c r="G879" s="354"/>
      <c r="H879" s="354"/>
      <c r="I879" s="354"/>
      <c r="J879" s="354"/>
      <c r="N879" s="354"/>
      <c r="P879" s="354"/>
      <c r="S879" s="354"/>
      <c r="T879" s="354"/>
      <c r="U879" s="354"/>
      <c r="V879" s="354"/>
      <c r="W879" s="354"/>
      <c r="X879" s="354"/>
      <c r="Y879" s="354"/>
      <c r="Z879" s="354"/>
      <c r="AA879" s="354"/>
      <c r="AB879" s="354"/>
      <c r="AC879" s="354"/>
      <c r="AE879" s="354"/>
    </row>
    <row r="880" spans="1:31" x14ac:dyDescent="0.25">
      <c r="A880" s="354"/>
      <c r="B880" s="354"/>
      <c r="C880" s="354"/>
      <c r="D880" s="354"/>
      <c r="E880" s="354"/>
      <c r="G880" s="354"/>
      <c r="H880" s="354"/>
      <c r="I880" s="354"/>
      <c r="J880" s="354"/>
      <c r="N880" s="354"/>
      <c r="P880" s="354"/>
      <c r="S880" s="354"/>
      <c r="T880" s="354"/>
      <c r="U880" s="354"/>
      <c r="V880" s="354"/>
      <c r="W880" s="354"/>
      <c r="X880" s="354"/>
      <c r="Y880" s="354"/>
      <c r="Z880" s="354"/>
      <c r="AA880" s="354"/>
      <c r="AB880" s="354"/>
      <c r="AC880" s="354"/>
      <c r="AE880" s="354"/>
    </row>
    <row r="881" spans="1:31" x14ac:dyDescent="0.25">
      <c r="A881" s="354"/>
      <c r="B881" s="354"/>
      <c r="C881" s="354"/>
      <c r="D881" s="354"/>
      <c r="E881" s="354"/>
      <c r="G881" s="354"/>
      <c r="H881" s="354"/>
      <c r="I881" s="354"/>
      <c r="J881" s="354"/>
      <c r="N881" s="354"/>
      <c r="P881" s="354"/>
      <c r="S881" s="354"/>
      <c r="T881" s="354"/>
      <c r="U881" s="354"/>
      <c r="V881" s="354"/>
      <c r="W881" s="354"/>
      <c r="X881" s="354"/>
      <c r="Y881" s="354"/>
      <c r="Z881" s="354"/>
      <c r="AA881" s="354"/>
      <c r="AB881" s="354"/>
      <c r="AC881" s="354"/>
      <c r="AE881" s="354"/>
    </row>
    <row r="882" spans="1:31" x14ac:dyDescent="0.25">
      <c r="A882" s="354"/>
      <c r="B882" s="354"/>
      <c r="C882" s="354"/>
      <c r="D882" s="354"/>
      <c r="E882" s="354"/>
      <c r="G882" s="354"/>
      <c r="H882" s="354"/>
      <c r="I882" s="354"/>
      <c r="J882" s="354"/>
      <c r="N882" s="354"/>
      <c r="P882" s="354"/>
      <c r="S882" s="354"/>
      <c r="T882" s="354"/>
      <c r="U882" s="354"/>
      <c r="V882" s="354"/>
      <c r="W882" s="354"/>
      <c r="X882" s="354"/>
      <c r="Y882" s="354"/>
      <c r="Z882" s="354"/>
      <c r="AA882" s="354"/>
      <c r="AB882" s="354"/>
      <c r="AC882" s="354"/>
      <c r="AE882" s="354"/>
    </row>
    <row r="883" spans="1:31" x14ac:dyDescent="0.25">
      <c r="A883" s="354"/>
      <c r="B883" s="354"/>
      <c r="C883" s="354"/>
      <c r="D883" s="354"/>
      <c r="E883" s="354"/>
      <c r="G883" s="354"/>
      <c r="H883" s="354"/>
      <c r="I883" s="354"/>
      <c r="J883" s="354"/>
      <c r="N883" s="354"/>
      <c r="P883" s="354"/>
      <c r="S883" s="354"/>
      <c r="T883" s="354"/>
      <c r="U883" s="354"/>
      <c r="V883" s="354"/>
      <c r="W883" s="354"/>
      <c r="X883" s="354"/>
      <c r="Y883" s="354"/>
      <c r="Z883" s="354"/>
      <c r="AA883" s="354"/>
      <c r="AB883" s="354"/>
      <c r="AC883" s="354"/>
      <c r="AE883" s="354"/>
    </row>
    <row r="884" spans="1:31" x14ac:dyDescent="0.25">
      <c r="A884" s="354"/>
      <c r="B884" s="354"/>
      <c r="C884" s="354"/>
      <c r="D884" s="354"/>
      <c r="E884" s="354"/>
      <c r="G884" s="354"/>
      <c r="H884" s="354"/>
      <c r="I884" s="354"/>
      <c r="J884" s="354"/>
      <c r="N884" s="354"/>
      <c r="P884" s="354"/>
      <c r="S884" s="354"/>
      <c r="T884" s="354"/>
      <c r="U884" s="354"/>
      <c r="V884" s="354"/>
      <c r="W884" s="354"/>
      <c r="X884" s="354"/>
      <c r="Y884" s="354"/>
      <c r="Z884" s="354"/>
      <c r="AA884" s="354"/>
      <c r="AB884" s="354"/>
      <c r="AC884" s="354"/>
      <c r="AE884" s="354"/>
    </row>
    <row r="885" spans="1:31" x14ac:dyDescent="0.25">
      <c r="A885" s="354"/>
      <c r="B885" s="354"/>
      <c r="C885" s="354"/>
      <c r="D885" s="354"/>
      <c r="E885" s="354"/>
      <c r="G885" s="354"/>
      <c r="H885" s="354"/>
      <c r="I885" s="354"/>
      <c r="J885" s="354"/>
      <c r="N885" s="354"/>
      <c r="P885" s="354"/>
      <c r="S885" s="354"/>
      <c r="T885" s="354"/>
      <c r="U885" s="354"/>
      <c r="V885" s="354"/>
      <c r="W885" s="354"/>
      <c r="X885" s="354"/>
      <c r="Y885" s="354"/>
      <c r="Z885" s="354"/>
      <c r="AA885" s="354"/>
      <c r="AB885" s="354"/>
      <c r="AC885" s="354"/>
      <c r="AE885" s="354"/>
    </row>
    <row r="886" spans="1:31" x14ac:dyDescent="0.25">
      <c r="A886" s="354"/>
      <c r="B886" s="354"/>
      <c r="C886" s="354"/>
      <c r="D886" s="354"/>
      <c r="E886" s="354"/>
      <c r="G886" s="354"/>
      <c r="H886" s="354"/>
      <c r="I886" s="354"/>
      <c r="J886" s="354"/>
      <c r="N886" s="354"/>
      <c r="P886" s="354"/>
      <c r="S886" s="354"/>
      <c r="T886" s="354"/>
      <c r="U886" s="354"/>
      <c r="V886" s="354"/>
      <c r="W886" s="354"/>
      <c r="X886" s="354"/>
      <c r="Y886" s="354"/>
      <c r="Z886" s="354"/>
      <c r="AA886" s="354"/>
      <c r="AB886" s="354"/>
      <c r="AC886" s="354"/>
      <c r="AE886" s="354"/>
    </row>
    <row r="887" spans="1:31" x14ac:dyDescent="0.25">
      <c r="A887" s="354"/>
      <c r="B887" s="354"/>
      <c r="C887" s="354"/>
      <c r="D887" s="354"/>
      <c r="E887" s="354"/>
      <c r="G887" s="354"/>
      <c r="H887" s="354"/>
      <c r="I887" s="354"/>
      <c r="J887" s="354"/>
      <c r="N887" s="354"/>
      <c r="P887" s="354"/>
      <c r="S887" s="354"/>
      <c r="T887" s="354"/>
      <c r="U887" s="354"/>
      <c r="V887" s="354"/>
      <c r="W887" s="354"/>
      <c r="X887" s="354"/>
      <c r="Y887" s="354"/>
      <c r="Z887" s="354"/>
      <c r="AA887" s="354"/>
      <c r="AB887" s="354"/>
      <c r="AC887" s="354"/>
      <c r="AE887" s="354"/>
    </row>
    <row r="888" spans="1:31" x14ac:dyDescent="0.25">
      <c r="A888" s="354"/>
      <c r="B888" s="354"/>
      <c r="C888" s="354"/>
      <c r="D888" s="354"/>
      <c r="E888" s="354"/>
      <c r="G888" s="354"/>
      <c r="H888" s="354"/>
      <c r="I888" s="354"/>
      <c r="J888" s="354"/>
      <c r="N888" s="354"/>
      <c r="P888" s="354"/>
      <c r="S888" s="354"/>
      <c r="T888" s="354"/>
      <c r="U888" s="354"/>
      <c r="V888" s="354"/>
      <c r="W888" s="354"/>
      <c r="X888" s="354"/>
      <c r="Y888" s="354"/>
      <c r="Z888" s="354"/>
      <c r="AA888" s="354"/>
      <c r="AB888" s="354"/>
      <c r="AC888" s="354"/>
      <c r="AE888" s="354"/>
    </row>
    <row r="889" spans="1:31" x14ac:dyDescent="0.25">
      <c r="A889" s="354"/>
      <c r="B889" s="354"/>
      <c r="C889" s="354"/>
      <c r="D889" s="354"/>
      <c r="E889" s="354"/>
      <c r="G889" s="354"/>
      <c r="H889" s="354"/>
      <c r="I889" s="354"/>
      <c r="J889" s="354"/>
      <c r="N889" s="354"/>
      <c r="P889" s="354"/>
      <c r="S889" s="354"/>
      <c r="T889" s="354"/>
      <c r="U889" s="354"/>
      <c r="V889" s="354"/>
      <c r="W889" s="354"/>
      <c r="X889" s="354"/>
      <c r="Y889" s="354"/>
      <c r="Z889" s="354"/>
      <c r="AA889" s="354"/>
      <c r="AB889" s="354"/>
      <c r="AC889" s="354"/>
      <c r="AE889" s="354"/>
    </row>
    <row r="890" spans="1:31" x14ac:dyDescent="0.25">
      <c r="A890" s="354"/>
      <c r="B890" s="354"/>
      <c r="C890" s="354"/>
      <c r="D890" s="354"/>
      <c r="E890" s="354"/>
      <c r="G890" s="354"/>
      <c r="H890" s="354"/>
      <c r="I890" s="354"/>
      <c r="J890" s="354"/>
      <c r="N890" s="354"/>
      <c r="P890" s="354"/>
      <c r="S890" s="354"/>
      <c r="T890" s="354"/>
      <c r="U890" s="354"/>
      <c r="V890" s="354"/>
      <c r="W890" s="354"/>
      <c r="X890" s="354"/>
      <c r="Y890" s="354"/>
      <c r="Z890" s="354"/>
      <c r="AA890" s="354"/>
      <c r="AB890" s="354"/>
      <c r="AC890" s="354"/>
      <c r="AE890" s="354"/>
    </row>
    <row r="891" spans="1:31" x14ac:dyDescent="0.25">
      <c r="A891" s="354"/>
      <c r="B891" s="354"/>
      <c r="C891" s="354"/>
      <c r="D891" s="354"/>
      <c r="E891" s="354"/>
      <c r="G891" s="354"/>
      <c r="H891" s="354"/>
      <c r="I891" s="354"/>
      <c r="J891" s="354"/>
      <c r="N891" s="354"/>
      <c r="P891" s="354"/>
      <c r="S891" s="354"/>
      <c r="T891" s="354"/>
      <c r="U891" s="354"/>
      <c r="V891" s="354"/>
      <c r="W891" s="354"/>
      <c r="X891" s="354"/>
      <c r="Y891" s="354"/>
      <c r="Z891" s="354"/>
      <c r="AA891" s="354"/>
      <c r="AB891" s="354"/>
      <c r="AC891" s="354"/>
      <c r="AE891" s="354"/>
    </row>
    <row r="892" spans="1:31" x14ac:dyDescent="0.25">
      <c r="A892" s="354"/>
      <c r="B892" s="354"/>
      <c r="C892" s="354"/>
      <c r="D892" s="354"/>
      <c r="E892" s="354"/>
      <c r="G892" s="354"/>
      <c r="H892" s="354"/>
      <c r="I892" s="354"/>
      <c r="J892" s="354"/>
      <c r="N892" s="354"/>
      <c r="P892" s="354"/>
      <c r="S892" s="354"/>
      <c r="T892" s="354"/>
      <c r="U892" s="354"/>
      <c r="V892" s="354"/>
      <c r="W892" s="354"/>
      <c r="X892" s="354"/>
      <c r="Y892" s="354"/>
      <c r="Z892" s="354"/>
      <c r="AA892" s="354"/>
      <c r="AB892" s="354"/>
      <c r="AC892" s="354"/>
      <c r="AE892" s="354"/>
    </row>
    <row r="893" spans="1:31" x14ac:dyDescent="0.25">
      <c r="A893" s="354"/>
      <c r="B893" s="354"/>
      <c r="C893" s="354"/>
      <c r="D893" s="354"/>
      <c r="E893" s="354"/>
      <c r="G893" s="354"/>
      <c r="H893" s="354"/>
      <c r="I893" s="354"/>
      <c r="J893" s="354"/>
      <c r="N893" s="354"/>
      <c r="P893" s="354"/>
      <c r="S893" s="354"/>
      <c r="T893" s="354"/>
      <c r="U893" s="354"/>
      <c r="V893" s="354"/>
      <c r="W893" s="354"/>
      <c r="X893" s="354"/>
      <c r="Y893" s="354"/>
      <c r="Z893" s="354"/>
      <c r="AA893" s="354"/>
      <c r="AB893" s="354"/>
      <c r="AC893" s="354"/>
      <c r="AE893" s="354"/>
    </row>
    <row r="894" spans="1:31" x14ac:dyDescent="0.25">
      <c r="A894" s="354"/>
      <c r="B894" s="354"/>
      <c r="C894" s="354"/>
      <c r="D894" s="354"/>
      <c r="E894" s="354"/>
      <c r="G894" s="354"/>
      <c r="H894" s="354"/>
      <c r="I894" s="354"/>
      <c r="J894" s="354"/>
      <c r="N894" s="354"/>
      <c r="P894" s="354"/>
      <c r="S894" s="354"/>
      <c r="T894" s="354"/>
      <c r="U894" s="354"/>
      <c r="V894" s="354"/>
      <c r="W894" s="354"/>
      <c r="X894" s="354"/>
      <c r="Y894" s="354"/>
      <c r="Z894" s="354"/>
      <c r="AA894" s="354"/>
      <c r="AB894" s="354"/>
      <c r="AC894" s="354"/>
      <c r="AE894" s="354"/>
    </row>
    <row r="895" spans="1:31" x14ac:dyDescent="0.25">
      <c r="A895" s="354"/>
      <c r="B895" s="354"/>
      <c r="C895" s="354"/>
      <c r="D895" s="354"/>
      <c r="E895" s="354"/>
      <c r="G895" s="354"/>
      <c r="H895" s="354"/>
      <c r="I895" s="354"/>
      <c r="J895" s="354"/>
      <c r="N895" s="354"/>
      <c r="P895" s="354"/>
      <c r="S895" s="354"/>
      <c r="T895" s="354"/>
      <c r="U895" s="354"/>
      <c r="V895" s="354"/>
      <c r="W895" s="354"/>
      <c r="X895" s="354"/>
      <c r="Y895" s="354"/>
      <c r="Z895" s="354"/>
      <c r="AA895" s="354"/>
      <c r="AB895" s="354"/>
      <c r="AC895" s="354"/>
      <c r="AE895" s="354"/>
    </row>
    <row r="896" spans="1:31" x14ac:dyDescent="0.25">
      <c r="A896" s="354"/>
      <c r="B896" s="354"/>
      <c r="C896" s="354"/>
      <c r="D896" s="354"/>
      <c r="E896" s="354"/>
      <c r="G896" s="354"/>
      <c r="H896" s="354"/>
      <c r="I896" s="354"/>
      <c r="J896" s="354"/>
      <c r="N896" s="354"/>
      <c r="P896" s="354"/>
      <c r="S896" s="354"/>
      <c r="T896" s="354"/>
      <c r="U896" s="354"/>
      <c r="V896" s="354"/>
      <c r="W896" s="354"/>
      <c r="X896" s="354"/>
      <c r="Y896" s="354"/>
      <c r="Z896" s="354"/>
      <c r="AA896" s="354"/>
      <c r="AB896" s="354"/>
      <c r="AC896" s="354"/>
      <c r="AE896" s="354"/>
    </row>
    <row r="897" spans="1:31" x14ac:dyDescent="0.25">
      <c r="A897" s="354"/>
      <c r="B897" s="354"/>
      <c r="C897" s="354"/>
      <c r="D897" s="354"/>
      <c r="E897" s="354"/>
      <c r="G897" s="354"/>
      <c r="H897" s="354"/>
      <c r="I897" s="354"/>
      <c r="J897" s="354"/>
      <c r="N897" s="354"/>
      <c r="P897" s="354"/>
      <c r="S897" s="354"/>
      <c r="T897" s="354"/>
      <c r="U897" s="354"/>
      <c r="V897" s="354"/>
      <c r="W897" s="354"/>
      <c r="X897" s="354"/>
      <c r="Y897" s="354"/>
      <c r="Z897" s="354"/>
      <c r="AA897" s="354"/>
      <c r="AB897" s="354"/>
      <c r="AC897" s="354"/>
      <c r="AE897" s="354"/>
    </row>
    <row r="898" spans="1:31" x14ac:dyDescent="0.25">
      <c r="A898" s="354"/>
      <c r="B898" s="354"/>
      <c r="C898" s="354"/>
      <c r="D898" s="354"/>
      <c r="E898" s="354"/>
      <c r="G898" s="354"/>
      <c r="H898" s="354"/>
      <c r="I898" s="354"/>
      <c r="J898" s="354"/>
      <c r="N898" s="354"/>
      <c r="P898" s="354"/>
      <c r="S898" s="354"/>
      <c r="T898" s="354"/>
      <c r="U898" s="354"/>
      <c r="V898" s="354"/>
      <c r="W898" s="354"/>
      <c r="X898" s="354"/>
      <c r="Y898" s="354"/>
      <c r="Z898" s="354"/>
      <c r="AA898" s="354"/>
      <c r="AB898" s="354"/>
      <c r="AC898" s="354"/>
      <c r="AE898" s="354"/>
    </row>
    <row r="899" spans="1:31" x14ac:dyDescent="0.25">
      <c r="A899" s="354"/>
      <c r="B899" s="354"/>
      <c r="C899" s="354"/>
      <c r="D899" s="354"/>
      <c r="E899" s="354"/>
      <c r="G899" s="354"/>
      <c r="H899" s="354"/>
      <c r="I899" s="354"/>
      <c r="J899" s="354"/>
      <c r="N899" s="354"/>
      <c r="P899" s="354"/>
      <c r="S899" s="354"/>
      <c r="T899" s="354"/>
      <c r="U899" s="354"/>
      <c r="V899" s="354"/>
      <c r="W899" s="354"/>
      <c r="X899" s="354"/>
      <c r="Y899" s="354"/>
      <c r="Z899" s="354"/>
      <c r="AA899" s="354"/>
      <c r="AB899" s="354"/>
      <c r="AC899" s="354"/>
      <c r="AE899" s="354"/>
    </row>
    <row r="900" spans="1:31" x14ac:dyDescent="0.25">
      <c r="A900" s="354"/>
      <c r="B900" s="354"/>
      <c r="C900" s="354"/>
      <c r="D900" s="354"/>
      <c r="E900" s="354"/>
      <c r="G900" s="354"/>
      <c r="H900" s="354"/>
      <c r="I900" s="354"/>
      <c r="J900" s="354"/>
      <c r="N900" s="354"/>
      <c r="P900" s="354"/>
      <c r="S900" s="354"/>
      <c r="T900" s="354"/>
      <c r="U900" s="354"/>
      <c r="V900" s="354"/>
      <c r="W900" s="354"/>
      <c r="X900" s="354"/>
      <c r="Y900" s="354"/>
      <c r="Z900" s="354"/>
      <c r="AA900" s="354"/>
      <c r="AB900" s="354"/>
      <c r="AC900" s="354"/>
      <c r="AE900" s="354"/>
    </row>
    <row r="901" spans="1:31" x14ac:dyDescent="0.25">
      <c r="A901" s="354"/>
      <c r="B901" s="354"/>
      <c r="C901" s="354"/>
      <c r="D901" s="354"/>
      <c r="E901" s="354"/>
      <c r="G901" s="354"/>
      <c r="H901" s="354"/>
      <c r="I901" s="354"/>
      <c r="J901" s="354"/>
      <c r="N901" s="354"/>
      <c r="P901" s="354"/>
      <c r="S901" s="354"/>
      <c r="T901" s="354"/>
      <c r="U901" s="354"/>
      <c r="V901" s="354"/>
      <c r="W901" s="354"/>
      <c r="X901" s="354"/>
      <c r="Y901" s="354"/>
      <c r="Z901" s="354"/>
      <c r="AA901" s="354"/>
      <c r="AB901" s="354"/>
      <c r="AC901" s="354"/>
      <c r="AE901" s="354"/>
    </row>
    <row r="902" spans="1:31" x14ac:dyDescent="0.25">
      <c r="A902" s="354"/>
      <c r="B902" s="354"/>
      <c r="C902" s="354"/>
      <c r="D902" s="354"/>
      <c r="E902" s="354"/>
      <c r="G902" s="354"/>
      <c r="H902" s="354"/>
      <c r="I902" s="354"/>
      <c r="J902" s="354"/>
      <c r="N902" s="354"/>
      <c r="P902" s="354"/>
      <c r="S902" s="354"/>
      <c r="T902" s="354"/>
      <c r="U902" s="354"/>
      <c r="V902" s="354"/>
      <c r="W902" s="354"/>
      <c r="X902" s="354"/>
      <c r="Y902" s="354"/>
      <c r="Z902" s="354"/>
      <c r="AA902" s="354"/>
      <c r="AB902" s="354"/>
      <c r="AC902" s="354"/>
      <c r="AE902" s="354"/>
    </row>
    <row r="903" spans="1:31" x14ac:dyDescent="0.25">
      <c r="A903" s="354"/>
      <c r="B903" s="354"/>
      <c r="C903" s="354"/>
      <c r="D903" s="354"/>
      <c r="E903" s="354"/>
      <c r="G903" s="354"/>
      <c r="H903" s="354"/>
      <c r="I903" s="354"/>
      <c r="J903" s="354"/>
      <c r="N903" s="354"/>
      <c r="P903" s="354"/>
      <c r="S903" s="354"/>
      <c r="T903" s="354"/>
      <c r="U903" s="354"/>
      <c r="V903" s="354"/>
      <c r="W903" s="354"/>
      <c r="X903" s="354"/>
      <c r="Y903" s="354"/>
      <c r="Z903" s="354"/>
      <c r="AA903" s="354"/>
      <c r="AB903" s="354"/>
      <c r="AC903" s="354"/>
      <c r="AE903" s="354"/>
    </row>
    <row r="904" spans="1:31" x14ac:dyDescent="0.25">
      <c r="A904" s="354"/>
      <c r="B904" s="354"/>
      <c r="C904" s="354"/>
      <c r="D904" s="354"/>
      <c r="E904" s="354"/>
      <c r="G904" s="354"/>
      <c r="H904" s="354"/>
      <c r="I904" s="354"/>
      <c r="J904" s="354"/>
      <c r="N904" s="354"/>
      <c r="P904" s="354"/>
      <c r="S904" s="354"/>
      <c r="T904" s="354"/>
      <c r="U904" s="354"/>
      <c r="V904" s="354"/>
      <c r="W904" s="354"/>
      <c r="X904" s="354"/>
      <c r="Y904" s="354"/>
      <c r="Z904" s="354"/>
      <c r="AA904" s="354"/>
      <c r="AB904" s="354"/>
      <c r="AC904" s="354"/>
      <c r="AE904" s="354"/>
    </row>
    <row r="905" spans="1:31" x14ac:dyDescent="0.25">
      <c r="A905" s="354"/>
      <c r="B905" s="354"/>
      <c r="C905" s="354"/>
      <c r="D905" s="354"/>
      <c r="E905" s="354"/>
      <c r="G905" s="354"/>
      <c r="H905" s="354"/>
      <c r="I905" s="354"/>
      <c r="J905" s="354"/>
      <c r="N905" s="354"/>
      <c r="P905" s="354"/>
      <c r="S905" s="354"/>
      <c r="T905" s="354"/>
      <c r="U905" s="354"/>
      <c r="V905" s="354"/>
      <c r="W905" s="354"/>
      <c r="X905" s="354"/>
      <c r="Y905" s="354"/>
      <c r="Z905" s="354"/>
      <c r="AA905" s="354"/>
      <c r="AB905" s="354"/>
      <c r="AC905" s="354"/>
      <c r="AE905" s="354"/>
    </row>
    <row r="906" spans="1:31" x14ac:dyDescent="0.25">
      <c r="A906" s="354"/>
      <c r="B906" s="354"/>
      <c r="C906" s="354"/>
      <c r="D906" s="354"/>
      <c r="E906" s="354"/>
      <c r="G906" s="354"/>
      <c r="H906" s="354"/>
      <c r="I906" s="354"/>
      <c r="J906" s="354"/>
      <c r="N906" s="354"/>
      <c r="P906" s="354"/>
      <c r="S906" s="354"/>
      <c r="T906" s="354"/>
      <c r="U906" s="354"/>
      <c r="V906" s="354"/>
      <c r="W906" s="354"/>
      <c r="X906" s="354"/>
      <c r="Y906" s="354"/>
      <c r="Z906" s="354"/>
      <c r="AA906" s="354"/>
      <c r="AB906" s="354"/>
      <c r="AC906" s="354"/>
      <c r="AE906" s="354"/>
    </row>
    <row r="907" spans="1:31" x14ac:dyDescent="0.25">
      <c r="A907" s="354"/>
      <c r="B907" s="354"/>
      <c r="C907" s="354"/>
      <c r="D907" s="354"/>
      <c r="E907" s="354"/>
      <c r="G907" s="354"/>
      <c r="H907" s="354"/>
      <c r="I907" s="354"/>
      <c r="J907" s="354"/>
      <c r="N907" s="354"/>
      <c r="P907" s="354"/>
      <c r="S907" s="354"/>
      <c r="T907" s="354"/>
      <c r="U907" s="354"/>
      <c r="V907" s="354"/>
      <c r="W907" s="354"/>
      <c r="X907" s="354"/>
      <c r="Y907" s="354"/>
      <c r="Z907" s="354"/>
      <c r="AA907" s="354"/>
      <c r="AB907" s="354"/>
      <c r="AC907" s="354"/>
      <c r="AE907" s="354"/>
    </row>
    <row r="908" spans="1:31" x14ac:dyDescent="0.25">
      <c r="A908" s="354"/>
      <c r="B908" s="354"/>
      <c r="C908" s="354"/>
      <c r="D908" s="354"/>
      <c r="E908" s="354"/>
      <c r="G908" s="354"/>
      <c r="H908" s="354"/>
      <c r="I908" s="354"/>
      <c r="J908" s="354"/>
      <c r="N908" s="354"/>
      <c r="P908" s="354"/>
      <c r="S908" s="354"/>
      <c r="T908" s="354"/>
      <c r="U908" s="354"/>
      <c r="V908" s="354"/>
      <c r="W908" s="354"/>
      <c r="X908" s="354"/>
      <c r="Y908" s="354"/>
      <c r="Z908" s="354"/>
      <c r="AA908" s="354"/>
      <c r="AB908" s="354"/>
      <c r="AC908" s="354"/>
      <c r="AE908" s="354"/>
    </row>
    <row r="909" spans="1:31" x14ac:dyDescent="0.25">
      <c r="A909" s="354"/>
      <c r="B909" s="354"/>
      <c r="C909" s="354"/>
      <c r="D909" s="354"/>
      <c r="E909" s="354"/>
      <c r="G909" s="354"/>
      <c r="H909" s="354"/>
      <c r="I909" s="354"/>
      <c r="J909" s="354"/>
      <c r="N909" s="354"/>
      <c r="P909" s="354"/>
      <c r="S909" s="354"/>
      <c r="T909" s="354"/>
      <c r="U909" s="354"/>
      <c r="V909" s="354"/>
      <c r="W909" s="354"/>
      <c r="X909" s="354"/>
      <c r="Y909" s="354"/>
      <c r="Z909" s="354"/>
      <c r="AA909" s="354"/>
      <c r="AB909" s="354"/>
      <c r="AC909" s="354"/>
      <c r="AE909" s="354"/>
    </row>
    <row r="910" spans="1:31" x14ac:dyDescent="0.25">
      <c r="A910" s="354"/>
      <c r="B910" s="354"/>
      <c r="C910" s="354"/>
      <c r="D910" s="354"/>
      <c r="E910" s="354"/>
      <c r="G910" s="354"/>
      <c r="H910" s="354"/>
      <c r="I910" s="354"/>
      <c r="J910" s="354"/>
      <c r="N910" s="354"/>
      <c r="P910" s="354"/>
      <c r="S910" s="354"/>
      <c r="T910" s="354"/>
      <c r="U910" s="354"/>
      <c r="V910" s="354"/>
      <c r="W910" s="354"/>
      <c r="X910" s="354"/>
      <c r="Y910" s="354"/>
      <c r="Z910" s="354"/>
      <c r="AA910" s="354"/>
      <c r="AB910" s="354"/>
      <c r="AC910" s="354"/>
      <c r="AE910" s="354"/>
    </row>
    <row r="911" spans="1:31" x14ac:dyDescent="0.25">
      <c r="A911" s="354"/>
      <c r="B911" s="354"/>
      <c r="C911" s="354"/>
      <c r="D911" s="354"/>
      <c r="E911" s="354"/>
      <c r="G911" s="354"/>
      <c r="H911" s="354"/>
      <c r="I911" s="354"/>
      <c r="J911" s="354"/>
      <c r="N911" s="354"/>
      <c r="P911" s="354"/>
      <c r="S911" s="354"/>
      <c r="T911" s="354"/>
      <c r="U911" s="354"/>
      <c r="V911" s="354"/>
      <c r="W911" s="354"/>
      <c r="X911" s="354"/>
      <c r="Y911" s="354"/>
      <c r="Z911" s="354"/>
      <c r="AA911" s="354"/>
      <c r="AB911" s="354"/>
      <c r="AC911" s="354"/>
      <c r="AE911" s="354"/>
    </row>
    <row r="912" spans="1:31" x14ac:dyDescent="0.25">
      <c r="A912" s="354"/>
      <c r="B912" s="354"/>
      <c r="C912" s="354"/>
      <c r="D912" s="354"/>
      <c r="E912" s="354"/>
      <c r="G912" s="354"/>
      <c r="H912" s="354"/>
      <c r="I912" s="354"/>
      <c r="J912" s="354"/>
      <c r="N912" s="354"/>
      <c r="P912" s="354"/>
      <c r="S912" s="354"/>
      <c r="T912" s="354"/>
      <c r="U912" s="354"/>
      <c r="V912" s="354"/>
      <c r="W912" s="354"/>
      <c r="X912" s="354"/>
      <c r="Y912" s="354"/>
      <c r="Z912" s="354"/>
      <c r="AA912" s="354"/>
      <c r="AB912" s="354"/>
      <c r="AC912" s="354"/>
      <c r="AE912" s="354"/>
    </row>
    <row r="913" spans="1:31" x14ac:dyDescent="0.25">
      <c r="A913" s="354"/>
      <c r="B913" s="354"/>
      <c r="C913" s="354"/>
      <c r="D913" s="354"/>
      <c r="E913" s="354"/>
      <c r="G913" s="354"/>
      <c r="H913" s="354"/>
      <c r="I913" s="354"/>
      <c r="J913" s="354"/>
      <c r="N913" s="354"/>
      <c r="P913" s="354"/>
      <c r="S913" s="354"/>
      <c r="T913" s="354"/>
      <c r="U913" s="354"/>
      <c r="V913" s="354"/>
      <c r="W913" s="354"/>
      <c r="X913" s="354"/>
      <c r="Y913" s="354"/>
      <c r="Z913" s="354"/>
      <c r="AA913" s="354"/>
      <c r="AB913" s="354"/>
      <c r="AC913" s="354"/>
      <c r="AE913" s="354"/>
    </row>
    <row r="914" spans="1:31" x14ac:dyDescent="0.25">
      <c r="A914" s="354"/>
      <c r="B914" s="354"/>
      <c r="C914" s="354"/>
      <c r="D914" s="354"/>
      <c r="E914" s="354"/>
      <c r="G914" s="354"/>
      <c r="H914" s="354"/>
      <c r="I914" s="354"/>
      <c r="J914" s="354"/>
      <c r="N914" s="354"/>
      <c r="P914" s="354"/>
      <c r="S914" s="354"/>
      <c r="T914" s="354"/>
      <c r="U914" s="354"/>
      <c r="V914" s="354"/>
      <c r="W914" s="354"/>
      <c r="X914" s="354"/>
      <c r="Y914" s="354"/>
      <c r="Z914" s="354"/>
      <c r="AA914" s="354"/>
      <c r="AB914" s="354"/>
      <c r="AC914" s="354"/>
      <c r="AE914" s="354"/>
    </row>
    <row r="915" spans="1:31" x14ac:dyDescent="0.25">
      <c r="A915" s="354"/>
      <c r="B915" s="354"/>
      <c r="C915" s="354"/>
      <c r="D915" s="354"/>
      <c r="E915" s="354"/>
      <c r="G915" s="354"/>
      <c r="H915" s="354"/>
      <c r="I915" s="354"/>
      <c r="J915" s="354"/>
      <c r="N915" s="354"/>
      <c r="P915" s="354"/>
      <c r="S915" s="354"/>
      <c r="T915" s="354"/>
      <c r="U915" s="354"/>
      <c r="V915" s="354"/>
      <c r="W915" s="354"/>
      <c r="X915" s="354"/>
      <c r="Y915" s="354"/>
      <c r="Z915" s="354"/>
      <c r="AA915" s="354"/>
      <c r="AB915" s="354"/>
      <c r="AC915" s="354"/>
      <c r="AE915" s="354"/>
    </row>
    <row r="916" spans="1:31" x14ac:dyDescent="0.25">
      <c r="A916" s="354"/>
      <c r="B916" s="354"/>
      <c r="C916" s="354"/>
      <c r="D916" s="354"/>
      <c r="E916" s="354"/>
      <c r="G916" s="354"/>
      <c r="H916" s="354"/>
      <c r="I916" s="354"/>
      <c r="J916" s="354"/>
      <c r="N916" s="354"/>
      <c r="P916" s="354"/>
      <c r="S916" s="354"/>
      <c r="T916" s="354"/>
      <c r="U916" s="354"/>
      <c r="V916" s="354"/>
      <c r="W916" s="354"/>
      <c r="X916" s="354"/>
      <c r="Y916" s="354"/>
      <c r="Z916" s="354"/>
      <c r="AA916" s="354"/>
      <c r="AB916" s="354"/>
      <c r="AC916" s="354"/>
      <c r="AE916" s="354"/>
    </row>
    <row r="917" spans="1:31" x14ac:dyDescent="0.25">
      <c r="A917" s="354"/>
      <c r="B917" s="354"/>
      <c r="C917" s="354"/>
      <c r="D917" s="354"/>
      <c r="E917" s="354"/>
      <c r="G917" s="354"/>
      <c r="H917" s="354"/>
      <c r="I917" s="354"/>
      <c r="J917" s="354"/>
      <c r="N917" s="354"/>
      <c r="P917" s="354"/>
      <c r="S917" s="354"/>
      <c r="T917" s="354"/>
      <c r="U917" s="354"/>
      <c r="V917" s="354"/>
      <c r="W917" s="354"/>
      <c r="X917" s="354"/>
      <c r="Y917" s="354"/>
      <c r="Z917" s="354"/>
      <c r="AA917" s="354"/>
      <c r="AB917" s="354"/>
      <c r="AC917" s="354"/>
      <c r="AE917" s="354"/>
    </row>
    <row r="918" spans="1:31" x14ac:dyDescent="0.25">
      <c r="A918" s="354"/>
      <c r="B918" s="354"/>
      <c r="C918" s="354"/>
      <c r="D918" s="354"/>
      <c r="E918" s="354"/>
      <c r="G918" s="354"/>
      <c r="H918" s="354"/>
      <c r="I918" s="354"/>
      <c r="J918" s="354"/>
      <c r="N918" s="354"/>
      <c r="P918" s="354"/>
      <c r="S918" s="354"/>
      <c r="T918" s="354"/>
      <c r="U918" s="354"/>
      <c r="V918" s="354"/>
      <c r="W918" s="354"/>
      <c r="X918" s="354"/>
      <c r="Y918" s="354"/>
      <c r="Z918" s="354"/>
      <c r="AA918" s="354"/>
      <c r="AB918" s="354"/>
      <c r="AC918" s="354"/>
      <c r="AE918" s="354"/>
    </row>
    <row r="919" spans="1:31" x14ac:dyDescent="0.25">
      <c r="A919" s="354"/>
      <c r="B919" s="354"/>
      <c r="C919" s="354"/>
      <c r="D919" s="354"/>
      <c r="E919" s="354"/>
      <c r="G919" s="354"/>
      <c r="H919" s="354"/>
      <c r="I919" s="354"/>
      <c r="J919" s="354"/>
      <c r="N919" s="354"/>
      <c r="P919" s="354"/>
      <c r="S919" s="354"/>
      <c r="T919" s="354"/>
      <c r="U919" s="354"/>
      <c r="V919" s="354"/>
      <c r="W919" s="354"/>
      <c r="X919" s="354"/>
      <c r="Y919" s="354"/>
      <c r="Z919" s="354"/>
      <c r="AA919" s="354"/>
      <c r="AB919" s="354"/>
      <c r="AC919" s="354"/>
      <c r="AE919" s="354"/>
    </row>
    <row r="920" spans="1:31" x14ac:dyDescent="0.25">
      <c r="A920" s="354"/>
      <c r="B920" s="354"/>
      <c r="C920" s="354"/>
      <c r="D920" s="354"/>
      <c r="E920" s="354"/>
      <c r="G920" s="354"/>
      <c r="H920" s="354"/>
      <c r="I920" s="354"/>
      <c r="J920" s="354"/>
      <c r="N920" s="354"/>
      <c r="P920" s="354"/>
      <c r="S920" s="354"/>
      <c r="T920" s="354"/>
      <c r="U920" s="354"/>
      <c r="V920" s="354"/>
      <c r="W920" s="354"/>
      <c r="X920" s="354"/>
      <c r="Y920" s="354"/>
      <c r="Z920" s="354"/>
      <c r="AA920" s="354"/>
      <c r="AB920" s="354"/>
      <c r="AC920" s="354"/>
      <c r="AE920" s="354"/>
    </row>
    <row r="921" spans="1:31" x14ac:dyDescent="0.25">
      <c r="A921" s="354"/>
      <c r="B921" s="354"/>
      <c r="C921" s="354"/>
      <c r="D921" s="354"/>
      <c r="E921" s="354"/>
      <c r="G921" s="354"/>
      <c r="H921" s="354"/>
      <c r="I921" s="354"/>
      <c r="J921" s="354"/>
      <c r="N921" s="354"/>
      <c r="P921" s="354"/>
      <c r="S921" s="354"/>
      <c r="T921" s="354"/>
      <c r="U921" s="354"/>
      <c r="V921" s="354"/>
      <c r="W921" s="354"/>
      <c r="X921" s="354"/>
      <c r="Y921" s="354"/>
      <c r="Z921" s="354"/>
      <c r="AA921" s="354"/>
      <c r="AB921" s="354"/>
      <c r="AC921" s="354"/>
      <c r="AE921" s="354"/>
    </row>
    <row r="922" spans="1:31" x14ac:dyDescent="0.25">
      <c r="A922" s="354"/>
      <c r="B922" s="354"/>
      <c r="C922" s="354"/>
      <c r="D922" s="354"/>
      <c r="E922" s="354"/>
      <c r="G922" s="354"/>
      <c r="H922" s="354"/>
      <c r="I922" s="354"/>
      <c r="J922" s="354"/>
      <c r="N922" s="354"/>
      <c r="P922" s="354"/>
      <c r="S922" s="354"/>
      <c r="T922" s="354"/>
      <c r="U922" s="354"/>
      <c r="V922" s="354"/>
      <c r="W922" s="354"/>
      <c r="X922" s="354"/>
      <c r="Y922" s="354"/>
      <c r="Z922" s="354"/>
      <c r="AA922" s="354"/>
      <c r="AB922" s="354"/>
      <c r="AC922" s="354"/>
      <c r="AE922" s="354"/>
    </row>
    <row r="923" spans="1:31" x14ac:dyDescent="0.25">
      <c r="A923" s="354"/>
      <c r="B923" s="354"/>
      <c r="C923" s="354"/>
      <c r="D923" s="354"/>
      <c r="E923" s="354"/>
      <c r="G923" s="354"/>
      <c r="H923" s="354"/>
      <c r="I923" s="354"/>
      <c r="J923" s="354"/>
      <c r="N923" s="354"/>
      <c r="P923" s="354"/>
      <c r="S923" s="354"/>
      <c r="T923" s="354"/>
      <c r="U923" s="354"/>
      <c r="V923" s="354"/>
      <c r="W923" s="354"/>
      <c r="X923" s="354"/>
      <c r="Y923" s="354"/>
      <c r="Z923" s="354"/>
      <c r="AA923" s="354"/>
      <c r="AB923" s="354"/>
      <c r="AC923" s="354"/>
      <c r="AE923" s="354"/>
    </row>
    <row r="924" spans="1:31" x14ac:dyDescent="0.25">
      <c r="A924" s="354"/>
      <c r="B924" s="354"/>
      <c r="C924" s="354"/>
      <c r="D924" s="354"/>
      <c r="E924" s="354"/>
      <c r="G924" s="354"/>
      <c r="H924" s="354"/>
      <c r="I924" s="354"/>
      <c r="J924" s="354"/>
      <c r="N924" s="354"/>
      <c r="P924" s="354"/>
      <c r="S924" s="354"/>
      <c r="T924" s="354"/>
      <c r="U924" s="354"/>
      <c r="V924" s="354"/>
      <c r="W924" s="354"/>
      <c r="X924" s="354"/>
      <c r="Y924" s="354"/>
      <c r="Z924" s="354"/>
      <c r="AA924" s="354"/>
      <c r="AB924" s="354"/>
      <c r="AC924" s="354"/>
      <c r="AE924" s="354"/>
    </row>
    <row r="925" spans="1:31" x14ac:dyDescent="0.25">
      <c r="A925" s="354"/>
      <c r="B925" s="354"/>
      <c r="C925" s="354"/>
      <c r="D925" s="354"/>
      <c r="E925" s="354"/>
      <c r="G925" s="354"/>
      <c r="H925" s="354"/>
      <c r="I925" s="354"/>
      <c r="J925" s="354"/>
      <c r="N925" s="354"/>
      <c r="P925" s="354"/>
      <c r="S925" s="354"/>
      <c r="T925" s="354"/>
      <c r="U925" s="354"/>
      <c r="V925" s="354"/>
      <c r="W925" s="354"/>
      <c r="X925" s="354"/>
      <c r="Y925" s="354"/>
      <c r="Z925" s="354"/>
      <c r="AA925" s="354"/>
      <c r="AB925" s="354"/>
      <c r="AC925" s="354"/>
      <c r="AE925" s="354"/>
    </row>
    <row r="926" spans="1:31" x14ac:dyDescent="0.25">
      <c r="A926" s="354"/>
      <c r="B926" s="354"/>
      <c r="C926" s="354"/>
      <c r="D926" s="354"/>
      <c r="E926" s="354"/>
      <c r="G926" s="354"/>
      <c r="H926" s="354"/>
      <c r="I926" s="354"/>
      <c r="J926" s="354"/>
      <c r="N926" s="354"/>
      <c r="P926" s="354"/>
      <c r="S926" s="354"/>
      <c r="T926" s="354"/>
      <c r="U926" s="354"/>
      <c r="V926" s="354"/>
      <c r="W926" s="354"/>
      <c r="X926" s="354"/>
      <c r="Y926" s="354"/>
      <c r="Z926" s="354"/>
      <c r="AA926" s="354"/>
      <c r="AB926" s="354"/>
      <c r="AC926" s="354"/>
      <c r="AE926" s="354"/>
    </row>
    <row r="927" spans="1:31" x14ac:dyDescent="0.25">
      <c r="A927" s="354"/>
      <c r="B927" s="354"/>
      <c r="C927" s="354"/>
      <c r="D927" s="354"/>
      <c r="E927" s="354"/>
      <c r="G927" s="354"/>
      <c r="H927" s="354"/>
      <c r="I927" s="354"/>
      <c r="J927" s="354"/>
      <c r="N927" s="354"/>
      <c r="P927" s="354"/>
      <c r="S927" s="354"/>
      <c r="T927" s="354"/>
      <c r="U927" s="354"/>
      <c r="V927" s="354"/>
      <c r="W927" s="354"/>
      <c r="X927" s="354"/>
      <c r="Y927" s="354"/>
      <c r="Z927" s="354"/>
      <c r="AA927" s="354"/>
      <c r="AB927" s="354"/>
      <c r="AC927" s="354"/>
      <c r="AE927" s="354"/>
    </row>
    <row r="928" spans="1:31" x14ac:dyDescent="0.25">
      <c r="A928" s="354"/>
      <c r="B928" s="354"/>
      <c r="C928" s="354"/>
      <c r="D928" s="354"/>
      <c r="E928" s="354"/>
      <c r="G928" s="354"/>
      <c r="H928" s="354"/>
      <c r="I928" s="354"/>
      <c r="J928" s="354"/>
      <c r="N928" s="354"/>
      <c r="P928" s="354"/>
      <c r="S928" s="354"/>
      <c r="T928" s="354"/>
      <c r="U928" s="354"/>
      <c r="V928" s="354"/>
      <c r="W928" s="354"/>
      <c r="X928" s="354"/>
      <c r="Y928" s="354"/>
      <c r="Z928" s="354"/>
      <c r="AA928" s="354"/>
      <c r="AB928" s="354"/>
      <c r="AC928" s="354"/>
      <c r="AE928" s="354"/>
    </row>
    <row r="929" spans="1:31" x14ac:dyDescent="0.25">
      <c r="A929" s="354"/>
      <c r="B929" s="354"/>
      <c r="C929" s="354"/>
      <c r="D929" s="354"/>
      <c r="E929" s="354"/>
      <c r="G929" s="354"/>
      <c r="H929" s="354"/>
      <c r="I929" s="354"/>
      <c r="J929" s="354"/>
      <c r="N929" s="354"/>
      <c r="P929" s="354"/>
      <c r="S929" s="354"/>
      <c r="T929" s="354"/>
      <c r="U929" s="354"/>
      <c r="V929" s="354"/>
      <c r="W929" s="354"/>
      <c r="X929" s="354"/>
      <c r="Y929" s="354"/>
      <c r="Z929" s="354"/>
      <c r="AA929" s="354"/>
      <c r="AB929" s="354"/>
      <c r="AC929" s="354"/>
      <c r="AE929" s="354"/>
    </row>
    <row r="930" spans="1:31" x14ac:dyDescent="0.25">
      <c r="A930" s="354"/>
      <c r="B930" s="354"/>
      <c r="C930" s="354"/>
      <c r="D930" s="354"/>
      <c r="E930" s="354"/>
      <c r="G930" s="354"/>
      <c r="H930" s="354"/>
      <c r="I930" s="354"/>
      <c r="J930" s="354"/>
      <c r="N930" s="354"/>
      <c r="P930" s="354"/>
      <c r="S930" s="354"/>
      <c r="T930" s="354"/>
      <c r="U930" s="354"/>
      <c r="V930" s="354"/>
      <c r="W930" s="354"/>
      <c r="X930" s="354"/>
      <c r="Y930" s="354"/>
      <c r="Z930" s="354"/>
      <c r="AA930" s="354"/>
      <c r="AB930" s="354"/>
      <c r="AC930" s="354"/>
      <c r="AE930" s="354"/>
    </row>
    <row r="931" spans="1:31" x14ac:dyDescent="0.25">
      <c r="A931" s="354"/>
      <c r="B931" s="354"/>
      <c r="C931" s="354"/>
      <c r="D931" s="354"/>
      <c r="E931" s="354"/>
      <c r="G931" s="354"/>
      <c r="H931" s="354"/>
      <c r="I931" s="354"/>
      <c r="J931" s="354"/>
      <c r="N931" s="354"/>
      <c r="P931" s="354"/>
      <c r="S931" s="354"/>
      <c r="T931" s="354"/>
      <c r="U931" s="354"/>
      <c r="V931" s="354"/>
      <c r="W931" s="354"/>
      <c r="X931" s="354"/>
      <c r="Y931" s="354"/>
      <c r="Z931" s="354"/>
      <c r="AA931" s="354"/>
      <c r="AB931" s="354"/>
      <c r="AC931" s="354"/>
      <c r="AE931" s="354"/>
    </row>
    <row r="932" spans="1:31" x14ac:dyDescent="0.25">
      <c r="A932" s="354"/>
      <c r="B932" s="354"/>
      <c r="C932" s="354"/>
      <c r="D932" s="354"/>
      <c r="E932" s="354"/>
      <c r="G932" s="354"/>
      <c r="H932" s="354"/>
      <c r="I932" s="354"/>
      <c r="J932" s="354"/>
      <c r="N932" s="354"/>
      <c r="P932" s="354"/>
      <c r="S932" s="354"/>
      <c r="T932" s="354"/>
      <c r="U932" s="354"/>
      <c r="V932" s="354"/>
      <c r="W932" s="354"/>
      <c r="X932" s="354"/>
      <c r="Y932" s="354"/>
      <c r="Z932" s="354"/>
      <c r="AA932" s="354"/>
      <c r="AB932" s="354"/>
      <c r="AC932" s="354"/>
      <c r="AE932" s="354"/>
    </row>
    <row r="933" spans="1:31" x14ac:dyDescent="0.25">
      <c r="A933" s="354"/>
      <c r="B933" s="354"/>
      <c r="C933" s="354"/>
      <c r="D933" s="354"/>
      <c r="E933" s="354"/>
      <c r="G933" s="354"/>
      <c r="H933" s="354"/>
      <c r="I933" s="354"/>
      <c r="J933" s="354"/>
      <c r="N933" s="354"/>
      <c r="P933" s="354"/>
      <c r="S933" s="354"/>
      <c r="T933" s="354"/>
      <c r="U933" s="354"/>
      <c r="V933" s="354"/>
      <c r="W933" s="354"/>
      <c r="X933" s="354"/>
      <c r="Y933" s="354"/>
      <c r="Z933" s="354"/>
      <c r="AA933" s="354"/>
      <c r="AB933" s="354"/>
      <c r="AC933" s="354"/>
      <c r="AE933" s="354"/>
    </row>
    <row r="934" spans="1:31" x14ac:dyDescent="0.25">
      <c r="A934" s="354"/>
      <c r="B934" s="354"/>
      <c r="C934" s="354"/>
      <c r="D934" s="354"/>
      <c r="E934" s="354"/>
      <c r="G934" s="354"/>
      <c r="H934" s="354"/>
      <c r="I934" s="354"/>
      <c r="J934" s="354"/>
      <c r="N934" s="354"/>
      <c r="P934" s="354"/>
      <c r="S934" s="354"/>
      <c r="T934" s="354"/>
      <c r="U934" s="354"/>
      <c r="V934" s="354"/>
      <c r="W934" s="354"/>
      <c r="X934" s="354"/>
      <c r="Y934" s="354"/>
      <c r="Z934" s="354"/>
      <c r="AA934" s="354"/>
      <c r="AB934" s="354"/>
      <c r="AC934" s="354"/>
      <c r="AE934" s="354"/>
    </row>
    <row r="935" spans="1:31" x14ac:dyDescent="0.25">
      <c r="A935" s="354"/>
      <c r="B935" s="354"/>
      <c r="C935" s="354"/>
      <c r="D935" s="354"/>
      <c r="E935" s="354"/>
      <c r="G935" s="354"/>
      <c r="H935" s="354"/>
      <c r="I935" s="354"/>
      <c r="J935" s="354"/>
      <c r="N935" s="354"/>
      <c r="P935" s="354"/>
      <c r="S935" s="354"/>
      <c r="T935" s="354"/>
      <c r="U935" s="354"/>
      <c r="V935" s="354"/>
      <c r="W935" s="354"/>
      <c r="X935" s="354"/>
      <c r="Y935" s="354"/>
      <c r="Z935" s="354"/>
      <c r="AA935" s="354"/>
      <c r="AB935" s="354"/>
      <c r="AC935" s="354"/>
      <c r="AE935" s="354"/>
    </row>
    <row r="936" spans="1:31" x14ac:dyDescent="0.25">
      <c r="A936" s="354"/>
      <c r="B936" s="354"/>
      <c r="C936" s="354"/>
      <c r="D936" s="354"/>
      <c r="E936" s="354"/>
      <c r="G936" s="354"/>
      <c r="H936" s="354"/>
      <c r="I936" s="354"/>
      <c r="J936" s="354"/>
      <c r="N936" s="354"/>
      <c r="P936" s="354"/>
      <c r="S936" s="354"/>
      <c r="T936" s="354"/>
      <c r="U936" s="354"/>
      <c r="V936" s="354"/>
      <c r="W936" s="354"/>
      <c r="X936" s="354"/>
      <c r="Y936" s="354"/>
      <c r="Z936" s="354"/>
      <c r="AA936" s="354"/>
      <c r="AB936" s="354"/>
      <c r="AC936" s="354"/>
      <c r="AE936" s="354"/>
    </row>
    <row r="937" spans="1:31" x14ac:dyDescent="0.25">
      <c r="A937" s="354"/>
      <c r="B937" s="354"/>
      <c r="C937" s="354"/>
      <c r="D937" s="354"/>
      <c r="E937" s="354"/>
      <c r="G937" s="354"/>
      <c r="H937" s="354"/>
      <c r="I937" s="354"/>
      <c r="J937" s="354"/>
      <c r="N937" s="354"/>
      <c r="P937" s="354"/>
      <c r="S937" s="354"/>
      <c r="T937" s="354"/>
      <c r="U937" s="354"/>
      <c r="V937" s="354"/>
      <c r="W937" s="354"/>
      <c r="X937" s="354"/>
      <c r="Y937" s="354"/>
      <c r="Z937" s="354"/>
      <c r="AA937" s="354"/>
      <c r="AB937" s="354"/>
      <c r="AC937" s="354"/>
      <c r="AE937" s="354"/>
    </row>
    <row r="938" spans="1:31" x14ac:dyDescent="0.25">
      <c r="A938" s="354"/>
      <c r="B938" s="354"/>
      <c r="C938" s="354"/>
      <c r="D938" s="354"/>
      <c r="E938" s="354"/>
      <c r="G938" s="354"/>
      <c r="H938" s="354"/>
      <c r="I938" s="354"/>
      <c r="J938" s="354"/>
      <c r="N938" s="354"/>
      <c r="P938" s="354"/>
      <c r="S938" s="354"/>
      <c r="T938" s="354"/>
      <c r="U938" s="354"/>
      <c r="V938" s="354"/>
      <c r="W938" s="354"/>
      <c r="X938" s="354"/>
      <c r="Y938" s="354"/>
      <c r="Z938" s="354"/>
      <c r="AA938" s="354"/>
      <c r="AB938" s="354"/>
      <c r="AC938" s="354"/>
      <c r="AE938" s="354"/>
    </row>
    <row r="939" spans="1:31" x14ac:dyDescent="0.25">
      <c r="A939" s="354"/>
      <c r="B939" s="354"/>
      <c r="C939" s="354"/>
      <c r="D939" s="354"/>
      <c r="E939" s="354"/>
      <c r="G939" s="354"/>
      <c r="H939" s="354"/>
      <c r="I939" s="354"/>
      <c r="J939" s="354"/>
      <c r="N939" s="354"/>
      <c r="P939" s="354"/>
      <c r="S939" s="354"/>
      <c r="T939" s="354"/>
      <c r="U939" s="354"/>
      <c r="V939" s="354"/>
      <c r="W939" s="354"/>
      <c r="X939" s="354"/>
      <c r="Y939" s="354"/>
      <c r="Z939" s="354"/>
      <c r="AA939" s="354"/>
      <c r="AB939" s="354"/>
      <c r="AC939" s="354"/>
      <c r="AE939" s="354"/>
    </row>
    <row r="940" spans="1:31" x14ac:dyDescent="0.25">
      <c r="A940" s="354"/>
      <c r="B940" s="354"/>
      <c r="C940" s="354"/>
      <c r="D940" s="354"/>
      <c r="E940" s="354"/>
      <c r="G940" s="354"/>
      <c r="H940" s="354"/>
      <c r="I940" s="354"/>
      <c r="J940" s="354"/>
      <c r="N940" s="354"/>
      <c r="P940" s="354"/>
      <c r="S940" s="354"/>
      <c r="T940" s="354"/>
      <c r="U940" s="354"/>
      <c r="V940" s="354"/>
      <c r="W940" s="354"/>
      <c r="X940" s="354"/>
      <c r="Y940" s="354"/>
      <c r="Z940" s="354"/>
      <c r="AA940" s="354"/>
      <c r="AB940" s="354"/>
      <c r="AC940" s="354"/>
      <c r="AE940" s="354"/>
    </row>
    <row r="941" spans="1:31" x14ac:dyDescent="0.25">
      <c r="A941" s="354"/>
      <c r="B941" s="354"/>
      <c r="C941" s="354"/>
      <c r="D941" s="354"/>
      <c r="E941" s="354"/>
      <c r="G941" s="354"/>
      <c r="H941" s="354"/>
      <c r="I941" s="354"/>
      <c r="J941" s="354"/>
      <c r="N941" s="354"/>
      <c r="P941" s="354"/>
      <c r="S941" s="354"/>
      <c r="T941" s="354"/>
      <c r="U941" s="354"/>
      <c r="V941" s="354"/>
      <c r="W941" s="354"/>
      <c r="X941" s="354"/>
      <c r="Y941" s="354"/>
      <c r="Z941" s="354"/>
      <c r="AA941" s="354"/>
      <c r="AB941" s="354"/>
      <c r="AC941" s="354"/>
      <c r="AE941" s="354"/>
    </row>
    <row r="942" spans="1:31" x14ac:dyDescent="0.25">
      <c r="A942" s="354"/>
      <c r="B942" s="354"/>
      <c r="C942" s="354"/>
      <c r="D942" s="354"/>
      <c r="E942" s="354"/>
      <c r="G942" s="354"/>
      <c r="H942" s="354"/>
      <c r="I942" s="354"/>
      <c r="J942" s="354"/>
      <c r="N942" s="354"/>
      <c r="P942" s="354"/>
      <c r="S942" s="354"/>
      <c r="T942" s="354"/>
      <c r="U942" s="354"/>
      <c r="V942" s="354"/>
      <c r="W942" s="354"/>
      <c r="X942" s="354"/>
      <c r="Y942" s="354"/>
      <c r="Z942" s="354"/>
      <c r="AA942" s="354"/>
      <c r="AB942" s="354"/>
      <c r="AC942" s="354"/>
      <c r="AE942" s="354"/>
    </row>
    <row r="943" spans="1:31" x14ac:dyDescent="0.25">
      <c r="A943" s="354"/>
      <c r="B943" s="354"/>
      <c r="C943" s="354"/>
      <c r="D943" s="354"/>
      <c r="E943" s="354"/>
      <c r="G943" s="354"/>
      <c r="H943" s="354"/>
      <c r="I943" s="354"/>
      <c r="J943" s="354"/>
      <c r="N943" s="354"/>
      <c r="P943" s="354"/>
      <c r="S943" s="354"/>
      <c r="T943" s="354"/>
      <c r="U943" s="354"/>
      <c r="V943" s="354"/>
      <c r="W943" s="354"/>
      <c r="X943" s="354"/>
      <c r="Y943" s="354"/>
      <c r="Z943" s="354"/>
      <c r="AA943" s="354"/>
      <c r="AB943" s="354"/>
      <c r="AC943" s="354"/>
      <c r="AE943" s="354"/>
    </row>
    <row r="944" spans="1:31" x14ac:dyDescent="0.25">
      <c r="A944" s="354"/>
      <c r="B944" s="354"/>
      <c r="C944" s="354"/>
      <c r="D944" s="354"/>
      <c r="E944" s="354"/>
      <c r="G944" s="354"/>
      <c r="H944" s="354"/>
      <c r="I944" s="354"/>
      <c r="J944" s="354"/>
      <c r="N944" s="354"/>
      <c r="P944" s="354"/>
      <c r="S944" s="354"/>
      <c r="T944" s="354"/>
      <c r="U944" s="354"/>
      <c r="V944" s="354"/>
      <c r="W944" s="354"/>
      <c r="X944" s="354"/>
      <c r="Y944" s="354"/>
      <c r="Z944" s="354"/>
      <c r="AA944" s="354"/>
      <c r="AB944" s="354"/>
      <c r="AC944" s="354"/>
      <c r="AE944" s="354"/>
    </row>
    <row r="945" spans="1:31" x14ac:dyDescent="0.25">
      <c r="A945" s="354"/>
      <c r="B945" s="354"/>
      <c r="C945" s="354"/>
      <c r="D945" s="354"/>
      <c r="E945" s="354"/>
      <c r="G945" s="354"/>
      <c r="H945" s="354"/>
      <c r="I945" s="354"/>
      <c r="J945" s="354"/>
      <c r="N945" s="354"/>
      <c r="P945" s="354"/>
      <c r="S945" s="354"/>
      <c r="T945" s="354"/>
      <c r="U945" s="354"/>
      <c r="V945" s="354"/>
      <c r="W945" s="354"/>
      <c r="X945" s="354"/>
      <c r="Y945" s="354"/>
      <c r="Z945" s="354"/>
      <c r="AA945" s="354"/>
      <c r="AB945" s="354"/>
      <c r="AC945" s="354"/>
      <c r="AE945" s="354"/>
    </row>
    <row r="946" spans="1:31" x14ac:dyDescent="0.25">
      <c r="A946" s="354"/>
      <c r="B946" s="354"/>
      <c r="C946" s="354"/>
      <c r="D946" s="354"/>
      <c r="E946" s="354"/>
      <c r="G946" s="354"/>
      <c r="H946" s="354"/>
      <c r="I946" s="354"/>
      <c r="J946" s="354"/>
      <c r="N946" s="354"/>
      <c r="P946" s="354"/>
      <c r="S946" s="354"/>
      <c r="T946" s="354"/>
      <c r="U946" s="354"/>
      <c r="V946" s="354"/>
      <c r="W946" s="354"/>
      <c r="X946" s="354"/>
      <c r="Y946" s="354"/>
      <c r="Z946" s="354"/>
      <c r="AA946" s="354"/>
      <c r="AB946" s="354"/>
      <c r="AC946" s="354"/>
      <c r="AE946" s="354"/>
    </row>
    <row r="947" spans="1:31" x14ac:dyDescent="0.25">
      <c r="A947" s="354"/>
      <c r="B947" s="354"/>
      <c r="C947" s="354"/>
      <c r="D947" s="354"/>
      <c r="E947" s="354"/>
      <c r="G947" s="354"/>
      <c r="H947" s="354"/>
      <c r="I947" s="354"/>
      <c r="J947" s="354"/>
      <c r="N947" s="354"/>
      <c r="P947" s="354"/>
      <c r="S947" s="354"/>
      <c r="T947" s="354"/>
      <c r="U947" s="354"/>
      <c r="V947" s="354"/>
      <c r="W947" s="354"/>
      <c r="X947" s="354"/>
      <c r="Y947" s="354"/>
      <c r="Z947" s="354"/>
      <c r="AA947" s="354"/>
      <c r="AB947" s="354"/>
      <c r="AC947" s="354"/>
      <c r="AE947" s="354"/>
    </row>
    <row r="948" spans="1:31" x14ac:dyDescent="0.25">
      <c r="A948" s="354"/>
      <c r="B948" s="354"/>
      <c r="C948" s="354"/>
      <c r="D948" s="354"/>
      <c r="E948" s="354"/>
      <c r="G948" s="354"/>
      <c r="H948" s="354"/>
      <c r="I948" s="354"/>
      <c r="J948" s="354"/>
      <c r="N948" s="354"/>
      <c r="P948" s="354"/>
      <c r="S948" s="354"/>
      <c r="T948" s="354"/>
      <c r="U948" s="354"/>
      <c r="V948" s="354"/>
      <c r="W948" s="354"/>
      <c r="X948" s="354"/>
      <c r="Y948" s="354"/>
      <c r="Z948" s="354"/>
      <c r="AA948" s="354"/>
      <c r="AB948" s="354"/>
      <c r="AC948" s="354"/>
      <c r="AE948" s="354"/>
    </row>
    <row r="949" spans="1:31" x14ac:dyDescent="0.25">
      <c r="A949" s="354"/>
      <c r="B949" s="354"/>
      <c r="C949" s="354"/>
      <c r="D949" s="354"/>
      <c r="E949" s="354"/>
      <c r="G949" s="354"/>
      <c r="H949" s="354"/>
      <c r="I949" s="354"/>
      <c r="J949" s="354"/>
      <c r="N949" s="354"/>
      <c r="P949" s="354"/>
      <c r="S949" s="354"/>
      <c r="T949" s="354"/>
      <c r="U949" s="354"/>
      <c r="V949" s="354"/>
      <c r="W949" s="354"/>
      <c r="X949" s="354"/>
      <c r="Y949" s="354"/>
      <c r="Z949" s="354"/>
      <c r="AA949" s="354"/>
      <c r="AB949" s="354"/>
      <c r="AC949" s="354"/>
      <c r="AE949" s="354"/>
    </row>
    <row r="950" spans="1:31" x14ac:dyDescent="0.25">
      <c r="A950" s="354"/>
      <c r="B950" s="354"/>
      <c r="C950" s="354"/>
      <c r="D950" s="354"/>
      <c r="E950" s="354"/>
      <c r="G950" s="354"/>
      <c r="H950" s="354"/>
      <c r="I950" s="354"/>
      <c r="J950" s="354"/>
      <c r="N950" s="354"/>
      <c r="P950" s="354"/>
      <c r="S950" s="354"/>
      <c r="T950" s="354"/>
      <c r="U950" s="354"/>
      <c r="V950" s="354"/>
      <c r="W950" s="354"/>
      <c r="X950" s="354"/>
      <c r="Y950" s="354"/>
      <c r="Z950" s="354"/>
      <c r="AA950" s="354"/>
      <c r="AB950" s="354"/>
      <c r="AC950" s="354"/>
      <c r="AE950" s="354"/>
    </row>
    <row r="951" spans="1:31" x14ac:dyDescent="0.25">
      <c r="A951" s="354"/>
      <c r="B951" s="354"/>
      <c r="C951" s="354"/>
      <c r="D951" s="354"/>
      <c r="E951" s="354"/>
      <c r="G951" s="354"/>
      <c r="H951" s="354"/>
      <c r="I951" s="354"/>
      <c r="J951" s="354"/>
      <c r="N951" s="354"/>
      <c r="P951" s="354"/>
      <c r="S951" s="354"/>
      <c r="T951" s="354"/>
      <c r="U951" s="354"/>
      <c r="V951" s="354"/>
      <c r="W951" s="354"/>
      <c r="X951" s="354"/>
      <c r="Y951" s="354"/>
      <c r="Z951" s="354"/>
      <c r="AA951" s="354"/>
      <c r="AB951" s="354"/>
      <c r="AC951" s="354"/>
      <c r="AE951" s="354"/>
    </row>
    <row r="952" spans="1:31" x14ac:dyDescent="0.25">
      <c r="A952" s="354"/>
      <c r="B952" s="354"/>
      <c r="C952" s="354"/>
      <c r="D952" s="354"/>
      <c r="E952" s="354"/>
      <c r="G952" s="354"/>
      <c r="H952" s="354"/>
      <c r="I952" s="354"/>
      <c r="J952" s="354"/>
      <c r="N952" s="354"/>
      <c r="P952" s="354"/>
      <c r="S952" s="354"/>
      <c r="T952" s="354"/>
      <c r="U952" s="354"/>
      <c r="V952" s="354"/>
      <c r="W952" s="354"/>
      <c r="X952" s="354"/>
      <c r="Y952" s="354"/>
      <c r="Z952" s="354"/>
      <c r="AA952" s="354"/>
      <c r="AB952" s="354"/>
      <c r="AC952" s="354"/>
      <c r="AE952" s="354"/>
    </row>
    <row r="953" spans="1:31" x14ac:dyDescent="0.25">
      <c r="A953" s="354"/>
      <c r="B953" s="354"/>
      <c r="C953" s="354"/>
      <c r="D953" s="354"/>
      <c r="E953" s="354"/>
      <c r="G953" s="354"/>
      <c r="H953" s="354"/>
      <c r="I953" s="354"/>
      <c r="J953" s="354"/>
      <c r="N953" s="354"/>
      <c r="P953" s="354"/>
      <c r="S953" s="354"/>
      <c r="T953" s="354"/>
      <c r="U953" s="354"/>
      <c r="V953" s="354"/>
      <c r="W953" s="354"/>
      <c r="X953" s="354"/>
      <c r="Y953" s="354"/>
      <c r="Z953" s="354"/>
      <c r="AA953" s="354"/>
      <c r="AB953" s="354"/>
      <c r="AC953" s="354"/>
      <c r="AE953" s="354"/>
    </row>
    <row r="954" spans="1:31" x14ac:dyDescent="0.25">
      <c r="A954" s="354"/>
      <c r="B954" s="354"/>
      <c r="C954" s="354"/>
      <c r="D954" s="354"/>
      <c r="E954" s="354"/>
      <c r="G954" s="354"/>
      <c r="H954" s="354"/>
      <c r="I954" s="354"/>
      <c r="J954" s="354"/>
      <c r="N954" s="354"/>
      <c r="P954" s="354"/>
      <c r="S954" s="354"/>
      <c r="T954" s="354"/>
      <c r="U954" s="354"/>
      <c r="V954" s="354"/>
      <c r="W954" s="354"/>
      <c r="X954" s="354"/>
      <c r="Y954" s="354"/>
      <c r="Z954" s="354"/>
      <c r="AA954" s="354"/>
      <c r="AB954" s="354"/>
      <c r="AC954" s="354"/>
      <c r="AE954" s="354"/>
    </row>
    <row r="955" spans="1:31" x14ac:dyDescent="0.25">
      <c r="A955" s="354"/>
      <c r="B955" s="354"/>
      <c r="C955" s="354"/>
      <c r="D955" s="354"/>
      <c r="E955" s="354"/>
      <c r="G955" s="354"/>
      <c r="H955" s="354"/>
      <c r="I955" s="354"/>
      <c r="J955" s="354"/>
      <c r="N955" s="354"/>
      <c r="P955" s="354"/>
      <c r="S955" s="354"/>
      <c r="T955" s="354"/>
      <c r="U955" s="354"/>
      <c r="V955" s="354"/>
      <c r="W955" s="354"/>
      <c r="X955" s="354"/>
      <c r="Y955" s="354"/>
      <c r="Z955" s="354"/>
      <c r="AA955" s="354"/>
      <c r="AB955" s="354"/>
      <c r="AC955" s="354"/>
      <c r="AE955" s="354"/>
    </row>
    <row r="956" spans="1:31" x14ac:dyDescent="0.25">
      <c r="A956" s="354"/>
      <c r="B956" s="354"/>
      <c r="C956" s="354"/>
      <c r="D956" s="354"/>
      <c r="E956" s="354"/>
      <c r="G956" s="354"/>
      <c r="H956" s="354"/>
      <c r="I956" s="354"/>
      <c r="J956" s="354"/>
      <c r="N956" s="354"/>
      <c r="P956" s="354"/>
      <c r="S956" s="354"/>
      <c r="T956" s="354"/>
      <c r="U956" s="354"/>
      <c r="V956" s="354"/>
      <c r="W956" s="354"/>
      <c r="X956" s="354"/>
      <c r="Y956" s="354"/>
      <c r="Z956" s="354"/>
      <c r="AA956" s="354"/>
      <c r="AB956" s="354"/>
      <c r="AC956" s="354"/>
      <c r="AE956" s="354"/>
    </row>
    <row r="957" spans="1:31" x14ac:dyDescent="0.25">
      <c r="A957" s="354"/>
      <c r="B957" s="354"/>
      <c r="C957" s="354"/>
      <c r="D957" s="354"/>
      <c r="E957" s="354"/>
      <c r="G957" s="354"/>
      <c r="H957" s="354"/>
      <c r="I957" s="354"/>
      <c r="J957" s="354"/>
      <c r="N957" s="354"/>
      <c r="P957" s="354"/>
      <c r="S957" s="354"/>
      <c r="T957" s="354"/>
      <c r="U957" s="354"/>
      <c r="V957" s="354"/>
      <c r="W957" s="354"/>
      <c r="X957" s="354"/>
      <c r="Y957" s="354"/>
      <c r="Z957" s="354"/>
      <c r="AA957" s="354"/>
      <c r="AB957" s="354"/>
      <c r="AC957" s="354"/>
      <c r="AE957" s="354"/>
    </row>
    <row r="958" spans="1:31" x14ac:dyDescent="0.25">
      <c r="A958" s="354"/>
      <c r="B958" s="354"/>
      <c r="C958" s="354"/>
      <c r="D958" s="354"/>
      <c r="E958" s="354"/>
      <c r="G958" s="354"/>
      <c r="H958" s="354"/>
      <c r="I958" s="354"/>
      <c r="J958" s="354"/>
      <c r="N958" s="354"/>
      <c r="P958" s="354"/>
      <c r="S958" s="354"/>
      <c r="T958" s="354"/>
      <c r="U958" s="354"/>
      <c r="V958" s="354"/>
      <c r="W958" s="354"/>
      <c r="X958" s="354"/>
      <c r="Y958" s="354"/>
      <c r="Z958" s="354"/>
      <c r="AA958" s="354"/>
      <c r="AB958" s="354"/>
      <c r="AC958" s="354"/>
      <c r="AE958" s="354"/>
    </row>
    <row r="959" spans="1:31" x14ac:dyDescent="0.25">
      <c r="A959" s="354"/>
      <c r="B959" s="354"/>
      <c r="C959" s="354"/>
      <c r="D959" s="354"/>
      <c r="E959" s="354"/>
      <c r="G959" s="354"/>
      <c r="H959" s="354"/>
      <c r="I959" s="354"/>
      <c r="J959" s="354"/>
      <c r="N959" s="354"/>
      <c r="P959" s="354"/>
      <c r="S959" s="354"/>
      <c r="T959" s="354"/>
      <c r="U959" s="354"/>
      <c r="V959" s="354"/>
      <c r="W959" s="354"/>
      <c r="X959" s="354"/>
      <c r="Y959" s="354"/>
      <c r="Z959" s="354"/>
      <c r="AA959" s="354"/>
      <c r="AB959" s="354"/>
      <c r="AC959" s="354"/>
      <c r="AE959" s="354"/>
    </row>
    <row r="960" spans="1:31" x14ac:dyDescent="0.25">
      <c r="A960" s="354"/>
      <c r="B960" s="354"/>
      <c r="C960" s="354"/>
      <c r="D960" s="354"/>
      <c r="E960" s="354"/>
      <c r="G960" s="354"/>
      <c r="H960" s="354"/>
      <c r="I960" s="354"/>
      <c r="J960" s="354"/>
      <c r="N960" s="354"/>
      <c r="P960" s="354"/>
      <c r="S960" s="354"/>
      <c r="T960" s="354"/>
      <c r="U960" s="354"/>
      <c r="V960" s="354"/>
      <c r="W960" s="354"/>
      <c r="X960" s="354"/>
      <c r="Y960" s="354"/>
      <c r="Z960" s="354"/>
      <c r="AA960" s="354"/>
      <c r="AB960" s="354"/>
      <c r="AC960" s="354"/>
      <c r="AE960" s="354"/>
    </row>
    <row r="961" spans="1:31" x14ac:dyDescent="0.25">
      <c r="A961" s="354"/>
      <c r="B961" s="354"/>
      <c r="C961" s="354"/>
      <c r="D961" s="354"/>
      <c r="E961" s="354"/>
      <c r="G961" s="354"/>
      <c r="H961" s="354"/>
      <c r="I961" s="354"/>
      <c r="J961" s="354"/>
      <c r="N961" s="354"/>
      <c r="P961" s="354"/>
      <c r="S961" s="354"/>
      <c r="T961" s="354"/>
      <c r="U961" s="354"/>
      <c r="V961" s="354"/>
      <c r="W961" s="354"/>
      <c r="X961" s="354"/>
      <c r="Y961" s="354"/>
      <c r="Z961" s="354"/>
      <c r="AA961" s="354"/>
      <c r="AB961" s="354"/>
      <c r="AC961" s="354"/>
      <c r="AE961" s="354"/>
    </row>
    <row r="962" spans="1:31" x14ac:dyDescent="0.25">
      <c r="A962" s="354"/>
      <c r="B962" s="354"/>
      <c r="C962" s="354"/>
      <c r="D962" s="354"/>
      <c r="E962" s="354"/>
      <c r="G962" s="354"/>
      <c r="H962" s="354"/>
      <c r="I962" s="354"/>
      <c r="J962" s="354"/>
      <c r="N962" s="354"/>
      <c r="P962" s="354"/>
      <c r="S962" s="354"/>
      <c r="T962" s="354"/>
      <c r="U962" s="354"/>
      <c r="V962" s="354"/>
      <c r="W962" s="354"/>
      <c r="X962" s="354"/>
      <c r="Y962" s="354"/>
      <c r="Z962" s="354"/>
      <c r="AA962" s="354"/>
      <c r="AB962" s="354"/>
      <c r="AC962" s="354"/>
      <c r="AE962" s="354"/>
    </row>
    <row r="963" spans="1:31" x14ac:dyDescent="0.25">
      <c r="A963" s="354"/>
      <c r="B963" s="354"/>
      <c r="C963" s="354"/>
      <c r="D963" s="354"/>
      <c r="E963" s="354"/>
      <c r="G963" s="354"/>
      <c r="H963" s="354"/>
      <c r="I963" s="354"/>
      <c r="J963" s="354"/>
      <c r="N963" s="354"/>
      <c r="P963" s="354"/>
      <c r="S963" s="354"/>
      <c r="T963" s="354"/>
      <c r="U963" s="354"/>
      <c r="V963" s="354"/>
      <c r="W963" s="354"/>
      <c r="X963" s="354"/>
      <c r="Y963" s="354"/>
      <c r="Z963" s="354"/>
      <c r="AA963" s="354"/>
      <c r="AB963" s="354"/>
      <c r="AC963" s="354"/>
      <c r="AE963" s="354"/>
    </row>
    <row r="964" spans="1:31" x14ac:dyDescent="0.25">
      <c r="A964" s="354"/>
      <c r="B964" s="354"/>
      <c r="C964" s="354"/>
      <c r="D964" s="354"/>
      <c r="E964" s="354"/>
      <c r="G964" s="354"/>
      <c r="H964" s="354"/>
      <c r="I964" s="354"/>
      <c r="J964" s="354"/>
      <c r="N964" s="354"/>
      <c r="P964" s="354"/>
      <c r="S964" s="354"/>
      <c r="T964" s="354"/>
      <c r="U964" s="354"/>
      <c r="V964" s="354"/>
      <c r="W964" s="354"/>
      <c r="X964" s="354"/>
      <c r="Y964" s="354"/>
      <c r="Z964" s="354"/>
      <c r="AA964" s="354"/>
      <c r="AB964" s="354"/>
      <c r="AC964" s="354"/>
      <c r="AE964" s="354"/>
    </row>
    <row r="965" spans="1:31" x14ac:dyDescent="0.25">
      <c r="A965" s="354"/>
      <c r="B965" s="354"/>
      <c r="C965" s="354"/>
      <c r="D965" s="354"/>
      <c r="E965" s="354"/>
      <c r="G965" s="354"/>
      <c r="H965" s="354"/>
      <c r="I965" s="354"/>
      <c r="J965" s="354"/>
      <c r="N965" s="354"/>
      <c r="P965" s="354"/>
      <c r="S965" s="354"/>
      <c r="T965" s="354"/>
      <c r="U965" s="354"/>
      <c r="V965" s="354"/>
      <c r="W965" s="354"/>
      <c r="X965" s="354"/>
      <c r="Y965" s="354"/>
      <c r="Z965" s="354"/>
      <c r="AA965" s="354"/>
      <c r="AB965" s="354"/>
      <c r="AC965" s="354"/>
      <c r="AE965" s="354"/>
    </row>
    <row r="966" spans="1:31" x14ac:dyDescent="0.25">
      <c r="A966" s="354"/>
      <c r="B966" s="354"/>
      <c r="C966" s="354"/>
      <c r="D966" s="354"/>
      <c r="E966" s="354"/>
      <c r="G966" s="354"/>
      <c r="H966" s="354"/>
      <c r="I966" s="354"/>
      <c r="J966" s="354"/>
      <c r="N966" s="354"/>
      <c r="P966" s="354"/>
      <c r="S966" s="354"/>
      <c r="T966" s="354"/>
      <c r="U966" s="354"/>
      <c r="V966" s="354"/>
      <c r="W966" s="354"/>
      <c r="X966" s="354"/>
      <c r="Y966" s="354"/>
      <c r="Z966" s="354"/>
      <c r="AA966" s="354"/>
      <c r="AB966" s="354"/>
      <c r="AC966" s="354"/>
      <c r="AE966" s="354"/>
    </row>
    <row r="967" spans="1:31" x14ac:dyDescent="0.25">
      <c r="A967" s="354"/>
      <c r="B967" s="354"/>
      <c r="C967" s="354"/>
      <c r="D967" s="354"/>
      <c r="E967" s="354"/>
      <c r="G967" s="354"/>
      <c r="H967" s="354"/>
      <c r="I967" s="354"/>
      <c r="J967" s="354"/>
      <c r="N967" s="354"/>
      <c r="P967" s="354"/>
      <c r="S967" s="354"/>
      <c r="T967" s="354"/>
      <c r="U967" s="354"/>
      <c r="V967" s="354"/>
      <c r="W967" s="354"/>
      <c r="X967" s="354"/>
      <c r="Y967" s="354"/>
      <c r="Z967" s="354"/>
      <c r="AA967" s="354"/>
      <c r="AB967" s="354"/>
      <c r="AC967" s="354"/>
      <c r="AE967" s="354"/>
    </row>
    <row r="968" spans="1:31" x14ac:dyDescent="0.25">
      <c r="A968" s="354"/>
      <c r="B968" s="354"/>
      <c r="C968" s="354"/>
      <c r="D968" s="354"/>
      <c r="E968" s="354"/>
      <c r="G968" s="354"/>
      <c r="H968" s="354"/>
      <c r="I968" s="354"/>
      <c r="J968" s="354"/>
      <c r="N968" s="354"/>
      <c r="P968" s="354"/>
      <c r="S968" s="354"/>
      <c r="T968" s="354"/>
      <c r="U968" s="354"/>
      <c r="V968" s="354"/>
      <c r="W968" s="354"/>
      <c r="X968" s="354"/>
      <c r="Y968" s="354"/>
      <c r="Z968" s="354"/>
      <c r="AA968" s="354"/>
      <c r="AB968" s="354"/>
      <c r="AC968" s="354"/>
      <c r="AE968" s="354"/>
    </row>
    <row r="969" spans="1:31" x14ac:dyDescent="0.25">
      <c r="A969" s="354"/>
      <c r="B969" s="354"/>
      <c r="C969" s="354"/>
      <c r="D969" s="354"/>
      <c r="E969" s="354"/>
      <c r="G969" s="354"/>
      <c r="H969" s="354"/>
      <c r="I969" s="354"/>
      <c r="J969" s="354"/>
      <c r="N969" s="354"/>
      <c r="P969" s="354"/>
      <c r="S969" s="354"/>
      <c r="T969" s="354"/>
      <c r="U969" s="354"/>
      <c r="V969" s="354"/>
      <c r="W969" s="354"/>
      <c r="X969" s="354"/>
      <c r="Y969" s="354"/>
      <c r="Z969" s="354"/>
      <c r="AA969" s="354"/>
      <c r="AB969" s="354"/>
      <c r="AC969" s="354"/>
      <c r="AE969" s="354"/>
    </row>
    <row r="970" spans="1:31" x14ac:dyDescent="0.25">
      <c r="A970" s="354"/>
      <c r="B970" s="354"/>
      <c r="C970" s="354"/>
      <c r="D970" s="354"/>
      <c r="E970" s="354"/>
      <c r="G970" s="354"/>
      <c r="H970" s="354"/>
      <c r="I970" s="354"/>
      <c r="J970" s="354"/>
      <c r="N970" s="354"/>
      <c r="P970" s="354"/>
      <c r="S970" s="354"/>
      <c r="T970" s="354"/>
      <c r="U970" s="354"/>
      <c r="V970" s="354"/>
      <c r="W970" s="354"/>
      <c r="X970" s="354"/>
      <c r="Y970" s="354"/>
      <c r="Z970" s="354"/>
      <c r="AA970" s="354"/>
      <c r="AB970" s="354"/>
      <c r="AC970" s="354"/>
      <c r="AE970" s="354"/>
    </row>
    <row r="971" spans="1:31" x14ac:dyDescent="0.25">
      <c r="A971" s="354"/>
      <c r="B971" s="354"/>
      <c r="C971" s="354"/>
      <c r="D971" s="354"/>
      <c r="E971" s="354"/>
      <c r="G971" s="354"/>
      <c r="H971" s="354"/>
      <c r="I971" s="354"/>
      <c r="J971" s="354"/>
      <c r="N971" s="354"/>
      <c r="P971" s="354"/>
      <c r="S971" s="354"/>
      <c r="T971" s="354"/>
      <c r="U971" s="354"/>
      <c r="V971" s="354"/>
      <c r="W971" s="354"/>
      <c r="X971" s="354"/>
      <c r="Y971" s="354"/>
      <c r="Z971" s="354"/>
      <c r="AA971" s="354"/>
      <c r="AB971" s="354"/>
      <c r="AC971" s="354"/>
      <c r="AE971" s="354"/>
    </row>
    <row r="972" spans="1:31" x14ac:dyDescent="0.25">
      <c r="A972" s="354"/>
      <c r="B972" s="354"/>
      <c r="C972" s="354"/>
      <c r="D972" s="354"/>
      <c r="E972" s="354"/>
      <c r="G972" s="354"/>
      <c r="H972" s="354"/>
      <c r="I972" s="354"/>
      <c r="J972" s="354"/>
      <c r="N972" s="354"/>
      <c r="P972" s="354"/>
      <c r="S972" s="354"/>
      <c r="T972" s="354"/>
      <c r="U972" s="354"/>
      <c r="V972" s="354"/>
      <c r="W972" s="354"/>
      <c r="X972" s="354"/>
      <c r="Y972" s="354"/>
      <c r="Z972" s="354"/>
      <c r="AA972" s="354"/>
      <c r="AB972" s="354"/>
      <c r="AC972" s="354"/>
      <c r="AE972" s="354"/>
    </row>
    <row r="973" spans="1:31" x14ac:dyDescent="0.25">
      <c r="A973" s="354"/>
      <c r="B973" s="354"/>
      <c r="C973" s="354"/>
      <c r="D973" s="354"/>
      <c r="E973" s="354"/>
      <c r="G973" s="354"/>
      <c r="H973" s="354"/>
      <c r="I973" s="354"/>
      <c r="J973" s="354"/>
      <c r="N973" s="354"/>
      <c r="P973" s="354"/>
      <c r="S973" s="354"/>
      <c r="T973" s="354"/>
      <c r="U973" s="354"/>
      <c r="V973" s="354"/>
      <c r="W973" s="354"/>
      <c r="X973" s="354"/>
      <c r="Y973" s="354"/>
      <c r="Z973" s="354"/>
      <c r="AA973" s="354"/>
      <c r="AB973" s="354"/>
      <c r="AC973" s="354"/>
      <c r="AE973" s="354"/>
    </row>
    <row r="974" spans="1:31" x14ac:dyDescent="0.25">
      <c r="A974" s="354"/>
      <c r="B974" s="354"/>
      <c r="C974" s="354"/>
      <c r="D974" s="354"/>
      <c r="E974" s="354"/>
      <c r="G974" s="354"/>
      <c r="H974" s="354"/>
      <c r="I974" s="354"/>
      <c r="J974" s="354"/>
      <c r="N974" s="354"/>
      <c r="P974" s="354"/>
      <c r="S974" s="354"/>
      <c r="T974" s="354"/>
      <c r="U974" s="354"/>
      <c r="V974" s="354"/>
      <c r="W974" s="354"/>
      <c r="X974" s="354"/>
      <c r="Y974" s="354"/>
      <c r="Z974" s="354"/>
      <c r="AA974" s="354"/>
      <c r="AB974" s="354"/>
      <c r="AC974" s="354"/>
      <c r="AE974" s="354"/>
    </row>
    <row r="975" spans="1:31" x14ac:dyDescent="0.25">
      <c r="A975" s="354"/>
      <c r="B975" s="354"/>
      <c r="C975" s="354"/>
      <c r="D975" s="354"/>
      <c r="E975" s="354"/>
      <c r="G975" s="354"/>
      <c r="H975" s="354"/>
      <c r="I975" s="354"/>
      <c r="J975" s="354"/>
      <c r="N975" s="354"/>
      <c r="P975" s="354"/>
      <c r="S975" s="354"/>
      <c r="T975" s="354"/>
      <c r="U975" s="354"/>
      <c r="V975" s="354"/>
      <c r="W975" s="354"/>
      <c r="X975" s="354"/>
      <c r="Y975" s="354"/>
      <c r="Z975" s="354"/>
      <c r="AA975" s="354"/>
      <c r="AB975" s="354"/>
      <c r="AC975" s="354"/>
      <c r="AE975" s="354"/>
    </row>
    <row r="976" spans="1:31" x14ac:dyDescent="0.25">
      <c r="A976" s="354"/>
      <c r="B976" s="354"/>
      <c r="C976" s="354"/>
      <c r="D976" s="354"/>
      <c r="E976" s="354"/>
      <c r="G976" s="354"/>
      <c r="H976" s="354"/>
      <c r="I976" s="354"/>
      <c r="J976" s="354"/>
      <c r="N976" s="354"/>
      <c r="P976" s="354"/>
      <c r="S976" s="354"/>
      <c r="T976" s="354"/>
      <c r="U976" s="354"/>
      <c r="V976" s="354"/>
      <c r="W976" s="354"/>
      <c r="X976" s="354"/>
      <c r="Y976" s="354"/>
      <c r="Z976" s="354"/>
      <c r="AA976" s="354"/>
      <c r="AB976" s="354"/>
      <c r="AC976" s="354"/>
      <c r="AE976" s="354"/>
    </row>
    <row r="977" spans="1:31" x14ac:dyDescent="0.25">
      <c r="A977" s="354"/>
      <c r="B977" s="354"/>
      <c r="C977" s="354"/>
      <c r="D977" s="354"/>
      <c r="E977" s="354"/>
      <c r="G977" s="354"/>
      <c r="H977" s="354"/>
      <c r="I977" s="354"/>
      <c r="J977" s="354"/>
      <c r="N977" s="354"/>
      <c r="P977" s="354"/>
      <c r="S977" s="354"/>
      <c r="T977" s="354"/>
      <c r="U977" s="354"/>
      <c r="V977" s="354"/>
      <c r="W977" s="354"/>
      <c r="X977" s="354"/>
      <c r="Y977" s="354"/>
      <c r="Z977" s="354"/>
      <c r="AA977" s="354"/>
      <c r="AB977" s="354"/>
      <c r="AC977" s="354"/>
      <c r="AE977" s="354"/>
    </row>
    <row r="978" spans="1:31" x14ac:dyDescent="0.25">
      <c r="A978" s="354"/>
      <c r="B978" s="354"/>
      <c r="C978" s="354"/>
      <c r="D978" s="354"/>
      <c r="E978" s="354"/>
      <c r="G978" s="354"/>
      <c r="H978" s="354"/>
      <c r="I978" s="354"/>
      <c r="J978" s="354"/>
      <c r="N978" s="354"/>
      <c r="P978" s="354"/>
      <c r="S978" s="354"/>
      <c r="T978" s="354"/>
      <c r="U978" s="354"/>
      <c r="V978" s="354"/>
      <c r="W978" s="354"/>
      <c r="X978" s="354"/>
      <c r="Y978" s="354"/>
      <c r="Z978" s="354"/>
      <c r="AA978" s="354"/>
      <c r="AB978" s="354"/>
      <c r="AC978" s="354"/>
      <c r="AE978" s="354"/>
    </row>
    <row r="979" spans="1:31" x14ac:dyDescent="0.25">
      <c r="A979" s="354"/>
      <c r="B979" s="354"/>
      <c r="C979" s="354"/>
      <c r="D979" s="354"/>
      <c r="E979" s="354"/>
      <c r="G979" s="354"/>
      <c r="H979" s="354"/>
      <c r="I979" s="354"/>
      <c r="J979" s="354"/>
      <c r="N979" s="354"/>
      <c r="P979" s="354"/>
      <c r="S979" s="354"/>
      <c r="T979" s="354"/>
      <c r="U979" s="354"/>
      <c r="V979" s="354"/>
      <c r="W979" s="354"/>
      <c r="X979" s="354"/>
      <c r="Y979" s="354"/>
      <c r="Z979" s="354"/>
      <c r="AA979" s="354"/>
      <c r="AB979" s="354"/>
      <c r="AC979" s="354"/>
      <c r="AE979" s="354"/>
    </row>
    <row r="980" spans="1:31" x14ac:dyDescent="0.25">
      <c r="A980" s="354"/>
      <c r="B980" s="354"/>
      <c r="C980" s="354"/>
      <c r="D980" s="354"/>
      <c r="E980" s="354"/>
      <c r="G980" s="354"/>
      <c r="H980" s="354"/>
      <c r="I980" s="354"/>
      <c r="J980" s="354"/>
      <c r="N980" s="354"/>
      <c r="P980" s="354"/>
      <c r="S980" s="354"/>
      <c r="T980" s="354"/>
      <c r="U980" s="354"/>
      <c r="V980" s="354"/>
      <c r="W980" s="354"/>
      <c r="X980" s="354"/>
      <c r="Y980" s="354"/>
      <c r="Z980" s="354"/>
      <c r="AA980" s="354"/>
      <c r="AB980" s="354"/>
      <c r="AC980" s="354"/>
      <c r="AE980" s="354"/>
    </row>
    <row r="981" spans="1:31" x14ac:dyDescent="0.25">
      <c r="A981" s="354"/>
      <c r="B981" s="354"/>
      <c r="C981" s="354"/>
      <c r="D981" s="354"/>
      <c r="E981" s="354"/>
      <c r="G981" s="354"/>
      <c r="H981" s="354"/>
      <c r="I981" s="354"/>
      <c r="J981" s="354"/>
      <c r="N981" s="354"/>
      <c r="P981" s="354"/>
      <c r="S981" s="354"/>
      <c r="T981" s="354"/>
      <c r="U981" s="354"/>
      <c r="V981" s="354"/>
      <c r="W981" s="354"/>
      <c r="X981" s="354"/>
      <c r="Y981" s="354"/>
      <c r="Z981" s="354"/>
      <c r="AA981" s="354"/>
      <c r="AB981" s="354"/>
      <c r="AC981" s="354"/>
      <c r="AE981" s="354"/>
    </row>
    <row r="982" spans="1:31" x14ac:dyDescent="0.25">
      <c r="A982" s="354"/>
      <c r="B982" s="354"/>
      <c r="C982" s="354"/>
      <c r="D982" s="354"/>
      <c r="E982" s="354"/>
      <c r="G982" s="354"/>
      <c r="H982" s="354"/>
      <c r="I982" s="354"/>
      <c r="J982" s="354"/>
      <c r="N982" s="354"/>
      <c r="P982" s="354"/>
      <c r="S982" s="354"/>
      <c r="T982" s="354"/>
      <c r="U982" s="354"/>
      <c r="V982" s="354"/>
      <c r="W982" s="354"/>
      <c r="X982" s="354"/>
      <c r="Y982" s="354"/>
      <c r="Z982" s="354"/>
      <c r="AA982" s="354"/>
      <c r="AB982" s="354"/>
      <c r="AC982" s="354"/>
      <c r="AE982" s="354"/>
    </row>
    <row r="983" spans="1:31" x14ac:dyDescent="0.25">
      <c r="A983" s="354"/>
      <c r="B983" s="354"/>
      <c r="C983" s="354"/>
      <c r="D983" s="354"/>
      <c r="E983" s="354"/>
      <c r="G983" s="354"/>
      <c r="H983" s="354"/>
      <c r="I983" s="354"/>
      <c r="J983" s="354"/>
      <c r="N983" s="354"/>
      <c r="P983" s="354"/>
      <c r="S983" s="354"/>
      <c r="T983" s="354"/>
      <c r="U983" s="354"/>
      <c r="V983" s="354"/>
      <c r="W983" s="354"/>
      <c r="X983" s="354"/>
      <c r="Y983" s="354"/>
      <c r="Z983" s="354"/>
      <c r="AA983" s="354"/>
      <c r="AB983" s="354"/>
      <c r="AC983" s="354"/>
      <c r="AE983" s="354"/>
    </row>
    <row r="984" spans="1:31" x14ac:dyDescent="0.25">
      <c r="A984" s="354"/>
      <c r="B984" s="354"/>
      <c r="C984" s="354"/>
      <c r="D984" s="354"/>
      <c r="E984" s="354"/>
      <c r="G984" s="354"/>
      <c r="H984" s="354"/>
      <c r="I984" s="354"/>
      <c r="J984" s="354"/>
      <c r="N984" s="354"/>
      <c r="P984" s="354"/>
      <c r="S984" s="354"/>
      <c r="T984" s="354"/>
      <c r="U984" s="354"/>
      <c r="V984" s="354"/>
      <c r="W984" s="354"/>
      <c r="X984" s="354"/>
      <c r="Y984" s="354"/>
      <c r="Z984" s="354"/>
      <c r="AA984" s="354"/>
      <c r="AB984" s="354"/>
      <c r="AC984" s="354"/>
      <c r="AE984" s="354"/>
    </row>
    <row r="985" spans="1:31" x14ac:dyDescent="0.25">
      <c r="A985" s="354"/>
      <c r="B985" s="354"/>
      <c r="C985" s="354"/>
      <c r="D985" s="354"/>
      <c r="E985" s="354"/>
      <c r="G985" s="354"/>
      <c r="H985" s="354"/>
      <c r="I985" s="354"/>
      <c r="J985" s="354"/>
      <c r="N985" s="354"/>
      <c r="P985" s="354"/>
      <c r="S985" s="354"/>
      <c r="T985" s="354"/>
      <c r="U985" s="354"/>
      <c r="V985" s="354"/>
      <c r="W985" s="354"/>
      <c r="X985" s="354"/>
      <c r="Y985" s="354"/>
      <c r="Z985" s="354"/>
      <c r="AA985" s="354"/>
      <c r="AB985" s="354"/>
      <c r="AC985" s="354"/>
      <c r="AE985" s="354"/>
    </row>
    <row r="986" spans="1:31" x14ac:dyDescent="0.25">
      <c r="A986" s="354"/>
      <c r="B986" s="354"/>
      <c r="C986" s="354"/>
      <c r="D986" s="354"/>
      <c r="E986" s="354"/>
      <c r="G986" s="354"/>
      <c r="H986" s="354"/>
      <c r="I986" s="354"/>
      <c r="J986" s="354"/>
      <c r="N986" s="354"/>
      <c r="P986" s="354"/>
      <c r="S986" s="354"/>
      <c r="T986" s="354"/>
      <c r="U986" s="354"/>
      <c r="V986" s="354"/>
      <c r="W986" s="354"/>
      <c r="X986" s="354"/>
      <c r="Y986" s="354"/>
      <c r="Z986" s="354"/>
      <c r="AA986" s="354"/>
      <c r="AB986" s="354"/>
      <c r="AC986" s="354"/>
      <c r="AE986" s="354"/>
    </row>
    <row r="987" spans="1:31" x14ac:dyDescent="0.25">
      <c r="A987" s="354"/>
      <c r="B987" s="354"/>
      <c r="C987" s="354"/>
      <c r="D987" s="354"/>
      <c r="E987" s="354"/>
      <c r="G987" s="354"/>
      <c r="H987" s="354"/>
      <c r="I987" s="354"/>
      <c r="J987" s="354"/>
      <c r="N987" s="354"/>
      <c r="P987" s="354"/>
      <c r="S987" s="354"/>
      <c r="T987" s="354"/>
      <c r="U987" s="354"/>
      <c r="V987" s="354"/>
      <c r="W987" s="354"/>
      <c r="X987" s="354"/>
      <c r="Y987" s="354"/>
      <c r="Z987" s="354"/>
      <c r="AA987" s="354"/>
      <c r="AB987" s="354"/>
      <c r="AC987" s="354"/>
      <c r="AE987" s="354"/>
    </row>
    <row r="988" spans="1:31" x14ac:dyDescent="0.25">
      <c r="A988" s="354"/>
      <c r="B988" s="354"/>
      <c r="C988" s="354"/>
      <c r="D988" s="354"/>
      <c r="E988" s="354"/>
      <c r="G988" s="354"/>
      <c r="H988" s="354"/>
      <c r="I988" s="354"/>
      <c r="J988" s="354"/>
      <c r="N988" s="354"/>
      <c r="P988" s="354"/>
      <c r="S988" s="354"/>
      <c r="T988" s="354"/>
      <c r="U988" s="354"/>
      <c r="V988" s="354"/>
      <c r="W988" s="354"/>
      <c r="X988" s="354"/>
      <c r="Y988" s="354"/>
      <c r="Z988" s="354"/>
      <c r="AA988" s="354"/>
      <c r="AB988" s="354"/>
      <c r="AC988" s="354"/>
      <c r="AE988" s="354"/>
    </row>
    <row r="989" spans="1:31" x14ac:dyDescent="0.25">
      <c r="A989" s="354"/>
      <c r="B989" s="354"/>
      <c r="C989" s="354"/>
      <c r="D989" s="354"/>
      <c r="E989" s="354"/>
      <c r="G989" s="354"/>
      <c r="H989" s="354"/>
      <c r="I989" s="354"/>
      <c r="J989" s="354"/>
      <c r="N989" s="354"/>
      <c r="P989" s="354"/>
      <c r="S989" s="354"/>
      <c r="T989" s="354"/>
      <c r="U989" s="354"/>
      <c r="V989" s="354"/>
      <c r="W989" s="354"/>
      <c r="X989" s="354"/>
      <c r="Y989" s="354"/>
      <c r="Z989" s="354"/>
      <c r="AA989" s="354"/>
      <c r="AB989" s="354"/>
      <c r="AC989" s="354"/>
      <c r="AE989" s="354"/>
    </row>
    <row r="990" spans="1:31" x14ac:dyDescent="0.25">
      <c r="A990" s="354"/>
      <c r="B990" s="354"/>
      <c r="C990" s="354"/>
      <c r="D990" s="354"/>
      <c r="E990" s="354"/>
      <c r="G990" s="354"/>
      <c r="H990" s="354"/>
      <c r="I990" s="354"/>
      <c r="J990" s="354"/>
      <c r="N990" s="354"/>
      <c r="P990" s="354"/>
      <c r="S990" s="354"/>
      <c r="T990" s="354"/>
      <c r="U990" s="354"/>
      <c r="V990" s="354"/>
      <c r="W990" s="354"/>
      <c r="X990" s="354"/>
      <c r="Y990" s="354"/>
      <c r="Z990" s="354"/>
      <c r="AA990" s="354"/>
      <c r="AB990" s="354"/>
      <c r="AC990" s="354"/>
      <c r="AE990" s="354"/>
    </row>
    <row r="991" spans="1:31" x14ac:dyDescent="0.25">
      <c r="A991" s="354"/>
      <c r="B991" s="354"/>
      <c r="C991" s="354"/>
      <c r="D991" s="354"/>
      <c r="E991" s="354"/>
      <c r="G991" s="354"/>
      <c r="H991" s="354"/>
      <c r="I991" s="354"/>
      <c r="J991" s="354"/>
      <c r="N991" s="354"/>
      <c r="P991" s="354"/>
      <c r="S991" s="354"/>
      <c r="T991" s="354"/>
      <c r="U991" s="354"/>
      <c r="V991" s="354"/>
      <c r="W991" s="354"/>
      <c r="X991" s="354"/>
      <c r="Y991" s="354"/>
      <c r="Z991" s="354"/>
      <c r="AA991" s="354"/>
      <c r="AB991" s="354"/>
      <c r="AC991" s="354"/>
      <c r="AE991" s="354"/>
    </row>
    <row r="992" spans="1:31" x14ac:dyDescent="0.25">
      <c r="A992" s="354"/>
      <c r="B992" s="354"/>
      <c r="C992" s="354"/>
      <c r="D992" s="354"/>
      <c r="E992" s="354"/>
      <c r="G992" s="354"/>
      <c r="H992" s="354"/>
      <c r="I992" s="354"/>
      <c r="J992" s="354"/>
      <c r="N992" s="354"/>
      <c r="P992" s="354"/>
      <c r="S992" s="354"/>
      <c r="T992" s="354"/>
      <c r="U992" s="354"/>
      <c r="V992" s="354"/>
      <c r="W992" s="354"/>
      <c r="X992" s="354"/>
      <c r="Y992" s="354"/>
      <c r="Z992" s="354"/>
      <c r="AA992" s="354"/>
      <c r="AB992" s="354"/>
      <c r="AC992" s="354"/>
      <c r="AE992" s="354"/>
    </row>
    <row r="993" spans="1:31" x14ac:dyDescent="0.25">
      <c r="A993" s="354"/>
      <c r="B993" s="354"/>
      <c r="C993" s="354"/>
      <c r="D993" s="354"/>
      <c r="E993" s="354"/>
      <c r="G993" s="354"/>
      <c r="H993" s="354"/>
      <c r="I993" s="354"/>
      <c r="J993" s="354"/>
      <c r="N993" s="354"/>
      <c r="P993" s="354"/>
      <c r="S993" s="354"/>
      <c r="T993" s="354"/>
      <c r="U993" s="354"/>
      <c r="V993" s="354"/>
      <c r="W993" s="354"/>
      <c r="X993" s="354"/>
      <c r="Y993" s="354"/>
      <c r="Z993" s="354"/>
      <c r="AA993" s="354"/>
      <c r="AB993" s="354"/>
      <c r="AC993" s="354"/>
      <c r="AE993" s="354"/>
    </row>
    <row r="994" spans="1:31" x14ac:dyDescent="0.25">
      <c r="A994" s="354"/>
      <c r="B994" s="354"/>
      <c r="C994" s="354"/>
      <c r="D994" s="354"/>
      <c r="E994" s="354"/>
      <c r="G994" s="354"/>
      <c r="H994" s="354"/>
      <c r="I994" s="354"/>
      <c r="J994" s="354"/>
      <c r="N994" s="354"/>
      <c r="P994" s="354"/>
      <c r="S994" s="354"/>
      <c r="T994" s="354"/>
      <c r="U994" s="354"/>
      <c r="V994" s="354"/>
      <c r="W994" s="354"/>
      <c r="X994" s="354"/>
      <c r="Y994" s="354"/>
      <c r="Z994" s="354"/>
      <c r="AA994" s="354"/>
      <c r="AB994" s="354"/>
      <c r="AC994" s="354"/>
      <c r="AE994" s="354"/>
    </row>
  </sheetData>
  <autoFilter ref="A1:BF159"/>
  <dataValidations disablePrompts="1" count="3">
    <dataValidation type="list" allowBlank="1" sqref="V41:V42 V52:V54">
      <formula1>"Analia,Carolina,Daniel,Griselda,Guido,Laura Siciliano,Laura Soriano,Linda,Lorena,Luciano,Luis,Mariana,Matías,Melina,Miriam,Orlando,Sebastian,Sin Asignar"</formula1>
    </dataValidation>
    <dataValidation type="list" allowBlank="1" sqref="V35:V40 V43:V51">
      <formula1>"Analia,Carolina,Daniel,Griselda,Guido,Laura Siciliano,Laura Soriano,Linda,Lorena,Luciano,Mariana,Matías,Melina,Miriam,Orlando,Sebastian,Sin Asignar"</formula1>
    </dataValidation>
    <dataValidation type="list" allowBlank="1" showErrorMessage="1" sqref="Y2:Y54">
      <formula1>$BC$2:$BC$24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ErrorMessage="1">
          <x14:formula1>
            <xm:f>Maestro!$BC$2:$BC$82</xm:f>
          </x14:formula1>
          <xm:sqref>M2:M54</xm:sqref>
        </x14:dataValidation>
        <x14:dataValidation type="list" allowBlank="1" showErrorMessage="1">
          <x14:formula1>
            <xm:f>Maestro!$BB$2:$BB$24</xm:f>
          </x14:formula1>
          <xm:sqref>Q2:S54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J17"/>
  <sheetViews>
    <sheetView workbookViewId="0">
      <selection activeCell="G20" sqref="G20"/>
    </sheetView>
  </sheetViews>
  <sheetFormatPr baseColWidth="10" defaultRowHeight="15" x14ac:dyDescent="0.25"/>
  <cols>
    <col min="1" max="1" width="20.140625" bestFit="1" customWidth="1"/>
    <col min="2" max="2" width="16.5703125" bestFit="1" customWidth="1"/>
    <col min="3" max="4" width="16.5703125" customWidth="1"/>
    <col min="5" max="5" width="44.42578125" bestFit="1" customWidth="1"/>
    <col min="6" max="6" width="15.7109375" bestFit="1" customWidth="1"/>
    <col min="7" max="7" width="40.140625" bestFit="1" customWidth="1"/>
    <col min="8" max="8" width="76.28515625" bestFit="1" customWidth="1"/>
    <col min="9" max="9" width="87.85546875" bestFit="1" customWidth="1"/>
    <col min="10" max="10" width="13.85546875" bestFit="1" customWidth="1"/>
  </cols>
  <sheetData>
    <row r="1" spans="1:10" ht="46.5" x14ac:dyDescent="0.25">
      <c r="A1" s="602" t="s">
        <v>5356</v>
      </c>
      <c r="B1" s="603"/>
      <c r="C1" s="603"/>
      <c r="D1" s="603"/>
      <c r="E1" s="603"/>
      <c r="F1" s="603"/>
      <c r="G1" s="603"/>
      <c r="H1" s="603"/>
      <c r="I1" s="603"/>
      <c r="J1" s="603"/>
    </row>
    <row r="2" spans="1:10" x14ac:dyDescent="0.25">
      <c r="A2" s="404"/>
      <c r="B2" s="404"/>
      <c r="C2" s="404"/>
      <c r="D2" s="404"/>
      <c r="E2" s="404"/>
      <c r="F2" s="404"/>
      <c r="G2" s="404"/>
      <c r="H2" s="404"/>
      <c r="I2" s="404"/>
      <c r="J2" s="404"/>
    </row>
    <row r="3" spans="1:10" ht="45" x14ac:dyDescent="0.25">
      <c r="A3" s="405" t="s">
        <v>5357</v>
      </c>
      <c r="B3" s="406" t="s">
        <v>5358</v>
      </c>
      <c r="C3" s="419" t="s">
        <v>5589</v>
      </c>
      <c r="D3" s="419" t="s">
        <v>5590</v>
      </c>
      <c r="E3" s="604" t="s">
        <v>5359</v>
      </c>
      <c r="F3" s="605"/>
      <c r="G3" s="406" t="s">
        <v>5360</v>
      </c>
      <c r="H3" s="406" t="s">
        <v>5361</v>
      </c>
      <c r="I3" s="405" t="s">
        <v>5362</v>
      </c>
      <c r="J3" s="405" t="s">
        <v>5363</v>
      </c>
    </row>
    <row r="4" spans="1:10" ht="17.25" x14ac:dyDescent="0.25">
      <c r="A4" s="395">
        <v>42591</v>
      </c>
      <c r="B4" s="396" t="s">
        <v>5336</v>
      </c>
      <c r="C4" s="420">
        <f>LEN(B4)</f>
        <v>12</v>
      </c>
      <c r="D4" s="420" t="str">
        <f>MID(B4,2,11)</f>
        <v>272447/2016</v>
      </c>
      <c r="E4" s="606" t="s">
        <v>5337</v>
      </c>
      <c r="F4" s="607"/>
      <c r="G4" s="397">
        <v>76355</v>
      </c>
      <c r="H4" s="398" t="s">
        <v>5338</v>
      </c>
      <c r="I4" s="396" t="s">
        <v>5339</v>
      </c>
      <c r="J4" s="395">
        <v>42592</v>
      </c>
    </row>
    <row r="5" spans="1:10" ht="17.25" x14ac:dyDescent="0.25">
      <c r="A5" s="395">
        <v>42594</v>
      </c>
      <c r="B5" s="396" t="s">
        <v>5340</v>
      </c>
      <c r="C5" s="420">
        <f t="shared" ref="C5:C17" si="0">LEN(B5)</f>
        <v>12</v>
      </c>
      <c r="D5" s="420" t="str">
        <f t="shared" ref="D5:D17" si="1">MID(B5,2,11)</f>
        <v>229915/2016</v>
      </c>
      <c r="E5" s="608" t="s">
        <v>4129</v>
      </c>
      <c r="F5" s="608"/>
      <c r="G5" s="399">
        <v>2300</v>
      </c>
      <c r="H5" s="398" t="s">
        <v>5341</v>
      </c>
      <c r="I5" s="396" t="s">
        <v>5342</v>
      </c>
      <c r="J5" s="395">
        <v>42599</v>
      </c>
    </row>
    <row r="6" spans="1:10" ht="17.25" x14ac:dyDescent="0.25">
      <c r="A6" s="400">
        <v>42598</v>
      </c>
      <c r="B6" s="401" t="s">
        <v>5343</v>
      </c>
      <c r="C6" s="420">
        <f t="shared" si="0"/>
        <v>12</v>
      </c>
      <c r="D6" s="420" t="str">
        <f t="shared" si="1"/>
        <v>318558/2016</v>
      </c>
      <c r="E6" s="601" t="s">
        <v>5344</v>
      </c>
      <c r="F6" s="601"/>
      <c r="G6" s="402">
        <v>118506.21</v>
      </c>
      <c r="H6" s="403" t="s">
        <v>5345</v>
      </c>
      <c r="I6" s="401" t="s">
        <v>5346</v>
      </c>
      <c r="J6" s="395" t="s">
        <v>5347</v>
      </c>
    </row>
    <row r="7" spans="1:10" ht="17.25" x14ac:dyDescent="0.25">
      <c r="A7" s="400">
        <v>42600</v>
      </c>
      <c r="B7" s="401" t="s">
        <v>5348</v>
      </c>
      <c r="C7" s="420">
        <f t="shared" si="0"/>
        <v>12</v>
      </c>
      <c r="D7" s="420" t="str">
        <f t="shared" si="1"/>
        <v>204243/2016</v>
      </c>
      <c r="E7" s="601" t="s">
        <v>1152</v>
      </c>
      <c r="F7" s="601"/>
      <c r="G7" s="402">
        <v>17000</v>
      </c>
      <c r="H7" s="403" t="s">
        <v>5349</v>
      </c>
      <c r="I7" s="401" t="s">
        <v>5035</v>
      </c>
      <c r="J7" s="395" t="s">
        <v>5347</v>
      </c>
    </row>
    <row r="8" spans="1:10" ht="17.25" x14ac:dyDescent="0.25">
      <c r="A8" s="400">
        <v>42600</v>
      </c>
      <c r="B8" s="401" t="s">
        <v>5350</v>
      </c>
      <c r="C8" s="420">
        <f t="shared" si="0"/>
        <v>12</v>
      </c>
      <c r="D8" s="420" t="str">
        <f t="shared" si="1"/>
        <v>288163/2016</v>
      </c>
      <c r="E8" s="601" t="s">
        <v>3437</v>
      </c>
      <c r="F8" s="601"/>
      <c r="G8" s="402">
        <v>3000</v>
      </c>
      <c r="H8" s="403" t="s">
        <v>5351</v>
      </c>
      <c r="I8" s="401" t="s">
        <v>5352</v>
      </c>
      <c r="J8" s="395" t="s">
        <v>5347</v>
      </c>
    </row>
    <row r="9" spans="1:10" ht="17.25" x14ac:dyDescent="0.25">
      <c r="A9" s="400">
        <v>42600</v>
      </c>
      <c r="B9" s="401" t="s">
        <v>5353</v>
      </c>
      <c r="C9" s="420">
        <f t="shared" si="0"/>
        <v>12</v>
      </c>
      <c r="D9" s="420" t="str">
        <f t="shared" si="1"/>
        <v>288099/2016</v>
      </c>
      <c r="E9" s="601" t="s">
        <v>2301</v>
      </c>
      <c r="F9" s="601"/>
      <c r="G9" s="402">
        <v>2500</v>
      </c>
      <c r="H9" s="403" t="s">
        <v>5354</v>
      </c>
      <c r="I9" s="401" t="s">
        <v>5355</v>
      </c>
      <c r="J9" s="395" t="s">
        <v>5347</v>
      </c>
    </row>
    <row r="10" spans="1:10" ht="17.25" x14ac:dyDescent="0.25">
      <c r="A10" s="400">
        <v>42606</v>
      </c>
      <c r="B10" s="401" t="s">
        <v>5364</v>
      </c>
      <c r="C10" s="420">
        <f t="shared" si="0"/>
        <v>12</v>
      </c>
      <c r="D10" s="420" t="str">
        <f t="shared" si="1"/>
        <v>302378/2016</v>
      </c>
      <c r="E10" s="401" t="s">
        <v>3614</v>
      </c>
      <c r="F10" s="402">
        <v>6900</v>
      </c>
      <c r="G10" s="403" t="s">
        <v>5365</v>
      </c>
      <c r="H10" s="401" t="s">
        <v>5366</v>
      </c>
    </row>
    <row r="11" spans="1:10" ht="17.25" x14ac:dyDescent="0.25">
      <c r="A11" s="400">
        <v>42606</v>
      </c>
      <c r="B11" s="401" t="s">
        <v>5367</v>
      </c>
      <c r="C11" s="420">
        <f t="shared" si="0"/>
        <v>12</v>
      </c>
      <c r="D11" s="420" t="str">
        <f t="shared" si="1"/>
        <v>293573/2015</v>
      </c>
      <c r="E11" s="401" t="s">
        <v>5368</v>
      </c>
      <c r="F11" s="402">
        <v>399900</v>
      </c>
      <c r="G11" s="407" t="s">
        <v>5369</v>
      </c>
      <c r="H11" s="401" t="s">
        <v>5370</v>
      </c>
    </row>
    <row r="12" spans="1:10" ht="17.25" x14ac:dyDescent="0.25">
      <c r="A12" s="400">
        <v>42606</v>
      </c>
      <c r="B12" s="401" t="s">
        <v>5371</v>
      </c>
      <c r="C12" s="420">
        <f t="shared" si="0"/>
        <v>12</v>
      </c>
      <c r="D12" s="420" t="str">
        <f t="shared" si="1"/>
        <v>330701/2016</v>
      </c>
      <c r="E12" s="401" t="s">
        <v>5372</v>
      </c>
      <c r="F12" s="402">
        <v>565950</v>
      </c>
      <c r="G12" s="407" t="s">
        <v>5373</v>
      </c>
      <c r="H12" s="401" t="s">
        <v>5374</v>
      </c>
    </row>
    <row r="13" spans="1:10" ht="17.25" x14ac:dyDescent="0.25">
      <c r="A13" s="400">
        <v>42606</v>
      </c>
      <c r="B13" s="401" t="s">
        <v>5375</v>
      </c>
      <c r="C13" s="420">
        <f t="shared" si="0"/>
        <v>12</v>
      </c>
      <c r="D13" s="420" t="str">
        <f t="shared" si="1"/>
        <v>343979/2016</v>
      </c>
      <c r="E13" s="401" t="s">
        <v>5376</v>
      </c>
      <c r="F13" s="402">
        <v>54036.18</v>
      </c>
      <c r="G13" s="403" t="s">
        <v>5377</v>
      </c>
      <c r="H13" s="401" t="s">
        <v>5378</v>
      </c>
    </row>
    <row r="14" spans="1:10" ht="17.25" x14ac:dyDescent="0.25">
      <c r="A14" s="400">
        <v>42606</v>
      </c>
      <c r="B14" s="401" t="s">
        <v>5379</v>
      </c>
      <c r="C14" s="420">
        <f t="shared" si="0"/>
        <v>12</v>
      </c>
      <c r="D14" s="420" t="str">
        <f t="shared" si="1"/>
        <v>288434/2016</v>
      </c>
      <c r="E14" s="401" t="s">
        <v>5380</v>
      </c>
      <c r="F14" s="402">
        <f>261167.48+68303.29</f>
        <v>329470.77</v>
      </c>
      <c r="G14" s="407" t="s">
        <v>5381</v>
      </c>
      <c r="H14" s="401" t="s">
        <v>5382</v>
      </c>
    </row>
    <row r="15" spans="1:10" ht="17.25" x14ac:dyDescent="0.25">
      <c r="A15" s="400">
        <v>42606</v>
      </c>
      <c r="B15" s="401" t="s">
        <v>5383</v>
      </c>
      <c r="C15" s="420">
        <f t="shared" si="0"/>
        <v>12</v>
      </c>
      <c r="D15" s="420" t="str">
        <f t="shared" si="1"/>
        <v>335179/2016</v>
      </c>
      <c r="E15" s="401" t="s">
        <v>5384</v>
      </c>
      <c r="F15" s="402">
        <v>32000</v>
      </c>
      <c r="G15" s="407" t="s">
        <v>5385</v>
      </c>
      <c r="H15" s="401" t="s">
        <v>5386</v>
      </c>
    </row>
    <row r="16" spans="1:10" ht="17.25" x14ac:dyDescent="0.25">
      <c r="A16" s="408">
        <v>42606</v>
      </c>
      <c r="B16" s="409" t="s">
        <v>5387</v>
      </c>
      <c r="C16" s="420">
        <f t="shared" si="0"/>
        <v>12</v>
      </c>
      <c r="D16" s="420" t="str">
        <f t="shared" si="1"/>
        <v>258852/2016</v>
      </c>
      <c r="E16" s="409" t="s">
        <v>5388</v>
      </c>
      <c r="F16" s="410">
        <f>87600+13844+11444+105120+105120+96360+105120+113880</f>
        <v>638488</v>
      </c>
      <c r="G16" s="407" t="s">
        <v>5389</v>
      </c>
      <c r="H16" s="409" t="s">
        <v>5390</v>
      </c>
    </row>
    <row r="17" spans="1:8" ht="17.25" x14ac:dyDescent="0.25">
      <c r="A17" s="408">
        <v>42606</v>
      </c>
      <c r="B17" s="401" t="s">
        <v>5391</v>
      </c>
      <c r="C17" s="420">
        <f t="shared" si="0"/>
        <v>12</v>
      </c>
      <c r="D17" s="420" t="str">
        <f t="shared" si="1"/>
        <v>360214/2016</v>
      </c>
      <c r="E17" s="401" t="s">
        <v>5392</v>
      </c>
      <c r="F17" s="402">
        <v>7606935</v>
      </c>
      <c r="G17" s="403" t="s">
        <v>5393</v>
      </c>
      <c r="H17" s="401" t="s">
        <v>5394</v>
      </c>
    </row>
  </sheetData>
  <mergeCells count="8">
    <mergeCell ref="E7:F7"/>
    <mergeCell ref="E8:F8"/>
    <mergeCell ref="E9:F9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6:F315"/>
  <sheetViews>
    <sheetView showGridLines="0" zoomScale="90" zoomScaleNormal="90" workbookViewId="0">
      <selection activeCell="C18" sqref="C18"/>
    </sheetView>
  </sheetViews>
  <sheetFormatPr baseColWidth="10" defaultRowHeight="15" x14ac:dyDescent="0.25"/>
  <cols>
    <col min="2" max="2" width="25.85546875" bestFit="1" customWidth="1"/>
    <col min="4" max="4" width="13" bestFit="1" customWidth="1"/>
    <col min="5" max="5" width="19" bestFit="1" customWidth="1"/>
    <col min="6" max="6" width="23" bestFit="1" customWidth="1"/>
  </cols>
  <sheetData>
    <row r="6" spans="2:6" ht="15.75" customHeight="1" x14ac:dyDescent="0.25"/>
    <row r="7" spans="2:6" x14ac:dyDescent="0.25">
      <c r="B7" s="228" t="s">
        <v>4199</v>
      </c>
      <c r="C7" s="220" t="s">
        <v>3124</v>
      </c>
      <c r="D7" s="220"/>
      <c r="E7" s="220"/>
      <c r="F7" s="221">
        <v>42593</v>
      </c>
    </row>
    <row r="8" spans="2:6" x14ac:dyDescent="0.25">
      <c r="B8" s="228" t="s">
        <v>4200</v>
      </c>
      <c r="C8" s="220" t="s">
        <v>4201</v>
      </c>
      <c r="D8" s="220"/>
      <c r="E8" s="220"/>
      <c r="F8" s="220"/>
    </row>
    <row r="9" spans="2:6" x14ac:dyDescent="0.25">
      <c r="B9" s="228" t="s">
        <v>4202</v>
      </c>
      <c r="C9" s="220" t="s">
        <v>4201</v>
      </c>
      <c r="D9" s="220"/>
      <c r="E9" s="220"/>
      <c r="F9" s="220"/>
    </row>
    <row r="10" spans="2:6" x14ac:dyDescent="0.25">
      <c r="B10" s="220"/>
      <c r="C10" s="220"/>
      <c r="D10" s="220"/>
      <c r="E10" s="220"/>
      <c r="F10" s="220"/>
    </row>
    <row r="11" spans="2:6" x14ac:dyDescent="0.25">
      <c r="B11" s="229" t="s">
        <v>4203</v>
      </c>
      <c r="C11" s="220"/>
      <c r="D11" s="220"/>
      <c r="E11" s="220"/>
      <c r="F11" s="220"/>
    </row>
    <row r="12" spans="2:6" x14ac:dyDescent="0.25">
      <c r="B12" s="222">
        <v>299</v>
      </c>
      <c r="C12" s="230">
        <v>42611</v>
      </c>
      <c r="D12" s="220"/>
      <c r="E12" s="220"/>
      <c r="F12" s="220"/>
    </row>
    <row r="13" spans="2:6" x14ac:dyDescent="0.25">
      <c r="B13" s="223"/>
      <c r="C13" s="220"/>
      <c r="D13" s="220"/>
      <c r="E13" s="220"/>
      <c r="F13" s="220"/>
    </row>
    <row r="14" spans="2:6" x14ac:dyDescent="0.25">
      <c r="B14" s="228" t="s">
        <v>4199</v>
      </c>
      <c r="C14" s="220" t="s">
        <v>3124</v>
      </c>
      <c r="D14" s="220"/>
      <c r="E14" s="220"/>
      <c r="F14" s="220"/>
    </row>
    <row r="15" spans="2:6" ht="15.75" thickBot="1" x14ac:dyDescent="0.3">
      <c r="B15" s="220"/>
      <c r="C15" s="220"/>
      <c r="D15" s="220"/>
      <c r="E15" s="220"/>
      <c r="F15" s="220"/>
    </row>
    <row r="16" spans="2:6" x14ac:dyDescent="0.25">
      <c r="B16" s="228" t="s">
        <v>4202</v>
      </c>
      <c r="C16" s="228" t="s">
        <v>4200</v>
      </c>
      <c r="D16" s="224" t="s">
        <v>4204</v>
      </c>
      <c r="E16" s="225" t="s">
        <v>3</v>
      </c>
      <c r="F16" s="226" t="s">
        <v>4505</v>
      </c>
    </row>
    <row r="17" spans="2:6" ht="18.75" x14ac:dyDescent="0.3">
      <c r="B17" s="220" t="s">
        <v>4205</v>
      </c>
      <c r="C17" s="227">
        <v>42545.571076388886</v>
      </c>
      <c r="D17" s="227" t="str">
        <f>VLOOKUP(B17,[6]EXPTES.!$A$2:$E$300,5,0)</f>
        <v>001975/2015</v>
      </c>
      <c r="E17" s="227" t="s">
        <v>4206</v>
      </c>
      <c r="F17" s="231">
        <f>$C$12-C17</f>
        <v>65.428923611114442</v>
      </c>
    </row>
    <row r="18" spans="2:6" ht="18.75" x14ac:dyDescent="0.3">
      <c r="B18" s="220" t="s">
        <v>4207</v>
      </c>
      <c r="C18" s="227">
        <v>42535.796979166669</v>
      </c>
      <c r="D18" s="227" t="str">
        <f>VLOOKUP(B18,[6]EXPTES.!$A$2:$E$300,5,0)</f>
        <v>016749/2016</v>
      </c>
      <c r="E18" s="227" t="str">
        <f>VLOOKUP(D18,[6]Maestro!$F$2:$Z$2000,21,0)</f>
        <v>Orlando</v>
      </c>
      <c r="F18" s="231">
        <f t="shared" ref="F18:F81" si="0">$C$12-C18</f>
        <v>75.203020833330811</v>
      </c>
    </row>
    <row r="19" spans="2:6" ht="18.75" x14ac:dyDescent="0.3">
      <c r="B19" s="220" t="s">
        <v>4208</v>
      </c>
      <c r="C19" s="227">
        <v>42577.494537037041</v>
      </c>
      <c r="D19" s="227" t="str">
        <f>VLOOKUP(B19,[6]EXPTES.!$A$2:$E$300,5,0)</f>
        <v>028506/2014</v>
      </c>
      <c r="E19" s="227" t="str">
        <f>VLOOKUP(D19,[6]Maestro!$F$2:$Z$2000,21,0)</f>
        <v>Sebastian</v>
      </c>
      <c r="F19" s="231">
        <f t="shared" si="0"/>
        <v>33.505462962959427</v>
      </c>
    </row>
    <row r="20" spans="2:6" ht="18.75" x14ac:dyDescent="0.3">
      <c r="B20" s="220" t="s">
        <v>4209</v>
      </c>
      <c r="C20" s="227">
        <v>42572.361828703702</v>
      </c>
      <c r="D20" s="227" t="str">
        <f>VLOOKUP(B20,[6]EXPTES.!$A$2:$E$300,5,0)</f>
        <v>061074/2016</v>
      </c>
      <c r="E20" s="227" t="str">
        <f>VLOOKUP(D20,[6]Maestro!$F$2:$Z$2000,21,0)</f>
        <v>Sebastian</v>
      </c>
      <c r="F20" s="231">
        <f t="shared" si="0"/>
        <v>38.638171296297514</v>
      </c>
    </row>
    <row r="21" spans="2:6" ht="18.75" x14ac:dyDescent="0.3">
      <c r="B21" s="220" t="s">
        <v>4210</v>
      </c>
      <c r="C21" s="227">
        <v>42579.650590277779</v>
      </c>
      <c r="D21" s="227" t="str">
        <f>VLOOKUP(B21,[6]EXPTES.!$A$2:$E$300,5,0)</f>
        <v>101566/2016</v>
      </c>
      <c r="E21" s="227" t="str">
        <f>VLOOKUP(D21,[6]Maestro!$F$2:$Z$2000,21,0)</f>
        <v>Miriam</v>
      </c>
      <c r="F21" s="231">
        <f t="shared" si="0"/>
        <v>31.349409722221026</v>
      </c>
    </row>
    <row r="22" spans="2:6" ht="18.75" x14ac:dyDescent="0.3">
      <c r="B22" s="220" t="s">
        <v>4211</v>
      </c>
      <c r="C22" s="227">
        <v>42529.696550925924</v>
      </c>
      <c r="D22" s="227" t="str">
        <f>VLOOKUP(B22,[6]EXPTES.!$A$2:$E$300,5,0)</f>
        <v>109495/2014</v>
      </c>
      <c r="E22" s="227" t="str">
        <f>VLOOKUP(D22,[6]Maestro!$F$2:$Z$2000,21,0)</f>
        <v>Mariana</v>
      </c>
      <c r="F22" s="231">
        <f t="shared" si="0"/>
        <v>81.303449074075615</v>
      </c>
    </row>
    <row r="23" spans="2:6" ht="18.75" x14ac:dyDescent="0.3">
      <c r="B23" s="220" t="s">
        <v>4212</v>
      </c>
      <c r="C23" s="227">
        <v>42558.74113425926</v>
      </c>
      <c r="D23" s="227" t="str">
        <f>VLOOKUP(B23,[6]EXPTES.!$A$2:$E$300,5,0)</f>
        <v>121911/2016</v>
      </c>
      <c r="E23" s="227" t="s">
        <v>4206</v>
      </c>
      <c r="F23" s="231">
        <f t="shared" si="0"/>
        <v>52.258865740739566</v>
      </c>
    </row>
    <row r="24" spans="2:6" ht="18.75" x14ac:dyDescent="0.3">
      <c r="B24" s="220" t="s">
        <v>4213</v>
      </c>
      <c r="C24" s="227">
        <v>42563.520972222221</v>
      </c>
      <c r="D24" s="227" t="str">
        <f>VLOOKUP(B24,[6]EXPTES.!$A$2:$E$300,5,0)</f>
        <v>127581/2016</v>
      </c>
      <c r="E24" s="227" t="s">
        <v>4206</v>
      </c>
      <c r="F24" s="231">
        <f t="shared" si="0"/>
        <v>47.479027777779265</v>
      </c>
    </row>
    <row r="25" spans="2:6" ht="18.75" x14ac:dyDescent="0.3">
      <c r="B25" s="220" t="s">
        <v>4214</v>
      </c>
      <c r="C25" s="227">
        <v>42584.544432870367</v>
      </c>
      <c r="D25" s="227" t="str">
        <f>VLOOKUP(B25,[6]EXPTES.!$A$2:$E$300,5,0)</f>
        <v>129568/2016</v>
      </c>
      <c r="E25" s="227" t="str">
        <f>VLOOKUP(D25,[6]Maestro!$F$2:$Z$2000,21,0)</f>
        <v>Matías</v>
      </c>
      <c r="F25" s="231">
        <f t="shared" si="0"/>
        <v>26.455567129632982</v>
      </c>
    </row>
    <row r="26" spans="2:6" ht="18.75" x14ac:dyDescent="0.3">
      <c r="B26" s="220" t="s">
        <v>4215</v>
      </c>
      <c r="C26" s="227">
        <v>42576.661157407405</v>
      </c>
      <c r="D26" s="227" t="str">
        <f>VLOOKUP(B26,[6]EXPTES.!$A$2:$E$300,5,0)</f>
        <v>132434/2016</v>
      </c>
      <c r="E26" s="227" t="str">
        <f>VLOOKUP(D26,[6]Maestro!$F$2:$Z$2000,21,0)</f>
        <v>Sebastian</v>
      </c>
      <c r="F26" s="231">
        <f t="shared" si="0"/>
        <v>34.338842592595029</v>
      </c>
    </row>
    <row r="27" spans="2:6" ht="18.75" x14ac:dyDescent="0.3">
      <c r="B27" s="220" t="s">
        <v>4216</v>
      </c>
      <c r="C27" s="227">
        <v>42570.465601851851</v>
      </c>
      <c r="D27" s="227" t="str">
        <f>VLOOKUP(B27,[6]EXPTES.!$A$2:$E$300,5,0)</f>
        <v>156197/2016</v>
      </c>
      <c r="E27" s="227" t="str">
        <f>VLOOKUP(D27,[6]Maestro!$F$2:$Z$2000,21,0)</f>
        <v>Sebastian</v>
      </c>
      <c r="F27" s="231">
        <f t="shared" si="0"/>
        <v>40.534398148149194</v>
      </c>
    </row>
    <row r="28" spans="2:6" ht="18.75" x14ac:dyDescent="0.3">
      <c r="B28" s="220" t="s">
        <v>4217</v>
      </c>
      <c r="C28" s="227">
        <v>42584.509780092594</v>
      </c>
      <c r="D28" s="227" t="str">
        <f>VLOOKUP(B28,[6]EXPTES.!$A$2:$E$300,5,0)</f>
        <v>163644/2016</v>
      </c>
      <c r="E28" s="227" t="str">
        <f>VLOOKUP(D28,[6]Maestro!$F$2:$Z$2000,21,0)</f>
        <v>Laura Siciliano</v>
      </c>
      <c r="F28" s="231">
        <f t="shared" si="0"/>
        <v>26.490219907405844</v>
      </c>
    </row>
    <row r="29" spans="2:6" ht="18.75" x14ac:dyDescent="0.3">
      <c r="B29" s="220" t="s">
        <v>4218</v>
      </c>
      <c r="C29" s="227">
        <v>42513.570347222223</v>
      </c>
      <c r="D29" s="227" t="str">
        <f>VLOOKUP(B29,[6]EXPTES.!$A$2:$E$300,5,0)</f>
        <v>163785/2016</v>
      </c>
      <c r="E29" s="227" t="str">
        <f>VLOOKUP(D29,[6]Maestro!$F$2:$Z$2000,21,0)</f>
        <v>Orlando</v>
      </c>
      <c r="F29" s="231">
        <f t="shared" si="0"/>
        <v>97.429652777776937</v>
      </c>
    </row>
    <row r="30" spans="2:6" ht="18.75" x14ac:dyDescent="0.3">
      <c r="B30" s="220" t="s">
        <v>4219</v>
      </c>
      <c r="C30" s="227">
        <v>42584.509780092594</v>
      </c>
      <c r="D30" s="227" t="str">
        <f>VLOOKUP(B30,[6]EXPTES.!$A$2:$E$300,5,0)</f>
        <v>163789/2016</v>
      </c>
      <c r="E30" s="227" t="str">
        <f>VLOOKUP(D30,[6]Maestro!$F$2:$Z$2000,21,0)</f>
        <v>Laura Siciliano</v>
      </c>
      <c r="F30" s="231">
        <f t="shared" si="0"/>
        <v>26.490219907405844</v>
      </c>
    </row>
    <row r="31" spans="2:6" ht="18.75" x14ac:dyDescent="0.3">
      <c r="B31" s="220" t="s">
        <v>4220</v>
      </c>
      <c r="C31" s="227">
        <v>42530.811828703707</v>
      </c>
      <c r="D31" s="227" t="str">
        <f>VLOOKUP(B31,[6]EXPTES.!$A$2:$E$300,5,0)</f>
        <v>164405/2016</v>
      </c>
      <c r="E31" s="227" t="str">
        <f>VLOOKUP(D31,[6]Maestro!$F$2:$Z$2000,21,0)</f>
        <v>Griselda</v>
      </c>
      <c r="F31" s="231">
        <f t="shared" si="0"/>
        <v>80.188171296293149</v>
      </c>
    </row>
    <row r="32" spans="2:6" ht="18.75" x14ac:dyDescent="0.3">
      <c r="B32" s="220" t="s">
        <v>4221</v>
      </c>
      <c r="C32" s="227">
        <v>42528.820543981485</v>
      </c>
      <c r="D32" s="227" t="str">
        <f>VLOOKUP(B32,[6]EXPTES.!$A$2:$E$300,5,0)</f>
        <v>164530/2016</v>
      </c>
      <c r="E32" s="227" t="str">
        <f>VLOOKUP(D32,[6]Maestro!$F$2:$Z$2000,21,0)</f>
        <v>Nancy</v>
      </c>
      <c r="F32" s="231">
        <f t="shared" si="0"/>
        <v>82.179456018515339</v>
      </c>
    </row>
    <row r="33" spans="2:6" ht="18.75" x14ac:dyDescent="0.3">
      <c r="B33" s="220" t="s">
        <v>4222</v>
      </c>
      <c r="C33" s="227">
        <v>42563.557453703703</v>
      </c>
      <c r="D33" s="227" t="str">
        <f>VLOOKUP(B33,[6]EXPTES.!$A$2:$E$300,5,0)</f>
        <v>164562/2016</v>
      </c>
      <c r="E33" s="227" t="str">
        <f>VLOOKUP(D33,[6]Maestro!$F$2:$Z$2000,21,0)</f>
        <v>Lorena</v>
      </c>
      <c r="F33" s="231">
        <f t="shared" si="0"/>
        <v>47.442546296297223</v>
      </c>
    </row>
    <row r="34" spans="2:6" ht="18.75" x14ac:dyDescent="0.3">
      <c r="B34" s="220" t="s">
        <v>4223</v>
      </c>
      <c r="C34" s="227">
        <v>42522.538761574076</v>
      </c>
      <c r="D34" s="227" t="str">
        <f>VLOOKUP(B34,[6]EXPTES.!$A$2:$E$300,5,0)</f>
        <v>164634/2016</v>
      </c>
      <c r="E34" s="227" t="str">
        <f>VLOOKUP(D34,[6]Maestro!$F$2:$Z$2000,21,0)</f>
        <v>Laura</v>
      </c>
      <c r="F34" s="231">
        <f t="shared" si="0"/>
        <v>88.461238425923511</v>
      </c>
    </row>
    <row r="35" spans="2:6" ht="18.75" x14ac:dyDescent="0.3">
      <c r="B35" s="220" t="s">
        <v>4224</v>
      </c>
      <c r="C35" s="227">
        <v>42513.578194444446</v>
      </c>
      <c r="D35" s="227" t="str">
        <f>VLOOKUP(B35,[6]EXPTES.!$A$2:$E$300,5,0)</f>
        <v>164692/2016</v>
      </c>
      <c r="E35" s="227" t="str">
        <f>VLOOKUP(D35,[6]Maestro!$F$2:$Z$2000,21,0)</f>
        <v>Orlando</v>
      </c>
      <c r="F35" s="231">
        <f t="shared" si="0"/>
        <v>97.421805555553874</v>
      </c>
    </row>
    <row r="36" spans="2:6" ht="18.75" x14ac:dyDescent="0.3">
      <c r="B36" s="220" t="s">
        <v>4225</v>
      </c>
      <c r="C36" s="227">
        <v>42563.520972222221</v>
      </c>
      <c r="D36" s="227" t="str">
        <f>VLOOKUP(B36,[6]EXPTES.!$A$2:$E$300,5,0)</f>
        <v>166535/2016</v>
      </c>
      <c r="E36" s="227" t="s">
        <v>4206</v>
      </c>
      <c r="F36" s="231">
        <f t="shared" si="0"/>
        <v>47.479027777779265</v>
      </c>
    </row>
    <row r="37" spans="2:6" ht="18.75" x14ac:dyDescent="0.3">
      <c r="B37" s="220" t="s">
        <v>4226</v>
      </c>
      <c r="C37" s="227">
        <v>42549.656157407408</v>
      </c>
      <c r="D37" s="227" t="str">
        <f>VLOOKUP(B37,[6]EXPTES.!$A$2:$E$300,5,0)</f>
        <v>171420/2016</v>
      </c>
      <c r="E37" s="227" t="s">
        <v>4206</v>
      </c>
      <c r="F37" s="231">
        <f t="shared" si="0"/>
        <v>61.343842592592409</v>
      </c>
    </row>
    <row r="38" spans="2:6" ht="18.75" x14ac:dyDescent="0.3">
      <c r="B38" s="220" t="s">
        <v>4227</v>
      </c>
      <c r="C38" s="227">
        <v>42545.571076388886</v>
      </c>
      <c r="D38" s="227" t="str">
        <f>VLOOKUP(B38,[6]EXPTES.!$A$2:$E$300,5,0)</f>
        <v>174169/2016</v>
      </c>
      <c r="E38" s="227" t="str">
        <f>VLOOKUP(D38,[6]Maestro!$F$2:$Z$2000,21,0)</f>
        <v>Lorena</v>
      </c>
      <c r="F38" s="231">
        <f t="shared" si="0"/>
        <v>65.428923611114442</v>
      </c>
    </row>
    <row r="39" spans="2:6" ht="18.75" x14ac:dyDescent="0.3">
      <c r="B39" s="220" t="s">
        <v>4228</v>
      </c>
      <c r="C39" s="227">
        <v>42513.570347222223</v>
      </c>
      <c r="D39" s="227" t="str">
        <f>VLOOKUP(B39,[6]EXPTES.!$A$2:$E$300,5,0)</f>
        <v>174298/2016</v>
      </c>
      <c r="E39" s="227" t="str">
        <f>VLOOKUP(D39,[6]Maestro!$F$2:$Z$2000,21,0)</f>
        <v>Laura Siciliano</v>
      </c>
      <c r="F39" s="231">
        <f t="shared" si="0"/>
        <v>97.429652777776937</v>
      </c>
    </row>
    <row r="40" spans="2:6" ht="18.75" x14ac:dyDescent="0.3">
      <c r="B40" s="220" t="s">
        <v>4229</v>
      </c>
      <c r="C40" s="227">
        <v>42564.500451388885</v>
      </c>
      <c r="D40" s="227" t="str">
        <f>VLOOKUP(B40,[6]EXPTES.!$A$2:$E$300,5,0)</f>
        <v>176765/2016</v>
      </c>
      <c r="E40" s="227" t="s">
        <v>4206</v>
      </c>
      <c r="F40" s="231">
        <f t="shared" si="0"/>
        <v>46.499548611114733</v>
      </c>
    </row>
    <row r="41" spans="2:6" ht="18.75" x14ac:dyDescent="0.3">
      <c r="B41" s="220" t="s">
        <v>4230</v>
      </c>
      <c r="C41" s="227">
        <v>42542.707314814812</v>
      </c>
      <c r="D41" s="227" t="str">
        <f>VLOOKUP(B41,[6]EXPTES.!$A$2:$E$300,5,0)</f>
        <v>176788/2016</v>
      </c>
      <c r="E41" s="227" t="str">
        <f>VLOOKUP(D41,[6]Maestro!$F$2:$Z$2000,21,0)</f>
        <v>Laura</v>
      </c>
      <c r="F41" s="231">
        <f t="shared" si="0"/>
        <v>68.29268518518802</v>
      </c>
    </row>
    <row r="42" spans="2:6" ht="18.75" x14ac:dyDescent="0.3">
      <c r="B42" s="220" t="s">
        <v>4231</v>
      </c>
      <c r="C42" s="227">
        <v>42524.540763888886</v>
      </c>
      <c r="D42" s="227" t="str">
        <f>VLOOKUP(B42,[6]EXPTES.!$A$2:$E$300,5,0)</f>
        <v>177088/2016</v>
      </c>
      <c r="E42" s="227" t="str">
        <f>VLOOKUP(D42,[6]Maestro!$F$2:$Z$2000,21,0)</f>
        <v>Mariana</v>
      </c>
      <c r="F42" s="231">
        <f t="shared" si="0"/>
        <v>86.459236111113569</v>
      </c>
    </row>
    <row r="43" spans="2:6" ht="18.75" x14ac:dyDescent="0.3">
      <c r="B43" s="220" t="s">
        <v>4232</v>
      </c>
      <c r="C43" s="227">
        <v>42527.62462962963</v>
      </c>
      <c r="D43" s="227" t="str">
        <f>VLOOKUP(B43,[6]EXPTES.!$A$2:$E$300,5,0)</f>
        <v>177217/2016</v>
      </c>
      <c r="E43" s="227" t="str">
        <f>VLOOKUP(D43,[6]Maestro!$F$2:$Z$2000,21,0)</f>
        <v>Laura</v>
      </c>
      <c r="F43" s="231">
        <f t="shared" si="0"/>
        <v>83.375370370369637</v>
      </c>
    </row>
    <row r="44" spans="2:6" ht="18.75" x14ac:dyDescent="0.3">
      <c r="B44" s="220" t="s">
        <v>4233</v>
      </c>
      <c r="C44" s="227">
        <v>42514.588888888888</v>
      </c>
      <c r="D44" s="227" t="str">
        <f>VLOOKUP(B44,[6]EXPTES.!$A$2:$E$300,5,0)</f>
        <v>182051/2016</v>
      </c>
      <c r="E44" s="227" t="str">
        <f>VLOOKUP(D44,[6]Maestro!$F$2:$Z$2000,21,0)</f>
        <v>Sin Asignar</v>
      </c>
      <c r="F44" s="231">
        <f t="shared" si="0"/>
        <v>96.411111111112405</v>
      </c>
    </row>
    <row r="45" spans="2:6" ht="18.75" x14ac:dyDescent="0.3">
      <c r="B45" s="220" t="s">
        <v>4234</v>
      </c>
      <c r="C45" s="227">
        <v>42535.653252314813</v>
      </c>
      <c r="D45" s="227" t="str">
        <f>VLOOKUP(B45,[6]EXPTES.!$A$2:$E$300,5,0)</f>
        <v>188482/2016</v>
      </c>
      <c r="E45" s="227" t="str">
        <f>VLOOKUP(D45,[6]Maestro!$F$2:$Z$2000,21,0)</f>
        <v>SEBASTIAN</v>
      </c>
      <c r="F45" s="231">
        <f t="shared" si="0"/>
        <v>75.346747685187438</v>
      </c>
    </row>
    <row r="46" spans="2:6" ht="18.75" x14ac:dyDescent="0.3">
      <c r="B46" s="220" t="s">
        <v>4235</v>
      </c>
      <c r="C46" s="227">
        <v>42577.680937500001</v>
      </c>
      <c r="D46" s="227" t="str">
        <f>VLOOKUP(B46,[6]EXPTES.!$A$2:$E$300,5,0)</f>
        <v>188519/2016</v>
      </c>
      <c r="E46" s="227" t="str">
        <f>VLOOKUP(D46,[6]Maestro!$F$2:$Z$2000,21,0)</f>
        <v>Sebastian</v>
      </c>
      <c r="F46" s="231">
        <f t="shared" si="0"/>
        <v>33.319062499998836</v>
      </c>
    </row>
    <row r="47" spans="2:6" ht="18.75" x14ac:dyDescent="0.3">
      <c r="B47" s="220" t="s">
        <v>4236</v>
      </c>
      <c r="C47" s="227">
        <v>42535.657847222225</v>
      </c>
      <c r="D47" s="227" t="str">
        <f>VLOOKUP(B47,[6]EXPTES.!$A$2:$E$300,5,0)</f>
        <v>188555/2016</v>
      </c>
      <c r="E47" s="227" t="str">
        <f>VLOOKUP(D47,[6]Maestro!$F$2:$Z$2000,21,0)</f>
        <v>Sebastian</v>
      </c>
      <c r="F47" s="231">
        <f t="shared" si="0"/>
        <v>75.342152777775482</v>
      </c>
    </row>
    <row r="48" spans="2:6" ht="18.75" x14ac:dyDescent="0.3">
      <c r="B48" s="220" t="s">
        <v>4237</v>
      </c>
      <c r="C48" s="227">
        <v>42513.562604166669</v>
      </c>
      <c r="D48" s="227" t="str">
        <f>VLOOKUP(B48,[6]EXPTES.!$A$2:$E$300,5,0)</f>
        <v>188729/2016</v>
      </c>
      <c r="E48" s="227" t="s">
        <v>4206</v>
      </c>
      <c r="F48" s="231">
        <f t="shared" si="0"/>
        <v>97.437395833330811</v>
      </c>
    </row>
    <row r="49" spans="2:6" ht="18.75" x14ac:dyDescent="0.3">
      <c r="B49" s="220" t="s">
        <v>4238</v>
      </c>
      <c r="C49" s="227">
        <v>42517.555405092593</v>
      </c>
      <c r="D49" s="227" t="str">
        <f>VLOOKUP(B49,[6]EXPTES.!$A$2:$E$300,5,0)</f>
        <v>196037/2016</v>
      </c>
      <c r="E49" s="227" t="str">
        <f>VLOOKUP(D49,[6]Maestro!$F$2:$Z$2000,21,0)</f>
        <v>Laura</v>
      </c>
      <c r="F49" s="231">
        <f t="shared" si="0"/>
        <v>93.444594907407009</v>
      </c>
    </row>
    <row r="50" spans="2:6" ht="18.75" x14ac:dyDescent="0.3">
      <c r="B50" s="220" t="s">
        <v>4239</v>
      </c>
      <c r="C50" s="227">
        <v>42527.620462962965</v>
      </c>
      <c r="D50" s="227" t="str">
        <f>VLOOKUP(B50,[6]EXPTES.!$A$2:$E$300,5,0)</f>
        <v>196038/2016</v>
      </c>
      <c r="E50" s="227" t="str">
        <f>VLOOKUP(D50,[6]Maestro!$F$2:$Z$2000,21,0)</f>
        <v>Matías</v>
      </c>
      <c r="F50" s="231">
        <f t="shared" si="0"/>
        <v>83.379537037035334</v>
      </c>
    </row>
    <row r="51" spans="2:6" ht="18.75" x14ac:dyDescent="0.3">
      <c r="B51" s="220" t="s">
        <v>4240</v>
      </c>
      <c r="C51" s="227">
        <v>42558.74113425926</v>
      </c>
      <c r="D51" s="227" t="str">
        <f>VLOOKUP(B51,[6]EXPTES.!$A$2:$E$300,5,0)</f>
        <v>196039/2016</v>
      </c>
      <c r="E51" s="227" t="str">
        <f>VLOOKUP(D51,[6]Maestro!$F$2:$Z$2000,21,0)</f>
        <v>Sin Asignar</v>
      </c>
      <c r="F51" s="231">
        <f t="shared" si="0"/>
        <v>52.258865740739566</v>
      </c>
    </row>
    <row r="52" spans="2:6" ht="18.75" x14ac:dyDescent="0.3">
      <c r="B52" s="220" t="s">
        <v>4241</v>
      </c>
      <c r="C52" s="227">
        <v>42577.67355324074</v>
      </c>
      <c r="D52" s="227" t="str">
        <f>VLOOKUP(B52,[6]EXPTES.!$A$2:$E$300,5,0)</f>
        <v>196235/2016</v>
      </c>
      <c r="E52" s="227" t="str">
        <f>VLOOKUP(D52,[6]Maestro!$F$2:$Z$2000,21,0)</f>
        <v>Sebastian</v>
      </c>
      <c r="F52" s="231">
        <f t="shared" si="0"/>
        <v>33.326446759259852</v>
      </c>
    </row>
    <row r="53" spans="2:6" ht="18.75" x14ac:dyDescent="0.3">
      <c r="B53" s="220" t="s">
        <v>4242</v>
      </c>
      <c r="C53" s="227">
        <v>42562.702523148146</v>
      </c>
      <c r="D53" s="227" t="str">
        <f>VLOOKUP(B53,[6]EXPTES.!$A$2:$E$300,5,0)</f>
        <v>196274/2016</v>
      </c>
      <c r="E53" s="227" t="str">
        <f>VLOOKUP(D53,[6]Maestro!$F$2:$Z$2000,21,0)</f>
        <v>Sebastian</v>
      </c>
      <c r="F53" s="231">
        <f t="shared" si="0"/>
        <v>48.297476851854299</v>
      </c>
    </row>
    <row r="54" spans="2:6" ht="18.75" x14ac:dyDescent="0.3">
      <c r="B54" s="220" t="s">
        <v>4243</v>
      </c>
      <c r="C54" s="227">
        <v>42527.619745370372</v>
      </c>
      <c r="D54" s="227" t="str">
        <f>VLOOKUP(B54,[6]EXPTES.!$A$2:$E$300,5,0)</f>
        <v>198065/2016</v>
      </c>
      <c r="E54" s="227" t="str">
        <f>VLOOKUP(D54,[6]Maestro!$F$2:$Z$2000,21,0)</f>
        <v>Analia</v>
      </c>
      <c r="F54" s="231">
        <f t="shared" si="0"/>
        <v>83.380254629628325</v>
      </c>
    </row>
    <row r="55" spans="2:6" ht="18.75" x14ac:dyDescent="0.3">
      <c r="B55" s="220" t="s">
        <v>4244</v>
      </c>
      <c r="C55" s="227">
        <v>42558.74113425926</v>
      </c>
      <c r="D55" s="227" t="str">
        <f>VLOOKUP(B55,[6]EXPTES.!$A$2:$E$300,5,0)</f>
        <v>203361/2016</v>
      </c>
      <c r="E55" s="227" t="s">
        <v>4206</v>
      </c>
      <c r="F55" s="231">
        <f t="shared" si="0"/>
        <v>52.258865740739566</v>
      </c>
    </row>
    <row r="56" spans="2:6" ht="18.75" x14ac:dyDescent="0.3">
      <c r="B56" s="220" t="s">
        <v>4245</v>
      </c>
      <c r="C56" s="227">
        <v>42558.542905092596</v>
      </c>
      <c r="D56" s="227" t="str">
        <f>VLOOKUP(B56,[6]EXPTES.!$A$2:$E$300,5,0)</f>
        <v>207947/2016</v>
      </c>
      <c r="E56" s="227" t="str">
        <f>VLOOKUP(D56,[6]Maestro!$F$2:$Z$2000,21,0)</f>
        <v>Melina</v>
      </c>
      <c r="F56" s="231">
        <f t="shared" si="0"/>
        <v>52.457094907404098</v>
      </c>
    </row>
    <row r="57" spans="2:6" ht="18.75" x14ac:dyDescent="0.3">
      <c r="B57" s="220" t="s">
        <v>4246</v>
      </c>
      <c r="C57" s="227">
        <v>42545.600370370368</v>
      </c>
      <c r="D57" s="227" t="str">
        <f>VLOOKUP(B57,[6]EXPTES.!$A$2:$E$300,5,0)</f>
        <v>211989/2016</v>
      </c>
      <c r="E57" s="227" t="str">
        <f>VLOOKUP(D57,[6]Maestro!$F$2:$Z$2000,21,0)</f>
        <v>Laura Siciliano</v>
      </c>
      <c r="F57" s="231">
        <f t="shared" si="0"/>
        <v>65.399629629631818</v>
      </c>
    </row>
    <row r="58" spans="2:6" ht="18.75" x14ac:dyDescent="0.3">
      <c r="B58" s="220" t="s">
        <v>4247</v>
      </c>
      <c r="C58" s="227">
        <v>42514.586006944446</v>
      </c>
      <c r="D58" s="227" t="str">
        <f>VLOOKUP(B58,[6]EXPTES.!$A$2:$E$300,5,0)</f>
        <v>213081/2016</v>
      </c>
      <c r="E58" s="227" t="str">
        <f>VLOOKUP(D58,[6]Maestro!$F$2:$Z$2000,21,0)</f>
        <v>Sin Asignar</v>
      </c>
      <c r="F58" s="231">
        <f t="shared" si="0"/>
        <v>96.413993055553874</v>
      </c>
    </row>
    <row r="59" spans="2:6" ht="18.75" x14ac:dyDescent="0.3">
      <c r="B59" s="220" t="s">
        <v>4248</v>
      </c>
      <c r="C59" s="227">
        <v>42514.586006944446</v>
      </c>
      <c r="D59" s="227" t="str">
        <f>VLOOKUP(B59,[6]EXPTES.!$A$2:$E$300,5,0)</f>
        <v>213094/2016</v>
      </c>
      <c r="E59" s="227" t="str">
        <f>VLOOKUP(D59,[6]Maestro!$F$2:$Z$2000,21,0)</f>
        <v>Sin Asignar</v>
      </c>
      <c r="F59" s="231">
        <f t="shared" si="0"/>
        <v>96.413993055553874</v>
      </c>
    </row>
    <row r="60" spans="2:6" ht="18.75" x14ac:dyDescent="0.3">
      <c r="B60" s="220" t="s">
        <v>4249</v>
      </c>
      <c r="C60" s="227">
        <v>42558.74113425926</v>
      </c>
      <c r="D60" s="227" t="str">
        <f>VLOOKUP(B60,[6]EXPTES.!$A$2:$E$300,5,0)</f>
        <v>213175/2016</v>
      </c>
      <c r="E60" s="227" t="str">
        <f>VLOOKUP(D60,[6]Maestro!$F$2:$Z$2000,21,0)</f>
        <v>ZULMA</v>
      </c>
      <c r="F60" s="231">
        <f t="shared" si="0"/>
        <v>52.258865740739566</v>
      </c>
    </row>
    <row r="61" spans="2:6" ht="18.75" x14ac:dyDescent="0.3">
      <c r="B61" s="220" t="s">
        <v>4250</v>
      </c>
      <c r="C61" s="227">
        <v>42562.702523148146</v>
      </c>
      <c r="D61" s="227" t="str">
        <f>VLOOKUP(B61,[6]EXPTES.!$A$2:$E$300,5,0)</f>
        <v>213947/2016</v>
      </c>
      <c r="E61" s="227" t="str">
        <f>VLOOKUP(D61,[6]Maestro!$F$2:$Z$2000,21,0)</f>
        <v>Laura</v>
      </c>
      <c r="F61" s="231">
        <f t="shared" si="0"/>
        <v>48.297476851854299</v>
      </c>
    </row>
    <row r="62" spans="2:6" ht="18.75" x14ac:dyDescent="0.3">
      <c r="B62" s="220" t="s">
        <v>4251</v>
      </c>
      <c r="C62" s="227">
        <v>42527.617858796293</v>
      </c>
      <c r="D62" s="227" t="str">
        <f>VLOOKUP(B62,[6]EXPTES.!$A$2:$E$300,5,0)</f>
        <v>219846/2016</v>
      </c>
      <c r="E62" s="227" t="str">
        <f>VLOOKUP(D62,[6]Maestro!$F$2:$Z$2000,21,0)</f>
        <v>Sin Asignar</v>
      </c>
      <c r="F62" s="231">
        <f t="shared" si="0"/>
        <v>83.382141203706851</v>
      </c>
    </row>
    <row r="63" spans="2:6" ht="18.75" x14ac:dyDescent="0.3">
      <c r="B63" s="220" t="s">
        <v>4252</v>
      </c>
      <c r="C63" s="227">
        <v>42521.816828703704</v>
      </c>
      <c r="D63" s="227" t="str">
        <f>VLOOKUP(B63,[6]EXPTES.!$A$2:$E$300,5,0)</f>
        <v>222365/2016</v>
      </c>
      <c r="E63" s="227" t="s">
        <v>4206</v>
      </c>
      <c r="F63" s="231">
        <f t="shared" si="0"/>
        <v>89.183171296295768</v>
      </c>
    </row>
    <row r="64" spans="2:6" ht="18.75" x14ac:dyDescent="0.3">
      <c r="B64" s="220" t="s">
        <v>4253</v>
      </c>
      <c r="C64" s="227">
        <v>42570.465601851851</v>
      </c>
      <c r="D64" s="227" t="str">
        <f>VLOOKUP(B64,[6]EXPTES.!$A$2:$E$300,5,0)</f>
        <v>222508/2016</v>
      </c>
      <c r="E64" s="227" t="str">
        <f>VLOOKUP(D64,[6]Maestro!$F$2:$Z$2000,21,0)</f>
        <v>Sin Asignar</v>
      </c>
      <c r="F64" s="231">
        <f t="shared" si="0"/>
        <v>40.534398148149194</v>
      </c>
    </row>
    <row r="65" spans="2:6" ht="18.75" x14ac:dyDescent="0.3">
      <c r="B65" s="220" t="s">
        <v>4254</v>
      </c>
      <c r="C65" s="227">
        <v>42572.642731481479</v>
      </c>
      <c r="D65" s="227" t="str">
        <f>VLOOKUP(B65,[6]EXPTES.!$A$2:$E$300,5,0)</f>
        <v>224845/2016</v>
      </c>
      <c r="E65" s="227" t="str">
        <f>VLOOKUP(D65,[6]Maestro!$F$2:$Z$2000,21,0)</f>
        <v>Sebastian</v>
      </c>
      <c r="F65" s="231">
        <f t="shared" si="0"/>
        <v>38.357268518520868</v>
      </c>
    </row>
    <row r="66" spans="2:6" ht="18.75" x14ac:dyDescent="0.3">
      <c r="B66" s="220" t="s">
        <v>4255</v>
      </c>
      <c r="C66" s="227">
        <v>42524.50409722222</v>
      </c>
      <c r="D66" s="227" t="str">
        <f>VLOOKUP(B66,[6]EXPTES.!$A$2:$E$300,5,0)</f>
        <v>225913/2016</v>
      </c>
      <c r="E66" s="227" t="str">
        <f>VLOOKUP(D66,[6]Maestro!$F$2:$Z$2000,21,0)</f>
        <v>Sin Asignar</v>
      </c>
      <c r="F66" s="231">
        <f t="shared" si="0"/>
        <v>86.495902777780429</v>
      </c>
    </row>
    <row r="67" spans="2:6" ht="18.75" x14ac:dyDescent="0.3">
      <c r="B67" s="220" t="s">
        <v>4256</v>
      </c>
      <c r="C67" s="227">
        <v>42558.74113425926</v>
      </c>
      <c r="D67" s="227" t="str">
        <f>VLOOKUP(B67,[6]EXPTES.!$A$2:$E$300,5,0)</f>
        <v>229314/2016</v>
      </c>
      <c r="E67" s="227" t="s">
        <v>4206</v>
      </c>
      <c r="F67" s="231">
        <f t="shared" si="0"/>
        <v>52.258865740739566</v>
      </c>
    </row>
    <row r="68" spans="2:6" ht="18.75" x14ac:dyDescent="0.3">
      <c r="B68" s="220" t="s">
        <v>4257</v>
      </c>
      <c r="C68" s="227">
        <v>42577.67355324074</v>
      </c>
      <c r="D68" s="227" t="str">
        <f>VLOOKUP(B68,[6]EXPTES.!$A$2:$E$300,5,0)</f>
        <v>229862/2016</v>
      </c>
      <c r="E68" s="227" t="str">
        <f>VLOOKUP(D68,[6]Maestro!$F$2:$Z$2000,21,0)</f>
        <v>Sebastian</v>
      </c>
      <c r="F68" s="231">
        <f t="shared" si="0"/>
        <v>33.326446759259852</v>
      </c>
    </row>
    <row r="69" spans="2:6" ht="18.75" x14ac:dyDescent="0.3">
      <c r="B69" s="220" t="s">
        <v>4258</v>
      </c>
      <c r="C69" s="227">
        <v>42577.67355324074</v>
      </c>
      <c r="D69" s="227" t="str">
        <f>VLOOKUP(B69,[6]EXPTES.!$A$2:$E$300,5,0)</f>
        <v>229938/2016</v>
      </c>
      <c r="E69" s="227" t="str">
        <f>VLOOKUP(D69,[6]Maestro!$F$2:$Z$2000,21,0)</f>
        <v>Sebastian</v>
      </c>
      <c r="F69" s="231">
        <f t="shared" si="0"/>
        <v>33.326446759259852</v>
      </c>
    </row>
    <row r="70" spans="2:6" ht="18.75" x14ac:dyDescent="0.3">
      <c r="B70" s="220" t="s">
        <v>4259</v>
      </c>
      <c r="C70" s="227">
        <v>42549.538287037038</v>
      </c>
      <c r="D70" s="227" t="str">
        <f>VLOOKUP(B70,[6]EXPTES.!$A$2:$E$300,5,0)</f>
        <v>230234/2016</v>
      </c>
      <c r="E70" s="227" t="str">
        <f>VLOOKUP(D70,[6]Maestro!$F$2:$Z$2000,21,0)</f>
        <v>Laura Siciliano</v>
      </c>
      <c r="F70" s="231">
        <f t="shared" si="0"/>
        <v>61.461712962962338</v>
      </c>
    </row>
    <row r="71" spans="2:6" ht="18.75" x14ac:dyDescent="0.3">
      <c r="B71" s="220" t="s">
        <v>4260</v>
      </c>
      <c r="C71" s="227">
        <v>42549.538287037038</v>
      </c>
      <c r="D71" s="227" t="str">
        <f>VLOOKUP(B71,[6]EXPTES.!$A$2:$E$300,5,0)</f>
        <v>230402/2016</v>
      </c>
      <c r="E71" s="227" t="str">
        <f>VLOOKUP(D71,[6]Maestro!$F$2:$Z$2000,21,0)</f>
        <v>Laura</v>
      </c>
      <c r="F71" s="231">
        <f t="shared" si="0"/>
        <v>61.461712962962338</v>
      </c>
    </row>
    <row r="72" spans="2:6" ht="18.75" x14ac:dyDescent="0.3">
      <c r="B72" s="220" t="s">
        <v>4261</v>
      </c>
      <c r="C72" s="227">
        <v>42546.775972222225</v>
      </c>
      <c r="D72" s="227" t="str">
        <f>VLOOKUP(B72,[6]EXPTES.!$A$2:$E$300,5,0)</f>
        <v>230468/2016</v>
      </c>
      <c r="E72" s="227" t="str">
        <f>VLOOKUP(D72,[6]Maestro!$F$2:$Z$2000,21,0)</f>
        <v>Mariana</v>
      </c>
      <c r="F72" s="231">
        <f t="shared" si="0"/>
        <v>64.224027777774609</v>
      </c>
    </row>
    <row r="73" spans="2:6" ht="18.75" x14ac:dyDescent="0.3">
      <c r="B73" s="220" t="s">
        <v>4262</v>
      </c>
      <c r="C73" s="227">
        <v>42546.775972222225</v>
      </c>
      <c r="D73" s="227" t="str">
        <f>VLOOKUP(B73,[6]EXPTES.!$A$2:$E$300,5,0)</f>
        <v>230776/2016</v>
      </c>
      <c r="E73" s="227" t="str">
        <f>VLOOKUP(D73,[6]Maestro!$F$2:$Z$2000,21,0)</f>
        <v>Laura</v>
      </c>
      <c r="F73" s="231">
        <f t="shared" si="0"/>
        <v>64.224027777774609</v>
      </c>
    </row>
    <row r="74" spans="2:6" ht="18.75" x14ac:dyDescent="0.3">
      <c r="B74" s="220" t="s">
        <v>4263</v>
      </c>
      <c r="C74" s="227">
        <v>42572.555312500001</v>
      </c>
      <c r="D74" s="227" t="str">
        <f>VLOOKUP(B74,[6]EXPTES.!$A$2:$E$300,5,0)</f>
        <v>232567/2016</v>
      </c>
      <c r="E74" s="227" t="s">
        <v>4206</v>
      </c>
      <c r="F74" s="231">
        <f t="shared" si="0"/>
        <v>38.444687499999418</v>
      </c>
    </row>
    <row r="75" spans="2:6" ht="18.75" x14ac:dyDescent="0.3">
      <c r="B75" s="220" t="s">
        <v>4264</v>
      </c>
      <c r="C75" s="227">
        <v>42556.543749999997</v>
      </c>
      <c r="D75" s="227" t="str">
        <f>VLOOKUP(B75,[6]EXPTES.!$A$2:$E$300,5,0)</f>
        <v>238397/2016</v>
      </c>
      <c r="E75" s="227" t="str">
        <f>VLOOKUP(D75,[6]Maestro!$F$2:$Z$2000,21,0)</f>
        <v>Sebastian</v>
      </c>
      <c r="F75" s="231">
        <f t="shared" si="0"/>
        <v>54.45625000000291</v>
      </c>
    </row>
    <row r="76" spans="2:6" ht="18.75" x14ac:dyDescent="0.3">
      <c r="B76" s="220" t="s">
        <v>4265</v>
      </c>
      <c r="C76" s="227">
        <v>42549.538287037038</v>
      </c>
      <c r="D76" s="227" t="str">
        <f>VLOOKUP(B76,[6]EXPTES.!$A$2:$E$300,5,0)</f>
        <v>239184/2016</v>
      </c>
      <c r="E76" s="227" t="str">
        <f>VLOOKUP(D76,[6]Maestro!$F$2:$Z$2000,21,0)</f>
        <v>Laura Siciliano</v>
      </c>
      <c r="F76" s="231">
        <f t="shared" si="0"/>
        <v>61.461712962962338</v>
      </c>
    </row>
    <row r="77" spans="2:6" ht="18.75" x14ac:dyDescent="0.3">
      <c r="B77" s="220" t="s">
        <v>4266</v>
      </c>
      <c r="C77" s="227">
        <v>42558.542905092596</v>
      </c>
      <c r="D77" s="227" t="str">
        <f>VLOOKUP(B77,[6]EXPTES.!$A$2:$E$300,5,0)</f>
        <v>239218/2016</v>
      </c>
      <c r="E77" s="227" t="s">
        <v>4206</v>
      </c>
      <c r="F77" s="231">
        <f t="shared" si="0"/>
        <v>52.457094907404098</v>
      </c>
    </row>
    <row r="78" spans="2:6" ht="18.75" x14ac:dyDescent="0.3">
      <c r="B78" s="220" t="s">
        <v>4267</v>
      </c>
      <c r="C78" s="227">
        <v>42546.775972222225</v>
      </c>
      <c r="D78" s="227" t="str">
        <f>VLOOKUP(B78,[6]EXPTES.!$A$2:$E$300,5,0)</f>
        <v>239230/2016</v>
      </c>
      <c r="E78" s="227" t="str">
        <f>VLOOKUP(D78,[6]Maestro!$F$2:$Z$2000,21,0)</f>
        <v>Mariana</v>
      </c>
      <c r="F78" s="231">
        <f t="shared" si="0"/>
        <v>64.224027777774609</v>
      </c>
    </row>
    <row r="79" spans="2:6" ht="18.75" x14ac:dyDescent="0.3">
      <c r="B79" s="220" t="s">
        <v>4268</v>
      </c>
      <c r="C79" s="227">
        <v>42528.791851851849</v>
      </c>
      <c r="D79" s="227" t="str">
        <f>VLOOKUP(B79,[6]EXPTES.!$A$2:$E$300,5,0)</f>
        <v>239508/2016</v>
      </c>
      <c r="E79" s="227" t="str">
        <f>VLOOKUP(D79,[6]Maestro!$F$2:$Z$2000,21,0)</f>
        <v>Mariana</v>
      </c>
      <c r="F79" s="231">
        <f t="shared" si="0"/>
        <v>82.20814814815094</v>
      </c>
    </row>
    <row r="80" spans="2:6" ht="18.75" x14ac:dyDescent="0.3">
      <c r="B80" s="220" t="s">
        <v>4269</v>
      </c>
      <c r="C80" s="227">
        <v>42528.772002314814</v>
      </c>
      <c r="D80" s="227" t="str">
        <f>VLOOKUP(B80,[6]EXPTES.!$A$2:$E$300,5,0)</f>
        <v>240257/2016</v>
      </c>
      <c r="E80" s="227" t="str">
        <f>VLOOKUP(D80,[6]Maestro!$F$2:$Z$2000,21,0)</f>
        <v>Sin Asignar</v>
      </c>
      <c r="F80" s="231">
        <f t="shared" si="0"/>
        <v>82.227997685185983</v>
      </c>
    </row>
    <row r="81" spans="2:6" ht="18.75" x14ac:dyDescent="0.3">
      <c r="B81" s="220" t="s">
        <v>4270</v>
      </c>
      <c r="C81" s="227">
        <v>42570.620370370372</v>
      </c>
      <c r="D81" s="227" t="str">
        <f>VLOOKUP(B81,[6]EXPTES.!$A$2:$E$300,5,0)</f>
        <v>240681/2016</v>
      </c>
      <c r="E81" s="227" t="str">
        <f>VLOOKUP(D81,[6]Maestro!$F$2:$Z$2000,21,0)</f>
        <v>Sebastian</v>
      </c>
      <c r="F81" s="231">
        <f t="shared" si="0"/>
        <v>40.379629629627743</v>
      </c>
    </row>
    <row r="82" spans="2:6" ht="18.75" x14ac:dyDescent="0.3">
      <c r="B82" s="220" t="s">
        <v>4271</v>
      </c>
      <c r="C82" s="227">
        <v>42578.743194444447</v>
      </c>
      <c r="D82" s="227" t="str">
        <f>VLOOKUP(B82,[6]EXPTES.!$A$2:$E$300,5,0)</f>
        <v>240702/2016</v>
      </c>
      <c r="E82" s="227" t="str">
        <f>VLOOKUP(D82,[6]Maestro!$F$2:$Z$2000,21,0)</f>
        <v>Sebastian</v>
      </c>
      <c r="F82" s="231">
        <f t="shared" ref="F82:F145" si="1">$C$12-C82</f>
        <v>32.256805555553001</v>
      </c>
    </row>
    <row r="83" spans="2:6" ht="18.75" x14ac:dyDescent="0.3">
      <c r="B83" s="220" t="s">
        <v>4272</v>
      </c>
      <c r="C83" s="227">
        <v>42535.685578703706</v>
      </c>
      <c r="D83" s="227" t="str">
        <f>VLOOKUP(B83,[6]EXPTES.!$A$2:$E$300,5,0)</f>
        <v>242595/2016</v>
      </c>
      <c r="E83" s="227" t="s">
        <v>4206</v>
      </c>
      <c r="F83" s="231">
        <f t="shared" si="1"/>
        <v>75.314421296294313</v>
      </c>
    </row>
    <row r="84" spans="2:6" ht="18.75" x14ac:dyDescent="0.3">
      <c r="B84" s="220" t="s">
        <v>4273</v>
      </c>
      <c r="C84" s="227">
        <v>42562.702523148146</v>
      </c>
      <c r="D84" s="227" t="str">
        <f>VLOOKUP(B84,[6]EXPTES.!$A$2:$E$300,5,0)</f>
        <v>243214/2016</v>
      </c>
      <c r="E84" s="227" t="str">
        <f>VLOOKUP(D84,[6]Maestro!$F$2:$Z$2000,21,0)</f>
        <v>Linda</v>
      </c>
      <c r="F84" s="231">
        <f t="shared" si="1"/>
        <v>48.297476851854299</v>
      </c>
    </row>
    <row r="85" spans="2:6" ht="18.75" x14ac:dyDescent="0.3">
      <c r="B85" s="220" t="s">
        <v>4274</v>
      </c>
      <c r="C85" s="227">
        <v>42562.702523148146</v>
      </c>
      <c r="D85" s="227" t="str">
        <f>VLOOKUP(B85,[6]EXPTES.!$A$2:$E$300,5,0)</f>
        <v>247737/2016</v>
      </c>
      <c r="E85" s="227" t="str">
        <f>VLOOKUP(D85,[6]Maestro!$F$2:$Z$2000,21,0)</f>
        <v>Sebastian</v>
      </c>
      <c r="F85" s="231">
        <f t="shared" si="1"/>
        <v>48.297476851854299</v>
      </c>
    </row>
    <row r="86" spans="2:6" ht="18.75" x14ac:dyDescent="0.3">
      <c r="B86" s="220" t="s">
        <v>4275</v>
      </c>
      <c r="C86" s="227">
        <v>42562.702523148146</v>
      </c>
      <c r="D86" s="227" t="str">
        <f>VLOOKUP(B86,[6]EXPTES.!$A$2:$E$300,5,0)</f>
        <v>247769/2016</v>
      </c>
      <c r="E86" s="227" t="str">
        <f>VLOOKUP(D86,[6]Maestro!$F$2:$Z$2000,21,0)</f>
        <v>Sebastian</v>
      </c>
      <c r="F86" s="231">
        <f t="shared" si="1"/>
        <v>48.297476851854299</v>
      </c>
    </row>
    <row r="87" spans="2:6" ht="18.75" x14ac:dyDescent="0.3">
      <c r="B87" s="220" t="s">
        <v>4276</v>
      </c>
      <c r="C87" s="227">
        <v>42583.760960648149</v>
      </c>
      <c r="D87" s="227" t="str">
        <f>VLOOKUP(B87,[6]EXPTES.!$A$2:$E$300,5,0)</f>
        <v>249225/2016</v>
      </c>
      <c r="E87" s="227" t="str">
        <f>VLOOKUP(D87,[6]Maestro!$F$2:$Z$2000,21,0)</f>
        <v>Sebastian</v>
      </c>
      <c r="F87" s="231">
        <f t="shared" si="1"/>
        <v>27.239039351850806</v>
      </c>
    </row>
    <row r="88" spans="2:6" ht="18.75" x14ac:dyDescent="0.3">
      <c r="B88" s="220" t="s">
        <v>4277</v>
      </c>
      <c r="C88" s="227">
        <v>42527.618310185186</v>
      </c>
      <c r="D88" s="227" t="str">
        <f>VLOOKUP(B88,[6]EXPTES.!$A$2:$E$300,5,0)</f>
        <v>249839/2015</v>
      </c>
      <c r="E88" s="227" t="str">
        <f>VLOOKUP(D88,[6]Maestro!$F$2:$Z$2000,21,0)</f>
        <v>Sin Asignar</v>
      </c>
      <c r="F88" s="231">
        <f t="shared" si="1"/>
        <v>83.381689814814308</v>
      </c>
    </row>
    <row r="89" spans="2:6" ht="18.75" x14ac:dyDescent="0.3">
      <c r="B89" s="220" t="s">
        <v>4278</v>
      </c>
      <c r="C89" s="227">
        <v>42562.702523148146</v>
      </c>
      <c r="D89" s="227" t="str">
        <f>VLOOKUP(B89,[6]EXPTES.!$A$2:$E$300,5,0)</f>
        <v>252062/2015</v>
      </c>
      <c r="E89" s="227" t="str">
        <f>VLOOKUP(D89,[6]Maestro!$F$2:$Z$2000,21,0)</f>
        <v>Sin Asignar</v>
      </c>
      <c r="F89" s="231">
        <f t="shared" si="1"/>
        <v>48.297476851854299</v>
      </c>
    </row>
    <row r="90" spans="2:6" ht="18.75" x14ac:dyDescent="0.3">
      <c r="B90" s="220" t="s">
        <v>4279</v>
      </c>
      <c r="C90" s="227">
        <v>42570.752627314818</v>
      </c>
      <c r="D90" s="227" t="str">
        <f>VLOOKUP(B90,[6]EXPTES.!$A$2:$E$300,5,0)</f>
        <v>252471/2015</v>
      </c>
      <c r="E90" s="227" t="str">
        <f>VLOOKUP(D90,[6]Maestro!$F$2:$Z$2000,21,0)</f>
        <v>Matías</v>
      </c>
      <c r="F90" s="231">
        <f t="shared" si="1"/>
        <v>40.247372685182199</v>
      </c>
    </row>
    <row r="91" spans="2:6" ht="18.75" x14ac:dyDescent="0.3">
      <c r="B91" s="220" t="s">
        <v>4280</v>
      </c>
      <c r="C91" s="227">
        <v>42544.549872685187</v>
      </c>
      <c r="D91" s="227" t="str">
        <f>VLOOKUP(B91,[6]EXPTES.!$A$2:$E$300,5,0)</f>
        <v>252566/2016</v>
      </c>
      <c r="E91" s="227" t="str">
        <f>VLOOKUP(D91,[6]Maestro!$F$2:$Z$2000,21,0)</f>
        <v>Luis</v>
      </c>
      <c r="F91" s="231">
        <f t="shared" si="1"/>
        <v>66.450127314812562</v>
      </c>
    </row>
    <row r="92" spans="2:6" ht="18.75" x14ac:dyDescent="0.3">
      <c r="B92" s="220" t="s">
        <v>4281</v>
      </c>
      <c r="C92" s="227">
        <v>42535.796979166669</v>
      </c>
      <c r="D92" s="227" t="str">
        <f>VLOOKUP(B92,[6]EXPTES.!$A$2:$E$300,5,0)</f>
        <v>252624/2016</v>
      </c>
      <c r="E92" s="227" t="s">
        <v>4206</v>
      </c>
      <c r="F92" s="231">
        <f t="shared" si="1"/>
        <v>75.203020833330811</v>
      </c>
    </row>
    <row r="93" spans="2:6" ht="18.75" x14ac:dyDescent="0.3">
      <c r="B93" s="220" t="s">
        <v>4282</v>
      </c>
      <c r="C93" s="227">
        <v>42545.742893518516</v>
      </c>
      <c r="D93" s="227" t="str">
        <f>VLOOKUP(B93,[6]EXPTES.!$A$2:$E$300,5,0)</f>
        <v>254392/2015</v>
      </c>
      <c r="E93" s="227" t="str">
        <f>VLOOKUP(D93,[6]Maestro!$F$2:$Z$2000,21,0)</f>
        <v>Laura</v>
      </c>
      <c r="F93" s="231">
        <f t="shared" si="1"/>
        <v>65.257106481483788</v>
      </c>
    </row>
    <row r="94" spans="2:6" ht="18.75" x14ac:dyDescent="0.3">
      <c r="B94" s="220" t="s">
        <v>4283</v>
      </c>
      <c r="C94" s="227">
        <v>42542.524907407409</v>
      </c>
      <c r="D94" s="227" t="str">
        <f>VLOOKUP(B94,[6]EXPTES.!$A$2:$E$300,5,0)</f>
        <v>258208/2016</v>
      </c>
      <c r="E94" s="227" t="s">
        <v>4206</v>
      </c>
      <c r="F94" s="231">
        <f t="shared" si="1"/>
        <v>68.475092592590954</v>
      </c>
    </row>
    <row r="95" spans="2:6" ht="18.75" x14ac:dyDescent="0.3">
      <c r="B95" s="220" t="s">
        <v>4284</v>
      </c>
      <c r="C95" s="227">
        <v>42558.74113425926</v>
      </c>
      <c r="D95" s="227" t="str">
        <f>VLOOKUP(B95,[6]EXPTES.!$A$2:$E$300,5,0)</f>
        <v>258246/2016</v>
      </c>
      <c r="E95" s="227" t="str">
        <f>VLOOKUP(D95,[6]Maestro!$F$2:$Z$2000,21,0)</f>
        <v>Melina</v>
      </c>
      <c r="F95" s="231">
        <f t="shared" si="1"/>
        <v>52.258865740739566</v>
      </c>
    </row>
    <row r="96" spans="2:6" ht="18.75" x14ac:dyDescent="0.3">
      <c r="B96" s="220" t="s">
        <v>4285</v>
      </c>
      <c r="C96" s="227">
        <v>42549.652939814812</v>
      </c>
      <c r="D96" s="227" t="str">
        <f>VLOOKUP(B96,[6]EXPTES.!$A$2:$E$300,5,0)</f>
        <v>259031/2016</v>
      </c>
      <c r="E96" s="227" t="str">
        <f>VLOOKUP(D96,[6]Maestro!$F$2:$Z$2000,21,0)</f>
        <v>Mariana</v>
      </c>
      <c r="F96" s="231">
        <f t="shared" si="1"/>
        <v>61.347060185187729</v>
      </c>
    </row>
    <row r="97" spans="2:6" ht="18.75" x14ac:dyDescent="0.3">
      <c r="B97" s="220" t="s">
        <v>4286</v>
      </c>
      <c r="C97" s="227">
        <v>42570.460231481484</v>
      </c>
      <c r="D97" s="227" t="str">
        <f>VLOOKUP(B97,[6]EXPTES.!$A$2:$E$300,5,0)</f>
        <v>262335/2016</v>
      </c>
      <c r="E97" s="227" t="str">
        <f>VLOOKUP(D97,[6]Maestro!$F$2:$Z$2000,21,0)</f>
        <v>Mariana</v>
      </c>
      <c r="F97" s="231">
        <f t="shared" si="1"/>
        <v>40.539768518516212</v>
      </c>
    </row>
    <row r="98" spans="2:6" ht="18.75" x14ac:dyDescent="0.3">
      <c r="B98" s="220" t="s">
        <v>4287</v>
      </c>
      <c r="C98" s="227">
        <v>42549.536354166667</v>
      </c>
      <c r="D98" s="227" t="str">
        <f>VLOOKUP(B98,[6]EXPTES.!$A$2:$E$300,5,0)</f>
        <v>263305/2016</v>
      </c>
      <c r="E98" s="227" t="str">
        <f>VLOOKUP(D98,[6]Maestro!$F$2:$Z$2000,21,0)</f>
        <v>Orlando</v>
      </c>
      <c r="F98" s="231">
        <f t="shared" si="1"/>
        <v>61.46364583333343</v>
      </c>
    </row>
    <row r="99" spans="2:6" ht="18.75" x14ac:dyDescent="0.3">
      <c r="B99" s="220" t="s">
        <v>4288</v>
      </c>
      <c r="C99" s="227">
        <v>42579.517291666663</v>
      </c>
      <c r="D99" s="227" t="str">
        <f>VLOOKUP(B99,[6]EXPTES.!$A$2:$E$300,5,0)</f>
        <v>263456/2016</v>
      </c>
      <c r="E99" s="227" t="str">
        <f>VLOOKUP(D99,[6]Maestro!$F$2:$Z$2000,21,0)</f>
        <v>Sebastian</v>
      </c>
      <c r="F99" s="231">
        <f t="shared" si="1"/>
        <v>31.482708333336632</v>
      </c>
    </row>
    <row r="100" spans="2:6" ht="18.75" x14ac:dyDescent="0.3">
      <c r="B100" s="220" t="s">
        <v>4289</v>
      </c>
      <c r="C100" s="227">
        <v>42578.743194444447</v>
      </c>
      <c r="D100" s="227" t="str">
        <f>VLOOKUP(B100,[6]EXPTES.!$A$2:$E$300,5,0)</f>
        <v>263998/2016</v>
      </c>
      <c r="E100" s="227" t="str">
        <f>VLOOKUP(D100,[6]Maestro!$F$2:$Z$2000,21,0)</f>
        <v>Sebastian</v>
      </c>
      <c r="F100" s="231">
        <f t="shared" si="1"/>
        <v>32.256805555553001</v>
      </c>
    </row>
    <row r="101" spans="2:6" ht="18.75" x14ac:dyDescent="0.3">
      <c r="B101" s="220" t="s">
        <v>4290</v>
      </c>
      <c r="C101" s="227">
        <v>42578.743194444447</v>
      </c>
      <c r="D101" s="227" t="str">
        <f>VLOOKUP(B101,[6]EXPTES.!$A$2:$E$300,5,0)</f>
        <v>264001/2016</v>
      </c>
      <c r="E101" s="227" t="str">
        <f>VLOOKUP(D101,[6]Maestro!$F$2:$Z$2000,21,0)</f>
        <v>Sebastian</v>
      </c>
      <c r="F101" s="231">
        <f t="shared" si="1"/>
        <v>32.256805555553001</v>
      </c>
    </row>
    <row r="102" spans="2:6" ht="18.75" x14ac:dyDescent="0.3">
      <c r="B102" s="220" t="s">
        <v>4291</v>
      </c>
      <c r="C102" s="227">
        <v>42570.619722222225</v>
      </c>
      <c r="D102" s="227" t="str">
        <f>VLOOKUP(B102,[6]EXPTES.!$A$2:$E$300,5,0)</f>
        <v>264002/2016</v>
      </c>
      <c r="E102" s="227" t="str">
        <f>VLOOKUP(D102,[6]Maestro!$F$2:$Z$2000,21,0)</f>
        <v>Sebastian</v>
      </c>
      <c r="F102" s="231">
        <f t="shared" si="1"/>
        <v>40.380277777774609</v>
      </c>
    </row>
    <row r="103" spans="2:6" ht="18.75" x14ac:dyDescent="0.3">
      <c r="B103" s="220" t="s">
        <v>4292</v>
      </c>
      <c r="C103" s="227">
        <v>42545.621678240743</v>
      </c>
      <c r="D103" s="227" t="str">
        <f>VLOOKUP(B103,[6]EXPTES.!$A$2:$E$300,5,0)</f>
        <v>266530/2016</v>
      </c>
      <c r="E103" s="227" t="str">
        <f>VLOOKUP(D103,[6]Maestro!$F$2:$Z$2000,21,0)</f>
        <v>Mariana</v>
      </c>
      <c r="F103" s="231">
        <f t="shared" si="1"/>
        <v>65.378321759257233</v>
      </c>
    </row>
    <row r="104" spans="2:6" ht="18.75" x14ac:dyDescent="0.3">
      <c r="B104" s="220" t="s">
        <v>4293</v>
      </c>
      <c r="C104" s="227">
        <v>42549.618368055555</v>
      </c>
      <c r="D104" s="227" t="str">
        <f>VLOOKUP(B104,[6]EXPTES.!$A$2:$E$300,5,0)</f>
        <v>267410/2016</v>
      </c>
      <c r="E104" s="227" t="str">
        <f>VLOOKUP(D104,[6]Maestro!$F$2:$Z$2000,21,0)</f>
        <v>Sebastian</v>
      </c>
      <c r="F104" s="231">
        <f t="shared" si="1"/>
        <v>61.381631944444962</v>
      </c>
    </row>
    <row r="105" spans="2:6" ht="18.75" x14ac:dyDescent="0.3">
      <c r="B105" s="220" t="s">
        <v>4294</v>
      </c>
      <c r="C105" s="227">
        <v>42570.465601851851</v>
      </c>
      <c r="D105" s="227" t="str">
        <f>VLOOKUP(B105,[6]EXPTES.!$A$2:$E$300,5,0)</f>
        <v>267813/2016</v>
      </c>
      <c r="E105" s="227" t="str">
        <f>VLOOKUP(D105,[6]Maestro!$F$2:$Z$2000,21,0)</f>
        <v>Sebastian</v>
      </c>
      <c r="F105" s="231">
        <f t="shared" si="1"/>
        <v>40.534398148149194</v>
      </c>
    </row>
    <row r="106" spans="2:6" ht="18.75" x14ac:dyDescent="0.3">
      <c r="B106" s="220" t="s">
        <v>4295</v>
      </c>
      <c r="C106" s="227">
        <v>42566.728935185187</v>
      </c>
      <c r="D106" s="227" t="str">
        <f>VLOOKUP(B106,[6]EXPTES.!$A$2:$E$300,5,0)</f>
        <v>272391/2016</v>
      </c>
      <c r="E106" s="227" t="str">
        <f>VLOOKUP(D106,[6]Maestro!$F$2:$Z$2000,21,0)</f>
        <v>Laura</v>
      </c>
      <c r="F106" s="231">
        <f t="shared" si="1"/>
        <v>44.271064814813144</v>
      </c>
    </row>
    <row r="107" spans="2:6" ht="18.75" x14ac:dyDescent="0.3">
      <c r="B107" s="220" t="s">
        <v>4296</v>
      </c>
      <c r="C107" s="227">
        <v>42562.703020833331</v>
      </c>
      <c r="D107" s="227" t="str">
        <f>VLOOKUP(B107,[6]EXPTES.!$A$2:$E$300,5,0)</f>
        <v>272425/2016</v>
      </c>
      <c r="E107" s="227" t="str">
        <f>VLOOKUP(D107,[6]Maestro!$F$2:$Z$2000,21,0)</f>
        <v>Mariana</v>
      </c>
      <c r="F107" s="231">
        <f t="shared" si="1"/>
        <v>48.296979166669189</v>
      </c>
    </row>
    <row r="108" spans="2:6" ht="18.75" x14ac:dyDescent="0.3">
      <c r="B108" s="220" t="s">
        <v>4297</v>
      </c>
      <c r="C108" s="227">
        <v>42558.541770833333</v>
      </c>
      <c r="D108" s="227" t="str">
        <f>VLOOKUP(B108,[6]EXPTES.!$A$2:$E$300,5,0)</f>
        <v>272443/2016</v>
      </c>
      <c r="E108" s="227" t="str">
        <f>VLOOKUP(D108,[6]Maestro!$F$2:$Z$2000,21,0)</f>
        <v>Matías</v>
      </c>
      <c r="F108" s="231">
        <f t="shared" si="1"/>
        <v>52.45822916666657</v>
      </c>
    </row>
    <row r="109" spans="2:6" ht="18.75" x14ac:dyDescent="0.3">
      <c r="B109" s="220" t="s">
        <v>4298</v>
      </c>
      <c r="C109" s="227">
        <v>42564.500451388885</v>
      </c>
      <c r="D109" s="227" t="str">
        <f>VLOOKUP(B109,[6]EXPTES.!$A$2:$E$300,5,0)</f>
        <v>272449/2016</v>
      </c>
      <c r="E109" s="227" t="s">
        <v>4206</v>
      </c>
      <c r="F109" s="231">
        <f t="shared" si="1"/>
        <v>46.499548611114733</v>
      </c>
    </row>
    <row r="110" spans="2:6" ht="18.75" x14ac:dyDescent="0.3">
      <c r="B110" s="220" t="s">
        <v>4299</v>
      </c>
      <c r="C110" s="227">
        <v>42550.483495370368</v>
      </c>
      <c r="D110" s="227" t="str">
        <f>VLOOKUP(B110,[6]EXPTES.!$A$2:$E$300,5,0)</f>
        <v>272504/2016</v>
      </c>
      <c r="E110" s="227" t="str">
        <f>VLOOKUP(D110,[6]Maestro!$F$2:$Z$2000,21,0)</f>
        <v>Laura</v>
      </c>
      <c r="F110" s="231">
        <f t="shared" si="1"/>
        <v>60.516504629631527</v>
      </c>
    </row>
    <row r="111" spans="2:6" ht="18.75" x14ac:dyDescent="0.3">
      <c r="B111" s="220" t="s">
        <v>4300</v>
      </c>
      <c r="C111" s="227">
        <v>42562.702523148146</v>
      </c>
      <c r="D111" s="227" t="str">
        <f>VLOOKUP(B111,[6]EXPTES.!$A$2:$E$300,5,0)</f>
        <v>272505/2016</v>
      </c>
      <c r="E111" s="227" t="str">
        <f>VLOOKUP(D111,[6]Maestro!$F$2:$Z$2000,21,0)</f>
        <v>Mariana</v>
      </c>
      <c r="F111" s="231">
        <f t="shared" si="1"/>
        <v>48.297476851854299</v>
      </c>
    </row>
    <row r="112" spans="2:6" ht="18.75" x14ac:dyDescent="0.3">
      <c r="B112" s="220" t="s">
        <v>4301</v>
      </c>
      <c r="C112" s="227">
        <v>42564.500451388885</v>
      </c>
      <c r="D112" s="227" t="str">
        <f>VLOOKUP(B112,[6]EXPTES.!$A$2:$E$300,5,0)</f>
        <v>272507/2016</v>
      </c>
      <c r="E112" s="227" t="str">
        <f>VLOOKUP(D112,[6]Maestro!$F$2:$Z$2000,21,0)</f>
        <v>Orlando</v>
      </c>
      <c r="F112" s="231">
        <f t="shared" si="1"/>
        <v>46.499548611114733</v>
      </c>
    </row>
    <row r="113" spans="2:6" ht="18.75" x14ac:dyDescent="0.3">
      <c r="B113" s="220" t="s">
        <v>4302</v>
      </c>
      <c r="C113" s="227">
        <v>42564.500451388885</v>
      </c>
      <c r="D113" s="227" t="str">
        <f>VLOOKUP(B113,[6]EXPTES.!$A$2:$E$300,5,0)</f>
        <v>272509/2016</v>
      </c>
      <c r="E113" s="227" t="s">
        <v>4206</v>
      </c>
      <c r="F113" s="231">
        <f t="shared" si="1"/>
        <v>46.499548611114733</v>
      </c>
    </row>
    <row r="114" spans="2:6" ht="18.75" x14ac:dyDescent="0.3">
      <c r="B114" s="220" t="s">
        <v>4303</v>
      </c>
      <c r="C114" s="227">
        <v>42562.702523148146</v>
      </c>
      <c r="D114" s="227" t="str">
        <f>VLOOKUP(B114,[6]EXPTES.!$A$2:$E$300,5,0)</f>
        <v>274819/2016</v>
      </c>
      <c r="E114" s="227" t="str">
        <f>VLOOKUP(D114,[6]Maestro!$F$2:$Z$2000,21,0)</f>
        <v>Sebastian</v>
      </c>
      <c r="F114" s="231">
        <f t="shared" si="1"/>
        <v>48.297476851854299</v>
      </c>
    </row>
    <row r="115" spans="2:6" ht="18.75" x14ac:dyDescent="0.3">
      <c r="B115" s="220" t="s">
        <v>4304</v>
      </c>
      <c r="C115" s="227">
        <v>42556.68372685185</v>
      </c>
      <c r="D115" s="227" t="str">
        <f>VLOOKUP(B115,[6]EXPTES.!$A$2:$E$300,5,0)</f>
        <v>275403/2016</v>
      </c>
      <c r="E115" s="227" t="str">
        <f>VLOOKUP(D115,[6]Maestro!$F$2:$Z$2000,21,0)</f>
        <v>Orlando</v>
      </c>
      <c r="F115" s="231">
        <f t="shared" si="1"/>
        <v>54.316273148149776</v>
      </c>
    </row>
    <row r="116" spans="2:6" ht="18.75" x14ac:dyDescent="0.3">
      <c r="B116" s="220" t="s">
        <v>4305</v>
      </c>
      <c r="C116" s="227">
        <v>42556.68372685185</v>
      </c>
      <c r="D116" s="227" t="str">
        <f>VLOOKUP(B116,[6]EXPTES.!$A$2:$E$300,5,0)</f>
        <v>275472/2016</v>
      </c>
      <c r="E116" s="227" t="str">
        <f>VLOOKUP(D116,[6]Maestro!$F$2:$Z$2000,21,0)</f>
        <v>Orlando</v>
      </c>
      <c r="F116" s="231">
        <f t="shared" si="1"/>
        <v>54.316273148149776</v>
      </c>
    </row>
    <row r="117" spans="2:6" ht="18.75" x14ac:dyDescent="0.3">
      <c r="B117" s="220" t="s">
        <v>4306</v>
      </c>
      <c r="C117" s="227">
        <v>42562.500231481485</v>
      </c>
      <c r="D117" s="227" t="str">
        <f>VLOOKUP(B117,[6]EXPTES.!$A$2:$E$300,5,0)</f>
        <v>276978/2016</v>
      </c>
      <c r="E117" s="227" t="s">
        <v>4206</v>
      </c>
      <c r="F117" s="231">
        <f t="shared" si="1"/>
        <v>48.499768518515339</v>
      </c>
    </row>
    <row r="118" spans="2:6" ht="18.75" x14ac:dyDescent="0.3">
      <c r="B118" s="220" t="s">
        <v>4307</v>
      </c>
      <c r="C118" s="227">
        <v>42566.448541666665</v>
      </c>
      <c r="D118" s="227" t="str">
        <f>VLOOKUP(B118,[6]EXPTES.!$A$2:$E$300,5,0)</f>
        <v>277039/2016</v>
      </c>
      <c r="E118" s="227" t="str">
        <f>VLOOKUP(D118,[6]Maestro!$F$2:$Z$2000,21,0)</f>
        <v>Mariana</v>
      </c>
      <c r="F118" s="231">
        <f t="shared" si="1"/>
        <v>44.551458333335177</v>
      </c>
    </row>
    <row r="119" spans="2:6" ht="18.75" x14ac:dyDescent="0.3">
      <c r="B119" s="220" t="s">
        <v>4308</v>
      </c>
      <c r="C119" s="227">
        <v>42573.787800925929</v>
      </c>
      <c r="D119" s="227" t="str">
        <f>VLOOKUP(B119,[6]EXPTES.!$A$2:$E$300,5,0)</f>
        <v>280001/2016</v>
      </c>
      <c r="E119" s="227" t="str">
        <f>VLOOKUP(D119,[6]Maestro!$F$2:$Z$2000,21,0)</f>
        <v>Mariana</v>
      </c>
      <c r="F119" s="231">
        <f t="shared" si="1"/>
        <v>37.212199074070668</v>
      </c>
    </row>
    <row r="120" spans="2:6" ht="18.75" x14ac:dyDescent="0.3">
      <c r="B120" s="220" t="s">
        <v>4309</v>
      </c>
      <c r="C120" s="227">
        <v>42552.536087962966</v>
      </c>
      <c r="D120" s="227" t="str">
        <f>VLOOKUP(B120,[6]EXPTES.!$A$2:$E$300,5,0)</f>
        <v>280024/2016</v>
      </c>
      <c r="E120" s="227" t="str">
        <f>VLOOKUP(D120,[6]Maestro!$F$2:$Z$2000,21,0)</f>
        <v>Sebastian</v>
      </c>
      <c r="F120" s="231">
        <f t="shared" si="1"/>
        <v>58.463912037033879</v>
      </c>
    </row>
    <row r="121" spans="2:6" ht="18.75" x14ac:dyDescent="0.3">
      <c r="B121" s="220" t="s">
        <v>4310</v>
      </c>
      <c r="C121" s="227">
        <v>42552.536087962966</v>
      </c>
      <c r="D121" s="227" t="str">
        <f>VLOOKUP(B121,[6]EXPTES.!$A$2:$E$300,5,0)</f>
        <v>280028/2016</v>
      </c>
      <c r="E121" s="227" t="str">
        <f>VLOOKUP(D121,[6]Maestro!$F$2:$Z$2000,21,0)</f>
        <v>Sebastian</v>
      </c>
      <c r="F121" s="231">
        <f t="shared" si="1"/>
        <v>58.463912037033879</v>
      </c>
    </row>
    <row r="122" spans="2:6" ht="18.75" x14ac:dyDescent="0.3">
      <c r="B122" s="220" t="s">
        <v>4311</v>
      </c>
      <c r="C122" s="227">
        <v>42552.51185185185</v>
      </c>
      <c r="D122" s="227" t="str">
        <f>VLOOKUP(B122,[6]EXPTES.!$A$2:$E$300,5,0)</f>
        <v>282299/2016</v>
      </c>
      <c r="E122" s="227" t="str">
        <f>VLOOKUP(D122,[6]Maestro!$F$2:$Z$2000,21,0)</f>
        <v>Laura Soriano</v>
      </c>
      <c r="F122" s="231">
        <f t="shared" si="1"/>
        <v>58.488148148149776</v>
      </c>
    </row>
    <row r="123" spans="2:6" ht="18.75" x14ac:dyDescent="0.3">
      <c r="B123" s="220" t="s">
        <v>4312</v>
      </c>
      <c r="C123" s="227">
        <v>42562.702523148146</v>
      </c>
      <c r="D123" s="227" t="str">
        <f>VLOOKUP(B123,[6]EXPTES.!$A$2:$E$300,5,0)</f>
        <v>283025/2015</v>
      </c>
      <c r="E123" s="227" t="str">
        <f>VLOOKUP(D123,[6]Maestro!$F$2:$Z$2000,21,0)</f>
        <v>Orlando</v>
      </c>
      <c r="F123" s="231">
        <f t="shared" si="1"/>
        <v>48.297476851854299</v>
      </c>
    </row>
    <row r="124" spans="2:6" ht="18.75" x14ac:dyDescent="0.3">
      <c r="B124" s="220" t="s">
        <v>4313</v>
      </c>
      <c r="C124" s="227">
        <v>42551.743067129632</v>
      </c>
      <c r="D124" s="227" t="str">
        <f>VLOOKUP(B124,[6]EXPTES.!$A$2:$E$300,5,0)</f>
        <v>283316/2016</v>
      </c>
      <c r="E124" s="227" t="str">
        <f>VLOOKUP(D124,[6]Maestro!$F$2:$Z$2000,21,0)</f>
        <v>ZULMA</v>
      </c>
      <c r="F124" s="231">
        <f t="shared" si="1"/>
        <v>59.256932870368473</v>
      </c>
    </row>
    <row r="125" spans="2:6" ht="18.75" x14ac:dyDescent="0.3">
      <c r="B125" s="220" t="s">
        <v>4314</v>
      </c>
      <c r="C125" s="227">
        <v>42564.667523148149</v>
      </c>
      <c r="D125" s="227" t="str">
        <f>VLOOKUP(B125,[6]EXPTES.!$A$2:$E$300,5,0)</f>
        <v>287595/2015</v>
      </c>
      <c r="E125" s="227" t="str">
        <f>VLOOKUP(D125,[6]Maestro!$F$2:$Z$2000,21,0)</f>
        <v>Lorena</v>
      </c>
      <c r="F125" s="231">
        <f t="shared" si="1"/>
        <v>46.332476851850515</v>
      </c>
    </row>
    <row r="126" spans="2:6" ht="18.75" x14ac:dyDescent="0.3">
      <c r="B126" s="220" t="s">
        <v>4315</v>
      </c>
      <c r="C126" s="227">
        <v>42564.668391203704</v>
      </c>
      <c r="D126" s="227" t="str">
        <f>VLOOKUP(B126,[6]EXPTES.!$A$2:$E$300,5,0)</f>
        <v>287597/2015</v>
      </c>
      <c r="E126" s="227" t="str">
        <f>VLOOKUP(D126,[6]Maestro!$F$2:$Z$2000,21,0)</f>
        <v>Lorena</v>
      </c>
      <c r="F126" s="231">
        <f t="shared" si="1"/>
        <v>46.331608796295768</v>
      </c>
    </row>
    <row r="127" spans="2:6" ht="18.75" x14ac:dyDescent="0.3">
      <c r="B127" s="220" t="s">
        <v>4316</v>
      </c>
      <c r="C127" s="227">
        <v>42586.418738425928</v>
      </c>
      <c r="D127" s="227" t="str">
        <f>VLOOKUP(B127,[6]EXPTES.!$A$2:$E$300,5,0)</f>
        <v>287646/2016</v>
      </c>
      <c r="E127" s="227" t="str">
        <f>VLOOKUP(D127,[6]Maestro!$F$2:$Z$2000,21,0)</f>
        <v>Mariana</v>
      </c>
      <c r="F127" s="231">
        <f t="shared" si="1"/>
        <v>24.581261574072414</v>
      </c>
    </row>
    <row r="128" spans="2:6" ht="18.75" x14ac:dyDescent="0.3">
      <c r="B128" s="220" t="s">
        <v>4317</v>
      </c>
      <c r="C128" s="227">
        <v>42564.674143518518</v>
      </c>
      <c r="D128" s="227" t="str">
        <f>VLOOKUP(B128,[6]EXPTES.!$A$2:$E$300,5,0)</f>
        <v>287958/2016</v>
      </c>
      <c r="E128" s="227" t="str">
        <f>VLOOKUP(D128,[6]Maestro!$F$2:$Z$2000,21,0)</f>
        <v>Sebastian</v>
      </c>
      <c r="F128" s="231">
        <f t="shared" si="1"/>
        <v>46.325856481482333</v>
      </c>
    </row>
    <row r="129" spans="2:6" ht="18.75" x14ac:dyDescent="0.3">
      <c r="B129" s="220" t="s">
        <v>4318</v>
      </c>
      <c r="C129" s="227">
        <v>42576.666018518517</v>
      </c>
      <c r="D129" s="227" t="str">
        <f>VLOOKUP(B129,[6]EXPTES.!$A$2:$E$300,5,0)</f>
        <v>287964/2016</v>
      </c>
      <c r="E129" s="227" t="str">
        <f>VLOOKUP(D129,[6]Maestro!$F$2:$Z$2000,21,0)</f>
        <v>Melina</v>
      </c>
      <c r="F129" s="231">
        <f t="shared" si="1"/>
        <v>34.333981481482624</v>
      </c>
    </row>
    <row r="130" spans="2:6" ht="18.75" x14ac:dyDescent="0.3">
      <c r="B130" s="220" t="s">
        <v>4319</v>
      </c>
      <c r="C130" s="227">
        <v>42566.445462962962</v>
      </c>
      <c r="D130" s="227" t="str">
        <f>VLOOKUP(B130,[6]EXPTES.!$A$2:$E$300,5,0)</f>
        <v>287993/2016</v>
      </c>
      <c r="E130" s="227" t="str">
        <f>VLOOKUP(D130,[6]Maestro!$F$2:$Z$2000,21,0)</f>
        <v>Melina</v>
      </c>
      <c r="F130" s="231">
        <f t="shared" si="1"/>
        <v>44.554537037038244</v>
      </c>
    </row>
    <row r="131" spans="2:6" ht="18.75" x14ac:dyDescent="0.3">
      <c r="B131" s="220" t="s">
        <v>4320</v>
      </c>
      <c r="C131" s="227">
        <v>42578.731585648151</v>
      </c>
      <c r="D131" s="227" t="str">
        <f>VLOOKUP(B131,[6]EXPTES.!$A$2:$E$300,5,0)</f>
        <v>288008/2016</v>
      </c>
      <c r="E131" s="227" t="str">
        <f>VLOOKUP(D131,[6]Maestro!$F$2:$Z$2000,21,0)</f>
        <v>Sebastian</v>
      </c>
      <c r="F131" s="231">
        <f t="shared" si="1"/>
        <v>32.26841435184906</v>
      </c>
    </row>
    <row r="132" spans="2:6" ht="18.75" x14ac:dyDescent="0.3">
      <c r="B132" s="220" t="s">
        <v>4321</v>
      </c>
      <c r="C132" s="227">
        <v>42563.587997685187</v>
      </c>
      <c r="D132" s="227" t="str">
        <f>VLOOKUP(B132,[6]EXPTES.!$A$2:$E$300,5,0)</f>
        <v>288090/2016</v>
      </c>
      <c r="E132" s="227" t="str">
        <f>VLOOKUP(D132,[6]Maestro!$F$2:$Z$2000,21,0)</f>
        <v>Sebastian</v>
      </c>
      <c r="F132" s="231">
        <f t="shared" si="1"/>
        <v>47.412002314813435</v>
      </c>
    </row>
    <row r="133" spans="2:6" ht="18.75" x14ac:dyDescent="0.3">
      <c r="B133" s="220" t="s">
        <v>4322</v>
      </c>
      <c r="C133" s="227">
        <v>42556.534351851849</v>
      </c>
      <c r="D133" s="227" t="str">
        <f>VLOOKUP(B133,[6]EXPTES.!$A$2:$E$300,5,0)</f>
        <v>288105/2016</v>
      </c>
      <c r="E133" s="227" t="str">
        <f>VLOOKUP(D133,[6]Maestro!$F$2:$Z$2000,21,0)</f>
        <v>Sebastian</v>
      </c>
      <c r="F133" s="231">
        <f t="shared" si="1"/>
        <v>54.465648148150649</v>
      </c>
    </row>
    <row r="134" spans="2:6" ht="18.75" x14ac:dyDescent="0.3">
      <c r="B134" s="220" t="s">
        <v>4323</v>
      </c>
      <c r="C134" s="227">
        <v>42556.534351851849</v>
      </c>
      <c r="D134" s="227" t="str">
        <f>VLOOKUP(B134,[6]EXPTES.!$A$2:$E$300,5,0)</f>
        <v>288237/2016</v>
      </c>
      <c r="E134" s="227" t="str">
        <f>VLOOKUP(D134,[6]Maestro!$F$2:$Z$2000,21,0)</f>
        <v>Sebastian</v>
      </c>
      <c r="F134" s="231">
        <f t="shared" si="1"/>
        <v>54.465648148150649</v>
      </c>
    </row>
    <row r="135" spans="2:6" ht="18.75" x14ac:dyDescent="0.3">
      <c r="B135" s="220" t="s">
        <v>4324</v>
      </c>
      <c r="C135" s="227">
        <v>42577.680937500001</v>
      </c>
      <c r="D135" s="227" t="str">
        <f>VLOOKUP(B135,[6]EXPTES.!$A$2:$E$300,5,0)</f>
        <v>288280/2016</v>
      </c>
      <c r="E135" s="227" t="str">
        <f>VLOOKUP(D135,[6]Maestro!$F$2:$Z$2000,21,0)</f>
        <v>Sebastian</v>
      </c>
      <c r="F135" s="231">
        <f t="shared" si="1"/>
        <v>33.319062499998836</v>
      </c>
    </row>
    <row r="136" spans="2:6" ht="18.75" x14ac:dyDescent="0.3">
      <c r="B136" s="220" t="s">
        <v>4325</v>
      </c>
      <c r="C136" s="227">
        <v>42577.67355324074</v>
      </c>
      <c r="D136" s="227" t="str">
        <f>VLOOKUP(B136,[6]EXPTES.!$A$2:$E$300,5,0)</f>
        <v>288296/2016</v>
      </c>
      <c r="E136" s="227" t="str">
        <f>VLOOKUP(D136,[6]Maestro!$F$2:$Z$2000,21,0)</f>
        <v>Sebastian</v>
      </c>
      <c r="F136" s="231">
        <f t="shared" si="1"/>
        <v>33.326446759259852</v>
      </c>
    </row>
    <row r="137" spans="2:6" ht="18.75" x14ac:dyDescent="0.3">
      <c r="B137" s="220" t="s">
        <v>4326</v>
      </c>
      <c r="C137" s="227">
        <v>42577.682939814818</v>
      </c>
      <c r="D137" s="227" t="str">
        <f>VLOOKUP(B137,[6]EXPTES.!$A$2:$E$300,5,0)</f>
        <v>288322/2016</v>
      </c>
      <c r="E137" s="227" t="str">
        <f>VLOOKUP(D137,[6]Maestro!$F$2:$Z$2000,21,0)</f>
        <v>Sebastian</v>
      </c>
      <c r="F137" s="231">
        <f t="shared" si="1"/>
        <v>33.317060185181617</v>
      </c>
    </row>
    <row r="138" spans="2:6" ht="18.75" x14ac:dyDescent="0.3">
      <c r="B138" s="220" t="s">
        <v>4327</v>
      </c>
      <c r="C138" s="227">
        <v>42556.534351851849</v>
      </c>
      <c r="D138" s="227" t="str">
        <f>VLOOKUP(B138,[6]EXPTES.!$A$2:$E$300,5,0)</f>
        <v>288326/2016</v>
      </c>
      <c r="E138" s="227" t="str">
        <f>VLOOKUP(D138,[6]Maestro!$F$2:$Z$2000,21,0)</f>
        <v>Sebastian</v>
      </c>
      <c r="F138" s="231">
        <f t="shared" si="1"/>
        <v>54.465648148150649</v>
      </c>
    </row>
    <row r="139" spans="2:6" ht="18.75" x14ac:dyDescent="0.3">
      <c r="B139" s="220" t="s">
        <v>4328</v>
      </c>
      <c r="C139" s="227">
        <v>42562.499039351853</v>
      </c>
      <c r="D139" s="227" t="str">
        <f>VLOOKUP(B139,[6]EXPTES.!$A$2:$E$300,5,0)</f>
        <v>296368/2016</v>
      </c>
      <c r="E139" s="227" t="str">
        <f>VLOOKUP(D139,[6]Maestro!$F$2:$Z$2000,21,0)</f>
        <v>Laura</v>
      </c>
      <c r="F139" s="231">
        <f t="shared" si="1"/>
        <v>48.500960648147156</v>
      </c>
    </row>
    <row r="140" spans="2:6" ht="18.75" x14ac:dyDescent="0.3">
      <c r="B140" s="220" t="s">
        <v>4329</v>
      </c>
      <c r="C140" s="227">
        <v>42563.520972222221</v>
      </c>
      <c r="D140" s="227" t="str">
        <f>VLOOKUP(B140,[6]EXPTES.!$A$2:$E$300,5,0)</f>
        <v>300538/2016</v>
      </c>
      <c r="E140" s="227" t="str">
        <f>VLOOKUP(D140,[6]Maestro!$F$2:$Z$2000,21,0)</f>
        <v>Orlando</v>
      </c>
      <c r="F140" s="231">
        <f t="shared" si="1"/>
        <v>47.479027777779265</v>
      </c>
    </row>
    <row r="141" spans="2:6" ht="18.75" x14ac:dyDescent="0.3">
      <c r="B141" s="220" t="s">
        <v>4330</v>
      </c>
      <c r="C141" s="227">
        <v>42564.437210648146</v>
      </c>
      <c r="D141" s="227" t="str">
        <f>VLOOKUP(B141,[6]EXPTES.!$A$2:$E$300,5,0)</f>
        <v>301691/2016</v>
      </c>
      <c r="E141" s="227" t="s">
        <v>4206</v>
      </c>
      <c r="F141" s="231">
        <f t="shared" si="1"/>
        <v>46.562789351854008</v>
      </c>
    </row>
    <row r="142" spans="2:6" ht="18.75" x14ac:dyDescent="0.3">
      <c r="B142" s="220" t="s">
        <v>4331</v>
      </c>
      <c r="C142" s="227">
        <v>42564.437210648146</v>
      </c>
      <c r="D142" s="227" t="str">
        <f>VLOOKUP(B142,[6]EXPTES.!$A$2:$E$300,5,0)</f>
        <v>301758/2016</v>
      </c>
      <c r="E142" s="227" t="str">
        <f>VLOOKUP(D142,[6]Maestro!$F$2:$Z$2000,21,0)</f>
        <v>Mariana</v>
      </c>
      <c r="F142" s="231">
        <f t="shared" si="1"/>
        <v>46.562789351854008</v>
      </c>
    </row>
    <row r="143" spans="2:6" ht="18.75" x14ac:dyDescent="0.3">
      <c r="B143" s="220" t="s">
        <v>4332</v>
      </c>
      <c r="C143" s="227">
        <v>42569.487615740742</v>
      </c>
      <c r="D143" s="227" t="str">
        <f>VLOOKUP(B143,[6]EXPTES.!$A$2:$E$300,5,0)</f>
        <v>301854/2016</v>
      </c>
      <c r="E143" s="227" t="str">
        <f>VLOOKUP(D143,[6]Maestro!$F$2:$Z$2000,21,0)</f>
        <v>Mariana</v>
      </c>
      <c r="F143" s="231">
        <f t="shared" si="1"/>
        <v>41.512384259258397</v>
      </c>
    </row>
    <row r="144" spans="2:6" ht="18.75" x14ac:dyDescent="0.3">
      <c r="B144" s="220" t="s">
        <v>4333</v>
      </c>
      <c r="C144" s="227">
        <v>42564.730243055557</v>
      </c>
      <c r="D144" s="227" t="str">
        <f>VLOOKUP(B144,[6]EXPTES.!$A$2:$E$300,5,0)</f>
        <v>304478/2016</v>
      </c>
      <c r="E144" s="227" t="s">
        <v>4206</v>
      </c>
      <c r="F144" s="231">
        <f t="shared" si="1"/>
        <v>46.269756944442634</v>
      </c>
    </row>
    <row r="145" spans="2:6" ht="18.75" x14ac:dyDescent="0.3">
      <c r="B145" s="220" t="s">
        <v>4334</v>
      </c>
      <c r="C145" s="227">
        <v>42564.730243055557</v>
      </c>
      <c r="D145" s="227" t="str">
        <f>VLOOKUP(B145,[6]EXPTES.!$A$2:$E$300,5,0)</f>
        <v>304557/2016</v>
      </c>
      <c r="E145" s="227" t="s">
        <v>4206</v>
      </c>
      <c r="F145" s="231">
        <f t="shared" si="1"/>
        <v>46.269756944442634</v>
      </c>
    </row>
    <row r="146" spans="2:6" ht="18.75" x14ac:dyDescent="0.3">
      <c r="B146" s="220" t="s">
        <v>4335</v>
      </c>
      <c r="C146" s="227">
        <v>42573.655162037037</v>
      </c>
      <c r="D146" s="227" t="str">
        <f>VLOOKUP(B146,[6]EXPTES.!$A$2:$E$300,5,0)</f>
        <v>310785/2016</v>
      </c>
      <c r="E146" s="227" t="str">
        <f>VLOOKUP(D146,[6]Maestro!$F$2:$Z$2000,21,0)</f>
        <v>Mariana</v>
      </c>
      <c r="F146" s="231">
        <f t="shared" ref="F146:F209" si="2">$C$12-C146</f>
        <v>37.344837962962629</v>
      </c>
    </row>
    <row r="147" spans="2:6" ht="18.75" x14ac:dyDescent="0.3">
      <c r="B147" s="220" t="s">
        <v>4336</v>
      </c>
      <c r="C147" s="227">
        <v>42569.493020833332</v>
      </c>
      <c r="D147" s="227" t="str">
        <f>VLOOKUP(B147,[6]EXPTES.!$A$2:$E$300,5,0)</f>
        <v>313218/2016</v>
      </c>
      <c r="E147" s="227" t="str">
        <f>VLOOKUP(D147,[6]Maestro!$F$2:$Z$2000,21,0)</f>
        <v>Lorena</v>
      </c>
      <c r="F147" s="231">
        <f t="shared" si="2"/>
        <v>41.506979166668316</v>
      </c>
    </row>
    <row r="148" spans="2:6" ht="18.75" x14ac:dyDescent="0.3">
      <c r="B148" s="220" t="s">
        <v>4337</v>
      </c>
      <c r="C148" s="227">
        <v>42570.465601851851</v>
      </c>
      <c r="D148" s="227" t="str">
        <f>VLOOKUP(B148,[6]EXPTES.!$A$2:$E$300,5,0)</f>
        <v>314344/2016</v>
      </c>
      <c r="E148" s="227" t="str">
        <f>VLOOKUP(D148,[6]Maestro!$F$2:$Z$2000,21,0)</f>
        <v>Sebastian</v>
      </c>
      <c r="F148" s="231">
        <f t="shared" si="2"/>
        <v>40.534398148149194</v>
      </c>
    </row>
    <row r="149" spans="2:6" ht="18.75" x14ac:dyDescent="0.3">
      <c r="B149" s="220" t="s">
        <v>4338</v>
      </c>
      <c r="C149" s="227">
        <v>42570.465601851851</v>
      </c>
      <c r="D149" s="227" t="str">
        <f>VLOOKUP(B149,[6]EXPTES.!$A$2:$E$300,5,0)</f>
        <v>314956/2016</v>
      </c>
      <c r="E149" s="227" t="str">
        <f>VLOOKUP(D149,[6]Maestro!$F$2:$Z$2000,21,0)</f>
        <v>Sebastian</v>
      </c>
      <c r="F149" s="231">
        <f t="shared" si="2"/>
        <v>40.534398148149194</v>
      </c>
    </row>
    <row r="150" spans="2:6" ht="18.75" x14ac:dyDescent="0.3">
      <c r="B150" s="220" t="s">
        <v>4339</v>
      </c>
      <c r="C150" s="227">
        <v>42570.465879629628</v>
      </c>
      <c r="D150" s="227" t="str">
        <f>VLOOKUP(B150,[6]EXPTES.!$A$2:$E$300,5,0)</f>
        <v>315162/2016</v>
      </c>
      <c r="E150" s="227" t="str">
        <f>VLOOKUP(D150,[6]Maestro!$F$2:$Z$2000,21,0)</f>
        <v>Sebastian</v>
      </c>
      <c r="F150" s="231">
        <f t="shared" si="2"/>
        <v>40.534120370371966</v>
      </c>
    </row>
    <row r="151" spans="2:6" ht="18.75" x14ac:dyDescent="0.3">
      <c r="B151" s="220" t="s">
        <v>4340</v>
      </c>
      <c r="C151" s="227">
        <v>42570.465879629628</v>
      </c>
      <c r="D151" s="227" t="str">
        <f>VLOOKUP(B151,[6]EXPTES.!$A$2:$E$300,5,0)</f>
        <v>315164/2016</v>
      </c>
      <c r="E151" s="227" t="str">
        <f>VLOOKUP(D151,[6]Maestro!$F$2:$Z$2000,21,0)</f>
        <v>Sebastian</v>
      </c>
      <c r="F151" s="231">
        <f t="shared" si="2"/>
        <v>40.534120370371966</v>
      </c>
    </row>
    <row r="152" spans="2:6" ht="18.75" x14ac:dyDescent="0.3">
      <c r="B152" s="220" t="s">
        <v>4341</v>
      </c>
      <c r="C152" s="227">
        <v>42570.465879629628</v>
      </c>
      <c r="D152" s="227" t="str">
        <f>VLOOKUP(B152,[6]EXPTES.!$A$2:$E$300,5,0)</f>
        <v>315165/2016</v>
      </c>
      <c r="E152" s="227" t="str">
        <f>VLOOKUP(D152,[6]Maestro!$F$2:$Z$2000,21,0)</f>
        <v>Sebastian</v>
      </c>
      <c r="F152" s="231">
        <f t="shared" si="2"/>
        <v>40.534120370371966</v>
      </c>
    </row>
    <row r="153" spans="2:6" ht="18.75" x14ac:dyDescent="0.3">
      <c r="B153" s="220" t="s">
        <v>4342</v>
      </c>
      <c r="C153" s="227">
        <v>42571.448981481481</v>
      </c>
      <c r="D153" s="227" t="str">
        <f>VLOOKUP(B153,[6]EXPTES.!$A$2:$E$300,5,0)</f>
        <v>315166/2016</v>
      </c>
      <c r="E153" s="227" t="str">
        <f>VLOOKUP(D153,[6]Maestro!$F$2:$Z$2000,21,0)</f>
        <v>Mariana</v>
      </c>
      <c r="F153" s="231">
        <f t="shared" si="2"/>
        <v>39.551018518519413</v>
      </c>
    </row>
    <row r="154" spans="2:6" ht="18.75" x14ac:dyDescent="0.3">
      <c r="B154" s="220" t="s">
        <v>4343</v>
      </c>
      <c r="C154" s="227">
        <v>42570.465879629628</v>
      </c>
      <c r="D154" s="227" t="str">
        <f>VLOOKUP(B154,[6]EXPTES.!$A$2:$E$300,5,0)</f>
        <v>315167/2016</v>
      </c>
      <c r="E154" s="227" t="str">
        <f>VLOOKUP(D154,[6]Maestro!$F$2:$Z$2000,21,0)</f>
        <v>Sebastian</v>
      </c>
      <c r="F154" s="231">
        <f t="shared" si="2"/>
        <v>40.534120370371966</v>
      </c>
    </row>
    <row r="155" spans="2:6" ht="18.75" x14ac:dyDescent="0.3">
      <c r="B155" s="220" t="s">
        <v>4344</v>
      </c>
      <c r="C155" s="227">
        <v>42570.465601851851</v>
      </c>
      <c r="D155" s="227" t="str">
        <f>VLOOKUP(B155,[6]EXPTES.!$A$2:$E$300,5,0)</f>
        <v>315171/2016</v>
      </c>
      <c r="E155" s="227" t="str">
        <f>VLOOKUP(D155,[6]Maestro!$F$2:$Z$2000,21,0)</f>
        <v>Sebastian</v>
      </c>
      <c r="F155" s="231">
        <f t="shared" si="2"/>
        <v>40.534398148149194</v>
      </c>
    </row>
    <row r="156" spans="2:6" ht="18.75" x14ac:dyDescent="0.3">
      <c r="B156" s="220" t="s">
        <v>4345</v>
      </c>
      <c r="C156" s="227">
        <v>42570.465601851851</v>
      </c>
      <c r="D156" s="227" t="str">
        <f>VLOOKUP(B156,[6]EXPTES.!$A$2:$E$300,5,0)</f>
        <v>315172/2016</v>
      </c>
      <c r="E156" s="227" t="str">
        <f>VLOOKUP(D156,[6]Maestro!$F$2:$Z$2000,21,0)</f>
        <v>Sebastian</v>
      </c>
      <c r="F156" s="231">
        <f t="shared" si="2"/>
        <v>40.534398148149194</v>
      </c>
    </row>
    <row r="157" spans="2:6" ht="18.75" x14ac:dyDescent="0.3">
      <c r="B157" s="220" t="s">
        <v>4346</v>
      </c>
      <c r="C157" s="227">
        <v>42570.465601851851</v>
      </c>
      <c r="D157" s="227" t="str">
        <f>VLOOKUP(B157,[6]EXPTES.!$A$2:$E$300,5,0)</f>
        <v>315173/2016</v>
      </c>
      <c r="E157" s="227" t="str">
        <f>VLOOKUP(D157,[6]Maestro!$F$2:$Z$2000,21,0)</f>
        <v>Sebastian</v>
      </c>
      <c r="F157" s="231">
        <f t="shared" si="2"/>
        <v>40.534398148149194</v>
      </c>
    </row>
    <row r="158" spans="2:6" ht="18.75" x14ac:dyDescent="0.3">
      <c r="B158" s="220" t="s">
        <v>4347</v>
      </c>
      <c r="C158" s="227">
        <v>42570.465601851851</v>
      </c>
      <c r="D158" s="227" t="str">
        <f>VLOOKUP(B158,[6]EXPTES.!$A$2:$E$300,5,0)</f>
        <v>315174/2016</v>
      </c>
      <c r="E158" s="227" t="str">
        <f>VLOOKUP(D158,[6]Maestro!$F$2:$Z$2000,21,0)</f>
        <v>Sebastian</v>
      </c>
      <c r="F158" s="231">
        <f t="shared" si="2"/>
        <v>40.534398148149194</v>
      </c>
    </row>
    <row r="159" spans="2:6" ht="18.75" x14ac:dyDescent="0.3">
      <c r="B159" s="220" t="s">
        <v>4348</v>
      </c>
      <c r="C159" s="227">
        <v>42570.620370370372</v>
      </c>
      <c r="D159" s="227" t="str">
        <f>VLOOKUP(B159,[6]EXPTES.!$A$2:$E$300,5,0)</f>
        <v>316001/2016</v>
      </c>
      <c r="E159" s="227" t="str">
        <f>VLOOKUP(D159,[6]Maestro!$F$2:$Z$2000,21,0)</f>
        <v>Sebastian</v>
      </c>
      <c r="F159" s="231">
        <f t="shared" si="2"/>
        <v>40.379629629627743</v>
      </c>
    </row>
    <row r="160" spans="2:6" ht="18.75" x14ac:dyDescent="0.3">
      <c r="B160" s="220" t="s">
        <v>4349</v>
      </c>
      <c r="C160" s="227">
        <v>42570.620370370372</v>
      </c>
      <c r="D160" s="227" t="str">
        <f>VLOOKUP(B160,[6]EXPTES.!$A$2:$E$300,5,0)</f>
        <v>316040/2016</v>
      </c>
      <c r="E160" s="227" t="str">
        <f>VLOOKUP(D160,[6]Maestro!$F$2:$Z$2000,21,0)</f>
        <v>Sebastian</v>
      </c>
      <c r="F160" s="231">
        <f t="shared" si="2"/>
        <v>40.379629629627743</v>
      </c>
    </row>
    <row r="161" spans="2:6" ht="18.75" x14ac:dyDescent="0.3">
      <c r="B161" s="220" t="s">
        <v>4350</v>
      </c>
      <c r="C161" s="227">
        <v>42570.620370370372</v>
      </c>
      <c r="D161" s="227" t="str">
        <f>VLOOKUP(B161,[6]EXPTES.!$A$2:$E$300,5,0)</f>
        <v>316051/2016</v>
      </c>
      <c r="E161" s="227" t="str">
        <f>VLOOKUP(D161,[6]Maestro!$F$2:$Z$2000,21,0)</f>
        <v>Sebastian</v>
      </c>
      <c r="F161" s="231">
        <f t="shared" si="2"/>
        <v>40.379629629627743</v>
      </c>
    </row>
    <row r="162" spans="2:6" ht="18.75" x14ac:dyDescent="0.3">
      <c r="B162" s="220" t="s">
        <v>4351</v>
      </c>
      <c r="C162" s="227">
        <v>42570.620370370372</v>
      </c>
      <c r="D162" s="227" t="str">
        <f>VLOOKUP(B162,[6]EXPTES.!$A$2:$E$300,5,0)</f>
        <v>316157/2016</v>
      </c>
      <c r="E162" s="227" t="str">
        <f>VLOOKUP(D162,[6]Maestro!$F$2:$Z$2000,21,0)</f>
        <v>Sebastian</v>
      </c>
      <c r="F162" s="231">
        <f t="shared" si="2"/>
        <v>40.379629629627743</v>
      </c>
    </row>
    <row r="163" spans="2:6" ht="18.75" x14ac:dyDescent="0.3">
      <c r="B163" s="220" t="s">
        <v>4352</v>
      </c>
      <c r="C163" s="227">
        <v>42570.620370370372</v>
      </c>
      <c r="D163" s="227" t="str">
        <f>VLOOKUP(B163,[6]EXPTES.!$A$2:$E$300,5,0)</f>
        <v>316160/2016</v>
      </c>
      <c r="E163" s="227" t="str">
        <f>VLOOKUP(D163,[6]Maestro!$F$2:$Z$2000,21,0)</f>
        <v>Sebastian</v>
      </c>
      <c r="F163" s="231">
        <f t="shared" si="2"/>
        <v>40.379629629627743</v>
      </c>
    </row>
    <row r="164" spans="2:6" ht="18.75" x14ac:dyDescent="0.3">
      <c r="B164" s="220" t="s">
        <v>4353</v>
      </c>
      <c r="C164" s="227">
        <v>42570.620370370372</v>
      </c>
      <c r="D164" s="227" t="str">
        <f>VLOOKUP(B164,[6]EXPTES.!$A$2:$E$300,5,0)</f>
        <v>316231/2016</v>
      </c>
      <c r="E164" s="227" t="str">
        <f>VLOOKUP(D164,[6]Maestro!$F$2:$Z$2000,21,0)</f>
        <v>Sebastian</v>
      </c>
      <c r="F164" s="231">
        <f t="shared" si="2"/>
        <v>40.379629629627743</v>
      </c>
    </row>
    <row r="165" spans="2:6" ht="18.75" x14ac:dyDescent="0.3">
      <c r="B165" s="220" t="s">
        <v>4354</v>
      </c>
      <c r="C165" s="227">
        <v>42570.620370370372</v>
      </c>
      <c r="D165" s="227" t="str">
        <f>VLOOKUP(B165,[6]EXPTES.!$A$2:$E$300,5,0)</f>
        <v>316252/2016</v>
      </c>
      <c r="E165" s="227" t="str">
        <f>VLOOKUP(D165,[6]Maestro!$F$2:$Z$2000,21,0)</f>
        <v>Sebastian</v>
      </c>
      <c r="F165" s="231">
        <f t="shared" si="2"/>
        <v>40.379629629627743</v>
      </c>
    </row>
    <row r="166" spans="2:6" ht="18.75" x14ac:dyDescent="0.3">
      <c r="B166" s="220" t="s">
        <v>4355</v>
      </c>
      <c r="C166" s="227">
        <v>42570.62</v>
      </c>
      <c r="D166" s="227" t="str">
        <f>VLOOKUP(B166,[6]EXPTES.!$A$2:$E$300,5,0)</f>
        <v>316270/2016</v>
      </c>
      <c r="E166" s="227" t="str">
        <f>VLOOKUP(D166,[6]Maestro!$F$2:$Z$2000,21,0)</f>
        <v>Sebastian</v>
      </c>
      <c r="F166" s="231">
        <f t="shared" si="2"/>
        <v>40.379999999997381</v>
      </c>
    </row>
    <row r="167" spans="2:6" ht="18.75" x14ac:dyDescent="0.3">
      <c r="B167" s="220" t="s">
        <v>4356</v>
      </c>
      <c r="C167" s="227">
        <v>42570.620370370372</v>
      </c>
      <c r="D167" s="227" t="str">
        <f>VLOOKUP(B167,[6]EXPTES.!$A$2:$E$300,5,0)</f>
        <v>316285/2016</v>
      </c>
      <c r="E167" s="227" t="str">
        <f>VLOOKUP(D167,[6]Maestro!$F$2:$Z$2000,21,0)</f>
        <v>Sebastian</v>
      </c>
      <c r="F167" s="231">
        <f t="shared" si="2"/>
        <v>40.379629629627743</v>
      </c>
    </row>
    <row r="168" spans="2:6" ht="18.75" x14ac:dyDescent="0.3">
      <c r="B168" s="220" t="s">
        <v>4357</v>
      </c>
      <c r="C168" s="227">
        <v>42570.620370370372</v>
      </c>
      <c r="D168" s="227" t="str">
        <f>VLOOKUP(B168,[6]EXPTES.!$A$2:$E$300,5,0)</f>
        <v>316363/2016</v>
      </c>
      <c r="E168" s="227" t="str">
        <f>VLOOKUP(D168,[6]Maestro!$F$2:$Z$2000,21,0)</f>
        <v>Sebastian</v>
      </c>
      <c r="F168" s="231">
        <f t="shared" si="2"/>
        <v>40.379629629627743</v>
      </c>
    </row>
    <row r="169" spans="2:6" ht="18.75" x14ac:dyDescent="0.3">
      <c r="B169" s="220" t="s">
        <v>4358</v>
      </c>
      <c r="C169" s="227">
        <v>42570.665162037039</v>
      </c>
      <c r="D169" s="227" t="str">
        <f>VLOOKUP(B169,[6]EXPTES.!$A$2:$E$300,5,0)</f>
        <v>317016/2016</v>
      </c>
      <c r="E169" s="227" t="str">
        <f>VLOOKUP(D169,[6]Maestro!$F$2:$Z$2000,21,0)</f>
        <v>Orlando</v>
      </c>
      <c r="F169" s="231">
        <f t="shared" si="2"/>
        <v>40.334837962960592</v>
      </c>
    </row>
    <row r="170" spans="2:6" ht="18.75" x14ac:dyDescent="0.3">
      <c r="B170" s="220" t="s">
        <v>4359</v>
      </c>
      <c r="C170" s="227">
        <v>42572.765914351854</v>
      </c>
      <c r="D170" s="227" t="str">
        <f>VLOOKUP(B170,[6]EXPTES.!$A$2:$E$300,5,0)</f>
        <v>320178/2016</v>
      </c>
      <c r="E170" s="227" t="str">
        <f>VLOOKUP(D170,[6]Maestro!$F$2:$Z$2000,21,0)</f>
        <v>Mariana</v>
      </c>
      <c r="F170" s="231">
        <f t="shared" si="2"/>
        <v>38.234085648145992</v>
      </c>
    </row>
    <row r="171" spans="2:6" ht="18.75" x14ac:dyDescent="0.3">
      <c r="B171" s="220" t="s">
        <v>4360</v>
      </c>
      <c r="C171" s="227">
        <v>42572.475393518522</v>
      </c>
      <c r="D171" s="227" t="str">
        <f>VLOOKUP(B171,[6]EXPTES.!$A$2:$E$300,5,0)</f>
        <v>321127/2016</v>
      </c>
      <c r="E171" s="227" t="str">
        <f>VLOOKUP(D171,[6]Maestro!$F$2:$Z$2000,21,0)</f>
        <v>Mariana</v>
      </c>
      <c r="F171" s="231">
        <f t="shared" si="2"/>
        <v>38.524606481478259</v>
      </c>
    </row>
    <row r="172" spans="2:6" ht="18.75" x14ac:dyDescent="0.3">
      <c r="B172" s="220" t="s">
        <v>4361</v>
      </c>
      <c r="C172" s="227">
        <v>42572.474953703706</v>
      </c>
      <c r="D172" s="227" t="str">
        <f>VLOOKUP(B172,[6]EXPTES.!$A$2:$E$300,5,0)</f>
        <v>321231/2016</v>
      </c>
      <c r="E172" s="227" t="str">
        <f>VLOOKUP(D172,[6]Maestro!$F$2:$Z$2000,21,0)</f>
        <v>Sebastian</v>
      </c>
      <c r="F172" s="231">
        <f t="shared" si="2"/>
        <v>38.525046296294022</v>
      </c>
    </row>
    <row r="173" spans="2:6" ht="18.75" x14ac:dyDescent="0.3">
      <c r="B173" s="220" t="s">
        <v>4362</v>
      </c>
      <c r="C173" s="227">
        <v>42573.783252314817</v>
      </c>
      <c r="D173" s="227" t="str">
        <f>VLOOKUP(B173,[6]EXPTES.!$A$2:$E$300,5,0)</f>
        <v>321553/2016</v>
      </c>
      <c r="E173" s="227" t="str">
        <f>VLOOKUP(D173,[6]Maestro!$F$2:$Z$2000,21,0)</f>
        <v>Sin Asignar</v>
      </c>
      <c r="F173" s="231">
        <f t="shared" si="2"/>
        <v>37.216747685182781</v>
      </c>
    </row>
    <row r="174" spans="2:6" ht="18.75" x14ac:dyDescent="0.3">
      <c r="B174" s="220" t="s">
        <v>4363</v>
      </c>
      <c r="C174" s="227">
        <v>42590.682569444441</v>
      </c>
      <c r="D174" s="227" t="str">
        <f>VLOOKUP(B174,[6]EXPTES.!$A$2:$E$300,5,0)</f>
        <v>324023/2016</v>
      </c>
      <c r="E174" s="227" t="str">
        <f>VLOOKUP(D174,[6]Maestro!$F$2:$Z$2000,21,0)</f>
        <v>Mariana</v>
      </c>
      <c r="F174" s="231">
        <f t="shared" si="2"/>
        <v>20.317430555558531</v>
      </c>
    </row>
    <row r="175" spans="2:6" ht="18.75" x14ac:dyDescent="0.3">
      <c r="B175" s="220" t="s">
        <v>4364</v>
      </c>
      <c r="C175" s="227">
        <v>42577.684340277781</v>
      </c>
      <c r="D175" s="227" t="str">
        <f>VLOOKUP(B175,[6]EXPTES.!$A$2:$E$300,5,0)</f>
        <v>324066/2016</v>
      </c>
      <c r="E175" s="227" t="str">
        <f>VLOOKUP(D175,[6]Maestro!$F$2:$Z$2000,21,0)</f>
        <v>Sin Asignar</v>
      </c>
      <c r="F175" s="231">
        <f t="shared" si="2"/>
        <v>33.315659722218697</v>
      </c>
    </row>
    <row r="176" spans="2:6" ht="18.75" x14ac:dyDescent="0.3">
      <c r="B176" s="220" t="s">
        <v>4365</v>
      </c>
      <c r="C176" s="227">
        <v>42576.660590277781</v>
      </c>
      <c r="D176" s="227" t="str">
        <f>VLOOKUP(B176,[6]EXPTES.!$A$2:$E$300,5,0)</f>
        <v>327532/2016</v>
      </c>
      <c r="E176" s="227" t="str">
        <f>VLOOKUP(D176,[6]Maestro!$F$2:$Z$2000,21,0)</f>
        <v>Sin Asignar</v>
      </c>
      <c r="F176" s="231">
        <f t="shared" si="2"/>
        <v>34.339409722218988</v>
      </c>
    </row>
    <row r="177" spans="2:6" ht="18.75" x14ac:dyDescent="0.3">
      <c r="B177" s="220" t="s">
        <v>4366</v>
      </c>
      <c r="C177" s="227">
        <v>42576.660590277781</v>
      </c>
      <c r="D177" s="227" t="str">
        <f>VLOOKUP(B177,[6]EXPTES.!$A$2:$E$300,5,0)</f>
        <v>327644/2016</v>
      </c>
      <c r="E177" s="227" t="str">
        <f>VLOOKUP(D177,[6]Maestro!$F$2:$Z$2000,21,0)</f>
        <v>Sin Asignar</v>
      </c>
      <c r="F177" s="231">
        <f t="shared" si="2"/>
        <v>34.339409722218988</v>
      </c>
    </row>
    <row r="178" spans="2:6" ht="18.75" x14ac:dyDescent="0.3">
      <c r="B178" s="220" t="s">
        <v>4367</v>
      </c>
      <c r="C178" s="227">
        <v>42579.517685185187</v>
      </c>
      <c r="D178" s="227" t="str">
        <f>VLOOKUP(B178,[6]EXPTES.!$A$2:$E$300,5,0)</f>
        <v>328410/2016</v>
      </c>
      <c r="E178" s="227" t="str">
        <f>VLOOKUP(D178,[6]Maestro!$F$2:$Z$2000,21,0)</f>
        <v>Sebastian</v>
      </c>
      <c r="F178" s="231">
        <f t="shared" si="2"/>
        <v>31.482314814813435</v>
      </c>
    </row>
    <row r="179" spans="2:6" ht="18.75" x14ac:dyDescent="0.3">
      <c r="B179" s="220" t="s">
        <v>4368</v>
      </c>
      <c r="C179" s="227">
        <v>42584.527430555558</v>
      </c>
      <c r="D179" s="227" t="str">
        <f>VLOOKUP(B179,[6]EXPTES.!$A$2:$E$300,5,0)</f>
        <v>328417/2016</v>
      </c>
      <c r="E179" s="227" t="str">
        <f>VLOOKUP(D179,[6]Maestro!$F$2:$Z$2000,21,0)</f>
        <v>Orlando</v>
      </c>
      <c r="F179" s="231">
        <f t="shared" si="2"/>
        <v>26.472569444442343</v>
      </c>
    </row>
    <row r="180" spans="2:6" ht="18.75" x14ac:dyDescent="0.3">
      <c r="B180" s="220" t="s">
        <v>4369</v>
      </c>
      <c r="C180" s="227">
        <v>42584.540532407409</v>
      </c>
      <c r="D180" s="227" t="str">
        <f>VLOOKUP(B180,[6]EXPTES.!$A$2:$E$300,5,0)</f>
        <v>329359/2016</v>
      </c>
      <c r="E180" s="227" t="str">
        <f>VLOOKUP(D180,[6]Maestro!$F$2:$Z$2000,21,0)</f>
        <v>Lorena</v>
      </c>
      <c r="F180" s="231">
        <f t="shared" si="2"/>
        <v>26.459467592590954</v>
      </c>
    </row>
    <row r="181" spans="2:6" ht="18.75" x14ac:dyDescent="0.3">
      <c r="B181" s="220" t="s">
        <v>4370</v>
      </c>
      <c r="C181" s="227">
        <v>42584.540532407409</v>
      </c>
      <c r="D181" s="227" t="str">
        <f>VLOOKUP(B181,[6]EXPTES.!$A$2:$E$300,5,0)</f>
        <v>329460/2016</v>
      </c>
      <c r="E181" s="227" t="str">
        <f>VLOOKUP(D181,[6]Maestro!$F$2:$Z$2000,21,0)</f>
        <v>Mariana</v>
      </c>
      <c r="F181" s="231">
        <f t="shared" si="2"/>
        <v>26.459467592590954</v>
      </c>
    </row>
    <row r="182" spans="2:6" ht="18.75" x14ac:dyDescent="0.3">
      <c r="B182" s="220" t="s">
        <v>4371</v>
      </c>
      <c r="C182" s="227">
        <v>42578.731585648151</v>
      </c>
      <c r="D182" s="227" t="str">
        <f>VLOOKUP(B182,[6]EXPTES.!$A$2:$E$300,5,0)</f>
        <v>330181/2016</v>
      </c>
      <c r="E182" s="227" t="str">
        <f>VLOOKUP(D182,[6]Maestro!$F$2:$Z$2000,21,0)</f>
        <v>Sebastian</v>
      </c>
      <c r="F182" s="231">
        <f t="shared" si="2"/>
        <v>32.26841435184906</v>
      </c>
    </row>
    <row r="183" spans="2:6" ht="18.75" x14ac:dyDescent="0.3">
      <c r="B183" s="220" t="s">
        <v>4372</v>
      </c>
      <c r="C183" s="227">
        <v>42578.731585648151</v>
      </c>
      <c r="D183" s="227" t="str">
        <f>VLOOKUP(B183,[6]EXPTES.!$A$2:$E$300,5,0)</f>
        <v>330184/2016</v>
      </c>
      <c r="E183" s="227" t="str">
        <f>VLOOKUP(D183,[6]Maestro!$F$2:$Z$2000,21,0)</f>
        <v>Sebastian</v>
      </c>
      <c r="F183" s="231">
        <f t="shared" si="2"/>
        <v>32.26841435184906</v>
      </c>
    </row>
    <row r="184" spans="2:6" ht="18.75" x14ac:dyDescent="0.3">
      <c r="B184" s="220" t="s">
        <v>4373</v>
      </c>
      <c r="C184" s="227">
        <v>42579.517291666663</v>
      </c>
      <c r="D184" s="227" t="str">
        <f>VLOOKUP(B184,[6]EXPTES.!$A$2:$E$300,5,0)</f>
        <v>330186/2016</v>
      </c>
      <c r="E184" s="227" t="str">
        <f>VLOOKUP(D184,[6]Maestro!$F$2:$Z$2000,21,0)</f>
        <v>Sebastian</v>
      </c>
      <c r="F184" s="231">
        <f t="shared" si="2"/>
        <v>31.482708333336632</v>
      </c>
    </row>
    <row r="185" spans="2:6" ht="18.75" x14ac:dyDescent="0.3">
      <c r="B185" s="220" t="s">
        <v>4374</v>
      </c>
      <c r="C185" s="227">
        <v>42578.731585648151</v>
      </c>
      <c r="D185" s="227" t="str">
        <f>VLOOKUP(B185,[6]EXPTES.!$A$2:$E$300,5,0)</f>
        <v>330195/2016</v>
      </c>
      <c r="E185" s="227" t="str">
        <f>VLOOKUP(D185,[6]Maestro!$F$2:$Z$2000,21,0)</f>
        <v>Sebastian</v>
      </c>
      <c r="F185" s="231">
        <f t="shared" si="2"/>
        <v>32.26841435184906</v>
      </c>
    </row>
    <row r="186" spans="2:6" ht="18.75" x14ac:dyDescent="0.3">
      <c r="B186" s="220" t="s">
        <v>4375</v>
      </c>
      <c r="C186" s="227">
        <v>42579.517291666663</v>
      </c>
      <c r="D186" s="227" t="str">
        <f>VLOOKUP(B186,[6]EXPTES.!$A$2:$E$300,5,0)</f>
        <v>330200/2016</v>
      </c>
      <c r="E186" s="227" t="str">
        <f>VLOOKUP(D186,[6]Maestro!$F$2:$Z$2000,21,0)</f>
        <v>Sebastian</v>
      </c>
      <c r="F186" s="231">
        <f t="shared" si="2"/>
        <v>31.482708333336632</v>
      </c>
    </row>
    <row r="187" spans="2:6" ht="18.75" x14ac:dyDescent="0.3">
      <c r="B187" s="220" t="s">
        <v>4376</v>
      </c>
      <c r="C187" s="227">
        <v>42578.731585648151</v>
      </c>
      <c r="D187" s="227" t="str">
        <f>VLOOKUP(B187,[6]EXPTES.!$A$2:$E$300,5,0)</f>
        <v>330211/2016</v>
      </c>
      <c r="E187" s="227" t="str">
        <f>VLOOKUP(D187,[6]Maestro!$F$2:$Z$2000,21,0)</f>
        <v>Sebastian</v>
      </c>
      <c r="F187" s="231">
        <f t="shared" si="2"/>
        <v>32.26841435184906</v>
      </c>
    </row>
    <row r="188" spans="2:6" ht="18.75" x14ac:dyDescent="0.3">
      <c r="B188" s="220" t="s">
        <v>4377</v>
      </c>
      <c r="C188" s="227">
        <v>42579.517291666663</v>
      </c>
      <c r="D188" s="227" t="str">
        <f>VLOOKUP(B188,[6]EXPTES.!$A$2:$E$300,5,0)</f>
        <v>330212/2016</v>
      </c>
      <c r="E188" s="227" t="str">
        <f>VLOOKUP(D188,[6]Maestro!$F$2:$Z$2000,21,0)</f>
        <v>Sebastian</v>
      </c>
      <c r="F188" s="231">
        <f t="shared" si="2"/>
        <v>31.482708333336632</v>
      </c>
    </row>
    <row r="189" spans="2:6" ht="18.75" x14ac:dyDescent="0.3">
      <c r="B189" s="220" t="s">
        <v>4378</v>
      </c>
      <c r="C189" s="227">
        <v>42579.517291666663</v>
      </c>
      <c r="D189" s="227" t="str">
        <f>VLOOKUP(B189,[6]EXPTES.!$A$2:$E$300,5,0)</f>
        <v>330214/2016</v>
      </c>
      <c r="E189" s="227" t="str">
        <f>VLOOKUP(D189,[6]Maestro!$F$2:$Z$2000,21,0)</f>
        <v>Sebastian</v>
      </c>
      <c r="F189" s="231">
        <f t="shared" si="2"/>
        <v>31.482708333336632</v>
      </c>
    </row>
    <row r="190" spans="2:6" ht="18.75" x14ac:dyDescent="0.3">
      <c r="B190" s="220" t="s">
        <v>4379</v>
      </c>
      <c r="C190" s="227">
        <v>42578.731585648151</v>
      </c>
      <c r="D190" s="227" t="str">
        <f>VLOOKUP(B190,[6]EXPTES.!$A$2:$E$300,5,0)</f>
        <v>330216/2016</v>
      </c>
      <c r="E190" s="227" t="str">
        <f>VLOOKUP(D190,[6]Maestro!$F$2:$Z$2000,21,0)</f>
        <v>Sebastian</v>
      </c>
      <c r="F190" s="231">
        <f t="shared" si="2"/>
        <v>32.26841435184906</v>
      </c>
    </row>
    <row r="191" spans="2:6" ht="18.75" x14ac:dyDescent="0.3">
      <c r="B191" s="220" t="s">
        <v>4380</v>
      </c>
      <c r="C191" s="227">
        <v>42579.517291666663</v>
      </c>
      <c r="D191" s="227" t="str">
        <f>VLOOKUP(B191,[6]EXPTES.!$A$2:$E$300,5,0)</f>
        <v>330217/2016</v>
      </c>
      <c r="E191" s="227" t="s">
        <v>4206</v>
      </c>
      <c r="F191" s="231">
        <f t="shared" si="2"/>
        <v>31.482708333336632</v>
      </c>
    </row>
    <row r="192" spans="2:6" ht="18.75" x14ac:dyDescent="0.3">
      <c r="B192" s="220" t="s">
        <v>4381</v>
      </c>
      <c r="C192" s="227">
        <v>42578.731585648151</v>
      </c>
      <c r="D192" s="227" t="str">
        <f>VLOOKUP(B192,[6]EXPTES.!$A$2:$E$300,5,0)</f>
        <v>330220/2016</v>
      </c>
      <c r="E192" s="227" t="str">
        <f>VLOOKUP(D192,[6]Maestro!$F$2:$Z$2000,21,0)</f>
        <v>Sebastian</v>
      </c>
      <c r="F192" s="231">
        <f t="shared" si="2"/>
        <v>32.26841435184906</v>
      </c>
    </row>
    <row r="193" spans="2:6" ht="18.75" x14ac:dyDescent="0.3">
      <c r="B193" s="220" t="s">
        <v>4382</v>
      </c>
      <c r="C193" s="227">
        <v>42578.731585648151</v>
      </c>
      <c r="D193" s="227" t="str">
        <f>VLOOKUP(B193,[6]EXPTES.!$A$2:$E$300,5,0)</f>
        <v>330254/2016</v>
      </c>
      <c r="E193" s="227" t="str">
        <f>VLOOKUP(D193,[6]Maestro!$F$2:$Z$2000,21,0)</f>
        <v>Sebastian</v>
      </c>
      <c r="F193" s="231">
        <f t="shared" si="2"/>
        <v>32.26841435184906</v>
      </c>
    </row>
    <row r="194" spans="2:6" ht="18.75" x14ac:dyDescent="0.3">
      <c r="B194" s="220" t="s">
        <v>4383</v>
      </c>
      <c r="C194" s="227">
        <v>42579.517291666663</v>
      </c>
      <c r="D194" s="227" t="str">
        <f>VLOOKUP(B194,[6]EXPTES.!$A$2:$E$300,5,0)</f>
        <v>330283/2016</v>
      </c>
      <c r="E194" s="227" t="str">
        <f>VLOOKUP(D194,[6]Maestro!$F$2:$Z$2000,21,0)</f>
        <v>Sebastian</v>
      </c>
      <c r="F194" s="231">
        <f t="shared" si="2"/>
        <v>31.482708333336632</v>
      </c>
    </row>
    <row r="195" spans="2:6" ht="18.75" x14ac:dyDescent="0.3">
      <c r="B195" s="220" t="s">
        <v>4384</v>
      </c>
      <c r="C195" s="227">
        <v>42579.517291666663</v>
      </c>
      <c r="D195" s="227" t="str">
        <f>VLOOKUP(B195,[6]EXPTES.!$A$2:$E$300,5,0)</f>
        <v>330485/2016</v>
      </c>
      <c r="E195" s="227" t="str">
        <f>VLOOKUP(D195,[6]Maestro!$F$2:$Z$2000,21,0)</f>
        <v>Sebastian</v>
      </c>
      <c r="F195" s="231">
        <f t="shared" si="2"/>
        <v>31.482708333336632</v>
      </c>
    </row>
    <row r="196" spans="2:6" ht="18.75" x14ac:dyDescent="0.3">
      <c r="B196" s="220" t="s">
        <v>4385</v>
      </c>
      <c r="C196" s="227">
        <v>42578.731585648151</v>
      </c>
      <c r="D196" s="227" t="str">
        <f>VLOOKUP(B196,[6]EXPTES.!$A$2:$E$300,5,0)</f>
        <v>330522/2016</v>
      </c>
      <c r="E196" s="227" t="str">
        <f>VLOOKUP(D196,[6]Maestro!$F$2:$Z$2000,21,0)</f>
        <v>Sebastian</v>
      </c>
      <c r="F196" s="231">
        <f t="shared" si="2"/>
        <v>32.26841435184906</v>
      </c>
    </row>
    <row r="197" spans="2:6" ht="18.75" x14ac:dyDescent="0.3">
      <c r="B197" s="220" t="s">
        <v>4386</v>
      </c>
      <c r="C197" s="227">
        <v>42578.731585648151</v>
      </c>
      <c r="D197" s="227" t="str">
        <f>VLOOKUP(B197,[6]EXPTES.!$A$2:$E$300,5,0)</f>
        <v>330893/2016</v>
      </c>
      <c r="E197" s="227" t="str">
        <f>VLOOKUP(D197,[6]Maestro!$F$2:$Z$2000,21,0)</f>
        <v>Sebastian</v>
      </c>
      <c r="F197" s="231">
        <f t="shared" si="2"/>
        <v>32.26841435184906</v>
      </c>
    </row>
    <row r="198" spans="2:6" ht="18.75" x14ac:dyDescent="0.3">
      <c r="B198" s="220" t="s">
        <v>4387</v>
      </c>
      <c r="C198" s="227">
        <v>42579.517291666663</v>
      </c>
      <c r="D198" s="227" t="str">
        <f>VLOOKUP(B198,[6]EXPTES.!$A$2:$E$300,5,0)</f>
        <v>330896/2016</v>
      </c>
      <c r="E198" s="227" t="str">
        <f>VLOOKUP(D198,[6]Maestro!$F$2:$Z$2000,21,0)</f>
        <v>Sebastian</v>
      </c>
      <c r="F198" s="231">
        <f t="shared" si="2"/>
        <v>31.482708333336632</v>
      </c>
    </row>
    <row r="199" spans="2:6" ht="18.75" x14ac:dyDescent="0.3">
      <c r="B199" s="220" t="s">
        <v>4388</v>
      </c>
      <c r="C199" s="227">
        <v>42578.731585648151</v>
      </c>
      <c r="D199" s="227" t="str">
        <f>VLOOKUP(B199,[6]EXPTES.!$A$2:$E$300,5,0)</f>
        <v>330897/2016</v>
      </c>
      <c r="E199" s="227" t="s">
        <v>4206</v>
      </c>
      <c r="F199" s="231">
        <f t="shared" si="2"/>
        <v>32.26841435184906</v>
      </c>
    </row>
    <row r="200" spans="2:6" ht="18.75" x14ac:dyDescent="0.3">
      <c r="B200" s="220" t="s">
        <v>4389</v>
      </c>
      <c r="C200" s="227">
        <v>42578.731585648151</v>
      </c>
      <c r="D200" s="227" t="str">
        <f>VLOOKUP(B200,[6]EXPTES.!$A$2:$E$300,5,0)</f>
        <v>330898/2016</v>
      </c>
      <c r="E200" s="227" t="str">
        <f>VLOOKUP(D200,[6]Maestro!$F$2:$Z$2000,21,0)</f>
        <v>Sebastian</v>
      </c>
      <c r="F200" s="231">
        <f t="shared" si="2"/>
        <v>32.26841435184906</v>
      </c>
    </row>
    <row r="201" spans="2:6" ht="18.75" x14ac:dyDescent="0.3">
      <c r="B201" s="220" t="s">
        <v>4390</v>
      </c>
      <c r="C201" s="227">
        <v>42579.517291666663</v>
      </c>
      <c r="D201" s="227" t="str">
        <f>VLOOKUP(B201,[6]EXPTES.!$A$2:$E$300,5,0)</f>
        <v>330899/2016</v>
      </c>
      <c r="E201" s="227" t="str">
        <f>VLOOKUP(D201,[6]Maestro!$F$2:$Z$2000,21,0)</f>
        <v>Sebastian</v>
      </c>
      <c r="F201" s="231">
        <f t="shared" si="2"/>
        <v>31.482708333336632</v>
      </c>
    </row>
    <row r="202" spans="2:6" ht="18.75" x14ac:dyDescent="0.3">
      <c r="B202" s="220" t="s">
        <v>4391</v>
      </c>
      <c r="C202" s="227">
        <v>42579.517291666663</v>
      </c>
      <c r="D202" s="227" t="str">
        <f>VLOOKUP(B202,[6]EXPTES.!$A$2:$E$300,5,0)</f>
        <v>330900/2016</v>
      </c>
      <c r="E202" s="227" t="str">
        <f>VLOOKUP(D202,[6]Maestro!$F$2:$Z$2000,21,0)</f>
        <v>Sebastian</v>
      </c>
      <c r="F202" s="231">
        <f t="shared" si="2"/>
        <v>31.482708333336632</v>
      </c>
    </row>
    <row r="203" spans="2:6" ht="18.75" x14ac:dyDescent="0.3">
      <c r="B203" s="220" t="s">
        <v>4392</v>
      </c>
      <c r="C203" s="227">
        <v>42578.731585648151</v>
      </c>
      <c r="D203" s="227" t="str">
        <f>VLOOKUP(B203,[6]EXPTES.!$A$2:$E$300,5,0)</f>
        <v>331090/2016</v>
      </c>
      <c r="E203" s="227" t="str">
        <f>VLOOKUP(D203,[6]Maestro!$F$2:$Z$2000,21,0)</f>
        <v>Sebastian</v>
      </c>
      <c r="F203" s="231">
        <f t="shared" si="2"/>
        <v>32.26841435184906</v>
      </c>
    </row>
    <row r="204" spans="2:6" ht="18.75" x14ac:dyDescent="0.3">
      <c r="B204" s="220" t="s">
        <v>4393</v>
      </c>
      <c r="C204" s="227">
        <v>42578.731585648151</v>
      </c>
      <c r="D204" s="227" t="str">
        <f>VLOOKUP(B204,[6]EXPTES.!$A$2:$E$300,5,0)</f>
        <v>331175/2016</v>
      </c>
      <c r="E204" s="227" t="str">
        <f>VLOOKUP(D204,[6]Maestro!$F$2:$Z$2000,21,0)</f>
        <v>Sebastian</v>
      </c>
      <c r="F204" s="231">
        <f t="shared" si="2"/>
        <v>32.26841435184906</v>
      </c>
    </row>
    <row r="205" spans="2:6" ht="18.75" x14ac:dyDescent="0.3">
      <c r="B205" s="220" t="s">
        <v>4394</v>
      </c>
      <c r="C205" s="227">
        <v>42579.517291666663</v>
      </c>
      <c r="D205" s="227" t="str">
        <f>VLOOKUP(B205,[6]EXPTES.!$A$2:$E$300,5,0)</f>
        <v>331501/2016</v>
      </c>
      <c r="E205" s="227" t="str">
        <f>VLOOKUP(D205,[6]Maestro!$F$2:$Z$2000,21,0)</f>
        <v>Sebastian</v>
      </c>
      <c r="F205" s="231">
        <f t="shared" si="2"/>
        <v>31.482708333336632</v>
      </c>
    </row>
    <row r="206" spans="2:6" ht="18.75" x14ac:dyDescent="0.3">
      <c r="B206" s="220" t="s">
        <v>4395</v>
      </c>
      <c r="C206" s="227">
        <v>42578.74491898148</v>
      </c>
      <c r="D206" s="227" t="str">
        <f>VLOOKUP(B206,[6]EXPTES.!$A$2:$E$300,5,0)</f>
        <v>331572/2016</v>
      </c>
      <c r="E206" s="227" t="str">
        <f>VLOOKUP(D206,[6]Maestro!$F$2:$Z$2000,21,0)</f>
        <v>Sebastian</v>
      </c>
      <c r="F206" s="231">
        <f t="shared" si="2"/>
        <v>32.255081018520286</v>
      </c>
    </row>
    <row r="207" spans="2:6" ht="18.75" x14ac:dyDescent="0.3">
      <c r="B207" s="220" t="s">
        <v>4396</v>
      </c>
      <c r="C207" s="227">
        <v>42579.517291666663</v>
      </c>
      <c r="D207" s="227" t="str">
        <f>VLOOKUP(B207,[6]EXPTES.!$A$2:$E$300,5,0)</f>
        <v>331581/2016</v>
      </c>
      <c r="E207" s="227" t="str">
        <f>VLOOKUP(D207,[6]Maestro!$F$2:$Z$2000,21,0)</f>
        <v>Sebastian</v>
      </c>
      <c r="F207" s="231">
        <f t="shared" si="2"/>
        <v>31.482708333336632</v>
      </c>
    </row>
    <row r="208" spans="2:6" ht="18.75" x14ac:dyDescent="0.3">
      <c r="B208" s="220" t="s">
        <v>4397</v>
      </c>
      <c r="C208" s="227">
        <v>42578.74491898148</v>
      </c>
      <c r="D208" s="227" t="str">
        <f>VLOOKUP(B208,[6]EXPTES.!$A$2:$E$300,5,0)</f>
        <v>331596/2016</v>
      </c>
      <c r="E208" s="227" t="str">
        <f>VLOOKUP(D208,[6]Maestro!$F$2:$Z$2000,21,0)</f>
        <v>Sebastian</v>
      </c>
      <c r="F208" s="231">
        <f t="shared" si="2"/>
        <v>32.255081018520286</v>
      </c>
    </row>
    <row r="209" spans="2:6" ht="18.75" x14ac:dyDescent="0.3">
      <c r="B209" s="220" t="s">
        <v>4398</v>
      </c>
      <c r="C209" s="227">
        <v>42579.517291666663</v>
      </c>
      <c r="D209" s="227" t="str">
        <f>VLOOKUP(B209,[6]EXPTES.!$A$2:$E$300,5,0)</f>
        <v>331603/2016</v>
      </c>
      <c r="E209" s="227" t="str">
        <f>VLOOKUP(D209,[6]Maestro!$F$2:$Z$2000,21,0)</f>
        <v>Sebastian</v>
      </c>
      <c r="F209" s="231">
        <f t="shared" si="2"/>
        <v>31.482708333336632</v>
      </c>
    </row>
    <row r="210" spans="2:6" ht="18.75" x14ac:dyDescent="0.3">
      <c r="B210" s="220" t="s">
        <v>4399</v>
      </c>
      <c r="C210" s="227">
        <v>42579.517291666663</v>
      </c>
      <c r="D210" s="227" t="str">
        <f>VLOOKUP(B210,[6]EXPTES.!$A$2:$E$300,5,0)</f>
        <v>331640/2016</v>
      </c>
      <c r="E210" s="227" t="str">
        <f>VLOOKUP(D210,[6]Maestro!$F$2:$Z$2000,21,0)</f>
        <v>Sebastian</v>
      </c>
      <c r="F210" s="231">
        <f t="shared" ref="F210:F273" si="3">$C$12-C210</f>
        <v>31.482708333336632</v>
      </c>
    </row>
    <row r="211" spans="2:6" ht="18.75" x14ac:dyDescent="0.3">
      <c r="B211" s="220" t="s">
        <v>4400</v>
      </c>
      <c r="C211" s="227">
        <v>42578.743194444447</v>
      </c>
      <c r="D211" s="227" t="str">
        <f>VLOOKUP(B211,[6]EXPTES.!$A$2:$E$300,5,0)</f>
        <v>331699/2016</v>
      </c>
      <c r="E211" s="227" t="str">
        <f>VLOOKUP(D211,[6]Maestro!$F$2:$Z$2000,21,0)</f>
        <v>Sebastian</v>
      </c>
      <c r="F211" s="231">
        <f t="shared" si="3"/>
        <v>32.256805555553001</v>
      </c>
    </row>
    <row r="212" spans="2:6" ht="18.75" x14ac:dyDescent="0.3">
      <c r="B212" s="220" t="s">
        <v>4401</v>
      </c>
      <c r="C212" s="227">
        <v>42578.743194444447</v>
      </c>
      <c r="D212" s="227" t="str">
        <f>VLOOKUP(B212,[6]EXPTES.!$A$2:$E$300,5,0)</f>
        <v>331703/2016</v>
      </c>
      <c r="E212" s="227" t="str">
        <f>VLOOKUP(D212,[6]Maestro!$F$2:$Z$2000,21,0)</f>
        <v>Sebastian</v>
      </c>
      <c r="F212" s="231">
        <f t="shared" si="3"/>
        <v>32.256805555553001</v>
      </c>
    </row>
    <row r="213" spans="2:6" ht="18.75" x14ac:dyDescent="0.3">
      <c r="B213" s="220" t="s">
        <v>4402</v>
      </c>
      <c r="C213" s="227">
        <v>42578.743194444447</v>
      </c>
      <c r="D213" s="227" t="str">
        <f>VLOOKUP(B213,[6]EXPTES.!$A$2:$E$300,5,0)</f>
        <v>331705/2016</v>
      </c>
      <c r="E213" s="227" t="str">
        <f>VLOOKUP(D213,[6]Maestro!$F$2:$Z$2000,21,0)</f>
        <v>Sebastian</v>
      </c>
      <c r="F213" s="231">
        <f t="shared" si="3"/>
        <v>32.256805555553001</v>
      </c>
    </row>
    <row r="214" spans="2:6" ht="18.75" x14ac:dyDescent="0.3">
      <c r="B214" s="220" t="s">
        <v>4403</v>
      </c>
      <c r="C214" s="227">
        <v>42578.743194444447</v>
      </c>
      <c r="D214" s="227" t="str">
        <f>VLOOKUP(B214,[6]EXPTES.!$A$2:$E$300,5,0)</f>
        <v>331709/2016</v>
      </c>
      <c r="E214" s="227" t="s">
        <v>4206</v>
      </c>
      <c r="F214" s="231">
        <f t="shared" si="3"/>
        <v>32.256805555553001</v>
      </c>
    </row>
    <row r="215" spans="2:6" ht="18.75" x14ac:dyDescent="0.3">
      <c r="B215" s="220" t="s">
        <v>4404</v>
      </c>
      <c r="C215" s="227">
        <v>42578.743194444447</v>
      </c>
      <c r="D215" s="227" t="str">
        <f>VLOOKUP(B215,[6]EXPTES.!$A$2:$E$300,5,0)</f>
        <v>331711/2016</v>
      </c>
      <c r="E215" s="227" t="str">
        <f>VLOOKUP(D215,[6]Maestro!$F$2:$Z$2000,21,0)</f>
        <v>Sebastian</v>
      </c>
      <c r="F215" s="231">
        <f t="shared" si="3"/>
        <v>32.256805555553001</v>
      </c>
    </row>
    <row r="216" spans="2:6" ht="18.75" x14ac:dyDescent="0.3">
      <c r="B216" s="220" t="s">
        <v>4405</v>
      </c>
      <c r="C216" s="227">
        <v>42579.517291666663</v>
      </c>
      <c r="D216" s="227" t="str">
        <f>VLOOKUP(B216,[6]EXPTES.!$A$2:$E$300,5,0)</f>
        <v>331735/2016</v>
      </c>
      <c r="E216" s="227" t="str">
        <f>VLOOKUP(D216,[6]Maestro!$F$2:$Z$2000,21,0)</f>
        <v>Sebastian</v>
      </c>
      <c r="F216" s="231">
        <f t="shared" si="3"/>
        <v>31.482708333336632</v>
      </c>
    </row>
    <row r="217" spans="2:6" ht="18.75" x14ac:dyDescent="0.3">
      <c r="B217" s="220" t="s">
        <v>4406</v>
      </c>
      <c r="C217" s="227">
        <v>42578.743194444447</v>
      </c>
      <c r="D217" s="227" t="str">
        <f>VLOOKUP(B217,[6]EXPTES.!$A$2:$E$300,5,0)</f>
        <v>331753/2016</v>
      </c>
      <c r="E217" s="227" t="str">
        <f>VLOOKUP(D217,[6]Maestro!$F$2:$Z$2000,21,0)</f>
        <v>Sebastian</v>
      </c>
      <c r="F217" s="231">
        <f t="shared" si="3"/>
        <v>32.256805555553001</v>
      </c>
    </row>
    <row r="218" spans="2:6" ht="18.75" x14ac:dyDescent="0.3">
      <c r="B218" s="220" t="s">
        <v>4407</v>
      </c>
      <c r="C218" s="227">
        <v>42579.517291666663</v>
      </c>
      <c r="D218" s="227" t="str">
        <f>VLOOKUP(B218,[6]EXPTES.!$A$2:$E$300,5,0)</f>
        <v>331764/2016</v>
      </c>
      <c r="E218" s="227" t="str">
        <f>VLOOKUP(D218,[6]Maestro!$F$2:$Z$2000,21,0)</f>
        <v>Sebastian</v>
      </c>
      <c r="F218" s="231">
        <f t="shared" si="3"/>
        <v>31.482708333336632</v>
      </c>
    </row>
    <row r="219" spans="2:6" ht="18.75" x14ac:dyDescent="0.3">
      <c r="B219" s="220" t="s">
        <v>4408</v>
      </c>
      <c r="C219" s="227">
        <v>42578.743194444447</v>
      </c>
      <c r="D219" s="227" t="str">
        <f>VLOOKUP(B219,[6]EXPTES.!$A$2:$E$300,5,0)</f>
        <v>331987/2016</v>
      </c>
      <c r="E219" s="227" t="str">
        <f>VLOOKUP(D219,[6]Maestro!$F$2:$Z$2000,21,0)</f>
        <v>Sebastian</v>
      </c>
      <c r="F219" s="231">
        <f t="shared" si="3"/>
        <v>32.256805555553001</v>
      </c>
    </row>
    <row r="220" spans="2:6" ht="18.75" x14ac:dyDescent="0.3">
      <c r="B220" s="220" t="s">
        <v>4409</v>
      </c>
      <c r="C220" s="227">
        <v>42579.517291666663</v>
      </c>
      <c r="D220" s="227" t="str">
        <f>VLOOKUP(B220,[6]EXPTES.!$A$2:$E$300,5,0)</f>
        <v>332064/2016</v>
      </c>
      <c r="E220" s="227" t="str">
        <f>VLOOKUP(D220,[6]Maestro!$F$2:$Z$2000,21,0)</f>
        <v>Sebastian</v>
      </c>
      <c r="F220" s="231">
        <f t="shared" si="3"/>
        <v>31.482708333336632</v>
      </c>
    </row>
    <row r="221" spans="2:6" ht="18.75" x14ac:dyDescent="0.3">
      <c r="B221" s="220" t="s">
        <v>4410</v>
      </c>
      <c r="C221" s="227">
        <v>42578.743194444447</v>
      </c>
      <c r="D221" s="227" t="str">
        <f>VLOOKUP(B221,[6]EXPTES.!$A$2:$E$300,5,0)</f>
        <v>332069/2016</v>
      </c>
      <c r="E221" s="227" t="str">
        <f>VLOOKUP(D221,[6]Maestro!$F$2:$Z$2000,21,0)</f>
        <v>Sebastian</v>
      </c>
      <c r="F221" s="231">
        <f t="shared" si="3"/>
        <v>32.256805555553001</v>
      </c>
    </row>
    <row r="222" spans="2:6" ht="18.75" x14ac:dyDescent="0.3">
      <c r="B222" s="220" t="s">
        <v>4411</v>
      </c>
      <c r="C222" s="227">
        <v>42578.743194444447</v>
      </c>
      <c r="D222" s="227" t="str">
        <f>VLOOKUP(B222,[6]EXPTES.!$A$2:$E$300,5,0)</f>
        <v>332162/2016</v>
      </c>
      <c r="E222" s="227" t="str">
        <f>VLOOKUP(D222,[6]Maestro!$F$2:$Z$2000,21,0)</f>
        <v>Sebastian</v>
      </c>
      <c r="F222" s="231">
        <f t="shared" si="3"/>
        <v>32.256805555553001</v>
      </c>
    </row>
    <row r="223" spans="2:6" ht="18.75" x14ac:dyDescent="0.3">
      <c r="B223" s="220" t="s">
        <v>4412</v>
      </c>
      <c r="C223" s="227">
        <v>42578.743194444447</v>
      </c>
      <c r="D223" s="227" t="str">
        <f>VLOOKUP(B223,[6]EXPTES.!$A$2:$E$300,5,0)</f>
        <v>332236/2016</v>
      </c>
      <c r="E223" s="227" t="str">
        <f>VLOOKUP(D223,[6]Maestro!$F$2:$Z$2000,21,0)</f>
        <v>Sebastian</v>
      </c>
      <c r="F223" s="231">
        <f t="shared" si="3"/>
        <v>32.256805555553001</v>
      </c>
    </row>
    <row r="224" spans="2:6" ht="18.75" x14ac:dyDescent="0.3">
      <c r="B224" s="220" t="s">
        <v>4413</v>
      </c>
      <c r="C224" s="227">
        <v>42578.743194444447</v>
      </c>
      <c r="D224" s="227" t="str">
        <f>VLOOKUP(B224,[6]EXPTES.!$A$2:$E$300,5,0)</f>
        <v>332276/2016</v>
      </c>
      <c r="E224" s="227" t="str">
        <f>VLOOKUP(D224,[6]Maestro!$F$2:$Z$2000,21,0)</f>
        <v>Sebastian</v>
      </c>
      <c r="F224" s="231">
        <f t="shared" si="3"/>
        <v>32.256805555553001</v>
      </c>
    </row>
    <row r="225" spans="2:6" ht="18.75" x14ac:dyDescent="0.3">
      <c r="B225" s="220" t="s">
        <v>4414</v>
      </c>
      <c r="C225" s="227">
        <v>42579.516377314816</v>
      </c>
      <c r="D225" s="227" t="str">
        <f>VLOOKUP(B225,[6]EXPTES.!$A$2:$E$300,5,0)</f>
        <v>332281/2016</v>
      </c>
      <c r="E225" s="227" t="str">
        <f>VLOOKUP(D225,[6]Maestro!$F$2:$Z$2000,21,0)</f>
        <v>Sebastian</v>
      </c>
      <c r="F225" s="231">
        <f t="shared" si="3"/>
        <v>31.483622685183946</v>
      </c>
    </row>
    <row r="226" spans="2:6" ht="18.75" x14ac:dyDescent="0.3">
      <c r="B226" s="220" t="s">
        <v>4415</v>
      </c>
      <c r="C226" s="227">
        <v>42579.516377314816</v>
      </c>
      <c r="D226" s="227" t="str">
        <f>VLOOKUP(B226,[6]EXPTES.!$A$2:$E$300,5,0)</f>
        <v>332321/2016</v>
      </c>
      <c r="E226" s="227" t="str">
        <f>VLOOKUP(D226,[6]Maestro!$F$2:$Z$2000,21,0)</f>
        <v>Sebastian</v>
      </c>
      <c r="F226" s="231">
        <f t="shared" si="3"/>
        <v>31.483622685183946</v>
      </c>
    </row>
    <row r="227" spans="2:6" ht="18.75" x14ac:dyDescent="0.3">
      <c r="B227" s="220" t="s">
        <v>4416</v>
      </c>
      <c r="C227" s="227">
        <v>42578.743194444447</v>
      </c>
      <c r="D227" s="227" t="str">
        <f>VLOOKUP(B227,[6]EXPTES.!$A$2:$E$300,5,0)</f>
        <v>332323/2016</v>
      </c>
      <c r="E227" s="227" t="str">
        <f>VLOOKUP(D227,[6]Maestro!$F$2:$Z$2000,21,0)</f>
        <v>Sebastian</v>
      </c>
      <c r="F227" s="231">
        <f t="shared" si="3"/>
        <v>32.256805555553001</v>
      </c>
    </row>
    <row r="228" spans="2:6" ht="18.75" x14ac:dyDescent="0.3">
      <c r="B228" s="220" t="s">
        <v>4417</v>
      </c>
      <c r="C228" s="227">
        <v>42579.517685185187</v>
      </c>
      <c r="D228" s="227" t="str">
        <f>VLOOKUP(B228,[6]EXPTES.!$A$2:$E$300,5,0)</f>
        <v>332332/2016</v>
      </c>
      <c r="E228" s="227" t="str">
        <f>VLOOKUP(D228,[6]Maestro!$F$2:$Z$2000,21,0)</f>
        <v>Sebastian</v>
      </c>
      <c r="F228" s="231">
        <f t="shared" si="3"/>
        <v>31.482314814813435</v>
      </c>
    </row>
    <row r="229" spans="2:6" ht="18.75" x14ac:dyDescent="0.3">
      <c r="B229" s="220" t="s">
        <v>4418</v>
      </c>
      <c r="C229" s="227">
        <v>42579.517685185187</v>
      </c>
      <c r="D229" s="227" t="str">
        <f>VLOOKUP(B229,[6]EXPTES.!$A$2:$E$300,5,0)</f>
        <v>332338/2016</v>
      </c>
      <c r="E229" s="227" t="str">
        <f>VLOOKUP(D229,[6]Maestro!$F$2:$Z$2000,21,0)</f>
        <v>Sebastian</v>
      </c>
      <c r="F229" s="231">
        <f t="shared" si="3"/>
        <v>31.482314814813435</v>
      </c>
    </row>
    <row r="230" spans="2:6" ht="18.75" x14ac:dyDescent="0.3">
      <c r="B230" s="220" t="s">
        <v>4419</v>
      </c>
      <c r="C230" s="227">
        <v>42578.743194444447</v>
      </c>
      <c r="D230" s="227" t="str">
        <f>VLOOKUP(B230,[6]EXPTES.!$A$2:$E$300,5,0)</f>
        <v>332348/2016</v>
      </c>
      <c r="E230" s="227" t="str">
        <f>VLOOKUP(D230,[6]Maestro!$F$2:$Z$2000,21,0)</f>
        <v>Sebastian</v>
      </c>
      <c r="F230" s="231">
        <f t="shared" si="3"/>
        <v>32.256805555553001</v>
      </c>
    </row>
    <row r="231" spans="2:6" ht="18.75" x14ac:dyDescent="0.3">
      <c r="B231" s="220" t="s">
        <v>4420</v>
      </c>
      <c r="C231" s="227">
        <v>42579.516377314816</v>
      </c>
      <c r="D231" s="227" t="str">
        <f>VLOOKUP(B231,[6]EXPTES.!$A$2:$E$300,5,0)</f>
        <v>332376/2016</v>
      </c>
      <c r="E231" s="227" t="str">
        <f>VLOOKUP(D231,[6]Maestro!$F$2:$Z$2000,21,0)</f>
        <v>Sebastian</v>
      </c>
      <c r="F231" s="231">
        <f t="shared" si="3"/>
        <v>31.483622685183946</v>
      </c>
    </row>
    <row r="232" spans="2:6" ht="18.75" x14ac:dyDescent="0.3">
      <c r="B232" s="220" t="s">
        <v>4421</v>
      </c>
      <c r="C232" s="227">
        <v>42579.516377314816</v>
      </c>
      <c r="D232" s="227" t="str">
        <f>VLOOKUP(B232,[6]EXPTES.!$A$2:$E$300,5,0)</f>
        <v>332384/2016</v>
      </c>
      <c r="E232" s="227" t="s">
        <v>4206</v>
      </c>
      <c r="F232" s="231">
        <f t="shared" si="3"/>
        <v>31.483622685183946</v>
      </c>
    </row>
    <row r="233" spans="2:6" ht="18.75" x14ac:dyDescent="0.3">
      <c r="B233" s="220" t="s">
        <v>4422</v>
      </c>
      <c r="C233" s="227">
        <v>42579.517685185187</v>
      </c>
      <c r="D233" s="227" t="str">
        <f>VLOOKUP(B233,[6]EXPTES.!$A$2:$E$300,5,0)</f>
        <v>332474/2016</v>
      </c>
      <c r="E233" s="227" t="str">
        <f>VLOOKUP(D233,[6]Maestro!$F$2:$Z$2000,21,0)</f>
        <v>Sebastian</v>
      </c>
      <c r="F233" s="231">
        <f t="shared" si="3"/>
        <v>31.482314814813435</v>
      </c>
    </row>
    <row r="234" spans="2:6" ht="18.75" x14ac:dyDescent="0.3">
      <c r="B234" s="220" t="s">
        <v>4423</v>
      </c>
      <c r="C234" s="227">
        <v>42584.461585648147</v>
      </c>
      <c r="D234" s="227" t="str">
        <f>VLOOKUP(B234,[6]EXPTES.!$A$2:$E$300,5,0)</f>
        <v>333624/2016</v>
      </c>
      <c r="E234" s="227" t="str">
        <f>VLOOKUP(D234,[6]Maestro!$F$2:$Z$2000,21,0)</f>
        <v>Mariana</v>
      </c>
      <c r="F234" s="231">
        <f t="shared" si="3"/>
        <v>26.538414351853135</v>
      </c>
    </row>
    <row r="235" spans="2:6" ht="18.75" x14ac:dyDescent="0.3">
      <c r="B235" s="220" t="s">
        <v>4424</v>
      </c>
      <c r="C235" s="227">
        <v>42584.461585648147</v>
      </c>
      <c r="D235" s="227" t="str">
        <f>VLOOKUP(B235,[6]EXPTES.!$A$2:$E$300,5,0)</f>
        <v>335179/2016</v>
      </c>
      <c r="E235" s="227" t="str">
        <f>VLOOKUP(D235,[6]Maestro!$F$2:$Z$2000,21,0)</f>
        <v>Mariana</v>
      </c>
      <c r="F235" s="231">
        <f t="shared" si="3"/>
        <v>26.538414351853135</v>
      </c>
    </row>
    <row r="236" spans="2:6" ht="18.75" x14ac:dyDescent="0.3">
      <c r="B236" s="220" t="s">
        <v>4425</v>
      </c>
      <c r="C236" s="227">
        <v>42584.461585648147</v>
      </c>
      <c r="D236" s="227" t="str">
        <f>VLOOKUP(B236,[6]EXPTES.!$A$2:$E$300,5,0)</f>
        <v>335248/2016</v>
      </c>
      <c r="E236" s="227" t="str">
        <f>VLOOKUP(D236,[6]Maestro!$F$2:$Z$2000,21,0)</f>
        <v>Mariana</v>
      </c>
      <c r="F236" s="231">
        <f t="shared" si="3"/>
        <v>26.538414351853135</v>
      </c>
    </row>
    <row r="237" spans="2:6" ht="18.75" x14ac:dyDescent="0.3">
      <c r="B237" s="220" t="s">
        <v>4426</v>
      </c>
      <c r="C237" s="227">
        <v>42584.461585648147</v>
      </c>
      <c r="D237" s="227" t="str">
        <f>VLOOKUP(B237,[6]EXPTES.!$A$2:$E$300,5,0)</f>
        <v>335294/2016</v>
      </c>
      <c r="E237" s="227" t="str">
        <f>VLOOKUP(D237,[6]Maestro!$F$2:$Z$2000,21,0)</f>
        <v>Mariana</v>
      </c>
      <c r="F237" s="231">
        <f t="shared" si="3"/>
        <v>26.538414351853135</v>
      </c>
    </row>
    <row r="238" spans="2:6" ht="18.75" x14ac:dyDescent="0.3">
      <c r="B238" s="220" t="s">
        <v>4427</v>
      </c>
      <c r="C238" s="227">
        <v>42523.574999999997</v>
      </c>
      <c r="D238" s="227" t="str">
        <f>VLOOKUP(B238,[6]EXPTES.!$A$2:$E$300,5,0)</f>
        <v>337171/2015</v>
      </c>
      <c r="E238" s="227" t="str">
        <f>VLOOKUP(D238,[6]Maestro!$F$2:$Z$2000,21,0)</f>
        <v>Analia</v>
      </c>
      <c r="F238" s="231">
        <f t="shared" si="3"/>
        <v>87.42500000000291</v>
      </c>
    </row>
    <row r="239" spans="2:6" ht="18.75" x14ac:dyDescent="0.3">
      <c r="B239" s="220" t="s">
        <v>4428</v>
      </c>
      <c r="C239" s="227">
        <v>42583.760960648149</v>
      </c>
      <c r="D239" s="227" t="str">
        <f>VLOOKUP(B239,[6]EXPTES.!$A$2:$E$300,5,0)</f>
        <v>340056/2015</v>
      </c>
      <c r="E239" s="227" t="str">
        <f>VLOOKUP(D239,[6]Maestro!$F$2:$Z$2000,21,0)</f>
        <v>Lorena</v>
      </c>
      <c r="F239" s="231">
        <f t="shared" si="3"/>
        <v>27.239039351850806</v>
      </c>
    </row>
    <row r="240" spans="2:6" ht="18.75" x14ac:dyDescent="0.3">
      <c r="B240" s="220" t="s">
        <v>4429</v>
      </c>
      <c r="C240" s="227">
        <v>42583.760960648149</v>
      </c>
      <c r="D240" s="227" t="str">
        <f>VLOOKUP(B240,[6]EXPTES.!$A$2:$E$300,5,0)</f>
        <v>340832/2016</v>
      </c>
      <c r="E240" s="227" t="str">
        <f>VLOOKUP(D240,[6]Maestro!$F$2:$Z$2000,21,0)</f>
        <v>Sebastian</v>
      </c>
      <c r="F240" s="231">
        <f t="shared" si="3"/>
        <v>27.239039351850806</v>
      </c>
    </row>
    <row r="241" spans="2:6" ht="18.75" x14ac:dyDescent="0.3">
      <c r="B241" s="220" t="s">
        <v>4430</v>
      </c>
      <c r="C241" s="227">
        <v>42583.760960648149</v>
      </c>
      <c r="D241" s="227" t="str">
        <f>VLOOKUP(B241,[6]EXPTES.!$A$2:$E$300,5,0)</f>
        <v>340886/2016</v>
      </c>
      <c r="E241" s="227" t="str">
        <f>VLOOKUP(D241,[6]Maestro!$F$2:$Z$2000,21,0)</f>
        <v>Sebastian</v>
      </c>
      <c r="F241" s="231">
        <f t="shared" si="3"/>
        <v>27.239039351850806</v>
      </c>
    </row>
    <row r="242" spans="2:6" ht="18.75" x14ac:dyDescent="0.3">
      <c r="B242" s="220" t="s">
        <v>4431</v>
      </c>
      <c r="C242" s="227">
        <v>42585.44703703704</v>
      </c>
      <c r="D242" s="227" t="str">
        <f>VLOOKUP(B242,[6]EXPTES.!$A$2:$E$300,5,0)</f>
        <v>341252/2016</v>
      </c>
      <c r="E242" s="227" t="str">
        <f>VLOOKUP(D242,[6]Maestro!$F$2:$Z$2000,21,0)</f>
        <v>Mariana</v>
      </c>
      <c r="F242" s="231">
        <f t="shared" si="3"/>
        <v>25.552962962960009</v>
      </c>
    </row>
    <row r="243" spans="2:6" ht="18.75" x14ac:dyDescent="0.3">
      <c r="B243" s="220" t="s">
        <v>4432</v>
      </c>
      <c r="C243" s="227">
        <v>42585.44703703704</v>
      </c>
      <c r="D243" s="227" t="str">
        <f>VLOOKUP(B243,[6]EXPTES.!$A$2:$E$300,5,0)</f>
        <v>341265/2016</v>
      </c>
      <c r="E243" s="227" t="str">
        <f>VLOOKUP(D243,[6]Maestro!$F$2:$Z$2000,21,0)</f>
        <v>Mariana</v>
      </c>
      <c r="F243" s="231">
        <f t="shared" si="3"/>
        <v>25.552962962960009</v>
      </c>
    </row>
    <row r="244" spans="2:6" ht="18.75" x14ac:dyDescent="0.3">
      <c r="B244" s="220" t="s">
        <v>4433</v>
      </c>
      <c r="C244" s="227">
        <v>42585.44703703704</v>
      </c>
      <c r="D244" s="227" t="str">
        <f>VLOOKUP(B244,[6]EXPTES.!$A$2:$E$300,5,0)</f>
        <v>341308/2016</v>
      </c>
      <c r="E244" s="227" t="str">
        <f>VLOOKUP(D244,[6]Maestro!$F$2:$Z$2000,21,0)</f>
        <v>Mariana</v>
      </c>
      <c r="F244" s="231">
        <f t="shared" si="3"/>
        <v>25.552962962960009</v>
      </c>
    </row>
    <row r="245" spans="2:6" ht="18.75" x14ac:dyDescent="0.3">
      <c r="B245" s="220" t="s">
        <v>4434</v>
      </c>
      <c r="C245" s="227">
        <v>42585.44703703704</v>
      </c>
      <c r="D245" s="227" t="str">
        <f>VLOOKUP(B245,[6]EXPTES.!$A$2:$E$300,5,0)</f>
        <v>341330/2016</v>
      </c>
      <c r="E245" s="227" t="str">
        <f>VLOOKUP(D245,[6]Maestro!$F$2:$Z$2000,21,0)</f>
        <v>Laura</v>
      </c>
      <c r="F245" s="231">
        <f t="shared" si="3"/>
        <v>25.552962962960009</v>
      </c>
    </row>
    <row r="246" spans="2:6" ht="18.75" x14ac:dyDescent="0.3">
      <c r="B246" s="220" t="s">
        <v>4435</v>
      </c>
      <c r="C246" s="227">
        <v>42585.44703703704</v>
      </c>
      <c r="D246" s="227" t="str">
        <f>VLOOKUP(B246,[6]EXPTES.!$A$2:$E$300,5,0)</f>
        <v>341386/2016</v>
      </c>
      <c r="E246" s="227" t="str">
        <f>VLOOKUP(D246,[6]Maestro!$F$2:$Z$2000,21,0)</f>
        <v>Mariana</v>
      </c>
      <c r="F246" s="231">
        <f t="shared" si="3"/>
        <v>25.552962962960009</v>
      </c>
    </row>
    <row r="247" spans="2:6" ht="18.75" x14ac:dyDescent="0.3">
      <c r="B247" s="220" t="s">
        <v>4436</v>
      </c>
      <c r="C247" s="227">
        <v>42585.44703703704</v>
      </c>
      <c r="D247" s="227" t="str">
        <f>VLOOKUP(B247,[6]EXPTES.!$A$2:$E$300,5,0)</f>
        <v>341442/2016</v>
      </c>
      <c r="E247" s="227" t="str">
        <f>VLOOKUP(D247,[6]Maestro!$F$2:$Z$2000,21,0)</f>
        <v>Mariana</v>
      </c>
      <c r="F247" s="231">
        <f t="shared" si="3"/>
        <v>25.552962962960009</v>
      </c>
    </row>
    <row r="248" spans="2:6" ht="18.75" x14ac:dyDescent="0.3">
      <c r="B248" s="220" t="s">
        <v>4437</v>
      </c>
      <c r="C248" s="227">
        <v>42585.44703703704</v>
      </c>
      <c r="D248" s="227" t="str">
        <f>VLOOKUP(B248,[6]EXPTES.!$A$2:$E$300,5,0)</f>
        <v>341477/2016</v>
      </c>
      <c r="E248" s="227" t="str">
        <f>VLOOKUP(D248,[6]Maestro!$F$2:$Z$2000,21,0)</f>
        <v>Mariana</v>
      </c>
      <c r="F248" s="231">
        <f t="shared" si="3"/>
        <v>25.552962962960009</v>
      </c>
    </row>
    <row r="249" spans="2:6" ht="18.75" x14ac:dyDescent="0.3">
      <c r="B249" s="220" t="s">
        <v>4438</v>
      </c>
      <c r="C249" s="227">
        <v>42586.419282407405</v>
      </c>
      <c r="D249" s="227" t="str">
        <f>VLOOKUP(B249,[6]EXPTES.!$A$2:$E$300,5,0)</f>
        <v>343979/2016</v>
      </c>
      <c r="E249" s="227" t="s">
        <v>4206</v>
      </c>
      <c r="F249" s="231">
        <f t="shared" si="3"/>
        <v>24.580717592594738</v>
      </c>
    </row>
    <row r="250" spans="2:6" ht="18.75" x14ac:dyDescent="0.3">
      <c r="B250" s="220" t="s">
        <v>4439</v>
      </c>
      <c r="C250" s="227">
        <v>42591.548391203702</v>
      </c>
      <c r="D250" s="227" t="str">
        <f>VLOOKUP(B250,[6]EXPTES.!$A$2:$E$300,5,0)</f>
        <v>348595/2016</v>
      </c>
      <c r="E250" s="227" t="str">
        <f>VLOOKUP(D250,[6]Maestro!$F$2:$Z$2000,21,0)</f>
        <v>Sebastian</v>
      </c>
      <c r="F250" s="231">
        <f t="shared" si="3"/>
        <v>19.451608796298387</v>
      </c>
    </row>
    <row r="251" spans="2:6" ht="18.75" x14ac:dyDescent="0.3">
      <c r="B251" s="220" t="s">
        <v>4440</v>
      </c>
      <c r="C251" s="227">
        <v>42587.822615740741</v>
      </c>
      <c r="D251" s="227" t="str">
        <f>VLOOKUP(B251,[6]EXPTES.!$A$2:$E$300,5,0)</f>
        <v>348601/2016</v>
      </c>
      <c r="E251" s="227" t="str">
        <f>VLOOKUP(D251,[6]Maestro!$F$2:$Z$2000,21,0)</f>
        <v>Sebastian</v>
      </c>
      <c r="F251" s="231">
        <f t="shared" si="3"/>
        <v>23.17738425925927</v>
      </c>
    </row>
    <row r="252" spans="2:6" ht="18.75" x14ac:dyDescent="0.3">
      <c r="B252" s="220" t="s">
        <v>4441</v>
      </c>
      <c r="C252" s="227">
        <v>42587.822615740741</v>
      </c>
      <c r="D252" s="227" t="str">
        <f>VLOOKUP(B252,[6]EXPTES.!$A$2:$E$300,5,0)</f>
        <v>348610/2016</v>
      </c>
      <c r="E252" s="227" t="str">
        <f>VLOOKUP(D252,[6]Maestro!$F$2:$Z$2000,21,0)</f>
        <v>Sebastian</v>
      </c>
      <c r="F252" s="231">
        <f t="shared" si="3"/>
        <v>23.17738425925927</v>
      </c>
    </row>
    <row r="253" spans="2:6" ht="18.75" x14ac:dyDescent="0.3">
      <c r="B253" s="220" t="s">
        <v>4442</v>
      </c>
      <c r="C253" s="227">
        <v>42587.822615740741</v>
      </c>
      <c r="D253" s="227" t="str">
        <f>VLOOKUP(B253,[6]EXPTES.!$A$2:$E$300,5,0)</f>
        <v>348616/2016</v>
      </c>
      <c r="E253" s="227" t="str">
        <f>VLOOKUP(D253,[6]Maestro!$F$2:$Z$2000,21,0)</f>
        <v>Sebastian</v>
      </c>
      <c r="F253" s="231">
        <f t="shared" si="3"/>
        <v>23.17738425925927</v>
      </c>
    </row>
    <row r="254" spans="2:6" ht="18.75" x14ac:dyDescent="0.3">
      <c r="B254" s="220" t="s">
        <v>4443</v>
      </c>
      <c r="C254" s="227">
        <v>42591.548391203702</v>
      </c>
      <c r="D254" s="227" t="str">
        <f>VLOOKUP(B254,[6]EXPTES.!$A$2:$E$300,5,0)</f>
        <v>348624/2016</v>
      </c>
      <c r="E254" s="227" t="str">
        <f>VLOOKUP(D254,[6]Maestro!$F$2:$Z$2000,21,0)</f>
        <v>Sebastian</v>
      </c>
      <c r="F254" s="231">
        <f t="shared" si="3"/>
        <v>19.451608796298387</v>
      </c>
    </row>
    <row r="255" spans="2:6" ht="18.75" x14ac:dyDescent="0.3">
      <c r="B255" s="220" t="s">
        <v>4444</v>
      </c>
      <c r="C255" s="227">
        <v>42591.548391203702</v>
      </c>
      <c r="D255" s="227" t="str">
        <f>VLOOKUP(B255,[6]EXPTES.!$A$2:$E$300,5,0)</f>
        <v>348664/2016</v>
      </c>
      <c r="E255" s="227" t="str">
        <f>VLOOKUP(D255,[6]Maestro!$F$2:$Z$2000,21,0)</f>
        <v>Sebastian</v>
      </c>
      <c r="F255" s="231">
        <f t="shared" si="3"/>
        <v>19.451608796298387</v>
      </c>
    </row>
    <row r="256" spans="2:6" ht="18.75" x14ac:dyDescent="0.3">
      <c r="B256" s="220" t="s">
        <v>4445</v>
      </c>
      <c r="C256" s="227">
        <v>42587.822615740741</v>
      </c>
      <c r="D256" s="227" t="str">
        <f>VLOOKUP(B256,[6]EXPTES.!$A$2:$E$300,5,0)</f>
        <v>348686/2016</v>
      </c>
      <c r="E256" s="227" t="str">
        <f>VLOOKUP(D256,[6]Maestro!$F$2:$Z$2000,21,0)</f>
        <v>Sebastian</v>
      </c>
      <c r="F256" s="231">
        <f t="shared" si="3"/>
        <v>23.17738425925927</v>
      </c>
    </row>
    <row r="257" spans="2:6" ht="18.75" x14ac:dyDescent="0.3">
      <c r="B257" s="220" t="s">
        <v>4446</v>
      </c>
      <c r="C257" s="227">
        <v>42587.822615740741</v>
      </c>
      <c r="D257" s="227" t="str">
        <f>VLOOKUP(B257,[6]EXPTES.!$A$2:$E$300,5,0)</f>
        <v>348701/2016</v>
      </c>
      <c r="E257" s="227" t="str">
        <f>VLOOKUP(D257,[6]Maestro!$F$2:$Z$2000,21,0)</f>
        <v>Sebastian</v>
      </c>
      <c r="F257" s="231">
        <f t="shared" si="3"/>
        <v>23.17738425925927</v>
      </c>
    </row>
    <row r="258" spans="2:6" ht="18.75" x14ac:dyDescent="0.3">
      <c r="B258" s="220" t="s">
        <v>4447</v>
      </c>
      <c r="C258" s="227">
        <v>42587.822615740741</v>
      </c>
      <c r="D258" s="227" t="str">
        <f>VLOOKUP(B258,[6]EXPTES.!$A$2:$E$300,5,0)</f>
        <v>348710/2016</v>
      </c>
      <c r="E258" s="227" t="str">
        <f>VLOOKUP(D258,[6]Maestro!$F$2:$Z$2000,21,0)</f>
        <v>Sebastian</v>
      </c>
      <c r="F258" s="231">
        <f t="shared" si="3"/>
        <v>23.17738425925927</v>
      </c>
    </row>
    <row r="259" spans="2:6" ht="18.75" x14ac:dyDescent="0.3">
      <c r="B259" s="220" t="s">
        <v>4448</v>
      </c>
      <c r="C259" s="227">
        <v>42587.822615740741</v>
      </c>
      <c r="D259" s="227" t="str">
        <f>VLOOKUP(B259,[6]EXPTES.!$A$2:$E$300,5,0)</f>
        <v>348718/2016</v>
      </c>
      <c r="E259" s="227" t="str">
        <f>VLOOKUP(D259,[6]Maestro!$F$2:$Z$2000,21,0)</f>
        <v>Sebastian</v>
      </c>
      <c r="F259" s="231">
        <f t="shared" si="3"/>
        <v>23.17738425925927</v>
      </c>
    </row>
    <row r="260" spans="2:6" ht="18.75" x14ac:dyDescent="0.3">
      <c r="B260" s="220" t="s">
        <v>4449</v>
      </c>
      <c r="C260" s="227">
        <v>42587.822615740741</v>
      </c>
      <c r="D260" s="227" t="str">
        <f>VLOOKUP(B260,[6]EXPTES.!$A$2:$E$300,5,0)</f>
        <v>350323/2016</v>
      </c>
      <c r="E260" s="227" t="str">
        <f>VLOOKUP(D260,[6]Maestro!$F$2:$Z$2000,21,0)</f>
        <v>Sebastian</v>
      </c>
      <c r="F260" s="231">
        <f t="shared" si="3"/>
        <v>23.17738425925927</v>
      </c>
    </row>
    <row r="261" spans="2:6" ht="18.75" x14ac:dyDescent="0.3">
      <c r="B261" s="220" t="s">
        <v>4450</v>
      </c>
      <c r="C261" s="227">
        <v>42591.52107638889</v>
      </c>
      <c r="D261" s="227" t="str">
        <f>VLOOKUP(B261,[6]EXPTES.!$A$2:$E$300,5,0)</f>
        <v>350631/2016</v>
      </c>
      <c r="E261" s="227" t="str">
        <f>VLOOKUP(D261,[6]Maestro!$F$2:$Z$2000,21,0)</f>
        <v>Mariana</v>
      </c>
      <c r="F261" s="231">
        <f t="shared" si="3"/>
        <v>19.478923611110076</v>
      </c>
    </row>
    <row r="262" spans="2:6" ht="18.75" x14ac:dyDescent="0.3">
      <c r="B262" s="220" t="s">
        <v>4451</v>
      </c>
      <c r="C262" s="227">
        <v>42591.52107638889</v>
      </c>
      <c r="D262" s="227" t="str">
        <f>VLOOKUP(B262,[6]EXPTES.!$A$2:$E$300,5,0)</f>
        <v>350676/2016</v>
      </c>
      <c r="E262" s="227" t="str">
        <f>VLOOKUP(D262,[6]Maestro!$F$2:$Z$2000,21,0)</f>
        <v>Mariana</v>
      </c>
      <c r="F262" s="231">
        <f t="shared" si="3"/>
        <v>19.478923611110076</v>
      </c>
    </row>
    <row r="263" spans="2:6" ht="18.75" x14ac:dyDescent="0.3">
      <c r="B263" s="220" t="s">
        <v>4452</v>
      </c>
      <c r="C263" s="227">
        <v>42587.822615740741</v>
      </c>
      <c r="D263" s="227" t="str">
        <f>VLOOKUP(B263,[6]EXPTES.!$A$2:$E$300,5,0)</f>
        <v>350934/2016</v>
      </c>
      <c r="E263" s="227" t="str">
        <f>VLOOKUP(D263,[6]Maestro!$F$2:$Z$2000,21,0)</f>
        <v>Sebastian</v>
      </c>
      <c r="F263" s="231">
        <f t="shared" si="3"/>
        <v>23.17738425925927</v>
      </c>
    </row>
    <row r="264" spans="2:6" ht="18.75" x14ac:dyDescent="0.3">
      <c r="B264" s="220" t="s">
        <v>4453</v>
      </c>
      <c r="C264" s="227">
        <v>42587.822615740741</v>
      </c>
      <c r="D264" s="227" t="str">
        <f>VLOOKUP(B264,[6]EXPTES.!$A$2:$E$300,5,0)</f>
        <v>350957/2016</v>
      </c>
      <c r="E264" s="227" t="str">
        <f>VLOOKUP(D264,[6]Maestro!$F$2:$Z$2000,21,0)</f>
        <v>Sebastian</v>
      </c>
      <c r="F264" s="231">
        <f t="shared" si="3"/>
        <v>23.17738425925927</v>
      </c>
    </row>
    <row r="265" spans="2:6" ht="18.75" x14ac:dyDescent="0.3">
      <c r="B265" s="220" t="s">
        <v>4454</v>
      </c>
      <c r="C265" s="227">
        <v>42587.822615740741</v>
      </c>
      <c r="D265" s="227" t="str">
        <f>VLOOKUP(B265,[6]EXPTES.!$A$2:$E$300,5,0)</f>
        <v>351019/2016</v>
      </c>
      <c r="E265" s="227" t="str">
        <f>VLOOKUP(D265,[6]Maestro!$F$2:$Z$2000,21,0)</f>
        <v>Sebastian</v>
      </c>
      <c r="F265" s="231">
        <f t="shared" si="3"/>
        <v>23.17738425925927</v>
      </c>
    </row>
    <row r="266" spans="2:6" ht="18.75" x14ac:dyDescent="0.3">
      <c r="B266" s="220" t="s">
        <v>4455</v>
      </c>
      <c r="C266" s="227">
        <v>42591.52107638889</v>
      </c>
      <c r="D266" s="227" t="str">
        <f>VLOOKUP(B266,[6]EXPTES.!$A$2:$E$300,5,0)</f>
        <v>352798/2016</v>
      </c>
      <c r="E266" s="227" t="str">
        <f>VLOOKUP(D266,[6]Maestro!$F$2:$Z$2000,21,0)</f>
        <v>Mariana</v>
      </c>
      <c r="F266" s="231">
        <f t="shared" si="3"/>
        <v>19.478923611110076</v>
      </c>
    </row>
    <row r="267" spans="2:6" ht="18.75" x14ac:dyDescent="0.3">
      <c r="B267" s="220" t="s">
        <v>4456</v>
      </c>
      <c r="C267" s="227">
        <v>42591.545370370368</v>
      </c>
      <c r="D267" s="227" t="str">
        <f>VLOOKUP(B267,[6]EXPTES.!$A$2:$E$300,5,0)</f>
        <v>354741/2016</v>
      </c>
      <c r="E267" s="227" t="s">
        <v>4206</v>
      </c>
      <c r="F267" s="231">
        <f t="shared" si="3"/>
        <v>19.454629629632109</v>
      </c>
    </row>
    <row r="268" spans="2:6" ht="18.75" x14ac:dyDescent="0.3">
      <c r="B268" s="220" t="s">
        <v>4457</v>
      </c>
      <c r="C268" s="227">
        <v>42503.88721064815</v>
      </c>
      <c r="D268" s="227" t="str">
        <f>VLOOKUP(B268,[6]EXPTES.!$A$2:$E$300,5,0)</f>
        <v>015932/2016</v>
      </c>
      <c r="E268" s="227" t="str">
        <f>VLOOKUP(D268,[6]Maestro!$F$2:$Z$2000,21,0)</f>
        <v>Sin Asignar</v>
      </c>
      <c r="F268" s="231">
        <f t="shared" si="3"/>
        <v>107.11278935184964</v>
      </c>
    </row>
    <row r="269" spans="2:6" ht="18.75" x14ac:dyDescent="0.3">
      <c r="B269" s="220" t="s">
        <v>4458</v>
      </c>
      <c r="C269" s="227">
        <v>42503.88721064815</v>
      </c>
      <c r="D269" s="227" t="str">
        <f>VLOOKUP(B269,[6]EXPTES.!$A$2:$E$300,5,0)</f>
        <v>015937/2016</v>
      </c>
      <c r="E269" s="227" t="str">
        <f>VLOOKUP(D269,[6]Maestro!$F$2:$Z$2000,21,0)</f>
        <v>Sin Asignar</v>
      </c>
      <c r="F269" s="231">
        <f t="shared" si="3"/>
        <v>107.11278935184964</v>
      </c>
    </row>
    <row r="270" spans="2:6" ht="18.75" x14ac:dyDescent="0.3">
      <c r="B270" s="220" t="s">
        <v>4459</v>
      </c>
      <c r="C270" s="227">
        <v>42556.543749999997</v>
      </c>
      <c r="D270" s="227" t="str">
        <f>VLOOKUP(B270,[6]EXPTES.!$A$2:$E$300,5,0)</f>
        <v>015941/2016</v>
      </c>
      <c r="E270" s="227" t="str">
        <f>VLOOKUP(D270,[6]Maestro!$F$2:$Z$2000,21,0)</f>
        <v>Sebastian</v>
      </c>
      <c r="F270" s="231">
        <f t="shared" si="3"/>
        <v>54.45625000000291</v>
      </c>
    </row>
    <row r="271" spans="2:6" ht="18.75" x14ac:dyDescent="0.3">
      <c r="B271" s="220" t="s">
        <v>4460</v>
      </c>
      <c r="C271" s="227">
        <v>42510.788136574076</v>
      </c>
      <c r="D271" s="227" t="str">
        <f>VLOOKUP(B271,[6]EXPTES.!$A$2:$E$300,5,0)</f>
        <v>016260/2016</v>
      </c>
      <c r="E271" s="227" t="str">
        <f>VLOOKUP(D271,[6]Maestro!$F$2:$Z$2000,21,0)</f>
        <v>Sin Asignar</v>
      </c>
      <c r="F271" s="231">
        <f t="shared" si="3"/>
        <v>100.21186342592409</v>
      </c>
    </row>
    <row r="272" spans="2:6" ht="18.75" x14ac:dyDescent="0.3">
      <c r="B272" s="220" t="s">
        <v>4461</v>
      </c>
      <c r="C272" s="227">
        <v>42510.792962962965</v>
      </c>
      <c r="D272" s="227" t="str">
        <f>VLOOKUP(B272,[6]EXPTES.!$A$2:$E$300,5,0)</f>
        <v>016265/2016</v>
      </c>
      <c r="E272" s="227" t="str">
        <f>VLOOKUP(D272,[6]Maestro!$F$2:$Z$2000,21,0)</f>
        <v>Sin Asignar</v>
      </c>
      <c r="F272" s="231">
        <f t="shared" si="3"/>
        <v>100.20703703703475</v>
      </c>
    </row>
    <row r="273" spans="2:6" ht="18.75" x14ac:dyDescent="0.3">
      <c r="B273" s="220" t="s">
        <v>4462</v>
      </c>
      <c r="C273" s="227">
        <v>42510.458935185183</v>
      </c>
      <c r="D273" s="227" t="str">
        <f>VLOOKUP(B273,[6]EXPTES.!$A$2:$E$300,5,0)</f>
        <v>016412/2016</v>
      </c>
      <c r="E273" s="227" t="str">
        <f>VLOOKUP(D273,[6]Maestro!$F$2:$Z$2000,21,0)</f>
        <v>Matías</v>
      </c>
      <c r="F273" s="231">
        <f t="shared" si="3"/>
        <v>100.54106481481722</v>
      </c>
    </row>
    <row r="274" spans="2:6" ht="18.75" x14ac:dyDescent="0.3">
      <c r="B274" s="220" t="s">
        <v>4463</v>
      </c>
      <c r="C274" s="227">
        <v>42552.535312499997</v>
      </c>
      <c r="D274" s="227" t="str">
        <f>VLOOKUP(B274,[6]EXPTES.!$A$2:$E$300,5,0)</f>
        <v>016625/2016</v>
      </c>
      <c r="E274" s="227" t="str">
        <f>VLOOKUP(D274,[6]Maestro!$F$2:$Z$2000,21,0)</f>
        <v>Sebastian</v>
      </c>
      <c r="F274" s="231">
        <f t="shared" ref="F274:F315" si="4">$C$12-C274</f>
        <v>58.464687500003492</v>
      </c>
    </row>
    <row r="275" spans="2:6" ht="18.75" x14ac:dyDescent="0.3">
      <c r="B275" s="220" t="s">
        <v>4464</v>
      </c>
      <c r="C275" s="227">
        <v>42509.414467592593</v>
      </c>
      <c r="D275" s="227" t="str">
        <f>VLOOKUP(B275,[6]EXPTES.!$A$2:$E$300,5,0)</f>
        <v>016626/2016</v>
      </c>
      <c r="E275" s="227" t="s">
        <v>4206</v>
      </c>
      <c r="F275" s="231">
        <f t="shared" si="4"/>
        <v>101.5855324074073</v>
      </c>
    </row>
    <row r="276" spans="2:6" ht="18.75" x14ac:dyDescent="0.3">
      <c r="B276" s="220" t="s">
        <v>4465</v>
      </c>
      <c r="C276" s="227">
        <v>42509.396064814813</v>
      </c>
      <c r="D276" s="227" t="str">
        <f>VLOOKUP(B276,[6]EXPTES.!$A$2:$E$300,5,0)</f>
        <v>016646/2016</v>
      </c>
      <c r="E276" s="227" t="s">
        <v>4206</v>
      </c>
      <c r="F276" s="231">
        <f t="shared" si="4"/>
        <v>101.60393518518686</v>
      </c>
    </row>
    <row r="277" spans="2:6" ht="18.75" x14ac:dyDescent="0.3">
      <c r="B277" s="220" t="s">
        <v>4466</v>
      </c>
      <c r="C277" s="227">
        <v>42527.621793981481</v>
      </c>
      <c r="D277" s="227" t="str">
        <f>VLOOKUP(B277,[6]EXPTES.!$A$2:$E$300,5,0)</f>
        <v>017165/2016</v>
      </c>
      <c r="E277" s="227" t="s">
        <v>4206</v>
      </c>
      <c r="F277" s="231">
        <f t="shared" si="4"/>
        <v>83.37820601851854</v>
      </c>
    </row>
    <row r="278" spans="2:6" ht="18.75" x14ac:dyDescent="0.3">
      <c r="B278" s="220" t="s">
        <v>4467</v>
      </c>
      <c r="C278" s="227">
        <v>42527.623356481483</v>
      </c>
      <c r="D278" s="227" t="str">
        <f>VLOOKUP(B278,[6]EXPTES.!$A$2:$E$300,5,0)</f>
        <v>017592/2016</v>
      </c>
      <c r="E278" s="227" t="str">
        <f>VLOOKUP(D278,[6]Maestro!$F$2:$Z$2000,21,0)</f>
        <v>Analia</v>
      </c>
      <c r="F278" s="231">
        <f t="shared" si="4"/>
        <v>83.376643518517085</v>
      </c>
    </row>
    <row r="279" spans="2:6" ht="18.75" x14ac:dyDescent="0.3">
      <c r="B279" s="220" t="s">
        <v>4468</v>
      </c>
      <c r="C279" s="227">
        <v>42522.667986111112</v>
      </c>
      <c r="D279" s="227" t="str">
        <f>VLOOKUP(B279,[6]EXPTES.!$A$2:$E$300,5,0)</f>
        <v>017607/2016</v>
      </c>
      <c r="E279" s="227" t="s">
        <v>4206</v>
      </c>
      <c r="F279" s="231">
        <f t="shared" si="4"/>
        <v>88.332013888888469</v>
      </c>
    </row>
    <row r="280" spans="2:6" ht="18.75" x14ac:dyDescent="0.3">
      <c r="B280" s="220" t="s">
        <v>4469</v>
      </c>
      <c r="C280" s="227">
        <v>42522.667986111112</v>
      </c>
      <c r="D280" s="227" t="str">
        <f>VLOOKUP(B280,[6]EXPTES.!$A$2:$E$300,5,0)</f>
        <v>017609/2016</v>
      </c>
      <c r="E280" s="227" t="str">
        <f>VLOOKUP(D280,[6]Maestro!$F$2:$Z$2000,21,0)</f>
        <v>Sin Asignar</v>
      </c>
      <c r="F280" s="231">
        <f t="shared" si="4"/>
        <v>88.332013888888469</v>
      </c>
    </row>
    <row r="281" spans="2:6" ht="18.75" x14ac:dyDescent="0.3">
      <c r="B281" s="220" t="s">
        <v>4470</v>
      </c>
      <c r="C281" s="227">
        <v>42522.667986111112</v>
      </c>
      <c r="D281" s="227" t="str">
        <f>VLOOKUP(B281,[6]EXPTES.!$A$2:$E$300,5,0)</f>
        <v>017610/2016</v>
      </c>
      <c r="E281" s="227" t="str">
        <f>VLOOKUP(D281,[6]Maestro!$F$2:$Z$2000,21,0)</f>
        <v>Sin Asignar</v>
      </c>
      <c r="F281" s="231">
        <f t="shared" si="4"/>
        <v>88.332013888888469</v>
      </c>
    </row>
    <row r="282" spans="2:6" ht="18.75" x14ac:dyDescent="0.3">
      <c r="B282" s="220" t="s">
        <v>4471</v>
      </c>
      <c r="C282" s="227">
        <v>42522.667986111112</v>
      </c>
      <c r="D282" s="227" t="str">
        <f>VLOOKUP(B282,[6]EXPTES.!$A$2:$E$300,5,0)</f>
        <v>017612/2016</v>
      </c>
      <c r="E282" s="227" t="str">
        <f>VLOOKUP(D282,[6]Maestro!$F$2:$Z$2000,21,0)</f>
        <v>Sin Asignar</v>
      </c>
      <c r="F282" s="231">
        <f t="shared" si="4"/>
        <v>88.332013888888469</v>
      </c>
    </row>
    <row r="283" spans="2:6" ht="18.75" x14ac:dyDescent="0.3">
      <c r="B283" s="220" t="s">
        <v>4472</v>
      </c>
      <c r="C283" s="227">
        <v>42522.667986111112</v>
      </c>
      <c r="D283" s="227" t="str">
        <f>VLOOKUP(B283,[6]EXPTES.!$A$2:$E$300,5,0)</f>
        <v>017614/2016</v>
      </c>
      <c r="E283" s="227" t="str">
        <f>VLOOKUP(D283,[6]Maestro!$F$2:$Z$2000,21,0)</f>
        <v>Sebastian</v>
      </c>
      <c r="F283" s="231">
        <f t="shared" si="4"/>
        <v>88.332013888888469</v>
      </c>
    </row>
    <row r="284" spans="2:6" ht="18.75" x14ac:dyDescent="0.3">
      <c r="B284" s="220" t="s">
        <v>4473</v>
      </c>
      <c r="C284" s="227">
        <v>42522.667986111112</v>
      </c>
      <c r="D284" s="227" t="str">
        <f>VLOOKUP(B284,[6]EXPTES.!$A$2:$E$300,5,0)</f>
        <v>017618/2016</v>
      </c>
      <c r="E284" s="227" t="str">
        <f>VLOOKUP(D284,[6]Maestro!$F$2:$Z$2000,21,0)</f>
        <v>Sin Asignar</v>
      </c>
      <c r="F284" s="231">
        <f t="shared" si="4"/>
        <v>88.332013888888469</v>
      </c>
    </row>
    <row r="285" spans="2:6" ht="18.75" x14ac:dyDescent="0.3">
      <c r="B285" s="220" t="s">
        <v>4474</v>
      </c>
      <c r="C285" s="227">
        <v>42522.667986111112</v>
      </c>
      <c r="D285" s="227" t="str">
        <f>VLOOKUP(B285,[6]EXPTES.!$A$2:$E$300,5,0)</f>
        <v>017619/2016</v>
      </c>
      <c r="E285" s="227" t="str">
        <f>VLOOKUP(D285,[6]Maestro!$F$2:$Z$2000,21,0)</f>
        <v>Sin Asignar</v>
      </c>
      <c r="F285" s="231">
        <f t="shared" si="4"/>
        <v>88.332013888888469</v>
      </c>
    </row>
    <row r="286" spans="2:6" ht="18.75" x14ac:dyDescent="0.3">
      <c r="B286" s="220" t="s">
        <v>4475</v>
      </c>
      <c r="C286" s="227">
        <v>42522.667986111112</v>
      </c>
      <c r="D286" s="227" t="str">
        <f>VLOOKUP(B286,[6]EXPTES.!$A$2:$E$300,5,0)</f>
        <v>017621/2016</v>
      </c>
      <c r="E286" s="227" t="s">
        <v>4206</v>
      </c>
      <c r="F286" s="231">
        <f t="shared" si="4"/>
        <v>88.332013888888469</v>
      </c>
    </row>
    <row r="287" spans="2:6" ht="18.75" x14ac:dyDescent="0.3">
      <c r="B287" s="220" t="s">
        <v>4476</v>
      </c>
      <c r="C287" s="227">
        <v>42536.51185185185</v>
      </c>
      <c r="D287" s="227" t="str">
        <f>VLOOKUP(B287,[6]EXPTES.!$A$2:$E$300,5,0)</f>
        <v>019734/2016</v>
      </c>
      <c r="E287" s="227" t="str">
        <f>VLOOKUP(D287,[6]Maestro!$F$2:$Z$2000,21,0)</f>
        <v>Sebastian</v>
      </c>
      <c r="F287" s="231">
        <f t="shared" si="4"/>
        <v>74.488148148149776</v>
      </c>
    </row>
    <row r="288" spans="2:6" ht="18.75" x14ac:dyDescent="0.3">
      <c r="B288" s="220" t="s">
        <v>4477</v>
      </c>
      <c r="C288" s="227">
        <v>42549.654074074075</v>
      </c>
      <c r="D288" s="227" t="str">
        <f>VLOOKUP(B288,[6]EXPTES.!$A$2:$E$300,5,0)</f>
        <v>020379/2016</v>
      </c>
      <c r="E288" s="227" t="s">
        <v>4206</v>
      </c>
      <c r="F288" s="231">
        <f t="shared" si="4"/>
        <v>61.345925925925258</v>
      </c>
    </row>
    <row r="289" spans="2:6" ht="18.75" x14ac:dyDescent="0.3">
      <c r="B289" s="220" t="s">
        <v>4478</v>
      </c>
      <c r="C289" s="227">
        <v>42549.654074074075</v>
      </c>
      <c r="D289" s="227" t="str">
        <f>VLOOKUP(B289,[6]EXPTES.!$A$2:$E$300,5,0)</f>
        <v>020380/2016</v>
      </c>
      <c r="E289" s="227" t="s">
        <v>4206</v>
      </c>
      <c r="F289" s="231">
        <f t="shared" si="4"/>
        <v>61.345925925925258</v>
      </c>
    </row>
    <row r="290" spans="2:6" ht="18.75" x14ac:dyDescent="0.3">
      <c r="B290" s="220" t="s">
        <v>4479</v>
      </c>
      <c r="C290" s="227">
        <v>42559.470856481479</v>
      </c>
      <c r="D290" s="227" t="str">
        <f>VLOOKUP(B290,[6]EXPTES.!$A$2:$E$300,5,0)</f>
        <v>021993/2016</v>
      </c>
      <c r="E290" s="227" t="str">
        <f>VLOOKUP(D290,[6]Maestro!$F$2:$Z$2000,21,0)</f>
        <v>Mariana</v>
      </c>
      <c r="F290" s="231">
        <f t="shared" si="4"/>
        <v>51.529143518520868</v>
      </c>
    </row>
    <row r="291" spans="2:6" ht="18.75" x14ac:dyDescent="0.3">
      <c r="B291" s="220" t="s">
        <v>4480</v>
      </c>
      <c r="C291" s="227">
        <v>42564.730243055557</v>
      </c>
      <c r="D291" s="227" t="str">
        <f>VLOOKUP(B291,[6]EXPTES.!$A$2:$E$300,5,0)</f>
        <v>022983/2016</v>
      </c>
      <c r="E291" s="227" t="s">
        <v>4206</v>
      </c>
      <c r="F291" s="231">
        <f t="shared" si="4"/>
        <v>46.269756944442634</v>
      </c>
    </row>
    <row r="292" spans="2:6" ht="18.75" x14ac:dyDescent="0.3">
      <c r="B292" s="220" t="s">
        <v>4481</v>
      </c>
      <c r="C292" s="227">
        <v>42564.730243055557</v>
      </c>
      <c r="D292" s="227" t="str">
        <f>VLOOKUP(B292,[6]EXPTES.!$A$2:$E$300,5,0)</f>
        <v>022996/2016</v>
      </c>
      <c r="E292" s="227" t="s">
        <v>4206</v>
      </c>
      <c r="F292" s="231">
        <f t="shared" si="4"/>
        <v>46.269756944442634</v>
      </c>
    </row>
    <row r="293" spans="2:6" ht="18.75" x14ac:dyDescent="0.3">
      <c r="B293" s="220" t="s">
        <v>4482</v>
      </c>
      <c r="C293" s="227">
        <v>42564.730243055557</v>
      </c>
      <c r="D293" s="227" t="str">
        <f>VLOOKUP(B293,[6]EXPTES.!$A$2:$E$300,5,0)</f>
        <v>022998/2016</v>
      </c>
      <c r="E293" s="227" t="s">
        <v>4206</v>
      </c>
      <c r="F293" s="231">
        <f t="shared" si="4"/>
        <v>46.269756944442634</v>
      </c>
    </row>
    <row r="294" spans="2:6" ht="18.75" x14ac:dyDescent="0.3">
      <c r="B294" s="220" t="s">
        <v>4483</v>
      </c>
      <c r="C294" s="227">
        <v>42566.531539351854</v>
      </c>
      <c r="D294" s="227" t="str">
        <f>VLOOKUP(B294,[6]EXPTES.!$A$2:$E$300,5,0)</f>
        <v>023218/2016</v>
      </c>
      <c r="E294" s="227" t="s">
        <v>4206</v>
      </c>
      <c r="F294" s="231">
        <f t="shared" si="4"/>
        <v>44.468460648145992</v>
      </c>
    </row>
    <row r="295" spans="2:6" ht="18.75" x14ac:dyDescent="0.3">
      <c r="B295" s="220" t="s">
        <v>4484</v>
      </c>
      <c r="C295" s="227">
        <v>42569.486226851855</v>
      </c>
      <c r="D295" s="227" t="str">
        <f>VLOOKUP(B295,[6]EXPTES.!$A$2:$E$300,5,0)</f>
        <v>023450/2016</v>
      </c>
      <c r="E295" s="227" t="s">
        <v>4206</v>
      </c>
      <c r="F295" s="231">
        <f t="shared" si="4"/>
        <v>41.513773148144537</v>
      </c>
    </row>
    <row r="296" spans="2:6" ht="18.75" x14ac:dyDescent="0.3">
      <c r="B296" s="220" t="s">
        <v>4485</v>
      </c>
      <c r="C296" s="227">
        <v>42569.486226851855</v>
      </c>
      <c r="D296" s="227" t="str">
        <f>VLOOKUP(B296,[6]EXPTES.!$A$2:$E$300,5,0)</f>
        <v>023454/2016</v>
      </c>
      <c r="E296" s="227" t="s">
        <v>4206</v>
      </c>
      <c r="F296" s="231">
        <f t="shared" si="4"/>
        <v>41.513773148144537</v>
      </c>
    </row>
    <row r="297" spans="2:6" ht="18.75" x14ac:dyDescent="0.3">
      <c r="B297" s="220" t="s">
        <v>4486</v>
      </c>
      <c r="C297" s="227">
        <v>42569.486226851855</v>
      </c>
      <c r="D297" s="227" t="str">
        <f>VLOOKUP(B297,[6]EXPTES.!$A$2:$E$300,5,0)</f>
        <v>023488/2016</v>
      </c>
      <c r="E297" s="227" t="s">
        <v>4206</v>
      </c>
      <c r="F297" s="231">
        <f t="shared" si="4"/>
        <v>41.513773148144537</v>
      </c>
    </row>
    <row r="298" spans="2:6" ht="18.75" x14ac:dyDescent="0.3">
      <c r="B298" s="220" t="s">
        <v>4487</v>
      </c>
      <c r="C298" s="227">
        <v>42569.486226851855</v>
      </c>
      <c r="D298" s="227" t="str">
        <f>VLOOKUP(B298,[6]EXPTES.!$A$2:$E$300,5,0)</f>
        <v>023490/2016</v>
      </c>
      <c r="E298" s="227" t="s">
        <v>4206</v>
      </c>
      <c r="F298" s="231">
        <f t="shared" si="4"/>
        <v>41.513773148144537</v>
      </c>
    </row>
    <row r="299" spans="2:6" ht="18.75" x14ac:dyDescent="0.3">
      <c r="B299" s="220" t="s">
        <v>4488</v>
      </c>
      <c r="C299" s="227">
        <v>42570.465601851851</v>
      </c>
      <c r="D299" s="227" t="str">
        <f>VLOOKUP(B299,[6]EXPTES.!$A$2:$E$300,5,0)</f>
        <v>023615/2016</v>
      </c>
      <c r="E299" s="227" t="str">
        <f>VLOOKUP(D299,[6]Maestro!$F$2:$Z$2000,21,0)</f>
        <v>Sebastian</v>
      </c>
      <c r="F299" s="231">
        <f t="shared" si="4"/>
        <v>40.534398148149194</v>
      </c>
    </row>
    <row r="300" spans="2:6" ht="18.75" x14ac:dyDescent="0.3">
      <c r="B300" s="220" t="s">
        <v>4489</v>
      </c>
      <c r="C300" s="227">
        <v>42570.465601851851</v>
      </c>
      <c r="D300" s="227" t="str">
        <f>VLOOKUP(B300,[6]EXPTES.!$A$2:$E$300,5,0)</f>
        <v>023616/2016</v>
      </c>
      <c r="E300" s="227" t="str">
        <f>VLOOKUP(D300,[6]Maestro!$F$2:$Z$2000,21,0)</f>
        <v>Sebastian</v>
      </c>
      <c r="F300" s="231">
        <f t="shared" si="4"/>
        <v>40.534398148149194</v>
      </c>
    </row>
    <row r="301" spans="2:6" ht="18.75" x14ac:dyDescent="0.3">
      <c r="B301" s="220" t="s">
        <v>4490</v>
      </c>
      <c r="C301" s="227">
        <v>42570.666620370372</v>
      </c>
      <c r="D301" s="227" t="str">
        <f>VLOOKUP(B301,[6]EXPTES.!$A$2:$E$300,5,0)</f>
        <v>023735/2016</v>
      </c>
      <c r="E301" s="227" t="s">
        <v>4206</v>
      </c>
      <c r="F301" s="231">
        <f t="shared" si="4"/>
        <v>40.333379629628325</v>
      </c>
    </row>
    <row r="302" spans="2:6" ht="18.75" x14ac:dyDescent="0.3">
      <c r="B302" s="220" t="s">
        <v>4491</v>
      </c>
      <c r="C302" s="227">
        <v>42570.666620370372</v>
      </c>
      <c r="D302" s="227" t="str">
        <f>VLOOKUP(B302,[6]EXPTES.!$A$2:$E$300,5,0)</f>
        <v>023738/2016</v>
      </c>
      <c r="E302" s="227" t="s">
        <v>4206</v>
      </c>
      <c r="F302" s="231">
        <f t="shared" si="4"/>
        <v>40.333379629628325</v>
      </c>
    </row>
    <row r="303" spans="2:6" ht="18.75" x14ac:dyDescent="0.3">
      <c r="B303" s="220" t="s">
        <v>4492</v>
      </c>
      <c r="C303" s="227">
        <v>42570.666620370372</v>
      </c>
      <c r="D303" s="227" t="str">
        <f>VLOOKUP(B303,[6]EXPTES.!$A$2:$E$300,5,0)</f>
        <v>023739/2016</v>
      </c>
      <c r="E303" s="227" t="s">
        <v>4206</v>
      </c>
      <c r="F303" s="231">
        <f t="shared" si="4"/>
        <v>40.333379629628325</v>
      </c>
    </row>
    <row r="304" spans="2:6" ht="18.75" x14ac:dyDescent="0.3">
      <c r="B304" s="220" t="s">
        <v>4493</v>
      </c>
      <c r="C304" s="227">
        <v>42570.666620370372</v>
      </c>
      <c r="D304" s="227" t="str">
        <f>VLOOKUP(B304,[6]EXPTES.!$A$2:$E$300,5,0)</f>
        <v>023740/2016</v>
      </c>
      <c r="E304" s="227" t="s">
        <v>4206</v>
      </c>
      <c r="F304" s="231">
        <f t="shared" si="4"/>
        <v>40.333379629628325</v>
      </c>
    </row>
    <row r="305" spans="2:6" ht="18.75" x14ac:dyDescent="0.3">
      <c r="B305" s="220" t="s">
        <v>4494</v>
      </c>
      <c r="C305" s="227">
        <v>42570.666620370372</v>
      </c>
      <c r="D305" s="227" t="str">
        <f>VLOOKUP(B305,[6]EXPTES.!$A$2:$E$300,5,0)</f>
        <v>023743/2016</v>
      </c>
      <c r="E305" s="227" t="s">
        <v>4206</v>
      </c>
      <c r="F305" s="231">
        <f t="shared" si="4"/>
        <v>40.333379629628325</v>
      </c>
    </row>
    <row r="306" spans="2:6" ht="18.75" x14ac:dyDescent="0.3">
      <c r="B306" s="220" t="s">
        <v>4495</v>
      </c>
      <c r="C306" s="227">
        <v>42570.666620370372</v>
      </c>
      <c r="D306" s="227" t="str">
        <f>VLOOKUP(B306,[6]EXPTES.!$A$2:$E$300,5,0)</f>
        <v>023745/2016</v>
      </c>
      <c r="E306" s="227" t="s">
        <v>4206</v>
      </c>
      <c r="F306" s="231">
        <f t="shared" si="4"/>
        <v>40.333379629628325</v>
      </c>
    </row>
    <row r="307" spans="2:6" ht="18.75" x14ac:dyDescent="0.3">
      <c r="B307" s="220" t="s">
        <v>4496</v>
      </c>
      <c r="C307" s="227">
        <v>42571.539178240739</v>
      </c>
      <c r="D307" s="227" t="str">
        <f>VLOOKUP(B307,[6]EXPTES.!$A$2:$E$300,5,0)</f>
        <v>024014/2016</v>
      </c>
      <c r="E307" s="227" t="s">
        <v>4206</v>
      </c>
      <c r="F307" s="231">
        <f t="shared" si="4"/>
        <v>39.460821759261307</v>
      </c>
    </row>
    <row r="308" spans="2:6" ht="18.75" x14ac:dyDescent="0.3">
      <c r="B308" s="220" t="s">
        <v>4497</v>
      </c>
      <c r="C308" s="227">
        <v>42573.758194444446</v>
      </c>
      <c r="D308" s="227" t="str">
        <f>VLOOKUP(B308,[6]EXPTES.!$A$2:$E$300,5,0)</f>
        <v>024377/2016</v>
      </c>
      <c r="E308" s="227" t="s">
        <v>4206</v>
      </c>
      <c r="F308" s="231">
        <f t="shared" si="4"/>
        <v>37.241805555553583</v>
      </c>
    </row>
    <row r="309" spans="2:6" ht="18.75" x14ac:dyDescent="0.3">
      <c r="B309" s="220" t="s">
        <v>4498</v>
      </c>
      <c r="C309" s="227">
        <v>42584.533379629633</v>
      </c>
      <c r="D309" s="227" t="str">
        <f>VLOOKUP(B309,[6]EXPTES.!$A$2:$E$300,5,0)</f>
        <v>024884/2016</v>
      </c>
      <c r="E309" s="227" t="str">
        <f>VLOOKUP(D309,[6]Maestro!$F$2:$Z$2000,21,0)</f>
        <v>Sebastian</v>
      </c>
      <c r="F309" s="231">
        <f t="shared" si="4"/>
        <v>26.466620370367309</v>
      </c>
    </row>
    <row r="310" spans="2:6" ht="18.75" x14ac:dyDescent="0.3">
      <c r="B310" s="220" t="s">
        <v>4499</v>
      </c>
      <c r="C310" s="227">
        <v>42578.760208333333</v>
      </c>
      <c r="D310" s="227" t="str">
        <f>VLOOKUP(B310,[6]EXPTES.!$A$2:$E$300,5,0)</f>
        <v>024983/2016</v>
      </c>
      <c r="E310" s="227" t="s">
        <v>4206</v>
      </c>
      <c r="F310" s="231">
        <f t="shared" si="4"/>
        <v>32.239791666666861</v>
      </c>
    </row>
    <row r="311" spans="2:6" ht="18.75" x14ac:dyDescent="0.3">
      <c r="B311" s="220" t="s">
        <v>4500</v>
      </c>
      <c r="C311" s="227">
        <v>42579.73541666667</v>
      </c>
      <c r="D311" s="227" t="str">
        <f>VLOOKUP(B311,[6]EXPTES.!$A$2:$E$300,5,0)</f>
        <v>025006/2016</v>
      </c>
      <c r="E311" s="227" t="str">
        <f>VLOOKUP(D311,[6]Maestro!$F$2:$Z$2000,21,0)</f>
        <v>Mariana</v>
      </c>
      <c r="F311" s="231">
        <f t="shared" si="4"/>
        <v>31.264583333329938</v>
      </c>
    </row>
    <row r="312" spans="2:6" ht="18.75" x14ac:dyDescent="0.3">
      <c r="B312" s="220" t="s">
        <v>4501</v>
      </c>
      <c r="C312" s="227">
        <v>42585.44703703704</v>
      </c>
      <c r="D312" s="227" t="str">
        <f>VLOOKUP(B312,[6]EXPTES.!$A$2:$E$300,5,0)</f>
        <v>025415/2016</v>
      </c>
      <c r="E312" s="227" t="str">
        <f>VLOOKUP(D312,[6]Maestro!$F$2:$Z$2000,21,0)</f>
        <v>Mariana</v>
      </c>
      <c r="F312" s="231">
        <f t="shared" si="4"/>
        <v>25.552962962960009</v>
      </c>
    </row>
    <row r="313" spans="2:6" ht="18.75" x14ac:dyDescent="0.3">
      <c r="B313" s="220" t="s">
        <v>4502</v>
      </c>
      <c r="C313" s="227">
        <v>42562.520462962966</v>
      </c>
      <c r="D313" s="227" t="str">
        <f>VLOOKUP(B313,[6]EXPTES.!$A$2:$E$300,5,0)</f>
        <v>012678/2015</v>
      </c>
      <c r="E313" s="227" t="s">
        <v>4206</v>
      </c>
      <c r="F313" s="231">
        <f t="shared" si="4"/>
        <v>48.479537037033879</v>
      </c>
    </row>
    <row r="314" spans="2:6" ht="18.75" x14ac:dyDescent="0.3">
      <c r="B314" s="220" t="s">
        <v>4503</v>
      </c>
      <c r="C314" s="227">
        <v>42559.470856481479</v>
      </c>
      <c r="D314" s="227" t="str">
        <f>VLOOKUP(B314,[6]EXPTES.!$A$2:$E$300,5,0)</f>
        <v>014778/2015</v>
      </c>
      <c r="E314" s="227" t="s">
        <v>4206</v>
      </c>
      <c r="F314" s="231">
        <f t="shared" si="4"/>
        <v>51.529143518520868</v>
      </c>
    </row>
    <row r="315" spans="2:6" ht="18.75" x14ac:dyDescent="0.3">
      <c r="B315" s="220" t="s">
        <v>4504</v>
      </c>
      <c r="C315" s="227">
        <v>42583.760960648149</v>
      </c>
      <c r="D315" s="227" t="str">
        <f>VLOOKUP(B315,[6]EXPTES.!$A$2:$E$300,5,0)</f>
        <v>112001/2015</v>
      </c>
      <c r="E315" s="227" t="s">
        <v>4206</v>
      </c>
      <c r="F315" s="231">
        <f t="shared" si="4"/>
        <v>27.239039351850806</v>
      </c>
    </row>
  </sheetData>
  <conditionalFormatting sqref="F17:F3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99"/>
  </sheetPr>
  <dimension ref="A1"/>
  <sheetViews>
    <sheetView showGridLines="0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6:AE679"/>
  <sheetViews>
    <sheetView showGridLines="0" topLeftCell="A328" zoomScale="80" zoomScaleNormal="80" workbookViewId="0">
      <selection activeCell="C10" sqref="C10"/>
    </sheetView>
  </sheetViews>
  <sheetFormatPr baseColWidth="10" defaultRowHeight="15" x14ac:dyDescent="0.25"/>
  <cols>
    <col min="2" max="2" width="32" bestFit="1" customWidth="1"/>
    <col min="3" max="4" width="32" customWidth="1"/>
    <col min="5" max="5" width="20.5703125" customWidth="1"/>
    <col min="6" max="6" width="30.85546875" customWidth="1"/>
    <col min="11" max="11" width="24" customWidth="1"/>
    <col min="12" max="12" width="14" bestFit="1" customWidth="1"/>
    <col min="13" max="13" width="43" customWidth="1"/>
    <col min="14" max="14" width="29.85546875" customWidth="1"/>
    <col min="15" max="15" width="26.28515625" customWidth="1"/>
    <col min="16" max="16" width="50.7109375" style="437" customWidth="1"/>
    <col min="17" max="17" width="27" customWidth="1"/>
    <col min="19" max="19" width="50.5703125" bestFit="1" customWidth="1"/>
    <col min="20" max="20" width="16.28515625" bestFit="1" customWidth="1"/>
    <col min="23" max="23" width="31.85546875" customWidth="1"/>
    <col min="24" max="24" width="50.7109375" customWidth="1"/>
    <col min="25" max="25" width="50" bestFit="1" customWidth="1"/>
    <col min="26" max="26" width="13.5703125" bestFit="1" customWidth="1"/>
    <col min="29" max="29" width="66.85546875" bestFit="1" customWidth="1"/>
    <col min="31" max="31" width="23" bestFit="1" customWidth="1"/>
  </cols>
  <sheetData>
    <row r="6" spans="1:31" ht="15.75" customHeight="1" x14ac:dyDescent="0.25"/>
    <row r="8" spans="1:31" ht="24.95" customHeight="1" x14ac:dyDescent="0.25">
      <c r="A8" s="232"/>
      <c r="B8" s="232" t="s">
        <v>6</v>
      </c>
      <c r="C8" s="232" t="s">
        <v>5613</v>
      </c>
      <c r="D8" s="232"/>
      <c r="E8" s="232" t="s">
        <v>7</v>
      </c>
      <c r="F8" s="232" t="s">
        <v>8</v>
      </c>
      <c r="G8" s="232" t="s">
        <v>4506</v>
      </c>
      <c r="H8" s="232" t="s">
        <v>4507</v>
      </c>
      <c r="I8" s="232" t="s">
        <v>9</v>
      </c>
      <c r="J8" s="232" t="s">
        <v>10</v>
      </c>
      <c r="K8" s="232" t="s">
        <v>11</v>
      </c>
      <c r="L8" s="232" t="s">
        <v>12</v>
      </c>
      <c r="M8" s="232" t="s">
        <v>13</v>
      </c>
      <c r="N8" s="232" t="s">
        <v>14</v>
      </c>
      <c r="O8" s="233" t="s">
        <v>15</v>
      </c>
      <c r="P8" s="233" t="s">
        <v>1</v>
      </c>
      <c r="Q8" s="233" t="s">
        <v>16</v>
      </c>
      <c r="R8" s="233" t="s">
        <v>17</v>
      </c>
      <c r="S8" s="233" t="s">
        <v>18</v>
      </c>
      <c r="T8" s="234" t="s">
        <v>21</v>
      </c>
      <c r="U8" s="234" t="s">
        <v>22</v>
      </c>
      <c r="V8" s="234" t="s">
        <v>3</v>
      </c>
      <c r="W8" s="235" t="s">
        <v>23</v>
      </c>
      <c r="X8" s="236" t="s">
        <v>24</v>
      </c>
      <c r="Y8" s="237" t="s">
        <v>25</v>
      </c>
      <c r="Z8" s="237" t="s">
        <v>26</v>
      </c>
      <c r="AA8" s="237" t="s">
        <v>27</v>
      </c>
      <c r="AB8" s="237" t="s">
        <v>28</v>
      </c>
      <c r="AC8" s="238" t="s">
        <v>29</v>
      </c>
      <c r="AD8" s="239" t="s">
        <v>35</v>
      </c>
      <c r="AE8" s="240" t="s">
        <v>4508</v>
      </c>
    </row>
    <row r="9" spans="1:31" ht="24.95" customHeight="1" x14ac:dyDescent="0.25">
      <c r="A9" s="232">
        <v>1</v>
      </c>
      <c r="B9" s="241" t="s">
        <v>46</v>
      </c>
      <c r="C9" s="241">
        <f>LEN(B9)</f>
        <v>10</v>
      </c>
      <c r="D9" s="241"/>
      <c r="E9" s="242"/>
      <c r="F9" s="242"/>
      <c r="G9" s="242"/>
      <c r="H9" s="242"/>
      <c r="I9" s="242"/>
      <c r="J9" s="242"/>
      <c r="K9" s="242"/>
      <c r="L9" s="243">
        <v>42383</v>
      </c>
      <c r="M9" s="244" t="s">
        <v>47</v>
      </c>
      <c r="N9" s="242"/>
      <c r="O9" s="245">
        <v>23362824</v>
      </c>
      <c r="P9" s="246" t="s">
        <v>3143</v>
      </c>
      <c r="Q9" s="247"/>
      <c r="R9" s="242"/>
      <c r="S9" s="248" t="s">
        <v>116</v>
      </c>
      <c r="T9" s="249">
        <v>42522</v>
      </c>
      <c r="U9" s="250" t="s">
        <v>150</v>
      </c>
      <c r="V9" s="251" t="s">
        <v>61</v>
      </c>
      <c r="W9" s="252">
        <v>42522</v>
      </c>
      <c r="X9" s="253" t="s">
        <v>3144</v>
      </c>
      <c r="Y9" s="254" t="s">
        <v>116</v>
      </c>
      <c r="Z9" s="255">
        <v>42436</v>
      </c>
      <c r="AA9" s="254" t="s">
        <v>3145</v>
      </c>
      <c r="AB9" s="254" t="s">
        <v>180</v>
      </c>
      <c r="AC9" s="256" t="s">
        <v>206</v>
      </c>
      <c r="AD9" s="257">
        <v>42536</v>
      </c>
      <c r="AE9" s="258" t="s">
        <v>4509</v>
      </c>
    </row>
    <row r="10" spans="1:31" ht="24.95" customHeight="1" x14ac:dyDescent="0.25">
      <c r="A10" s="232">
        <v>2</v>
      </c>
      <c r="B10" s="241" t="s">
        <v>188</v>
      </c>
      <c r="C10" s="241">
        <f t="shared" ref="C10:C73" si="0">LEN(B10)</f>
        <v>11</v>
      </c>
      <c r="D10" s="241"/>
      <c r="E10" s="242"/>
      <c r="F10" s="242"/>
      <c r="G10" s="242"/>
      <c r="H10" s="242"/>
      <c r="I10" s="259">
        <v>197613</v>
      </c>
      <c r="J10" s="242"/>
      <c r="K10" s="260" t="s">
        <v>3146</v>
      </c>
      <c r="L10" s="243">
        <v>42383</v>
      </c>
      <c r="M10" s="244" t="s">
        <v>189</v>
      </c>
      <c r="N10" s="242"/>
      <c r="O10" s="242"/>
      <c r="P10" s="246" t="s">
        <v>3147</v>
      </c>
      <c r="Q10" s="247"/>
      <c r="R10" s="242"/>
      <c r="S10" s="261"/>
      <c r="T10" s="262"/>
      <c r="U10" s="262"/>
      <c r="V10" s="251" t="s">
        <v>190</v>
      </c>
      <c r="W10" s="261"/>
      <c r="X10" s="253"/>
      <c r="Y10" s="263"/>
      <c r="Z10" s="263"/>
      <c r="AA10" s="263"/>
      <c r="AB10" s="263"/>
      <c r="AC10" s="256" t="s">
        <v>194</v>
      </c>
      <c r="AD10" s="257">
        <v>42151</v>
      </c>
      <c r="AE10" s="258">
        <v>442</v>
      </c>
    </row>
    <row r="11" spans="1:31" ht="24.95" customHeight="1" x14ac:dyDescent="0.25">
      <c r="A11" s="232">
        <v>3</v>
      </c>
      <c r="B11" s="241" t="s">
        <v>200</v>
      </c>
      <c r="C11" s="241">
        <f t="shared" si="0"/>
        <v>11</v>
      </c>
      <c r="D11" s="241"/>
      <c r="E11" s="242"/>
      <c r="F11" s="242"/>
      <c r="G11" s="242"/>
      <c r="H11" s="242"/>
      <c r="I11" s="241">
        <v>252062</v>
      </c>
      <c r="J11" s="242"/>
      <c r="K11" s="242"/>
      <c r="L11" s="243">
        <v>42383</v>
      </c>
      <c r="M11" s="244" t="s">
        <v>201</v>
      </c>
      <c r="N11" s="242"/>
      <c r="O11" s="242"/>
      <c r="P11" s="246" t="s">
        <v>202</v>
      </c>
      <c r="Q11" s="247"/>
      <c r="R11" s="242"/>
      <c r="S11" s="261"/>
      <c r="T11" s="262"/>
      <c r="U11" s="262"/>
      <c r="V11" s="251" t="s">
        <v>205</v>
      </c>
      <c r="W11" s="261"/>
      <c r="X11" s="253"/>
      <c r="Y11" s="263"/>
      <c r="Z11" s="263"/>
      <c r="AA11" s="263"/>
      <c r="AB11" s="263"/>
      <c r="AC11" s="256" t="s">
        <v>209</v>
      </c>
      <c r="AD11" s="257">
        <v>42129</v>
      </c>
      <c r="AE11" s="258">
        <v>464</v>
      </c>
    </row>
    <row r="12" spans="1:31" ht="24.95" customHeight="1" x14ac:dyDescent="0.25">
      <c r="A12" s="232">
        <v>4</v>
      </c>
      <c r="B12" s="241" t="s">
        <v>214</v>
      </c>
      <c r="C12" s="241">
        <f t="shared" si="0"/>
        <v>11</v>
      </c>
      <c r="D12" s="241"/>
      <c r="E12" s="242"/>
      <c r="F12" s="242"/>
      <c r="G12" s="242"/>
      <c r="H12" s="242"/>
      <c r="I12" s="242"/>
      <c r="J12" s="242"/>
      <c r="K12" s="242"/>
      <c r="L12" s="243">
        <v>42383</v>
      </c>
      <c r="M12" s="244" t="s">
        <v>217</v>
      </c>
      <c r="N12" s="264" t="s">
        <v>218</v>
      </c>
      <c r="O12" s="242"/>
      <c r="P12" s="246" t="s">
        <v>3148</v>
      </c>
      <c r="Q12" s="247"/>
      <c r="R12" s="242"/>
      <c r="S12" s="261"/>
      <c r="T12" s="262"/>
      <c r="U12" s="250" t="s">
        <v>219</v>
      </c>
      <c r="V12" s="251" t="s">
        <v>190</v>
      </c>
      <c r="W12" s="261"/>
      <c r="X12" s="253"/>
      <c r="Y12" s="263"/>
      <c r="Z12" s="263"/>
      <c r="AA12" s="263"/>
      <c r="AB12" s="263"/>
      <c r="AC12" s="256" t="s">
        <v>220</v>
      </c>
      <c r="AD12" s="257">
        <v>42499</v>
      </c>
      <c r="AE12" s="258">
        <v>94</v>
      </c>
    </row>
    <row r="13" spans="1:31" ht="24.95" customHeight="1" x14ac:dyDescent="0.25">
      <c r="A13" s="232">
        <v>5</v>
      </c>
      <c r="B13" s="241" t="s">
        <v>222</v>
      </c>
      <c r="C13" s="241">
        <f t="shared" si="0"/>
        <v>10</v>
      </c>
      <c r="D13" s="241"/>
      <c r="E13" s="242"/>
      <c r="F13" s="242"/>
      <c r="G13" s="242"/>
      <c r="H13" s="242"/>
      <c r="I13" s="242"/>
      <c r="J13" s="242"/>
      <c r="K13" s="242"/>
      <c r="L13" s="243">
        <v>42383</v>
      </c>
      <c r="M13" s="244" t="s">
        <v>223</v>
      </c>
      <c r="N13" s="264" t="s">
        <v>224</v>
      </c>
      <c r="O13" s="242"/>
      <c r="P13" s="246" t="s">
        <v>225</v>
      </c>
      <c r="Q13" s="265" t="s">
        <v>226</v>
      </c>
      <c r="R13" s="242"/>
      <c r="S13" s="261"/>
      <c r="T13" s="262"/>
      <c r="U13" s="250" t="s">
        <v>219</v>
      </c>
      <c r="V13" s="251" t="s">
        <v>190</v>
      </c>
      <c r="W13" s="261"/>
      <c r="X13" s="253"/>
      <c r="Y13" s="263"/>
      <c r="Z13" s="263"/>
      <c r="AA13" s="263"/>
      <c r="AB13" s="263"/>
      <c r="AC13" s="256" t="s">
        <v>220</v>
      </c>
      <c r="AD13" s="257">
        <v>42499</v>
      </c>
      <c r="AE13" s="258">
        <v>94</v>
      </c>
    </row>
    <row r="14" spans="1:31" ht="24.95" customHeight="1" x14ac:dyDescent="0.25">
      <c r="A14" s="232">
        <v>6</v>
      </c>
      <c r="B14" s="241" t="s">
        <v>229</v>
      </c>
      <c r="C14" s="241">
        <f t="shared" si="0"/>
        <v>11</v>
      </c>
      <c r="D14" s="241"/>
      <c r="E14" s="242"/>
      <c r="F14" s="242"/>
      <c r="G14" s="242"/>
      <c r="H14" s="242"/>
      <c r="I14" s="242"/>
      <c r="J14" s="242"/>
      <c r="K14" s="242"/>
      <c r="L14" s="243">
        <v>42383</v>
      </c>
      <c r="M14" s="244" t="s">
        <v>217</v>
      </c>
      <c r="N14" s="264" t="s">
        <v>230</v>
      </c>
      <c r="O14" s="242"/>
      <c r="P14" s="246" t="s">
        <v>231</v>
      </c>
      <c r="Q14" s="247"/>
      <c r="R14" s="242"/>
      <c r="S14" s="261"/>
      <c r="T14" s="262"/>
      <c r="U14" s="250" t="s">
        <v>219</v>
      </c>
      <c r="V14" s="251" t="s">
        <v>190</v>
      </c>
      <c r="W14" s="261"/>
      <c r="X14" s="253"/>
      <c r="Y14" s="263"/>
      <c r="Z14" s="263"/>
      <c r="AA14" s="263"/>
      <c r="AB14" s="263"/>
      <c r="AC14" s="256" t="s">
        <v>220</v>
      </c>
      <c r="AD14" s="257">
        <v>42499</v>
      </c>
      <c r="AE14" s="258">
        <v>94</v>
      </c>
    </row>
    <row r="15" spans="1:31" ht="24.95" customHeight="1" x14ac:dyDescent="0.25">
      <c r="A15" s="232">
        <v>7</v>
      </c>
      <c r="B15" s="241" t="s">
        <v>233</v>
      </c>
      <c r="C15" s="241">
        <f t="shared" si="0"/>
        <v>10</v>
      </c>
      <c r="D15" s="241"/>
      <c r="E15" s="242"/>
      <c r="F15" s="242"/>
      <c r="G15" s="242"/>
      <c r="H15" s="242"/>
      <c r="I15" s="242"/>
      <c r="J15" s="242"/>
      <c r="K15" s="242"/>
      <c r="L15" s="243">
        <v>42383</v>
      </c>
      <c r="M15" s="244" t="s">
        <v>234</v>
      </c>
      <c r="N15" s="242"/>
      <c r="O15" s="245">
        <v>3624000</v>
      </c>
      <c r="P15" s="246" t="s">
        <v>3149</v>
      </c>
      <c r="Q15" s="247"/>
      <c r="R15" s="242"/>
      <c r="S15" s="261"/>
      <c r="T15" s="262"/>
      <c r="U15" s="262"/>
      <c r="V15" s="251" t="s">
        <v>205</v>
      </c>
      <c r="W15" s="261"/>
      <c r="X15" s="253"/>
      <c r="Y15" s="263"/>
      <c r="Z15" s="263"/>
      <c r="AA15" s="263"/>
      <c r="AB15" s="263"/>
      <c r="AC15" s="256" t="s">
        <v>235</v>
      </c>
      <c r="AD15" s="257">
        <v>42530</v>
      </c>
      <c r="AE15" s="258">
        <v>63</v>
      </c>
    </row>
    <row r="16" spans="1:31" ht="24.95" customHeight="1" x14ac:dyDescent="0.25">
      <c r="A16" s="232">
        <v>8</v>
      </c>
      <c r="B16" s="241" t="s">
        <v>238</v>
      </c>
      <c r="C16" s="241">
        <f t="shared" si="0"/>
        <v>10</v>
      </c>
      <c r="D16" s="241"/>
      <c r="E16" s="242"/>
      <c r="F16" s="242"/>
      <c r="G16" s="242"/>
      <c r="H16" s="242"/>
      <c r="I16" s="242"/>
      <c r="J16" s="242"/>
      <c r="K16" s="242"/>
      <c r="L16" s="243">
        <v>42383</v>
      </c>
      <c r="M16" s="244" t="s">
        <v>239</v>
      </c>
      <c r="N16" s="242"/>
      <c r="O16" s="245">
        <v>87876857.480000004</v>
      </c>
      <c r="P16" s="246" t="s">
        <v>3150</v>
      </c>
      <c r="Q16" s="247"/>
      <c r="R16" s="242"/>
      <c r="S16" s="248" t="s">
        <v>240</v>
      </c>
      <c r="T16" s="249">
        <v>42528</v>
      </c>
      <c r="U16" s="250" t="s">
        <v>150</v>
      </c>
      <c r="V16" s="251" t="s">
        <v>61</v>
      </c>
      <c r="W16" s="261"/>
      <c r="X16" s="253"/>
      <c r="Y16" s="254" t="s">
        <v>203</v>
      </c>
      <c r="Z16" s="255">
        <v>42591</v>
      </c>
      <c r="AA16" s="254" t="s">
        <v>4510</v>
      </c>
      <c r="AB16" s="263"/>
      <c r="AC16" s="256" t="s">
        <v>1888</v>
      </c>
      <c r="AD16" s="257">
        <v>42570</v>
      </c>
      <c r="AE16" s="258">
        <v>23</v>
      </c>
    </row>
    <row r="17" spans="1:31" ht="24.95" customHeight="1" x14ac:dyDescent="0.25">
      <c r="A17" s="232">
        <v>9</v>
      </c>
      <c r="B17" s="241" t="s">
        <v>243</v>
      </c>
      <c r="C17" s="241">
        <f t="shared" si="0"/>
        <v>10</v>
      </c>
      <c r="D17" s="241"/>
      <c r="E17" s="242"/>
      <c r="F17" s="242"/>
      <c r="G17" s="242"/>
      <c r="H17" s="242"/>
      <c r="I17" s="242"/>
      <c r="J17" s="241" t="s">
        <v>244</v>
      </c>
      <c r="K17" s="241" t="s">
        <v>245</v>
      </c>
      <c r="L17" s="243">
        <v>42383</v>
      </c>
      <c r="M17" s="244" t="s">
        <v>246</v>
      </c>
      <c r="N17" s="264" t="s">
        <v>3151</v>
      </c>
      <c r="O17" s="245">
        <v>437717417.01999998</v>
      </c>
      <c r="P17" s="246" t="s">
        <v>3152</v>
      </c>
      <c r="Q17" s="247"/>
      <c r="R17" s="242"/>
      <c r="S17" s="261"/>
      <c r="T17" s="262"/>
      <c r="U17" s="262"/>
      <c r="V17" s="251" t="s">
        <v>205</v>
      </c>
      <c r="W17" s="261"/>
      <c r="X17" s="253"/>
      <c r="Y17" s="254" t="s">
        <v>206</v>
      </c>
      <c r="Z17" s="255">
        <v>42528</v>
      </c>
      <c r="AA17" s="263"/>
      <c r="AB17" s="254" t="s">
        <v>248</v>
      </c>
      <c r="AC17" s="256" t="s">
        <v>206</v>
      </c>
      <c r="AD17" s="257">
        <v>42528</v>
      </c>
      <c r="AE17" s="258">
        <v>65</v>
      </c>
    </row>
    <row r="18" spans="1:31" ht="24.95" customHeight="1" x14ac:dyDescent="0.25">
      <c r="A18" s="232">
        <v>10</v>
      </c>
      <c r="B18" s="241" t="s">
        <v>252</v>
      </c>
      <c r="C18" s="241">
        <f t="shared" si="0"/>
        <v>11</v>
      </c>
      <c r="D18" s="241"/>
      <c r="E18" s="242"/>
      <c r="F18" s="242"/>
      <c r="G18" s="242"/>
      <c r="H18" s="242"/>
      <c r="I18" s="242"/>
      <c r="J18" s="242"/>
      <c r="K18" s="242"/>
      <c r="L18" s="243">
        <v>42383</v>
      </c>
      <c r="M18" s="244" t="s">
        <v>253</v>
      </c>
      <c r="N18" s="264" t="s">
        <v>254</v>
      </c>
      <c r="O18" s="245">
        <v>18195667</v>
      </c>
      <c r="P18" s="246" t="s">
        <v>3153</v>
      </c>
      <c r="Q18" s="247"/>
      <c r="R18" s="242"/>
      <c r="S18" s="261"/>
      <c r="T18" s="262"/>
      <c r="U18" s="250" t="s">
        <v>219</v>
      </c>
      <c r="V18" s="251" t="s">
        <v>55</v>
      </c>
      <c r="W18" s="261"/>
      <c r="X18" s="253"/>
      <c r="Y18" s="263"/>
      <c r="Z18" s="263"/>
      <c r="AA18" s="263"/>
      <c r="AB18" s="263"/>
      <c r="AC18" s="256" t="s">
        <v>220</v>
      </c>
      <c r="AD18" s="257">
        <v>42499</v>
      </c>
      <c r="AE18" s="258">
        <v>94</v>
      </c>
    </row>
    <row r="19" spans="1:31" ht="24.95" customHeight="1" x14ac:dyDescent="0.25">
      <c r="A19" s="232">
        <v>11</v>
      </c>
      <c r="B19" s="241" t="s">
        <v>3154</v>
      </c>
      <c r="C19" s="241">
        <f t="shared" si="0"/>
        <v>10</v>
      </c>
      <c r="D19" s="241"/>
      <c r="E19" s="242"/>
      <c r="F19" s="242"/>
      <c r="G19" s="242"/>
      <c r="H19" s="242"/>
      <c r="I19" s="242"/>
      <c r="J19" s="242"/>
      <c r="K19" s="241" t="s">
        <v>3155</v>
      </c>
      <c r="L19" s="243">
        <v>42383</v>
      </c>
      <c r="M19" s="244" t="s">
        <v>255</v>
      </c>
      <c r="N19" s="264" t="s">
        <v>256</v>
      </c>
      <c r="O19" s="245">
        <v>847065.59999999998</v>
      </c>
      <c r="P19" s="246" t="s">
        <v>3156</v>
      </c>
      <c r="Q19" s="247"/>
      <c r="R19" s="242"/>
      <c r="S19" s="261"/>
      <c r="T19" s="262"/>
      <c r="U19" s="250" t="s">
        <v>219</v>
      </c>
      <c r="V19" s="251" t="s">
        <v>190</v>
      </c>
      <c r="W19" s="252">
        <v>42517</v>
      </c>
      <c r="X19" s="253"/>
      <c r="Y19" s="263"/>
      <c r="Z19" s="263"/>
      <c r="AA19" s="263"/>
      <c r="AB19" s="263"/>
      <c r="AC19" s="256" t="s">
        <v>220</v>
      </c>
      <c r="AD19" s="257">
        <v>42499</v>
      </c>
      <c r="AE19" s="258">
        <v>94</v>
      </c>
    </row>
    <row r="20" spans="1:31" ht="24.95" customHeight="1" x14ac:dyDescent="0.25">
      <c r="A20" s="232">
        <v>12</v>
      </c>
      <c r="B20" s="241" t="s">
        <v>259</v>
      </c>
      <c r="C20" s="241">
        <f t="shared" si="0"/>
        <v>11</v>
      </c>
      <c r="D20" s="241"/>
      <c r="E20" s="242"/>
      <c r="F20" s="241" t="s">
        <v>4511</v>
      </c>
      <c r="G20" s="241">
        <v>11</v>
      </c>
      <c r="H20" s="241" t="s">
        <v>4511</v>
      </c>
      <c r="I20" s="242"/>
      <c r="J20" s="242"/>
      <c r="K20" s="242"/>
      <c r="L20" s="243">
        <v>42383</v>
      </c>
      <c r="M20" s="244" t="s">
        <v>260</v>
      </c>
      <c r="N20" s="242"/>
      <c r="O20" s="242"/>
      <c r="P20" s="246" t="s">
        <v>3157</v>
      </c>
      <c r="Q20" s="247"/>
      <c r="R20" s="242"/>
      <c r="S20" s="248" t="s">
        <v>203</v>
      </c>
      <c r="T20" s="249">
        <v>42569</v>
      </c>
      <c r="U20" s="262"/>
      <c r="V20" s="251" t="s">
        <v>61</v>
      </c>
      <c r="W20" s="252">
        <v>42570</v>
      </c>
      <c r="X20" s="253" t="s">
        <v>261</v>
      </c>
      <c r="Y20" s="254" t="s">
        <v>206</v>
      </c>
      <c r="Z20" s="255">
        <v>42571</v>
      </c>
      <c r="AA20" s="254" t="s">
        <v>262</v>
      </c>
      <c r="AB20" s="263"/>
      <c r="AC20" s="256" t="s">
        <v>602</v>
      </c>
      <c r="AD20" s="257">
        <v>42571</v>
      </c>
      <c r="AE20" s="258" t="s">
        <v>4512</v>
      </c>
    </row>
    <row r="21" spans="1:31" ht="24.95" customHeight="1" x14ac:dyDescent="0.25">
      <c r="A21" s="232">
        <v>13</v>
      </c>
      <c r="B21" s="241" t="s">
        <v>265</v>
      </c>
      <c r="C21" s="241">
        <f t="shared" si="0"/>
        <v>10</v>
      </c>
      <c r="D21" s="241"/>
      <c r="E21" s="242"/>
      <c r="F21" s="242"/>
      <c r="G21" s="241">
        <v>0</v>
      </c>
      <c r="H21" s="241"/>
      <c r="I21" s="242"/>
      <c r="J21" s="242"/>
      <c r="K21" s="241" t="s">
        <v>3158</v>
      </c>
      <c r="L21" s="243">
        <v>42383</v>
      </c>
      <c r="M21" s="244" t="s">
        <v>267</v>
      </c>
      <c r="N21" s="264" t="s">
        <v>3159</v>
      </c>
      <c r="O21" s="245">
        <v>1828624</v>
      </c>
      <c r="P21" s="246" t="s">
        <v>3160</v>
      </c>
      <c r="Q21" s="247"/>
      <c r="R21" s="242"/>
      <c r="S21" s="261"/>
      <c r="T21" s="262"/>
      <c r="U21" s="250" t="s">
        <v>268</v>
      </c>
      <c r="V21" s="251" t="s">
        <v>55</v>
      </c>
      <c r="W21" s="252">
        <v>42579</v>
      </c>
      <c r="X21" s="253" t="s">
        <v>3161</v>
      </c>
      <c r="Y21" s="263"/>
      <c r="Z21" s="263"/>
      <c r="AA21" s="263"/>
      <c r="AB21" s="263"/>
      <c r="AC21" s="256" t="s">
        <v>220</v>
      </c>
      <c r="AD21" s="257">
        <v>42499</v>
      </c>
      <c r="AE21" s="258">
        <v>94</v>
      </c>
    </row>
    <row r="22" spans="1:31" ht="24.95" customHeight="1" x14ac:dyDescent="0.25">
      <c r="A22" s="232">
        <v>14</v>
      </c>
      <c r="B22" s="241" t="s">
        <v>67</v>
      </c>
      <c r="C22" s="241">
        <f t="shared" si="0"/>
        <v>10</v>
      </c>
      <c r="D22" s="241"/>
      <c r="E22" s="242"/>
      <c r="F22" s="242"/>
      <c r="G22" s="241">
        <v>0</v>
      </c>
      <c r="H22" s="241"/>
      <c r="I22" s="242"/>
      <c r="J22" s="242"/>
      <c r="K22" s="241" t="s">
        <v>3162</v>
      </c>
      <c r="L22" s="243">
        <v>42383</v>
      </c>
      <c r="M22" s="244" t="s">
        <v>49</v>
      </c>
      <c r="N22" s="264" t="s">
        <v>50</v>
      </c>
      <c r="O22" s="245">
        <v>239400000.08000001</v>
      </c>
      <c r="P22" s="246" t="s">
        <v>3163</v>
      </c>
      <c r="Q22" s="247"/>
      <c r="R22" s="242"/>
      <c r="S22" s="261"/>
      <c r="T22" s="262"/>
      <c r="U22" s="250" t="s">
        <v>268</v>
      </c>
      <c r="V22" s="251" t="s">
        <v>112</v>
      </c>
      <c r="W22" s="261"/>
      <c r="X22" s="253"/>
      <c r="Y22" s="254" t="s">
        <v>56</v>
      </c>
      <c r="Z22" s="255">
        <v>42481</v>
      </c>
      <c r="AA22" s="263"/>
      <c r="AB22" s="254" t="s">
        <v>3164</v>
      </c>
      <c r="AC22" s="256" t="s">
        <v>220</v>
      </c>
      <c r="AD22" s="257">
        <v>42499</v>
      </c>
      <c r="AE22" s="258">
        <v>94</v>
      </c>
    </row>
    <row r="23" spans="1:31" ht="24.95" customHeight="1" x14ac:dyDescent="0.25">
      <c r="A23" s="232">
        <v>15</v>
      </c>
      <c r="B23" s="241" t="s">
        <v>74</v>
      </c>
      <c r="C23" s="241">
        <f t="shared" si="0"/>
        <v>11</v>
      </c>
      <c r="D23" s="241"/>
      <c r="E23" s="242"/>
      <c r="F23" s="242"/>
      <c r="G23" s="241">
        <v>0</v>
      </c>
      <c r="H23" s="241"/>
      <c r="I23" s="242"/>
      <c r="J23" s="241" t="s">
        <v>273</v>
      </c>
      <c r="K23" s="260" t="s">
        <v>3165</v>
      </c>
      <c r="L23" s="243">
        <v>42383</v>
      </c>
      <c r="M23" s="244" t="s">
        <v>199</v>
      </c>
      <c r="N23" s="264" t="s">
        <v>3166</v>
      </c>
      <c r="O23" s="245">
        <v>229000</v>
      </c>
      <c r="P23" s="246" t="s">
        <v>3167</v>
      </c>
      <c r="Q23" s="265" t="s">
        <v>56</v>
      </c>
      <c r="R23" s="242"/>
      <c r="S23" s="261"/>
      <c r="T23" s="262"/>
      <c r="U23" s="250" t="s">
        <v>268</v>
      </c>
      <c r="V23" s="251" t="s">
        <v>112</v>
      </c>
      <c r="W23" s="261"/>
      <c r="X23" s="253" t="s">
        <v>274</v>
      </c>
      <c r="Y23" s="254" t="s">
        <v>116</v>
      </c>
      <c r="Z23" s="255">
        <v>42517</v>
      </c>
      <c r="AA23" s="254" t="s">
        <v>275</v>
      </c>
      <c r="AB23" s="254" t="s">
        <v>277</v>
      </c>
      <c r="AC23" s="256" t="s">
        <v>220</v>
      </c>
      <c r="AD23" s="257">
        <v>42529</v>
      </c>
      <c r="AE23" s="258">
        <v>64</v>
      </c>
    </row>
    <row r="24" spans="1:31" ht="24.95" customHeight="1" x14ac:dyDescent="0.25">
      <c r="A24" s="232">
        <v>16</v>
      </c>
      <c r="B24" s="241" t="s">
        <v>72</v>
      </c>
      <c r="C24" s="241">
        <f t="shared" si="0"/>
        <v>10</v>
      </c>
      <c r="D24" s="241"/>
      <c r="E24" s="242"/>
      <c r="F24" s="242"/>
      <c r="G24" s="241">
        <v>0</v>
      </c>
      <c r="H24" s="241"/>
      <c r="I24" s="242"/>
      <c r="J24" s="242"/>
      <c r="K24" s="241" t="s">
        <v>3168</v>
      </c>
      <c r="L24" s="243">
        <v>42383</v>
      </c>
      <c r="M24" s="244" t="s">
        <v>284</v>
      </c>
      <c r="N24" s="264" t="s">
        <v>285</v>
      </c>
      <c r="O24" s="245">
        <v>121726334.73</v>
      </c>
      <c r="P24" s="246" t="s">
        <v>3169</v>
      </c>
      <c r="Q24" s="265" t="s">
        <v>56</v>
      </c>
      <c r="R24" s="242"/>
      <c r="S24" s="261"/>
      <c r="T24" s="262"/>
      <c r="U24" s="251" t="s">
        <v>286</v>
      </c>
      <c r="V24" s="251" t="s">
        <v>70</v>
      </c>
      <c r="W24" s="252">
        <v>42529</v>
      </c>
      <c r="X24" s="253" t="s">
        <v>287</v>
      </c>
      <c r="Y24" s="254" t="s">
        <v>116</v>
      </c>
      <c r="Z24" s="255">
        <v>42557</v>
      </c>
      <c r="AA24" s="254" t="s">
        <v>288</v>
      </c>
      <c r="AB24" s="254" t="s">
        <v>289</v>
      </c>
      <c r="AC24" s="266" t="s">
        <v>290</v>
      </c>
      <c r="AD24" s="267">
        <v>42557</v>
      </c>
      <c r="AE24" s="258">
        <v>36</v>
      </c>
    </row>
    <row r="25" spans="1:31" ht="24.95" customHeight="1" x14ac:dyDescent="0.25">
      <c r="A25" s="232">
        <v>17</v>
      </c>
      <c r="B25" s="241" t="s">
        <v>298</v>
      </c>
      <c r="C25" s="241">
        <f t="shared" si="0"/>
        <v>11</v>
      </c>
      <c r="D25" s="241"/>
      <c r="E25" s="242"/>
      <c r="F25" s="241" t="s">
        <v>4513</v>
      </c>
      <c r="G25" s="241">
        <v>11</v>
      </c>
      <c r="H25" s="241" t="s">
        <v>4513</v>
      </c>
      <c r="I25" s="242"/>
      <c r="J25" s="242"/>
      <c r="K25" s="242"/>
      <c r="L25" s="243">
        <v>42383</v>
      </c>
      <c r="M25" s="244" t="s">
        <v>301</v>
      </c>
      <c r="N25" s="242"/>
      <c r="O25" s="242"/>
      <c r="P25" s="246" t="s">
        <v>303</v>
      </c>
      <c r="Q25" s="265" t="s">
        <v>203</v>
      </c>
      <c r="R25" s="242"/>
      <c r="S25" s="261"/>
      <c r="T25" s="262"/>
      <c r="U25" s="262"/>
      <c r="V25" s="251" t="s">
        <v>205</v>
      </c>
      <c r="W25" s="268" t="s">
        <v>304</v>
      </c>
      <c r="X25" s="253" t="s">
        <v>305</v>
      </c>
      <c r="Y25" s="254" t="s">
        <v>206</v>
      </c>
      <c r="Z25" s="255">
        <v>42516</v>
      </c>
      <c r="AA25" s="254" t="s">
        <v>306</v>
      </c>
      <c r="AB25" s="254" t="s">
        <v>307</v>
      </c>
      <c r="AC25" s="256" t="s">
        <v>206</v>
      </c>
      <c r="AD25" s="257">
        <v>42536</v>
      </c>
      <c r="AE25" s="258" t="s">
        <v>4509</v>
      </c>
    </row>
    <row r="26" spans="1:31" ht="24.95" customHeight="1" x14ac:dyDescent="0.25">
      <c r="A26" s="232">
        <v>18</v>
      </c>
      <c r="B26" s="241" t="s">
        <v>310</v>
      </c>
      <c r="C26" s="241">
        <f t="shared" si="0"/>
        <v>11</v>
      </c>
      <c r="D26" s="241"/>
      <c r="E26" s="242"/>
      <c r="F26" s="242"/>
      <c r="G26" s="241">
        <v>0</v>
      </c>
      <c r="H26" s="241"/>
      <c r="I26" s="242"/>
      <c r="J26" s="242"/>
      <c r="K26" s="242"/>
      <c r="L26" s="243">
        <v>42383</v>
      </c>
      <c r="M26" s="244" t="s">
        <v>311</v>
      </c>
      <c r="N26" s="264" t="s">
        <v>312</v>
      </c>
      <c r="O26" s="245">
        <v>729630</v>
      </c>
      <c r="P26" s="246" t="s">
        <v>3170</v>
      </c>
      <c r="Q26" s="247"/>
      <c r="R26" s="242"/>
      <c r="S26" s="261"/>
      <c r="T26" s="262"/>
      <c r="U26" s="262"/>
      <c r="V26" s="251" t="s">
        <v>205</v>
      </c>
      <c r="W26" s="261"/>
      <c r="X26" s="253" t="s">
        <v>316</v>
      </c>
      <c r="Y26" s="254" t="s">
        <v>204</v>
      </c>
      <c r="Z26" s="255">
        <v>42436</v>
      </c>
      <c r="AA26" s="254" t="s">
        <v>317</v>
      </c>
      <c r="AB26" s="254" t="s">
        <v>3171</v>
      </c>
      <c r="AC26" s="256" t="s">
        <v>215</v>
      </c>
      <c r="AD26" s="257">
        <v>42499</v>
      </c>
      <c r="AE26" s="258">
        <v>94</v>
      </c>
    </row>
    <row r="27" spans="1:31" ht="24.95" customHeight="1" x14ac:dyDescent="0.25">
      <c r="A27" s="232">
        <v>19</v>
      </c>
      <c r="B27" s="241" t="s">
        <v>320</v>
      </c>
      <c r="C27" s="241">
        <f t="shared" si="0"/>
        <v>11</v>
      </c>
      <c r="D27" s="241"/>
      <c r="E27" s="242"/>
      <c r="F27" s="242"/>
      <c r="G27" s="241">
        <v>0</v>
      </c>
      <c r="H27" s="241"/>
      <c r="I27" s="242"/>
      <c r="J27" s="242"/>
      <c r="K27" s="242"/>
      <c r="L27" s="243">
        <v>42383</v>
      </c>
      <c r="M27" s="244" t="s">
        <v>279</v>
      </c>
      <c r="N27" s="264" t="s">
        <v>280</v>
      </c>
      <c r="O27" s="269">
        <v>1658002.5</v>
      </c>
      <c r="P27" s="246" t="s">
        <v>3172</v>
      </c>
      <c r="Q27" s="247"/>
      <c r="R27" s="242"/>
      <c r="S27" s="261"/>
      <c r="T27" s="262"/>
      <c r="U27" s="250" t="s">
        <v>219</v>
      </c>
      <c r="V27" s="251" t="s">
        <v>55</v>
      </c>
      <c r="W27" s="261"/>
      <c r="X27" s="253"/>
      <c r="Y27" s="254" t="s">
        <v>203</v>
      </c>
      <c r="Z27" s="255">
        <v>42564</v>
      </c>
      <c r="AA27" s="263"/>
      <c r="AB27" s="254" t="s">
        <v>3173</v>
      </c>
      <c r="AC27" s="256" t="s">
        <v>203</v>
      </c>
      <c r="AD27" s="257">
        <v>42564</v>
      </c>
      <c r="AE27" s="258">
        <v>29</v>
      </c>
    </row>
    <row r="28" spans="1:31" ht="24.95" customHeight="1" x14ac:dyDescent="0.25">
      <c r="A28" s="232">
        <v>20</v>
      </c>
      <c r="B28" s="241" t="s">
        <v>324</v>
      </c>
      <c r="C28" s="241">
        <f t="shared" si="0"/>
        <v>11</v>
      </c>
      <c r="D28" s="241"/>
      <c r="E28" s="242"/>
      <c r="F28" s="242"/>
      <c r="G28" s="241">
        <v>0</v>
      </c>
      <c r="H28" s="241"/>
      <c r="I28" s="242"/>
      <c r="J28" s="242"/>
      <c r="K28" s="242"/>
      <c r="L28" s="243">
        <v>42383</v>
      </c>
      <c r="M28" s="244" t="s">
        <v>279</v>
      </c>
      <c r="N28" s="264" t="s">
        <v>325</v>
      </c>
      <c r="O28" s="245">
        <v>554895</v>
      </c>
      <c r="P28" s="246" t="s">
        <v>3174</v>
      </c>
      <c r="Q28" s="247"/>
      <c r="R28" s="242"/>
      <c r="S28" s="261"/>
      <c r="T28" s="262"/>
      <c r="U28" s="262"/>
      <c r="V28" s="251" t="s">
        <v>205</v>
      </c>
      <c r="W28" s="261"/>
      <c r="X28" s="253"/>
      <c r="Y28" s="254" t="s">
        <v>204</v>
      </c>
      <c r="Z28" s="255">
        <v>42438</v>
      </c>
      <c r="AA28" s="254" t="s">
        <v>328</v>
      </c>
      <c r="AB28" s="254" t="s">
        <v>315</v>
      </c>
      <c r="AC28" s="256" t="s">
        <v>220</v>
      </c>
      <c r="AD28" s="257">
        <v>42499</v>
      </c>
      <c r="AE28" s="258">
        <v>94</v>
      </c>
    </row>
    <row r="29" spans="1:31" ht="24.95" customHeight="1" x14ac:dyDescent="0.25">
      <c r="A29" s="232">
        <v>21</v>
      </c>
      <c r="B29" s="241" t="s">
        <v>331</v>
      </c>
      <c r="C29" s="241">
        <f t="shared" si="0"/>
        <v>11</v>
      </c>
      <c r="D29" s="241"/>
      <c r="E29" s="242"/>
      <c r="F29" s="242"/>
      <c r="G29" s="241">
        <v>0</v>
      </c>
      <c r="H29" s="241"/>
      <c r="I29" s="242"/>
      <c r="J29" s="242"/>
      <c r="K29" s="242"/>
      <c r="L29" s="243">
        <v>42383</v>
      </c>
      <c r="M29" s="244" t="s">
        <v>235</v>
      </c>
      <c r="N29" s="264" t="s">
        <v>3151</v>
      </c>
      <c r="O29" s="245">
        <v>56031528.490000002</v>
      </c>
      <c r="P29" s="246" t="s">
        <v>3175</v>
      </c>
      <c r="Q29" s="247"/>
      <c r="R29" s="242"/>
      <c r="S29" s="261"/>
      <c r="T29" s="262"/>
      <c r="U29" s="262"/>
      <c r="V29" s="251" t="s">
        <v>205</v>
      </c>
      <c r="W29" s="261"/>
      <c r="X29" s="253"/>
      <c r="Y29" s="254" t="s">
        <v>203</v>
      </c>
      <c r="Z29" s="255">
        <v>42465</v>
      </c>
      <c r="AA29" s="263"/>
      <c r="AB29" s="254" t="s">
        <v>3176</v>
      </c>
      <c r="AC29" s="256" t="s">
        <v>203</v>
      </c>
      <c r="AD29" s="257"/>
      <c r="AE29" s="258" t="s">
        <v>404</v>
      </c>
    </row>
    <row r="30" spans="1:31" ht="24.95" customHeight="1" x14ac:dyDescent="0.25">
      <c r="A30" s="232">
        <v>22</v>
      </c>
      <c r="B30" s="241" t="s">
        <v>334</v>
      </c>
      <c r="C30" s="241">
        <f t="shared" si="0"/>
        <v>11</v>
      </c>
      <c r="D30" s="241"/>
      <c r="E30" s="242"/>
      <c r="F30" s="242"/>
      <c r="G30" s="241">
        <v>0</v>
      </c>
      <c r="H30" s="241"/>
      <c r="I30" s="242"/>
      <c r="J30" s="242"/>
      <c r="K30" s="242"/>
      <c r="L30" s="243">
        <v>42383</v>
      </c>
      <c r="M30" s="244" t="s">
        <v>235</v>
      </c>
      <c r="N30" s="264" t="s">
        <v>3151</v>
      </c>
      <c r="O30" s="245">
        <v>71524397.609999999</v>
      </c>
      <c r="P30" s="246" t="s">
        <v>3177</v>
      </c>
      <c r="Q30" s="247"/>
      <c r="R30" s="242"/>
      <c r="S30" s="261"/>
      <c r="T30" s="262"/>
      <c r="U30" s="262"/>
      <c r="V30" s="251" t="s">
        <v>205</v>
      </c>
      <c r="W30" s="261"/>
      <c r="X30" s="253"/>
      <c r="Y30" s="254" t="s">
        <v>203</v>
      </c>
      <c r="Z30" s="255">
        <v>42465</v>
      </c>
      <c r="AA30" s="263"/>
      <c r="AB30" s="254" t="s">
        <v>3176</v>
      </c>
      <c r="AC30" s="256" t="s">
        <v>203</v>
      </c>
      <c r="AD30" s="257"/>
      <c r="AE30" s="258" t="s">
        <v>404</v>
      </c>
    </row>
    <row r="31" spans="1:31" ht="24.95" customHeight="1" x14ac:dyDescent="0.25">
      <c r="A31" s="232">
        <v>23</v>
      </c>
      <c r="B31" s="241" t="s">
        <v>337</v>
      </c>
      <c r="C31" s="241">
        <f t="shared" si="0"/>
        <v>11</v>
      </c>
      <c r="D31" s="241"/>
      <c r="E31" s="242"/>
      <c r="F31" s="242"/>
      <c r="G31" s="241">
        <v>0</v>
      </c>
      <c r="H31" s="241"/>
      <c r="I31" s="242"/>
      <c r="J31" s="242"/>
      <c r="K31" s="242"/>
      <c r="L31" s="243">
        <v>42383</v>
      </c>
      <c r="M31" s="244" t="s">
        <v>267</v>
      </c>
      <c r="N31" s="264" t="s">
        <v>338</v>
      </c>
      <c r="O31" s="245">
        <v>546650</v>
      </c>
      <c r="P31" s="246" t="s">
        <v>3178</v>
      </c>
      <c r="Q31" s="247"/>
      <c r="R31" s="242"/>
      <c r="S31" s="261"/>
      <c r="T31" s="262"/>
      <c r="U31" s="250" t="s">
        <v>219</v>
      </c>
      <c r="V31" s="251" t="s">
        <v>55</v>
      </c>
      <c r="W31" s="261"/>
      <c r="X31" s="253"/>
      <c r="Y31" s="263"/>
      <c r="Z31" s="263"/>
      <c r="AA31" s="263"/>
      <c r="AB31" s="263"/>
      <c r="AC31" s="256" t="s">
        <v>220</v>
      </c>
      <c r="AD31" s="257">
        <v>42499</v>
      </c>
      <c r="AE31" s="258">
        <v>94</v>
      </c>
    </row>
    <row r="32" spans="1:31" ht="24.95" customHeight="1" x14ac:dyDescent="0.25">
      <c r="A32" s="270">
        <v>24</v>
      </c>
      <c r="B32" s="241" t="s">
        <v>340</v>
      </c>
      <c r="C32" s="241">
        <f t="shared" si="0"/>
        <v>11</v>
      </c>
      <c r="D32" s="241"/>
      <c r="E32" s="242"/>
      <c r="F32" s="242"/>
      <c r="G32" s="241">
        <v>0</v>
      </c>
      <c r="H32" s="241"/>
      <c r="I32" s="242"/>
      <c r="J32" s="242"/>
      <c r="K32" s="242"/>
      <c r="L32" s="243">
        <v>42383</v>
      </c>
      <c r="M32" s="244" t="s">
        <v>343</v>
      </c>
      <c r="N32" s="264" t="s">
        <v>345</v>
      </c>
      <c r="O32" s="271">
        <v>27830</v>
      </c>
      <c r="P32" s="272" t="s">
        <v>3179</v>
      </c>
      <c r="Q32" s="273"/>
      <c r="R32" s="273"/>
      <c r="S32" s="273"/>
      <c r="T32" s="262"/>
      <c r="U32" s="251" t="s">
        <v>354</v>
      </c>
      <c r="V32" s="251" t="s">
        <v>600</v>
      </c>
      <c r="W32" s="273"/>
      <c r="X32" s="253" t="s">
        <v>356</v>
      </c>
      <c r="Y32" s="273"/>
      <c r="Z32" s="273"/>
      <c r="AA32" s="273"/>
      <c r="AB32" s="273"/>
      <c r="AC32" s="256" t="s">
        <v>4514</v>
      </c>
      <c r="AD32" s="274">
        <v>42499</v>
      </c>
      <c r="AE32" s="258" t="s">
        <v>356</v>
      </c>
    </row>
    <row r="33" spans="1:31" ht="24.95" customHeight="1" x14ac:dyDescent="0.25">
      <c r="A33" s="232">
        <v>25</v>
      </c>
      <c r="B33" s="241" t="s">
        <v>363</v>
      </c>
      <c r="C33" s="241">
        <f t="shared" si="0"/>
        <v>11</v>
      </c>
      <c r="D33" s="241"/>
      <c r="E33" s="242"/>
      <c r="F33" s="242"/>
      <c r="G33" s="241">
        <v>0</v>
      </c>
      <c r="H33" s="241"/>
      <c r="I33" s="242"/>
      <c r="J33" s="242"/>
      <c r="K33" s="242"/>
      <c r="L33" s="243">
        <v>42383</v>
      </c>
      <c r="M33" s="244" t="s">
        <v>364</v>
      </c>
      <c r="N33" s="264" t="s">
        <v>365</v>
      </c>
      <c r="O33" s="245">
        <v>32560</v>
      </c>
      <c r="P33" s="246" t="s">
        <v>3180</v>
      </c>
      <c r="Q33" s="247"/>
      <c r="R33" s="242"/>
      <c r="S33" s="261"/>
      <c r="T33" s="262"/>
      <c r="U33" s="262"/>
      <c r="V33" s="251" t="s">
        <v>205</v>
      </c>
      <c r="W33" s="261"/>
      <c r="X33" s="253"/>
      <c r="Y33" s="254" t="s">
        <v>3181</v>
      </c>
      <c r="Z33" s="255">
        <v>42419</v>
      </c>
      <c r="AA33" s="254" t="s">
        <v>366</v>
      </c>
      <c r="AB33" s="254" t="s">
        <v>3182</v>
      </c>
      <c r="AC33" s="256" t="s">
        <v>367</v>
      </c>
      <c r="AD33" s="257">
        <v>42444</v>
      </c>
      <c r="AE33" s="258">
        <v>149</v>
      </c>
    </row>
    <row r="34" spans="1:31" ht="24.95" customHeight="1" x14ac:dyDescent="0.25">
      <c r="A34" s="232">
        <v>26</v>
      </c>
      <c r="B34" s="242" t="s">
        <v>3711</v>
      </c>
      <c r="C34" s="241">
        <f t="shared" si="0"/>
        <v>11</v>
      </c>
      <c r="D34" s="242"/>
      <c r="E34" s="241" t="s">
        <v>3711</v>
      </c>
      <c r="F34" s="242"/>
      <c r="G34" s="241">
        <v>0</v>
      </c>
      <c r="H34" s="241"/>
      <c r="I34" s="242"/>
      <c r="J34" s="242"/>
      <c r="K34" s="242"/>
      <c r="L34" s="243">
        <v>42383</v>
      </c>
      <c r="M34" s="244" t="s">
        <v>359</v>
      </c>
      <c r="N34" s="264" t="s">
        <v>370</v>
      </c>
      <c r="O34" s="245">
        <v>195747.5</v>
      </c>
      <c r="P34" s="246" t="s">
        <v>3183</v>
      </c>
      <c r="Q34" s="247"/>
      <c r="R34" s="242"/>
      <c r="S34" s="261"/>
      <c r="T34" s="262"/>
      <c r="U34" s="250" t="s">
        <v>219</v>
      </c>
      <c r="V34" s="251" t="s">
        <v>55</v>
      </c>
      <c r="W34" s="261"/>
      <c r="X34" s="253"/>
      <c r="Y34" s="263"/>
      <c r="Z34" s="263"/>
      <c r="AA34" s="263"/>
      <c r="AB34" s="263"/>
      <c r="AC34" s="256" t="s">
        <v>220</v>
      </c>
      <c r="AD34" s="257">
        <v>42499</v>
      </c>
      <c r="AE34" s="258">
        <v>94</v>
      </c>
    </row>
    <row r="35" spans="1:31" ht="24.95" customHeight="1" x14ac:dyDescent="0.25">
      <c r="A35" s="232">
        <v>27</v>
      </c>
      <c r="B35" s="242" t="s">
        <v>3712</v>
      </c>
      <c r="C35" s="241">
        <f t="shared" si="0"/>
        <v>11</v>
      </c>
      <c r="D35" s="242"/>
      <c r="E35" s="241" t="s">
        <v>3712</v>
      </c>
      <c r="F35" s="242"/>
      <c r="G35" s="241">
        <v>0</v>
      </c>
      <c r="H35" s="241"/>
      <c r="I35" s="242"/>
      <c r="J35" s="242"/>
      <c r="K35" s="242"/>
      <c r="L35" s="243">
        <v>42383</v>
      </c>
      <c r="M35" s="244" t="s">
        <v>359</v>
      </c>
      <c r="N35" s="264" t="s">
        <v>370</v>
      </c>
      <c r="O35" s="245">
        <v>190305.07</v>
      </c>
      <c r="P35" s="246" t="s">
        <v>381</v>
      </c>
      <c r="Q35" s="247"/>
      <c r="R35" s="242"/>
      <c r="S35" s="261"/>
      <c r="T35" s="262"/>
      <c r="U35" s="250" t="s">
        <v>219</v>
      </c>
      <c r="V35" s="251" t="s">
        <v>55</v>
      </c>
      <c r="W35" s="261"/>
      <c r="X35" s="253"/>
      <c r="Y35" s="263"/>
      <c r="Z35" s="263"/>
      <c r="AA35" s="263"/>
      <c r="AB35" s="263"/>
      <c r="AC35" s="256" t="s">
        <v>220</v>
      </c>
      <c r="AD35" s="257">
        <v>42499</v>
      </c>
      <c r="AE35" s="258">
        <v>94</v>
      </c>
    </row>
    <row r="36" spans="1:31" ht="24.95" customHeight="1" x14ac:dyDescent="0.25">
      <c r="A36" s="232">
        <v>28</v>
      </c>
      <c r="B36" s="241" t="s">
        <v>384</v>
      </c>
      <c r="C36" s="241">
        <f t="shared" si="0"/>
        <v>11</v>
      </c>
      <c r="D36" s="241"/>
      <c r="E36" s="242"/>
      <c r="F36" s="242"/>
      <c r="G36" s="241">
        <v>0</v>
      </c>
      <c r="H36" s="241"/>
      <c r="I36" s="242"/>
      <c r="J36" s="242"/>
      <c r="K36" s="242"/>
      <c r="L36" s="243">
        <v>42383</v>
      </c>
      <c r="M36" s="244" t="s">
        <v>359</v>
      </c>
      <c r="N36" s="264" t="s">
        <v>370</v>
      </c>
      <c r="O36" s="245">
        <v>570411.5</v>
      </c>
      <c r="P36" s="246" t="s">
        <v>3184</v>
      </c>
      <c r="Q36" s="247"/>
      <c r="R36" s="242"/>
      <c r="S36" s="261"/>
      <c r="T36" s="262"/>
      <c r="U36" s="250" t="s">
        <v>219</v>
      </c>
      <c r="V36" s="251" t="s">
        <v>55</v>
      </c>
      <c r="W36" s="261"/>
      <c r="X36" s="253"/>
      <c r="Y36" s="263"/>
      <c r="Z36" s="263"/>
      <c r="AA36" s="263"/>
      <c r="AB36" s="263"/>
      <c r="AC36" s="256" t="s">
        <v>220</v>
      </c>
      <c r="AD36" s="257">
        <v>42499</v>
      </c>
      <c r="AE36" s="258">
        <v>94</v>
      </c>
    </row>
    <row r="37" spans="1:31" ht="24.95" customHeight="1" x14ac:dyDescent="0.25">
      <c r="A37" s="232">
        <v>29</v>
      </c>
      <c r="B37" s="241" t="s">
        <v>320</v>
      </c>
      <c r="C37" s="241">
        <f t="shared" si="0"/>
        <v>11</v>
      </c>
      <c r="D37" s="241"/>
      <c r="E37" s="241" t="s">
        <v>395</v>
      </c>
      <c r="F37" s="242"/>
      <c r="G37" s="241">
        <v>0</v>
      </c>
      <c r="H37" s="241"/>
      <c r="I37" s="242"/>
      <c r="J37" s="242"/>
      <c r="K37" s="242"/>
      <c r="L37" s="243">
        <v>42383</v>
      </c>
      <c r="M37" s="244" t="s">
        <v>279</v>
      </c>
      <c r="N37" s="264" t="s">
        <v>280</v>
      </c>
      <c r="O37" s="245">
        <v>1658002.5</v>
      </c>
      <c r="P37" s="246" t="s">
        <v>3185</v>
      </c>
      <c r="Q37" s="275" t="s">
        <v>322</v>
      </c>
      <c r="R37" s="242"/>
      <c r="S37" s="248" t="s">
        <v>209</v>
      </c>
      <c r="T37" s="249">
        <v>42566</v>
      </c>
      <c r="U37" s="250" t="s">
        <v>219</v>
      </c>
      <c r="V37" s="251" t="s">
        <v>55</v>
      </c>
      <c r="W37" s="261"/>
      <c r="X37" s="253"/>
      <c r="Y37" s="263"/>
      <c r="Z37" s="263"/>
      <c r="AA37" s="263"/>
      <c r="AB37" s="263"/>
      <c r="AC37" s="256" t="s">
        <v>367</v>
      </c>
      <c r="AD37" s="257">
        <v>42438</v>
      </c>
      <c r="AE37" s="258">
        <v>155</v>
      </c>
    </row>
    <row r="38" spans="1:31" ht="24.95" customHeight="1" x14ac:dyDescent="0.25">
      <c r="A38" s="232">
        <v>30</v>
      </c>
      <c r="B38" s="242" t="s">
        <v>3713</v>
      </c>
      <c r="C38" s="241">
        <f t="shared" si="0"/>
        <v>11</v>
      </c>
      <c r="D38" s="242"/>
      <c r="E38" s="241" t="s">
        <v>3713</v>
      </c>
      <c r="F38" s="242"/>
      <c r="G38" s="241">
        <v>0</v>
      </c>
      <c r="H38" s="241"/>
      <c r="I38" s="242"/>
      <c r="J38" s="242"/>
      <c r="K38" s="242"/>
      <c r="L38" s="243">
        <v>42383</v>
      </c>
      <c r="M38" s="244" t="s">
        <v>402</v>
      </c>
      <c r="N38" s="264" t="s">
        <v>403</v>
      </c>
      <c r="O38" s="276" t="s">
        <v>404</v>
      </c>
      <c r="P38" s="246" t="s">
        <v>3186</v>
      </c>
      <c r="Q38" s="247"/>
      <c r="R38" s="242"/>
      <c r="S38" s="261"/>
      <c r="T38" s="262"/>
      <c r="U38" s="250" t="s">
        <v>219</v>
      </c>
      <c r="V38" s="251" t="s">
        <v>55</v>
      </c>
      <c r="W38" s="261"/>
      <c r="X38" s="253"/>
      <c r="Y38" s="263"/>
      <c r="Z38" s="263"/>
      <c r="AA38" s="263"/>
      <c r="AB38" s="263"/>
      <c r="AC38" s="256" t="s">
        <v>220</v>
      </c>
      <c r="AD38" s="257">
        <v>42499</v>
      </c>
      <c r="AE38" s="258">
        <v>94</v>
      </c>
    </row>
    <row r="39" spans="1:31" ht="24.95" customHeight="1" x14ac:dyDescent="0.25">
      <c r="A39" s="232">
        <v>31</v>
      </c>
      <c r="B39" s="241" t="s">
        <v>408</v>
      </c>
      <c r="C39" s="241">
        <f t="shared" si="0"/>
        <v>11</v>
      </c>
      <c r="D39" s="241"/>
      <c r="E39" s="242"/>
      <c r="F39" s="242"/>
      <c r="G39" s="241">
        <v>0</v>
      </c>
      <c r="H39" s="241"/>
      <c r="I39" s="242"/>
      <c r="J39" s="242"/>
      <c r="K39" s="260" t="s">
        <v>409</v>
      </c>
      <c r="L39" s="243">
        <v>42383</v>
      </c>
      <c r="M39" s="244" t="s">
        <v>402</v>
      </c>
      <c r="N39" s="264" t="s">
        <v>403</v>
      </c>
      <c r="O39" s="245">
        <v>3300000</v>
      </c>
      <c r="P39" s="246" t="s">
        <v>3187</v>
      </c>
      <c r="Q39" s="247"/>
      <c r="R39" s="242"/>
      <c r="S39" s="261"/>
      <c r="T39" s="262"/>
      <c r="U39" s="262"/>
      <c r="V39" s="251" t="s">
        <v>205</v>
      </c>
      <c r="W39" s="261"/>
      <c r="X39" s="253"/>
      <c r="Y39" s="263"/>
      <c r="Z39" s="263"/>
      <c r="AA39" s="263"/>
      <c r="AB39" s="263"/>
      <c r="AC39" s="256" t="s">
        <v>220</v>
      </c>
      <c r="AD39" s="257">
        <v>42499</v>
      </c>
      <c r="AE39" s="258">
        <v>94</v>
      </c>
    </row>
    <row r="40" spans="1:31" ht="24.95" customHeight="1" x14ac:dyDescent="0.25">
      <c r="A40" s="232">
        <v>32</v>
      </c>
      <c r="B40" s="242">
        <v>0</v>
      </c>
      <c r="C40" s="241">
        <f t="shared" si="0"/>
        <v>1</v>
      </c>
      <c r="D40" s="242"/>
      <c r="E40" s="242"/>
      <c r="F40" s="241" t="s">
        <v>4515</v>
      </c>
      <c r="G40" s="241">
        <v>11</v>
      </c>
      <c r="H40" s="241"/>
      <c r="I40" s="242"/>
      <c r="J40" s="242"/>
      <c r="K40" s="242"/>
      <c r="L40" s="243">
        <v>42383</v>
      </c>
      <c r="M40" s="244" t="s">
        <v>402</v>
      </c>
      <c r="N40" s="264" t="s">
        <v>403</v>
      </c>
      <c r="O40" s="242"/>
      <c r="P40" s="246" t="s">
        <v>413</v>
      </c>
      <c r="Q40" s="247"/>
      <c r="R40" s="242"/>
      <c r="S40" s="261"/>
      <c r="T40" s="262"/>
      <c r="U40" s="250" t="s">
        <v>219</v>
      </c>
      <c r="V40" s="251" t="s">
        <v>55</v>
      </c>
      <c r="W40" s="261"/>
      <c r="X40" s="253"/>
      <c r="Y40" s="263"/>
      <c r="Z40" s="263"/>
      <c r="AA40" s="263"/>
      <c r="AB40" s="263"/>
      <c r="AC40" s="277"/>
      <c r="AD40" s="257"/>
      <c r="AE40" s="258" t="s">
        <v>404</v>
      </c>
    </row>
    <row r="41" spans="1:31" ht="24.95" customHeight="1" x14ac:dyDescent="0.25">
      <c r="A41" s="232">
        <v>33</v>
      </c>
      <c r="B41" s="242" t="s">
        <v>3714</v>
      </c>
      <c r="C41" s="241">
        <f t="shared" si="0"/>
        <v>11</v>
      </c>
      <c r="D41" s="242"/>
      <c r="E41" s="241" t="s">
        <v>3714</v>
      </c>
      <c r="F41" s="242"/>
      <c r="G41" s="241">
        <v>0</v>
      </c>
      <c r="H41" s="241"/>
      <c r="I41" s="242"/>
      <c r="J41" s="242"/>
      <c r="K41" s="242"/>
      <c r="L41" s="243">
        <v>42383</v>
      </c>
      <c r="M41" s="244" t="s">
        <v>402</v>
      </c>
      <c r="N41" s="264" t="s">
        <v>403</v>
      </c>
      <c r="O41" s="276" t="s">
        <v>404</v>
      </c>
      <c r="P41" s="246" t="s">
        <v>3188</v>
      </c>
      <c r="Q41" s="247"/>
      <c r="R41" s="242"/>
      <c r="S41" s="261"/>
      <c r="T41" s="262"/>
      <c r="U41" s="262"/>
      <c r="V41" s="251" t="s">
        <v>205</v>
      </c>
      <c r="W41" s="261"/>
      <c r="X41" s="253"/>
      <c r="Y41" s="263"/>
      <c r="Z41" s="263"/>
      <c r="AA41" s="263"/>
      <c r="AB41" s="263"/>
      <c r="AC41" s="256" t="s">
        <v>220</v>
      </c>
      <c r="AD41" s="257">
        <v>42499</v>
      </c>
      <c r="AE41" s="258">
        <v>94</v>
      </c>
    </row>
    <row r="42" spans="1:31" ht="24.95" customHeight="1" x14ac:dyDescent="0.25">
      <c r="A42" s="232">
        <v>34</v>
      </c>
      <c r="B42" s="241" t="s">
        <v>419</v>
      </c>
      <c r="C42" s="241">
        <f t="shared" si="0"/>
        <v>11</v>
      </c>
      <c r="D42" s="241"/>
      <c r="E42" s="242"/>
      <c r="F42" s="242"/>
      <c r="G42" s="241">
        <v>0</v>
      </c>
      <c r="H42" s="241"/>
      <c r="I42" s="242"/>
      <c r="J42" s="242"/>
      <c r="K42" s="242"/>
      <c r="L42" s="243">
        <v>42383</v>
      </c>
      <c r="M42" s="244" t="s">
        <v>402</v>
      </c>
      <c r="N42" s="264" t="s">
        <v>403</v>
      </c>
      <c r="O42" s="242"/>
      <c r="P42" s="246" t="s">
        <v>3189</v>
      </c>
      <c r="Q42" s="247"/>
      <c r="R42" s="242"/>
      <c r="S42" s="261"/>
      <c r="T42" s="262"/>
      <c r="U42" s="250" t="s">
        <v>219</v>
      </c>
      <c r="V42" s="251" t="s">
        <v>55</v>
      </c>
      <c r="W42" s="261"/>
      <c r="X42" s="253"/>
      <c r="Y42" s="263"/>
      <c r="Z42" s="263"/>
      <c r="AA42" s="263"/>
      <c r="AB42" s="263"/>
      <c r="AC42" s="277"/>
      <c r="AD42" s="257"/>
      <c r="AE42" s="258" t="s">
        <v>404</v>
      </c>
    </row>
    <row r="43" spans="1:31" ht="24.95" customHeight="1" x14ac:dyDescent="0.25">
      <c r="A43" s="232">
        <v>35</v>
      </c>
      <c r="B43" s="242" t="s">
        <v>4516</v>
      </c>
      <c r="C43" s="241">
        <f t="shared" si="0"/>
        <v>11</v>
      </c>
      <c r="D43" s="242"/>
      <c r="E43" s="241" t="s">
        <v>4516</v>
      </c>
      <c r="F43" s="242"/>
      <c r="G43" s="241">
        <v>0</v>
      </c>
      <c r="H43" s="241"/>
      <c r="I43" s="242"/>
      <c r="J43" s="242"/>
      <c r="K43" s="242"/>
      <c r="L43" s="243">
        <v>42383</v>
      </c>
      <c r="M43" s="244" t="s">
        <v>330</v>
      </c>
      <c r="N43" s="242"/>
      <c r="O43" s="242"/>
      <c r="P43" s="246" t="s">
        <v>3190</v>
      </c>
      <c r="Q43" s="247"/>
      <c r="R43" s="242"/>
      <c r="S43" s="261"/>
      <c r="T43" s="262"/>
      <c r="U43" s="262"/>
      <c r="V43" s="251" t="s">
        <v>205</v>
      </c>
      <c r="W43" s="261"/>
      <c r="X43" s="253"/>
      <c r="Y43" s="254" t="s">
        <v>203</v>
      </c>
      <c r="Z43" s="255">
        <v>42439</v>
      </c>
      <c r="AA43" s="263"/>
      <c r="AB43" s="263"/>
      <c r="AC43" s="256" t="s">
        <v>422</v>
      </c>
      <c r="AD43" s="257">
        <v>42499</v>
      </c>
      <c r="AE43" s="258">
        <v>94</v>
      </c>
    </row>
    <row r="44" spans="1:31" ht="24.95" customHeight="1" x14ac:dyDescent="0.25">
      <c r="A44" s="232">
        <v>36</v>
      </c>
      <c r="B44" s="241" t="s">
        <v>425</v>
      </c>
      <c r="C44" s="241">
        <f t="shared" si="0"/>
        <v>11</v>
      </c>
      <c r="D44" s="241"/>
      <c r="E44" s="242"/>
      <c r="F44" s="242"/>
      <c r="G44" s="241">
        <v>0</v>
      </c>
      <c r="H44" s="241"/>
      <c r="I44" s="242"/>
      <c r="J44" s="242"/>
      <c r="K44" s="242"/>
      <c r="L44" s="243">
        <v>42383</v>
      </c>
      <c r="M44" s="244" t="s">
        <v>246</v>
      </c>
      <c r="N44" s="264" t="s">
        <v>427</v>
      </c>
      <c r="O44" s="245">
        <v>64444444</v>
      </c>
      <c r="P44" s="246" t="s">
        <v>3191</v>
      </c>
      <c r="Q44" s="247"/>
      <c r="R44" s="242"/>
      <c r="S44" s="261"/>
      <c r="T44" s="262"/>
      <c r="U44" s="250" t="s">
        <v>219</v>
      </c>
      <c r="V44" s="251" t="s">
        <v>190</v>
      </c>
      <c r="W44" s="261"/>
      <c r="X44" s="253"/>
      <c r="Y44" s="263"/>
      <c r="Z44" s="263"/>
      <c r="AA44" s="263"/>
      <c r="AB44" s="263"/>
      <c r="AC44" s="256" t="s">
        <v>220</v>
      </c>
      <c r="AD44" s="257">
        <v>42499</v>
      </c>
      <c r="AE44" s="258">
        <v>94</v>
      </c>
    </row>
    <row r="45" spans="1:31" ht="24.95" customHeight="1" x14ac:dyDescent="0.25">
      <c r="A45" s="232">
        <v>37</v>
      </c>
      <c r="B45" s="241" t="s">
        <v>431</v>
      </c>
      <c r="C45" s="241">
        <f t="shared" si="0"/>
        <v>11</v>
      </c>
      <c r="D45" s="241"/>
      <c r="E45" s="242"/>
      <c r="F45" s="242"/>
      <c r="G45" s="241">
        <v>0</v>
      </c>
      <c r="H45" s="241"/>
      <c r="I45" s="242"/>
      <c r="J45" s="242"/>
      <c r="K45" s="242"/>
      <c r="L45" s="243">
        <v>42383</v>
      </c>
      <c r="M45" s="244" t="s">
        <v>217</v>
      </c>
      <c r="N45" s="264" t="s">
        <v>224</v>
      </c>
      <c r="O45" s="245">
        <v>16130000</v>
      </c>
      <c r="P45" s="246" t="s">
        <v>3192</v>
      </c>
      <c r="Q45" s="247"/>
      <c r="R45" s="242"/>
      <c r="S45" s="261"/>
      <c r="T45" s="262"/>
      <c r="U45" s="250" t="s">
        <v>432</v>
      </c>
      <c r="V45" s="251" t="s">
        <v>190</v>
      </c>
      <c r="W45" s="261"/>
      <c r="X45" s="253"/>
      <c r="Y45" s="263"/>
      <c r="Z45" s="263"/>
      <c r="AA45" s="263"/>
      <c r="AB45" s="263"/>
      <c r="AC45" s="256" t="s">
        <v>220</v>
      </c>
      <c r="AD45" s="257">
        <v>42499</v>
      </c>
      <c r="AE45" s="258">
        <v>94</v>
      </c>
    </row>
    <row r="46" spans="1:31" ht="24.95" customHeight="1" x14ac:dyDescent="0.25">
      <c r="A46" s="232">
        <v>38</v>
      </c>
      <c r="B46" s="241" t="s">
        <v>433</v>
      </c>
      <c r="C46" s="241">
        <f t="shared" si="0"/>
        <v>11</v>
      </c>
      <c r="D46" s="241"/>
      <c r="E46" s="242"/>
      <c r="F46" s="242"/>
      <c r="G46" s="241">
        <v>0</v>
      </c>
      <c r="H46" s="241"/>
      <c r="I46" s="242"/>
      <c r="J46" s="242"/>
      <c r="K46" s="242"/>
      <c r="L46" s="243">
        <v>42383</v>
      </c>
      <c r="M46" s="244" t="s">
        <v>223</v>
      </c>
      <c r="N46" s="264" t="s">
        <v>224</v>
      </c>
      <c r="O46" s="245">
        <v>49565000</v>
      </c>
      <c r="P46" s="246" t="s">
        <v>3193</v>
      </c>
      <c r="Q46" s="265" t="s">
        <v>226</v>
      </c>
      <c r="R46" s="242"/>
      <c r="S46" s="261"/>
      <c r="T46" s="262"/>
      <c r="U46" s="262"/>
      <c r="V46" s="251" t="s">
        <v>190</v>
      </c>
      <c r="W46" s="261"/>
      <c r="X46" s="253"/>
      <c r="Y46" s="263"/>
      <c r="Z46" s="263"/>
      <c r="AA46" s="263"/>
      <c r="AB46" s="263"/>
      <c r="AC46" s="277"/>
      <c r="AD46" s="257"/>
      <c r="AE46" s="258" t="s">
        <v>404</v>
      </c>
    </row>
    <row r="47" spans="1:31" ht="24.95" customHeight="1" x14ac:dyDescent="0.25">
      <c r="A47" s="232">
        <v>39</v>
      </c>
      <c r="B47" s="241" t="s">
        <v>436</v>
      </c>
      <c r="C47" s="241">
        <f t="shared" si="0"/>
        <v>11</v>
      </c>
      <c r="D47" s="241"/>
      <c r="E47" s="242"/>
      <c r="F47" s="242"/>
      <c r="G47" s="241">
        <v>0</v>
      </c>
      <c r="H47" s="241"/>
      <c r="I47" s="242"/>
      <c r="J47" s="242"/>
      <c r="K47" s="242"/>
      <c r="L47" s="243">
        <v>42383</v>
      </c>
      <c r="M47" s="244" t="s">
        <v>246</v>
      </c>
      <c r="N47" s="264" t="s">
        <v>437</v>
      </c>
      <c r="O47" s="245">
        <v>81223000</v>
      </c>
      <c r="P47" s="246" t="s">
        <v>3194</v>
      </c>
      <c r="Q47" s="247"/>
      <c r="R47" s="242"/>
      <c r="S47" s="261"/>
      <c r="T47" s="262"/>
      <c r="U47" s="262"/>
      <c r="V47" s="251" t="s">
        <v>205</v>
      </c>
      <c r="W47" s="261"/>
      <c r="X47" s="253"/>
      <c r="Y47" s="263"/>
      <c r="Z47" s="263"/>
      <c r="AA47" s="263"/>
      <c r="AB47" s="263"/>
      <c r="AC47" s="256" t="s">
        <v>220</v>
      </c>
      <c r="AD47" s="257">
        <v>42499</v>
      </c>
      <c r="AE47" s="258">
        <v>94</v>
      </c>
    </row>
    <row r="48" spans="1:31" ht="24.95" customHeight="1" x14ac:dyDescent="0.25">
      <c r="A48" s="232">
        <v>40</v>
      </c>
      <c r="B48" s="241" t="s">
        <v>440</v>
      </c>
      <c r="C48" s="241">
        <f t="shared" si="0"/>
        <v>11</v>
      </c>
      <c r="D48" s="241"/>
      <c r="E48" s="242"/>
      <c r="F48" s="242"/>
      <c r="G48" s="241">
        <v>0</v>
      </c>
      <c r="H48" s="241"/>
      <c r="I48" s="242"/>
      <c r="J48" s="242"/>
      <c r="K48" s="242"/>
      <c r="L48" s="243">
        <v>42383</v>
      </c>
      <c r="M48" s="244" t="s">
        <v>217</v>
      </c>
      <c r="N48" s="264" t="s">
        <v>218</v>
      </c>
      <c r="O48" s="245">
        <v>48750000</v>
      </c>
      <c r="P48" s="246" t="s">
        <v>3195</v>
      </c>
      <c r="Q48" s="247"/>
      <c r="R48" s="242"/>
      <c r="S48" s="261"/>
      <c r="T48" s="262"/>
      <c r="U48" s="250" t="s">
        <v>219</v>
      </c>
      <c r="V48" s="251" t="s">
        <v>190</v>
      </c>
      <c r="W48" s="261"/>
      <c r="X48" s="253"/>
      <c r="Y48" s="263"/>
      <c r="Z48" s="263"/>
      <c r="AA48" s="263"/>
      <c r="AB48" s="263"/>
      <c r="AC48" s="256" t="s">
        <v>220</v>
      </c>
      <c r="AD48" s="257">
        <v>42499</v>
      </c>
      <c r="AE48" s="258">
        <v>94</v>
      </c>
    </row>
    <row r="49" spans="1:31" ht="24.95" customHeight="1" x14ac:dyDescent="0.25">
      <c r="A49" s="232">
        <v>41</v>
      </c>
      <c r="B49" s="241" t="s">
        <v>441</v>
      </c>
      <c r="C49" s="241">
        <f t="shared" si="0"/>
        <v>11</v>
      </c>
      <c r="D49" s="241"/>
      <c r="E49" s="242"/>
      <c r="F49" s="242"/>
      <c r="G49" s="241">
        <v>0</v>
      </c>
      <c r="H49" s="241"/>
      <c r="I49" s="242"/>
      <c r="J49" s="242"/>
      <c r="K49" s="242"/>
      <c r="L49" s="243">
        <v>42383</v>
      </c>
      <c r="M49" s="244" t="s">
        <v>217</v>
      </c>
      <c r="N49" s="264" t="s">
        <v>218</v>
      </c>
      <c r="O49" s="245">
        <v>36450000</v>
      </c>
      <c r="P49" s="246" t="s">
        <v>3196</v>
      </c>
      <c r="Q49" s="247"/>
      <c r="R49" s="242"/>
      <c r="S49" s="261"/>
      <c r="T49" s="262"/>
      <c r="U49" s="250" t="s">
        <v>219</v>
      </c>
      <c r="V49" s="251" t="s">
        <v>190</v>
      </c>
      <c r="W49" s="261"/>
      <c r="X49" s="253"/>
      <c r="Y49" s="263"/>
      <c r="Z49" s="263"/>
      <c r="AA49" s="263"/>
      <c r="AB49" s="263"/>
      <c r="AC49" s="256" t="s">
        <v>220</v>
      </c>
      <c r="AD49" s="257">
        <v>42499</v>
      </c>
      <c r="AE49" s="258">
        <v>94</v>
      </c>
    </row>
    <row r="50" spans="1:31" ht="24.95" customHeight="1" x14ac:dyDescent="0.25">
      <c r="A50" s="232">
        <v>42</v>
      </c>
      <c r="B50" s="241" t="s">
        <v>442</v>
      </c>
      <c r="C50" s="241">
        <f t="shared" si="0"/>
        <v>11</v>
      </c>
      <c r="D50" s="241"/>
      <c r="E50" s="242"/>
      <c r="F50" s="242"/>
      <c r="G50" s="241">
        <v>0</v>
      </c>
      <c r="H50" s="241"/>
      <c r="I50" s="242"/>
      <c r="J50" s="242"/>
      <c r="K50" s="242"/>
      <c r="L50" s="243">
        <v>42383</v>
      </c>
      <c r="M50" s="244" t="s">
        <v>217</v>
      </c>
      <c r="N50" s="264" t="s">
        <v>218</v>
      </c>
      <c r="O50" s="245">
        <v>48260000</v>
      </c>
      <c r="P50" s="246" t="s">
        <v>3197</v>
      </c>
      <c r="Q50" s="247"/>
      <c r="R50" s="242"/>
      <c r="S50" s="261"/>
      <c r="T50" s="262"/>
      <c r="U50" s="250" t="s">
        <v>219</v>
      </c>
      <c r="V50" s="251" t="s">
        <v>190</v>
      </c>
      <c r="W50" s="261"/>
      <c r="X50" s="253"/>
      <c r="Y50" s="263"/>
      <c r="Z50" s="263"/>
      <c r="AA50" s="263"/>
      <c r="AB50" s="263"/>
      <c r="AC50" s="256" t="s">
        <v>220</v>
      </c>
      <c r="AD50" s="257">
        <v>42499</v>
      </c>
      <c r="AE50" s="258">
        <v>94</v>
      </c>
    </row>
    <row r="51" spans="1:31" ht="24.95" customHeight="1" x14ac:dyDescent="0.25">
      <c r="A51" s="232">
        <v>43</v>
      </c>
      <c r="B51" s="241" t="s">
        <v>443</v>
      </c>
      <c r="C51" s="241">
        <f t="shared" si="0"/>
        <v>11</v>
      </c>
      <c r="D51" s="241"/>
      <c r="E51" s="242"/>
      <c r="F51" s="242"/>
      <c r="G51" s="241">
        <v>0</v>
      </c>
      <c r="H51" s="241"/>
      <c r="I51" s="242"/>
      <c r="J51" s="242"/>
      <c r="K51" s="242"/>
      <c r="L51" s="243">
        <v>42383</v>
      </c>
      <c r="M51" s="244" t="s">
        <v>217</v>
      </c>
      <c r="N51" s="264" t="s">
        <v>218</v>
      </c>
      <c r="O51" s="245">
        <v>140000000</v>
      </c>
      <c r="P51" s="246" t="s">
        <v>3198</v>
      </c>
      <c r="Q51" s="247"/>
      <c r="R51" s="242"/>
      <c r="S51" s="261"/>
      <c r="T51" s="262"/>
      <c r="U51" s="250" t="s">
        <v>219</v>
      </c>
      <c r="V51" s="251" t="s">
        <v>190</v>
      </c>
      <c r="W51" s="261"/>
      <c r="X51" s="253"/>
      <c r="Y51" s="263"/>
      <c r="Z51" s="263"/>
      <c r="AA51" s="263"/>
      <c r="AB51" s="263"/>
      <c r="AC51" s="256" t="s">
        <v>220</v>
      </c>
      <c r="AD51" s="257">
        <v>42499</v>
      </c>
      <c r="AE51" s="258">
        <v>94</v>
      </c>
    </row>
    <row r="52" spans="1:31" ht="24.95" customHeight="1" x14ac:dyDescent="0.25">
      <c r="A52" s="232">
        <v>44</v>
      </c>
      <c r="B52" s="241" t="s">
        <v>445</v>
      </c>
      <c r="C52" s="241">
        <f t="shared" si="0"/>
        <v>11</v>
      </c>
      <c r="D52" s="241"/>
      <c r="E52" s="242"/>
      <c r="F52" s="242"/>
      <c r="G52" s="241">
        <v>0</v>
      </c>
      <c r="H52" s="241"/>
      <c r="I52" s="242"/>
      <c r="J52" s="242"/>
      <c r="K52" s="242"/>
      <c r="L52" s="243">
        <v>42383</v>
      </c>
      <c r="M52" s="244" t="s">
        <v>246</v>
      </c>
      <c r="N52" s="264" t="s">
        <v>427</v>
      </c>
      <c r="O52" s="245">
        <v>82200000</v>
      </c>
      <c r="P52" s="246" t="s">
        <v>3199</v>
      </c>
      <c r="Q52" s="247"/>
      <c r="R52" s="242"/>
      <c r="S52" s="261"/>
      <c r="T52" s="262"/>
      <c r="U52" s="250" t="s">
        <v>219</v>
      </c>
      <c r="V52" s="251" t="s">
        <v>190</v>
      </c>
      <c r="W52" s="261"/>
      <c r="X52" s="253"/>
      <c r="Y52" s="263"/>
      <c r="Z52" s="263"/>
      <c r="AA52" s="263"/>
      <c r="AB52" s="263"/>
      <c r="AC52" s="256" t="s">
        <v>220</v>
      </c>
      <c r="AD52" s="257">
        <v>42499</v>
      </c>
      <c r="AE52" s="258">
        <v>94</v>
      </c>
    </row>
    <row r="53" spans="1:31" ht="24.95" customHeight="1" x14ac:dyDescent="0.25">
      <c r="A53" s="232">
        <v>45</v>
      </c>
      <c r="B53" s="241" t="s">
        <v>446</v>
      </c>
      <c r="C53" s="241">
        <f t="shared" si="0"/>
        <v>11</v>
      </c>
      <c r="D53" s="241"/>
      <c r="E53" s="242"/>
      <c r="F53" s="242"/>
      <c r="G53" s="241">
        <v>0</v>
      </c>
      <c r="H53" s="241"/>
      <c r="I53" s="242"/>
      <c r="J53" s="242"/>
      <c r="K53" s="242"/>
      <c r="L53" s="243">
        <v>42383</v>
      </c>
      <c r="M53" s="244" t="s">
        <v>217</v>
      </c>
      <c r="N53" s="264" t="s">
        <v>218</v>
      </c>
      <c r="O53" s="245">
        <v>56144550</v>
      </c>
      <c r="P53" s="246" t="s">
        <v>3200</v>
      </c>
      <c r="Q53" s="247"/>
      <c r="R53" s="242"/>
      <c r="S53" s="261"/>
      <c r="T53" s="262"/>
      <c r="U53" s="250" t="s">
        <v>219</v>
      </c>
      <c r="V53" s="251" t="s">
        <v>190</v>
      </c>
      <c r="W53" s="261"/>
      <c r="X53" s="253"/>
      <c r="Y53" s="263"/>
      <c r="Z53" s="263"/>
      <c r="AA53" s="263"/>
      <c r="AB53" s="263"/>
      <c r="AC53" s="256" t="s">
        <v>220</v>
      </c>
      <c r="AD53" s="257">
        <v>42499</v>
      </c>
      <c r="AE53" s="258">
        <v>94</v>
      </c>
    </row>
    <row r="54" spans="1:31" ht="24.95" customHeight="1" x14ac:dyDescent="0.25">
      <c r="A54" s="232">
        <v>46</v>
      </c>
      <c r="B54" s="241" t="s">
        <v>449</v>
      </c>
      <c r="C54" s="241">
        <f t="shared" si="0"/>
        <v>11</v>
      </c>
      <c r="D54" s="241"/>
      <c r="E54" s="242"/>
      <c r="F54" s="242"/>
      <c r="G54" s="241">
        <v>0</v>
      </c>
      <c r="H54" s="241"/>
      <c r="I54" s="242"/>
      <c r="J54" s="242"/>
      <c r="K54" s="242"/>
      <c r="L54" s="243">
        <v>42383</v>
      </c>
      <c r="M54" s="244" t="s">
        <v>450</v>
      </c>
      <c r="N54" s="264" t="s">
        <v>451</v>
      </c>
      <c r="O54" s="245">
        <v>22332951</v>
      </c>
      <c r="P54" s="246" t="s">
        <v>3201</v>
      </c>
      <c r="Q54" s="247"/>
      <c r="R54" s="242"/>
      <c r="S54" s="261"/>
      <c r="T54" s="262"/>
      <c r="U54" s="262"/>
      <c r="V54" s="251" t="s">
        <v>190</v>
      </c>
      <c r="W54" s="261"/>
      <c r="X54" s="253"/>
      <c r="Y54" s="263"/>
      <c r="Z54" s="263"/>
      <c r="AA54" s="263"/>
      <c r="AB54" s="263"/>
      <c r="AC54" s="277"/>
      <c r="AD54" s="257"/>
      <c r="AE54" s="258" t="s">
        <v>404</v>
      </c>
    </row>
    <row r="55" spans="1:31" ht="24.95" customHeight="1" x14ac:dyDescent="0.25">
      <c r="A55" s="232">
        <v>47</v>
      </c>
      <c r="B55" s="241" t="s">
        <v>452</v>
      </c>
      <c r="C55" s="241">
        <f t="shared" si="0"/>
        <v>11</v>
      </c>
      <c r="D55" s="241"/>
      <c r="E55" s="242"/>
      <c r="F55" s="242"/>
      <c r="G55" s="241">
        <v>0</v>
      </c>
      <c r="H55" s="241"/>
      <c r="I55" s="242"/>
      <c r="J55" s="242"/>
      <c r="K55" s="242"/>
      <c r="L55" s="243">
        <v>42383</v>
      </c>
      <c r="M55" s="244" t="s">
        <v>246</v>
      </c>
      <c r="N55" s="264" t="s">
        <v>224</v>
      </c>
      <c r="O55" s="245">
        <v>6600000</v>
      </c>
      <c r="P55" s="246" t="s">
        <v>3202</v>
      </c>
      <c r="Q55" s="247"/>
      <c r="R55" s="242"/>
      <c r="S55" s="261"/>
      <c r="T55" s="262"/>
      <c r="U55" s="250" t="s">
        <v>219</v>
      </c>
      <c r="V55" s="251" t="s">
        <v>190</v>
      </c>
      <c r="W55" s="261"/>
      <c r="X55" s="253"/>
      <c r="Y55" s="263"/>
      <c r="Z55" s="263"/>
      <c r="AA55" s="263"/>
      <c r="AB55" s="263"/>
      <c r="AC55" s="256" t="s">
        <v>220</v>
      </c>
      <c r="AD55" s="257">
        <v>42499</v>
      </c>
      <c r="AE55" s="258">
        <v>94</v>
      </c>
    </row>
    <row r="56" spans="1:31" ht="24.95" customHeight="1" x14ac:dyDescent="0.25">
      <c r="A56" s="232">
        <v>48</v>
      </c>
      <c r="B56" s="241" t="s">
        <v>453</v>
      </c>
      <c r="C56" s="241">
        <f t="shared" si="0"/>
        <v>11</v>
      </c>
      <c r="D56" s="241"/>
      <c r="E56" s="242"/>
      <c r="F56" s="242"/>
      <c r="G56" s="241">
        <v>0</v>
      </c>
      <c r="H56" s="241"/>
      <c r="I56" s="242"/>
      <c r="J56" s="242"/>
      <c r="K56" s="242"/>
      <c r="L56" s="243">
        <v>42383</v>
      </c>
      <c r="M56" s="244" t="s">
        <v>217</v>
      </c>
      <c r="N56" s="264" t="s">
        <v>454</v>
      </c>
      <c r="O56" s="245">
        <v>120000000</v>
      </c>
      <c r="P56" s="246" t="s">
        <v>3203</v>
      </c>
      <c r="Q56" s="265" t="s">
        <v>209</v>
      </c>
      <c r="R56" s="242"/>
      <c r="S56" s="261"/>
      <c r="T56" s="262"/>
      <c r="U56" s="250" t="s">
        <v>456</v>
      </c>
      <c r="V56" s="251" t="s">
        <v>457</v>
      </c>
      <c r="W56" s="261"/>
      <c r="X56" s="253" t="s">
        <v>458</v>
      </c>
      <c r="Y56" s="254" t="s">
        <v>116</v>
      </c>
      <c r="Z56" s="255">
        <v>42545</v>
      </c>
      <c r="AA56" s="263"/>
      <c r="AB56" s="254" t="s">
        <v>459</v>
      </c>
      <c r="AC56" s="256" t="s">
        <v>460</v>
      </c>
      <c r="AD56" s="257">
        <v>42545</v>
      </c>
      <c r="AE56" s="258" t="s">
        <v>355</v>
      </c>
    </row>
    <row r="57" spans="1:31" ht="24.95" customHeight="1" x14ac:dyDescent="0.25">
      <c r="A57" s="232">
        <v>49</v>
      </c>
      <c r="B57" s="241" t="s">
        <v>461</v>
      </c>
      <c r="C57" s="241">
        <f t="shared" si="0"/>
        <v>11</v>
      </c>
      <c r="D57" s="241"/>
      <c r="E57" s="242"/>
      <c r="F57" s="242"/>
      <c r="G57" s="241">
        <v>0</v>
      </c>
      <c r="H57" s="241"/>
      <c r="I57" s="242"/>
      <c r="J57" s="242"/>
      <c r="K57" s="242"/>
      <c r="L57" s="243">
        <v>42383</v>
      </c>
      <c r="M57" s="244" t="s">
        <v>217</v>
      </c>
      <c r="N57" s="264" t="s">
        <v>462</v>
      </c>
      <c r="O57" s="245">
        <v>6300000</v>
      </c>
      <c r="P57" s="246" t="s">
        <v>3204</v>
      </c>
      <c r="Q57" s="247"/>
      <c r="R57" s="242"/>
      <c r="S57" s="261"/>
      <c r="T57" s="262"/>
      <c r="U57" s="250" t="s">
        <v>219</v>
      </c>
      <c r="V57" s="251" t="s">
        <v>190</v>
      </c>
      <c r="W57" s="261"/>
      <c r="X57" s="253"/>
      <c r="Y57" s="263"/>
      <c r="Z57" s="263"/>
      <c r="AA57" s="263"/>
      <c r="AB57" s="263"/>
      <c r="AC57" s="256" t="s">
        <v>220</v>
      </c>
      <c r="AD57" s="257">
        <v>42499</v>
      </c>
      <c r="AE57" s="258">
        <v>94</v>
      </c>
    </row>
    <row r="58" spans="1:31" ht="24.95" customHeight="1" x14ac:dyDescent="0.25">
      <c r="A58" s="232">
        <v>50</v>
      </c>
      <c r="B58" s="241" t="s">
        <v>466</v>
      </c>
      <c r="C58" s="241">
        <f t="shared" si="0"/>
        <v>11</v>
      </c>
      <c r="D58" s="241"/>
      <c r="E58" s="242"/>
      <c r="F58" s="242"/>
      <c r="G58" s="241">
        <v>0</v>
      </c>
      <c r="H58" s="241"/>
      <c r="I58" s="242"/>
      <c r="J58" s="242"/>
      <c r="K58" s="242"/>
      <c r="L58" s="243">
        <v>42383</v>
      </c>
      <c r="M58" s="244" t="s">
        <v>246</v>
      </c>
      <c r="N58" s="264" t="s">
        <v>218</v>
      </c>
      <c r="O58" s="245">
        <v>147963200</v>
      </c>
      <c r="P58" s="246" t="s">
        <v>3205</v>
      </c>
      <c r="Q58" s="247"/>
      <c r="R58" s="242"/>
      <c r="S58" s="261"/>
      <c r="T58" s="262"/>
      <c r="U58" s="250" t="s">
        <v>219</v>
      </c>
      <c r="V58" s="251" t="s">
        <v>190</v>
      </c>
      <c r="W58" s="261"/>
      <c r="X58" s="253"/>
      <c r="Y58" s="263"/>
      <c r="Z58" s="263"/>
      <c r="AA58" s="263"/>
      <c r="AB58" s="263"/>
      <c r="AC58" s="256" t="s">
        <v>220</v>
      </c>
      <c r="AD58" s="257">
        <v>42499</v>
      </c>
      <c r="AE58" s="258">
        <v>94</v>
      </c>
    </row>
    <row r="59" spans="1:31" ht="24.95" customHeight="1" x14ac:dyDescent="0.25">
      <c r="A59" s="232">
        <v>51</v>
      </c>
      <c r="B59" s="241" t="s">
        <v>470</v>
      </c>
      <c r="C59" s="241">
        <f t="shared" si="0"/>
        <v>11</v>
      </c>
      <c r="D59" s="241"/>
      <c r="E59" s="242"/>
      <c r="F59" s="242"/>
      <c r="G59" s="241">
        <v>0</v>
      </c>
      <c r="H59" s="241"/>
      <c r="I59" s="242"/>
      <c r="J59" s="242"/>
      <c r="K59" s="242"/>
      <c r="L59" s="243">
        <v>42383</v>
      </c>
      <c r="M59" s="244" t="s">
        <v>246</v>
      </c>
      <c r="N59" s="264" t="s">
        <v>471</v>
      </c>
      <c r="O59" s="245">
        <v>50384417</v>
      </c>
      <c r="P59" s="246" t="s">
        <v>3206</v>
      </c>
      <c r="Q59" s="247"/>
      <c r="R59" s="242"/>
      <c r="S59" s="261"/>
      <c r="T59" s="262"/>
      <c r="U59" s="250" t="s">
        <v>150</v>
      </c>
      <c r="V59" s="251" t="s">
        <v>61</v>
      </c>
      <c r="W59" s="261"/>
      <c r="X59" s="253"/>
      <c r="Y59" s="263"/>
      <c r="Z59" s="263"/>
      <c r="AA59" s="263"/>
      <c r="AB59" s="263"/>
      <c r="AC59" s="256" t="s">
        <v>220</v>
      </c>
      <c r="AD59" s="257">
        <v>42499</v>
      </c>
      <c r="AE59" s="258">
        <v>94</v>
      </c>
    </row>
    <row r="60" spans="1:31" ht="24.95" customHeight="1" x14ac:dyDescent="0.25">
      <c r="A60" s="232">
        <v>52</v>
      </c>
      <c r="B60" s="241" t="s">
        <v>474</v>
      </c>
      <c r="C60" s="241">
        <f t="shared" si="0"/>
        <v>11</v>
      </c>
      <c r="D60" s="241"/>
      <c r="E60" s="242"/>
      <c r="F60" s="242"/>
      <c r="G60" s="241">
        <v>0</v>
      </c>
      <c r="H60" s="241"/>
      <c r="I60" s="242"/>
      <c r="J60" s="242"/>
      <c r="K60" s="242"/>
      <c r="L60" s="243">
        <v>42383</v>
      </c>
      <c r="M60" s="244" t="s">
        <v>402</v>
      </c>
      <c r="N60" s="264" t="s">
        <v>403</v>
      </c>
      <c r="O60" s="245">
        <v>64444444</v>
      </c>
      <c r="P60" s="246" t="s">
        <v>3207</v>
      </c>
      <c r="Q60" s="247"/>
      <c r="R60" s="242"/>
      <c r="S60" s="261"/>
      <c r="T60" s="262"/>
      <c r="U60" s="250" t="s">
        <v>219</v>
      </c>
      <c r="V60" s="251" t="s">
        <v>190</v>
      </c>
      <c r="W60" s="261"/>
      <c r="X60" s="253"/>
      <c r="Y60" s="263"/>
      <c r="Z60" s="263"/>
      <c r="AA60" s="263"/>
      <c r="AB60" s="263"/>
      <c r="AC60" s="256" t="s">
        <v>220</v>
      </c>
      <c r="AD60" s="257">
        <v>42499</v>
      </c>
      <c r="AE60" s="258">
        <v>94</v>
      </c>
    </row>
    <row r="61" spans="1:31" ht="24.95" customHeight="1" x14ac:dyDescent="0.25">
      <c r="A61" s="232">
        <v>53</v>
      </c>
      <c r="B61" s="241" t="s">
        <v>478</v>
      </c>
      <c r="C61" s="241">
        <f t="shared" si="0"/>
        <v>11</v>
      </c>
      <c r="D61" s="241"/>
      <c r="E61" s="242"/>
      <c r="F61" s="242"/>
      <c r="G61" s="241">
        <v>0</v>
      </c>
      <c r="H61" s="241"/>
      <c r="I61" s="242"/>
      <c r="J61" s="242"/>
      <c r="K61" s="242"/>
      <c r="L61" s="243">
        <v>42383</v>
      </c>
      <c r="M61" s="244" t="s">
        <v>246</v>
      </c>
      <c r="N61" s="264" t="s">
        <v>427</v>
      </c>
      <c r="O61" s="245">
        <v>64444444</v>
      </c>
      <c r="P61" s="246" t="s">
        <v>3208</v>
      </c>
      <c r="Q61" s="247"/>
      <c r="R61" s="242"/>
      <c r="S61" s="261"/>
      <c r="T61" s="262"/>
      <c r="U61" s="250" t="s">
        <v>219</v>
      </c>
      <c r="V61" s="251" t="s">
        <v>190</v>
      </c>
      <c r="W61" s="261"/>
      <c r="X61" s="253"/>
      <c r="Y61" s="263"/>
      <c r="Z61" s="263"/>
      <c r="AA61" s="263"/>
      <c r="AB61" s="263"/>
      <c r="AC61" s="277"/>
      <c r="AD61" s="257"/>
      <c r="AE61" s="258" t="s">
        <v>404</v>
      </c>
    </row>
    <row r="62" spans="1:31" ht="24.95" customHeight="1" x14ac:dyDescent="0.25">
      <c r="A62" s="232">
        <v>54</v>
      </c>
      <c r="B62" s="241" t="s">
        <v>480</v>
      </c>
      <c r="C62" s="241">
        <f t="shared" si="0"/>
        <v>11</v>
      </c>
      <c r="D62" s="241"/>
      <c r="E62" s="242"/>
      <c r="F62" s="242"/>
      <c r="G62" s="241">
        <v>0</v>
      </c>
      <c r="H62" s="241"/>
      <c r="I62" s="242"/>
      <c r="J62" s="242"/>
      <c r="K62" s="242"/>
      <c r="L62" s="243">
        <v>42383</v>
      </c>
      <c r="M62" s="244" t="s">
        <v>246</v>
      </c>
      <c r="N62" s="264" t="s">
        <v>427</v>
      </c>
      <c r="O62" s="245">
        <v>27314000</v>
      </c>
      <c r="P62" s="246" t="s">
        <v>3209</v>
      </c>
      <c r="Q62" s="247"/>
      <c r="R62" s="242"/>
      <c r="S62" s="261"/>
      <c r="T62" s="262"/>
      <c r="U62" s="250" t="s">
        <v>219</v>
      </c>
      <c r="V62" s="251" t="s">
        <v>190</v>
      </c>
      <c r="W62" s="261"/>
      <c r="X62" s="253"/>
      <c r="Y62" s="263"/>
      <c r="Z62" s="263"/>
      <c r="AA62" s="263"/>
      <c r="AB62" s="263"/>
      <c r="AC62" s="256" t="s">
        <v>220</v>
      </c>
      <c r="AD62" s="257">
        <v>42499</v>
      </c>
      <c r="AE62" s="258">
        <v>94</v>
      </c>
    </row>
    <row r="63" spans="1:31" ht="24.95" customHeight="1" x14ac:dyDescent="0.25">
      <c r="A63" s="232">
        <v>55</v>
      </c>
      <c r="B63" s="241" t="s">
        <v>482</v>
      </c>
      <c r="C63" s="241">
        <f t="shared" si="0"/>
        <v>10</v>
      </c>
      <c r="D63" s="241"/>
      <c r="E63" s="242"/>
      <c r="F63" s="242"/>
      <c r="G63" s="241">
        <v>0</v>
      </c>
      <c r="H63" s="241"/>
      <c r="I63" s="242"/>
      <c r="J63" s="242"/>
      <c r="K63" s="242"/>
      <c r="L63" s="243">
        <v>42383</v>
      </c>
      <c r="M63" s="244" t="s">
        <v>246</v>
      </c>
      <c r="N63" s="264" t="s">
        <v>218</v>
      </c>
      <c r="O63" s="245">
        <v>206070000</v>
      </c>
      <c r="P63" s="246" t="s">
        <v>3210</v>
      </c>
      <c r="Q63" s="247"/>
      <c r="R63" s="242"/>
      <c r="S63" s="261"/>
      <c r="T63" s="262"/>
      <c r="U63" s="250" t="s">
        <v>219</v>
      </c>
      <c r="V63" s="251" t="s">
        <v>190</v>
      </c>
      <c r="W63" s="261"/>
      <c r="X63" s="253"/>
      <c r="Y63" s="263"/>
      <c r="Z63" s="263"/>
      <c r="AA63" s="263"/>
      <c r="AB63" s="263"/>
      <c r="AC63" s="256" t="s">
        <v>220</v>
      </c>
      <c r="AD63" s="257">
        <v>42499</v>
      </c>
      <c r="AE63" s="258">
        <v>94</v>
      </c>
    </row>
    <row r="64" spans="1:31" ht="24.95" customHeight="1" x14ac:dyDescent="0.25">
      <c r="A64" s="232">
        <v>56</v>
      </c>
      <c r="B64" s="241" t="s">
        <v>484</v>
      </c>
      <c r="C64" s="241">
        <f t="shared" si="0"/>
        <v>10</v>
      </c>
      <c r="D64" s="241"/>
      <c r="E64" s="242"/>
      <c r="F64" s="242"/>
      <c r="G64" s="241">
        <v>0</v>
      </c>
      <c r="H64" s="241"/>
      <c r="I64" s="242"/>
      <c r="J64" s="242"/>
      <c r="K64" s="242"/>
      <c r="L64" s="243">
        <v>42383</v>
      </c>
      <c r="M64" s="244" t="s">
        <v>217</v>
      </c>
      <c r="N64" s="264" t="s">
        <v>485</v>
      </c>
      <c r="O64" s="245">
        <v>8412250</v>
      </c>
      <c r="P64" s="246" t="s">
        <v>3211</v>
      </c>
      <c r="Q64" s="247"/>
      <c r="R64" s="242"/>
      <c r="S64" s="261"/>
      <c r="T64" s="262"/>
      <c r="U64" s="250" t="s">
        <v>219</v>
      </c>
      <c r="V64" s="251" t="s">
        <v>190</v>
      </c>
      <c r="W64" s="261"/>
      <c r="X64" s="253"/>
      <c r="Y64" s="263"/>
      <c r="Z64" s="263"/>
      <c r="AA64" s="263"/>
      <c r="AB64" s="263"/>
      <c r="AC64" s="256" t="s">
        <v>220</v>
      </c>
      <c r="AD64" s="257">
        <v>42499</v>
      </c>
      <c r="AE64" s="258">
        <v>94</v>
      </c>
    </row>
    <row r="65" spans="1:31" ht="24.95" customHeight="1" x14ac:dyDescent="0.25">
      <c r="A65" s="232">
        <v>57</v>
      </c>
      <c r="B65" s="241" t="s">
        <v>490</v>
      </c>
      <c r="C65" s="241">
        <f t="shared" si="0"/>
        <v>11</v>
      </c>
      <c r="D65" s="241"/>
      <c r="E65" s="242"/>
      <c r="F65" s="242"/>
      <c r="G65" s="241">
        <v>0</v>
      </c>
      <c r="H65" s="241"/>
      <c r="I65" s="242"/>
      <c r="J65" s="242"/>
      <c r="K65" s="242"/>
      <c r="L65" s="243">
        <v>42383</v>
      </c>
      <c r="M65" s="244" t="s">
        <v>246</v>
      </c>
      <c r="N65" s="278" t="s">
        <v>492</v>
      </c>
      <c r="O65" s="245">
        <v>39608372</v>
      </c>
      <c r="P65" s="246" t="s">
        <v>3212</v>
      </c>
      <c r="Q65" s="247"/>
      <c r="R65" s="242"/>
      <c r="S65" s="261"/>
      <c r="T65" s="262"/>
      <c r="U65" s="250" t="s">
        <v>219</v>
      </c>
      <c r="V65" s="251" t="s">
        <v>190</v>
      </c>
      <c r="W65" s="261"/>
      <c r="X65" s="253"/>
      <c r="Y65" s="263"/>
      <c r="Z65" s="263"/>
      <c r="AA65" s="263"/>
      <c r="AB65" s="263"/>
      <c r="AC65" s="256" t="s">
        <v>220</v>
      </c>
      <c r="AD65" s="257">
        <v>42499</v>
      </c>
      <c r="AE65" s="258">
        <v>94</v>
      </c>
    </row>
    <row r="66" spans="1:31" ht="24.95" customHeight="1" x14ac:dyDescent="0.25">
      <c r="A66" s="232">
        <v>58</v>
      </c>
      <c r="B66" s="241" t="s">
        <v>494</v>
      </c>
      <c r="C66" s="241">
        <f t="shared" si="0"/>
        <v>11</v>
      </c>
      <c r="D66" s="241"/>
      <c r="E66" s="242"/>
      <c r="F66" s="242"/>
      <c r="G66" s="241">
        <v>0</v>
      </c>
      <c r="H66" s="241"/>
      <c r="I66" s="242"/>
      <c r="J66" s="242"/>
      <c r="K66" s="260" t="s">
        <v>3213</v>
      </c>
      <c r="L66" s="243">
        <v>42383</v>
      </c>
      <c r="M66" s="244" t="s">
        <v>217</v>
      </c>
      <c r="N66" s="264" t="s">
        <v>485</v>
      </c>
      <c r="O66" s="245">
        <v>49565000</v>
      </c>
      <c r="P66" s="246" t="s">
        <v>3214</v>
      </c>
      <c r="Q66" s="247"/>
      <c r="R66" s="242"/>
      <c r="S66" s="261"/>
      <c r="T66" s="262"/>
      <c r="U66" s="250" t="s">
        <v>219</v>
      </c>
      <c r="V66" s="251" t="s">
        <v>190</v>
      </c>
      <c r="W66" s="261"/>
      <c r="X66" s="253"/>
      <c r="Y66" s="263"/>
      <c r="Z66" s="263"/>
      <c r="AA66" s="263"/>
      <c r="AB66" s="263"/>
      <c r="AC66" s="256" t="s">
        <v>220</v>
      </c>
      <c r="AD66" s="257">
        <v>42499</v>
      </c>
      <c r="AE66" s="258">
        <v>94</v>
      </c>
    </row>
    <row r="67" spans="1:31" ht="24.95" customHeight="1" x14ac:dyDescent="0.25">
      <c r="A67" s="232">
        <v>59</v>
      </c>
      <c r="B67" s="241" t="s">
        <v>496</v>
      </c>
      <c r="C67" s="241">
        <f t="shared" si="0"/>
        <v>10</v>
      </c>
      <c r="D67" s="241"/>
      <c r="E67" s="242"/>
      <c r="F67" s="242"/>
      <c r="G67" s="241">
        <v>0</v>
      </c>
      <c r="H67" s="241"/>
      <c r="I67" s="242"/>
      <c r="J67" s="242"/>
      <c r="K67" s="242"/>
      <c r="L67" s="243">
        <v>42383</v>
      </c>
      <c r="M67" s="244" t="s">
        <v>217</v>
      </c>
      <c r="N67" s="264" t="s">
        <v>485</v>
      </c>
      <c r="O67" s="245">
        <v>83565000</v>
      </c>
      <c r="P67" s="246" t="s">
        <v>3215</v>
      </c>
      <c r="Q67" s="247"/>
      <c r="R67" s="242"/>
      <c r="S67" s="261"/>
      <c r="T67" s="262"/>
      <c r="U67" s="250" t="s">
        <v>219</v>
      </c>
      <c r="V67" s="251" t="s">
        <v>190</v>
      </c>
      <c r="W67" s="261"/>
      <c r="X67" s="253"/>
      <c r="Y67" s="263"/>
      <c r="Z67" s="263"/>
      <c r="AA67" s="263"/>
      <c r="AB67" s="263"/>
      <c r="AC67" s="256" t="s">
        <v>220</v>
      </c>
      <c r="AD67" s="257">
        <v>42499</v>
      </c>
      <c r="AE67" s="258">
        <v>94</v>
      </c>
    </row>
    <row r="68" spans="1:31" ht="24.95" customHeight="1" x14ac:dyDescent="0.25">
      <c r="A68" s="232">
        <v>60</v>
      </c>
      <c r="B68" s="241" t="s">
        <v>498</v>
      </c>
      <c r="C68" s="241">
        <f t="shared" si="0"/>
        <v>11</v>
      </c>
      <c r="D68" s="241"/>
      <c r="E68" s="242"/>
      <c r="F68" s="242"/>
      <c r="G68" s="241">
        <v>0</v>
      </c>
      <c r="H68" s="241"/>
      <c r="I68" s="242"/>
      <c r="J68" s="242"/>
      <c r="K68" s="242"/>
      <c r="L68" s="243">
        <v>42383</v>
      </c>
      <c r="M68" s="244" t="s">
        <v>217</v>
      </c>
      <c r="N68" s="242"/>
      <c r="O68" s="245">
        <v>2788000</v>
      </c>
      <c r="P68" s="246" t="s">
        <v>3216</v>
      </c>
      <c r="Q68" s="247"/>
      <c r="R68" s="242"/>
      <c r="S68" s="261"/>
      <c r="T68" s="262"/>
      <c r="U68" s="262"/>
      <c r="V68" s="251" t="s">
        <v>205</v>
      </c>
      <c r="W68" s="261"/>
      <c r="X68" s="253"/>
      <c r="Y68" s="263"/>
      <c r="Z68" s="263"/>
      <c r="AA68" s="263"/>
      <c r="AB68" s="263"/>
      <c r="AC68" s="256" t="s">
        <v>220</v>
      </c>
      <c r="AD68" s="257">
        <v>42499</v>
      </c>
      <c r="AE68" s="258">
        <v>94</v>
      </c>
    </row>
    <row r="69" spans="1:31" ht="24.95" customHeight="1" x14ac:dyDescent="0.25">
      <c r="A69" s="232">
        <v>61</v>
      </c>
      <c r="B69" s="241" t="s">
        <v>501</v>
      </c>
      <c r="C69" s="241">
        <f t="shared" si="0"/>
        <v>11</v>
      </c>
      <c r="D69" s="241"/>
      <c r="E69" s="242"/>
      <c r="F69" s="242"/>
      <c r="G69" s="241">
        <v>0</v>
      </c>
      <c r="H69" s="241"/>
      <c r="I69" s="242"/>
      <c r="J69" s="242"/>
      <c r="K69" s="242"/>
      <c r="L69" s="243">
        <v>42383</v>
      </c>
      <c r="M69" s="244" t="s">
        <v>217</v>
      </c>
      <c r="N69" s="264" t="s">
        <v>218</v>
      </c>
      <c r="O69" s="245">
        <v>75133908.849999994</v>
      </c>
      <c r="P69" s="246" t="s">
        <v>3217</v>
      </c>
      <c r="Q69" s="247"/>
      <c r="R69" s="242"/>
      <c r="S69" s="261"/>
      <c r="T69" s="262"/>
      <c r="U69" s="250" t="s">
        <v>219</v>
      </c>
      <c r="V69" s="251" t="s">
        <v>190</v>
      </c>
      <c r="W69" s="261"/>
      <c r="X69" s="253"/>
      <c r="Y69" s="263"/>
      <c r="Z69" s="263"/>
      <c r="AA69" s="263"/>
      <c r="AB69" s="263"/>
      <c r="AC69" s="256" t="s">
        <v>220</v>
      </c>
      <c r="AD69" s="257">
        <v>42499</v>
      </c>
      <c r="AE69" s="258">
        <v>94</v>
      </c>
    </row>
    <row r="70" spans="1:31" ht="24.95" customHeight="1" x14ac:dyDescent="0.25">
      <c r="A70" s="232">
        <v>62</v>
      </c>
      <c r="B70" s="241" t="s">
        <v>502</v>
      </c>
      <c r="C70" s="241">
        <f t="shared" si="0"/>
        <v>11</v>
      </c>
      <c r="D70" s="241"/>
      <c r="E70" s="242"/>
      <c r="F70" s="242"/>
      <c r="G70" s="241">
        <v>0</v>
      </c>
      <c r="H70" s="241"/>
      <c r="I70" s="242"/>
      <c r="J70" s="242"/>
      <c r="K70" s="242"/>
      <c r="L70" s="243">
        <v>42383</v>
      </c>
      <c r="M70" s="244" t="s">
        <v>246</v>
      </c>
      <c r="N70" s="264" t="s">
        <v>427</v>
      </c>
      <c r="O70" s="245">
        <v>49722222.219999999</v>
      </c>
      <c r="P70" s="246" t="s">
        <v>3218</v>
      </c>
      <c r="Q70" s="247"/>
      <c r="R70" s="242"/>
      <c r="S70" s="261"/>
      <c r="T70" s="262"/>
      <c r="U70" s="250" t="s">
        <v>219</v>
      </c>
      <c r="V70" s="251" t="s">
        <v>190</v>
      </c>
      <c r="W70" s="261"/>
      <c r="X70" s="253"/>
      <c r="Y70" s="263"/>
      <c r="Z70" s="263"/>
      <c r="AA70" s="263"/>
      <c r="AB70" s="263"/>
      <c r="AC70" s="256" t="s">
        <v>220</v>
      </c>
      <c r="AD70" s="257">
        <v>42499</v>
      </c>
      <c r="AE70" s="258">
        <v>94</v>
      </c>
    </row>
    <row r="71" spans="1:31" ht="24.95" customHeight="1" x14ac:dyDescent="0.25">
      <c r="A71" s="232">
        <v>63</v>
      </c>
      <c r="B71" s="241" t="s">
        <v>504</v>
      </c>
      <c r="C71" s="241">
        <f t="shared" si="0"/>
        <v>11</v>
      </c>
      <c r="D71" s="241"/>
      <c r="E71" s="242"/>
      <c r="F71" s="242"/>
      <c r="G71" s="241">
        <v>0</v>
      </c>
      <c r="H71" s="241"/>
      <c r="I71" s="242"/>
      <c r="J71" s="242"/>
      <c r="K71" s="242"/>
      <c r="L71" s="243">
        <v>42383</v>
      </c>
      <c r="M71" s="244" t="s">
        <v>217</v>
      </c>
      <c r="N71" s="264" t="s">
        <v>218</v>
      </c>
      <c r="O71" s="245">
        <v>48717336</v>
      </c>
      <c r="P71" s="246" t="s">
        <v>3219</v>
      </c>
      <c r="Q71" s="247"/>
      <c r="R71" s="242"/>
      <c r="S71" s="261"/>
      <c r="T71" s="262"/>
      <c r="U71" s="262"/>
      <c r="V71" s="251" t="s">
        <v>190</v>
      </c>
      <c r="W71" s="261"/>
      <c r="X71" s="253"/>
      <c r="Y71" s="254" t="s">
        <v>241</v>
      </c>
      <c r="Z71" s="255">
        <v>42467</v>
      </c>
      <c r="AA71" s="263"/>
      <c r="AB71" s="254" t="s">
        <v>3220</v>
      </c>
      <c r="AC71" s="256" t="s">
        <v>505</v>
      </c>
      <c r="AD71" s="257"/>
      <c r="AE71" s="258" t="s">
        <v>404</v>
      </c>
    </row>
    <row r="72" spans="1:31" ht="24.95" customHeight="1" x14ac:dyDescent="0.25">
      <c r="A72" s="232">
        <v>64</v>
      </c>
      <c r="B72" s="241" t="s">
        <v>508</v>
      </c>
      <c r="C72" s="241">
        <f t="shared" si="0"/>
        <v>10</v>
      </c>
      <c r="D72" s="241"/>
      <c r="E72" s="242"/>
      <c r="F72" s="242"/>
      <c r="G72" s="241">
        <v>0</v>
      </c>
      <c r="H72" s="241"/>
      <c r="I72" s="242"/>
      <c r="J72" s="242"/>
      <c r="K72" s="242"/>
      <c r="L72" s="243">
        <v>42383</v>
      </c>
      <c r="M72" s="244" t="s">
        <v>246</v>
      </c>
      <c r="N72" s="264" t="s">
        <v>218</v>
      </c>
      <c r="O72" s="245">
        <v>121008105.90000001</v>
      </c>
      <c r="P72" s="246" t="s">
        <v>3221</v>
      </c>
      <c r="Q72" s="247"/>
      <c r="R72" s="242"/>
      <c r="S72" s="261"/>
      <c r="T72" s="262"/>
      <c r="U72" s="250" t="s">
        <v>219</v>
      </c>
      <c r="V72" s="251" t="s">
        <v>190</v>
      </c>
      <c r="W72" s="261"/>
      <c r="X72" s="253"/>
      <c r="Y72" s="263"/>
      <c r="Z72" s="263"/>
      <c r="AA72" s="263"/>
      <c r="AB72" s="263"/>
      <c r="AC72" s="256" t="s">
        <v>220</v>
      </c>
      <c r="AD72" s="257">
        <v>42499</v>
      </c>
      <c r="AE72" s="258">
        <v>94</v>
      </c>
    </row>
    <row r="73" spans="1:31" ht="24.95" customHeight="1" x14ac:dyDescent="0.25">
      <c r="A73" s="232">
        <v>65</v>
      </c>
      <c r="B73" s="241" t="s">
        <v>510</v>
      </c>
      <c r="C73" s="241">
        <f t="shared" si="0"/>
        <v>10</v>
      </c>
      <c r="D73" s="241"/>
      <c r="E73" s="242"/>
      <c r="F73" s="242"/>
      <c r="G73" s="241">
        <v>0</v>
      </c>
      <c r="H73" s="241"/>
      <c r="I73" s="242"/>
      <c r="J73" s="242"/>
      <c r="K73" s="242"/>
      <c r="L73" s="243">
        <v>42383</v>
      </c>
      <c r="M73" s="244" t="s">
        <v>3222</v>
      </c>
      <c r="N73" s="264" t="s">
        <v>218</v>
      </c>
      <c r="O73" s="245">
        <v>40500000</v>
      </c>
      <c r="P73" s="246" t="s">
        <v>3223</v>
      </c>
      <c r="Q73" s="265" t="s">
        <v>226</v>
      </c>
      <c r="R73" s="242"/>
      <c r="S73" s="261"/>
      <c r="T73" s="262"/>
      <c r="U73" s="250" t="s">
        <v>219</v>
      </c>
      <c r="V73" s="251" t="s">
        <v>190</v>
      </c>
      <c r="W73" s="261"/>
      <c r="X73" s="253"/>
      <c r="Y73" s="263"/>
      <c r="Z73" s="263"/>
      <c r="AA73" s="263"/>
      <c r="AB73" s="263"/>
      <c r="AC73" s="256" t="s">
        <v>220</v>
      </c>
      <c r="AD73" s="257">
        <v>42499</v>
      </c>
      <c r="AE73" s="258">
        <v>94</v>
      </c>
    </row>
    <row r="74" spans="1:31" ht="24.95" customHeight="1" x14ac:dyDescent="0.25">
      <c r="A74" s="232">
        <v>66</v>
      </c>
      <c r="B74" s="241" t="s">
        <v>512</v>
      </c>
      <c r="C74" s="241">
        <f t="shared" ref="C74:C137" si="1">LEN(B74)</f>
        <v>11</v>
      </c>
      <c r="D74" s="241"/>
      <c r="E74" s="242"/>
      <c r="F74" s="242"/>
      <c r="G74" s="241">
        <v>0</v>
      </c>
      <c r="H74" s="241"/>
      <c r="I74" s="242"/>
      <c r="J74" s="242"/>
      <c r="K74" s="242"/>
      <c r="L74" s="243">
        <v>42383</v>
      </c>
      <c r="M74" s="244" t="s">
        <v>364</v>
      </c>
      <c r="N74" s="264" t="s">
        <v>365</v>
      </c>
      <c r="O74" s="245">
        <v>39608372</v>
      </c>
      <c r="P74" s="246" t="s">
        <v>3224</v>
      </c>
      <c r="Q74" s="247"/>
      <c r="R74" s="242"/>
      <c r="S74" s="261"/>
      <c r="T74" s="262"/>
      <c r="U74" s="250" t="s">
        <v>219</v>
      </c>
      <c r="V74" s="251" t="s">
        <v>190</v>
      </c>
      <c r="W74" s="261"/>
      <c r="X74" s="253"/>
      <c r="Y74" s="263"/>
      <c r="Z74" s="263"/>
      <c r="AA74" s="263"/>
      <c r="AB74" s="263"/>
      <c r="AC74" s="256" t="s">
        <v>220</v>
      </c>
      <c r="AD74" s="257">
        <v>42499</v>
      </c>
      <c r="AE74" s="258">
        <v>94</v>
      </c>
    </row>
    <row r="75" spans="1:31" ht="24.95" customHeight="1" x14ac:dyDescent="0.25">
      <c r="A75" s="232">
        <v>67</v>
      </c>
      <c r="B75" s="241" t="s">
        <v>515</v>
      </c>
      <c r="C75" s="241">
        <f t="shared" si="1"/>
        <v>10</v>
      </c>
      <c r="D75" s="241"/>
      <c r="E75" s="242"/>
      <c r="F75" s="242"/>
      <c r="G75" s="241">
        <v>0</v>
      </c>
      <c r="H75" s="241"/>
      <c r="I75" s="242"/>
      <c r="J75" s="242"/>
      <c r="K75" s="242"/>
      <c r="L75" s="243">
        <v>42383</v>
      </c>
      <c r="M75" s="244" t="s">
        <v>364</v>
      </c>
      <c r="N75" s="264" t="s">
        <v>454</v>
      </c>
      <c r="O75" s="245">
        <v>16130000</v>
      </c>
      <c r="P75" s="246" t="s">
        <v>3225</v>
      </c>
      <c r="Q75" s="247"/>
      <c r="R75" s="242"/>
      <c r="S75" s="261"/>
      <c r="T75" s="262"/>
      <c r="U75" s="250" t="s">
        <v>219</v>
      </c>
      <c r="V75" s="251" t="s">
        <v>190</v>
      </c>
      <c r="W75" s="261"/>
      <c r="X75" s="253"/>
      <c r="Y75" s="263"/>
      <c r="Z75" s="263"/>
      <c r="AA75" s="263"/>
      <c r="AB75" s="263"/>
      <c r="AC75" s="256" t="s">
        <v>220</v>
      </c>
      <c r="AD75" s="257">
        <v>42499</v>
      </c>
      <c r="AE75" s="258">
        <v>94</v>
      </c>
    </row>
    <row r="76" spans="1:31" ht="24.95" customHeight="1" x14ac:dyDescent="0.25">
      <c r="A76" s="232">
        <v>68</v>
      </c>
      <c r="B76" s="241" t="s">
        <v>518</v>
      </c>
      <c r="C76" s="241">
        <f t="shared" si="1"/>
        <v>10</v>
      </c>
      <c r="D76" s="241"/>
      <c r="E76" s="242"/>
      <c r="F76" s="242"/>
      <c r="G76" s="241">
        <v>0</v>
      </c>
      <c r="H76" s="241"/>
      <c r="I76" s="242"/>
      <c r="J76" s="242"/>
      <c r="K76" s="242"/>
      <c r="L76" s="243">
        <v>42383</v>
      </c>
      <c r="M76" s="244" t="s">
        <v>217</v>
      </c>
      <c r="N76" s="264" t="s">
        <v>485</v>
      </c>
      <c r="O76" s="245">
        <v>49500000</v>
      </c>
      <c r="P76" s="246" t="s">
        <v>3226</v>
      </c>
      <c r="Q76" s="247"/>
      <c r="R76" s="242"/>
      <c r="S76" s="261"/>
      <c r="T76" s="262"/>
      <c r="U76" s="250" t="s">
        <v>219</v>
      </c>
      <c r="V76" s="251" t="s">
        <v>190</v>
      </c>
      <c r="W76" s="261"/>
      <c r="X76" s="253"/>
      <c r="Y76" s="263"/>
      <c r="Z76" s="263"/>
      <c r="AA76" s="263"/>
      <c r="AB76" s="263"/>
      <c r="AC76" s="256" t="s">
        <v>220</v>
      </c>
      <c r="AD76" s="257">
        <v>42499</v>
      </c>
      <c r="AE76" s="258">
        <v>94</v>
      </c>
    </row>
    <row r="77" spans="1:31" ht="24.95" customHeight="1" x14ac:dyDescent="0.25">
      <c r="A77" s="232">
        <v>69</v>
      </c>
      <c r="B77" s="241" t="s">
        <v>522</v>
      </c>
      <c r="C77" s="241">
        <f t="shared" si="1"/>
        <v>11</v>
      </c>
      <c r="D77" s="241"/>
      <c r="E77" s="242"/>
      <c r="F77" s="242"/>
      <c r="G77" s="241">
        <v>0</v>
      </c>
      <c r="H77" s="241"/>
      <c r="I77" s="242"/>
      <c r="J77" s="242"/>
      <c r="K77" s="242"/>
      <c r="L77" s="243">
        <v>42383</v>
      </c>
      <c r="M77" s="279" t="s">
        <v>217</v>
      </c>
      <c r="N77" s="264" t="s">
        <v>485</v>
      </c>
      <c r="O77" s="245">
        <v>37319999.890000001</v>
      </c>
      <c r="P77" s="246" t="s">
        <v>3227</v>
      </c>
      <c r="Q77" s="247"/>
      <c r="R77" s="242"/>
      <c r="S77" s="261"/>
      <c r="T77" s="262"/>
      <c r="U77" s="250" t="s">
        <v>219</v>
      </c>
      <c r="V77" s="251" t="s">
        <v>190</v>
      </c>
      <c r="W77" s="261"/>
      <c r="X77" s="253"/>
      <c r="Y77" s="263"/>
      <c r="Z77" s="263"/>
      <c r="AA77" s="263"/>
      <c r="AB77" s="263"/>
      <c r="AC77" s="256" t="s">
        <v>220</v>
      </c>
      <c r="AD77" s="257">
        <v>42499</v>
      </c>
      <c r="AE77" s="258">
        <v>94</v>
      </c>
    </row>
    <row r="78" spans="1:31" ht="24.95" customHeight="1" x14ac:dyDescent="0.25">
      <c r="A78" s="232">
        <v>70</v>
      </c>
      <c r="B78" s="241" t="s">
        <v>523</v>
      </c>
      <c r="C78" s="241">
        <f t="shared" si="1"/>
        <v>11</v>
      </c>
      <c r="D78" s="241"/>
      <c r="E78" s="242"/>
      <c r="F78" s="242"/>
      <c r="G78" s="241">
        <v>0</v>
      </c>
      <c r="H78" s="241"/>
      <c r="I78" s="242"/>
      <c r="J78" s="242"/>
      <c r="K78" s="242"/>
      <c r="L78" s="243">
        <v>42383</v>
      </c>
      <c r="M78" s="244" t="s">
        <v>246</v>
      </c>
      <c r="N78" s="264" t="s">
        <v>454</v>
      </c>
      <c r="O78" s="245">
        <v>98397512</v>
      </c>
      <c r="P78" s="246" t="s">
        <v>3228</v>
      </c>
      <c r="Q78" s="247"/>
      <c r="R78" s="242"/>
      <c r="S78" s="261"/>
      <c r="T78" s="262"/>
      <c r="U78" s="250" t="s">
        <v>219</v>
      </c>
      <c r="V78" s="251" t="s">
        <v>190</v>
      </c>
      <c r="W78" s="261"/>
      <c r="X78" s="253"/>
      <c r="Y78" s="263"/>
      <c r="Z78" s="263"/>
      <c r="AA78" s="263"/>
      <c r="AB78" s="263"/>
      <c r="AC78" s="256" t="s">
        <v>220</v>
      </c>
      <c r="AD78" s="257">
        <v>42499</v>
      </c>
      <c r="AE78" s="258">
        <v>94</v>
      </c>
    </row>
    <row r="79" spans="1:31" ht="24.95" customHeight="1" x14ac:dyDescent="0.25">
      <c r="A79" s="232">
        <v>71</v>
      </c>
      <c r="B79" s="241" t="s">
        <v>524</v>
      </c>
      <c r="C79" s="241">
        <f t="shared" si="1"/>
        <v>11</v>
      </c>
      <c r="D79" s="241"/>
      <c r="E79" s="242"/>
      <c r="F79" s="242"/>
      <c r="G79" s="241">
        <v>0</v>
      </c>
      <c r="H79" s="241"/>
      <c r="I79" s="242"/>
      <c r="J79" s="242"/>
      <c r="K79" s="260" t="s">
        <v>525</v>
      </c>
      <c r="L79" s="243">
        <v>42383</v>
      </c>
      <c r="M79" s="244" t="s">
        <v>246</v>
      </c>
      <c r="N79" s="264" t="s">
        <v>3151</v>
      </c>
      <c r="O79" s="245">
        <v>87543483.390000001</v>
      </c>
      <c r="P79" s="246" t="s">
        <v>3229</v>
      </c>
      <c r="Q79" s="247"/>
      <c r="R79" s="242"/>
      <c r="S79" s="261"/>
      <c r="T79" s="262"/>
      <c r="U79" s="250" t="s">
        <v>219</v>
      </c>
      <c r="V79" s="251" t="s">
        <v>55</v>
      </c>
      <c r="W79" s="261"/>
      <c r="X79" s="253"/>
      <c r="Y79" s="254" t="s">
        <v>203</v>
      </c>
      <c r="Z79" s="255">
        <v>42465</v>
      </c>
      <c r="AA79" s="263"/>
      <c r="AB79" s="254" t="s">
        <v>3230</v>
      </c>
      <c r="AC79" s="256" t="s">
        <v>203</v>
      </c>
      <c r="AD79" s="257"/>
      <c r="AE79" s="258" t="s">
        <v>404</v>
      </c>
    </row>
    <row r="80" spans="1:31" ht="24.95" customHeight="1" x14ac:dyDescent="0.25">
      <c r="A80" s="232">
        <v>72</v>
      </c>
      <c r="B80" s="241" t="s">
        <v>527</v>
      </c>
      <c r="C80" s="241">
        <f t="shared" si="1"/>
        <v>11</v>
      </c>
      <c r="D80" s="241"/>
      <c r="E80" s="242"/>
      <c r="F80" s="242"/>
      <c r="G80" s="241">
        <v>0</v>
      </c>
      <c r="H80" s="241"/>
      <c r="I80" s="242"/>
      <c r="J80" s="242"/>
      <c r="K80" s="242"/>
      <c r="L80" s="243">
        <v>42457</v>
      </c>
      <c r="M80" s="244" t="s">
        <v>47</v>
      </c>
      <c r="N80" s="264" t="s">
        <v>528</v>
      </c>
      <c r="O80" s="269">
        <v>4016250.01</v>
      </c>
      <c r="P80" s="246" t="s">
        <v>3231</v>
      </c>
      <c r="Q80" s="247"/>
      <c r="R80" s="242"/>
      <c r="S80" s="248" t="s">
        <v>116</v>
      </c>
      <c r="T80" s="249">
        <v>42558</v>
      </c>
      <c r="U80" s="251" t="s">
        <v>286</v>
      </c>
      <c r="V80" s="251" t="s">
        <v>70</v>
      </c>
      <c r="W80" s="261"/>
      <c r="X80" s="253" t="s">
        <v>4517</v>
      </c>
      <c r="Y80" s="254" t="s">
        <v>177</v>
      </c>
      <c r="Z80" s="255">
        <v>42565</v>
      </c>
      <c r="AA80" s="254" t="s">
        <v>529</v>
      </c>
      <c r="AB80" s="254" t="s">
        <v>530</v>
      </c>
      <c r="AC80" s="256" t="s">
        <v>181</v>
      </c>
      <c r="AD80" s="257">
        <v>42565</v>
      </c>
      <c r="AE80" s="258" t="s">
        <v>355</v>
      </c>
    </row>
    <row r="81" spans="1:31" ht="24.95" customHeight="1" x14ac:dyDescent="0.25">
      <c r="A81" s="232">
        <v>73</v>
      </c>
      <c r="B81" s="241" t="s">
        <v>533</v>
      </c>
      <c r="C81" s="241">
        <f t="shared" si="1"/>
        <v>11</v>
      </c>
      <c r="D81" s="241"/>
      <c r="E81" s="242"/>
      <c r="F81" s="242"/>
      <c r="G81" s="241">
        <v>0</v>
      </c>
      <c r="H81" s="241"/>
      <c r="I81" s="242"/>
      <c r="J81" s="242"/>
      <c r="K81" s="260" t="s">
        <v>534</v>
      </c>
      <c r="L81" s="243">
        <v>42430</v>
      </c>
      <c r="M81" s="244" t="s">
        <v>3232</v>
      </c>
      <c r="N81" s="264" t="s">
        <v>535</v>
      </c>
      <c r="O81" s="245">
        <v>7546560</v>
      </c>
      <c r="P81" s="246" t="s">
        <v>3233</v>
      </c>
      <c r="Q81" s="247"/>
      <c r="R81" s="242"/>
      <c r="S81" s="261"/>
      <c r="T81" s="262"/>
      <c r="U81" s="250" t="s">
        <v>219</v>
      </c>
      <c r="V81" s="251" t="s">
        <v>55</v>
      </c>
      <c r="W81" s="261"/>
      <c r="X81" s="253"/>
      <c r="Y81" s="263"/>
      <c r="Z81" s="263"/>
      <c r="AA81" s="263"/>
      <c r="AB81" s="263"/>
      <c r="AC81" s="277"/>
      <c r="AD81" s="257"/>
      <c r="AE81" s="258" t="s">
        <v>404</v>
      </c>
    </row>
    <row r="82" spans="1:31" ht="24.95" customHeight="1" x14ac:dyDescent="0.25">
      <c r="A82" s="232">
        <v>74</v>
      </c>
      <c r="B82" s="241" t="s">
        <v>537</v>
      </c>
      <c r="C82" s="241">
        <f t="shared" si="1"/>
        <v>11</v>
      </c>
      <c r="D82" s="241"/>
      <c r="E82" s="242"/>
      <c r="F82" s="242"/>
      <c r="G82" s="241">
        <v>0</v>
      </c>
      <c r="H82" s="241"/>
      <c r="I82" s="242"/>
      <c r="J82" s="242"/>
      <c r="K82" s="242"/>
      <c r="L82" s="243">
        <v>42467</v>
      </c>
      <c r="M82" s="244" t="s">
        <v>309</v>
      </c>
      <c r="N82" s="264" t="s">
        <v>538</v>
      </c>
      <c r="O82" s="245">
        <v>2900627.88</v>
      </c>
      <c r="P82" s="246" t="s">
        <v>539</v>
      </c>
      <c r="Q82" s="247"/>
      <c r="R82" s="242"/>
      <c r="S82" s="261"/>
      <c r="T82" s="262"/>
      <c r="U82" s="250" t="s">
        <v>219</v>
      </c>
      <c r="V82" s="251" t="s">
        <v>55</v>
      </c>
      <c r="W82" s="261"/>
      <c r="X82" s="253" t="s">
        <v>540</v>
      </c>
      <c r="Y82" s="263"/>
      <c r="Z82" s="263"/>
      <c r="AA82" s="263"/>
      <c r="AB82" s="263"/>
      <c r="AC82" s="256" t="s">
        <v>220</v>
      </c>
      <c r="AD82" s="257">
        <v>42499</v>
      </c>
      <c r="AE82" s="258">
        <v>94</v>
      </c>
    </row>
    <row r="83" spans="1:31" ht="24.95" customHeight="1" x14ac:dyDescent="0.25">
      <c r="A83" s="232">
        <v>75</v>
      </c>
      <c r="B83" s="241" t="s">
        <v>543</v>
      </c>
      <c r="C83" s="241">
        <f t="shared" si="1"/>
        <v>11</v>
      </c>
      <c r="D83" s="241"/>
      <c r="E83" s="242"/>
      <c r="F83" s="242"/>
      <c r="G83" s="241">
        <v>0</v>
      </c>
      <c r="H83" s="241"/>
      <c r="I83" s="242"/>
      <c r="J83" s="242"/>
      <c r="K83" s="242"/>
      <c r="L83" s="243">
        <v>42468</v>
      </c>
      <c r="M83" s="244" t="s">
        <v>3234</v>
      </c>
      <c r="N83" s="242"/>
      <c r="O83" s="242"/>
      <c r="P83" s="246" t="s">
        <v>544</v>
      </c>
      <c r="Q83" s="265" t="s">
        <v>226</v>
      </c>
      <c r="R83" s="242"/>
      <c r="S83" s="261"/>
      <c r="T83" s="262"/>
      <c r="U83" s="251" t="s">
        <v>354</v>
      </c>
      <c r="V83" s="251" t="s">
        <v>205</v>
      </c>
      <c r="W83" s="261"/>
      <c r="X83" s="253" t="s">
        <v>545</v>
      </c>
      <c r="Y83" s="263"/>
      <c r="Z83" s="263"/>
      <c r="AA83" s="263"/>
      <c r="AB83" s="263"/>
      <c r="AC83" s="277"/>
      <c r="AD83" s="257"/>
      <c r="AE83" s="258" t="s">
        <v>404</v>
      </c>
    </row>
    <row r="84" spans="1:31" ht="24.95" customHeight="1" x14ac:dyDescent="0.25">
      <c r="A84" s="232">
        <v>76</v>
      </c>
      <c r="B84" s="241" t="s">
        <v>549</v>
      </c>
      <c r="C84" s="241">
        <f t="shared" si="1"/>
        <v>11</v>
      </c>
      <c r="D84" s="241"/>
      <c r="E84" s="242"/>
      <c r="F84" s="241" t="s">
        <v>4518</v>
      </c>
      <c r="G84" s="241">
        <v>11</v>
      </c>
      <c r="H84" s="241"/>
      <c r="I84" s="242"/>
      <c r="J84" s="242"/>
      <c r="K84" s="278" t="s">
        <v>550</v>
      </c>
      <c r="L84" s="243">
        <v>42468</v>
      </c>
      <c r="M84" s="244" t="s">
        <v>3235</v>
      </c>
      <c r="N84" s="264" t="s">
        <v>551</v>
      </c>
      <c r="O84" s="280">
        <v>2562780</v>
      </c>
      <c r="P84" s="246" t="s">
        <v>3236</v>
      </c>
      <c r="Q84" s="265" t="s">
        <v>226</v>
      </c>
      <c r="R84" s="242"/>
      <c r="S84" s="248" t="s">
        <v>250</v>
      </c>
      <c r="T84" s="249">
        <v>42544</v>
      </c>
      <c r="U84" s="250" t="s">
        <v>268</v>
      </c>
      <c r="V84" s="251" t="s">
        <v>142</v>
      </c>
      <c r="W84" s="261"/>
      <c r="X84" s="253"/>
      <c r="Y84" s="254" t="s">
        <v>215</v>
      </c>
      <c r="Z84" s="255">
        <v>42534</v>
      </c>
      <c r="AA84" s="254" t="s">
        <v>552</v>
      </c>
      <c r="AB84" s="254" t="s">
        <v>554</v>
      </c>
      <c r="AC84" s="256" t="s">
        <v>207</v>
      </c>
      <c r="AD84" s="257">
        <v>42545</v>
      </c>
      <c r="AE84" s="258">
        <v>48</v>
      </c>
    </row>
    <row r="85" spans="1:31" ht="24.95" customHeight="1" x14ac:dyDescent="0.25">
      <c r="A85" s="232">
        <v>77</v>
      </c>
      <c r="B85" s="241" t="s">
        <v>556</v>
      </c>
      <c r="C85" s="241">
        <f t="shared" si="1"/>
        <v>11</v>
      </c>
      <c r="D85" s="241"/>
      <c r="E85" s="242"/>
      <c r="F85" s="241" t="s">
        <v>4519</v>
      </c>
      <c r="G85" s="241">
        <v>11</v>
      </c>
      <c r="H85" s="241"/>
      <c r="I85" s="242"/>
      <c r="J85" s="242"/>
      <c r="K85" s="260" t="s">
        <v>558</v>
      </c>
      <c r="L85" s="243">
        <v>42468</v>
      </c>
      <c r="M85" s="244" t="s">
        <v>509</v>
      </c>
      <c r="N85" s="242"/>
      <c r="O85" s="280">
        <v>3722699</v>
      </c>
      <c r="P85" s="246" t="s">
        <v>559</v>
      </c>
      <c r="Q85" s="265" t="s">
        <v>226</v>
      </c>
      <c r="R85" s="242"/>
      <c r="S85" s="248" t="s">
        <v>116</v>
      </c>
      <c r="T85" s="249">
        <v>42557</v>
      </c>
      <c r="U85" s="251" t="s">
        <v>286</v>
      </c>
      <c r="V85" s="251" t="s">
        <v>142</v>
      </c>
      <c r="W85" s="268">
        <v>31921</v>
      </c>
      <c r="X85" s="253" t="s">
        <v>3237</v>
      </c>
      <c r="Y85" s="263"/>
      <c r="Z85" s="263"/>
      <c r="AA85" s="263"/>
      <c r="AB85" s="263"/>
      <c r="AC85" s="256" t="s">
        <v>207</v>
      </c>
      <c r="AD85" s="257">
        <v>42558</v>
      </c>
      <c r="AE85" s="258">
        <v>35</v>
      </c>
    </row>
    <row r="86" spans="1:31" ht="24.95" customHeight="1" x14ac:dyDescent="0.25">
      <c r="A86" s="232">
        <v>78</v>
      </c>
      <c r="B86" s="241" t="s">
        <v>561</v>
      </c>
      <c r="C86" s="241">
        <f t="shared" si="1"/>
        <v>11</v>
      </c>
      <c r="D86" s="241"/>
      <c r="E86" s="242"/>
      <c r="F86" s="242"/>
      <c r="G86" s="241">
        <v>0</v>
      </c>
      <c r="H86" s="241"/>
      <c r="I86" s="242"/>
      <c r="J86" s="242"/>
      <c r="K86" s="260" t="s">
        <v>562</v>
      </c>
      <c r="L86" s="243">
        <v>42468</v>
      </c>
      <c r="M86" s="244" t="s">
        <v>300</v>
      </c>
      <c r="N86" s="264" t="s">
        <v>551</v>
      </c>
      <c r="O86" s="280">
        <v>308080.75</v>
      </c>
      <c r="P86" s="246" t="s">
        <v>3238</v>
      </c>
      <c r="Q86" s="265" t="s">
        <v>226</v>
      </c>
      <c r="R86" s="242"/>
      <c r="S86" s="261"/>
      <c r="T86" s="262"/>
      <c r="U86" s="250" t="s">
        <v>268</v>
      </c>
      <c r="V86" s="251" t="s">
        <v>142</v>
      </c>
      <c r="W86" s="261"/>
      <c r="X86" s="253"/>
      <c r="Y86" s="254" t="s">
        <v>215</v>
      </c>
      <c r="Z86" s="255">
        <v>42534</v>
      </c>
      <c r="AA86" s="254" t="s">
        <v>563</v>
      </c>
      <c r="AB86" s="254" t="s">
        <v>564</v>
      </c>
      <c r="AC86" s="256" t="s">
        <v>215</v>
      </c>
      <c r="AD86" s="257">
        <v>42535</v>
      </c>
      <c r="AE86" s="258">
        <v>58</v>
      </c>
    </row>
    <row r="87" spans="1:31" ht="24.95" customHeight="1" x14ac:dyDescent="0.25">
      <c r="A87" s="232">
        <v>79</v>
      </c>
      <c r="B87" s="241" t="s">
        <v>566</v>
      </c>
      <c r="C87" s="241">
        <f t="shared" si="1"/>
        <v>10</v>
      </c>
      <c r="D87" s="241"/>
      <c r="E87" s="242"/>
      <c r="F87" s="242"/>
      <c r="G87" s="241">
        <v>0</v>
      </c>
      <c r="H87" s="241"/>
      <c r="I87" s="242"/>
      <c r="J87" s="242"/>
      <c r="K87" s="242"/>
      <c r="L87" s="243">
        <v>42471</v>
      </c>
      <c r="M87" s="244" t="s">
        <v>402</v>
      </c>
      <c r="N87" s="264" t="s">
        <v>403</v>
      </c>
      <c r="O87" s="245">
        <v>17550</v>
      </c>
      <c r="P87" s="246" t="s">
        <v>3239</v>
      </c>
      <c r="Q87" s="281" t="s">
        <v>270</v>
      </c>
      <c r="R87" s="242"/>
      <c r="S87" s="261"/>
      <c r="T87" s="262"/>
      <c r="U87" s="251" t="s">
        <v>456</v>
      </c>
      <c r="V87" s="251" t="s">
        <v>457</v>
      </c>
      <c r="W87" s="261"/>
      <c r="X87" s="253" t="s">
        <v>3240</v>
      </c>
      <c r="Y87" s="263"/>
      <c r="Z87" s="263"/>
      <c r="AA87" s="263"/>
      <c r="AB87" s="263"/>
      <c r="AC87" s="277"/>
      <c r="AD87" s="257"/>
      <c r="AE87" s="258" t="s">
        <v>404</v>
      </c>
    </row>
    <row r="88" spans="1:31" ht="24.95" customHeight="1" x14ac:dyDescent="0.25">
      <c r="A88" s="232">
        <v>80</v>
      </c>
      <c r="B88" s="241" t="s">
        <v>569</v>
      </c>
      <c r="C88" s="241">
        <f t="shared" si="1"/>
        <v>11</v>
      </c>
      <c r="D88" s="241"/>
      <c r="E88" s="242"/>
      <c r="F88" s="242"/>
      <c r="G88" s="241">
        <v>0</v>
      </c>
      <c r="H88" s="241"/>
      <c r="I88" s="242"/>
      <c r="J88" s="242"/>
      <c r="K88" s="260" t="s">
        <v>576</v>
      </c>
      <c r="L88" s="243">
        <v>42471</v>
      </c>
      <c r="M88" s="242"/>
      <c r="N88" s="264" t="s">
        <v>573</v>
      </c>
      <c r="O88" s="245">
        <v>17548</v>
      </c>
      <c r="P88" s="246" t="s">
        <v>3241</v>
      </c>
      <c r="Q88" s="247"/>
      <c r="R88" s="242"/>
      <c r="S88" s="261"/>
      <c r="T88" s="262"/>
      <c r="U88" s="251" t="s">
        <v>354</v>
      </c>
      <c r="V88" s="251" t="s">
        <v>205</v>
      </c>
      <c r="W88" s="261"/>
      <c r="X88" s="253" t="s">
        <v>575</v>
      </c>
      <c r="Y88" s="263"/>
      <c r="Z88" s="263"/>
      <c r="AA88" s="263"/>
      <c r="AB88" s="263"/>
      <c r="AC88" s="256" t="s">
        <v>220</v>
      </c>
      <c r="AD88" s="257">
        <v>42499</v>
      </c>
      <c r="AE88" s="258">
        <v>94</v>
      </c>
    </row>
    <row r="89" spans="1:31" ht="24.95" customHeight="1" x14ac:dyDescent="0.25">
      <c r="A89" s="232">
        <v>81</v>
      </c>
      <c r="B89" s="241" t="s">
        <v>578</v>
      </c>
      <c r="C89" s="241">
        <f t="shared" si="1"/>
        <v>11</v>
      </c>
      <c r="D89" s="241"/>
      <c r="E89" s="242"/>
      <c r="F89" s="242"/>
      <c r="G89" s="241">
        <v>0</v>
      </c>
      <c r="H89" s="241"/>
      <c r="I89" s="242"/>
      <c r="J89" s="242"/>
      <c r="K89" s="242"/>
      <c r="L89" s="243">
        <v>42471</v>
      </c>
      <c r="M89" s="244" t="s">
        <v>187</v>
      </c>
      <c r="N89" s="264" t="s">
        <v>579</v>
      </c>
      <c r="O89" s="245">
        <v>114212.75</v>
      </c>
      <c r="P89" s="246" t="s">
        <v>581</v>
      </c>
      <c r="Q89" s="247"/>
      <c r="R89" s="242"/>
      <c r="S89" s="261"/>
      <c r="T89" s="262"/>
      <c r="U89" s="250" t="s">
        <v>219</v>
      </c>
      <c r="V89" s="251" t="s">
        <v>574</v>
      </c>
      <c r="W89" s="252">
        <v>42576</v>
      </c>
      <c r="X89" s="253"/>
      <c r="Y89" s="254" t="s">
        <v>206</v>
      </c>
      <c r="Z89" s="255">
        <v>42591</v>
      </c>
      <c r="AA89" s="263"/>
      <c r="AB89" s="263"/>
      <c r="AC89" s="256" t="s">
        <v>602</v>
      </c>
      <c r="AD89" s="257">
        <v>42499</v>
      </c>
      <c r="AE89" s="258">
        <v>94</v>
      </c>
    </row>
    <row r="90" spans="1:31" ht="24.95" customHeight="1" x14ac:dyDescent="0.25">
      <c r="A90" s="232">
        <v>82</v>
      </c>
      <c r="B90" s="241" t="s">
        <v>583</v>
      </c>
      <c r="C90" s="241">
        <f t="shared" si="1"/>
        <v>11</v>
      </c>
      <c r="D90" s="241"/>
      <c r="E90" s="242"/>
      <c r="F90" s="242"/>
      <c r="G90" s="241">
        <v>0</v>
      </c>
      <c r="H90" s="241"/>
      <c r="I90" s="242"/>
      <c r="J90" s="242"/>
      <c r="K90" s="242"/>
      <c r="L90" s="243">
        <v>42471</v>
      </c>
      <c r="M90" s="244" t="s">
        <v>373</v>
      </c>
      <c r="N90" s="242"/>
      <c r="O90" s="269">
        <v>1265588.0900000001</v>
      </c>
      <c r="P90" s="246" t="s">
        <v>3242</v>
      </c>
      <c r="Q90" s="265" t="s">
        <v>226</v>
      </c>
      <c r="R90" s="242"/>
      <c r="S90" s="261"/>
      <c r="T90" s="262"/>
      <c r="U90" s="250" t="s">
        <v>268</v>
      </c>
      <c r="V90" s="251" t="s">
        <v>112</v>
      </c>
      <c r="W90" s="252">
        <v>42524</v>
      </c>
      <c r="X90" s="253"/>
      <c r="Y90" s="263"/>
      <c r="Z90" s="263"/>
      <c r="AA90" s="263"/>
      <c r="AB90" s="263"/>
      <c r="AC90" s="256" t="s">
        <v>220</v>
      </c>
      <c r="AD90" s="257">
        <v>42499</v>
      </c>
      <c r="AE90" s="258">
        <v>94</v>
      </c>
    </row>
    <row r="91" spans="1:31" ht="24.95" customHeight="1" x14ac:dyDescent="0.25">
      <c r="A91" s="232">
        <v>83</v>
      </c>
      <c r="B91" s="241" t="s">
        <v>124</v>
      </c>
      <c r="C91" s="241">
        <f t="shared" si="1"/>
        <v>11</v>
      </c>
      <c r="D91" s="241"/>
      <c r="E91" s="242"/>
      <c r="F91" s="242"/>
      <c r="G91" s="241">
        <v>0</v>
      </c>
      <c r="H91" s="241"/>
      <c r="I91" s="242"/>
      <c r="J91" s="242"/>
      <c r="K91" s="242"/>
      <c r="L91" s="243">
        <v>42471</v>
      </c>
      <c r="M91" s="244" t="s">
        <v>509</v>
      </c>
      <c r="N91" s="264" t="s">
        <v>584</v>
      </c>
      <c r="O91" s="269">
        <v>40940.839999999997</v>
      </c>
      <c r="P91" s="246" t="s">
        <v>3243</v>
      </c>
      <c r="Q91" s="265" t="s">
        <v>226</v>
      </c>
      <c r="R91" s="242"/>
      <c r="S91" s="261"/>
      <c r="T91" s="262"/>
      <c r="U91" s="251" t="s">
        <v>456</v>
      </c>
      <c r="V91" s="251" t="s">
        <v>457</v>
      </c>
      <c r="W91" s="282">
        <v>42514</v>
      </c>
      <c r="X91" s="253" t="s">
        <v>589</v>
      </c>
      <c r="Y91" s="263"/>
      <c r="Z91" s="263"/>
      <c r="AA91" s="263"/>
      <c r="AB91" s="263"/>
      <c r="AC91" s="256" t="s">
        <v>207</v>
      </c>
      <c r="AD91" s="257">
        <v>42570</v>
      </c>
      <c r="AE91" s="258">
        <v>23</v>
      </c>
    </row>
    <row r="92" spans="1:31" ht="24.95" customHeight="1" x14ac:dyDescent="0.25">
      <c r="A92" s="232">
        <v>84</v>
      </c>
      <c r="B92" s="241" t="s">
        <v>591</v>
      </c>
      <c r="C92" s="241">
        <f t="shared" si="1"/>
        <v>10</v>
      </c>
      <c r="D92" s="241"/>
      <c r="E92" s="242"/>
      <c r="F92" s="242"/>
      <c r="G92" s="241">
        <v>0</v>
      </c>
      <c r="H92" s="241"/>
      <c r="I92" s="242"/>
      <c r="J92" s="242"/>
      <c r="K92" s="242"/>
      <c r="L92" s="243">
        <v>42471</v>
      </c>
      <c r="M92" s="244" t="s">
        <v>398</v>
      </c>
      <c r="N92" s="242"/>
      <c r="O92" s="283" t="s">
        <v>593</v>
      </c>
      <c r="P92" s="246" t="s">
        <v>3244</v>
      </c>
      <c r="Q92" s="265" t="s">
        <v>226</v>
      </c>
      <c r="R92" s="242"/>
      <c r="S92" s="261"/>
      <c r="T92" s="262"/>
      <c r="U92" s="251" t="s">
        <v>354</v>
      </c>
      <c r="V92" s="251" t="s">
        <v>205</v>
      </c>
      <c r="W92" s="261"/>
      <c r="X92" s="253" t="s">
        <v>595</v>
      </c>
      <c r="Y92" s="263"/>
      <c r="Z92" s="263"/>
      <c r="AA92" s="263"/>
      <c r="AB92" s="263"/>
      <c r="AC92" s="256" t="s">
        <v>220</v>
      </c>
      <c r="AD92" s="257">
        <v>42499</v>
      </c>
      <c r="AE92" s="258">
        <v>94</v>
      </c>
    </row>
    <row r="93" spans="1:31" ht="24.95" customHeight="1" x14ac:dyDescent="0.25">
      <c r="A93" s="270">
        <v>85</v>
      </c>
      <c r="B93" s="241" t="s">
        <v>597</v>
      </c>
      <c r="C93" s="241">
        <f t="shared" si="1"/>
        <v>11</v>
      </c>
      <c r="D93" s="241"/>
      <c r="E93" s="242"/>
      <c r="F93" s="242"/>
      <c r="G93" s="241">
        <v>0</v>
      </c>
      <c r="H93" s="241"/>
      <c r="I93" s="242"/>
      <c r="J93" s="242"/>
      <c r="K93" s="242"/>
      <c r="L93" s="243">
        <v>42471</v>
      </c>
      <c r="M93" s="244" t="s">
        <v>300</v>
      </c>
      <c r="N93" s="264" t="s">
        <v>599</v>
      </c>
      <c r="O93" s="273"/>
      <c r="P93" s="272" t="s">
        <v>3245</v>
      </c>
      <c r="Q93" s="284" t="s">
        <v>226</v>
      </c>
      <c r="R93" s="273"/>
      <c r="S93" s="284" t="s">
        <v>204</v>
      </c>
      <c r="T93" s="249">
        <v>42550</v>
      </c>
      <c r="U93" s="251" t="s">
        <v>354</v>
      </c>
      <c r="V93" s="251" t="s">
        <v>600</v>
      </c>
      <c r="W93" s="285">
        <v>42550</v>
      </c>
      <c r="X93" s="253" t="s">
        <v>356</v>
      </c>
      <c r="Y93" s="284" t="s">
        <v>204</v>
      </c>
      <c r="Z93" s="273"/>
      <c r="AA93" s="273"/>
      <c r="AB93" s="284" t="s">
        <v>601</v>
      </c>
      <c r="AC93" s="256" t="s">
        <v>602</v>
      </c>
      <c r="AD93" s="274">
        <v>42569</v>
      </c>
      <c r="AE93" s="258" t="s">
        <v>1259</v>
      </c>
    </row>
    <row r="94" spans="1:31" ht="24.95" customHeight="1" x14ac:dyDescent="0.25">
      <c r="A94" s="232">
        <v>86</v>
      </c>
      <c r="B94" s="241" t="s">
        <v>605</v>
      </c>
      <c r="C94" s="241">
        <f t="shared" si="1"/>
        <v>11</v>
      </c>
      <c r="D94" s="241"/>
      <c r="E94" s="242"/>
      <c r="F94" s="242"/>
      <c r="G94" s="241">
        <v>0</v>
      </c>
      <c r="H94" s="241"/>
      <c r="I94" s="242"/>
      <c r="J94" s="242"/>
      <c r="K94" s="242"/>
      <c r="L94" s="243">
        <v>42471</v>
      </c>
      <c r="M94" s="244" t="s">
        <v>571</v>
      </c>
      <c r="N94" s="264" t="s">
        <v>606</v>
      </c>
      <c r="O94" s="242"/>
      <c r="P94" s="246" t="s">
        <v>3246</v>
      </c>
      <c r="Q94" s="247"/>
      <c r="R94" s="242"/>
      <c r="S94" s="261"/>
      <c r="T94" s="262"/>
      <c r="U94" s="262"/>
      <c r="V94" s="251" t="s">
        <v>205</v>
      </c>
      <c r="W94" s="261"/>
      <c r="X94" s="253"/>
      <c r="Y94" s="263"/>
      <c r="Z94" s="263"/>
      <c r="AA94" s="263"/>
      <c r="AB94" s="263"/>
      <c r="AC94" s="256" t="s">
        <v>607</v>
      </c>
      <c r="AD94" s="257">
        <v>42468</v>
      </c>
      <c r="AE94" s="258">
        <v>125</v>
      </c>
    </row>
    <row r="95" spans="1:31" ht="24.95" customHeight="1" x14ac:dyDescent="0.25">
      <c r="A95" s="232">
        <v>87</v>
      </c>
      <c r="B95" s="241" t="s">
        <v>608</v>
      </c>
      <c r="C95" s="241">
        <f t="shared" si="1"/>
        <v>11</v>
      </c>
      <c r="D95" s="241"/>
      <c r="E95" s="242"/>
      <c r="F95" s="242"/>
      <c r="G95" s="241">
        <v>0</v>
      </c>
      <c r="H95" s="241"/>
      <c r="I95" s="242"/>
      <c r="J95" s="242"/>
      <c r="K95" s="242"/>
      <c r="L95" s="243">
        <v>42471</v>
      </c>
      <c r="M95" s="244" t="s">
        <v>3247</v>
      </c>
      <c r="N95" s="264" t="s">
        <v>609</v>
      </c>
      <c r="O95" s="269">
        <v>393700</v>
      </c>
      <c r="P95" s="246" t="s">
        <v>610</v>
      </c>
      <c r="Q95" s="265" t="s">
        <v>226</v>
      </c>
      <c r="R95" s="242"/>
      <c r="S95" s="261"/>
      <c r="T95" s="262"/>
      <c r="U95" s="251" t="s">
        <v>354</v>
      </c>
      <c r="V95" s="251" t="s">
        <v>205</v>
      </c>
      <c r="W95" s="261"/>
      <c r="X95" s="253" t="s">
        <v>335</v>
      </c>
      <c r="Y95" s="263"/>
      <c r="Z95" s="263"/>
      <c r="AA95" s="263"/>
      <c r="AB95" s="263"/>
      <c r="AC95" s="256" t="s">
        <v>220</v>
      </c>
      <c r="AD95" s="257">
        <v>42499</v>
      </c>
      <c r="AE95" s="258">
        <v>94</v>
      </c>
    </row>
    <row r="96" spans="1:31" ht="24.95" customHeight="1" x14ac:dyDescent="0.25">
      <c r="A96" s="232">
        <v>88</v>
      </c>
      <c r="B96" s="241" t="s">
        <v>613</v>
      </c>
      <c r="C96" s="241">
        <f t="shared" si="1"/>
        <v>11</v>
      </c>
      <c r="D96" s="241"/>
      <c r="E96" s="242"/>
      <c r="F96" s="242"/>
      <c r="G96" s="241">
        <v>0</v>
      </c>
      <c r="H96" s="241"/>
      <c r="I96" s="242"/>
      <c r="J96" s="242"/>
      <c r="K96" s="242"/>
      <c r="L96" s="243">
        <v>42471</v>
      </c>
      <c r="M96" s="244" t="s">
        <v>2263</v>
      </c>
      <c r="N96" s="264" t="s">
        <v>614</v>
      </c>
      <c r="O96" s="269">
        <v>1195000</v>
      </c>
      <c r="P96" s="246" t="s">
        <v>3248</v>
      </c>
      <c r="Q96" s="265" t="s">
        <v>226</v>
      </c>
      <c r="R96" s="242"/>
      <c r="S96" s="261"/>
      <c r="T96" s="262"/>
      <c r="U96" s="251" t="s">
        <v>354</v>
      </c>
      <c r="V96" s="251" t="s">
        <v>205</v>
      </c>
      <c r="W96" s="261"/>
      <c r="X96" s="253" t="s">
        <v>335</v>
      </c>
      <c r="Y96" s="263"/>
      <c r="Z96" s="263"/>
      <c r="AA96" s="263"/>
      <c r="AB96" s="263"/>
      <c r="AC96" s="256" t="s">
        <v>220</v>
      </c>
      <c r="AD96" s="257">
        <v>42499</v>
      </c>
      <c r="AE96" s="258">
        <v>94</v>
      </c>
    </row>
    <row r="97" spans="1:31" ht="24.95" customHeight="1" x14ac:dyDescent="0.25">
      <c r="A97" s="270">
        <v>89</v>
      </c>
      <c r="B97" s="241" t="s">
        <v>616</v>
      </c>
      <c r="C97" s="241">
        <f t="shared" si="1"/>
        <v>11</v>
      </c>
      <c r="D97" s="241"/>
      <c r="E97" s="242"/>
      <c r="F97" s="242"/>
      <c r="G97" s="241">
        <v>0</v>
      </c>
      <c r="H97" s="241"/>
      <c r="I97" s="242"/>
      <c r="J97" s="242"/>
      <c r="K97" s="242"/>
      <c r="L97" s="243">
        <v>42471</v>
      </c>
      <c r="M97" s="244" t="s">
        <v>193</v>
      </c>
      <c r="N97" s="264" t="s">
        <v>344</v>
      </c>
      <c r="O97" s="286">
        <v>297408.8</v>
      </c>
      <c r="P97" s="272" t="s">
        <v>3249</v>
      </c>
      <c r="Q97" s="273"/>
      <c r="R97" s="273"/>
      <c r="S97" s="273"/>
      <c r="T97" s="262"/>
      <c r="U97" s="251" t="s">
        <v>354</v>
      </c>
      <c r="V97" s="251" t="s">
        <v>600</v>
      </c>
      <c r="W97" s="273"/>
      <c r="X97" s="253" t="s">
        <v>617</v>
      </c>
      <c r="Y97" s="273"/>
      <c r="Z97" s="273"/>
      <c r="AA97" s="273"/>
      <c r="AB97" s="273"/>
      <c r="AC97" s="256" t="s">
        <v>220</v>
      </c>
      <c r="AD97" s="274">
        <v>42499</v>
      </c>
      <c r="AE97" s="258" t="s">
        <v>1259</v>
      </c>
    </row>
    <row r="98" spans="1:31" ht="24.95" customHeight="1" x14ac:dyDescent="0.25">
      <c r="A98" s="232">
        <v>90</v>
      </c>
      <c r="B98" s="241" t="s">
        <v>620</v>
      </c>
      <c r="C98" s="241">
        <f t="shared" si="1"/>
        <v>11</v>
      </c>
      <c r="D98" s="241"/>
      <c r="E98" s="242"/>
      <c r="F98" s="242"/>
      <c r="G98" s="241">
        <v>0</v>
      </c>
      <c r="H98" s="241"/>
      <c r="I98" s="242"/>
      <c r="J98" s="242"/>
      <c r="K98" s="242"/>
      <c r="L98" s="243">
        <v>42471</v>
      </c>
      <c r="M98" s="244" t="s">
        <v>542</v>
      </c>
      <c r="N98" s="264" t="s">
        <v>621</v>
      </c>
      <c r="O98" s="242"/>
      <c r="P98" s="246" t="s">
        <v>622</v>
      </c>
      <c r="Q98" s="265" t="s">
        <v>226</v>
      </c>
      <c r="R98" s="242"/>
      <c r="S98" s="261"/>
      <c r="T98" s="262"/>
      <c r="U98" s="251" t="s">
        <v>456</v>
      </c>
      <c r="V98" s="251" t="s">
        <v>457</v>
      </c>
      <c r="W98" s="261"/>
      <c r="X98" s="253" t="s">
        <v>623</v>
      </c>
      <c r="Y98" s="263"/>
      <c r="Z98" s="263"/>
      <c r="AA98" s="263"/>
      <c r="AB98" s="263"/>
      <c r="AC98" s="256" t="s">
        <v>220</v>
      </c>
      <c r="AD98" s="257">
        <v>42499</v>
      </c>
      <c r="AE98" s="258">
        <v>94</v>
      </c>
    </row>
    <row r="99" spans="1:31" ht="24.95" customHeight="1" x14ac:dyDescent="0.25">
      <c r="A99" s="232">
        <v>91</v>
      </c>
      <c r="B99" s="241" t="s">
        <v>625</v>
      </c>
      <c r="C99" s="241">
        <f t="shared" si="1"/>
        <v>11</v>
      </c>
      <c r="D99" s="241"/>
      <c r="E99" s="242"/>
      <c r="F99" s="242"/>
      <c r="G99" s="241">
        <v>0</v>
      </c>
      <c r="H99" s="241"/>
      <c r="I99" s="242"/>
      <c r="J99" s="242"/>
      <c r="K99" s="242"/>
      <c r="L99" s="243">
        <v>42471</v>
      </c>
      <c r="M99" s="244" t="s">
        <v>228</v>
      </c>
      <c r="N99" s="242"/>
      <c r="O99" s="245">
        <v>223080</v>
      </c>
      <c r="P99" s="246" t="s">
        <v>626</v>
      </c>
      <c r="Q99" s="247"/>
      <c r="R99" s="242"/>
      <c r="S99" s="261"/>
      <c r="T99" s="262"/>
      <c r="U99" s="251" t="s">
        <v>354</v>
      </c>
      <c r="V99" s="251" t="s">
        <v>112</v>
      </c>
      <c r="W99" s="261"/>
      <c r="X99" s="253" t="s">
        <v>627</v>
      </c>
      <c r="Y99" s="263"/>
      <c r="Z99" s="263"/>
      <c r="AA99" s="263"/>
      <c r="AB99" s="263"/>
      <c r="AC99" s="256" t="s">
        <v>220</v>
      </c>
      <c r="AD99" s="257">
        <v>42499</v>
      </c>
      <c r="AE99" s="258">
        <v>94</v>
      </c>
    </row>
    <row r="100" spans="1:31" ht="24.95" customHeight="1" x14ac:dyDescent="0.25">
      <c r="A100" s="232">
        <v>92</v>
      </c>
      <c r="B100" s="241" t="s">
        <v>628</v>
      </c>
      <c r="C100" s="241">
        <f t="shared" si="1"/>
        <v>11</v>
      </c>
      <c r="D100" s="241"/>
      <c r="E100" s="242"/>
      <c r="F100" s="242"/>
      <c r="G100" s="241">
        <v>0</v>
      </c>
      <c r="H100" s="241"/>
      <c r="I100" s="242"/>
      <c r="J100" s="242"/>
      <c r="K100" s="242"/>
      <c r="L100" s="243">
        <v>42471</v>
      </c>
      <c r="M100" s="244" t="s">
        <v>3250</v>
      </c>
      <c r="N100" s="242"/>
      <c r="O100" s="244" t="s">
        <v>3251</v>
      </c>
      <c r="P100" s="246" t="s">
        <v>629</v>
      </c>
      <c r="Q100" s="265" t="s">
        <v>226</v>
      </c>
      <c r="R100" s="242"/>
      <c r="S100" s="261"/>
      <c r="T100" s="262"/>
      <c r="U100" s="251" t="s">
        <v>354</v>
      </c>
      <c r="V100" s="251" t="s">
        <v>379</v>
      </c>
      <c r="W100" s="261"/>
      <c r="X100" s="253" t="s">
        <v>630</v>
      </c>
      <c r="Y100" s="263"/>
      <c r="Z100" s="263"/>
      <c r="AA100" s="263"/>
      <c r="AB100" s="263"/>
      <c r="AC100" s="256" t="s">
        <v>220</v>
      </c>
      <c r="AD100" s="257">
        <v>42499</v>
      </c>
      <c r="AE100" s="258">
        <v>94</v>
      </c>
    </row>
    <row r="101" spans="1:31" ht="24.95" customHeight="1" x14ac:dyDescent="0.25">
      <c r="A101" s="270">
        <v>93</v>
      </c>
      <c r="B101" s="241" t="s">
        <v>631</v>
      </c>
      <c r="C101" s="241">
        <f t="shared" si="1"/>
        <v>11</v>
      </c>
      <c r="D101" s="241"/>
      <c r="E101" s="242"/>
      <c r="F101" s="242"/>
      <c r="G101" s="241">
        <v>0</v>
      </c>
      <c r="H101" s="241"/>
      <c r="I101" s="242"/>
      <c r="J101" s="242"/>
      <c r="K101" s="242"/>
      <c r="L101" s="243">
        <v>42471</v>
      </c>
      <c r="M101" s="244" t="s">
        <v>468</v>
      </c>
      <c r="N101" s="264" t="s">
        <v>632</v>
      </c>
      <c r="O101" s="286">
        <v>214276</v>
      </c>
      <c r="P101" s="272" t="s">
        <v>633</v>
      </c>
      <c r="Q101" s="284" t="s">
        <v>226</v>
      </c>
      <c r="R101" s="273"/>
      <c r="S101" s="273"/>
      <c r="T101" s="262"/>
      <c r="U101" s="251" t="s">
        <v>354</v>
      </c>
      <c r="V101" s="251" t="s">
        <v>600</v>
      </c>
      <c r="W101" s="273"/>
      <c r="X101" s="253" t="s">
        <v>634</v>
      </c>
      <c r="Y101" s="273"/>
      <c r="Z101" s="273"/>
      <c r="AA101" s="273"/>
      <c r="AB101" s="273"/>
      <c r="AC101" s="256" t="s">
        <v>4514</v>
      </c>
      <c r="AD101" s="274">
        <v>42499</v>
      </c>
      <c r="AE101" s="258" t="s">
        <v>1259</v>
      </c>
    </row>
    <row r="102" spans="1:31" ht="24.95" customHeight="1" x14ac:dyDescent="0.25">
      <c r="A102" s="232">
        <v>94</v>
      </c>
      <c r="B102" s="241" t="s">
        <v>636</v>
      </c>
      <c r="C102" s="241">
        <f t="shared" si="1"/>
        <v>11</v>
      </c>
      <c r="D102" s="241"/>
      <c r="E102" s="242"/>
      <c r="F102" s="242"/>
      <c r="G102" s="241">
        <v>0</v>
      </c>
      <c r="H102" s="241"/>
      <c r="I102" s="242"/>
      <c r="J102" s="242"/>
      <c r="K102" s="242"/>
      <c r="L102" s="243">
        <v>42471</v>
      </c>
      <c r="M102" s="244" t="s">
        <v>300</v>
      </c>
      <c r="N102" s="242"/>
      <c r="O102" s="242"/>
      <c r="P102" s="246" t="s">
        <v>637</v>
      </c>
      <c r="Q102" s="265" t="s">
        <v>226</v>
      </c>
      <c r="R102" s="242"/>
      <c r="S102" s="261"/>
      <c r="T102" s="262"/>
      <c r="U102" s="250" t="s">
        <v>219</v>
      </c>
      <c r="V102" s="251" t="s">
        <v>55</v>
      </c>
      <c r="W102" s="261"/>
      <c r="X102" s="253" t="s">
        <v>3252</v>
      </c>
      <c r="Y102" s="263"/>
      <c r="Z102" s="263"/>
      <c r="AA102" s="263"/>
      <c r="AB102" s="263"/>
      <c r="AC102" s="256" t="s">
        <v>220</v>
      </c>
      <c r="AD102" s="257">
        <v>42499</v>
      </c>
      <c r="AE102" s="258">
        <v>94</v>
      </c>
    </row>
    <row r="103" spans="1:31" ht="24.95" customHeight="1" x14ac:dyDescent="0.25">
      <c r="A103" s="232">
        <v>95</v>
      </c>
      <c r="B103" s="241" t="s">
        <v>638</v>
      </c>
      <c r="C103" s="241">
        <f t="shared" si="1"/>
        <v>11</v>
      </c>
      <c r="D103" s="241"/>
      <c r="E103" s="242"/>
      <c r="F103" s="242"/>
      <c r="G103" s="241">
        <v>0</v>
      </c>
      <c r="H103" s="241"/>
      <c r="I103" s="242"/>
      <c r="J103" s="242"/>
      <c r="K103" s="242"/>
      <c r="L103" s="243">
        <v>42471</v>
      </c>
      <c r="M103" s="244" t="s">
        <v>495</v>
      </c>
      <c r="N103" s="264" t="s">
        <v>3253</v>
      </c>
      <c r="O103" s="269">
        <v>269375</v>
      </c>
      <c r="P103" s="246" t="s">
        <v>639</v>
      </c>
      <c r="Q103" s="265" t="s">
        <v>270</v>
      </c>
      <c r="R103" s="242"/>
      <c r="S103" s="261"/>
      <c r="T103" s="262"/>
      <c r="U103" s="251" t="s">
        <v>354</v>
      </c>
      <c r="V103" s="251" t="s">
        <v>457</v>
      </c>
      <c r="W103" s="261"/>
      <c r="X103" s="253" t="s">
        <v>640</v>
      </c>
      <c r="Y103" s="263"/>
      <c r="Z103" s="263"/>
      <c r="AA103" s="263"/>
      <c r="AB103" s="263"/>
      <c r="AC103" s="256" t="s">
        <v>220</v>
      </c>
      <c r="AD103" s="257">
        <v>42499</v>
      </c>
      <c r="AE103" s="258">
        <v>94</v>
      </c>
    </row>
    <row r="104" spans="1:31" ht="24.95" customHeight="1" x14ac:dyDescent="0.25">
      <c r="A104" s="232">
        <v>96</v>
      </c>
      <c r="B104" s="241" t="s">
        <v>641</v>
      </c>
      <c r="C104" s="241">
        <f t="shared" si="1"/>
        <v>11</v>
      </c>
      <c r="D104" s="241"/>
      <c r="E104" s="242"/>
      <c r="F104" s="242"/>
      <c r="G104" s="241">
        <v>0</v>
      </c>
      <c r="H104" s="241"/>
      <c r="I104" s="242"/>
      <c r="J104" s="242"/>
      <c r="K104" s="242"/>
      <c r="L104" s="243">
        <v>42471</v>
      </c>
      <c r="M104" s="244" t="s">
        <v>210</v>
      </c>
      <c r="N104" s="242"/>
      <c r="O104" s="269">
        <v>52434</v>
      </c>
      <c r="P104" s="246" t="s">
        <v>642</v>
      </c>
      <c r="Q104" s="265" t="s">
        <v>226</v>
      </c>
      <c r="R104" s="242"/>
      <c r="S104" s="261"/>
      <c r="T104" s="262"/>
      <c r="U104" s="250" t="s">
        <v>150</v>
      </c>
      <c r="V104" s="251" t="s">
        <v>61</v>
      </c>
      <c r="W104" s="268" t="s">
        <v>643</v>
      </c>
      <c r="X104" s="253" t="s">
        <v>3252</v>
      </c>
      <c r="Y104" s="263"/>
      <c r="Z104" s="263"/>
      <c r="AA104" s="263"/>
      <c r="AB104" s="263"/>
      <c r="AC104" s="256" t="s">
        <v>220</v>
      </c>
      <c r="AD104" s="257">
        <v>42499</v>
      </c>
      <c r="AE104" s="258">
        <v>94</v>
      </c>
    </row>
    <row r="105" spans="1:31" ht="24.95" customHeight="1" x14ac:dyDescent="0.25">
      <c r="A105" s="232">
        <v>97</v>
      </c>
      <c r="B105" s="241" t="s">
        <v>645</v>
      </c>
      <c r="C105" s="241">
        <f t="shared" si="1"/>
        <v>11</v>
      </c>
      <c r="D105" s="241"/>
      <c r="E105" s="242"/>
      <c r="F105" s="242"/>
      <c r="G105" s="241">
        <v>0</v>
      </c>
      <c r="H105" s="241"/>
      <c r="I105" s="242"/>
      <c r="J105" s="242"/>
      <c r="K105" s="242"/>
      <c r="L105" s="243">
        <v>42471</v>
      </c>
      <c r="M105" s="244" t="s">
        <v>3254</v>
      </c>
      <c r="N105" s="242"/>
      <c r="O105" s="242"/>
      <c r="P105" s="246" t="s">
        <v>646</v>
      </c>
      <c r="Q105" s="265" t="s">
        <v>226</v>
      </c>
      <c r="R105" s="242"/>
      <c r="S105" s="261"/>
      <c r="T105" s="262"/>
      <c r="U105" s="250" t="s">
        <v>150</v>
      </c>
      <c r="V105" s="251" t="s">
        <v>61</v>
      </c>
      <c r="W105" s="268" t="s">
        <v>643</v>
      </c>
      <c r="X105" s="253" t="s">
        <v>3252</v>
      </c>
      <c r="Y105" s="263"/>
      <c r="Z105" s="263"/>
      <c r="AA105" s="263"/>
      <c r="AB105" s="263"/>
      <c r="AC105" s="256" t="s">
        <v>220</v>
      </c>
      <c r="AD105" s="257">
        <v>42499</v>
      </c>
      <c r="AE105" s="258">
        <v>94</v>
      </c>
    </row>
    <row r="106" spans="1:31" ht="24.95" customHeight="1" x14ac:dyDescent="0.25">
      <c r="A106" s="232">
        <v>98</v>
      </c>
      <c r="B106" s="241" t="s">
        <v>648</v>
      </c>
      <c r="C106" s="241">
        <f t="shared" si="1"/>
        <v>11</v>
      </c>
      <c r="D106" s="241"/>
      <c r="E106" s="242"/>
      <c r="F106" s="242"/>
      <c r="G106" s="241">
        <v>0</v>
      </c>
      <c r="H106" s="241"/>
      <c r="I106" s="242"/>
      <c r="J106" s="242"/>
      <c r="K106" s="242"/>
      <c r="L106" s="243">
        <v>42471</v>
      </c>
      <c r="M106" s="244" t="s">
        <v>2263</v>
      </c>
      <c r="N106" s="264" t="s">
        <v>621</v>
      </c>
      <c r="O106" s="276" t="s">
        <v>621</v>
      </c>
      <c r="P106" s="246" t="s">
        <v>649</v>
      </c>
      <c r="Q106" s="265" t="s">
        <v>270</v>
      </c>
      <c r="R106" s="242"/>
      <c r="S106" s="261"/>
      <c r="T106" s="262"/>
      <c r="U106" s="251" t="s">
        <v>456</v>
      </c>
      <c r="V106" s="251" t="s">
        <v>457</v>
      </c>
      <c r="W106" s="261"/>
      <c r="X106" s="253" t="s">
        <v>650</v>
      </c>
      <c r="Y106" s="263"/>
      <c r="Z106" s="263"/>
      <c r="AA106" s="263"/>
      <c r="AB106" s="263"/>
      <c r="AC106" s="256" t="s">
        <v>220</v>
      </c>
      <c r="AD106" s="257">
        <v>42499</v>
      </c>
      <c r="AE106" s="258">
        <v>94</v>
      </c>
    </row>
    <row r="107" spans="1:31" ht="24.95" customHeight="1" x14ac:dyDescent="0.25">
      <c r="A107" s="232">
        <v>99</v>
      </c>
      <c r="B107" s="241" t="s">
        <v>651</v>
      </c>
      <c r="C107" s="241">
        <f t="shared" si="1"/>
        <v>11</v>
      </c>
      <c r="D107" s="241"/>
      <c r="E107" s="242"/>
      <c r="F107" s="242"/>
      <c r="G107" s="241">
        <v>0</v>
      </c>
      <c r="H107" s="241"/>
      <c r="I107" s="242"/>
      <c r="J107" s="242"/>
      <c r="K107" s="242"/>
      <c r="L107" s="243">
        <v>42471</v>
      </c>
      <c r="M107" s="244" t="s">
        <v>318</v>
      </c>
      <c r="N107" s="242"/>
      <c r="O107" s="269">
        <v>288275</v>
      </c>
      <c r="P107" s="246" t="s">
        <v>3255</v>
      </c>
      <c r="Q107" s="265" t="s">
        <v>226</v>
      </c>
      <c r="R107" s="242"/>
      <c r="S107" s="261"/>
      <c r="T107" s="262"/>
      <c r="U107" s="250" t="s">
        <v>268</v>
      </c>
      <c r="V107" s="251" t="s">
        <v>112</v>
      </c>
      <c r="W107" s="252">
        <v>42524</v>
      </c>
      <c r="X107" s="253" t="s">
        <v>4520</v>
      </c>
      <c r="Y107" s="263"/>
      <c r="Z107" s="263"/>
      <c r="AA107" s="263"/>
      <c r="AB107" s="263"/>
      <c r="AC107" s="256" t="s">
        <v>220</v>
      </c>
      <c r="AD107" s="257">
        <v>42499</v>
      </c>
      <c r="AE107" s="258">
        <v>94</v>
      </c>
    </row>
    <row r="108" spans="1:31" ht="24.95" customHeight="1" x14ac:dyDescent="0.25">
      <c r="A108" s="232">
        <v>100</v>
      </c>
      <c r="B108" s="241" t="s">
        <v>652</v>
      </c>
      <c r="C108" s="241">
        <f t="shared" si="1"/>
        <v>11</v>
      </c>
      <c r="D108" s="241"/>
      <c r="E108" s="242"/>
      <c r="F108" s="242"/>
      <c r="G108" s="241">
        <v>0</v>
      </c>
      <c r="H108" s="241"/>
      <c r="I108" s="242"/>
      <c r="J108" s="242"/>
      <c r="K108" s="242"/>
      <c r="L108" s="243">
        <v>42471</v>
      </c>
      <c r="M108" s="242"/>
      <c r="N108" s="264" t="s">
        <v>653</v>
      </c>
      <c r="O108" s="245">
        <v>627974.9</v>
      </c>
      <c r="P108" s="246" t="s">
        <v>654</v>
      </c>
      <c r="Q108" s="247"/>
      <c r="R108" s="242"/>
      <c r="S108" s="261"/>
      <c r="T108" s="262"/>
      <c r="U108" s="262"/>
      <c r="V108" s="251" t="s">
        <v>205</v>
      </c>
      <c r="W108" s="252">
        <v>42520</v>
      </c>
      <c r="X108" s="253"/>
      <c r="Y108" s="254" t="s">
        <v>116</v>
      </c>
      <c r="Z108" s="255">
        <v>42507</v>
      </c>
      <c r="AA108" s="263"/>
      <c r="AB108" s="254" t="s">
        <v>655</v>
      </c>
      <c r="AC108" s="256" t="s">
        <v>220</v>
      </c>
      <c r="AD108" s="257">
        <v>42527</v>
      </c>
      <c r="AE108" s="258">
        <v>66</v>
      </c>
    </row>
    <row r="109" spans="1:31" ht="24.95" customHeight="1" x14ac:dyDescent="0.25">
      <c r="A109" s="270">
        <v>101</v>
      </c>
      <c r="B109" s="241" t="s">
        <v>657</v>
      </c>
      <c r="C109" s="241">
        <f t="shared" si="1"/>
        <v>11</v>
      </c>
      <c r="D109" s="241"/>
      <c r="E109" s="242"/>
      <c r="F109" s="242"/>
      <c r="G109" s="241">
        <v>0</v>
      </c>
      <c r="H109" s="241"/>
      <c r="I109" s="242"/>
      <c r="J109" s="242"/>
      <c r="K109" s="242"/>
      <c r="L109" s="243">
        <v>42471</v>
      </c>
      <c r="M109" s="244" t="s">
        <v>481</v>
      </c>
      <c r="N109" s="264" t="s">
        <v>658</v>
      </c>
      <c r="O109" s="271">
        <v>12250</v>
      </c>
      <c r="P109" s="272" t="s">
        <v>3256</v>
      </c>
      <c r="Q109" s="273"/>
      <c r="R109" s="273"/>
      <c r="S109" s="273"/>
      <c r="T109" s="262"/>
      <c r="U109" s="251" t="s">
        <v>354</v>
      </c>
      <c r="V109" s="251" t="s">
        <v>600</v>
      </c>
      <c r="W109" s="273"/>
      <c r="X109" s="253" t="s">
        <v>634</v>
      </c>
      <c r="Y109" s="273"/>
      <c r="Z109" s="273"/>
      <c r="AA109" s="273"/>
      <c r="AB109" s="273"/>
      <c r="AC109" s="256" t="s">
        <v>4514</v>
      </c>
      <c r="AD109" s="274">
        <v>42499</v>
      </c>
      <c r="AE109" s="258" t="s">
        <v>1259</v>
      </c>
    </row>
    <row r="110" spans="1:31" ht="24.95" customHeight="1" x14ac:dyDescent="0.25">
      <c r="A110" s="270">
        <v>102</v>
      </c>
      <c r="B110" s="241" t="s">
        <v>661</v>
      </c>
      <c r="C110" s="241">
        <f t="shared" si="1"/>
        <v>11</v>
      </c>
      <c r="D110" s="241"/>
      <c r="E110" s="242"/>
      <c r="F110" s="242"/>
      <c r="G110" s="241">
        <v>0</v>
      </c>
      <c r="H110" s="241"/>
      <c r="I110" s="242"/>
      <c r="J110" s="242"/>
      <c r="K110" s="242"/>
      <c r="L110" s="243">
        <v>42471</v>
      </c>
      <c r="M110" s="244" t="s">
        <v>242</v>
      </c>
      <c r="N110" s="264" t="s">
        <v>662</v>
      </c>
      <c r="O110" s="271">
        <v>146448.51</v>
      </c>
      <c r="P110" s="272" t="s">
        <v>663</v>
      </c>
      <c r="Q110" s="273"/>
      <c r="R110" s="273"/>
      <c r="S110" s="273"/>
      <c r="T110" s="262"/>
      <c r="U110" s="251" t="s">
        <v>354</v>
      </c>
      <c r="V110" s="251" t="s">
        <v>600</v>
      </c>
      <c r="W110" s="273"/>
      <c r="X110" s="253" t="s">
        <v>634</v>
      </c>
      <c r="Y110" s="273"/>
      <c r="Z110" s="273"/>
      <c r="AA110" s="273"/>
      <c r="AB110" s="273"/>
      <c r="AC110" s="256" t="s">
        <v>4514</v>
      </c>
      <c r="AD110" s="274">
        <v>42499</v>
      </c>
      <c r="AE110" s="258" t="s">
        <v>1259</v>
      </c>
    </row>
    <row r="111" spans="1:31" ht="24.95" customHeight="1" x14ac:dyDescent="0.25">
      <c r="A111" s="270">
        <v>103</v>
      </c>
      <c r="B111" s="241" t="s">
        <v>665</v>
      </c>
      <c r="C111" s="241">
        <f t="shared" si="1"/>
        <v>11</v>
      </c>
      <c r="D111" s="241"/>
      <c r="E111" s="242"/>
      <c r="F111" s="242"/>
      <c r="G111" s="241">
        <v>0</v>
      </c>
      <c r="H111" s="241"/>
      <c r="I111" s="242"/>
      <c r="J111" s="242"/>
      <c r="K111" s="242"/>
      <c r="L111" s="243">
        <v>42471</v>
      </c>
      <c r="M111" s="244" t="s">
        <v>284</v>
      </c>
      <c r="N111" s="264" t="s">
        <v>667</v>
      </c>
      <c r="O111" s="271">
        <v>246840</v>
      </c>
      <c r="P111" s="272" t="s">
        <v>3257</v>
      </c>
      <c r="Q111" s="273"/>
      <c r="R111" s="273"/>
      <c r="S111" s="273"/>
      <c r="T111" s="262"/>
      <c r="U111" s="251" t="s">
        <v>354</v>
      </c>
      <c r="V111" s="251" t="s">
        <v>600</v>
      </c>
      <c r="W111" s="273"/>
      <c r="X111" s="253" t="s">
        <v>634</v>
      </c>
      <c r="Y111" s="273"/>
      <c r="Z111" s="273"/>
      <c r="AA111" s="273"/>
      <c r="AB111" s="273"/>
      <c r="AC111" s="256" t="s">
        <v>4514</v>
      </c>
      <c r="AD111" s="274">
        <v>42499</v>
      </c>
      <c r="AE111" s="258" t="s">
        <v>1259</v>
      </c>
    </row>
    <row r="112" spans="1:31" ht="24.95" customHeight="1" x14ac:dyDescent="0.25">
      <c r="A112" s="270">
        <v>104</v>
      </c>
      <c r="B112" s="241" t="s">
        <v>669</v>
      </c>
      <c r="C112" s="241">
        <f t="shared" si="1"/>
        <v>11</v>
      </c>
      <c r="D112" s="241"/>
      <c r="E112" s="242"/>
      <c r="F112" s="242"/>
      <c r="G112" s="241">
        <v>0</v>
      </c>
      <c r="H112" s="241"/>
      <c r="I112" s="242"/>
      <c r="J112" s="242"/>
      <c r="K112" s="242"/>
      <c r="L112" s="243">
        <v>42471</v>
      </c>
      <c r="M112" s="244" t="s">
        <v>394</v>
      </c>
      <c r="N112" s="264" t="s">
        <v>670</v>
      </c>
      <c r="O112" s="271">
        <v>56800</v>
      </c>
      <c r="P112" s="272" t="s">
        <v>3258</v>
      </c>
      <c r="Q112" s="273"/>
      <c r="R112" s="273"/>
      <c r="S112" s="273"/>
      <c r="T112" s="262"/>
      <c r="U112" s="251" t="s">
        <v>354</v>
      </c>
      <c r="V112" s="251" t="s">
        <v>600</v>
      </c>
      <c r="W112" s="273"/>
      <c r="X112" s="253" t="s">
        <v>634</v>
      </c>
      <c r="Y112" s="273"/>
      <c r="Z112" s="273"/>
      <c r="AA112" s="273"/>
      <c r="AB112" s="273"/>
      <c r="AC112" s="256" t="s">
        <v>4514</v>
      </c>
      <c r="AD112" s="274">
        <v>42499</v>
      </c>
      <c r="AE112" s="258" t="s">
        <v>1259</v>
      </c>
    </row>
    <row r="113" spans="1:31" ht="24.95" customHeight="1" x14ac:dyDescent="0.25">
      <c r="A113" s="232">
        <v>105</v>
      </c>
      <c r="B113" s="241" t="s">
        <v>672</v>
      </c>
      <c r="C113" s="241">
        <f t="shared" si="1"/>
        <v>11</v>
      </c>
      <c r="D113" s="241"/>
      <c r="E113" s="242"/>
      <c r="F113" s="242"/>
      <c r="G113" s="241">
        <v>0</v>
      </c>
      <c r="H113" s="241"/>
      <c r="I113" s="242"/>
      <c r="J113" s="242"/>
      <c r="K113" s="260" t="s">
        <v>673</v>
      </c>
      <c r="L113" s="243">
        <v>42471</v>
      </c>
      <c r="M113" s="244" t="s">
        <v>199</v>
      </c>
      <c r="N113" s="264" t="s">
        <v>674</v>
      </c>
      <c r="O113" s="245">
        <v>20891.150000000001</v>
      </c>
      <c r="P113" s="246" t="s">
        <v>676</v>
      </c>
      <c r="Q113" s="247"/>
      <c r="R113" s="242"/>
      <c r="S113" s="248" t="s">
        <v>206</v>
      </c>
      <c r="T113" s="249">
        <v>42562</v>
      </c>
      <c r="U113" s="250" t="s">
        <v>150</v>
      </c>
      <c r="V113" s="251" t="s">
        <v>61</v>
      </c>
      <c r="W113" s="252">
        <v>42514</v>
      </c>
      <c r="X113" s="253" t="s">
        <v>514</v>
      </c>
      <c r="Y113" s="254" t="s">
        <v>206</v>
      </c>
      <c r="Z113" s="255">
        <v>42549</v>
      </c>
      <c r="AA113" s="254" t="s">
        <v>4521</v>
      </c>
      <c r="AB113" s="254" t="s">
        <v>4522</v>
      </c>
      <c r="AC113" s="256" t="s">
        <v>220</v>
      </c>
      <c r="AD113" s="257">
        <v>42586</v>
      </c>
      <c r="AE113" s="258">
        <v>7</v>
      </c>
    </row>
    <row r="114" spans="1:31" ht="24.95" customHeight="1" x14ac:dyDescent="0.25">
      <c r="A114" s="270">
        <v>106</v>
      </c>
      <c r="B114" s="241" t="s">
        <v>680</v>
      </c>
      <c r="C114" s="241">
        <f t="shared" si="1"/>
        <v>11</v>
      </c>
      <c r="D114" s="241"/>
      <c r="E114" s="242"/>
      <c r="F114" s="242"/>
      <c r="G114" s="241">
        <v>0</v>
      </c>
      <c r="H114" s="241"/>
      <c r="I114" s="242"/>
      <c r="J114" s="242"/>
      <c r="K114" s="242"/>
      <c r="L114" s="243">
        <v>42471</v>
      </c>
      <c r="M114" s="244" t="s">
        <v>242</v>
      </c>
      <c r="N114" s="264" t="s">
        <v>662</v>
      </c>
      <c r="O114" s="271">
        <v>649165</v>
      </c>
      <c r="P114" s="272" t="s">
        <v>681</v>
      </c>
      <c r="Q114" s="273"/>
      <c r="R114" s="273"/>
      <c r="S114" s="273"/>
      <c r="T114" s="262"/>
      <c r="U114" s="251" t="s">
        <v>354</v>
      </c>
      <c r="V114" s="251" t="s">
        <v>600</v>
      </c>
      <c r="W114" s="273"/>
      <c r="X114" s="253" t="s">
        <v>634</v>
      </c>
      <c r="Y114" s="273"/>
      <c r="Z114" s="273"/>
      <c r="AA114" s="273"/>
      <c r="AB114" s="273"/>
      <c r="AC114" s="256" t="s">
        <v>4514</v>
      </c>
      <c r="AD114" s="274">
        <v>42499</v>
      </c>
      <c r="AE114" s="258">
        <v>94</v>
      </c>
    </row>
    <row r="115" spans="1:31" ht="24.95" customHeight="1" x14ac:dyDescent="0.25">
      <c r="A115" s="270">
        <v>107</v>
      </c>
      <c r="B115" s="241" t="s">
        <v>682</v>
      </c>
      <c r="C115" s="241">
        <f t="shared" si="1"/>
        <v>11</v>
      </c>
      <c r="D115" s="241"/>
      <c r="E115" s="242"/>
      <c r="F115" s="242"/>
      <c r="G115" s="241">
        <v>0</v>
      </c>
      <c r="H115" s="241"/>
      <c r="I115" s="242"/>
      <c r="J115" s="242"/>
      <c r="K115" s="242"/>
      <c r="L115" s="243">
        <v>42473</v>
      </c>
      <c r="M115" s="244" t="s">
        <v>3259</v>
      </c>
      <c r="N115" s="264" t="s">
        <v>683</v>
      </c>
      <c r="O115" s="271">
        <v>25127.49</v>
      </c>
      <c r="P115" s="272" t="s">
        <v>3260</v>
      </c>
      <c r="Q115" s="287" t="s">
        <v>212</v>
      </c>
      <c r="R115" s="273"/>
      <c r="S115" s="273"/>
      <c r="T115" s="262"/>
      <c r="U115" s="251" t="s">
        <v>354</v>
      </c>
      <c r="V115" s="251" t="s">
        <v>600</v>
      </c>
      <c r="W115" s="273"/>
      <c r="X115" s="253" t="s">
        <v>684</v>
      </c>
      <c r="Y115" s="273"/>
      <c r="Z115" s="273"/>
      <c r="AA115" s="273"/>
      <c r="AB115" s="273"/>
      <c r="AC115" s="256" t="s">
        <v>220</v>
      </c>
      <c r="AD115" s="274">
        <v>42499</v>
      </c>
      <c r="AE115" s="258">
        <v>94</v>
      </c>
    </row>
    <row r="116" spans="1:31" ht="24.95" customHeight="1" x14ac:dyDescent="0.25">
      <c r="A116" s="232">
        <v>108</v>
      </c>
      <c r="B116" s="242" t="s">
        <v>4523</v>
      </c>
      <c r="C116" s="241">
        <f t="shared" si="1"/>
        <v>11</v>
      </c>
      <c r="D116" s="242"/>
      <c r="E116" s="241" t="s">
        <v>4523</v>
      </c>
      <c r="F116" s="242"/>
      <c r="G116" s="241">
        <v>0</v>
      </c>
      <c r="H116" s="241"/>
      <c r="I116" s="242"/>
      <c r="J116" s="242"/>
      <c r="K116" s="242"/>
      <c r="L116" s="243">
        <v>42471</v>
      </c>
      <c r="M116" s="244" t="s">
        <v>364</v>
      </c>
      <c r="N116" s="264" t="s">
        <v>687</v>
      </c>
      <c r="O116" s="242"/>
      <c r="P116" s="246" t="s">
        <v>3261</v>
      </c>
      <c r="Q116" s="247"/>
      <c r="R116" s="242"/>
      <c r="S116" s="261"/>
      <c r="T116" s="262"/>
      <c r="U116" s="262"/>
      <c r="V116" s="251" t="s">
        <v>205</v>
      </c>
      <c r="W116" s="261"/>
      <c r="X116" s="253"/>
      <c r="Y116" s="263"/>
      <c r="Z116" s="263"/>
      <c r="AA116" s="263"/>
      <c r="AB116" s="263"/>
      <c r="AC116" s="256" t="s">
        <v>688</v>
      </c>
      <c r="AD116" s="257">
        <v>42496</v>
      </c>
      <c r="AE116" s="258">
        <v>97</v>
      </c>
    </row>
    <row r="117" spans="1:31" ht="24.95" customHeight="1" x14ac:dyDescent="0.25">
      <c r="A117" s="270">
        <v>109</v>
      </c>
      <c r="B117" s="241" t="s">
        <v>690</v>
      </c>
      <c r="C117" s="241">
        <f t="shared" si="1"/>
        <v>10</v>
      </c>
      <c r="D117" s="241"/>
      <c r="E117" s="241" t="s">
        <v>691</v>
      </c>
      <c r="F117" s="242"/>
      <c r="G117" s="241">
        <v>0</v>
      </c>
      <c r="H117" s="241"/>
      <c r="I117" s="242"/>
      <c r="J117" s="242"/>
      <c r="K117" s="260" t="s">
        <v>692</v>
      </c>
      <c r="L117" s="243">
        <v>42473</v>
      </c>
      <c r="M117" s="244" t="s">
        <v>201</v>
      </c>
      <c r="N117" s="264" t="s">
        <v>3262</v>
      </c>
      <c r="O117" s="271">
        <v>197121.12</v>
      </c>
      <c r="P117" s="272" t="s">
        <v>3263</v>
      </c>
      <c r="Q117" s="287" t="s">
        <v>212</v>
      </c>
      <c r="R117" s="273"/>
      <c r="S117" s="273"/>
      <c r="T117" s="262"/>
      <c r="U117" s="251" t="s">
        <v>354</v>
      </c>
      <c r="V117" s="251" t="s">
        <v>600</v>
      </c>
      <c r="W117" s="285">
        <v>42524</v>
      </c>
      <c r="X117" s="253" t="s">
        <v>634</v>
      </c>
      <c r="Y117" s="284" t="s">
        <v>212</v>
      </c>
      <c r="Z117" s="285">
        <v>42474</v>
      </c>
      <c r="AA117" s="273"/>
      <c r="AB117" s="284" t="s">
        <v>693</v>
      </c>
      <c r="AC117" s="256" t="s">
        <v>694</v>
      </c>
      <c r="AD117" s="274">
        <v>42495</v>
      </c>
      <c r="AE117" s="258" t="s">
        <v>1259</v>
      </c>
    </row>
    <row r="118" spans="1:31" ht="24.95" customHeight="1" x14ac:dyDescent="0.25">
      <c r="A118" s="232">
        <v>110</v>
      </c>
      <c r="B118" s="241" t="s">
        <v>695</v>
      </c>
      <c r="C118" s="241">
        <f t="shared" si="1"/>
        <v>10</v>
      </c>
      <c r="D118" s="241"/>
      <c r="E118" s="241" t="s">
        <v>696</v>
      </c>
      <c r="F118" s="242"/>
      <c r="G118" s="241">
        <v>0</v>
      </c>
      <c r="H118" s="241"/>
      <c r="I118" s="242"/>
      <c r="J118" s="242"/>
      <c r="K118" s="260" t="s">
        <v>697</v>
      </c>
      <c r="L118" s="243">
        <v>42473</v>
      </c>
      <c r="M118" s="244" t="s">
        <v>2267</v>
      </c>
      <c r="N118" s="264" t="s">
        <v>698</v>
      </c>
      <c r="O118" s="242"/>
      <c r="P118" s="246" t="s">
        <v>699</v>
      </c>
      <c r="Q118" s="265" t="s">
        <v>226</v>
      </c>
      <c r="R118" s="242"/>
      <c r="S118" s="261"/>
      <c r="T118" s="262"/>
      <c r="U118" s="262"/>
      <c r="V118" s="251" t="s">
        <v>205</v>
      </c>
      <c r="W118" s="261"/>
      <c r="X118" s="253" t="s">
        <v>700</v>
      </c>
      <c r="Y118" s="254" t="s">
        <v>204</v>
      </c>
      <c r="Z118" s="255">
        <v>42480</v>
      </c>
      <c r="AA118" s="254" t="s">
        <v>701</v>
      </c>
      <c r="AB118" s="254" t="s">
        <v>3264</v>
      </c>
      <c r="AC118" s="256" t="s">
        <v>688</v>
      </c>
      <c r="AD118" s="257">
        <v>42492</v>
      </c>
      <c r="AE118" s="258">
        <v>101</v>
      </c>
    </row>
    <row r="119" spans="1:31" ht="24.95" customHeight="1" x14ac:dyDescent="0.25">
      <c r="A119" s="232">
        <v>111</v>
      </c>
      <c r="B119" s="242">
        <v>0</v>
      </c>
      <c r="C119" s="241">
        <f t="shared" si="1"/>
        <v>1</v>
      </c>
      <c r="D119" s="242"/>
      <c r="E119" s="242"/>
      <c r="F119" s="242"/>
      <c r="G119" s="241">
        <v>0</v>
      </c>
      <c r="H119" s="241"/>
      <c r="I119" s="242"/>
      <c r="J119" s="242"/>
      <c r="K119" s="260" t="s">
        <v>703</v>
      </c>
      <c r="L119" s="243">
        <v>42473</v>
      </c>
      <c r="M119" s="244" t="s">
        <v>260</v>
      </c>
      <c r="N119" s="281" t="s">
        <v>211</v>
      </c>
      <c r="O119" s="245">
        <v>4559.63</v>
      </c>
      <c r="P119" s="246" t="s">
        <v>3265</v>
      </c>
      <c r="Q119" s="244" t="s">
        <v>212</v>
      </c>
      <c r="R119" s="242"/>
      <c r="S119" s="261"/>
      <c r="T119" s="262"/>
      <c r="U119" s="251" t="s">
        <v>354</v>
      </c>
      <c r="V119" s="251" t="s">
        <v>112</v>
      </c>
      <c r="W119" s="252">
        <v>42524</v>
      </c>
      <c r="X119" s="253"/>
      <c r="Y119" s="254" t="s">
        <v>212</v>
      </c>
      <c r="Z119" s="255">
        <v>42474</v>
      </c>
      <c r="AA119" s="263"/>
      <c r="AB119" s="254" t="s">
        <v>693</v>
      </c>
      <c r="AC119" s="256" t="s">
        <v>704</v>
      </c>
      <c r="AD119" s="257"/>
      <c r="AE119" s="258" t="s">
        <v>404</v>
      </c>
    </row>
    <row r="120" spans="1:31" ht="24.95" customHeight="1" x14ac:dyDescent="0.25">
      <c r="A120" s="232">
        <v>112</v>
      </c>
      <c r="B120" s="241" t="s">
        <v>705</v>
      </c>
      <c r="C120" s="241">
        <f t="shared" si="1"/>
        <v>11</v>
      </c>
      <c r="D120" s="241"/>
      <c r="E120" s="242"/>
      <c r="F120" s="242"/>
      <c r="G120" s="241">
        <v>0</v>
      </c>
      <c r="H120" s="241"/>
      <c r="I120" s="242"/>
      <c r="J120" s="242"/>
      <c r="K120" s="242"/>
      <c r="L120" s="243">
        <v>42473</v>
      </c>
      <c r="M120" s="244" t="s">
        <v>297</v>
      </c>
      <c r="N120" s="242"/>
      <c r="O120" s="269">
        <v>7231864.6500000004</v>
      </c>
      <c r="P120" s="246" t="s">
        <v>706</v>
      </c>
      <c r="Q120" s="247"/>
      <c r="R120" s="242"/>
      <c r="S120" s="261"/>
      <c r="T120" s="262"/>
      <c r="U120" s="262"/>
      <c r="V120" s="251" t="s">
        <v>205</v>
      </c>
      <c r="W120" s="261"/>
      <c r="X120" s="253" t="s">
        <v>708</v>
      </c>
      <c r="Y120" s="254" t="s">
        <v>116</v>
      </c>
      <c r="Z120" s="255">
        <v>42516</v>
      </c>
      <c r="AA120" s="254" t="s">
        <v>3266</v>
      </c>
      <c r="AB120" s="254" t="s">
        <v>710</v>
      </c>
      <c r="AC120" s="256" t="s">
        <v>290</v>
      </c>
      <c r="AD120" s="257">
        <v>42516</v>
      </c>
      <c r="AE120" s="258">
        <v>77</v>
      </c>
    </row>
    <row r="121" spans="1:31" ht="24.95" customHeight="1" x14ac:dyDescent="0.25">
      <c r="A121" s="232">
        <v>113</v>
      </c>
      <c r="B121" s="241" t="s">
        <v>712</v>
      </c>
      <c r="C121" s="241">
        <f t="shared" si="1"/>
        <v>11</v>
      </c>
      <c r="D121" s="241"/>
      <c r="E121" s="242"/>
      <c r="F121" s="242"/>
      <c r="G121" s="241">
        <v>0</v>
      </c>
      <c r="H121" s="241"/>
      <c r="I121" s="242"/>
      <c r="J121" s="242"/>
      <c r="K121" s="242"/>
      <c r="L121" s="243">
        <v>42474</v>
      </c>
      <c r="M121" s="244" t="s">
        <v>394</v>
      </c>
      <c r="N121" s="264" t="s">
        <v>713</v>
      </c>
      <c r="O121" s="245">
        <v>15500</v>
      </c>
      <c r="P121" s="246" t="s">
        <v>715</v>
      </c>
      <c r="Q121" s="265" t="s">
        <v>56</v>
      </c>
      <c r="R121" s="242"/>
      <c r="S121" s="268" t="s">
        <v>56</v>
      </c>
      <c r="T121" s="262"/>
      <c r="U121" s="250" t="s">
        <v>219</v>
      </c>
      <c r="V121" s="251" t="s">
        <v>55</v>
      </c>
      <c r="W121" s="252">
        <v>42517</v>
      </c>
      <c r="X121" s="253"/>
      <c r="Y121" s="254" t="s">
        <v>56</v>
      </c>
      <c r="Z121" s="263"/>
      <c r="AA121" s="263"/>
      <c r="AB121" s="254" t="s">
        <v>3267</v>
      </c>
      <c r="AC121" s="256" t="s">
        <v>220</v>
      </c>
      <c r="AD121" s="257">
        <v>42565</v>
      </c>
      <c r="AE121" s="258">
        <v>28</v>
      </c>
    </row>
    <row r="122" spans="1:31" ht="24.95" customHeight="1" x14ac:dyDescent="0.25">
      <c r="A122" s="232">
        <v>114</v>
      </c>
      <c r="B122" s="264" t="s">
        <v>716</v>
      </c>
      <c r="C122" s="241">
        <f t="shared" si="1"/>
        <v>11</v>
      </c>
      <c r="D122" s="264"/>
      <c r="E122" s="242"/>
      <c r="F122" s="242"/>
      <c r="G122" s="241">
        <v>0</v>
      </c>
      <c r="H122" s="241"/>
      <c r="I122" s="242"/>
      <c r="J122" s="242"/>
      <c r="K122" s="242"/>
      <c r="L122" s="243">
        <v>42474</v>
      </c>
      <c r="M122" s="244" t="s">
        <v>394</v>
      </c>
      <c r="N122" s="264" t="s">
        <v>713</v>
      </c>
      <c r="O122" s="245">
        <v>257668</v>
      </c>
      <c r="P122" s="246" t="s">
        <v>3268</v>
      </c>
      <c r="Q122" s="265" t="s">
        <v>56</v>
      </c>
      <c r="R122" s="242"/>
      <c r="S122" s="268" t="s">
        <v>56</v>
      </c>
      <c r="T122" s="262"/>
      <c r="U122" s="250" t="s">
        <v>219</v>
      </c>
      <c r="V122" s="251" t="s">
        <v>55</v>
      </c>
      <c r="W122" s="252">
        <v>42517</v>
      </c>
      <c r="X122" s="253"/>
      <c r="Y122" s="254" t="s">
        <v>56</v>
      </c>
      <c r="Z122" s="263"/>
      <c r="AA122" s="263"/>
      <c r="AB122" s="254" t="s">
        <v>3267</v>
      </c>
      <c r="AC122" s="256" t="s">
        <v>220</v>
      </c>
      <c r="AD122" s="257">
        <v>42564</v>
      </c>
      <c r="AE122" s="258">
        <v>29</v>
      </c>
    </row>
    <row r="123" spans="1:31" ht="24.95" customHeight="1" x14ac:dyDescent="0.25">
      <c r="A123" s="232">
        <v>115</v>
      </c>
      <c r="B123" s="241" t="s">
        <v>718</v>
      </c>
      <c r="C123" s="241">
        <f t="shared" si="1"/>
        <v>10</v>
      </c>
      <c r="D123" s="241"/>
      <c r="E123" s="242"/>
      <c r="F123" s="242"/>
      <c r="G123" s="241">
        <v>0</v>
      </c>
      <c r="H123" s="241"/>
      <c r="I123" s="242"/>
      <c r="J123" s="242"/>
      <c r="K123" s="260" t="s">
        <v>721</v>
      </c>
      <c r="L123" s="242"/>
      <c r="M123" s="244" t="s">
        <v>3235</v>
      </c>
      <c r="N123" s="264" t="s">
        <v>3269</v>
      </c>
      <c r="O123" s="247"/>
      <c r="P123" s="246" t="s">
        <v>3270</v>
      </c>
      <c r="Q123" s="265" t="s">
        <v>226</v>
      </c>
      <c r="R123" s="242"/>
      <c r="S123" s="261"/>
      <c r="T123" s="262"/>
      <c r="U123" s="250" t="s">
        <v>268</v>
      </c>
      <c r="V123" s="251" t="s">
        <v>142</v>
      </c>
      <c r="W123" s="252">
        <v>42524</v>
      </c>
      <c r="X123" s="253"/>
      <c r="Y123" s="263"/>
      <c r="Z123" s="263"/>
      <c r="AA123" s="263"/>
      <c r="AB123" s="263"/>
      <c r="AC123" s="277"/>
      <c r="AD123" s="257"/>
      <c r="AE123" s="258" t="s">
        <v>404</v>
      </c>
    </row>
    <row r="124" spans="1:31" ht="24.95" customHeight="1" x14ac:dyDescent="0.25">
      <c r="A124" s="232">
        <v>116</v>
      </c>
      <c r="B124" s="241" t="s">
        <v>723</v>
      </c>
      <c r="C124" s="241">
        <f t="shared" si="1"/>
        <v>10</v>
      </c>
      <c r="D124" s="241"/>
      <c r="E124" s="242"/>
      <c r="F124" s="242"/>
      <c r="G124" s="241">
        <v>0</v>
      </c>
      <c r="H124" s="241"/>
      <c r="I124" s="242"/>
      <c r="J124" s="242"/>
      <c r="K124" s="260" t="s">
        <v>724</v>
      </c>
      <c r="L124" s="242"/>
      <c r="M124" s="244" t="s">
        <v>3235</v>
      </c>
      <c r="N124" s="264" t="s">
        <v>725</v>
      </c>
      <c r="O124" s="288">
        <v>12000</v>
      </c>
      <c r="P124" s="246" t="s">
        <v>731</v>
      </c>
      <c r="Q124" s="265" t="s">
        <v>226</v>
      </c>
      <c r="R124" s="242"/>
      <c r="S124" s="261"/>
      <c r="T124" s="262"/>
      <c r="U124" s="250" t="s">
        <v>268</v>
      </c>
      <c r="V124" s="251" t="s">
        <v>112</v>
      </c>
      <c r="W124" s="252">
        <v>42524</v>
      </c>
      <c r="X124" s="253"/>
      <c r="Y124" s="263"/>
      <c r="Z124" s="263"/>
      <c r="AA124" s="263"/>
      <c r="AB124" s="263"/>
      <c r="AC124" s="277"/>
      <c r="AD124" s="257"/>
      <c r="AE124" s="258" t="s">
        <v>404</v>
      </c>
    </row>
    <row r="125" spans="1:31" ht="24.95" customHeight="1" x14ac:dyDescent="0.25">
      <c r="A125" s="232">
        <v>117</v>
      </c>
      <c r="B125" s="242">
        <v>0</v>
      </c>
      <c r="C125" s="241">
        <f t="shared" si="1"/>
        <v>1</v>
      </c>
      <c r="D125" s="242"/>
      <c r="E125" s="241" t="s">
        <v>4524</v>
      </c>
      <c r="F125" s="241" t="s">
        <v>4525</v>
      </c>
      <c r="G125" s="241">
        <v>11</v>
      </c>
      <c r="H125" s="241"/>
      <c r="I125" s="242"/>
      <c r="J125" s="242"/>
      <c r="K125" s="242"/>
      <c r="L125" s="243">
        <v>42467</v>
      </c>
      <c r="M125" s="244" t="s">
        <v>196</v>
      </c>
      <c r="N125" s="289" t="s">
        <v>454</v>
      </c>
      <c r="O125" s="242"/>
      <c r="P125" s="246" t="s">
        <v>732</v>
      </c>
      <c r="Q125" s="281" t="s">
        <v>203</v>
      </c>
      <c r="R125" s="242"/>
      <c r="S125" s="248" t="s">
        <v>203</v>
      </c>
      <c r="T125" s="262"/>
      <c r="U125" s="251" t="s">
        <v>219</v>
      </c>
      <c r="V125" s="251" t="s">
        <v>190</v>
      </c>
      <c r="W125" s="252">
        <v>42524</v>
      </c>
      <c r="X125" s="253" t="s">
        <v>733</v>
      </c>
      <c r="Y125" s="254" t="s">
        <v>116</v>
      </c>
      <c r="Z125" s="255">
        <v>42468</v>
      </c>
      <c r="AA125" s="254" t="s">
        <v>3271</v>
      </c>
      <c r="AB125" s="263"/>
      <c r="AC125" s="256" t="s">
        <v>203</v>
      </c>
      <c r="AD125" s="257">
        <v>42486</v>
      </c>
      <c r="AE125" s="258" t="s">
        <v>355</v>
      </c>
    </row>
    <row r="126" spans="1:31" ht="24.95" customHeight="1" x14ac:dyDescent="0.25">
      <c r="A126" s="232">
        <v>118</v>
      </c>
      <c r="B126" s="241" t="s">
        <v>734</v>
      </c>
      <c r="C126" s="241">
        <f t="shared" si="1"/>
        <v>9</v>
      </c>
      <c r="D126" s="241"/>
      <c r="E126" s="242"/>
      <c r="F126" s="242"/>
      <c r="G126" s="241">
        <v>0</v>
      </c>
      <c r="H126" s="241"/>
      <c r="I126" s="242"/>
      <c r="J126" s="242"/>
      <c r="K126" s="242"/>
      <c r="L126" s="243">
        <v>42473</v>
      </c>
      <c r="M126" s="244" t="s">
        <v>565</v>
      </c>
      <c r="N126" s="242"/>
      <c r="O126" s="242"/>
      <c r="P126" s="246" t="s">
        <v>735</v>
      </c>
      <c r="Q126" s="281" t="s">
        <v>212</v>
      </c>
      <c r="R126" s="242"/>
      <c r="S126" s="261"/>
      <c r="T126" s="262"/>
      <c r="U126" s="250" t="s">
        <v>268</v>
      </c>
      <c r="V126" s="251" t="s">
        <v>374</v>
      </c>
      <c r="W126" s="252">
        <v>42524</v>
      </c>
      <c r="X126" s="253"/>
      <c r="Y126" s="254" t="s">
        <v>212</v>
      </c>
      <c r="Z126" s="255">
        <v>42474</v>
      </c>
      <c r="AA126" s="263"/>
      <c r="AB126" s="254" t="s">
        <v>693</v>
      </c>
      <c r="AC126" s="256" t="s">
        <v>704</v>
      </c>
      <c r="AD126" s="257">
        <v>42474</v>
      </c>
      <c r="AE126" s="258">
        <v>119</v>
      </c>
    </row>
    <row r="127" spans="1:31" ht="24.95" customHeight="1" x14ac:dyDescent="0.25">
      <c r="A127" s="232">
        <v>119</v>
      </c>
      <c r="B127" s="242" t="s">
        <v>4526</v>
      </c>
      <c r="C127" s="241">
        <f t="shared" si="1"/>
        <v>9</v>
      </c>
      <c r="D127" s="242"/>
      <c r="E127" s="241" t="s">
        <v>4526</v>
      </c>
      <c r="F127" s="242"/>
      <c r="G127" s="241">
        <v>0</v>
      </c>
      <c r="H127" s="241"/>
      <c r="I127" s="242"/>
      <c r="J127" s="242"/>
      <c r="K127" s="260" t="s">
        <v>736</v>
      </c>
      <c r="L127" s="243">
        <v>42473</v>
      </c>
      <c r="M127" s="244" t="s">
        <v>260</v>
      </c>
      <c r="N127" s="281" t="s">
        <v>211</v>
      </c>
      <c r="O127" s="245">
        <v>66965.58</v>
      </c>
      <c r="P127" s="246" t="s">
        <v>737</v>
      </c>
      <c r="Q127" s="281" t="s">
        <v>212</v>
      </c>
      <c r="R127" s="242"/>
      <c r="S127" s="261"/>
      <c r="T127" s="262"/>
      <c r="U127" s="251" t="s">
        <v>354</v>
      </c>
      <c r="V127" s="251" t="s">
        <v>112</v>
      </c>
      <c r="W127" s="261"/>
      <c r="X127" s="253"/>
      <c r="Y127" s="254" t="s">
        <v>212</v>
      </c>
      <c r="Z127" s="255">
        <v>42474</v>
      </c>
      <c r="AA127" s="254" t="s">
        <v>738</v>
      </c>
      <c r="AB127" s="254" t="s">
        <v>3272</v>
      </c>
      <c r="AC127" s="256" t="s">
        <v>215</v>
      </c>
      <c r="AD127" s="257">
        <v>42465</v>
      </c>
      <c r="AE127" s="258">
        <v>128</v>
      </c>
    </row>
    <row r="128" spans="1:31" ht="24.95" customHeight="1" x14ac:dyDescent="0.25">
      <c r="A128" s="232">
        <v>120</v>
      </c>
      <c r="B128" s="241" t="s">
        <v>739</v>
      </c>
      <c r="C128" s="241">
        <f t="shared" si="1"/>
        <v>10</v>
      </c>
      <c r="D128" s="241"/>
      <c r="E128" s="242"/>
      <c r="F128" s="242"/>
      <c r="G128" s="241">
        <v>0</v>
      </c>
      <c r="H128" s="241"/>
      <c r="I128" s="242"/>
      <c r="J128" s="242"/>
      <c r="K128" s="242"/>
      <c r="L128" s="242"/>
      <c r="M128" s="244" t="s">
        <v>509</v>
      </c>
      <c r="N128" s="242"/>
      <c r="O128" s="242"/>
      <c r="P128" s="246" t="s">
        <v>3273</v>
      </c>
      <c r="Q128" s="265" t="s">
        <v>226</v>
      </c>
      <c r="R128" s="242"/>
      <c r="S128" s="261"/>
      <c r="T128" s="262"/>
      <c r="U128" s="262"/>
      <c r="V128" s="251" t="s">
        <v>205</v>
      </c>
      <c r="W128" s="252">
        <v>42514</v>
      </c>
      <c r="X128" s="253" t="s">
        <v>740</v>
      </c>
      <c r="Y128" s="263"/>
      <c r="Z128" s="263"/>
      <c r="AA128" s="263"/>
      <c r="AB128" s="263"/>
      <c r="AC128" s="256" t="s">
        <v>704</v>
      </c>
      <c r="AD128" s="257">
        <v>42465</v>
      </c>
      <c r="AE128" s="258">
        <v>128</v>
      </c>
    </row>
    <row r="129" spans="1:31" ht="24.95" customHeight="1" x14ac:dyDescent="0.25">
      <c r="A129" s="232">
        <v>121</v>
      </c>
      <c r="B129" s="241" t="s">
        <v>741</v>
      </c>
      <c r="C129" s="241">
        <f t="shared" si="1"/>
        <v>11</v>
      </c>
      <c r="D129" s="241"/>
      <c r="E129" s="242"/>
      <c r="F129" s="241" t="s">
        <v>4527</v>
      </c>
      <c r="G129" s="241">
        <v>11</v>
      </c>
      <c r="H129" s="241" t="s">
        <v>4527</v>
      </c>
      <c r="I129" s="242"/>
      <c r="J129" s="242"/>
      <c r="K129" s="242"/>
      <c r="L129" s="243">
        <v>42475</v>
      </c>
      <c r="M129" s="244" t="s">
        <v>271</v>
      </c>
      <c r="N129" s="244" t="s">
        <v>3274</v>
      </c>
      <c r="O129" s="245">
        <v>100000</v>
      </c>
      <c r="P129" s="246" t="s">
        <v>743</v>
      </c>
      <c r="Q129" s="281" t="s">
        <v>203</v>
      </c>
      <c r="R129" s="242"/>
      <c r="S129" s="261"/>
      <c r="T129" s="262"/>
      <c r="U129" s="251" t="s">
        <v>286</v>
      </c>
      <c r="V129" s="251" t="s">
        <v>70</v>
      </c>
      <c r="W129" s="261"/>
      <c r="X129" s="253" t="s">
        <v>744</v>
      </c>
      <c r="Y129" s="254" t="s">
        <v>203</v>
      </c>
      <c r="Z129" s="255">
        <v>42530</v>
      </c>
      <c r="AA129" s="254" t="s">
        <v>745</v>
      </c>
      <c r="AB129" s="254" t="s">
        <v>746</v>
      </c>
      <c r="AC129" s="256" t="s">
        <v>203</v>
      </c>
      <c r="AD129" s="257">
        <v>42530</v>
      </c>
      <c r="AE129" s="258">
        <v>63</v>
      </c>
    </row>
    <row r="130" spans="1:31" ht="24.95" customHeight="1" x14ac:dyDescent="0.25">
      <c r="A130" s="232">
        <v>122</v>
      </c>
      <c r="B130" s="241" t="s">
        <v>747</v>
      </c>
      <c r="C130" s="241">
        <f t="shared" si="1"/>
        <v>10</v>
      </c>
      <c r="D130" s="241"/>
      <c r="E130" s="242"/>
      <c r="F130" s="242"/>
      <c r="G130" s="241">
        <v>0</v>
      </c>
      <c r="H130" s="241"/>
      <c r="I130" s="242"/>
      <c r="J130" s="242"/>
      <c r="K130" s="242"/>
      <c r="L130" s="242"/>
      <c r="M130" s="244" t="s">
        <v>3235</v>
      </c>
      <c r="N130" s="242"/>
      <c r="O130" s="247"/>
      <c r="P130" s="246" t="s">
        <v>748</v>
      </c>
      <c r="Q130" s="265" t="s">
        <v>226</v>
      </c>
      <c r="R130" s="242"/>
      <c r="S130" s="261"/>
      <c r="T130" s="262"/>
      <c r="U130" s="262"/>
      <c r="V130" s="251" t="s">
        <v>205</v>
      </c>
      <c r="W130" s="261"/>
      <c r="X130" s="253" t="s">
        <v>700</v>
      </c>
      <c r="Y130" s="263"/>
      <c r="Z130" s="263"/>
      <c r="AA130" s="263"/>
      <c r="AB130" s="263"/>
      <c r="AC130" s="277"/>
      <c r="AD130" s="257"/>
      <c r="AE130" s="258" t="s">
        <v>404</v>
      </c>
    </row>
    <row r="131" spans="1:31" ht="24.95" customHeight="1" x14ac:dyDescent="0.25">
      <c r="A131" s="232">
        <v>123</v>
      </c>
      <c r="B131" s="241" t="s">
        <v>64</v>
      </c>
      <c r="C131" s="241">
        <f t="shared" si="1"/>
        <v>11</v>
      </c>
      <c r="D131" s="241"/>
      <c r="E131" s="242"/>
      <c r="F131" s="241" t="s">
        <v>4528</v>
      </c>
      <c r="G131" s="241">
        <v>11</v>
      </c>
      <c r="H131" s="241" t="s">
        <v>4528</v>
      </c>
      <c r="I131" s="242"/>
      <c r="J131" s="242"/>
      <c r="K131" s="242"/>
      <c r="L131" s="243">
        <v>42475</v>
      </c>
      <c r="M131" s="244" t="s">
        <v>271</v>
      </c>
      <c r="N131" s="264" t="s">
        <v>750</v>
      </c>
      <c r="O131" s="269">
        <v>90000</v>
      </c>
      <c r="P131" s="246" t="s">
        <v>751</v>
      </c>
      <c r="Q131" s="281" t="s">
        <v>203</v>
      </c>
      <c r="R131" s="242"/>
      <c r="S131" s="248" t="s">
        <v>250</v>
      </c>
      <c r="T131" s="249">
        <v>42544</v>
      </c>
      <c r="U131" s="251" t="s">
        <v>286</v>
      </c>
      <c r="V131" s="251" t="s">
        <v>70</v>
      </c>
      <c r="W131" s="252">
        <v>42520</v>
      </c>
      <c r="X131" s="253" t="s">
        <v>4529</v>
      </c>
      <c r="Y131" s="254" t="s">
        <v>116</v>
      </c>
      <c r="Z131" s="255">
        <v>42591</v>
      </c>
      <c r="AA131" s="254" t="s">
        <v>3672</v>
      </c>
      <c r="AB131" s="263"/>
      <c r="AC131" s="256" t="s">
        <v>1888</v>
      </c>
      <c r="AD131" s="257">
        <v>42545</v>
      </c>
      <c r="AE131" s="258">
        <v>48</v>
      </c>
    </row>
    <row r="132" spans="1:31" ht="24.95" customHeight="1" x14ac:dyDescent="0.25">
      <c r="A132" s="232">
        <v>124</v>
      </c>
      <c r="B132" s="241" t="s">
        <v>723</v>
      </c>
      <c r="C132" s="241">
        <f t="shared" si="1"/>
        <v>10</v>
      </c>
      <c r="D132" s="241"/>
      <c r="E132" s="242"/>
      <c r="F132" s="242"/>
      <c r="G132" s="241">
        <v>0</v>
      </c>
      <c r="H132" s="241"/>
      <c r="I132" s="242"/>
      <c r="J132" s="242"/>
      <c r="K132" s="242"/>
      <c r="L132" s="242"/>
      <c r="M132" s="244" t="s">
        <v>251</v>
      </c>
      <c r="N132" s="242"/>
      <c r="O132" s="245">
        <v>278500</v>
      </c>
      <c r="P132" s="246" t="s">
        <v>3275</v>
      </c>
      <c r="Q132" s="247"/>
      <c r="R132" s="242"/>
      <c r="S132" s="261"/>
      <c r="T132" s="262"/>
      <c r="U132" s="262"/>
      <c r="V132" s="251" t="s">
        <v>205</v>
      </c>
      <c r="W132" s="261"/>
      <c r="X132" s="253"/>
      <c r="Y132" s="263"/>
      <c r="Z132" s="263"/>
      <c r="AA132" s="263"/>
      <c r="AB132" s="263"/>
      <c r="AC132" s="277"/>
      <c r="AD132" s="257"/>
      <c r="AE132" s="258" t="s">
        <v>404</v>
      </c>
    </row>
    <row r="133" spans="1:31" ht="24.95" customHeight="1" x14ac:dyDescent="0.25">
      <c r="A133" s="232">
        <v>125</v>
      </c>
      <c r="B133" s="242">
        <v>0</v>
      </c>
      <c r="C133" s="241">
        <f t="shared" si="1"/>
        <v>1</v>
      </c>
      <c r="D133" s="242"/>
      <c r="E133" s="242"/>
      <c r="F133" s="241" t="s">
        <v>4530</v>
      </c>
      <c r="G133" s="241">
        <v>11</v>
      </c>
      <c r="H133" s="241" t="s">
        <v>4530</v>
      </c>
      <c r="I133" s="242"/>
      <c r="J133" s="242"/>
      <c r="K133" s="242"/>
      <c r="L133" s="243">
        <v>42478</v>
      </c>
      <c r="M133" s="244" t="s">
        <v>271</v>
      </c>
      <c r="N133" s="264" t="s">
        <v>753</v>
      </c>
      <c r="O133" s="290">
        <v>13488.6</v>
      </c>
      <c r="P133" s="246" t="s">
        <v>754</v>
      </c>
      <c r="Q133" s="281" t="s">
        <v>203</v>
      </c>
      <c r="R133" s="242"/>
      <c r="S133" s="261"/>
      <c r="T133" s="262"/>
      <c r="U133" s="251" t="s">
        <v>286</v>
      </c>
      <c r="V133" s="251" t="s">
        <v>70</v>
      </c>
      <c r="W133" s="252">
        <v>42524</v>
      </c>
      <c r="X133" s="253"/>
      <c r="Y133" s="263"/>
      <c r="Z133" s="263"/>
      <c r="AA133" s="263"/>
      <c r="AB133" s="263"/>
      <c r="AC133" s="256" t="s">
        <v>204</v>
      </c>
      <c r="AD133" s="257">
        <v>42562</v>
      </c>
      <c r="AE133" s="258">
        <v>31</v>
      </c>
    </row>
    <row r="134" spans="1:31" ht="24.95" customHeight="1" x14ac:dyDescent="0.25">
      <c r="A134" s="232">
        <v>126</v>
      </c>
      <c r="B134" s="241" t="s">
        <v>747</v>
      </c>
      <c r="C134" s="241">
        <f t="shared" si="1"/>
        <v>10</v>
      </c>
      <c r="D134" s="241"/>
      <c r="E134" s="242"/>
      <c r="F134" s="242"/>
      <c r="G134" s="241">
        <v>0</v>
      </c>
      <c r="H134" s="241"/>
      <c r="I134" s="242"/>
      <c r="J134" s="242"/>
      <c r="K134" s="242"/>
      <c r="L134" s="242"/>
      <c r="M134" s="244" t="s">
        <v>301</v>
      </c>
      <c r="N134" s="242"/>
      <c r="O134" s="242"/>
      <c r="P134" s="246" t="s">
        <v>755</v>
      </c>
      <c r="Q134" s="247"/>
      <c r="R134" s="242"/>
      <c r="S134" s="261"/>
      <c r="T134" s="262"/>
      <c r="U134" s="262"/>
      <c r="V134" s="251" t="s">
        <v>205</v>
      </c>
      <c r="W134" s="261"/>
      <c r="X134" s="253"/>
      <c r="Y134" s="263"/>
      <c r="Z134" s="263"/>
      <c r="AA134" s="263"/>
      <c r="AB134" s="263"/>
      <c r="AC134" s="277"/>
      <c r="AD134" s="257"/>
      <c r="AE134" s="258" t="s">
        <v>404</v>
      </c>
    </row>
    <row r="135" spans="1:31" ht="24.95" customHeight="1" x14ac:dyDescent="0.25">
      <c r="A135" s="232">
        <v>127</v>
      </c>
      <c r="B135" s="241" t="s">
        <v>756</v>
      </c>
      <c r="C135" s="241">
        <f t="shared" si="1"/>
        <v>11</v>
      </c>
      <c r="D135" s="241"/>
      <c r="E135" s="242"/>
      <c r="F135" s="241" t="s">
        <v>4531</v>
      </c>
      <c r="G135" s="241">
        <v>11</v>
      </c>
      <c r="H135" s="241"/>
      <c r="I135" s="242"/>
      <c r="J135" s="242"/>
      <c r="K135" s="260" t="s">
        <v>757</v>
      </c>
      <c r="L135" s="243">
        <v>42478</v>
      </c>
      <c r="M135" s="244" t="s">
        <v>2267</v>
      </c>
      <c r="N135" s="264" t="s">
        <v>698</v>
      </c>
      <c r="O135" s="269">
        <v>13488.6</v>
      </c>
      <c r="P135" s="246" t="s">
        <v>758</v>
      </c>
      <c r="Q135" s="265" t="s">
        <v>322</v>
      </c>
      <c r="R135" s="242"/>
      <c r="S135" s="248" t="s">
        <v>206</v>
      </c>
      <c r="T135" s="249">
        <v>42562</v>
      </c>
      <c r="U135" s="250" t="s">
        <v>219</v>
      </c>
      <c r="V135" s="251" t="s">
        <v>112</v>
      </c>
      <c r="W135" s="261"/>
      <c r="X135" s="253" t="s">
        <v>759</v>
      </c>
      <c r="Y135" s="254" t="s">
        <v>204</v>
      </c>
      <c r="Z135" s="255">
        <v>42576</v>
      </c>
      <c r="AA135" s="254" t="s">
        <v>760</v>
      </c>
      <c r="AB135" s="263"/>
      <c r="AC135" s="256" t="s">
        <v>761</v>
      </c>
      <c r="AD135" s="257">
        <v>42576</v>
      </c>
      <c r="AE135" s="258">
        <v>17</v>
      </c>
    </row>
    <row r="136" spans="1:31" ht="24.95" customHeight="1" x14ac:dyDescent="0.25">
      <c r="A136" s="232">
        <v>128</v>
      </c>
      <c r="B136" s="241" t="s">
        <v>739</v>
      </c>
      <c r="C136" s="241">
        <f t="shared" si="1"/>
        <v>10</v>
      </c>
      <c r="D136" s="241"/>
      <c r="E136" s="242"/>
      <c r="F136" s="242"/>
      <c r="G136" s="241">
        <v>0</v>
      </c>
      <c r="H136" s="241"/>
      <c r="I136" s="242"/>
      <c r="J136" s="242"/>
      <c r="K136" s="242"/>
      <c r="L136" s="242"/>
      <c r="M136" s="244" t="s">
        <v>3235</v>
      </c>
      <c r="N136" s="242"/>
      <c r="O136" s="242"/>
      <c r="P136" s="246" t="s">
        <v>3276</v>
      </c>
      <c r="Q136" s="265" t="s">
        <v>226</v>
      </c>
      <c r="R136" s="242"/>
      <c r="S136" s="261"/>
      <c r="T136" s="262"/>
      <c r="U136" s="262"/>
      <c r="V136" s="251" t="s">
        <v>205</v>
      </c>
      <c r="W136" s="261"/>
      <c r="X136" s="253" t="s">
        <v>700</v>
      </c>
      <c r="Y136" s="263"/>
      <c r="Z136" s="263"/>
      <c r="AA136" s="263"/>
      <c r="AB136" s="263"/>
      <c r="AC136" s="277"/>
      <c r="AD136" s="257"/>
      <c r="AE136" s="258" t="s">
        <v>404</v>
      </c>
    </row>
    <row r="137" spans="1:31" ht="24.95" customHeight="1" x14ac:dyDescent="0.25">
      <c r="A137" s="232">
        <v>129</v>
      </c>
      <c r="B137" s="242">
        <v>0</v>
      </c>
      <c r="C137" s="241">
        <f t="shared" si="1"/>
        <v>1</v>
      </c>
      <c r="D137" s="242"/>
      <c r="E137" s="242"/>
      <c r="F137" s="241" t="s">
        <v>4532</v>
      </c>
      <c r="G137" s="241">
        <v>11</v>
      </c>
      <c r="H137" s="241" t="s">
        <v>4532</v>
      </c>
      <c r="I137" s="242"/>
      <c r="J137" s="242"/>
      <c r="K137" s="242"/>
      <c r="L137" s="243">
        <v>42480</v>
      </c>
      <c r="M137" s="244" t="s">
        <v>49</v>
      </c>
      <c r="N137" s="242"/>
      <c r="O137" s="242"/>
      <c r="P137" s="246" t="s">
        <v>765</v>
      </c>
      <c r="Q137" s="281" t="s">
        <v>241</v>
      </c>
      <c r="R137" s="242"/>
      <c r="S137" s="261"/>
      <c r="T137" s="262"/>
      <c r="U137" s="250" t="s">
        <v>268</v>
      </c>
      <c r="V137" s="251" t="s">
        <v>112</v>
      </c>
      <c r="W137" s="252">
        <v>42524</v>
      </c>
      <c r="X137" s="253"/>
      <c r="Y137" s="263"/>
      <c r="Z137" s="263"/>
      <c r="AA137" s="263"/>
      <c r="AB137" s="263"/>
      <c r="AC137" s="256" t="s">
        <v>247</v>
      </c>
      <c r="AD137" s="257">
        <v>42480</v>
      </c>
      <c r="AE137" s="258">
        <v>113</v>
      </c>
    </row>
    <row r="138" spans="1:31" ht="24.95" customHeight="1" x14ac:dyDescent="0.25">
      <c r="A138" s="232">
        <v>130</v>
      </c>
      <c r="B138" s="241" t="s">
        <v>766</v>
      </c>
      <c r="C138" s="241">
        <f t="shared" ref="C138:C201" si="2">LEN(B138)</f>
        <v>11</v>
      </c>
      <c r="D138" s="241"/>
      <c r="E138" s="242"/>
      <c r="F138" s="241" t="s">
        <v>4533</v>
      </c>
      <c r="G138" s="241">
        <v>11</v>
      </c>
      <c r="H138" s="241" t="s">
        <v>4533</v>
      </c>
      <c r="I138" s="242"/>
      <c r="J138" s="242"/>
      <c r="K138" s="260" t="s">
        <v>767</v>
      </c>
      <c r="L138" s="243">
        <v>42481</v>
      </c>
      <c r="M138" s="244" t="s">
        <v>3277</v>
      </c>
      <c r="N138" s="264" t="s">
        <v>768</v>
      </c>
      <c r="O138" s="291">
        <v>602400</v>
      </c>
      <c r="P138" s="246" t="s">
        <v>769</v>
      </c>
      <c r="Q138" s="281" t="s">
        <v>203</v>
      </c>
      <c r="R138" s="242"/>
      <c r="S138" s="248" t="s">
        <v>116</v>
      </c>
      <c r="T138" s="249">
        <v>42499</v>
      </c>
      <c r="U138" s="250" t="s">
        <v>268</v>
      </c>
      <c r="V138" s="251" t="s">
        <v>61</v>
      </c>
      <c r="W138" s="252">
        <v>42514</v>
      </c>
      <c r="X138" s="253" t="s">
        <v>770</v>
      </c>
      <c r="Y138" s="263"/>
      <c r="Z138" s="263"/>
      <c r="AA138" s="263"/>
      <c r="AB138" s="263"/>
      <c r="AC138" s="256" t="s">
        <v>771</v>
      </c>
      <c r="AD138" s="257">
        <v>42500</v>
      </c>
      <c r="AE138" s="258">
        <v>93</v>
      </c>
    </row>
    <row r="139" spans="1:31" ht="24.95" customHeight="1" x14ac:dyDescent="0.25">
      <c r="A139" s="232">
        <v>131</v>
      </c>
      <c r="B139" s="242">
        <v>0</v>
      </c>
      <c r="C139" s="241">
        <f t="shared" si="2"/>
        <v>1</v>
      </c>
      <c r="D139" s="242"/>
      <c r="E139" s="242"/>
      <c r="F139" s="241" t="s">
        <v>4534</v>
      </c>
      <c r="G139" s="241">
        <v>11</v>
      </c>
      <c r="H139" s="241" t="s">
        <v>4534</v>
      </c>
      <c r="I139" s="242"/>
      <c r="J139" s="242"/>
      <c r="K139" s="242"/>
      <c r="L139" s="243">
        <v>42466</v>
      </c>
      <c r="M139" s="244" t="s">
        <v>279</v>
      </c>
      <c r="N139" s="264" t="s">
        <v>772</v>
      </c>
      <c r="O139" s="245">
        <v>12000</v>
      </c>
      <c r="P139" s="246" t="s">
        <v>3279</v>
      </c>
      <c r="Q139" s="281" t="s">
        <v>203</v>
      </c>
      <c r="R139" s="242"/>
      <c r="S139" s="261"/>
      <c r="T139" s="262"/>
      <c r="U139" s="250" t="s">
        <v>773</v>
      </c>
      <c r="V139" s="251" t="s">
        <v>145</v>
      </c>
      <c r="W139" s="252">
        <v>42586</v>
      </c>
      <c r="X139" s="253" t="s">
        <v>4535</v>
      </c>
      <c r="Y139" s="263"/>
      <c r="Z139" s="263"/>
      <c r="AA139" s="263"/>
      <c r="AB139" s="263"/>
      <c r="AC139" s="256" t="s">
        <v>203</v>
      </c>
      <c r="AD139" s="257">
        <v>42466</v>
      </c>
      <c r="AE139" s="258">
        <v>127</v>
      </c>
    </row>
    <row r="140" spans="1:31" ht="24.95" customHeight="1" x14ac:dyDescent="0.25">
      <c r="A140" s="232">
        <v>132</v>
      </c>
      <c r="B140" s="241" t="s">
        <v>774</v>
      </c>
      <c r="C140" s="241">
        <f t="shared" si="2"/>
        <v>10</v>
      </c>
      <c r="D140" s="241"/>
      <c r="E140" s="242"/>
      <c r="F140" s="242"/>
      <c r="G140" s="241">
        <v>0</v>
      </c>
      <c r="H140" s="241"/>
      <c r="I140" s="242"/>
      <c r="J140" s="242"/>
      <c r="K140" s="242"/>
      <c r="L140" s="243">
        <v>42481</v>
      </c>
      <c r="M140" s="244" t="s">
        <v>418</v>
      </c>
      <c r="N140" s="242"/>
      <c r="O140" s="242"/>
      <c r="P140" s="246" t="s">
        <v>775</v>
      </c>
      <c r="Q140" s="281" t="s">
        <v>241</v>
      </c>
      <c r="R140" s="242"/>
      <c r="S140" s="261"/>
      <c r="T140" s="262"/>
      <c r="U140" s="250" t="s">
        <v>268</v>
      </c>
      <c r="V140" s="251" t="s">
        <v>112</v>
      </c>
      <c r="W140" s="252">
        <v>42524</v>
      </c>
      <c r="X140" s="253"/>
      <c r="Y140" s="263"/>
      <c r="Z140" s="263"/>
      <c r="AA140" s="263"/>
      <c r="AB140" s="263"/>
      <c r="AC140" s="256" t="s">
        <v>206</v>
      </c>
      <c r="AD140" s="257">
        <v>42508</v>
      </c>
      <c r="AE140" s="258">
        <v>85</v>
      </c>
    </row>
    <row r="141" spans="1:31" ht="24.95" customHeight="1" x14ac:dyDescent="0.25">
      <c r="A141" s="232">
        <v>133</v>
      </c>
      <c r="B141" s="241" t="s">
        <v>117</v>
      </c>
      <c r="C141" s="241">
        <f t="shared" si="2"/>
        <v>10</v>
      </c>
      <c r="D141" s="241"/>
      <c r="E141" s="242"/>
      <c r="F141" s="242"/>
      <c r="G141" s="241">
        <v>0</v>
      </c>
      <c r="H141" s="241"/>
      <c r="I141" s="242"/>
      <c r="J141" s="242"/>
      <c r="K141" s="242"/>
      <c r="L141" s="243">
        <v>42446</v>
      </c>
      <c r="M141" s="244" t="s">
        <v>235</v>
      </c>
      <c r="N141" s="242"/>
      <c r="O141" s="269">
        <v>22514880</v>
      </c>
      <c r="P141" s="246" t="s">
        <v>3280</v>
      </c>
      <c r="Q141" s="281" t="s">
        <v>240</v>
      </c>
      <c r="R141" s="242"/>
      <c r="S141" s="248" t="s">
        <v>215</v>
      </c>
      <c r="T141" s="249">
        <v>42530</v>
      </c>
      <c r="U141" s="250" t="s">
        <v>150</v>
      </c>
      <c r="V141" s="251" t="s">
        <v>61</v>
      </c>
      <c r="W141" s="261"/>
      <c r="X141" s="253" t="s">
        <v>4536</v>
      </c>
      <c r="Y141" s="254" t="s">
        <v>291</v>
      </c>
      <c r="Z141" s="255">
        <v>42523</v>
      </c>
      <c r="AA141" s="254" t="s">
        <v>4537</v>
      </c>
      <c r="AB141" s="254" t="s">
        <v>4538</v>
      </c>
      <c r="AC141" s="256" t="s">
        <v>207</v>
      </c>
      <c r="AD141" s="257">
        <v>42535</v>
      </c>
      <c r="AE141" s="258">
        <v>58</v>
      </c>
    </row>
    <row r="142" spans="1:31" ht="24.95" customHeight="1" x14ac:dyDescent="0.25">
      <c r="A142" s="232">
        <v>134</v>
      </c>
      <c r="B142" s="241" t="s">
        <v>3281</v>
      </c>
      <c r="C142" s="241">
        <f t="shared" si="2"/>
        <v>10</v>
      </c>
      <c r="D142" s="241"/>
      <c r="E142" s="242"/>
      <c r="F142" s="242"/>
      <c r="G142" s="241">
        <v>0</v>
      </c>
      <c r="H142" s="241"/>
      <c r="I142" s="242"/>
      <c r="J142" s="242"/>
      <c r="K142" s="242"/>
      <c r="L142" s="243">
        <v>42471</v>
      </c>
      <c r="M142" s="244" t="s">
        <v>323</v>
      </c>
      <c r="N142" s="242"/>
      <c r="O142" s="288">
        <v>15000000</v>
      </c>
      <c r="P142" s="246" t="s">
        <v>776</v>
      </c>
      <c r="Q142" s="281" t="s">
        <v>203</v>
      </c>
      <c r="R142" s="242"/>
      <c r="S142" s="261"/>
      <c r="T142" s="262"/>
      <c r="U142" s="262"/>
      <c r="V142" s="251" t="s">
        <v>205</v>
      </c>
      <c r="W142" s="261"/>
      <c r="X142" s="253"/>
      <c r="Y142" s="254" t="s">
        <v>203</v>
      </c>
      <c r="Z142" s="255">
        <v>42472</v>
      </c>
      <c r="AA142" s="263"/>
      <c r="AB142" s="254" t="s">
        <v>777</v>
      </c>
      <c r="AC142" s="256" t="s">
        <v>203</v>
      </c>
      <c r="AD142" s="257"/>
      <c r="AE142" s="258" t="s">
        <v>404</v>
      </c>
    </row>
    <row r="143" spans="1:31" ht="24.95" customHeight="1" x14ac:dyDescent="0.25">
      <c r="A143" s="232">
        <v>135</v>
      </c>
      <c r="B143" s="241" t="s">
        <v>52</v>
      </c>
      <c r="C143" s="241">
        <f t="shared" si="2"/>
        <v>11</v>
      </c>
      <c r="D143" s="241"/>
      <c r="E143" s="241" t="s">
        <v>778</v>
      </c>
      <c r="F143" s="241" t="s">
        <v>4539</v>
      </c>
      <c r="G143" s="241">
        <v>11</v>
      </c>
      <c r="H143" s="241"/>
      <c r="I143" s="242"/>
      <c r="J143" s="242"/>
      <c r="K143" s="278" t="s">
        <v>779</v>
      </c>
      <c r="L143" s="243">
        <v>42458</v>
      </c>
      <c r="M143" s="244" t="s">
        <v>430</v>
      </c>
      <c r="N143" s="242"/>
      <c r="O143" s="269">
        <v>1859805</v>
      </c>
      <c r="P143" s="246" t="s">
        <v>780</v>
      </c>
      <c r="Q143" s="281" t="s">
        <v>204</v>
      </c>
      <c r="R143" s="242"/>
      <c r="S143" s="261"/>
      <c r="T143" s="262"/>
      <c r="U143" s="250" t="s">
        <v>219</v>
      </c>
      <c r="V143" s="251" t="s">
        <v>55</v>
      </c>
      <c r="W143" s="261"/>
      <c r="X143" s="253" t="s">
        <v>4540</v>
      </c>
      <c r="Y143" s="254" t="s">
        <v>204</v>
      </c>
      <c r="Z143" s="255">
        <v>42458</v>
      </c>
      <c r="AA143" s="254" t="s">
        <v>3282</v>
      </c>
      <c r="AB143" s="254" t="s">
        <v>315</v>
      </c>
      <c r="AC143" s="256" t="s">
        <v>220</v>
      </c>
      <c r="AD143" s="257">
        <v>42499</v>
      </c>
      <c r="AE143" s="258">
        <v>94</v>
      </c>
    </row>
    <row r="144" spans="1:31" ht="24.95" customHeight="1" x14ac:dyDescent="0.25">
      <c r="A144" s="232">
        <v>136</v>
      </c>
      <c r="B144" s="242">
        <v>0</v>
      </c>
      <c r="C144" s="241">
        <f t="shared" si="2"/>
        <v>1</v>
      </c>
      <c r="D144" s="242"/>
      <c r="E144" s="242"/>
      <c r="F144" s="241" t="s">
        <v>4541</v>
      </c>
      <c r="G144" s="241">
        <v>11</v>
      </c>
      <c r="H144" s="241" t="s">
        <v>4541</v>
      </c>
      <c r="I144" s="242"/>
      <c r="J144" s="242"/>
      <c r="K144" s="242"/>
      <c r="L144" s="243">
        <v>42473</v>
      </c>
      <c r="M144" s="244" t="s">
        <v>217</v>
      </c>
      <c r="N144" s="264" t="s">
        <v>218</v>
      </c>
      <c r="O144" s="269">
        <v>15000000</v>
      </c>
      <c r="P144" s="246" t="s">
        <v>782</v>
      </c>
      <c r="Q144" s="292" t="s">
        <v>247</v>
      </c>
      <c r="R144" s="242"/>
      <c r="S144" s="261"/>
      <c r="T144" s="262"/>
      <c r="U144" s="262"/>
      <c r="V144" s="251" t="s">
        <v>205</v>
      </c>
      <c r="W144" s="261"/>
      <c r="X144" s="253"/>
      <c r="Y144" s="254" t="s">
        <v>116</v>
      </c>
      <c r="Z144" s="255">
        <v>42475</v>
      </c>
      <c r="AA144" s="263"/>
      <c r="AB144" s="254" t="s">
        <v>783</v>
      </c>
      <c r="AC144" s="256" t="s">
        <v>771</v>
      </c>
      <c r="AD144" s="257">
        <v>42516</v>
      </c>
      <c r="AE144" s="258">
        <v>77</v>
      </c>
    </row>
    <row r="145" spans="1:31" ht="24.95" customHeight="1" x14ac:dyDescent="0.25">
      <c r="A145" s="232">
        <v>137</v>
      </c>
      <c r="B145" s="241" t="s">
        <v>785</v>
      </c>
      <c r="C145" s="241">
        <f t="shared" si="2"/>
        <v>10</v>
      </c>
      <c r="D145" s="241"/>
      <c r="E145" s="242"/>
      <c r="F145" s="241" t="s">
        <v>4542</v>
      </c>
      <c r="G145" s="241">
        <v>11</v>
      </c>
      <c r="H145" s="241" t="s">
        <v>4542</v>
      </c>
      <c r="I145" s="242"/>
      <c r="J145" s="242"/>
      <c r="K145" s="242"/>
      <c r="L145" s="243">
        <v>42460</v>
      </c>
      <c r="M145" s="244" t="s">
        <v>267</v>
      </c>
      <c r="N145" s="264" t="s">
        <v>621</v>
      </c>
      <c r="O145" s="291">
        <v>225000</v>
      </c>
      <c r="P145" s="246" t="s">
        <v>786</v>
      </c>
      <c r="Q145" s="281" t="s">
        <v>203</v>
      </c>
      <c r="R145" s="242"/>
      <c r="S145" s="248" t="s">
        <v>203</v>
      </c>
      <c r="T145" s="262"/>
      <c r="U145" s="251" t="s">
        <v>456</v>
      </c>
      <c r="V145" s="251" t="s">
        <v>457</v>
      </c>
      <c r="W145" s="252">
        <v>42521</v>
      </c>
      <c r="X145" s="253" t="s">
        <v>4543</v>
      </c>
      <c r="Y145" s="263"/>
      <c r="Z145" s="263"/>
      <c r="AA145" s="263"/>
      <c r="AB145" s="263"/>
      <c r="AC145" s="256" t="s">
        <v>220</v>
      </c>
      <c r="AD145" s="257">
        <v>42459</v>
      </c>
      <c r="AE145" s="258">
        <v>134</v>
      </c>
    </row>
    <row r="146" spans="1:31" ht="24.95" customHeight="1" x14ac:dyDescent="0.25">
      <c r="A146" s="232">
        <v>138</v>
      </c>
      <c r="B146" s="241" t="s">
        <v>787</v>
      </c>
      <c r="C146" s="241">
        <f t="shared" si="2"/>
        <v>10</v>
      </c>
      <c r="D146" s="241"/>
      <c r="E146" s="242"/>
      <c r="F146" s="241" t="s">
        <v>4544</v>
      </c>
      <c r="G146" s="241">
        <v>11</v>
      </c>
      <c r="H146" s="241"/>
      <c r="I146" s="242"/>
      <c r="J146" s="242"/>
      <c r="K146" s="242"/>
      <c r="L146" s="243">
        <v>42399</v>
      </c>
      <c r="M146" s="244" t="s">
        <v>415</v>
      </c>
      <c r="N146" s="264" t="s">
        <v>788</v>
      </c>
      <c r="O146" s="291">
        <v>358500</v>
      </c>
      <c r="P146" s="246" t="s">
        <v>3283</v>
      </c>
      <c r="Q146" s="281" t="s">
        <v>203</v>
      </c>
      <c r="R146" s="242"/>
      <c r="S146" s="248" t="s">
        <v>116</v>
      </c>
      <c r="T146" s="249">
        <v>42499</v>
      </c>
      <c r="U146" s="250" t="s">
        <v>268</v>
      </c>
      <c r="V146" s="251" t="s">
        <v>142</v>
      </c>
      <c r="W146" s="252">
        <v>42517</v>
      </c>
      <c r="X146" s="253"/>
      <c r="Y146" s="254" t="s">
        <v>56</v>
      </c>
      <c r="Z146" s="255">
        <v>42590</v>
      </c>
      <c r="AA146" s="254" t="s">
        <v>3632</v>
      </c>
      <c r="AB146" s="254" t="s">
        <v>3284</v>
      </c>
      <c r="AC146" s="256" t="s">
        <v>730</v>
      </c>
      <c r="AD146" s="257">
        <v>42590</v>
      </c>
      <c r="AE146" s="258">
        <v>3</v>
      </c>
    </row>
    <row r="147" spans="1:31" ht="24.95" customHeight="1" x14ac:dyDescent="0.25">
      <c r="A147" s="232">
        <v>139</v>
      </c>
      <c r="B147" s="241" t="s">
        <v>97</v>
      </c>
      <c r="C147" s="241">
        <f t="shared" si="2"/>
        <v>11</v>
      </c>
      <c r="D147" s="241"/>
      <c r="E147" s="242"/>
      <c r="F147" s="241" t="s">
        <v>4545</v>
      </c>
      <c r="G147" s="241">
        <v>11</v>
      </c>
      <c r="H147" s="241" t="s">
        <v>4545</v>
      </c>
      <c r="I147" s="242"/>
      <c r="J147" s="242"/>
      <c r="K147" s="242"/>
      <c r="L147" s="243">
        <v>42399</v>
      </c>
      <c r="M147" s="244" t="s">
        <v>415</v>
      </c>
      <c r="N147" s="264" t="s">
        <v>621</v>
      </c>
      <c r="O147" s="245">
        <v>1800000</v>
      </c>
      <c r="P147" s="246" t="s">
        <v>790</v>
      </c>
      <c r="Q147" s="281" t="s">
        <v>203</v>
      </c>
      <c r="R147" s="242"/>
      <c r="S147" s="248" t="s">
        <v>203</v>
      </c>
      <c r="T147" s="249">
        <v>42565</v>
      </c>
      <c r="U147" s="251" t="s">
        <v>791</v>
      </c>
      <c r="V147" s="251" t="s">
        <v>96</v>
      </c>
      <c r="W147" s="252">
        <v>42555</v>
      </c>
      <c r="X147" s="253"/>
      <c r="Y147" s="254" t="s">
        <v>56</v>
      </c>
      <c r="Z147" s="255">
        <v>42573</v>
      </c>
      <c r="AA147" s="263"/>
      <c r="AB147" s="254" t="s">
        <v>792</v>
      </c>
      <c r="AC147" s="256" t="s">
        <v>207</v>
      </c>
      <c r="AD147" s="257">
        <v>42579</v>
      </c>
      <c r="AE147" s="258">
        <v>14</v>
      </c>
    </row>
    <row r="148" spans="1:31" ht="24.95" customHeight="1" x14ac:dyDescent="0.25">
      <c r="A148" s="232">
        <v>140</v>
      </c>
      <c r="B148" s="241" t="s">
        <v>793</v>
      </c>
      <c r="C148" s="241">
        <f t="shared" si="2"/>
        <v>11</v>
      </c>
      <c r="D148" s="241"/>
      <c r="E148" s="242"/>
      <c r="F148" s="242"/>
      <c r="G148" s="241">
        <v>0</v>
      </c>
      <c r="H148" s="241"/>
      <c r="I148" s="242"/>
      <c r="J148" s="242"/>
      <c r="K148" s="242"/>
      <c r="L148" s="243">
        <v>42458</v>
      </c>
      <c r="M148" s="244" t="s">
        <v>264</v>
      </c>
      <c r="N148" s="264" t="s">
        <v>794</v>
      </c>
      <c r="O148" s="291">
        <v>190548</v>
      </c>
      <c r="P148" s="246" t="s">
        <v>3285</v>
      </c>
      <c r="Q148" s="281" t="s">
        <v>250</v>
      </c>
      <c r="R148" s="242"/>
      <c r="S148" s="261"/>
      <c r="T148" s="262"/>
      <c r="U148" s="262"/>
      <c r="V148" s="262" t="s">
        <v>205</v>
      </c>
      <c r="W148" s="261"/>
      <c r="X148" s="253" t="s">
        <v>4540</v>
      </c>
      <c r="Y148" s="254" t="s">
        <v>204</v>
      </c>
      <c r="Z148" s="255">
        <v>42464</v>
      </c>
      <c r="AA148" s="254" t="s">
        <v>795</v>
      </c>
      <c r="AB148" s="254" t="s">
        <v>315</v>
      </c>
      <c r="AC148" s="256" t="s">
        <v>220</v>
      </c>
      <c r="AD148" s="257">
        <v>42499</v>
      </c>
      <c r="AE148" s="258">
        <v>94</v>
      </c>
    </row>
    <row r="149" spans="1:31" ht="24.95" customHeight="1" x14ac:dyDescent="0.25">
      <c r="A149" s="232">
        <v>141</v>
      </c>
      <c r="B149" s="241" t="s">
        <v>797</v>
      </c>
      <c r="C149" s="241">
        <f t="shared" si="2"/>
        <v>11</v>
      </c>
      <c r="D149" s="241"/>
      <c r="E149" s="242"/>
      <c r="F149" s="241" t="s">
        <v>4546</v>
      </c>
      <c r="G149" s="241">
        <v>11</v>
      </c>
      <c r="H149" s="241" t="s">
        <v>4546</v>
      </c>
      <c r="I149" s="242"/>
      <c r="J149" s="242"/>
      <c r="K149" s="242"/>
      <c r="L149" s="243">
        <v>42475</v>
      </c>
      <c r="M149" s="244" t="s">
        <v>271</v>
      </c>
      <c r="N149" s="244" t="s">
        <v>3286</v>
      </c>
      <c r="O149" s="291">
        <v>60000</v>
      </c>
      <c r="P149" s="246" t="s">
        <v>799</v>
      </c>
      <c r="Q149" s="281" t="s">
        <v>203</v>
      </c>
      <c r="R149" s="242"/>
      <c r="S149" s="248" t="s">
        <v>203</v>
      </c>
      <c r="T149" s="249">
        <v>42555</v>
      </c>
      <c r="U149" s="251" t="s">
        <v>286</v>
      </c>
      <c r="V149" s="251" t="s">
        <v>70</v>
      </c>
      <c r="W149" s="261"/>
      <c r="X149" s="253" t="s">
        <v>800</v>
      </c>
      <c r="Y149" s="254" t="s">
        <v>203</v>
      </c>
      <c r="Z149" s="255">
        <v>42558</v>
      </c>
      <c r="AA149" s="254" t="s">
        <v>801</v>
      </c>
      <c r="AB149" s="254" t="s">
        <v>802</v>
      </c>
      <c r="AC149" s="256" t="s">
        <v>203</v>
      </c>
      <c r="AD149" s="257">
        <v>42562</v>
      </c>
      <c r="AE149" s="258">
        <v>31</v>
      </c>
    </row>
    <row r="150" spans="1:31" ht="24.95" customHeight="1" x14ac:dyDescent="0.25">
      <c r="A150" s="232">
        <v>142</v>
      </c>
      <c r="B150" s="242" t="s">
        <v>3715</v>
      </c>
      <c r="C150" s="241">
        <f t="shared" si="2"/>
        <v>10</v>
      </c>
      <c r="D150" s="242"/>
      <c r="E150" s="241" t="s">
        <v>3715</v>
      </c>
      <c r="F150" s="242"/>
      <c r="G150" s="241">
        <v>0</v>
      </c>
      <c r="H150" s="241"/>
      <c r="I150" s="242"/>
      <c r="J150" s="242"/>
      <c r="K150" s="242"/>
      <c r="L150" s="242"/>
      <c r="M150" s="244" t="s">
        <v>187</v>
      </c>
      <c r="N150" s="264" t="s">
        <v>579</v>
      </c>
      <c r="O150" s="264" t="s">
        <v>804</v>
      </c>
      <c r="P150" s="246" t="s">
        <v>3287</v>
      </c>
      <c r="Q150" s="265" t="s">
        <v>226</v>
      </c>
      <c r="R150" s="242"/>
      <c r="S150" s="261"/>
      <c r="T150" s="262"/>
      <c r="U150" s="250" t="s">
        <v>219</v>
      </c>
      <c r="V150" s="251" t="s">
        <v>574</v>
      </c>
      <c r="W150" s="252">
        <v>42576</v>
      </c>
      <c r="X150" s="253"/>
      <c r="Y150" s="263"/>
      <c r="Z150" s="263"/>
      <c r="AA150" s="263"/>
      <c r="AB150" s="263"/>
      <c r="AC150" s="256" t="s">
        <v>220</v>
      </c>
      <c r="AD150" s="257">
        <v>42499</v>
      </c>
      <c r="AE150" s="258">
        <v>94</v>
      </c>
    </row>
    <row r="151" spans="1:31" ht="24.95" customHeight="1" x14ac:dyDescent="0.25">
      <c r="A151" s="232">
        <v>143</v>
      </c>
      <c r="B151" s="241" t="s">
        <v>805</v>
      </c>
      <c r="C151" s="241">
        <f t="shared" si="2"/>
        <v>11</v>
      </c>
      <c r="D151" s="241"/>
      <c r="E151" s="242"/>
      <c r="F151" s="242"/>
      <c r="G151" s="241">
        <v>0</v>
      </c>
      <c r="H151" s="241"/>
      <c r="I151" s="242"/>
      <c r="J151" s="242"/>
      <c r="K151" s="242"/>
      <c r="L151" s="243">
        <v>42474</v>
      </c>
      <c r="M151" s="244" t="s">
        <v>213</v>
      </c>
      <c r="N151" s="242"/>
      <c r="O151" s="242"/>
      <c r="P151" s="246" t="s">
        <v>807</v>
      </c>
      <c r="Q151" s="265" t="s">
        <v>226</v>
      </c>
      <c r="R151" s="242"/>
      <c r="S151" s="261"/>
      <c r="T151" s="262"/>
      <c r="U151" s="250" t="s">
        <v>268</v>
      </c>
      <c r="V151" s="251" t="s">
        <v>142</v>
      </c>
      <c r="W151" s="252">
        <v>42524</v>
      </c>
      <c r="X151" s="253"/>
      <c r="Y151" s="254" t="s">
        <v>204</v>
      </c>
      <c r="Z151" s="255">
        <v>42475</v>
      </c>
      <c r="AA151" s="263"/>
      <c r="AB151" s="254" t="s">
        <v>808</v>
      </c>
      <c r="AC151" s="256" t="s">
        <v>204</v>
      </c>
      <c r="AD151" s="257"/>
      <c r="AE151" s="258" t="s">
        <v>404</v>
      </c>
    </row>
    <row r="152" spans="1:31" ht="24.95" customHeight="1" x14ac:dyDescent="0.25">
      <c r="A152" s="232">
        <v>144</v>
      </c>
      <c r="B152" s="241" t="s">
        <v>810</v>
      </c>
      <c r="C152" s="241">
        <f t="shared" si="2"/>
        <v>11</v>
      </c>
      <c r="D152" s="241"/>
      <c r="E152" s="242"/>
      <c r="F152" s="242"/>
      <c r="G152" s="241">
        <v>0</v>
      </c>
      <c r="H152" s="241"/>
      <c r="I152" s="242"/>
      <c r="J152" s="242"/>
      <c r="K152" s="242"/>
      <c r="L152" s="243">
        <v>42472</v>
      </c>
      <c r="M152" s="244" t="s">
        <v>279</v>
      </c>
      <c r="N152" s="264" t="s">
        <v>811</v>
      </c>
      <c r="O152" s="269">
        <v>88855</v>
      </c>
      <c r="P152" s="246" t="s">
        <v>812</v>
      </c>
      <c r="Q152" s="281" t="s">
        <v>203</v>
      </c>
      <c r="R152" s="243">
        <v>42708</v>
      </c>
      <c r="S152" s="248" t="s">
        <v>116</v>
      </c>
      <c r="T152" s="249">
        <v>42571</v>
      </c>
      <c r="U152" s="251" t="s">
        <v>432</v>
      </c>
      <c r="V152" s="251" t="s">
        <v>574</v>
      </c>
      <c r="W152" s="252">
        <v>42530</v>
      </c>
      <c r="X152" s="253" t="s">
        <v>813</v>
      </c>
      <c r="Y152" s="254" t="s">
        <v>206</v>
      </c>
      <c r="Z152" s="255">
        <v>42565</v>
      </c>
      <c r="AA152" s="254" t="s">
        <v>814</v>
      </c>
      <c r="AB152" s="254" t="s">
        <v>815</v>
      </c>
      <c r="AC152" s="256" t="s">
        <v>816</v>
      </c>
      <c r="AD152" s="257">
        <v>42571</v>
      </c>
      <c r="AE152" s="258">
        <v>22</v>
      </c>
    </row>
    <row r="153" spans="1:31" ht="24.95" customHeight="1" x14ac:dyDescent="0.25">
      <c r="A153" s="232">
        <v>145</v>
      </c>
      <c r="B153" s="242">
        <v>0</v>
      </c>
      <c r="C153" s="241">
        <f t="shared" si="2"/>
        <v>1</v>
      </c>
      <c r="D153" s="242"/>
      <c r="E153" s="242"/>
      <c r="F153" s="242"/>
      <c r="G153" s="241">
        <v>0</v>
      </c>
      <c r="H153" s="241"/>
      <c r="I153" s="242"/>
      <c r="J153" s="242"/>
      <c r="K153" s="278" t="s">
        <v>820</v>
      </c>
      <c r="L153" s="242"/>
      <c r="M153" s="244" t="s">
        <v>439</v>
      </c>
      <c r="N153" s="242"/>
      <c r="O153" s="242"/>
      <c r="P153" s="246" t="s">
        <v>3288</v>
      </c>
      <c r="Q153" s="247"/>
      <c r="R153" s="242"/>
      <c r="S153" s="261"/>
      <c r="T153" s="262"/>
      <c r="U153" s="262"/>
      <c r="V153" s="251" t="s">
        <v>205</v>
      </c>
      <c r="W153" s="261"/>
      <c r="X153" s="253"/>
      <c r="Y153" s="263"/>
      <c r="Z153" s="263"/>
      <c r="AA153" s="263"/>
      <c r="AB153" s="263"/>
      <c r="AC153" s="277"/>
      <c r="AD153" s="257"/>
      <c r="AE153" s="258" t="s">
        <v>404</v>
      </c>
    </row>
    <row r="154" spans="1:31" ht="24.95" customHeight="1" x14ac:dyDescent="0.25">
      <c r="A154" s="232">
        <v>146</v>
      </c>
      <c r="B154" s="241" t="s">
        <v>823</v>
      </c>
      <c r="C154" s="241">
        <f t="shared" si="2"/>
        <v>11</v>
      </c>
      <c r="D154" s="241"/>
      <c r="E154" s="242"/>
      <c r="F154" s="242"/>
      <c r="G154" s="241">
        <v>0</v>
      </c>
      <c r="H154" s="241"/>
      <c r="I154" s="242"/>
      <c r="J154" s="242"/>
      <c r="K154" s="242"/>
      <c r="L154" s="243">
        <v>42479</v>
      </c>
      <c r="M154" s="244" t="s">
        <v>237</v>
      </c>
      <c r="N154" s="264" t="s">
        <v>825</v>
      </c>
      <c r="O154" s="269">
        <v>16193.43</v>
      </c>
      <c r="P154" s="246" t="s">
        <v>826</v>
      </c>
      <c r="Q154" s="281" t="s">
        <v>203</v>
      </c>
      <c r="R154" s="242"/>
      <c r="S154" s="261"/>
      <c r="T154" s="262"/>
      <c r="U154" s="250" t="s">
        <v>219</v>
      </c>
      <c r="V154" s="251" t="s">
        <v>70</v>
      </c>
      <c r="W154" s="252">
        <v>42576</v>
      </c>
      <c r="X154" s="253"/>
      <c r="Y154" s="263"/>
      <c r="Z154" s="263"/>
      <c r="AA154" s="263"/>
      <c r="AB154" s="263"/>
      <c r="AC154" s="256" t="s">
        <v>220</v>
      </c>
      <c r="AD154" s="257">
        <v>42576</v>
      </c>
      <c r="AE154" s="258">
        <v>17</v>
      </c>
    </row>
    <row r="155" spans="1:31" ht="24.95" customHeight="1" x14ac:dyDescent="0.25">
      <c r="A155" s="232">
        <v>147</v>
      </c>
      <c r="B155" s="241" t="s">
        <v>828</v>
      </c>
      <c r="C155" s="241">
        <f t="shared" si="2"/>
        <v>11</v>
      </c>
      <c r="D155" s="241"/>
      <c r="E155" s="242"/>
      <c r="F155" s="242"/>
      <c r="G155" s="241">
        <v>0</v>
      </c>
      <c r="H155" s="241"/>
      <c r="I155" s="242"/>
      <c r="J155" s="242"/>
      <c r="K155" s="242"/>
      <c r="L155" s="243">
        <v>42480</v>
      </c>
      <c r="M155" s="244" t="s">
        <v>199</v>
      </c>
      <c r="N155" s="264" t="s">
        <v>3166</v>
      </c>
      <c r="O155" s="245">
        <v>99748.9</v>
      </c>
      <c r="P155" s="246" t="s">
        <v>3289</v>
      </c>
      <c r="Q155" s="264" t="s">
        <v>204</v>
      </c>
      <c r="R155" s="242"/>
      <c r="S155" s="248" t="s">
        <v>116</v>
      </c>
      <c r="T155" s="249">
        <v>42562</v>
      </c>
      <c r="U155" s="250" t="s">
        <v>219</v>
      </c>
      <c r="V155" s="251" t="s">
        <v>55</v>
      </c>
      <c r="W155" s="261"/>
      <c r="X155" s="253" t="s">
        <v>829</v>
      </c>
      <c r="Y155" s="254" t="s">
        <v>116</v>
      </c>
      <c r="Z155" s="255">
        <v>42587</v>
      </c>
      <c r="AA155" s="254" t="s">
        <v>3290</v>
      </c>
      <c r="AB155" s="263"/>
      <c r="AC155" s="277"/>
      <c r="AD155" s="257"/>
      <c r="AE155" s="258" t="s">
        <v>404</v>
      </c>
    </row>
    <row r="156" spans="1:31" ht="24.95" customHeight="1" x14ac:dyDescent="0.25">
      <c r="A156" s="232">
        <v>148</v>
      </c>
      <c r="B156" s="241" t="s">
        <v>831</v>
      </c>
      <c r="C156" s="241">
        <f t="shared" si="2"/>
        <v>11</v>
      </c>
      <c r="D156" s="241"/>
      <c r="E156" s="242"/>
      <c r="F156" s="242"/>
      <c r="G156" s="241">
        <v>0</v>
      </c>
      <c r="H156" s="241"/>
      <c r="I156" s="242"/>
      <c r="J156" s="242"/>
      <c r="K156" s="242"/>
      <c r="L156" s="243">
        <v>42480</v>
      </c>
      <c r="M156" s="244" t="s">
        <v>228</v>
      </c>
      <c r="N156" s="242"/>
      <c r="O156" s="293" t="s">
        <v>832</v>
      </c>
      <c r="P156" s="246" t="s">
        <v>833</v>
      </c>
      <c r="Q156" s="264" t="s">
        <v>240</v>
      </c>
      <c r="R156" s="242"/>
      <c r="S156" s="261"/>
      <c r="T156" s="262"/>
      <c r="U156" s="250" t="s">
        <v>268</v>
      </c>
      <c r="V156" s="251" t="s">
        <v>112</v>
      </c>
      <c r="W156" s="261"/>
      <c r="X156" s="253" t="s">
        <v>834</v>
      </c>
      <c r="Y156" s="263"/>
      <c r="Z156" s="263"/>
      <c r="AA156" s="263"/>
      <c r="AB156" s="263"/>
      <c r="AC156" s="256" t="s">
        <v>220</v>
      </c>
      <c r="AD156" s="257">
        <v>42499</v>
      </c>
      <c r="AE156" s="258" t="s">
        <v>834</v>
      </c>
    </row>
    <row r="157" spans="1:31" ht="24.95" customHeight="1" x14ac:dyDescent="0.25">
      <c r="A157" s="232">
        <v>149</v>
      </c>
      <c r="B157" s="241" t="s">
        <v>835</v>
      </c>
      <c r="C157" s="241">
        <f t="shared" si="2"/>
        <v>11</v>
      </c>
      <c r="D157" s="241"/>
      <c r="E157" s="242"/>
      <c r="F157" s="242"/>
      <c r="G157" s="241">
        <v>0</v>
      </c>
      <c r="H157" s="241"/>
      <c r="I157" s="242"/>
      <c r="J157" s="242"/>
      <c r="K157" s="242"/>
      <c r="L157" s="243">
        <v>42485</v>
      </c>
      <c r="M157" s="244" t="s">
        <v>412</v>
      </c>
      <c r="N157" s="242"/>
      <c r="O157" s="242"/>
      <c r="P157" s="246" t="s">
        <v>836</v>
      </c>
      <c r="Q157" s="244" t="s">
        <v>203</v>
      </c>
      <c r="R157" s="242"/>
      <c r="S157" s="248" t="s">
        <v>203</v>
      </c>
      <c r="T157" s="249">
        <v>42569</v>
      </c>
      <c r="U157" s="251" t="s">
        <v>432</v>
      </c>
      <c r="V157" s="251" t="s">
        <v>70</v>
      </c>
      <c r="W157" s="252">
        <v>42572</v>
      </c>
      <c r="X157" s="253"/>
      <c r="Y157" s="263"/>
      <c r="Z157" s="263"/>
      <c r="AA157" s="263"/>
      <c r="AB157" s="254" t="s">
        <v>838</v>
      </c>
      <c r="AC157" s="256" t="s">
        <v>220</v>
      </c>
      <c r="AD157" s="257">
        <v>42570</v>
      </c>
      <c r="AE157" s="258">
        <v>23</v>
      </c>
    </row>
    <row r="158" spans="1:31" ht="24.95" customHeight="1" x14ac:dyDescent="0.25">
      <c r="A158" s="232">
        <v>150</v>
      </c>
      <c r="B158" s="241" t="s">
        <v>695</v>
      </c>
      <c r="C158" s="241">
        <f t="shared" si="2"/>
        <v>10</v>
      </c>
      <c r="D158" s="241"/>
      <c r="E158" s="241" t="s">
        <v>839</v>
      </c>
      <c r="F158" s="242"/>
      <c r="G158" s="241">
        <v>0</v>
      </c>
      <c r="H158" s="241"/>
      <c r="I158" s="242"/>
      <c r="J158" s="242"/>
      <c r="K158" s="260" t="s">
        <v>697</v>
      </c>
      <c r="L158" s="243">
        <v>42459</v>
      </c>
      <c r="M158" s="244" t="s">
        <v>2267</v>
      </c>
      <c r="N158" s="264" t="s">
        <v>698</v>
      </c>
      <c r="O158" s="245">
        <v>13488.5</v>
      </c>
      <c r="P158" s="246" t="s">
        <v>840</v>
      </c>
      <c r="Q158" s="265" t="s">
        <v>226</v>
      </c>
      <c r="R158" s="242"/>
      <c r="S158" s="261"/>
      <c r="T158" s="262"/>
      <c r="U158" s="262"/>
      <c r="V158" s="251" t="s">
        <v>205</v>
      </c>
      <c r="W158" s="261"/>
      <c r="X158" s="253" t="s">
        <v>276</v>
      </c>
      <c r="Y158" s="254" t="s">
        <v>204</v>
      </c>
      <c r="Z158" s="255">
        <v>42480</v>
      </c>
      <c r="AA158" s="254" t="s">
        <v>701</v>
      </c>
      <c r="AB158" s="254" t="s">
        <v>3264</v>
      </c>
      <c r="AC158" s="256" t="s">
        <v>688</v>
      </c>
      <c r="AD158" s="257">
        <v>42492</v>
      </c>
      <c r="AE158" s="258">
        <v>101</v>
      </c>
    </row>
    <row r="159" spans="1:31" ht="24.95" customHeight="1" x14ac:dyDescent="0.25">
      <c r="A159" s="232">
        <v>151</v>
      </c>
      <c r="B159" s="241" t="s">
        <v>841</v>
      </c>
      <c r="C159" s="241">
        <f t="shared" si="2"/>
        <v>11</v>
      </c>
      <c r="D159" s="241"/>
      <c r="E159" s="242"/>
      <c r="F159" s="241" t="s">
        <v>4547</v>
      </c>
      <c r="G159" s="241">
        <v>11</v>
      </c>
      <c r="H159" s="241"/>
      <c r="I159" s="242"/>
      <c r="J159" s="242"/>
      <c r="K159" s="242"/>
      <c r="L159" s="243">
        <v>42480</v>
      </c>
      <c r="M159" s="244" t="s">
        <v>228</v>
      </c>
      <c r="N159" s="242"/>
      <c r="O159" s="269">
        <v>432000</v>
      </c>
      <c r="P159" s="246" t="s">
        <v>842</v>
      </c>
      <c r="Q159" s="244" t="s">
        <v>241</v>
      </c>
      <c r="R159" s="242"/>
      <c r="S159" s="261"/>
      <c r="T159" s="262"/>
      <c r="U159" s="250" t="s">
        <v>268</v>
      </c>
      <c r="V159" s="251" t="s">
        <v>112</v>
      </c>
      <c r="W159" s="252">
        <v>42514</v>
      </c>
      <c r="X159" s="253" t="s">
        <v>834</v>
      </c>
      <c r="Y159" s="254" t="s">
        <v>240</v>
      </c>
      <c r="Z159" s="255">
        <v>42481</v>
      </c>
      <c r="AA159" s="254" t="s">
        <v>3291</v>
      </c>
      <c r="AB159" s="254" t="s">
        <v>3292</v>
      </c>
      <c r="AC159" s="256" t="s">
        <v>220</v>
      </c>
      <c r="AD159" s="257">
        <v>42499</v>
      </c>
      <c r="AE159" s="258" t="s">
        <v>4548</v>
      </c>
    </row>
    <row r="160" spans="1:31" ht="24.95" customHeight="1" x14ac:dyDescent="0.25">
      <c r="A160" s="232">
        <v>152</v>
      </c>
      <c r="B160" s="241" t="s">
        <v>844</v>
      </c>
      <c r="C160" s="241">
        <f t="shared" si="2"/>
        <v>11</v>
      </c>
      <c r="D160" s="241"/>
      <c r="E160" s="242"/>
      <c r="F160" s="242"/>
      <c r="G160" s="241">
        <v>0</v>
      </c>
      <c r="H160" s="241"/>
      <c r="I160" s="242"/>
      <c r="J160" s="242"/>
      <c r="K160" s="242"/>
      <c r="L160" s="243">
        <v>42492</v>
      </c>
      <c r="M160" s="244" t="s">
        <v>271</v>
      </c>
      <c r="N160" s="264" t="s">
        <v>845</v>
      </c>
      <c r="O160" s="245">
        <v>1032000</v>
      </c>
      <c r="P160" s="246" t="s">
        <v>847</v>
      </c>
      <c r="Q160" s="265" t="s">
        <v>116</v>
      </c>
      <c r="R160" s="242"/>
      <c r="S160" s="268" t="s">
        <v>204</v>
      </c>
      <c r="T160" s="294">
        <v>42536</v>
      </c>
      <c r="U160" s="251" t="s">
        <v>286</v>
      </c>
      <c r="V160" s="251" t="s">
        <v>70</v>
      </c>
      <c r="W160" s="252">
        <v>42536</v>
      </c>
      <c r="X160" s="253" t="s">
        <v>3293</v>
      </c>
      <c r="Y160" s="254" t="s">
        <v>204</v>
      </c>
      <c r="Z160" s="255">
        <v>42562</v>
      </c>
      <c r="AA160" s="254" t="s">
        <v>3294</v>
      </c>
      <c r="AB160" s="263"/>
      <c r="AC160" s="256" t="s">
        <v>204</v>
      </c>
      <c r="AD160" s="257">
        <v>42562</v>
      </c>
      <c r="AE160" s="258" t="s">
        <v>355</v>
      </c>
    </row>
    <row r="161" spans="1:31" ht="24.95" customHeight="1" x14ac:dyDescent="0.25">
      <c r="A161" s="232">
        <v>153</v>
      </c>
      <c r="B161" s="241" t="s">
        <v>850</v>
      </c>
      <c r="C161" s="241">
        <f t="shared" si="2"/>
        <v>11</v>
      </c>
      <c r="D161" s="241"/>
      <c r="E161" s="242"/>
      <c r="F161" s="242"/>
      <c r="G161" s="241">
        <v>0</v>
      </c>
      <c r="H161" s="241"/>
      <c r="I161" s="242"/>
      <c r="J161" s="242"/>
      <c r="K161" s="242"/>
      <c r="L161" s="243">
        <v>42492</v>
      </c>
      <c r="M161" s="244" t="s">
        <v>497</v>
      </c>
      <c r="N161" s="295" t="s">
        <v>851</v>
      </c>
      <c r="O161" s="245">
        <v>64686.6</v>
      </c>
      <c r="P161" s="246" t="s">
        <v>852</v>
      </c>
      <c r="Q161" s="265" t="s">
        <v>116</v>
      </c>
      <c r="R161" s="242"/>
      <c r="S161" s="248" t="s">
        <v>116</v>
      </c>
      <c r="T161" s="249">
        <v>42556</v>
      </c>
      <c r="U161" s="251" t="s">
        <v>286</v>
      </c>
      <c r="V161" s="251" t="s">
        <v>70</v>
      </c>
      <c r="W161" s="261"/>
      <c r="X161" s="253" t="s">
        <v>3293</v>
      </c>
      <c r="Y161" s="254" t="s">
        <v>204</v>
      </c>
      <c r="Z161" s="255">
        <v>42579</v>
      </c>
      <c r="AA161" s="254" t="s">
        <v>853</v>
      </c>
      <c r="AB161" s="254" t="s">
        <v>854</v>
      </c>
      <c r="AC161" s="256" t="s">
        <v>204</v>
      </c>
      <c r="AD161" s="257">
        <v>42579</v>
      </c>
      <c r="AE161" s="258" t="s">
        <v>355</v>
      </c>
    </row>
    <row r="162" spans="1:31" ht="24.95" customHeight="1" x14ac:dyDescent="0.25">
      <c r="A162" s="232">
        <v>154</v>
      </c>
      <c r="B162" s="241" t="s">
        <v>3295</v>
      </c>
      <c r="C162" s="241">
        <f t="shared" si="2"/>
        <v>11</v>
      </c>
      <c r="D162" s="241"/>
      <c r="E162" s="242"/>
      <c r="F162" s="241" t="s">
        <v>856</v>
      </c>
      <c r="G162" s="241">
        <v>16</v>
      </c>
      <c r="H162" s="241"/>
      <c r="I162" s="242"/>
      <c r="J162" s="242"/>
      <c r="K162" s="242"/>
      <c r="L162" s="243">
        <v>42383</v>
      </c>
      <c r="M162" s="244" t="s">
        <v>279</v>
      </c>
      <c r="N162" s="242"/>
      <c r="O162" s="245">
        <v>8702170</v>
      </c>
      <c r="P162" s="246" t="s">
        <v>3296</v>
      </c>
      <c r="Q162" s="247"/>
      <c r="R162" s="242"/>
      <c r="S162" s="261"/>
      <c r="T162" s="262"/>
      <c r="U162" s="250" t="s">
        <v>150</v>
      </c>
      <c r="V162" s="251" t="s">
        <v>61</v>
      </c>
      <c r="W162" s="261"/>
      <c r="X162" s="253"/>
      <c r="Y162" s="254" t="s">
        <v>203</v>
      </c>
      <c r="Z162" s="255">
        <v>42438</v>
      </c>
      <c r="AA162" s="254" t="s">
        <v>3297</v>
      </c>
      <c r="AB162" s="254" t="s">
        <v>3298</v>
      </c>
      <c r="AC162" s="256" t="s">
        <v>203</v>
      </c>
      <c r="AD162" s="257"/>
      <c r="AE162" s="258" t="s">
        <v>404</v>
      </c>
    </row>
    <row r="163" spans="1:31" ht="24.95" customHeight="1" x14ac:dyDescent="0.25">
      <c r="A163" s="270">
        <v>155</v>
      </c>
      <c r="B163" s="242" t="s">
        <v>4549</v>
      </c>
      <c r="C163" s="241">
        <f t="shared" si="2"/>
        <v>9</v>
      </c>
      <c r="D163" s="242"/>
      <c r="E163" s="241" t="s">
        <v>4549</v>
      </c>
      <c r="F163" s="242"/>
      <c r="G163" s="241">
        <v>0</v>
      </c>
      <c r="H163" s="241"/>
      <c r="I163" s="242"/>
      <c r="J163" s="242"/>
      <c r="K163" s="260" t="s">
        <v>278</v>
      </c>
      <c r="L163" s="243">
        <v>42471</v>
      </c>
      <c r="M163" s="244" t="s">
        <v>3299</v>
      </c>
      <c r="N163" s="296" t="s">
        <v>266</v>
      </c>
      <c r="O163" s="271">
        <v>101966.2</v>
      </c>
      <c r="P163" s="272" t="s">
        <v>3300</v>
      </c>
      <c r="Q163" s="284" t="s">
        <v>226</v>
      </c>
      <c r="R163" s="273"/>
      <c r="S163" s="273"/>
      <c r="T163" s="262"/>
      <c r="U163" s="251" t="s">
        <v>354</v>
      </c>
      <c r="V163" s="251" t="s">
        <v>600</v>
      </c>
      <c r="W163" s="273"/>
      <c r="X163" s="253" t="s">
        <v>3301</v>
      </c>
      <c r="Y163" s="273"/>
      <c r="Z163" s="273"/>
      <c r="AA163" s="273"/>
      <c r="AB163" s="273"/>
      <c r="AC163" s="256" t="s">
        <v>688</v>
      </c>
      <c r="AD163" s="274">
        <v>42495</v>
      </c>
      <c r="AE163" s="258">
        <v>98</v>
      </c>
    </row>
    <row r="164" spans="1:31" ht="24.95" customHeight="1" x14ac:dyDescent="0.25">
      <c r="A164" s="232">
        <v>156</v>
      </c>
      <c r="B164" s="241" t="s">
        <v>857</v>
      </c>
      <c r="C164" s="241">
        <f t="shared" si="2"/>
        <v>10</v>
      </c>
      <c r="D164" s="241"/>
      <c r="E164" s="242"/>
      <c r="F164" s="242"/>
      <c r="G164" s="241">
        <v>0</v>
      </c>
      <c r="H164" s="241"/>
      <c r="I164" s="242"/>
      <c r="J164" s="241" t="s">
        <v>858</v>
      </c>
      <c r="K164" s="278" t="s">
        <v>3302</v>
      </c>
      <c r="L164" s="243">
        <v>42383</v>
      </c>
      <c r="M164" s="244" t="s">
        <v>235</v>
      </c>
      <c r="N164" s="264" t="s">
        <v>3151</v>
      </c>
      <c r="O164" s="245">
        <v>225000000</v>
      </c>
      <c r="P164" s="246" t="s">
        <v>859</v>
      </c>
      <c r="Q164" s="264" t="s">
        <v>204</v>
      </c>
      <c r="R164" s="242"/>
      <c r="S164" s="261"/>
      <c r="T164" s="262"/>
      <c r="U164" s="250" t="s">
        <v>150</v>
      </c>
      <c r="V164" s="251" t="s">
        <v>61</v>
      </c>
      <c r="W164" s="252">
        <v>42531</v>
      </c>
      <c r="X164" s="253"/>
      <c r="Y164" s="254" t="s">
        <v>204</v>
      </c>
      <c r="Z164" s="255">
        <v>42436</v>
      </c>
      <c r="AA164" s="254" t="s">
        <v>3303</v>
      </c>
      <c r="AB164" s="254" t="s">
        <v>3304</v>
      </c>
      <c r="AC164" s="256" t="s">
        <v>220</v>
      </c>
      <c r="AD164" s="257">
        <v>42499</v>
      </c>
      <c r="AE164" s="258">
        <v>94</v>
      </c>
    </row>
    <row r="165" spans="1:31" ht="24.95" customHeight="1" x14ac:dyDescent="0.25">
      <c r="A165" s="232">
        <v>157</v>
      </c>
      <c r="B165" s="241" t="s">
        <v>104</v>
      </c>
      <c r="C165" s="241">
        <f t="shared" si="2"/>
        <v>11</v>
      </c>
      <c r="D165" s="241"/>
      <c r="E165" s="242"/>
      <c r="F165" s="242"/>
      <c r="G165" s="241">
        <v>0</v>
      </c>
      <c r="H165" s="241"/>
      <c r="I165" s="242"/>
      <c r="J165" s="242"/>
      <c r="K165" s="242"/>
      <c r="L165" s="243">
        <v>42489</v>
      </c>
      <c r="M165" s="244" t="s">
        <v>49</v>
      </c>
      <c r="N165" s="264" t="s">
        <v>860</v>
      </c>
      <c r="O165" s="297">
        <v>3543553</v>
      </c>
      <c r="P165" s="246"/>
      <c r="Q165" s="265" t="s">
        <v>226</v>
      </c>
      <c r="R165" s="242"/>
      <c r="S165" s="248" t="s">
        <v>116</v>
      </c>
      <c r="T165" s="249">
        <v>42510</v>
      </c>
      <c r="U165" s="250" t="s">
        <v>150</v>
      </c>
      <c r="V165" s="251" t="s">
        <v>61</v>
      </c>
      <c r="W165" s="252">
        <v>42507</v>
      </c>
      <c r="X165" s="253"/>
      <c r="Y165" s="254" t="s">
        <v>226</v>
      </c>
      <c r="Z165" s="255">
        <v>42577</v>
      </c>
      <c r="AA165" s="254" t="s">
        <v>861</v>
      </c>
      <c r="AB165" s="254" t="s">
        <v>3305</v>
      </c>
      <c r="AC165" s="277"/>
      <c r="AD165" s="257"/>
      <c r="AE165" s="258" t="s">
        <v>404</v>
      </c>
    </row>
    <row r="166" spans="1:31" ht="24.95" customHeight="1" x14ac:dyDescent="0.25">
      <c r="A166" s="232">
        <v>158</v>
      </c>
      <c r="B166" s="241" t="s">
        <v>91</v>
      </c>
      <c r="C166" s="241">
        <f t="shared" si="2"/>
        <v>11</v>
      </c>
      <c r="D166" s="241"/>
      <c r="E166" s="242"/>
      <c r="F166" s="241" t="s">
        <v>4550</v>
      </c>
      <c r="G166" s="241">
        <v>11</v>
      </c>
      <c r="H166" s="241" t="s">
        <v>4550</v>
      </c>
      <c r="I166" s="242"/>
      <c r="J166" s="242"/>
      <c r="K166" s="278" t="s">
        <v>863</v>
      </c>
      <c r="L166" s="243">
        <v>42485</v>
      </c>
      <c r="M166" s="244" t="s">
        <v>864</v>
      </c>
      <c r="N166" s="242"/>
      <c r="O166" s="269">
        <v>307580</v>
      </c>
      <c r="P166" s="246" t="s">
        <v>3306</v>
      </c>
      <c r="Q166" s="265" t="s">
        <v>226</v>
      </c>
      <c r="R166" s="242"/>
      <c r="S166" s="248" t="s">
        <v>116</v>
      </c>
      <c r="T166" s="249">
        <v>42510</v>
      </c>
      <c r="U166" s="250" t="s">
        <v>150</v>
      </c>
      <c r="V166" s="251" t="s">
        <v>61</v>
      </c>
      <c r="W166" s="252">
        <v>42507</v>
      </c>
      <c r="X166" s="253" t="s">
        <v>4551</v>
      </c>
      <c r="Y166" s="254" t="s">
        <v>116</v>
      </c>
      <c r="Z166" s="255">
        <v>42510</v>
      </c>
      <c r="AA166" s="254" t="s">
        <v>865</v>
      </c>
      <c r="AB166" s="254" t="s">
        <v>866</v>
      </c>
      <c r="AC166" s="256" t="s">
        <v>220</v>
      </c>
      <c r="AD166" s="257">
        <v>42513</v>
      </c>
      <c r="AE166" s="258">
        <v>80</v>
      </c>
    </row>
    <row r="167" spans="1:31" ht="24.95" customHeight="1" x14ac:dyDescent="0.25">
      <c r="A167" s="232">
        <v>159</v>
      </c>
      <c r="B167" s="241" t="s">
        <v>867</v>
      </c>
      <c r="C167" s="241">
        <f t="shared" si="2"/>
        <v>11</v>
      </c>
      <c r="D167" s="241"/>
      <c r="E167" s="242"/>
      <c r="F167" s="242"/>
      <c r="G167" s="241">
        <v>0</v>
      </c>
      <c r="H167" s="241"/>
      <c r="I167" s="242"/>
      <c r="J167" s="242"/>
      <c r="K167" s="260" t="s">
        <v>868</v>
      </c>
      <c r="L167" s="243">
        <v>42501</v>
      </c>
      <c r="M167" s="244" t="s">
        <v>196</v>
      </c>
      <c r="N167" s="296" t="s">
        <v>198</v>
      </c>
      <c r="O167" s="245">
        <v>2408.16</v>
      </c>
      <c r="P167" s="246" t="s">
        <v>869</v>
      </c>
      <c r="Q167" s="281" t="s">
        <v>203</v>
      </c>
      <c r="R167" s="242"/>
      <c r="S167" s="248" t="s">
        <v>203</v>
      </c>
      <c r="T167" s="249">
        <v>42513</v>
      </c>
      <c r="U167" s="262"/>
      <c r="V167" s="251" t="s">
        <v>205</v>
      </c>
      <c r="W167" s="261"/>
      <c r="X167" s="253" t="s">
        <v>870</v>
      </c>
      <c r="Y167" s="254" t="s">
        <v>116</v>
      </c>
      <c r="Z167" s="255">
        <v>42513</v>
      </c>
      <c r="AA167" s="263"/>
      <c r="AB167" s="254" t="s">
        <v>871</v>
      </c>
      <c r="AC167" s="256" t="s">
        <v>422</v>
      </c>
      <c r="AD167" s="257">
        <v>42517</v>
      </c>
      <c r="AE167" s="258">
        <v>76</v>
      </c>
    </row>
    <row r="168" spans="1:31" ht="24.95" customHeight="1" x14ac:dyDescent="0.25">
      <c r="A168" s="232">
        <v>160</v>
      </c>
      <c r="B168" s="241" t="s">
        <v>83</v>
      </c>
      <c r="C168" s="241">
        <f t="shared" si="2"/>
        <v>11</v>
      </c>
      <c r="D168" s="241"/>
      <c r="E168" s="242"/>
      <c r="F168" s="242"/>
      <c r="G168" s="241">
        <v>0</v>
      </c>
      <c r="H168" s="241"/>
      <c r="I168" s="242"/>
      <c r="J168" s="242"/>
      <c r="K168" s="242"/>
      <c r="L168" s="243">
        <v>42489</v>
      </c>
      <c r="M168" s="244" t="s">
        <v>511</v>
      </c>
      <c r="N168" s="242"/>
      <c r="O168" s="269">
        <v>1904040</v>
      </c>
      <c r="P168" s="298"/>
      <c r="Q168" s="265" t="s">
        <v>226</v>
      </c>
      <c r="R168" s="242"/>
      <c r="S168" s="248" t="s">
        <v>116</v>
      </c>
      <c r="T168" s="249">
        <v>42524</v>
      </c>
      <c r="U168" s="250" t="s">
        <v>773</v>
      </c>
      <c r="V168" s="251" t="s">
        <v>80</v>
      </c>
      <c r="W168" s="261"/>
      <c r="X168" s="253" t="s">
        <v>4552</v>
      </c>
      <c r="Y168" s="263"/>
      <c r="Z168" s="263"/>
      <c r="AA168" s="263"/>
      <c r="AB168" s="263"/>
      <c r="AC168" s="256" t="s">
        <v>872</v>
      </c>
      <c r="AD168" s="257">
        <v>42530</v>
      </c>
      <c r="AE168" s="258">
        <v>63</v>
      </c>
    </row>
    <row r="169" spans="1:31" ht="24.95" customHeight="1" x14ac:dyDescent="0.25">
      <c r="A169" s="232">
        <v>161</v>
      </c>
      <c r="B169" s="241" t="s">
        <v>77</v>
      </c>
      <c r="C169" s="241">
        <f t="shared" si="2"/>
        <v>11</v>
      </c>
      <c r="D169" s="241"/>
      <c r="E169" s="242"/>
      <c r="F169" s="241" t="s">
        <v>4553</v>
      </c>
      <c r="G169" s="241">
        <v>11</v>
      </c>
      <c r="H169" s="241" t="s">
        <v>4553</v>
      </c>
      <c r="I169" s="242"/>
      <c r="J169" s="242"/>
      <c r="K169" s="278" t="s">
        <v>874</v>
      </c>
      <c r="L169" s="243">
        <v>42481</v>
      </c>
      <c r="M169" s="278" t="s">
        <v>343</v>
      </c>
      <c r="N169" s="242"/>
      <c r="O169" s="291">
        <v>1918160</v>
      </c>
      <c r="P169" s="246" t="s">
        <v>3307</v>
      </c>
      <c r="Q169" s="265" t="s">
        <v>226</v>
      </c>
      <c r="R169" s="242"/>
      <c r="S169" s="248" t="s">
        <v>116</v>
      </c>
      <c r="T169" s="249">
        <v>42510</v>
      </c>
      <c r="U169" s="250" t="s">
        <v>150</v>
      </c>
      <c r="V169" s="251" t="s">
        <v>61</v>
      </c>
      <c r="W169" s="252">
        <v>42507</v>
      </c>
      <c r="X169" s="253" t="s">
        <v>4551</v>
      </c>
      <c r="Y169" s="254" t="s">
        <v>226</v>
      </c>
      <c r="Z169" s="255">
        <v>42591</v>
      </c>
      <c r="AA169" s="254" t="s">
        <v>3673</v>
      </c>
      <c r="AB169" s="263"/>
      <c r="AC169" s="256" t="s">
        <v>226</v>
      </c>
      <c r="AD169" s="257">
        <v>42513</v>
      </c>
      <c r="AE169" s="258">
        <v>80</v>
      </c>
    </row>
    <row r="170" spans="1:31" ht="24.95" customHeight="1" x14ac:dyDescent="0.25">
      <c r="A170" s="232">
        <v>162</v>
      </c>
      <c r="B170" s="241" t="s">
        <v>875</v>
      </c>
      <c r="C170" s="241">
        <f t="shared" si="2"/>
        <v>11</v>
      </c>
      <c r="D170" s="241"/>
      <c r="E170" s="242"/>
      <c r="F170" s="242"/>
      <c r="G170" s="241">
        <v>0</v>
      </c>
      <c r="H170" s="241"/>
      <c r="I170" s="242"/>
      <c r="J170" s="242"/>
      <c r="K170" s="242"/>
      <c r="L170" s="243">
        <v>42473</v>
      </c>
      <c r="M170" s="244" t="s">
        <v>301</v>
      </c>
      <c r="N170" s="242"/>
      <c r="O170" s="245">
        <v>132411.20000000001</v>
      </c>
      <c r="P170" s="246" t="s">
        <v>876</v>
      </c>
      <c r="Q170" s="281" t="s">
        <v>203</v>
      </c>
      <c r="R170" s="242"/>
      <c r="S170" s="261"/>
      <c r="T170" s="262"/>
      <c r="U170" s="262"/>
      <c r="V170" s="251" t="s">
        <v>205</v>
      </c>
      <c r="W170" s="261"/>
      <c r="X170" s="253"/>
      <c r="Y170" s="254" t="s">
        <v>226</v>
      </c>
      <c r="Z170" s="255">
        <v>42475</v>
      </c>
      <c r="AA170" s="263"/>
      <c r="AB170" s="254" t="s">
        <v>808</v>
      </c>
      <c r="AC170" s="256" t="s">
        <v>422</v>
      </c>
      <c r="AD170" s="257">
        <v>42490</v>
      </c>
      <c r="AE170" s="258">
        <v>103</v>
      </c>
    </row>
    <row r="171" spans="1:31" ht="24.95" customHeight="1" x14ac:dyDescent="0.25">
      <c r="A171" s="232">
        <v>163</v>
      </c>
      <c r="B171" s="241" t="s">
        <v>106</v>
      </c>
      <c r="C171" s="241">
        <f t="shared" si="2"/>
        <v>11</v>
      </c>
      <c r="D171" s="241"/>
      <c r="E171" s="242"/>
      <c r="F171" s="242"/>
      <c r="G171" s="241">
        <v>0</v>
      </c>
      <c r="H171" s="241"/>
      <c r="I171" s="242"/>
      <c r="J171" s="242"/>
      <c r="K171" s="242"/>
      <c r="L171" s="243">
        <v>42489</v>
      </c>
      <c r="M171" s="244" t="s">
        <v>300</v>
      </c>
      <c r="N171" s="264" t="s">
        <v>877</v>
      </c>
      <c r="O171" s="297">
        <v>695645</v>
      </c>
      <c r="P171" s="246" t="s">
        <v>878</v>
      </c>
      <c r="Q171" s="265" t="s">
        <v>226</v>
      </c>
      <c r="R171" s="242"/>
      <c r="S171" s="248" t="s">
        <v>116</v>
      </c>
      <c r="T171" s="249">
        <v>42520</v>
      </c>
      <c r="U171" s="250" t="s">
        <v>150</v>
      </c>
      <c r="V171" s="251" t="s">
        <v>61</v>
      </c>
      <c r="W171" s="252">
        <v>42520</v>
      </c>
      <c r="X171" s="253"/>
      <c r="Y171" s="254" t="s">
        <v>226</v>
      </c>
      <c r="Z171" s="255">
        <v>42577</v>
      </c>
      <c r="AA171" s="254" t="s">
        <v>879</v>
      </c>
      <c r="AB171" s="254" t="s">
        <v>3305</v>
      </c>
      <c r="AC171" s="277"/>
      <c r="AD171" s="257"/>
      <c r="AE171" s="258" t="s">
        <v>404</v>
      </c>
    </row>
    <row r="172" spans="1:31" ht="24.95" customHeight="1" x14ac:dyDescent="0.25">
      <c r="A172" s="232">
        <v>164</v>
      </c>
      <c r="B172" s="241" t="s">
        <v>58</v>
      </c>
      <c r="C172" s="241">
        <f t="shared" si="2"/>
        <v>11</v>
      </c>
      <c r="D172" s="241"/>
      <c r="E172" s="242"/>
      <c r="F172" s="241" t="s">
        <v>4554</v>
      </c>
      <c r="G172" s="241">
        <v>11</v>
      </c>
      <c r="H172" s="241"/>
      <c r="I172" s="242"/>
      <c r="J172" s="242"/>
      <c r="K172" s="242"/>
      <c r="L172" s="243">
        <v>42492</v>
      </c>
      <c r="M172" s="244" t="s">
        <v>271</v>
      </c>
      <c r="N172" s="264" t="s">
        <v>880</v>
      </c>
      <c r="O172" s="291">
        <v>90000</v>
      </c>
      <c r="P172" s="298"/>
      <c r="Q172" s="264" t="s">
        <v>204</v>
      </c>
      <c r="R172" s="242"/>
      <c r="S172" s="248" t="s">
        <v>250</v>
      </c>
      <c r="T172" s="249">
        <v>42544</v>
      </c>
      <c r="U172" s="251" t="s">
        <v>286</v>
      </c>
      <c r="V172" s="251" t="s">
        <v>70</v>
      </c>
      <c r="W172" s="252">
        <v>42520</v>
      </c>
      <c r="X172" s="253" t="s">
        <v>4555</v>
      </c>
      <c r="Y172" s="254" t="s">
        <v>203</v>
      </c>
      <c r="Z172" s="255">
        <v>42591</v>
      </c>
      <c r="AA172" s="254" t="s">
        <v>3674</v>
      </c>
      <c r="AB172" s="263"/>
      <c r="AC172" s="256" t="s">
        <v>1888</v>
      </c>
      <c r="AD172" s="257">
        <v>42545</v>
      </c>
      <c r="AE172" s="258">
        <v>48</v>
      </c>
    </row>
    <row r="173" spans="1:31" ht="24.95" customHeight="1" x14ac:dyDescent="0.25">
      <c r="A173" s="232">
        <v>165</v>
      </c>
      <c r="B173" s="241" t="s">
        <v>881</v>
      </c>
      <c r="C173" s="241">
        <f t="shared" si="2"/>
        <v>10</v>
      </c>
      <c r="D173" s="241"/>
      <c r="E173" s="242"/>
      <c r="F173" s="242"/>
      <c r="G173" s="241">
        <v>0</v>
      </c>
      <c r="H173" s="241"/>
      <c r="I173" s="242"/>
      <c r="J173" s="242"/>
      <c r="K173" s="242"/>
      <c r="L173" s="243">
        <v>42475</v>
      </c>
      <c r="M173" s="244" t="s">
        <v>47</v>
      </c>
      <c r="N173" s="242"/>
      <c r="O173" s="242"/>
      <c r="P173" s="246" t="s">
        <v>882</v>
      </c>
      <c r="Q173" s="265" t="s">
        <v>226</v>
      </c>
      <c r="R173" s="242"/>
      <c r="S173" s="261"/>
      <c r="T173" s="262"/>
      <c r="U173" s="262"/>
      <c r="V173" s="251" t="s">
        <v>205</v>
      </c>
      <c r="W173" s="252">
        <v>42524</v>
      </c>
      <c r="X173" s="253"/>
      <c r="Y173" s="263"/>
      <c r="Z173" s="263"/>
      <c r="AA173" s="263"/>
      <c r="AB173" s="263"/>
      <c r="AC173" s="277"/>
      <c r="AD173" s="257"/>
      <c r="AE173" s="258" t="s">
        <v>404</v>
      </c>
    </row>
    <row r="174" spans="1:31" ht="24.95" customHeight="1" x14ac:dyDescent="0.25">
      <c r="A174" s="232">
        <v>166</v>
      </c>
      <c r="B174" s="242">
        <v>0</v>
      </c>
      <c r="C174" s="241">
        <f t="shared" si="2"/>
        <v>1</v>
      </c>
      <c r="D174" s="242"/>
      <c r="E174" s="242"/>
      <c r="F174" s="241" t="s">
        <v>4534</v>
      </c>
      <c r="G174" s="241">
        <v>11</v>
      </c>
      <c r="H174" s="241"/>
      <c r="I174" s="242"/>
      <c r="J174" s="242"/>
      <c r="K174" s="242"/>
      <c r="L174" s="243">
        <v>42466</v>
      </c>
      <c r="M174" s="242"/>
      <c r="N174" s="242"/>
      <c r="O174" s="269">
        <v>12000</v>
      </c>
      <c r="P174" s="298"/>
      <c r="Q174" s="299" t="s">
        <v>203</v>
      </c>
      <c r="R174" s="242"/>
      <c r="S174" s="261"/>
      <c r="T174" s="262"/>
      <c r="U174" s="250" t="s">
        <v>150</v>
      </c>
      <c r="V174" s="251" t="s">
        <v>61</v>
      </c>
      <c r="W174" s="252">
        <v>42524</v>
      </c>
      <c r="X174" s="253" t="s">
        <v>3309</v>
      </c>
      <c r="Y174" s="263"/>
      <c r="Z174" s="263"/>
      <c r="AA174" s="263"/>
      <c r="AB174" s="263"/>
      <c r="AC174" s="256" t="s">
        <v>220</v>
      </c>
      <c r="AD174" s="257">
        <v>42499</v>
      </c>
      <c r="AE174" s="258">
        <v>94</v>
      </c>
    </row>
    <row r="175" spans="1:31" ht="24.95" customHeight="1" x14ac:dyDescent="0.25">
      <c r="A175" s="232">
        <v>167</v>
      </c>
      <c r="B175" s="241" t="s">
        <v>883</v>
      </c>
      <c r="C175" s="241">
        <f t="shared" si="2"/>
        <v>11</v>
      </c>
      <c r="D175" s="241"/>
      <c r="E175" s="242"/>
      <c r="F175" s="242"/>
      <c r="G175" s="241">
        <v>0</v>
      </c>
      <c r="H175" s="241"/>
      <c r="I175" s="242"/>
      <c r="J175" s="242"/>
      <c r="K175" s="242"/>
      <c r="L175" s="243">
        <v>42479</v>
      </c>
      <c r="M175" s="244" t="s">
        <v>217</v>
      </c>
      <c r="N175" s="264" t="s">
        <v>454</v>
      </c>
      <c r="O175" s="242"/>
      <c r="P175" s="246" t="s">
        <v>884</v>
      </c>
      <c r="Q175" s="264" t="s">
        <v>204</v>
      </c>
      <c r="R175" s="242"/>
      <c r="S175" s="261"/>
      <c r="T175" s="262"/>
      <c r="U175" s="262"/>
      <c r="V175" s="251" t="s">
        <v>205</v>
      </c>
      <c r="W175" s="261"/>
      <c r="X175" s="253"/>
      <c r="Y175" s="254" t="s">
        <v>116</v>
      </c>
      <c r="Z175" s="255">
        <v>42480</v>
      </c>
      <c r="AA175" s="254" t="s">
        <v>885</v>
      </c>
      <c r="AB175" s="254" t="s">
        <v>3310</v>
      </c>
      <c r="AC175" s="256" t="s">
        <v>771</v>
      </c>
      <c r="AD175" s="257"/>
      <c r="AE175" s="258" t="s">
        <v>404</v>
      </c>
    </row>
    <row r="176" spans="1:31" ht="24.95" customHeight="1" x14ac:dyDescent="0.25">
      <c r="A176" s="232">
        <v>168</v>
      </c>
      <c r="B176" s="242">
        <v>0</v>
      </c>
      <c r="C176" s="241">
        <f t="shared" si="2"/>
        <v>1</v>
      </c>
      <c r="D176" s="242"/>
      <c r="E176" s="242"/>
      <c r="F176" s="241" t="s">
        <v>4556</v>
      </c>
      <c r="G176" s="241">
        <v>11</v>
      </c>
      <c r="H176" s="241"/>
      <c r="I176" s="242"/>
      <c r="J176" s="242"/>
      <c r="K176" s="278" t="s">
        <v>3311</v>
      </c>
      <c r="L176" s="242"/>
      <c r="M176" s="244" t="s">
        <v>511</v>
      </c>
      <c r="N176" s="242"/>
      <c r="O176" s="242"/>
      <c r="P176" s="246" t="s">
        <v>3312</v>
      </c>
      <c r="Q176" s="265" t="s">
        <v>226</v>
      </c>
      <c r="R176" s="242"/>
      <c r="S176" s="261"/>
      <c r="T176" s="262"/>
      <c r="U176" s="250" t="s">
        <v>219</v>
      </c>
      <c r="V176" s="251" t="s">
        <v>55</v>
      </c>
      <c r="W176" s="252">
        <v>42524</v>
      </c>
      <c r="X176" s="253" t="s">
        <v>886</v>
      </c>
      <c r="Y176" s="263"/>
      <c r="Z176" s="263"/>
      <c r="AA176" s="263"/>
      <c r="AB176" s="263"/>
      <c r="AC176" s="277"/>
      <c r="AD176" s="257"/>
      <c r="AE176" s="258" t="s">
        <v>404</v>
      </c>
    </row>
    <row r="177" spans="1:31" ht="24.95" customHeight="1" x14ac:dyDescent="0.25">
      <c r="A177" s="232">
        <v>169</v>
      </c>
      <c r="B177" s="241" t="s">
        <v>583</v>
      </c>
      <c r="C177" s="241">
        <f t="shared" si="2"/>
        <v>11</v>
      </c>
      <c r="D177" s="241"/>
      <c r="E177" s="242"/>
      <c r="F177" s="242"/>
      <c r="G177" s="241">
        <v>0</v>
      </c>
      <c r="H177" s="241"/>
      <c r="I177" s="242"/>
      <c r="J177" s="242"/>
      <c r="K177" s="242"/>
      <c r="L177" s="242"/>
      <c r="M177" s="244" t="s">
        <v>300</v>
      </c>
      <c r="N177" s="242"/>
      <c r="O177" s="269">
        <v>12000</v>
      </c>
      <c r="P177" s="246" t="s">
        <v>888</v>
      </c>
      <c r="Q177" s="299" t="s">
        <v>270</v>
      </c>
      <c r="R177" s="242"/>
      <c r="S177" s="261"/>
      <c r="T177" s="262"/>
      <c r="U177" s="250" t="s">
        <v>268</v>
      </c>
      <c r="V177" s="251" t="s">
        <v>374</v>
      </c>
      <c r="W177" s="252">
        <v>42524</v>
      </c>
      <c r="X177" s="253"/>
      <c r="Y177" s="263"/>
      <c r="Z177" s="263"/>
      <c r="AA177" s="263"/>
      <c r="AB177" s="263"/>
      <c r="AC177" s="256" t="s">
        <v>220</v>
      </c>
      <c r="AD177" s="257">
        <v>42499</v>
      </c>
      <c r="AE177" s="258">
        <v>94</v>
      </c>
    </row>
    <row r="178" spans="1:31" ht="24.95" customHeight="1" x14ac:dyDescent="0.25">
      <c r="A178" s="232">
        <v>170</v>
      </c>
      <c r="B178" s="241" t="s">
        <v>889</v>
      </c>
      <c r="C178" s="241">
        <f t="shared" si="2"/>
        <v>12</v>
      </c>
      <c r="D178" s="241"/>
      <c r="E178" s="242"/>
      <c r="F178" s="242"/>
      <c r="G178" s="241">
        <v>0</v>
      </c>
      <c r="H178" s="241"/>
      <c r="I178" s="242"/>
      <c r="J178" s="242"/>
      <c r="K178" s="242"/>
      <c r="L178" s="242"/>
      <c r="M178" s="244" t="s">
        <v>364</v>
      </c>
      <c r="N178" s="242"/>
      <c r="O178" s="242"/>
      <c r="P178" s="246" t="s">
        <v>3313</v>
      </c>
      <c r="Q178" s="299" t="s">
        <v>270</v>
      </c>
      <c r="R178" s="242"/>
      <c r="S178" s="261"/>
      <c r="T178" s="262"/>
      <c r="U178" s="250" t="s">
        <v>150</v>
      </c>
      <c r="V178" s="251" t="s">
        <v>61</v>
      </c>
      <c r="W178" s="252">
        <v>42544</v>
      </c>
      <c r="X178" s="253"/>
      <c r="Y178" s="263"/>
      <c r="Z178" s="263"/>
      <c r="AA178" s="263"/>
      <c r="AB178" s="263"/>
      <c r="AC178" s="256" t="s">
        <v>220</v>
      </c>
      <c r="AD178" s="257">
        <v>42499</v>
      </c>
      <c r="AE178" s="258">
        <v>94</v>
      </c>
    </row>
    <row r="179" spans="1:31" ht="24.95" customHeight="1" x14ac:dyDescent="0.25">
      <c r="A179" s="232">
        <v>171</v>
      </c>
      <c r="B179" s="241" t="s">
        <v>605</v>
      </c>
      <c r="C179" s="241">
        <f t="shared" si="2"/>
        <v>11</v>
      </c>
      <c r="D179" s="241"/>
      <c r="E179" s="242"/>
      <c r="F179" s="242"/>
      <c r="G179" s="241">
        <v>0</v>
      </c>
      <c r="H179" s="241"/>
      <c r="I179" s="242"/>
      <c r="J179" s="242"/>
      <c r="K179" s="278" t="s">
        <v>3314</v>
      </c>
      <c r="L179" s="242"/>
      <c r="M179" s="244" t="s">
        <v>571</v>
      </c>
      <c r="N179" s="264" t="s">
        <v>811</v>
      </c>
      <c r="O179" s="245">
        <v>19947</v>
      </c>
      <c r="P179" s="246" t="s">
        <v>890</v>
      </c>
      <c r="Q179" s="299" t="s">
        <v>270</v>
      </c>
      <c r="R179" s="242"/>
      <c r="S179" s="261"/>
      <c r="T179" s="262"/>
      <c r="U179" s="251" t="s">
        <v>354</v>
      </c>
      <c r="V179" s="251" t="s">
        <v>574</v>
      </c>
      <c r="W179" s="261"/>
      <c r="X179" s="253"/>
      <c r="Y179" s="263"/>
      <c r="Z179" s="263"/>
      <c r="AA179" s="263"/>
      <c r="AB179" s="263"/>
      <c r="AC179" s="256" t="s">
        <v>220</v>
      </c>
      <c r="AD179" s="257">
        <v>42499</v>
      </c>
      <c r="AE179" s="258">
        <v>94</v>
      </c>
    </row>
    <row r="180" spans="1:31" ht="24.95" customHeight="1" x14ac:dyDescent="0.25">
      <c r="A180" s="232">
        <v>172</v>
      </c>
      <c r="B180" s="241" t="s">
        <v>892</v>
      </c>
      <c r="C180" s="241">
        <f t="shared" si="2"/>
        <v>11</v>
      </c>
      <c r="D180" s="241"/>
      <c r="E180" s="242"/>
      <c r="F180" s="242"/>
      <c r="G180" s="241">
        <v>0</v>
      </c>
      <c r="H180" s="241"/>
      <c r="I180" s="242"/>
      <c r="J180" s="242"/>
      <c r="K180" s="242"/>
      <c r="L180" s="243">
        <v>42471</v>
      </c>
      <c r="M180" s="244" t="s">
        <v>497</v>
      </c>
      <c r="N180" s="242"/>
      <c r="O180" s="242"/>
      <c r="P180" s="246" t="s">
        <v>893</v>
      </c>
      <c r="Q180" s="299" t="s">
        <v>270</v>
      </c>
      <c r="R180" s="242"/>
      <c r="S180" s="261"/>
      <c r="T180" s="262"/>
      <c r="U180" s="250" t="s">
        <v>268</v>
      </c>
      <c r="V180" s="251" t="s">
        <v>600</v>
      </c>
      <c r="W180" s="252">
        <v>42524</v>
      </c>
      <c r="X180" s="253" t="s">
        <v>472</v>
      </c>
      <c r="Y180" s="263"/>
      <c r="Z180" s="263"/>
      <c r="AA180" s="263"/>
      <c r="AB180" s="263"/>
      <c r="AC180" s="277"/>
      <c r="AD180" s="257"/>
      <c r="AE180" s="258" t="s">
        <v>4557</v>
      </c>
    </row>
    <row r="181" spans="1:31" ht="24.95" customHeight="1" x14ac:dyDescent="0.25">
      <c r="A181" s="232">
        <v>173</v>
      </c>
      <c r="B181" s="241" t="s">
        <v>894</v>
      </c>
      <c r="C181" s="241">
        <f t="shared" si="2"/>
        <v>11</v>
      </c>
      <c r="D181" s="241"/>
      <c r="E181" s="242"/>
      <c r="F181" s="242"/>
      <c r="G181" s="241">
        <v>0</v>
      </c>
      <c r="H181" s="241"/>
      <c r="I181" s="242"/>
      <c r="J181" s="242"/>
      <c r="K181" s="242"/>
      <c r="L181" s="242"/>
      <c r="M181" s="244" t="s">
        <v>232</v>
      </c>
      <c r="N181" s="242"/>
      <c r="O181" s="242"/>
      <c r="P181" s="246" t="s">
        <v>895</v>
      </c>
      <c r="Q181" s="247"/>
      <c r="R181" s="242"/>
      <c r="S181" s="261"/>
      <c r="T181" s="262"/>
      <c r="U181" s="250" t="s">
        <v>268</v>
      </c>
      <c r="V181" s="251" t="s">
        <v>600</v>
      </c>
      <c r="W181" s="252">
        <v>42524</v>
      </c>
      <c r="X181" s="253" t="s">
        <v>472</v>
      </c>
      <c r="Y181" s="263"/>
      <c r="Z181" s="263"/>
      <c r="AA181" s="263"/>
      <c r="AB181" s="263"/>
      <c r="AC181" s="277"/>
      <c r="AD181" s="257"/>
      <c r="AE181" s="258" t="s">
        <v>4557</v>
      </c>
    </row>
    <row r="182" spans="1:31" ht="24.95" customHeight="1" x14ac:dyDescent="0.25">
      <c r="A182" s="232">
        <v>174</v>
      </c>
      <c r="B182" s="241" t="s">
        <v>896</v>
      </c>
      <c r="C182" s="241">
        <f t="shared" si="2"/>
        <v>10</v>
      </c>
      <c r="D182" s="241"/>
      <c r="E182" s="241" t="s">
        <v>897</v>
      </c>
      <c r="F182" s="242"/>
      <c r="G182" s="241">
        <v>0</v>
      </c>
      <c r="H182" s="241"/>
      <c r="I182" s="242"/>
      <c r="J182" s="242"/>
      <c r="K182" s="260" t="s">
        <v>898</v>
      </c>
      <c r="L182" s="243">
        <v>42471</v>
      </c>
      <c r="M182" s="244" t="s">
        <v>467</v>
      </c>
      <c r="N182" s="264" t="s">
        <v>899</v>
      </c>
      <c r="O182" s="276">
        <v>2493544</v>
      </c>
      <c r="P182" s="246" t="s">
        <v>3315</v>
      </c>
      <c r="Q182" s="265" t="s">
        <v>226</v>
      </c>
      <c r="R182" s="242"/>
      <c r="S182" s="261"/>
      <c r="T182" s="262"/>
      <c r="U182" s="262"/>
      <c r="V182" s="251" t="s">
        <v>112</v>
      </c>
      <c r="W182" s="252">
        <v>42579</v>
      </c>
      <c r="X182" s="253" t="s">
        <v>900</v>
      </c>
      <c r="Y182" s="254" t="s">
        <v>204</v>
      </c>
      <c r="Z182" s="255">
        <v>42481</v>
      </c>
      <c r="AA182" s="254" t="s">
        <v>3316</v>
      </c>
      <c r="AB182" s="254" t="s">
        <v>901</v>
      </c>
      <c r="AC182" s="256" t="s">
        <v>215</v>
      </c>
      <c r="AD182" s="257">
        <v>42489</v>
      </c>
      <c r="AE182" s="258" t="s">
        <v>4557</v>
      </c>
    </row>
    <row r="183" spans="1:31" ht="24.95" customHeight="1" x14ac:dyDescent="0.25">
      <c r="A183" s="232">
        <v>176</v>
      </c>
      <c r="B183" s="241" t="s">
        <v>905</v>
      </c>
      <c r="C183" s="241">
        <f t="shared" si="2"/>
        <v>29</v>
      </c>
      <c r="D183" s="241"/>
      <c r="E183" s="242"/>
      <c r="F183" s="242"/>
      <c r="G183" s="241">
        <v>0</v>
      </c>
      <c r="H183" s="241"/>
      <c r="I183" s="242"/>
      <c r="J183" s="241" t="s">
        <v>906</v>
      </c>
      <c r="K183" s="242"/>
      <c r="L183" s="243">
        <v>42482</v>
      </c>
      <c r="M183" s="244" t="s">
        <v>47</v>
      </c>
      <c r="N183" s="264" t="s">
        <v>528</v>
      </c>
      <c r="O183" s="269">
        <v>5647750.0099999998</v>
      </c>
      <c r="P183" s="246" t="s">
        <v>3231</v>
      </c>
      <c r="Q183" s="265" t="s">
        <v>56</v>
      </c>
      <c r="R183" s="242"/>
      <c r="S183" s="248" t="s">
        <v>116</v>
      </c>
      <c r="T183" s="249">
        <v>42558</v>
      </c>
      <c r="U183" s="251" t="s">
        <v>286</v>
      </c>
      <c r="V183" s="251" t="s">
        <v>70</v>
      </c>
      <c r="W183" s="252">
        <v>42558</v>
      </c>
      <c r="X183" s="253" t="s">
        <v>3293</v>
      </c>
      <c r="Y183" s="254" t="s">
        <v>206</v>
      </c>
      <c r="Z183" s="263"/>
      <c r="AA183" s="254" t="s">
        <v>3308</v>
      </c>
      <c r="AB183" s="254" t="s">
        <v>907</v>
      </c>
      <c r="AC183" s="300" t="s">
        <v>181</v>
      </c>
      <c r="AD183" s="257">
        <v>42565</v>
      </c>
      <c r="AE183" s="258" t="s">
        <v>355</v>
      </c>
    </row>
    <row r="184" spans="1:31" ht="24.95" customHeight="1" x14ac:dyDescent="0.25">
      <c r="A184" s="232">
        <v>177</v>
      </c>
      <c r="B184" s="242" t="s">
        <v>3716</v>
      </c>
      <c r="C184" s="241">
        <f t="shared" si="2"/>
        <v>10</v>
      </c>
      <c r="D184" s="242"/>
      <c r="E184" s="241" t="s">
        <v>3716</v>
      </c>
      <c r="F184" s="242"/>
      <c r="G184" s="241">
        <v>0</v>
      </c>
      <c r="H184" s="241"/>
      <c r="I184" s="242"/>
      <c r="J184" s="242"/>
      <c r="K184" s="260" t="s">
        <v>908</v>
      </c>
      <c r="L184" s="243">
        <v>42481</v>
      </c>
      <c r="M184" s="244" t="s">
        <v>519</v>
      </c>
      <c r="N184" s="264" t="s">
        <v>909</v>
      </c>
      <c r="O184" s="245">
        <v>42822.7</v>
      </c>
      <c r="P184" s="246" t="s">
        <v>3317</v>
      </c>
      <c r="Q184" s="265" t="s">
        <v>226</v>
      </c>
      <c r="R184" s="242"/>
      <c r="S184" s="301" t="s">
        <v>116</v>
      </c>
      <c r="T184" s="249">
        <v>42557</v>
      </c>
      <c r="U184" s="250" t="s">
        <v>219</v>
      </c>
      <c r="V184" s="251" t="s">
        <v>55</v>
      </c>
      <c r="W184" s="252">
        <v>42507</v>
      </c>
      <c r="X184" s="253" t="s">
        <v>3318</v>
      </c>
      <c r="Y184" s="254" t="s">
        <v>116</v>
      </c>
      <c r="Z184" s="255">
        <v>42514</v>
      </c>
      <c r="AA184" s="254" t="s">
        <v>910</v>
      </c>
      <c r="AB184" s="254" t="s">
        <v>911</v>
      </c>
      <c r="AC184" s="256" t="s">
        <v>207</v>
      </c>
      <c r="AD184" s="257">
        <v>42558</v>
      </c>
      <c r="AE184" s="258">
        <v>35</v>
      </c>
    </row>
    <row r="185" spans="1:31" ht="24.95" customHeight="1" x14ac:dyDescent="0.25">
      <c r="A185" s="232">
        <v>178</v>
      </c>
      <c r="B185" s="241" t="s">
        <v>914</v>
      </c>
      <c r="C185" s="241">
        <f t="shared" si="2"/>
        <v>11</v>
      </c>
      <c r="D185" s="241"/>
      <c r="E185" s="242"/>
      <c r="F185" s="241" t="s">
        <v>4558</v>
      </c>
      <c r="G185" s="241">
        <v>11</v>
      </c>
      <c r="H185" s="241"/>
      <c r="I185" s="242"/>
      <c r="J185" s="242"/>
      <c r="K185" s="260" t="s">
        <v>915</v>
      </c>
      <c r="L185" s="243">
        <v>42493</v>
      </c>
      <c r="M185" s="244" t="s">
        <v>271</v>
      </c>
      <c r="N185" s="264" t="s">
        <v>916</v>
      </c>
      <c r="O185" s="269">
        <v>2830</v>
      </c>
      <c r="P185" s="246" t="s">
        <v>917</v>
      </c>
      <c r="Q185" s="265" t="s">
        <v>226</v>
      </c>
      <c r="R185" s="242"/>
      <c r="S185" s="248" t="s">
        <v>116</v>
      </c>
      <c r="T185" s="249">
        <v>42529</v>
      </c>
      <c r="U185" s="251" t="s">
        <v>286</v>
      </c>
      <c r="V185" s="251" t="s">
        <v>70</v>
      </c>
      <c r="W185" s="261"/>
      <c r="X185" s="253" t="s">
        <v>918</v>
      </c>
      <c r="Y185" s="254" t="s">
        <v>203</v>
      </c>
      <c r="Z185" s="255">
        <v>42565</v>
      </c>
      <c r="AA185" s="254" t="s">
        <v>919</v>
      </c>
      <c r="AB185" s="254" t="s">
        <v>920</v>
      </c>
      <c r="AC185" s="256" t="s">
        <v>422</v>
      </c>
      <c r="AD185" s="257">
        <v>42566</v>
      </c>
      <c r="AE185" s="258">
        <v>27</v>
      </c>
    </row>
    <row r="186" spans="1:31" ht="24.95" customHeight="1" x14ac:dyDescent="0.25">
      <c r="A186" s="232">
        <v>179</v>
      </c>
      <c r="B186" s="241" t="s">
        <v>921</v>
      </c>
      <c r="C186" s="241">
        <f t="shared" si="2"/>
        <v>11</v>
      </c>
      <c r="D186" s="241"/>
      <c r="E186" s="242"/>
      <c r="F186" s="241" t="s">
        <v>4559</v>
      </c>
      <c r="G186" s="241">
        <v>11</v>
      </c>
      <c r="H186" s="241"/>
      <c r="I186" s="242"/>
      <c r="J186" s="242"/>
      <c r="K186" s="260" t="s">
        <v>922</v>
      </c>
      <c r="L186" s="243">
        <v>42493</v>
      </c>
      <c r="M186" s="244" t="s">
        <v>271</v>
      </c>
      <c r="N186" s="264" t="s">
        <v>923</v>
      </c>
      <c r="O186" s="269">
        <v>10000</v>
      </c>
      <c r="P186" s="246" t="s">
        <v>924</v>
      </c>
      <c r="Q186" s="265" t="s">
        <v>226</v>
      </c>
      <c r="R186" s="242"/>
      <c r="S186" s="248" t="s">
        <v>206</v>
      </c>
      <c r="T186" s="249">
        <v>42562</v>
      </c>
      <c r="U186" s="251" t="s">
        <v>286</v>
      </c>
      <c r="V186" s="251" t="s">
        <v>70</v>
      </c>
      <c r="W186" s="261"/>
      <c r="X186" s="253" t="s">
        <v>918</v>
      </c>
      <c r="Y186" s="254" t="s">
        <v>203</v>
      </c>
      <c r="Z186" s="255">
        <v>42565</v>
      </c>
      <c r="AA186" s="254" t="s">
        <v>925</v>
      </c>
      <c r="AB186" s="254" t="s">
        <v>920</v>
      </c>
      <c r="AC186" s="256" t="s">
        <v>422</v>
      </c>
      <c r="AD186" s="257">
        <v>42566</v>
      </c>
      <c r="AE186" s="258">
        <v>27</v>
      </c>
    </row>
    <row r="187" spans="1:31" ht="24.95" customHeight="1" x14ac:dyDescent="0.25">
      <c r="A187" s="232">
        <v>180</v>
      </c>
      <c r="B187" s="241" t="s">
        <v>926</v>
      </c>
      <c r="C187" s="241">
        <f t="shared" si="2"/>
        <v>11</v>
      </c>
      <c r="D187" s="241"/>
      <c r="E187" s="242"/>
      <c r="F187" s="241" t="s">
        <v>4560</v>
      </c>
      <c r="G187" s="241">
        <v>11</v>
      </c>
      <c r="H187" s="241"/>
      <c r="I187" s="242"/>
      <c r="J187" s="242"/>
      <c r="K187" s="260" t="s">
        <v>927</v>
      </c>
      <c r="L187" s="243">
        <v>42493</v>
      </c>
      <c r="M187" s="244" t="s">
        <v>271</v>
      </c>
      <c r="N187" s="264" t="s">
        <v>928</v>
      </c>
      <c r="O187" s="269">
        <v>42000</v>
      </c>
      <c r="P187" s="246" t="s">
        <v>929</v>
      </c>
      <c r="Q187" s="265" t="s">
        <v>226</v>
      </c>
      <c r="R187" s="242"/>
      <c r="S187" s="248" t="s">
        <v>203</v>
      </c>
      <c r="T187" s="249">
        <v>42509</v>
      </c>
      <c r="U187" s="251" t="s">
        <v>286</v>
      </c>
      <c r="V187" s="251" t="s">
        <v>70</v>
      </c>
      <c r="W187" s="261"/>
      <c r="X187" s="253" t="s">
        <v>930</v>
      </c>
      <c r="Y187" s="254" t="s">
        <v>203</v>
      </c>
      <c r="Z187" s="255">
        <v>42543</v>
      </c>
      <c r="AA187" s="254" t="s">
        <v>931</v>
      </c>
      <c r="AB187" s="254" t="s">
        <v>932</v>
      </c>
      <c r="AC187" s="256" t="s">
        <v>422</v>
      </c>
      <c r="AD187" s="257">
        <v>42543</v>
      </c>
      <c r="AE187" s="258">
        <v>50</v>
      </c>
    </row>
    <row r="188" spans="1:31" ht="24.95" customHeight="1" x14ac:dyDescent="0.25">
      <c r="A188" s="232">
        <v>181</v>
      </c>
      <c r="B188" s="241" t="s">
        <v>933</v>
      </c>
      <c r="C188" s="241">
        <f t="shared" si="2"/>
        <v>11</v>
      </c>
      <c r="D188" s="241"/>
      <c r="E188" s="242"/>
      <c r="F188" s="241" t="s">
        <v>4561</v>
      </c>
      <c r="G188" s="241">
        <v>11</v>
      </c>
      <c r="H188" s="241"/>
      <c r="I188" s="242"/>
      <c r="J188" s="242"/>
      <c r="K188" s="260" t="s">
        <v>934</v>
      </c>
      <c r="L188" s="243">
        <v>42493</v>
      </c>
      <c r="M188" s="244" t="s">
        <v>271</v>
      </c>
      <c r="N188" s="264" t="s">
        <v>935</v>
      </c>
      <c r="O188" s="269">
        <v>7500</v>
      </c>
      <c r="P188" s="246" t="s">
        <v>936</v>
      </c>
      <c r="Q188" s="265" t="s">
        <v>226</v>
      </c>
      <c r="R188" s="242"/>
      <c r="S188" s="248" t="s">
        <v>116</v>
      </c>
      <c r="T188" s="249">
        <v>42589</v>
      </c>
      <c r="U188" s="251" t="s">
        <v>286</v>
      </c>
      <c r="V188" s="251" t="s">
        <v>70</v>
      </c>
      <c r="W188" s="261"/>
      <c r="X188" s="253" t="s">
        <v>3293</v>
      </c>
      <c r="Y188" s="254" t="s">
        <v>204</v>
      </c>
      <c r="Z188" s="255">
        <v>42558</v>
      </c>
      <c r="AA188" s="254" t="s">
        <v>455</v>
      </c>
      <c r="AB188" s="254" t="s">
        <v>937</v>
      </c>
      <c r="AC188" s="256" t="s">
        <v>181</v>
      </c>
      <c r="AD188" s="257">
        <v>42565</v>
      </c>
      <c r="AE188" s="258" t="s">
        <v>355</v>
      </c>
    </row>
    <row r="189" spans="1:31" ht="24.95" customHeight="1" x14ac:dyDescent="0.25">
      <c r="A189" s="232">
        <v>182</v>
      </c>
      <c r="B189" s="241" t="s">
        <v>939</v>
      </c>
      <c r="C189" s="241">
        <f t="shared" si="2"/>
        <v>11</v>
      </c>
      <c r="D189" s="241"/>
      <c r="E189" s="242"/>
      <c r="F189" s="241" t="s">
        <v>4562</v>
      </c>
      <c r="G189" s="241">
        <v>11</v>
      </c>
      <c r="H189" s="241"/>
      <c r="I189" s="242"/>
      <c r="J189" s="242"/>
      <c r="K189" s="260" t="s">
        <v>3319</v>
      </c>
      <c r="L189" s="243">
        <v>42493</v>
      </c>
      <c r="M189" s="244" t="s">
        <v>271</v>
      </c>
      <c r="N189" s="264" t="s">
        <v>940</v>
      </c>
      <c r="O189" s="269">
        <v>2830</v>
      </c>
      <c r="P189" s="246" t="s">
        <v>941</v>
      </c>
      <c r="Q189" s="265" t="s">
        <v>226</v>
      </c>
      <c r="R189" s="242"/>
      <c r="S189" s="248" t="s">
        <v>116</v>
      </c>
      <c r="T189" s="249">
        <v>42537</v>
      </c>
      <c r="U189" s="251" t="s">
        <v>286</v>
      </c>
      <c r="V189" s="251" t="s">
        <v>70</v>
      </c>
      <c r="W189" s="261"/>
      <c r="X189" s="253" t="s">
        <v>918</v>
      </c>
      <c r="Y189" s="254" t="s">
        <v>203</v>
      </c>
      <c r="Z189" s="255">
        <v>42565</v>
      </c>
      <c r="AA189" s="254" t="s">
        <v>919</v>
      </c>
      <c r="AB189" s="254" t="s">
        <v>920</v>
      </c>
      <c r="AC189" s="256" t="s">
        <v>422</v>
      </c>
      <c r="AD189" s="257">
        <v>42565</v>
      </c>
      <c r="AE189" s="258">
        <v>28</v>
      </c>
    </row>
    <row r="190" spans="1:31" ht="24.95" customHeight="1" x14ac:dyDescent="0.25">
      <c r="A190" s="232">
        <v>183</v>
      </c>
      <c r="B190" s="241" t="s">
        <v>942</v>
      </c>
      <c r="C190" s="241">
        <f t="shared" si="2"/>
        <v>11</v>
      </c>
      <c r="D190" s="241"/>
      <c r="E190" s="242"/>
      <c r="F190" s="241" t="s">
        <v>4563</v>
      </c>
      <c r="G190" s="241">
        <v>11</v>
      </c>
      <c r="H190" s="241"/>
      <c r="I190" s="242"/>
      <c r="J190" s="242"/>
      <c r="K190" s="260" t="s">
        <v>943</v>
      </c>
      <c r="L190" s="243">
        <v>42493</v>
      </c>
      <c r="M190" s="244" t="s">
        <v>271</v>
      </c>
      <c r="N190" s="264" t="s">
        <v>944</v>
      </c>
      <c r="O190" s="269">
        <v>7500</v>
      </c>
      <c r="P190" s="246" t="s">
        <v>945</v>
      </c>
      <c r="Q190" s="265" t="s">
        <v>226</v>
      </c>
      <c r="R190" s="242"/>
      <c r="S190" s="248" t="s">
        <v>116</v>
      </c>
      <c r="T190" s="249">
        <v>23172</v>
      </c>
      <c r="U190" s="251" t="s">
        <v>286</v>
      </c>
      <c r="V190" s="251" t="s">
        <v>70</v>
      </c>
      <c r="W190" s="261"/>
      <c r="X190" s="253" t="s">
        <v>3293</v>
      </c>
      <c r="Y190" s="254" t="s">
        <v>206</v>
      </c>
      <c r="Z190" s="255">
        <v>42543</v>
      </c>
      <c r="AA190" s="254" t="s">
        <v>946</v>
      </c>
      <c r="AB190" s="254" t="s">
        <v>937</v>
      </c>
      <c r="AC190" s="256" t="s">
        <v>181</v>
      </c>
      <c r="AD190" s="257">
        <v>42565</v>
      </c>
      <c r="AE190" s="258" t="s">
        <v>355</v>
      </c>
    </row>
    <row r="191" spans="1:31" ht="24.95" customHeight="1" x14ac:dyDescent="0.25">
      <c r="A191" s="232">
        <v>184</v>
      </c>
      <c r="B191" s="241" t="s">
        <v>947</v>
      </c>
      <c r="C191" s="241">
        <f t="shared" si="2"/>
        <v>11</v>
      </c>
      <c r="D191" s="241"/>
      <c r="E191" s="242"/>
      <c r="F191" s="241" t="s">
        <v>4564</v>
      </c>
      <c r="G191" s="241">
        <v>11</v>
      </c>
      <c r="H191" s="241"/>
      <c r="I191" s="242"/>
      <c r="J191" s="242"/>
      <c r="K191" s="260" t="s">
        <v>3320</v>
      </c>
      <c r="L191" s="243">
        <v>42493</v>
      </c>
      <c r="M191" s="244" t="s">
        <v>271</v>
      </c>
      <c r="N191" s="264" t="s">
        <v>948</v>
      </c>
      <c r="O191" s="269">
        <v>3500</v>
      </c>
      <c r="P191" s="302" t="s">
        <v>949</v>
      </c>
      <c r="Q191" s="265" t="s">
        <v>226</v>
      </c>
      <c r="R191" s="242"/>
      <c r="S191" s="248" t="s">
        <v>116</v>
      </c>
      <c r="T191" s="249">
        <v>42529</v>
      </c>
      <c r="U191" s="251" t="s">
        <v>286</v>
      </c>
      <c r="V191" s="251" t="s">
        <v>70</v>
      </c>
      <c r="W191" s="261"/>
      <c r="X191" s="253" t="s">
        <v>918</v>
      </c>
      <c r="Y191" s="254" t="s">
        <v>203</v>
      </c>
      <c r="Z191" s="255">
        <v>42565</v>
      </c>
      <c r="AA191" s="254" t="s">
        <v>919</v>
      </c>
      <c r="AB191" s="254" t="s">
        <v>920</v>
      </c>
      <c r="AC191" s="256" t="s">
        <v>422</v>
      </c>
      <c r="AD191" s="257">
        <v>42566</v>
      </c>
      <c r="AE191" s="258">
        <v>27</v>
      </c>
    </row>
    <row r="192" spans="1:31" ht="24.95" customHeight="1" x14ac:dyDescent="0.25">
      <c r="A192" s="232">
        <v>185</v>
      </c>
      <c r="B192" s="241" t="s">
        <v>950</v>
      </c>
      <c r="C192" s="241">
        <f t="shared" si="2"/>
        <v>11</v>
      </c>
      <c r="D192" s="241"/>
      <c r="E192" s="242"/>
      <c r="F192" s="242"/>
      <c r="G192" s="241">
        <v>0</v>
      </c>
      <c r="H192" s="241"/>
      <c r="I192" s="242"/>
      <c r="J192" s="242"/>
      <c r="K192" s="242"/>
      <c r="L192" s="243">
        <v>42489</v>
      </c>
      <c r="M192" s="244" t="s">
        <v>271</v>
      </c>
      <c r="N192" s="264" t="s">
        <v>845</v>
      </c>
      <c r="O192" s="245">
        <v>998652</v>
      </c>
      <c r="P192" s="246" t="s">
        <v>951</v>
      </c>
      <c r="Q192" s="265" t="s">
        <v>116</v>
      </c>
      <c r="R192" s="242"/>
      <c r="S192" s="248" t="s">
        <v>116</v>
      </c>
      <c r="T192" s="249">
        <v>42499</v>
      </c>
      <c r="U192" s="262"/>
      <c r="V192" s="251" t="s">
        <v>205</v>
      </c>
      <c r="W192" s="261"/>
      <c r="X192" s="253"/>
      <c r="Y192" s="254" t="s">
        <v>247</v>
      </c>
      <c r="Z192" s="255">
        <v>42502</v>
      </c>
      <c r="AA192" s="254" t="s">
        <v>952</v>
      </c>
      <c r="AB192" s="254" t="s">
        <v>953</v>
      </c>
      <c r="AC192" s="256" t="s">
        <v>954</v>
      </c>
      <c r="AD192" s="257">
        <v>42503</v>
      </c>
      <c r="AE192" s="258">
        <v>90</v>
      </c>
    </row>
    <row r="193" spans="1:31" ht="24.95" customHeight="1" x14ac:dyDescent="0.25">
      <c r="A193" s="232">
        <v>186</v>
      </c>
      <c r="B193" s="241" t="s">
        <v>178</v>
      </c>
      <c r="C193" s="241">
        <f t="shared" si="2"/>
        <v>11</v>
      </c>
      <c r="D193" s="241"/>
      <c r="E193" s="242"/>
      <c r="F193" s="241" t="s">
        <v>4565</v>
      </c>
      <c r="G193" s="241">
        <v>11</v>
      </c>
      <c r="H193" s="241" t="s">
        <v>4565</v>
      </c>
      <c r="I193" s="242"/>
      <c r="J193" s="242"/>
      <c r="K193" s="260" t="s">
        <v>3321</v>
      </c>
      <c r="L193" s="243">
        <v>42481</v>
      </c>
      <c r="M193" s="244" t="s">
        <v>511</v>
      </c>
      <c r="N193" s="242"/>
      <c r="O193" s="291">
        <v>123280</v>
      </c>
      <c r="P193" s="246" t="s">
        <v>956</v>
      </c>
      <c r="Q193" s="265" t="s">
        <v>226</v>
      </c>
      <c r="R193" s="242"/>
      <c r="S193" s="248" t="s">
        <v>116</v>
      </c>
      <c r="T193" s="249">
        <v>42524</v>
      </c>
      <c r="U193" s="250" t="s">
        <v>268</v>
      </c>
      <c r="V193" s="251" t="s">
        <v>4566</v>
      </c>
      <c r="W193" s="252">
        <v>42514</v>
      </c>
      <c r="X193" s="253" t="s">
        <v>4567</v>
      </c>
      <c r="Y193" s="254" t="s">
        <v>116</v>
      </c>
      <c r="Z193" s="255">
        <v>42524</v>
      </c>
      <c r="AA193" s="254" t="s">
        <v>4568</v>
      </c>
      <c r="AB193" s="254" t="s">
        <v>4569</v>
      </c>
      <c r="AC193" s="256" t="s">
        <v>220</v>
      </c>
      <c r="AD193" s="257">
        <v>42528</v>
      </c>
      <c r="AE193" s="258">
        <v>65</v>
      </c>
    </row>
    <row r="194" spans="1:31" ht="24.95" customHeight="1" x14ac:dyDescent="0.25">
      <c r="A194" s="232">
        <v>187</v>
      </c>
      <c r="B194" s="241" t="s">
        <v>132</v>
      </c>
      <c r="C194" s="241">
        <f t="shared" si="2"/>
        <v>11</v>
      </c>
      <c r="D194" s="241"/>
      <c r="E194" s="242"/>
      <c r="F194" s="241" t="s">
        <v>4570</v>
      </c>
      <c r="G194" s="241">
        <v>11</v>
      </c>
      <c r="H194" s="241"/>
      <c r="I194" s="242"/>
      <c r="J194" s="242"/>
      <c r="K194" s="242"/>
      <c r="L194" s="243">
        <v>42486</v>
      </c>
      <c r="M194" s="244" t="s">
        <v>401</v>
      </c>
      <c r="N194" s="242"/>
      <c r="O194" s="291">
        <v>1556244</v>
      </c>
      <c r="P194" s="246" t="s">
        <v>957</v>
      </c>
      <c r="Q194" s="292" t="s">
        <v>247</v>
      </c>
      <c r="R194" s="242"/>
      <c r="S194" s="248" t="s">
        <v>116</v>
      </c>
      <c r="T194" s="249">
        <v>42510</v>
      </c>
      <c r="U194" s="250" t="s">
        <v>150</v>
      </c>
      <c r="V194" s="251" t="s">
        <v>61</v>
      </c>
      <c r="W194" s="252">
        <v>42507</v>
      </c>
      <c r="X194" s="253" t="s">
        <v>4571</v>
      </c>
      <c r="Y194" s="254" t="s">
        <v>116</v>
      </c>
      <c r="Z194" s="255">
        <v>42510</v>
      </c>
      <c r="AA194" s="254" t="s">
        <v>4572</v>
      </c>
      <c r="AB194" s="254" t="s">
        <v>4569</v>
      </c>
      <c r="AC194" s="256" t="s">
        <v>220</v>
      </c>
      <c r="AD194" s="257">
        <v>42513</v>
      </c>
      <c r="AE194" s="258">
        <v>80</v>
      </c>
    </row>
    <row r="195" spans="1:31" ht="24.95" customHeight="1" x14ac:dyDescent="0.25">
      <c r="A195" s="232">
        <v>188</v>
      </c>
      <c r="B195" s="241" t="s">
        <v>170</v>
      </c>
      <c r="C195" s="241">
        <f t="shared" si="2"/>
        <v>11</v>
      </c>
      <c r="D195" s="241"/>
      <c r="E195" s="242"/>
      <c r="F195" s="242"/>
      <c r="G195" s="241">
        <v>0</v>
      </c>
      <c r="H195" s="241"/>
      <c r="I195" s="242"/>
      <c r="J195" s="242"/>
      <c r="K195" s="242"/>
      <c r="L195" s="243">
        <v>42494</v>
      </c>
      <c r="M195" s="244" t="s">
        <v>493</v>
      </c>
      <c r="N195" s="242"/>
      <c r="O195" s="247"/>
      <c r="P195" s="246" t="s">
        <v>958</v>
      </c>
      <c r="Q195" s="292" t="s">
        <v>247</v>
      </c>
      <c r="R195" s="242"/>
      <c r="S195" s="248" t="s">
        <v>116</v>
      </c>
      <c r="T195" s="249">
        <v>42510</v>
      </c>
      <c r="U195" s="250" t="s">
        <v>150</v>
      </c>
      <c r="V195" s="251" t="s">
        <v>379</v>
      </c>
      <c r="W195" s="252">
        <v>42507</v>
      </c>
      <c r="X195" s="253" t="s">
        <v>4573</v>
      </c>
      <c r="Y195" s="254" t="s">
        <v>116</v>
      </c>
      <c r="Z195" s="255">
        <v>42510</v>
      </c>
      <c r="AA195" s="254" t="s">
        <v>959</v>
      </c>
      <c r="AB195" s="263"/>
      <c r="AC195" s="256" t="s">
        <v>220</v>
      </c>
      <c r="AD195" s="257">
        <v>42513</v>
      </c>
      <c r="AE195" s="258">
        <v>80</v>
      </c>
    </row>
    <row r="196" spans="1:31" ht="24.95" customHeight="1" x14ac:dyDescent="0.25">
      <c r="A196" s="232">
        <v>189</v>
      </c>
      <c r="B196" s="241" t="s">
        <v>960</v>
      </c>
      <c r="C196" s="241">
        <f t="shared" si="2"/>
        <v>11</v>
      </c>
      <c r="D196" s="241"/>
      <c r="E196" s="242"/>
      <c r="F196" s="241" t="s">
        <v>856</v>
      </c>
      <c r="G196" s="241">
        <v>16</v>
      </c>
      <c r="H196" s="241"/>
      <c r="I196" s="242"/>
      <c r="J196" s="242"/>
      <c r="K196" s="242"/>
      <c r="L196" s="243">
        <v>42383</v>
      </c>
      <c r="M196" s="244" t="s">
        <v>448</v>
      </c>
      <c r="N196" s="242"/>
      <c r="O196" s="245">
        <v>9212535.75</v>
      </c>
      <c r="P196" s="246" t="s">
        <v>3322</v>
      </c>
      <c r="Q196" s="247"/>
      <c r="R196" s="242"/>
      <c r="S196" s="261"/>
      <c r="T196" s="262"/>
      <c r="U196" s="262"/>
      <c r="V196" s="251" t="s">
        <v>205</v>
      </c>
      <c r="W196" s="261"/>
      <c r="X196" s="253"/>
      <c r="Y196" s="254" t="s">
        <v>203</v>
      </c>
      <c r="Z196" s="255">
        <v>42440</v>
      </c>
      <c r="AA196" s="263"/>
      <c r="AB196" s="254" t="s">
        <v>961</v>
      </c>
      <c r="AC196" s="256" t="s">
        <v>203</v>
      </c>
      <c r="AD196" s="257"/>
      <c r="AE196" s="258" t="s">
        <v>404</v>
      </c>
    </row>
    <row r="197" spans="1:31" ht="24.95" customHeight="1" x14ac:dyDescent="0.25">
      <c r="A197" s="270">
        <v>190</v>
      </c>
      <c r="B197" s="241" t="s">
        <v>962</v>
      </c>
      <c r="C197" s="241">
        <f t="shared" si="2"/>
        <v>11</v>
      </c>
      <c r="D197" s="241"/>
      <c r="E197" s="242"/>
      <c r="F197" s="242"/>
      <c r="G197" s="241">
        <v>0</v>
      </c>
      <c r="H197" s="241"/>
      <c r="I197" s="242"/>
      <c r="J197" s="242"/>
      <c r="K197" s="260" t="s">
        <v>963</v>
      </c>
      <c r="L197" s="243">
        <v>42495</v>
      </c>
      <c r="M197" s="244" t="s">
        <v>348</v>
      </c>
      <c r="N197" s="264" t="s">
        <v>349</v>
      </c>
      <c r="O197" s="271">
        <v>11000</v>
      </c>
      <c r="P197" s="272" t="s">
        <v>964</v>
      </c>
      <c r="Q197" s="284" t="s">
        <v>116</v>
      </c>
      <c r="R197" s="273"/>
      <c r="S197" s="284" t="s">
        <v>226</v>
      </c>
      <c r="T197" s="249">
        <v>42530</v>
      </c>
      <c r="U197" s="251" t="s">
        <v>354</v>
      </c>
      <c r="V197" s="251" t="s">
        <v>600</v>
      </c>
      <c r="W197" s="285">
        <v>42530</v>
      </c>
      <c r="X197" s="253" t="s">
        <v>965</v>
      </c>
      <c r="Y197" s="284" t="s">
        <v>250</v>
      </c>
      <c r="Z197" s="285">
        <v>42564</v>
      </c>
      <c r="AA197" s="284" t="s">
        <v>966</v>
      </c>
      <c r="AB197" s="273"/>
      <c r="AC197" s="256" t="s">
        <v>215</v>
      </c>
      <c r="AD197" s="274">
        <v>42545</v>
      </c>
      <c r="AE197" s="258">
        <v>48</v>
      </c>
    </row>
    <row r="198" spans="1:31" ht="24.95" customHeight="1" x14ac:dyDescent="0.25">
      <c r="A198" s="232">
        <v>191</v>
      </c>
      <c r="B198" s="241" t="s">
        <v>970</v>
      </c>
      <c r="C198" s="241">
        <f t="shared" si="2"/>
        <v>11</v>
      </c>
      <c r="D198" s="241"/>
      <c r="E198" s="242"/>
      <c r="F198" s="241" t="s">
        <v>856</v>
      </c>
      <c r="G198" s="241">
        <v>16</v>
      </c>
      <c r="H198" s="241"/>
      <c r="I198" s="242"/>
      <c r="J198" s="242"/>
      <c r="K198" s="242"/>
      <c r="L198" s="243">
        <v>42383</v>
      </c>
      <c r="M198" s="244" t="s">
        <v>279</v>
      </c>
      <c r="N198" s="264" t="s">
        <v>971</v>
      </c>
      <c r="O198" s="245">
        <v>71660</v>
      </c>
      <c r="P198" s="246" t="s">
        <v>3323</v>
      </c>
      <c r="Q198" s="247"/>
      <c r="R198" s="242"/>
      <c r="S198" s="261"/>
      <c r="T198" s="262"/>
      <c r="U198" s="262"/>
      <c r="V198" s="251" t="s">
        <v>205</v>
      </c>
      <c r="W198" s="261"/>
      <c r="X198" s="253"/>
      <c r="Y198" s="254" t="s">
        <v>203</v>
      </c>
      <c r="Z198" s="255">
        <v>42436</v>
      </c>
      <c r="AA198" s="254" t="s">
        <v>3324</v>
      </c>
      <c r="AB198" s="254" t="s">
        <v>2031</v>
      </c>
      <c r="AC198" s="256" t="s">
        <v>203</v>
      </c>
      <c r="AD198" s="257"/>
      <c r="AE198" s="258" t="s">
        <v>404</v>
      </c>
    </row>
    <row r="199" spans="1:31" ht="24.95" customHeight="1" x14ac:dyDescent="0.25">
      <c r="A199" s="232">
        <v>192</v>
      </c>
      <c r="B199" s="241" t="s">
        <v>972</v>
      </c>
      <c r="C199" s="241">
        <f t="shared" si="2"/>
        <v>11</v>
      </c>
      <c r="D199" s="241"/>
      <c r="E199" s="241" t="s">
        <v>973</v>
      </c>
      <c r="F199" s="241" t="s">
        <v>4574</v>
      </c>
      <c r="G199" s="241">
        <v>11</v>
      </c>
      <c r="H199" s="241" t="s">
        <v>4574</v>
      </c>
      <c r="I199" s="242"/>
      <c r="J199" s="242"/>
      <c r="K199" s="242"/>
      <c r="L199" s="243">
        <v>42495</v>
      </c>
      <c r="M199" s="244" t="s">
        <v>519</v>
      </c>
      <c r="N199" s="295" t="s">
        <v>975</v>
      </c>
      <c r="O199" s="269">
        <v>17901</v>
      </c>
      <c r="P199" s="246" t="s">
        <v>3325</v>
      </c>
      <c r="Q199" s="265" t="s">
        <v>116</v>
      </c>
      <c r="R199" s="242"/>
      <c r="S199" s="248" t="s">
        <v>116</v>
      </c>
      <c r="T199" s="249">
        <v>42558</v>
      </c>
      <c r="U199" s="251" t="s">
        <v>308</v>
      </c>
      <c r="V199" s="251" t="s">
        <v>457</v>
      </c>
      <c r="W199" s="252">
        <v>42549</v>
      </c>
      <c r="X199" s="253" t="s">
        <v>976</v>
      </c>
      <c r="Y199" s="254" t="s">
        <v>204</v>
      </c>
      <c r="Z199" s="255">
        <v>42558</v>
      </c>
      <c r="AA199" s="254" t="s">
        <v>455</v>
      </c>
      <c r="AB199" s="254" t="s">
        <v>976</v>
      </c>
      <c r="AC199" s="256" t="s">
        <v>204</v>
      </c>
      <c r="AD199" s="257">
        <v>42558</v>
      </c>
      <c r="AE199" s="258" t="s">
        <v>355</v>
      </c>
    </row>
    <row r="200" spans="1:31" ht="24.95" customHeight="1" x14ac:dyDescent="0.25">
      <c r="A200" s="232">
        <v>193</v>
      </c>
      <c r="B200" s="242">
        <v>0</v>
      </c>
      <c r="C200" s="241">
        <f t="shared" si="2"/>
        <v>1</v>
      </c>
      <c r="D200" s="242"/>
      <c r="E200" s="241" t="s">
        <v>4575</v>
      </c>
      <c r="F200" s="241" t="s">
        <v>856</v>
      </c>
      <c r="G200" s="241">
        <v>16</v>
      </c>
      <c r="H200" s="241"/>
      <c r="I200" s="242"/>
      <c r="J200" s="242"/>
      <c r="K200" s="242"/>
      <c r="L200" s="243">
        <v>42383</v>
      </c>
      <c r="M200" s="244" t="s">
        <v>343</v>
      </c>
      <c r="N200" s="242"/>
      <c r="O200" s="242"/>
      <c r="P200" s="246" t="s">
        <v>980</v>
      </c>
      <c r="Q200" s="247"/>
      <c r="R200" s="242"/>
      <c r="S200" s="261"/>
      <c r="T200" s="262"/>
      <c r="U200" s="262"/>
      <c r="V200" s="251" t="s">
        <v>205</v>
      </c>
      <c r="W200" s="261"/>
      <c r="X200" s="253"/>
      <c r="Y200" s="254" t="s">
        <v>203</v>
      </c>
      <c r="Z200" s="255">
        <v>42438</v>
      </c>
      <c r="AA200" s="254" t="s">
        <v>981</v>
      </c>
      <c r="AB200" s="254" t="s">
        <v>961</v>
      </c>
      <c r="AC200" s="256" t="s">
        <v>203</v>
      </c>
      <c r="AD200" s="257"/>
      <c r="AE200" s="258" t="s">
        <v>404</v>
      </c>
    </row>
    <row r="201" spans="1:31" ht="24.95" customHeight="1" x14ac:dyDescent="0.25">
      <c r="A201" s="232">
        <v>194</v>
      </c>
      <c r="B201" s="242">
        <v>0</v>
      </c>
      <c r="C201" s="241">
        <f t="shared" si="2"/>
        <v>1</v>
      </c>
      <c r="D201" s="242"/>
      <c r="E201" s="241" t="s">
        <v>4576</v>
      </c>
      <c r="F201" s="241" t="s">
        <v>856</v>
      </c>
      <c r="G201" s="241">
        <v>16</v>
      </c>
      <c r="H201" s="241"/>
      <c r="I201" s="242"/>
      <c r="J201" s="242"/>
      <c r="K201" s="242"/>
      <c r="L201" s="243">
        <v>42383</v>
      </c>
      <c r="M201" s="244" t="s">
        <v>343</v>
      </c>
      <c r="N201" s="242"/>
      <c r="O201" s="245">
        <v>350817.89</v>
      </c>
      <c r="P201" s="246" t="s">
        <v>982</v>
      </c>
      <c r="Q201" s="247"/>
      <c r="R201" s="242"/>
      <c r="S201" s="261"/>
      <c r="T201" s="262"/>
      <c r="U201" s="262"/>
      <c r="V201" s="251" t="s">
        <v>205</v>
      </c>
      <c r="W201" s="261"/>
      <c r="X201" s="253"/>
      <c r="Y201" s="254" t="s">
        <v>203</v>
      </c>
      <c r="Z201" s="255">
        <v>42438</v>
      </c>
      <c r="AA201" s="254" t="s">
        <v>3326</v>
      </c>
      <c r="AB201" s="254" t="s">
        <v>961</v>
      </c>
      <c r="AC201" s="256" t="s">
        <v>203</v>
      </c>
      <c r="AD201" s="257"/>
      <c r="AE201" s="258" t="s">
        <v>404</v>
      </c>
    </row>
    <row r="202" spans="1:31" ht="24.95" customHeight="1" x14ac:dyDescent="0.25">
      <c r="A202" s="232">
        <v>195</v>
      </c>
      <c r="B202" s="241" t="s">
        <v>983</v>
      </c>
      <c r="C202" s="241">
        <f t="shared" ref="C202:C265" si="3">LEN(B202)</f>
        <v>11</v>
      </c>
      <c r="D202" s="241"/>
      <c r="E202" s="242"/>
      <c r="F202" s="242"/>
      <c r="G202" s="241">
        <v>0</v>
      </c>
      <c r="H202" s="241"/>
      <c r="I202" s="242"/>
      <c r="J202" s="242"/>
      <c r="K202" s="278" t="s">
        <v>984</v>
      </c>
      <c r="L202" s="243">
        <v>42487</v>
      </c>
      <c r="M202" s="244" t="s">
        <v>483</v>
      </c>
      <c r="N202" s="264" t="s">
        <v>985</v>
      </c>
      <c r="O202" s="269">
        <v>216000</v>
      </c>
      <c r="P202" s="246" t="s">
        <v>986</v>
      </c>
      <c r="Q202" s="265" t="s">
        <v>226</v>
      </c>
      <c r="R202" s="242"/>
      <c r="S202" s="248" t="s">
        <v>116</v>
      </c>
      <c r="T202" s="249">
        <v>42537</v>
      </c>
      <c r="U202" s="250" t="s">
        <v>268</v>
      </c>
      <c r="V202" s="251" t="s">
        <v>142</v>
      </c>
      <c r="W202" s="252">
        <v>42514</v>
      </c>
      <c r="X202" s="253"/>
      <c r="Y202" s="254" t="s">
        <v>116</v>
      </c>
      <c r="Z202" s="255">
        <v>42536</v>
      </c>
      <c r="AA202" s="254" t="s">
        <v>4577</v>
      </c>
      <c r="AB202" s="254" t="s">
        <v>4578</v>
      </c>
      <c r="AC202" s="256" t="s">
        <v>207</v>
      </c>
      <c r="AD202" s="257">
        <v>42542</v>
      </c>
      <c r="AE202" s="258">
        <v>51</v>
      </c>
    </row>
    <row r="203" spans="1:31" ht="24.95" customHeight="1" x14ac:dyDescent="0.25">
      <c r="A203" s="232">
        <v>196</v>
      </c>
      <c r="B203" s="242">
        <v>0</v>
      </c>
      <c r="C203" s="241">
        <f t="shared" si="3"/>
        <v>1</v>
      </c>
      <c r="D203" s="242"/>
      <c r="E203" s="241" t="s">
        <v>4579</v>
      </c>
      <c r="F203" s="241" t="s">
        <v>856</v>
      </c>
      <c r="G203" s="241">
        <v>16</v>
      </c>
      <c r="H203" s="241"/>
      <c r="I203" s="242"/>
      <c r="J203" s="242"/>
      <c r="K203" s="242"/>
      <c r="L203" s="243">
        <v>42383</v>
      </c>
      <c r="M203" s="244" t="s">
        <v>343</v>
      </c>
      <c r="N203" s="242"/>
      <c r="O203" s="245">
        <v>217992</v>
      </c>
      <c r="P203" s="246" t="s">
        <v>987</v>
      </c>
      <c r="Q203" s="247"/>
      <c r="R203" s="242"/>
      <c r="S203" s="261"/>
      <c r="T203" s="262"/>
      <c r="U203" s="262"/>
      <c r="V203" s="251" t="s">
        <v>205</v>
      </c>
      <c r="W203" s="261"/>
      <c r="X203" s="253"/>
      <c r="Y203" s="254" t="s">
        <v>203</v>
      </c>
      <c r="Z203" s="255">
        <v>42438</v>
      </c>
      <c r="AA203" s="254" t="s">
        <v>3327</v>
      </c>
      <c r="AB203" s="254" t="s">
        <v>961</v>
      </c>
      <c r="AC203" s="256" t="s">
        <v>203</v>
      </c>
      <c r="AD203" s="257"/>
      <c r="AE203" s="258" t="s">
        <v>404</v>
      </c>
    </row>
    <row r="204" spans="1:31" ht="24.95" customHeight="1" x14ac:dyDescent="0.25">
      <c r="A204" s="232">
        <v>197</v>
      </c>
      <c r="B204" s="241" t="s">
        <v>108</v>
      </c>
      <c r="C204" s="241">
        <f t="shared" si="3"/>
        <v>11</v>
      </c>
      <c r="D204" s="241"/>
      <c r="E204" s="242"/>
      <c r="F204" s="241" t="s">
        <v>4580</v>
      </c>
      <c r="G204" s="241">
        <v>11</v>
      </c>
      <c r="H204" s="241"/>
      <c r="I204" s="242"/>
      <c r="J204" s="242"/>
      <c r="K204" s="278" t="s">
        <v>988</v>
      </c>
      <c r="L204" s="243">
        <v>42481</v>
      </c>
      <c r="M204" s="244" t="s">
        <v>444</v>
      </c>
      <c r="N204" s="244" t="s">
        <v>989</v>
      </c>
      <c r="O204" s="269">
        <v>552155.75</v>
      </c>
      <c r="P204" s="246" t="s">
        <v>775</v>
      </c>
      <c r="Q204" s="295" t="s">
        <v>241</v>
      </c>
      <c r="R204" s="242"/>
      <c r="S204" s="248" t="s">
        <v>116</v>
      </c>
      <c r="T204" s="249">
        <v>42510</v>
      </c>
      <c r="U204" s="251" t="s">
        <v>791</v>
      </c>
      <c r="V204" s="251" t="s">
        <v>142</v>
      </c>
      <c r="W204" s="252">
        <v>42513</v>
      </c>
      <c r="X204" s="253" t="s">
        <v>990</v>
      </c>
      <c r="Y204" s="254" t="s">
        <v>226</v>
      </c>
      <c r="Z204" s="255">
        <v>42577</v>
      </c>
      <c r="AA204" s="254" t="s">
        <v>991</v>
      </c>
      <c r="AB204" s="254" t="s">
        <v>992</v>
      </c>
      <c r="AC204" s="277"/>
      <c r="AD204" s="257"/>
      <c r="AE204" s="258" t="s">
        <v>404</v>
      </c>
    </row>
    <row r="205" spans="1:31" ht="24.95" customHeight="1" x14ac:dyDescent="0.25">
      <c r="A205" s="232">
        <v>198</v>
      </c>
      <c r="B205" s="242">
        <v>0</v>
      </c>
      <c r="C205" s="241">
        <f t="shared" si="3"/>
        <v>1</v>
      </c>
      <c r="D205" s="242"/>
      <c r="E205" s="241" t="s">
        <v>4581</v>
      </c>
      <c r="F205" s="241" t="s">
        <v>856</v>
      </c>
      <c r="G205" s="241">
        <v>16</v>
      </c>
      <c r="H205" s="241"/>
      <c r="I205" s="242"/>
      <c r="J205" s="242"/>
      <c r="K205" s="242"/>
      <c r="L205" s="243">
        <v>42383</v>
      </c>
      <c r="M205" s="244" t="s">
        <v>343</v>
      </c>
      <c r="N205" s="242"/>
      <c r="O205" s="245">
        <v>2415344</v>
      </c>
      <c r="P205" s="246" t="s">
        <v>993</v>
      </c>
      <c r="Q205" s="247"/>
      <c r="R205" s="242"/>
      <c r="S205" s="261"/>
      <c r="T205" s="262"/>
      <c r="U205" s="262"/>
      <c r="V205" s="251" t="s">
        <v>205</v>
      </c>
      <c r="W205" s="261"/>
      <c r="X205" s="253"/>
      <c r="Y205" s="254" t="s">
        <v>203</v>
      </c>
      <c r="Z205" s="255">
        <v>42438</v>
      </c>
      <c r="AA205" s="254" t="s">
        <v>994</v>
      </c>
      <c r="AB205" s="254" t="s">
        <v>961</v>
      </c>
      <c r="AC205" s="256" t="s">
        <v>203</v>
      </c>
      <c r="AD205" s="257"/>
      <c r="AE205" s="258" t="s">
        <v>404</v>
      </c>
    </row>
    <row r="206" spans="1:31" ht="24.95" customHeight="1" x14ac:dyDescent="0.25">
      <c r="A206" s="232">
        <v>199</v>
      </c>
      <c r="B206" s="241" t="s">
        <v>995</v>
      </c>
      <c r="C206" s="241">
        <f t="shared" si="3"/>
        <v>11</v>
      </c>
      <c r="D206" s="241"/>
      <c r="E206" s="242"/>
      <c r="F206" s="241" t="s">
        <v>4582</v>
      </c>
      <c r="G206" s="241">
        <v>11</v>
      </c>
      <c r="H206" s="241"/>
      <c r="I206" s="242"/>
      <c r="J206" s="242"/>
      <c r="K206" s="242"/>
      <c r="L206" s="243">
        <v>42480</v>
      </c>
      <c r="M206" s="244" t="s">
        <v>49</v>
      </c>
      <c r="N206" s="264" t="s">
        <v>996</v>
      </c>
      <c r="O206" s="245">
        <v>643500</v>
      </c>
      <c r="P206" s="246" t="s">
        <v>765</v>
      </c>
      <c r="Q206" s="295" t="s">
        <v>241</v>
      </c>
      <c r="R206" s="242"/>
      <c r="S206" s="248" t="s">
        <v>204</v>
      </c>
      <c r="T206" s="249">
        <v>42521</v>
      </c>
      <c r="U206" s="250" t="s">
        <v>268</v>
      </c>
      <c r="V206" s="251" t="s">
        <v>112</v>
      </c>
      <c r="W206" s="252">
        <v>42521</v>
      </c>
      <c r="X206" s="253"/>
      <c r="Y206" s="254" t="s">
        <v>204</v>
      </c>
      <c r="Z206" s="255">
        <v>42502</v>
      </c>
      <c r="AA206" s="254" t="s">
        <v>4583</v>
      </c>
      <c r="AB206" s="254" t="s">
        <v>4584</v>
      </c>
      <c r="AC206" s="256" t="s">
        <v>220</v>
      </c>
      <c r="AD206" s="257">
        <v>42524</v>
      </c>
      <c r="AE206" s="258">
        <v>69</v>
      </c>
    </row>
    <row r="207" spans="1:31" ht="24.95" customHeight="1" x14ac:dyDescent="0.25">
      <c r="A207" s="232">
        <v>200</v>
      </c>
      <c r="B207" s="242">
        <v>0</v>
      </c>
      <c r="C207" s="241">
        <f t="shared" si="3"/>
        <v>1</v>
      </c>
      <c r="D207" s="242"/>
      <c r="E207" s="241" t="s">
        <v>4585</v>
      </c>
      <c r="F207" s="241" t="s">
        <v>856</v>
      </c>
      <c r="G207" s="241">
        <v>16</v>
      </c>
      <c r="H207" s="241"/>
      <c r="I207" s="242"/>
      <c r="J207" s="242"/>
      <c r="K207" s="242"/>
      <c r="L207" s="243">
        <v>42383</v>
      </c>
      <c r="M207" s="244" t="s">
        <v>235</v>
      </c>
      <c r="N207" s="242"/>
      <c r="O207" s="245">
        <v>1591226.33</v>
      </c>
      <c r="P207" s="246" t="s">
        <v>997</v>
      </c>
      <c r="Q207" s="247"/>
      <c r="R207" s="242"/>
      <c r="S207" s="261"/>
      <c r="T207" s="262"/>
      <c r="U207" s="262"/>
      <c r="V207" s="251" t="s">
        <v>205</v>
      </c>
      <c r="W207" s="261"/>
      <c r="X207" s="253"/>
      <c r="Y207" s="254" t="s">
        <v>203</v>
      </c>
      <c r="Z207" s="255">
        <v>42438</v>
      </c>
      <c r="AA207" s="254" t="s">
        <v>998</v>
      </c>
      <c r="AB207" s="254" t="s">
        <v>961</v>
      </c>
      <c r="AC207" s="256" t="s">
        <v>203</v>
      </c>
      <c r="AD207" s="257">
        <v>42486</v>
      </c>
      <c r="AE207" s="258">
        <v>107</v>
      </c>
    </row>
    <row r="208" spans="1:31" ht="24.95" customHeight="1" x14ac:dyDescent="0.25">
      <c r="A208" s="232">
        <v>201</v>
      </c>
      <c r="B208" s="242">
        <v>0</v>
      </c>
      <c r="C208" s="241">
        <f t="shared" si="3"/>
        <v>1</v>
      </c>
      <c r="D208" s="242"/>
      <c r="E208" s="242"/>
      <c r="F208" s="242"/>
      <c r="G208" s="241">
        <v>0</v>
      </c>
      <c r="H208" s="241"/>
      <c r="I208" s="241" t="s">
        <v>999</v>
      </c>
      <c r="J208" s="242"/>
      <c r="K208" s="242"/>
      <c r="L208" s="243">
        <v>42387</v>
      </c>
      <c r="M208" s="242"/>
      <c r="N208" s="242"/>
      <c r="O208" s="242"/>
      <c r="P208" s="298"/>
      <c r="Q208" s="247"/>
      <c r="R208" s="242"/>
      <c r="S208" s="261"/>
      <c r="T208" s="262"/>
      <c r="U208" s="250" t="s">
        <v>219</v>
      </c>
      <c r="V208" s="251" t="s">
        <v>190</v>
      </c>
      <c r="W208" s="261"/>
      <c r="X208" s="253"/>
      <c r="Y208" s="263"/>
      <c r="Z208" s="263"/>
      <c r="AA208" s="263"/>
      <c r="AB208" s="263"/>
      <c r="AC208" s="256" t="s">
        <v>220</v>
      </c>
      <c r="AD208" s="257">
        <v>42499</v>
      </c>
      <c r="AE208" s="258">
        <v>94</v>
      </c>
    </row>
    <row r="209" spans="1:31" ht="24.95" customHeight="1" x14ac:dyDescent="0.25">
      <c r="A209" s="232">
        <v>202</v>
      </c>
      <c r="B209" s="242">
        <v>0</v>
      </c>
      <c r="C209" s="241">
        <f t="shared" si="3"/>
        <v>1</v>
      </c>
      <c r="D209" s="242"/>
      <c r="E209" s="242"/>
      <c r="F209" s="241" t="s">
        <v>4586</v>
      </c>
      <c r="G209" s="241">
        <v>11</v>
      </c>
      <c r="H209" s="241"/>
      <c r="I209" s="242"/>
      <c r="J209" s="242"/>
      <c r="K209" s="278" t="s">
        <v>1000</v>
      </c>
      <c r="L209" s="243">
        <v>42480</v>
      </c>
      <c r="M209" s="244" t="s">
        <v>348</v>
      </c>
      <c r="N209" s="242"/>
      <c r="O209" s="247"/>
      <c r="P209" s="246" t="s">
        <v>3328</v>
      </c>
      <c r="Q209" s="281" t="s">
        <v>241</v>
      </c>
      <c r="R209" s="242"/>
      <c r="S209" s="261"/>
      <c r="T209" s="262"/>
      <c r="U209" s="262"/>
      <c r="V209" s="251" t="s">
        <v>205</v>
      </c>
      <c r="W209" s="261"/>
      <c r="X209" s="253" t="s">
        <v>1001</v>
      </c>
      <c r="Y209" s="254" t="s">
        <v>204</v>
      </c>
      <c r="Z209" s="263"/>
      <c r="AA209" s="254" t="s">
        <v>2057</v>
      </c>
      <c r="AB209" s="254" t="s">
        <v>1002</v>
      </c>
      <c r="AC209" s="256" t="s">
        <v>954</v>
      </c>
      <c r="AD209" s="257">
        <v>42480</v>
      </c>
      <c r="AE209" s="258">
        <v>113</v>
      </c>
    </row>
    <row r="210" spans="1:31" ht="24.95" customHeight="1" x14ac:dyDescent="0.25">
      <c r="A210" s="232">
        <v>203</v>
      </c>
      <c r="B210" s="241" t="s">
        <v>1003</v>
      </c>
      <c r="C210" s="241">
        <f t="shared" si="3"/>
        <v>11</v>
      </c>
      <c r="D210" s="241"/>
      <c r="E210" s="242"/>
      <c r="F210" s="242"/>
      <c r="G210" s="241">
        <v>0</v>
      </c>
      <c r="H210" s="241"/>
      <c r="I210" s="242"/>
      <c r="J210" s="242"/>
      <c r="K210" s="242"/>
      <c r="L210" s="243">
        <v>42499</v>
      </c>
      <c r="M210" s="244" t="s">
        <v>49</v>
      </c>
      <c r="N210" s="264" t="s">
        <v>50</v>
      </c>
      <c r="O210" s="245">
        <v>29880560.940000001</v>
      </c>
      <c r="P210" s="246" t="s">
        <v>1004</v>
      </c>
      <c r="Q210" s="265" t="s">
        <v>56</v>
      </c>
      <c r="R210" s="242"/>
      <c r="S210" s="248" t="s">
        <v>204</v>
      </c>
      <c r="T210" s="249">
        <v>42549</v>
      </c>
      <c r="U210" s="251" t="s">
        <v>286</v>
      </c>
      <c r="V210" s="251" t="s">
        <v>70</v>
      </c>
      <c r="W210" s="252">
        <v>42542</v>
      </c>
      <c r="X210" s="253" t="s">
        <v>3329</v>
      </c>
      <c r="Y210" s="254" t="s">
        <v>116</v>
      </c>
      <c r="Z210" s="255">
        <v>42587</v>
      </c>
      <c r="AA210" s="254" t="s">
        <v>3330</v>
      </c>
      <c r="AB210" s="263"/>
      <c r="AC210" s="277"/>
      <c r="AD210" s="257"/>
      <c r="AE210" s="258" t="s">
        <v>404</v>
      </c>
    </row>
    <row r="211" spans="1:31" ht="24.95" customHeight="1" x14ac:dyDescent="0.25">
      <c r="A211" s="232">
        <v>204</v>
      </c>
      <c r="B211" s="241" t="s">
        <v>1007</v>
      </c>
      <c r="C211" s="241">
        <f t="shared" si="3"/>
        <v>11</v>
      </c>
      <c r="D211" s="241"/>
      <c r="E211" s="242"/>
      <c r="F211" s="242"/>
      <c r="G211" s="241">
        <v>0</v>
      </c>
      <c r="H211" s="241"/>
      <c r="I211" s="242"/>
      <c r="J211" s="242"/>
      <c r="K211" s="242"/>
      <c r="L211" s="243">
        <v>42499</v>
      </c>
      <c r="M211" s="244" t="s">
        <v>49</v>
      </c>
      <c r="N211" s="264" t="s">
        <v>50</v>
      </c>
      <c r="O211" s="269">
        <v>29880560.940000001</v>
      </c>
      <c r="P211" s="246" t="s">
        <v>3331</v>
      </c>
      <c r="Q211" s="265" t="s">
        <v>56</v>
      </c>
      <c r="R211" s="242"/>
      <c r="S211" s="248" t="s">
        <v>204</v>
      </c>
      <c r="T211" s="249">
        <v>42549</v>
      </c>
      <c r="U211" s="251" t="s">
        <v>286</v>
      </c>
      <c r="V211" s="251" t="s">
        <v>70</v>
      </c>
      <c r="W211" s="252">
        <v>42542</v>
      </c>
      <c r="X211" s="253" t="s">
        <v>1008</v>
      </c>
      <c r="Y211" s="254" t="s">
        <v>116</v>
      </c>
      <c r="Z211" s="255">
        <v>42586</v>
      </c>
      <c r="AA211" s="254" t="s">
        <v>3332</v>
      </c>
      <c r="AB211" s="254" t="s">
        <v>3333</v>
      </c>
      <c r="AC211" s="256" t="s">
        <v>771</v>
      </c>
      <c r="AD211" s="257">
        <v>42586</v>
      </c>
      <c r="AE211" s="258">
        <v>7</v>
      </c>
    </row>
    <row r="212" spans="1:31" ht="24.95" customHeight="1" x14ac:dyDescent="0.25">
      <c r="A212" s="232">
        <v>205</v>
      </c>
      <c r="B212" s="242" t="s">
        <v>1011</v>
      </c>
      <c r="C212" s="241">
        <f t="shared" si="3"/>
        <v>10</v>
      </c>
      <c r="D212" s="242"/>
      <c r="E212" s="241" t="s">
        <v>1011</v>
      </c>
      <c r="F212" s="242"/>
      <c r="G212" s="241">
        <v>0</v>
      </c>
      <c r="H212" s="241"/>
      <c r="I212" s="242"/>
      <c r="J212" s="242"/>
      <c r="K212" s="296" t="s">
        <v>1012</v>
      </c>
      <c r="L212" s="243">
        <v>42486</v>
      </c>
      <c r="M212" s="264" t="s">
        <v>300</v>
      </c>
      <c r="N212" s="264" t="s">
        <v>302</v>
      </c>
      <c r="O212" s="269">
        <v>649064.57999999996</v>
      </c>
      <c r="P212" s="246" t="s">
        <v>1013</v>
      </c>
      <c r="Q212" s="265" t="s">
        <v>226</v>
      </c>
      <c r="R212" s="242"/>
      <c r="S212" s="261"/>
      <c r="T212" s="262"/>
      <c r="U212" s="251" t="s">
        <v>354</v>
      </c>
      <c r="V212" s="251" t="s">
        <v>112</v>
      </c>
      <c r="W212" s="252">
        <v>42529</v>
      </c>
      <c r="X212" s="253" t="s">
        <v>276</v>
      </c>
      <c r="Y212" s="263"/>
      <c r="Z212" s="263"/>
      <c r="AA212" s="263"/>
      <c r="AB212" s="263"/>
      <c r="AC212" s="256" t="s">
        <v>215</v>
      </c>
      <c r="AD212" s="257">
        <v>42489</v>
      </c>
      <c r="AE212" s="258">
        <v>104</v>
      </c>
    </row>
    <row r="213" spans="1:31" ht="24.95" customHeight="1" x14ac:dyDescent="0.25">
      <c r="A213" s="232">
        <v>206</v>
      </c>
      <c r="B213" s="241" t="s">
        <v>1014</v>
      </c>
      <c r="C213" s="241">
        <f t="shared" si="3"/>
        <v>11</v>
      </c>
      <c r="D213" s="241"/>
      <c r="E213" s="242"/>
      <c r="F213" s="241" t="s">
        <v>4587</v>
      </c>
      <c r="G213" s="241">
        <v>11</v>
      </c>
      <c r="H213" s="241"/>
      <c r="I213" s="242"/>
      <c r="J213" s="242"/>
      <c r="K213" s="278" t="s">
        <v>1015</v>
      </c>
      <c r="L213" s="243">
        <v>42496</v>
      </c>
      <c r="M213" s="244" t="s">
        <v>271</v>
      </c>
      <c r="N213" s="295" t="s">
        <v>1016</v>
      </c>
      <c r="O213" s="245">
        <v>15000</v>
      </c>
      <c r="P213" s="246" t="s">
        <v>1017</v>
      </c>
      <c r="Q213" s="295" t="s">
        <v>203</v>
      </c>
      <c r="R213" s="242"/>
      <c r="S213" s="248" t="s">
        <v>203</v>
      </c>
      <c r="T213" s="249">
        <v>42576</v>
      </c>
      <c r="U213" s="251" t="s">
        <v>286</v>
      </c>
      <c r="V213" s="251" t="s">
        <v>70</v>
      </c>
      <c r="W213" s="261"/>
      <c r="X213" s="253" t="s">
        <v>1018</v>
      </c>
      <c r="Y213" s="254" t="s">
        <v>203</v>
      </c>
      <c r="Z213" s="255">
        <v>42565</v>
      </c>
      <c r="AA213" s="254" t="s">
        <v>4588</v>
      </c>
      <c r="AB213" s="254" t="s">
        <v>1019</v>
      </c>
      <c r="AC213" s="256" t="s">
        <v>220</v>
      </c>
      <c r="AD213" s="257">
        <v>42576</v>
      </c>
      <c r="AE213" s="258">
        <v>17</v>
      </c>
    </row>
    <row r="214" spans="1:31" ht="24.95" customHeight="1" x14ac:dyDescent="0.25">
      <c r="A214" s="232">
        <v>207</v>
      </c>
      <c r="B214" s="241" t="s">
        <v>128</v>
      </c>
      <c r="C214" s="241">
        <f t="shared" si="3"/>
        <v>11</v>
      </c>
      <c r="D214" s="241"/>
      <c r="E214" s="242"/>
      <c r="F214" s="242"/>
      <c r="G214" s="241">
        <v>0</v>
      </c>
      <c r="H214" s="241"/>
      <c r="I214" s="242"/>
      <c r="J214" s="242"/>
      <c r="K214" s="242"/>
      <c r="L214" s="243">
        <v>42481</v>
      </c>
      <c r="M214" s="244" t="s">
        <v>477</v>
      </c>
      <c r="N214" s="264" t="s">
        <v>1021</v>
      </c>
      <c r="O214" s="245">
        <v>384000</v>
      </c>
      <c r="P214" s="246" t="s">
        <v>3334</v>
      </c>
      <c r="Q214" s="281" t="s">
        <v>241</v>
      </c>
      <c r="R214" s="242"/>
      <c r="S214" s="248" t="s">
        <v>1022</v>
      </c>
      <c r="T214" s="249">
        <v>42520</v>
      </c>
      <c r="U214" s="251" t="s">
        <v>150</v>
      </c>
      <c r="V214" s="251" t="s">
        <v>142</v>
      </c>
      <c r="W214" s="252">
        <v>42583</v>
      </c>
      <c r="X214" s="253" t="s">
        <v>4589</v>
      </c>
      <c r="Y214" s="254" t="s">
        <v>116</v>
      </c>
      <c r="Z214" s="255">
        <v>42514</v>
      </c>
      <c r="AA214" s="254" t="s">
        <v>4590</v>
      </c>
      <c r="AB214" s="254" t="s">
        <v>4591</v>
      </c>
      <c r="AC214" s="256" t="s">
        <v>771</v>
      </c>
      <c r="AD214" s="257"/>
      <c r="AE214" s="258" t="s">
        <v>404</v>
      </c>
    </row>
    <row r="215" spans="1:31" ht="24.95" customHeight="1" x14ac:dyDescent="0.3">
      <c r="A215" s="232">
        <v>208</v>
      </c>
      <c r="B215" s="241" t="s">
        <v>1023</v>
      </c>
      <c r="C215" s="241">
        <f t="shared" si="3"/>
        <v>11</v>
      </c>
      <c r="D215" s="241"/>
      <c r="E215" s="242"/>
      <c r="F215" s="241" t="s">
        <v>4592</v>
      </c>
      <c r="G215" s="241">
        <v>11</v>
      </c>
      <c r="H215" s="241"/>
      <c r="I215" s="242"/>
      <c r="J215" s="242"/>
      <c r="K215" s="242"/>
      <c r="L215" s="242"/>
      <c r="M215" s="244" t="s">
        <v>571</v>
      </c>
      <c r="N215" s="264" t="s">
        <v>1024</v>
      </c>
      <c r="O215" s="303">
        <v>94761.1</v>
      </c>
      <c r="P215" s="246" t="s">
        <v>1025</v>
      </c>
      <c r="Q215" s="304" t="s">
        <v>203</v>
      </c>
      <c r="R215" s="242"/>
      <c r="S215" s="248" t="s">
        <v>203</v>
      </c>
      <c r="T215" s="262"/>
      <c r="U215" s="251" t="s">
        <v>456</v>
      </c>
      <c r="V215" s="251" t="s">
        <v>457</v>
      </c>
      <c r="W215" s="261"/>
      <c r="X215" s="253" t="s">
        <v>1026</v>
      </c>
      <c r="Y215" s="254" t="s">
        <v>215</v>
      </c>
      <c r="Z215" s="255">
        <v>42521</v>
      </c>
      <c r="AA215" s="263"/>
      <c r="AB215" s="254" t="s">
        <v>1027</v>
      </c>
      <c r="AC215" s="256" t="s">
        <v>215</v>
      </c>
      <c r="AD215" s="257">
        <v>42521</v>
      </c>
      <c r="AE215" s="258" t="s">
        <v>355</v>
      </c>
    </row>
    <row r="216" spans="1:31" ht="24.95" customHeight="1" x14ac:dyDescent="0.25">
      <c r="A216" s="232">
        <v>209</v>
      </c>
      <c r="B216" s="241" t="s">
        <v>1028</v>
      </c>
      <c r="C216" s="241">
        <f t="shared" si="3"/>
        <v>11</v>
      </c>
      <c r="D216" s="241"/>
      <c r="E216" s="242"/>
      <c r="F216" s="242"/>
      <c r="G216" s="241">
        <v>0</v>
      </c>
      <c r="H216" s="241"/>
      <c r="I216" s="242"/>
      <c r="J216" s="242"/>
      <c r="K216" s="278" t="s">
        <v>1029</v>
      </c>
      <c r="L216" s="243">
        <v>42499</v>
      </c>
      <c r="M216" s="244" t="s">
        <v>339</v>
      </c>
      <c r="N216" s="278" t="s">
        <v>3335</v>
      </c>
      <c r="O216" s="245">
        <v>2000000</v>
      </c>
      <c r="P216" s="246" t="s">
        <v>1030</v>
      </c>
      <c r="Q216" s="265" t="s">
        <v>322</v>
      </c>
      <c r="R216" s="242"/>
      <c r="S216" s="248" t="s">
        <v>116</v>
      </c>
      <c r="T216" s="262"/>
      <c r="U216" s="250" t="s">
        <v>150</v>
      </c>
      <c r="V216" s="251" t="s">
        <v>61</v>
      </c>
      <c r="W216" s="261"/>
      <c r="X216" s="253"/>
      <c r="Y216" s="254" t="s">
        <v>206</v>
      </c>
      <c r="Z216" s="255">
        <v>42510</v>
      </c>
      <c r="AA216" s="263"/>
      <c r="AB216" s="254" t="s">
        <v>1031</v>
      </c>
      <c r="AC216" s="256" t="s">
        <v>215</v>
      </c>
      <c r="AD216" s="257">
        <v>42516</v>
      </c>
      <c r="AE216" s="258">
        <v>77</v>
      </c>
    </row>
    <row r="217" spans="1:31" ht="24.95" customHeight="1" x14ac:dyDescent="0.25">
      <c r="A217" s="270">
        <v>210</v>
      </c>
      <c r="B217" s="241" t="s">
        <v>1036</v>
      </c>
      <c r="C217" s="241">
        <f t="shared" si="3"/>
        <v>11</v>
      </c>
      <c r="D217" s="241"/>
      <c r="E217" s="242"/>
      <c r="F217" s="241" t="s">
        <v>4593</v>
      </c>
      <c r="G217" s="241">
        <v>11</v>
      </c>
      <c r="H217" s="241" t="s">
        <v>4593</v>
      </c>
      <c r="I217" s="242"/>
      <c r="J217" s="242"/>
      <c r="K217" s="278" t="s">
        <v>1038</v>
      </c>
      <c r="L217" s="242"/>
      <c r="M217" s="244" t="s">
        <v>348</v>
      </c>
      <c r="N217" s="264" t="s">
        <v>1039</v>
      </c>
      <c r="O217" s="271">
        <v>11000</v>
      </c>
      <c r="P217" s="272" t="s">
        <v>1040</v>
      </c>
      <c r="Q217" s="284" t="s">
        <v>226</v>
      </c>
      <c r="R217" s="273"/>
      <c r="S217" s="284" t="s">
        <v>204</v>
      </c>
      <c r="T217" s="249">
        <v>42521</v>
      </c>
      <c r="U217" s="251" t="s">
        <v>354</v>
      </c>
      <c r="V217" s="251" t="s">
        <v>600</v>
      </c>
      <c r="W217" s="287"/>
      <c r="X217" s="253" t="s">
        <v>1041</v>
      </c>
      <c r="Y217" s="284" t="s">
        <v>116</v>
      </c>
      <c r="Z217" s="285">
        <v>42542</v>
      </c>
      <c r="AA217" s="284" t="s">
        <v>1042</v>
      </c>
      <c r="AB217" s="273"/>
      <c r="AC217" s="256" t="s">
        <v>215</v>
      </c>
      <c r="AD217" s="274">
        <v>42543</v>
      </c>
      <c r="AE217" s="258">
        <v>50</v>
      </c>
    </row>
    <row r="218" spans="1:31" ht="24.95" customHeight="1" x14ac:dyDescent="0.25">
      <c r="A218" s="232">
        <v>211</v>
      </c>
      <c r="B218" s="241" t="s">
        <v>1044</v>
      </c>
      <c r="C218" s="241">
        <f t="shared" si="3"/>
        <v>11</v>
      </c>
      <c r="D218" s="241"/>
      <c r="E218" s="242"/>
      <c r="F218" s="241" t="s">
        <v>4594</v>
      </c>
      <c r="G218" s="241">
        <v>11</v>
      </c>
      <c r="H218" s="241" t="s">
        <v>4594</v>
      </c>
      <c r="I218" s="242"/>
      <c r="J218" s="242"/>
      <c r="K218" s="278" t="s">
        <v>1046</v>
      </c>
      <c r="L218" s="243">
        <v>42492</v>
      </c>
      <c r="M218" s="244" t="s">
        <v>519</v>
      </c>
      <c r="N218" s="295" t="s">
        <v>975</v>
      </c>
      <c r="O218" s="245">
        <v>45747</v>
      </c>
      <c r="P218" s="246" t="s">
        <v>3336</v>
      </c>
      <c r="Q218" s="304" t="s">
        <v>203</v>
      </c>
      <c r="R218" s="242"/>
      <c r="S218" s="248" t="s">
        <v>116</v>
      </c>
      <c r="T218" s="249">
        <v>42499</v>
      </c>
      <c r="U218" s="250" t="s">
        <v>219</v>
      </c>
      <c r="V218" s="251" t="s">
        <v>112</v>
      </c>
      <c r="W218" s="261"/>
      <c r="X218" s="253" t="s">
        <v>1047</v>
      </c>
      <c r="Y218" s="263"/>
      <c r="Z218" s="263"/>
      <c r="AA218" s="263"/>
      <c r="AB218" s="263"/>
      <c r="AC218" s="256" t="s">
        <v>204</v>
      </c>
      <c r="AD218" s="257">
        <v>42558</v>
      </c>
      <c r="AE218" s="258" t="s">
        <v>4595</v>
      </c>
    </row>
    <row r="219" spans="1:31" ht="24.95" customHeight="1" x14ac:dyDescent="0.25">
      <c r="A219" s="232">
        <v>212</v>
      </c>
      <c r="B219" s="241" t="s">
        <v>1049</v>
      </c>
      <c r="C219" s="241">
        <f t="shared" si="3"/>
        <v>11</v>
      </c>
      <c r="D219" s="241"/>
      <c r="E219" s="242"/>
      <c r="F219" s="241" t="s">
        <v>4596</v>
      </c>
      <c r="G219" s="241">
        <v>11</v>
      </c>
      <c r="H219" s="241" t="s">
        <v>4596</v>
      </c>
      <c r="I219" s="242"/>
      <c r="J219" s="242"/>
      <c r="K219" s="278" t="s">
        <v>1051</v>
      </c>
      <c r="L219" s="243">
        <v>42488</v>
      </c>
      <c r="M219" s="244" t="s">
        <v>3277</v>
      </c>
      <c r="N219" s="264" t="s">
        <v>1052</v>
      </c>
      <c r="O219" s="245">
        <v>14906.6</v>
      </c>
      <c r="P219" s="246" t="s">
        <v>1053</v>
      </c>
      <c r="Q219" s="265" t="s">
        <v>226</v>
      </c>
      <c r="R219" s="242"/>
      <c r="S219" s="248" t="s">
        <v>204</v>
      </c>
      <c r="T219" s="249">
        <v>42528</v>
      </c>
      <c r="U219" s="250" t="s">
        <v>773</v>
      </c>
      <c r="V219" s="251" t="s">
        <v>80</v>
      </c>
      <c r="W219" s="252">
        <v>42514</v>
      </c>
      <c r="X219" s="253" t="s">
        <v>1054</v>
      </c>
      <c r="Y219" s="254" t="s">
        <v>204</v>
      </c>
      <c r="Z219" s="255">
        <v>42536</v>
      </c>
      <c r="AA219" s="254" t="s">
        <v>1055</v>
      </c>
      <c r="AB219" s="254" t="s">
        <v>1056</v>
      </c>
      <c r="AC219" s="256" t="s">
        <v>206</v>
      </c>
      <c r="AD219" s="257">
        <v>42549</v>
      </c>
      <c r="AE219" s="258" t="s">
        <v>4595</v>
      </c>
    </row>
    <row r="220" spans="1:31" ht="24.95" customHeight="1" x14ac:dyDescent="0.25">
      <c r="A220" s="232">
        <v>213</v>
      </c>
      <c r="B220" s="241" t="s">
        <v>1059</v>
      </c>
      <c r="C220" s="241">
        <f t="shared" si="3"/>
        <v>11</v>
      </c>
      <c r="D220" s="241"/>
      <c r="E220" s="242"/>
      <c r="F220" s="242"/>
      <c r="G220" s="241">
        <v>0</v>
      </c>
      <c r="H220" s="241"/>
      <c r="I220" s="242"/>
      <c r="J220" s="242"/>
      <c r="K220" s="278" t="s">
        <v>1060</v>
      </c>
      <c r="L220" s="243">
        <v>42471</v>
      </c>
      <c r="M220" s="244" t="s">
        <v>271</v>
      </c>
      <c r="N220" s="295" t="s">
        <v>1061</v>
      </c>
      <c r="O220" s="245">
        <v>28000</v>
      </c>
      <c r="P220" s="246" t="s">
        <v>1062</v>
      </c>
      <c r="Q220" s="281" t="s">
        <v>203</v>
      </c>
      <c r="R220" s="242"/>
      <c r="S220" s="248" t="s">
        <v>116</v>
      </c>
      <c r="T220" s="249">
        <v>42531</v>
      </c>
      <c r="U220" s="250" t="s">
        <v>268</v>
      </c>
      <c r="V220" s="251" t="s">
        <v>70</v>
      </c>
      <c r="W220" s="252">
        <v>42579</v>
      </c>
      <c r="X220" s="253" t="s">
        <v>1063</v>
      </c>
      <c r="Y220" s="254" t="s">
        <v>203</v>
      </c>
      <c r="Z220" s="305">
        <v>42557</v>
      </c>
      <c r="AA220" s="254" t="s">
        <v>1064</v>
      </c>
      <c r="AB220" s="254" t="s">
        <v>1065</v>
      </c>
      <c r="AC220" s="256" t="s">
        <v>220</v>
      </c>
      <c r="AD220" s="257" t="s">
        <v>3120</v>
      </c>
      <c r="AE220" s="258" t="s">
        <v>404</v>
      </c>
    </row>
    <row r="221" spans="1:31" ht="24.95" customHeight="1" x14ac:dyDescent="0.25">
      <c r="A221" s="232">
        <v>214</v>
      </c>
      <c r="B221" s="241" t="s">
        <v>1066</v>
      </c>
      <c r="C221" s="241">
        <f t="shared" si="3"/>
        <v>11</v>
      </c>
      <c r="D221" s="241"/>
      <c r="E221" s="242"/>
      <c r="F221" s="242"/>
      <c r="G221" s="241">
        <v>0</v>
      </c>
      <c r="H221" s="241"/>
      <c r="I221" s="242"/>
      <c r="J221" s="242"/>
      <c r="K221" s="278" t="s">
        <v>1067</v>
      </c>
      <c r="L221" s="243">
        <v>42471</v>
      </c>
      <c r="M221" s="244" t="s">
        <v>271</v>
      </c>
      <c r="N221" s="295" t="s">
        <v>1068</v>
      </c>
      <c r="O221" s="245">
        <v>3500</v>
      </c>
      <c r="P221" s="246" t="s">
        <v>1069</v>
      </c>
      <c r="Q221" s="281" t="s">
        <v>203</v>
      </c>
      <c r="R221" s="242"/>
      <c r="S221" s="248" t="s">
        <v>203</v>
      </c>
      <c r="T221" s="249">
        <v>42576</v>
      </c>
      <c r="U221" s="250" t="s">
        <v>268</v>
      </c>
      <c r="V221" s="251" t="s">
        <v>70</v>
      </c>
      <c r="W221" s="252">
        <v>42579</v>
      </c>
      <c r="X221" s="253" t="s">
        <v>1063</v>
      </c>
      <c r="Y221" s="254" t="s">
        <v>203</v>
      </c>
      <c r="Z221" s="255">
        <v>42557</v>
      </c>
      <c r="AA221" s="254" t="s">
        <v>1064</v>
      </c>
      <c r="AB221" s="254" t="s">
        <v>1065</v>
      </c>
      <c r="AC221" s="256" t="s">
        <v>220</v>
      </c>
      <c r="AD221" s="257">
        <v>42576</v>
      </c>
      <c r="AE221" s="258">
        <v>17</v>
      </c>
    </row>
    <row r="222" spans="1:31" ht="24.95" customHeight="1" x14ac:dyDescent="0.25">
      <c r="A222" s="232">
        <v>215</v>
      </c>
      <c r="B222" s="241" t="s">
        <v>797</v>
      </c>
      <c r="C222" s="241">
        <f t="shared" si="3"/>
        <v>11</v>
      </c>
      <c r="D222" s="241"/>
      <c r="E222" s="242"/>
      <c r="F222" s="241" t="s">
        <v>4546</v>
      </c>
      <c r="G222" s="241">
        <v>11</v>
      </c>
      <c r="H222" s="241"/>
      <c r="I222" s="242"/>
      <c r="J222" s="242"/>
      <c r="K222" s="242"/>
      <c r="L222" s="243">
        <v>42492</v>
      </c>
      <c r="M222" s="244" t="s">
        <v>271</v>
      </c>
      <c r="N222" s="264" t="s">
        <v>1070</v>
      </c>
      <c r="O222" s="269">
        <v>60000</v>
      </c>
      <c r="P222" s="298"/>
      <c r="Q222" s="264" t="s">
        <v>203</v>
      </c>
      <c r="R222" s="242"/>
      <c r="S222" s="301" t="s">
        <v>204</v>
      </c>
      <c r="T222" s="262"/>
      <c r="U222" s="262"/>
      <c r="V222" s="251" t="s">
        <v>205</v>
      </c>
      <c r="W222" s="261"/>
      <c r="X222" s="253"/>
      <c r="Y222" s="254" t="s">
        <v>203</v>
      </c>
      <c r="Z222" s="255">
        <v>42500</v>
      </c>
      <c r="AA222" s="254" t="s">
        <v>3337</v>
      </c>
      <c r="AB222" s="254" t="s">
        <v>3338</v>
      </c>
      <c r="AC222" s="256" t="s">
        <v>422</v>
      </c>
      <c r="AD222" s="257">
        <v>42520</v>
      </c>
      <c r="AE222" s="258">
        <v>73</v>
      </c>
    </row>
    <row r="223" spans="1:31" ht="24.95" customHeight="1" x14ac:dyDescent="0.25">
      <c r="A223" s="232">
        <v>216</v>
      </c>
      <c r="B223" s="241" t="s">
        <v>1071</v>
      </c>
      <c r="C223" s="241">
        <f t="shared" si="3"/>
        <v>11</v>
      </c>
      <c r="D223" s="241"/>
      <c r="E223" s="242"/>
      <c r="F223" s="242"/>
      <c r="G223" s="241">
        <v>0</v>
      </c>
      <c r="H223" s="241"/>
      <c r="I223" s="242"/>
      <c r="J223" s="242"/>
      <c r="K223" s="278" t="s">
        <v>1072</v>
      </c>
      <c r="L223" s="243">
        <v>42471</v>
      </c>
      <c r="M223" s="244" t="s">
        <v>271</v>
      </c>
      <c r="N223" s="295" t="s">
        <v>1073</v>
      </c>
      <c r="O223" s="245">
        <v>12000</v>
      </c>
      <c r="P223" s="246" t="s">
        <v>1074</v>
      </c>
      <c r="Q223" s="281" t="s">
        <v>203</v>
      </c>
      <c r="R223" s="242"/>
      <c r="S223" s="248" t="s">
        <v>116</v>
      </c>
      <c r="T223" s="249">
        <v>42531</v>
      </c>
      <c r="U223" s="250" t="s">
        <v>268</v>
      </c>
      <c r="V223" s="251" t="s">
        <v>145</v>
      </c>
      <c r="W223" s="261"/>
      <c r="X223" s="253" t="s">
        <v>1063</v>
      </c>
      <c r="Y223" s="254" t="s">
        <v>203</v>
      </c>
      <c r="Z223" s="305">
        <v>42557</v>
      </c>
      <c r="AA223" s="254" t="s">
        <v>1064</v>
      </c>
      <c r="AB223" s="254" t="s">
        <v>1065</v>
      </c>
      <c r="AC223" s="256" t="s">
        <v>1075</v>
      </c>
      <c r="AD223" s="257">
        <v>42557</v>
      </c>
      <c r="AE223" s="258">
        <v>36</v>
      </c>
    </row>
    <row r="224" spans="1:31" ht="24.95" customHeight="1" x14ac:dyDescent="0.25">
      <c r="A224" s="232">
        <v>217</v>
      </c>
      <c r="B224" s="242">
        <v>0</v>
      </c>
      <c r="C224" s="241">
        <f t="shared" si="3"/>
        <v>1</v>
      </c>
      <c r="D224" s="242"/>
      <c r="E224" s="242"/>
      <c r="F224" s="241" t="s">
        <v>4597</v>
      </c>
      <c r="G224" s="241">
        <v>11</v>
      </c>
      <c r="H224" s="241" t="s">
        <v>4597</v>
      </c>
      <c r="I224" s="242"/>
      <c r="J224" s="242"/>
      <c r="K224" s="242"/>
      <c r="L224" s="243">
        <v>42411</v>
      </c>
      <c r="M224" s="244" t="s">
        <v>3232</v>
      </c>
      <c r="N224" s="264" t="s">
        <v>535</v>
      </c>
      <c r="O224" s="245">
        <v>5659920</v>
      </c>
      <c r="P224" s="246" t="s">
        <v>3339</v>
      </c>
      <c r="Q224" s="281" t="s">
        <v>1076</v>
      </c>
      <c r="R224" s="242"/>
      <c r="S224" s="261"/>
      <c r="T224" s="262"/>
      <c r="U224" s="251" t="s">
        <v>1077</v>
      </c>
      <c r="V224" s="251" t="s">
        <v>843</v>
      </c>
      <c r="W224" s="261"/>
      <c r="X224" s="253"/>
      <c r="Y224" s="263"/>
      <c r="Z224" s="263"/>
      <c r="AA224" s="263"/>
      <c r="AB224" s="263"/>
      <c r="AC224" s="256" t="s">
        <v>220</v>
      </c>
      <c r="AD224" s="257">
        <v>42499</v>
      </c>
      <c r="AE224" s="258">
        <v>94</v>
      </c>
    </row>
    <row r="225" spans="1:31" ht="24.95" customHeight="1" x14ac:dyDescent="0.25">
      <c r="A225" s="232">
        <v>218</v>
      </c>
      <c r="B225" s="241" t="s">
        <v>881</v>
      </c>
      <c r="C225" s="241">
        <f t="shared" si="3"/>
        <v>10</v>
      </c>
      <c r="D225" s="241"/>
      <c r="E225" s="242"/>
      <c r="F225" s="242"/>
      <c r="G225" s="241">
        <v>0</v>
      </c>
      <c r="H225" s="241"/>
      <c r="I225" s="242"/>
      <c r="J225" s="242"/>
      <c r="K225" s="242"/>
      <c r="L225" s="243">
        <v>42474</v>
      </c>
      <c r="M225" s="244" t="s">
        <v>47</v>
      </c>
      <c r="N225" s="242"/>
      <c r="O225" s="245">
        <v>7836344.4000000004</v>
      </c>
      <c r="P225" s="246" t="s">
        <v>1078</v>
      </c>
      <c r="Q225" s="265" t="s">
        <v>322</v>
      </c>
      <c r="R225" s="242"/>
      <c r="S225" s="261"/>
      <c r="T225" s="262"/>
      <c r="U225" s="262"/>
      <c r="V225" s="251" t="s">
        <v>205</v>
      </c>
      <c r="W225" s="261"/>
      <c r="X225" s="253"/>
      <c r="Y225" s="263"/>
      <c r="Z225" s="263"/>
      <c r="AA225" s="263"/>
      <c r="AB225" s="263"/>
      <c r="AC225" s="256" t="s">
        <v>220</v>
      </c>
      <c r="AD225" s="257">
        <v>42499</v>
      </c>
      <c r="AE225" s="258">
        <v>94</v>
      </c>
    </row>
    <row r="226" spans="1:31" ht="24.95" customHeight="1" x14ac:dyDescent="0.25">
      <c r="A226" s="232">
        <v>219</v>
      </c>
      <c r="B226" s="241" t="s">
        <v>1079</v>
      </c>
      <c r="C226" s="241">
        <f t="shared" si="3"/>
        <v>11</v>
      </c>
      <c r="D226" s="241"/>
      <c r="E226" s="242"/>
      <c r="F226" s="241" t="s">
        <v>4598</v>
      </c>
      <c r="G226" s="241">
        <v>11</v>
      </c>
      <c r="H226" s="241" t="s">
        <v>4598</v>
      </c>
      <c r="I226" s="242"/>
      <c r="J226" s="242"/>
      <c r="K226" s="278" t="s">
        <v>1081</v>
      </c>
      <c r="L226" s="243">
        <v>42502</v>
      </c>
      <c r="M226" s="244" t="s">
        <v>271</v>
      </c>
      <c r="N226" s="295" t="s">
        <v>1082</v>
      </c>
      <c r="O226" s="242"/>
      <c r="P226" s="246" t="s">
        <v>1083</v>
      </c>
      <c r="Q226" s="281" t="s">
        <v>203</v>
      </c>
      <c r="R226" s="242"/>
      <c r="S226" s="248" t="s">
        <v>203</v>
      </c>
      <c r="T226" s="249">
        <v>42529</v>
      </c>
      <c r="U226" s="251" t="s">
        <v>286</v>
      </c>
      <c r="V226" s="251" t="s">
        <v>70</v>
      </c>
      <c r="W226" s="252">
        <v>42524</v>
      </c>
      <c r="X226" s="253" t="s">
        <v>1084</v>
      </c>
      <c r="Y226" s="254" t="s">
        <v>203</v>
      </c>
      <c r="Z226" s="255">
        <v>42542</v>
      </c>
      <c r="AA226" s="254" t="s">
        <v>1085</v>
      </c>
      <c r="AB226" s="254" t="s">
        <v>1086</v>
      </c>
      <c r="AC226" s="256" t="s">
        <v>203</v>
      </c>
      <c r="AD226" s="257">
        <v>42543</v>
      </c>
      <c r="AE226" s="258">
        <v>50</v>
      </c>
    </row>
    <row r="227" spans="1:31" ht="24.95" customHeight="1" x14ac:dyDescent="0.25">
      <c r="A227" s="232">
        <v>220</v>
      </c>
      <c r="B227" s="241" t="s">
        <v>1087</v>
      </c>
      <c r="C227" s="241">
        <f t="shared" si="3"/>
        <v>11</v>
      </c>
      <c r="D227" s="241"/>
      <c r="E227" s="242"/>
      <c r="F227" s="241" t="s">
        <v>4599</v>
      </c>
      <c r="G227" s="241">
        <v>11</v>
      </c>
      <c r="H227" s="241" t="s">
        <v>4599</v>
      </c>
      <c r="I227" s="242"/>
      <c r="J227" s="242"/>
      <c r="K227" s="278" t="s">
        <v>1089</v>
      </c>
      <c r="L227" s="243">
        <v>42502</v>
      </c>
      <c r="M227" s="244" t="s">
        <v>271</v>
      </c>
      <c r="N227" s="295" t="s">
        <v>1090</v>
      </c>
      <c r="O227" s="269">
        <v>35000</v>
      </c>
      <c r="P227" s="246" t="s">
        <v>1091</v>
      </c>
      <c r="Q227" s="281" t="s">
        <v>203</v>
      </c>
      <c r="R227" s="242"/>
      <c r="S227" s="248" t="s">
        <v>203</v>
      </c>
      <c r="T227" s="249">
        <v>42587</v>
      </c>
      <c r="U227" s="251" t="s">
        <v>286</v>
      </c>
      <c r="V227" s="251" t="s">
        <v>70</v>
      </c>
      <c r="W227" s="252">
        <v>42507</v>
      </c>
      <c r="X227" s="253" t="s">
        <v>1092</v>
      </c>
      <c r="Y227" s="254" t="s">
        <v>203</v>
      </c>
      <c r="Z227" s="255">
        <v>42556</v>
      </c>
      <c r="AA227" s="254" t="s">
        <v>4600</v>
      </c>
      <c r="AB227" s="254" t="s">
        <v>1093</v>
      </c>
      <c r="AC227" s="256" t="s">
        <v>220</v>
      </c>
      <c r="AD227" s="257">
        <v>42587</v>
      </c>
      <c r="AE227" s="258">
        <v>6</v>
      </c>
    </row>
    <row r="228" spans="1:31" ht="24.95" customHeight="1" x14ac:dyDescent="0.25">
      <c r="A228" s="232">
        <v>221</v>
      </c>
      <c r="B228" s="242">
        <v>0</v>
      </c>
      <c r="C228" s="241">
        <f t="shared" si="3"/>
        <v>1</v>
      </c>
      <c r="D228" s="242"/>
      <c r="E228" s="242"/>
      <c r="F228" s="241" t="s">
        <v>4601</v>
      </c>
      <c r="G228" s="241">
        <v>11</v>
      </c>
      <c r="H228" s="241" t="s">
        <v>4601</v>
      </c>
      <c r="I228" s="242"/>
      <c r="J228" s="242"/>
      <c r="K228" s="278" t="s">
        <v>1096</v>
      </c>
      <c r="L228" s="243">
        <v>42506</v>
      </c>
      <c r="M228" s="244" t="s">
        <v>398</v>
      </c>
      <c r="N228" s="295" t="s">
        <v>1097</v>
      </c>
      <c r="O228" s="306" t="s">
        <v>3340</v>
      </c>
      <c r="P228" s="246" t="s">
        <v>1098</v>
      </c>
      <c r="Q228" s="265" t="s">
        <v>226</v>
      </c>
      <c r="R228" s="242"/>
      <c r="S228" s="281" t="s">
        <v>1099</v>
      </c>
      <c r="T228" s="249">
        <v>42506</v>
      </c>
      <c r="U228" s="250" t="s">
        <v>150</v>
      </c>
      <c r="V228" s="251" t="s">
        <v>457</v>
      </c>
      <c r="W228" s="252">
        <v>42509</v>
      </c>
      <c r="X228" s="253" t="s">
        <v>4602</v>
      </c>
      <c r="Y228" s="263"/>
      <c r="Z228" s="263"/>
      <c r="AA228" s="263"/>
      <c r="AB228" s="263"/>
      <c r="AC228" s="256" t="s">
        <v>220</v>
      </c>
      <c r="AD228" s="257">
        <v>42510</v>
      </c>
      <c r="AE228" s="258">
        <v>83</v>
      </c>
    </row>
    <row r="229" spans="1:31" ht="24.95" customHeight="1" x14ac:dyDescent="0.25">
      <c r="A229" s="232">
        <v>222</v>
      </c>
      <c r="B229" s="241" t="s">
        <v>1102</v>
      </c>
      <c r="C229" s="241">
        <f t="shared" si="3"/>
        <v>11</v>
      </c>
      <c r="D229" s="241"/>
      <c r="E229" s="242"/>
      <c r="F229" s="242"/>
      <c r="G229" s="241">
        <v>0</v>
      </c>
      <c r="H229" s="241"/>
      <c r="I229" s="242"/>
      <c r="J229" s="242"/>
      <c r="K229" s="242"/>
      <c r="L229" s="243">
        <v>42494</v>
      </c>
      <c r="M229" s="244" t="s">
        <v>473</v>
      </c>
      <c r="N229" s="295" t="s">
        <v>557</v>
      </c>
      <c r="O229" s="269">
        <v>182000</v>
      </c>
      <c r="P229" s="246" t="s">
        <v>1103</v>
      </c>
      <c r="Q229" s="265" t="s">
        <v>197</v>
      </c>
      <c r="R229" s="243">
        <v>42465</v>
      </c>
      <c r="S229" s="248" t="s">
        <v>204</v>
      </c>
      <c r="T229" s="249">
        <v>42544</v>
      </c>
      <c r="U229" s="250" t="s">
        <v>219</v>
      </c>
      <c r="V229" s="251" t="s">
        <v>55</v>
      </c>
      <c r="W229" s="252">
        <v>42534</v>
      </c>
      <c r="X229" s="253" t="s">
        <v>4603</v>
      </c>
      <c r="Y229" s="254" t="s">
        <v>204</v>
      </c>
      <c r="Z229" s="255">
        <v>42542</v>
      </c>
      <c r="AA229" s="254" t="s">
        <v>4604</v>
      </c>
      <c r="AB229" s="263"/>
      <c r="AC229" s="256" t="s">
        <v>220</v>
      </c>
      <c r="AD229" s="257">
        <v>42545</v>
      </c>
      <c r="AE229" s="258">
        <v>48</v>
      </c>
    </row>
    <row r="230" spans="1:31" ht="24.95" customHeight="1" x14ac:dyDescent="0.25">
      <c r="A230" s="232">
        <v>223</v>
      </c>
      <c r="B230" s="241" t="s">
        <v>1104</v>
      </c>
      <c r="C230" s="241">
        <f t="shared" si="3"/>
        <v>11</v>
      </c>
      <c r="D230" s="241"/>
      <c r="E230" s="242"/>
      <c r="F230" s="242"/>
      <c r="G230" s="241">
        <v>0</v>
      </c>
      <c r="H230" s="241"/>
      <c r="I230" s="242"/>
      <c r="J230" s="242"/>
      <c r="K230" s="278" t="s">
        <v>1105</v>
      </c>
      <c r="L230" s="242"/>
      <c r="M230" s="244" t="s">
        <v>398</v>
      </c>
      <c r="N230" s="242"/>
      <c r="O230" s="245">
        <v>684000</v>
      </c>
      <c r="P230" s="246" t="s">
        <v>1106</v>
      </c>
      <c r="Q230" s="299" t="s">
        <v>270</v>
      </c>
      <c r="R230" s="242"/>
      <c r="S230" s="261"/>
      <c r="T230" s="262"/>
      <c r="U230" s="262"/>
      <c r="V230" s="251" t="s">
        <v>205</v>
      </c>
      <c r="W230" s="261"/>
      <c r="X230" s="253"/>
      <c r="Y230" s="263"/>
      <c r="Z230" s="263"/>
      <c r="AA230" s="263"/>
      <c r="AB230" s="263"/>
      <c r="AC230" s="256" t="s">
        <v>220</v>
      </c>
      <c r="AD230" s="257">
        <v>42499</v>
      </c>
      <c r="AE230" s="258">
        <v>94</v>
      </c>
    </row>
    <row r="231" spans="1:31" ht="24.95" customHeight="1" x14ac:dyDescent="0.25">
      <c r="A231" s="232">
        <v>224</v>
      </c>
      <c r="B231" s="264" t="s">
        <v>130</v>
      </c>
      <c r="C231" s="241">
        <f t="shared" si="3"/>
        <v>11</v>
      </c>
      <c r="D231" s="264"/>
      <c r="E231" s="242"/>
      <c r="F231" s="242"/>
      <c r="G231" s="241">
        <v>0</v>
      </c>
      <c r="H231" s="241"/>
      <c r="I231" s="242"/>
      <c r="J231" s="242"/>
      <c r="K231" s="278" t="s">
        <v>1108</v>
      </c>
      <c r="L231" s="243">
        <v>42494</v>
      </c>
      <c r="M231" s="244" t="s">
        <v>300</v>
      </c>
      <c r="N231" s="264" t="s">
        <v>1109</v>
      </c>
      <c r="O231" s="307">
        <v>1575420</v>
      </c>
      <c r="P231" s="246" t="s">
        <v>1110</v>
      </c>
      <c r="Q231" s="265" t="s">
        <v>226</v>
      </c>
      <c r="R231" s="243">
        <v>42465</v>
      </c>
      <c r="S231" s="261"/>
      <c r="T231" s="262"/>
      <c r="U231" s="251" t="s">
        <v>1111</v>
      </c>
      <c r="V231" s="251" t="s">
        <v>457</v>
      </c>
      <c r="W231" s="261"/>
      <c r="X231" s="253" t="s">
        <v>4605</v>
      </c>
      <c r="Y231" s="254" t="s">
        <v>204</v>
      </c>
      <c r="Z231" s="263"/>
      <c r="AA231" s="263"/>
      <c r="AB231" s="263"/>
      <c r="AC231" s="256" t="s">
        <v>220</v>
      </c>
      <c r="AD231" s="257"/>
      <c r="AE231" s="258">
        <v>42593</v>
      </c>
    </row>
    <row r="232" spans="1:31" ht="24.95" customHeight="1" x14ac:dyDescent="0.25">
      <c r="A232" s="232">
        <v>225</v>
      </c>
      <c r="B232" s="242">
        <v>0</v>
      </c>
      <c r="C232" s="241">
        <f t="shared" si="3"/>
        <v>1</v>
      </c>
      <c r="D232" s="242"/>
      <c r="E232" s="242"/>
      <c r="F232" s="241" t="s">
        <v>1112</v>
      </c>
      <c r="G232" s="241">
        <v>11</v>
      </c>
      <c r="H232" s="241"/>
      <c r="I232" s="242"/>
      <c r="J232" s="242"/>
      <c r="K232" s="278" t="s">
        <v>1113</v>
      </c>
      <c r="L232" s="243">
        <v>42507</v>
      </c>
      <c r="M232" s="244" t="s">
        <v>213</v>
      </c>
      <c r="N232" s="242"/>
      <c r="O232" s="242"/>
      <c r="P232" s="246" t="s">
        <v>3341</v>
      </c>
      <c r="Q232" s="265" t="s">
        <v>226</v>
      </c>
      <c r="R232" s="307" t="s">
        <v>3342</v>
      </c>
      <c r="S232" s="261"/>
      <c r="T232" s="262"/>
      <c r="U232" s="250" t="s">
        <v>268</v>
      </c>
      <c r="V232" s="251" t="s">
        <v>142</v>
      </c>
      <c r="W232" s="252">
        <v>42509</v>
      </c>
      <c r="X232" s="253"/>
      <c r="Y232" s="254" t="s">
        <v>226</v>
      </c>
      <c r="Z232" s="255">
        <v>42534</v>
      </c>
      <c r="AA232" s="263"/>
      <c r="AB232" s="254" t="s">
        <v>1114</v>
      </c>
      <c r="AC232" s="256" t="s">
        <v>220</v>
      </c>
      <c r="AD232" s="257">
        <v>42508</v>
      </c>
      <c r="AE232" s="258">
        <v>85</v>
      </c>
    </row>
    <row r="233" spans="1:31" ht="24.95" customHeight="1" x14ac:dyDescent="0.25">
      <c r="A233" s="232">
        <v>226</v>
      </c>
      <c r="B233" s="241" t="s">
        <v>926</v>
      </c>
      <c r="C233" s="241">
        <f t="shared" si="3"/>
        <v>11</v>
      </c>
      <c r="D233" s="241"/>
      <c r="E233" s="242"/>
      <c r="F233" s="242"/>
      <c r="G233" s="241">
        <v>0</v>
      </c>
      <c r="H233" s="241"/>
      <c r="I233" s="242"/>
      <c r="J233" s="242"/>
      <c r="K233" s="278" t="s">
        <v>1115</v>
      </c>
      <c r="L233" s="243">
        <v>42493</v>
      </c>
      <c r="M233" s="244" t="s">
        <v>271</v>
      </c>
      <c r="N233" s="295" t="s">
        <v>928</v>
      </c>
      <c r="O233" s="242"/>
      <c r="P233" s="246" t="s">
        <v>1116</v>
      </c>
      <c r="Q233" s="281" t="s">
        <v>203</v>
      </c>
      <c r="R233" s="243">
        <v>42434</v>
      </c>
      <c r="S233" s="248" t="s">
        <v>116</v>
      </c>
      <c r="T233" s="249">
        <v>42529</v>
      </c>
      <c r="U233" s="251" t="s">
        <v>286</v>
      </c>
      <c r="V233" s="251" t="s">
        <v>70</v>
      </c>
      <c r="W233" s="252">
        <v>42509</v>
      </c>
      <c r="X233" s="253" t="s">
        <v>1117</v>
      </c>
      <c r="Y233" s="254" t="s">
        <v>203</v>
      </c>
      <c r="Z233" s="255">
        <v>42542</v>
      </c>
      <c r="AA233" s="254" t="s">
        <v>3308</v>
      </c>
      <c r="AB233" s="254" t="s">
        <v>1086</v>
      </c>
      <c r="AC233" s="256" t="s">
        <v>203</v>
      </c>
      <c r="AD233" s="257">
        <v>42542</v>
      </c>
      <c r="AE233" s="258">
        <v>51</v>
      </c>
    </row>
    <row r="234" spans="1:31" ht="24.95" customHeight="1" x14ac:dyDescent="0.25">
      <c r="A234" s="232">
        <v>227</v>
      </c>
      <c r="B234" s="241" t="s">
        <v>1118</v>
      </c>
      <c r="C234" s="241">
        <f t="shared" si="3"/>
        <v>11</v>
      </c>
      <c r="D234" s="241"/>
      <c r="E234" s="242"/>
      <c r="F234" s="242"/>
      <c r="G234" s="241">
        <v>0</v>
      </c>
      <c r="H234" s="241"/>
      <c r="I234" s="242"/>
      <c r="J234" s="242"/>
      <c r="K234" s="278" t="s">
        <v>1119</v>
      </c>
      <c r="L234" s="243">
        <v>42493</v>
      </c>
      <c r="M234" s="244" t="s">
        <v>542</v>
      </c>
      <c r="N234" s="242"/>
      <c r="O234" s="247"/>
      <c r="P234" s="246" t="s">
        <v>1120</v>
      </c>
      <c r="Q234" s="265" t="s">
        <v>226</v>
      </c>
      <c r="R234" s="243">
        <v>42434</v>
      </c>
      <c r="S234" s="248" t="s">
        <v>204</v>
      </c>
      <c r="T234" s="249">
        <v>42517</v>
      </c>
      <c r="U234" s="250" t="s">
        <v>268</v>
      </c>
      <c r="V234" s="251" t="s">
        <v>142</v>
      </c>
      <c r="W234" s="252">
        <v>42517</v>
      </c>
      <c r="X234" s="253" t="s">
        <v>4606</v>
      </c>
      <c r="Y234" s="263"/>
      <c r="Z234" s="263"/>
      <c r="AA234" s="263"/>
      <c r="AB234" s="263"/>
      <c r="AC234" s="277"/>
      <c r="AD234" s="257"/>
      <c r="AE234" s="258" t="s">
        <v>404</v>
      </c>
    </row>
    <row r="235" spans="1:31" ht="24.95" customHeight="1" x14ac:dyDescent="0.25">
      <c r="A235" s="232">
        <v>228</v>
      </c>
      <c r="B235" s="241" t="s">
        <v>1121</v>
      </c>
      <c r="C235" s="241">
        <f t="shared" si="3"/>
        <v>11</v>
      </c>
      <c r="D235" s="241"/>
      <c r="E235" s="242"/>
      <c r="F235" s="242"/>
      <c r="G235" s="241">
        <v>0</v>
      </c>
      <c r="H235" s="241"/>
      <c r="I235" s="242"/>
      <c r="J235" s="242"/>
      <c r="K235" s="278" t="s">
        <v>1122</v>
      </c>
      <c r="L235" s="243">
        <v>42509</v>
      </c>
      <c r="M235" s="244" t="s">
        <v>221</v>
      </c>
      <c r="N235" s="295" t="s">
        <v>1123</v>
      </c>
      <c r="O235" s="269">
        <v>1350</v>
      </c>
      <c r="P235" s="246" t="s">
        <v>3343</v>
      </c>
      <c r="Q235" s="265" t="s">
        <v>203</v>
      </c>
      <c r="R235" s="243">
        <v>42556</v>
      </c>
      <c r="S235" s="248" t="s">
        <v>204</v>
      </c>
      <c r="T235" s="249">
        <v>42524</v>
      </c>
      <c r="U235" s="251" t="s">
        <v>432</v>
      </c>
      <c r="V235" s="251" t="s">
        <v>457</v>
      </c>
      <c r="W235" s="252">
        <v>42513</v>
      </c>
      <c r="X235" s="253" t="s">
        <v>1124</v>
      </c>
      <c r="Y235" s="254" t="s">
        <v>250</v>
      </c>
      <c r="Z235" s="255">
        <v>42555</v>
      </c>
      <c r="AA235" s="263"/>
      <c r="AB235" s="263"/>
      <c r="AC235" s="256" t="s">
        <v>215</v>
      </c>
      <c r="AD235" s="257">
        <v>42549</v>
      </c>
      <c r="AE235" s="258">
        <v>44</v>
      </c>
    </row>
    <row r="236" spans="1:31" ht="24.95" customHeight="1" x14ac:dyDescent="0.25">
      <c r="A236" s="232">
        <v>229</v>
      </c>
      <c r="B236" s="242" t="s">
        <v>4607</v>
      </c>
      <c r="C236" s="241">
        <f t="shared" si="3"/>
        <v>12</v>
      </c>
      <c r="D236" s="242"/>
      <c r="E236" s="241" t="s">
        <v>4607</v>
      </c>
      <c r="F236" s="242"/>
      <c r="G236" s="241">
        <v>0</v>
      </c>
      <c r="H236" s="241"/>
      <c r="I236" s="242"/>
      <c r="J236" s="242"/>
      <c r="K236" s="242"/>
      <c r="L236" s="243">
        <v>42471</v>
      </c>
      <c r="M236" s="244" t="s">
        <v>547</v>
      </c>
      <c r="N236" s="242"/>
      <c r="O236" s="242"/>
      <c r="P236" s="246" t="s">
        <v>3344</v>
      </c>
      <c r="Q236" s="299" t="s">
        <v>270</v>
      </c>
      <c r="R236" s="242"/>
      <c r="S236" s="261"/>
      <c r="T236" s="262"/>
      <c r="U236" s="262"/>
      <c r="V236" s="251" t="s">
        <v>205</v>
      </c>
      <c r="W236" s="261"/>
      <c r="X236" s="253"/>
      <c r="Y236" s="263"/>
      <c r="Z236" s="263"/>
      <c r="AA236" s="263"/>
      <c r="AB236" s="263"/>
      <c r="AC236" s="277"/>
      <c r="AD236" s="257"/>
      <c r="AE236" s="258" t="s">
        <v>404</v>
      </c>
    </row>
    <row r="237" spans="1:31" ht="24.95" customHeight="1" x14ac:dyDescent="0.25">
      <c r="A237" s="232">
        <v>230</v>
      </c>
      <c r="B237" s="241" t="s">
        <v>1125</v>
      </c>
      <c r="C237" s="241">
        <f t="shared" si="3"/>
        <v>11</v>
      </c>
      <c r="D237" s="241"/>
      <c r="E237" s="242"/>
      <c r="F237" s="241" t="s">
        <v>4608</v>
      </c>
      <c r="G237" s="241">
        <v>11</v>
      </c>
      <c r="H237" s="241" t="s">
        <v>4608</v>
      </c>
      <c r="I237" s="242"/>
      <c r="J237" s="242"/>
      <c r="K237" s="278" t="s">
        <v>1127</v>
      </c>
      <c r="L237" s="243">
        <v>42506</v>
      </c>
      <c r="M237" s="244" t="s">
        <v>519</v>
      </c>
      <c r="N237" s="295" t="s">
        <v>975</v>
      </c>
      <c r="O237" s="276">
        <v>112500.01</v>
      </c>
      <c r="P237" s="246" t="s">
        <v>3345</v>
      </c>
      <c r="Q237" s="265" t="s">
        <v>116</v>
      </c>
      <c r="R237" s="307" t="s">
        <v>3346</v>
      </c>
      <c r="S237" s="248" t="s">
        <v>206</v>
      </c>
      <c r="T237" s="249">
        <v>42562</v>
      </c>
      <c r="U237" s="251" t="s">
        <v>308</v>
      </c>
      <c r="V237" s="251" t="s">
        <v>205</v>
      </c>
      <c r="W237" s="252">
        <v>42549</v>
      </c>
      <c r="X237" s="253" t="s">
        <v>1128</v>
      </c>
      <c r="Y237" s="254" t="s">
        <v>206</v>
      </c>
      <c r="Z237" s="255">
        <v>42549</v>
      </c>
      <c r="AA237" s="254" t="s">
        <v>1129</v>
      </c>
      <c r="AB237" s="254" t="s">
        <v>1130</v>
      </c>
      <c r="AC237" s="256" t="s">
        <v>872</v>
      </c>
      <c r="AD237" s="257">
        <v>42562</v>
      </c>
      <c r="AE237" s="258">
        <v>31</v>
      </c>
    </row>
    <row r="238" spans="1:31" ht="24.95" customHeight="1" x14ac:dyDescent="0.25">
      <c r="A238" s="232">
        <v>231</v>
      </c>
      <c r="B238" s="241" t="s">
        <v>1133</v>
      </c>
      <c r="C238" s="241">
        <f t="shared" si="3"/>
        <v>11</v>
      </c>
      <c r="D238" s="241"/>
      <c r="E238" s="242"/>
      <c r="F238" s="241" t="s">
        <v>4609</v>
      </c>
      <c r="G238" s="241">
        <v>11</v>
      </c>
      <c r="H238" s="241" t="s">
        <v>4609</v>
      </c>
      <c r="I238" s="242"/>
      <c r="J238" s="242"/>
      <c r="K238" s="278" t="s">
        <v>1135</v>
      </c>
      <c r="L238" s="243">
        <v>42509</v>
      </c>
      <c r="M238" s="244" t="s">
        <v>271</v>
      </c>
      <c r="N238" s="295" t="s">
        <v>1136</v>
      </c>
      <c r="O238" s="269">
        <v>3000</v>
      </c>
      <c r="P238" s="246" t="s">
        <v>1137</v>
      </c>
      <c r="Q238" s="281" t="s">
        <v>203</v>
      </c>
      <c r="R238" s="243">
        <v>42406</v>
      </c>
      <c r="S238" s="248" t="s">
        <v>203</v>
      </c>
      <c r="T238" s="249">
        <v>42576</v>
      </c>
      <c r="U238" s="251" t="s">
        <v>286</v>
      </c>
      <c r="V238" s="251" t="s">
        <v>70</v>
      </c>
      <c r="W238" s="252">
        <v>42513</v>
      </c>
      <c r="X238" s="253" t="s">
        <v>3293</v>
      </c>
      <c r="Y238" s="254" t="s">
        <v>204</v>
      </c>
      <c r="Z238" s="255">
        <v>42584</v>
      </c>
      <c r="AA238" s="254" t="s">
        <v>1138</v>
      </c>
      <c r="AB238" s="254" t="s">
        <v>1139</v>
      </c>
      <c r="AC238" s="256" t="s">
        <v>1437</v>
      </c>
      <c r="AD238" s="257">
        <v>42584</v>
      </c>
      <c r="AE238" s="258" t="s">
        <v>355</v>
      </c>
    </row>
    <row r="239" spans="1:31" ht="24.95" customHeight="1" x14ac:dyDescent="0.25">
      <c r="A239" s="232">
        <v>232</v>
      </c>
      <c r="B239" s="242">
        <v>0</v>
      </c>
      <c r="C239" s="241">
        <f t="shared" si="3"/>
        <v>1</v>
      </c>
      <c r="D239" s="242"/>
      <c r="E239" s="242"/>
      <c r="F239" s="241" t="s">
        <v>4534</v>
      </c>
      <c r="G239" s="241">
        <v>11</v>
      </c>
      <c r="H239" s="241"/>
      <c r="I239" s="242"/>
      <c r="J239" s="242"/>
      <c r="K239" s="278" t="s">
        <v>1141</v>
      </c>
      <c r="L239" s="242"/>
      <c r="M239" s="244" t="s">
        <v>279</v>
      </c>
      <c r="N239" s="242"/>
      <c r="O239" s="242"/>
      <c r="P239" s="246" t="s">
        <v>1142</v>
      </c>
      <c r="Q239" s="299" t="s">
        <v>203</v>
      </c>
      <c r="R239" s="242"/>
      <c r="S239" s="261"/>
      <c r="T239" s="262"/>
      <c r="U239" s="262"/>
      <c r="V239" s="251" t="s">
        <v>205</v>
      </c>
      <c r="W239" s="261"/>
      <c r="X239" s="253"/>
      <c r="Y239" s="263"/>
      <c r="Z239" s="263"/>
      <c r="AA239" s="263"/>
      <c r="AB239" s="263"/>
      <c r="AC239" s="256" t="s">
        <v>422</v>
      </c>
      <c r="AD239" s="257">
        <v>42466</v>
      </c>
      <c r="AE239" s="258">
        <v>127</v>
      </c>
    </row>
    <row r="240" spans="1:31" ht="24.95" customHeight="1" x14ac:dyDescent="0.25">
      <c r="A240" s="232">
        <v>233</v>
      </c>
      <c r="B240" s="241" t="s">
        <v>1143</v>
      </c>
      <c r="C240" s="241">
        <f t="shared" si="3"/>
        <v>11</v>
      </c>
      <c r="D240" s="241"/>
      <c r="E240" s="242"/>
      <c r="F240" s="241" t="s">
        <v>4610</v>
      </c>
      <c r="G240" s="241">
        <v>11</v>
      </c>
      <c r="H240" s="241" t="s">
        <v>4610</v>
      </c>
      <c r="I240" s="242"/>
      <c r="J240" s="242"/>
      <c r="K240" s="278" t="s">
        <v>1145</v>
      </c>
      <c r="L240" s="243">
        <v>42509</v>
      </c>
      <c r="M240" s="244" t="s">
        <v>271</v>
      </c>
      <c r="N240" s="295" t="s">
        <v>1146</v>
      </c>
      <c r="O240" s="269">
        <v>5200</v>
      </c>
      <c r="P240" s="246" t="s">
        <v>1147</v>
      </c>
      <c r="Q240" s="281" t="s">
        <v>203</v>
      </c>
      <c r="R240" s="307" t="s">
        <v>3347</v>
      </c>
      <c r="S240" s="248" t="s">
        <v>204</v>
      </c>
      <c r="T240" s="249">
        <v>42534</v>
      </c>
      <c r="U240" s="251" t="s">
        <v>286</v>
      </c>
      <c r="V240" s="251" t="s">
        <v>70</v>
      </c>
      <c r="W240" s="252">
        <v>42513</v>
      </c>
      <c r="X240" s="253" t="s">
        <v>1084</v>
      </c>
      <c r="Y240" s="254" t="s">
        <v>203</v>
      </c>
      <c r="Z240" s="255">
        <v>42543</v>
      </c>
      <c r="AA240" s="254" t="s">
        <v>1148</v>
      </c>
      <c r="AB240" s="254" t="s">
        <v>1086</v>
      </c>
      <c r="AC240" s="256" t="s">
        <v>422</v>
      </c>
      <c r="AD240" s="257">
        <v>42543</v>
      </c>
      <c r="AE240" s="258">
        <v>50</v>
      </c>
    </row>
    <row r="241" spans="1:31" ht="24.95" customHeight="1" x14ac:dyDescent="0.25">
      <c r="A241" s="232">
        <v>234</v>
      </c>
      <c r="B241" s="241" t="s">
        <v>1149</v>
      </c>
      <c r="C241" s="241">
        <f t="shared" si="3"/>
        <v>11</v>
      </c>
      <c r="D241" s="241"/>
      <c r="E241" s="242"/>
      <c r="F241" s="241" t="s">
        <v>4611</v>
      </c>
      <c r="G241" s="241">
        <v>11</v>
      </c>
      <c r="H241" s="241" t="s">
        <v>4611</v>
      </c>
      <c r="I241" s="242"/>
      <c r="J241" s="242"/>
      <c r="K241" s="278" t="s">
        <v>1151</v>
      </c>
      <c r="L241" s="243">
        <v>42509</v>
      </c>
      <c r="M241" s="244" t="s">
        <v>271</v>
      </c>
      <c r="N241" s="295" t="s">
        <v>1152</v>
      </c>
      <c r="O241" s="269">
        <v>17000</v>
      </c>
      <c r="P241" s="246" t="s">
        <v>1153</v>
      </c>
      <c r="Q241" s="281" t="s">
        <v>203</v>
      </c>
      <c r="R241" s="243">
        <v>42406</v>
      </c>
      <c r="S241" s="248" t="s">
        <v>203</v>
      </c>
      <c r="T241" s="249">
        <v>42576</v>
      </c>
      <c r="U241" s="251" t="s">
        <v>286</v>
      </c>
      <c r="V241" s="251" t="s">
        <v>70</v>
      </c>
      <c r="W241" s="252">
        <v>42549</v>
      </c>
      <c r="X241" s="253" t="s">
        <v>3293</v>
      </c>
      <c r="Y241" s="308" t="s">
        <v>204</v>
      </c>
      <c r="Z241" s="309">
        <v>42584</v>
      </c>
      <c r="AA241" s="308" t="s">
        <v>1154</v>
      </c>
      <c r="AB241" s="310" t="s">
        <v>1139</v>
      </c>
      <c r="AC241" s="256" t="s">
        <v>204</v>
      </c>
      <c r="AD241" s="257">
        <v>42584</v>
      </c>
      <c r="AE241" s="258" t="s">
        <v>355</v>
      </c>
    </row>
    <row r="242" spans="1:31" ht="24.95" customHeight="1" x14ac:dyDescent="0.25">
      <c r="A242" s="232">
        <v>235</v>
      </c>
      <c r="B242" s="241" t="s">
        <v>1156</v>
      </c>
      <c r="C242" s="241">
        <f t="shared" si="3"/>
        <v>11</v>
      </c>
      <c r="D242" s="241"/>
      <c r="E242" s="242"/>
      <c r="F242" s="242"/>
      <c r="G242" s="241">
        <v>0</v>
      </c>
      <c r="H242" s="241"/>
      <c r="I242" s="242"/>
      <c r="J242" s="242"/>
      <c r="K242" s="242"/>
      <c r="L242" s="243">
        <v>42509</v>
      </c>
      <c r="M242" s="244" t="s">
        <v>323</v>
      </c>
      <c r="N242" s="242"/>
      <c r="O242" s="242"/>
      <c r="P242" s="246" t="s">
        <v>1157</v>
      </c>
      <c r="Q242" s="265" t="s">
        <v>56</v>
      </c>
      <c r="R242" s="307" t="s">
        <v>3347</v>
      </c>
      <c r="S242" s="248" t="s">
        <v>204</v>
      </c>
      <c r="T242" s="249">
        <v>42551</v>
      </c>
      <c r="U242" s="250" t="s">
        <v>150</v>
      </c>
      <c r="V242" s="251" t="s">
        <v>61</v>
      </c>
      <c r="W242" s="252">
        <v>42566</v>
      </c>
      <c r="X242" s="253" t="s">
        <v>1158</v>
      </c>
      <c r="Y242" s="254" t="s">
        <v>203</v>
      </c>
      <c r="Z242" s="255">
        <v>42566</v>
      </c>
      <c r="AA242" s="254" t="s">
        <v>1159</v>
      </c>
      <c r="AB242" s="263"/>
      <c r="AC242" s="256" t="s">
        <v>422</v>
      </c>
      <c r="AD242" s="257">
        <v>42566</v>
      </c>
      <c r="AE242" s="258">
        <v>27</v>
      </c>
    </row>
    <row r="243" spans="1:31" ht="24.95" customHeight="1" x14ac:dyDescent="0.25">
      <c r="A243" s="232">
        <v>236</v>
      </c>
      <c r="B243" s="241" t="s">
        <v>1160</v>
      </c>
      <c r="C243" s="241">
        <f t="shared" si="3"/>
        <v>10</v>
      </c>
      <c r="D243" s="241"/>
      <c r="E243" s="242"/>
      <c r="F243" s="242"/>
      <c r="G243" s="241">
        <v>0</v>
      </c>
      <c r="H243" s="241"/>
      <c r="I243" s="242"/>
      <c r="J243" s="242"/>
      <c r="K243" s="242"/>
      <c r="L243" s="243">
        <v>42488</v>
      </c>
      <c r="M243" s="244" t="s">
        <v>300</v>
      </c>
      <c r="N243" s="264" t="s">
        <v>353</v>
      </c>
      <c r="O243" s="269">
        <v>308080.75</v>
      </c>
      <c r="P243" s="246" t="s">
        <v>1161</v>
      </c>
      <c r="Q243" s="265" t="s">
        <v>226</v>
      </c>
      <c r="R243" s="242"/>
      <c r="S243" s="261"/>
      <c r="T243" s="262"/>
      <c r="U243" s="262"/>
      <c r="V243" s="251" t="s">
        <v>205</v>
      </c>
      <c r="W243" s="261"/>
      <c r="X243" s="253"/>
      <c r="Y243" s="263"/>
      <c r="Z243" s="263"/>
      <c r="AA243" s="263"/>
      <c r="AB243" s="263"/>
      <c r="AC243" s="256" t="s">
        <v>220</v>
      </c>
      <c r="AD243" s="257">
        <v>42499</v>
      </c>
      <c r="AE243" s="258">
        <v>94</v>
      </c>
    </row>
    <row r="244" spans="1:31" ht="24.95" customHeight="1" x14ac:dyDescent="0.25">
      <c r="A244" s="270">
        <v>237</v>
      </c>
      <c r="B244" s="241" t="s">
        <v>1162</v>
      </c>
      <c r="C244" s="241">
        <f t="shared" si="3"/>
        <v>11</v>
      </c>
      <c r="D244" s="241"/>
      <c r="E244" s="242"/>
      <c r="F244" s="242"/>
      <c r="G244" s="241">
        <v>0</v>
      </c>
      <c r="H244" s="241"/>
      <c r="I244" s="242"/>
      <c r="J244" s="242"/>
      <c r="K244" s="242"/>
      <c r="L244" s="242"/>
      <c r="M244" s="244" t="s">
        <v>2263</v>
      </c>
      <c r="N244" s="295" t="s">
        <v>1163</v>
      </c>
      <c r="O244" s="286">
        <v>2117500</v>
      </c>
      <c r="P244" s="272" t="s">
        <v>1164</v>
      </c>
      <c r="Q244" s="284" t="s">
        <v>226</v>
      </c>
      <c r="R244" s="273"/>
      <c r="S244" s="284" t="s">
        <v>116</v>
      </c>
      <c r="T244" s="249">
        <v>42557</v>
      </c>
      <c r="U244" s="251" t="s">
        <v>354</v>
      </c>
      <c r="V244" s="251" t="s">
        <v>600</v>
      </c>
      <c r="W244" s="285">
        <v>42514</v>
      </c>
      <c r="X244" s="253" t="s">
        <v>1165</v>
      </c>
      <c r="Y244" s="284" t="s">
        <v>204</v>
      </c>
      <c r="Z244" s="285">
        <v>42563</v>
      </c>
      <c r="AA244" s="273"/>
      <c r="AB244" s="284" t="s">
        <v>567</v>
      </c>
      <c r="AC244" s="256" t="s">
        <v>204</v>
      </c>
      <c r="AD244" s="274">
        <v>42563</v>
      </c>
      <c r="AE244" s="258" t="s">
        <v>355</v>
      </c>
    </row>
    <row r="245" spans="1:31" ht="24.95" customHeight="1" x14ac:dyDescent="0.25">
      <c r="A245" s="232">
        <v>238</v>
      </c>
      <c r="B245" s="242">
        <v>0</v>
      </c>
      <c r="C245" s="241">
        <f t="shared" si="3"/>
        <v>1</v>
      </c>
      <c r="D245" s="242"/>
      <c r="E245" s="242"/>
      <c r="F245" s="241" t="s">
        <v>4612</v>
      </c>
      <c r="G245" s="241">
        <v>11</v>
      </c>
      <c r="H245" s="241"/>
      <c r="I245" s="242"/>
      <c r="J245" s="242"/>
      <c r="K245" s="260" t="s">
        <v>1167</v>
      </c>
      <c r="L245" s="243">
        <v>42493</v>
      </c>
      <c r="M245" s="244" t="s">
        <v>571</v>
      </c>
      <c r="N245" s="264" t="s">
        <v>811</v>
      </c>
      <c r="O245" s="242"/>
      <c r="P245" s="246" t="s">
        <v>1168</v>
      </c>
      <c r="Q245" s="265" t="s">
        <v>226</v>
      </c>
      <c r="R245" s="242"/>
      <c r="S245" s="261"/>
      <c r="T245" s="262"/>
      <c r="U245" s="262"/>
      <c r="V245" s="251" t="s">
        <v>205</v>
      </c>
      <c r="W245" s="261"/>
      <c r="X245" s="253" t="s">
        <v>1169</v>
      </c>
      <c r="Y245" s="254" t="s">
        <v>203</v>
      </c>
      <c r="Z245" s="255">
        <v>42517</v>
      </c>
      <c r="AA245" s="254" t="s">
        <v>1170</v>
      </c>
      <c r="AB245" s="254" t="s">
        <v>1171</v>
      </c>
      <c r="AC245" s="256" t="s">
        <v>422</v>
      </c>
      <c r="AD245" s="257">
        <v>42516</v>
      </c>
      <c r="AE245" s="258">
        <v>77</v>
      </c>
    </row>
    <row r="246" spans="1:31" ht="24.95" customHeight="1" x14ac:dyDescent="0.25">
      <c r="A246" s="232">
        <v>239</v>
      </c>
      <c r="B246" s="242">
        <v>0</v>
      </c>
      <c r="C246" s="241">
        <f t="shared" si="3"/>
        <v>1</v>
      </c>
      <c r="D246" s="242"/>
      <c r="E246" s="242"/>
      <c r="F246" s="241" t="s">
        <v>4613</v>
      </c>
      <c r="G246" s="241">
        <v>11</v>
      </c>
      <c r="H246" s="241"/>
      <c r="I246" s="242"/>
      <c r="J246" s="242"/>
      <c r="K246" s="260" t="s">
        <v>1172</v>
      </c>
      <c r="L246" s="243">
        <v>42493</v>
      </c>
      <c r="M246" s="244" t="s">
        <v>369</v>
      </c>
      <c r="N246" s="242"/>
      <c r="O246" s="242"/>
      <c r="P246" s="246" t="s">
        <v>1173</v>
      </c>
      <c r="Q246" s="265" t="s">
        <v>226</v>
      </c>
      <c r="R246" s="242"/>
      <c r="S246" s="261"/>
      <c r="T246" s="262"/>
      <c r="U246" s="262"/>
      <c r="V246" s="251" t="s">
        <v>205</v>
      </c>
      <c r="W246" s="261"/>
      <c r="X246" s="253" t="s">
        <v>1169</v>
      </c>
      <c r="Y246" s="254" t="s">
        <v>203</v>
      </c>
      <c r="Z246" s="255">
        <v>42517</v>
      </c>
      <c r="AA246" s="254" t="s">
        <v>1170</v>
      </c>
      <c r="AB246" s="254" t="s">
        <v>1171</v>
      </c>
      <c r="AC246" s="256" t="s">
        <v>422</v>
      </c>
      <c r="AD246" s="257">
        <v>42516</v>
      </c>
      <c r="AE246" s="258">
        <v>77</v>
      </c>
    </row>
    <row r="247" spans="1:31" ht="24.95" customHeight="1" x14ac:dyDescent="0.25">
      <c r="A247" s="232">
        <v>240</v>
      </c>
      <c r="B247" s="241" t="s">
        <v>1174</v>
      </c>
      <c r="C247" s="241">
        <f t="shared" si="3"/>
        <v>11</v>
      </c>
      <c r="D247" s="241"/>
      <c r="E247" s="242"/>
      <c r="F247" s="242"/>
      <c r="G247" s="241">
        <v>0</v>
      </c>
      <c r="H247" s="241"/>
      <c r="I247" s="242"/>
      <c r="J247" s="242"/>
      <c r="K247" s="242"/>
      <c r="L247" s="242"/>
      <c r="M247" s="244" t="s">
        <v>318</v>
      </c>
      <c r="N247" s="242"/>
      <c r="O247" s="269">
        <v>855000</v>
      </c>
      <c r="P247" s="246" t="s">
        <v>1175</v>
      </c>
      <c r="Q247" s="265" t="s">
        <v>226</v>
      </c>
      <c r="R247" s="242"/>
      <c r="S247" s="248" t="s">
        <v>226</v>
      </c>
      <c r="T247" s="249">
        <v>42514</v>
      </c>
      <c r="U247" s="251" t="s">
        <v>354</v>
      </c>
      <c r="V247" s="251" t="s">
        <v>205</v>
      </c>
      <c r="W247" s="252">
        <v>42514</v>
      </c>
      <c r="X247" s="253" t="s">
        <v>1176</v>
      </c>
      <c r="Y247" s="263"/>
      <c r="Z247" s="263"/>
      <c r="AA247" s="263"/>
      <c r="AB247" s="263"/>
      <c r="AC247" s="256" t="s">
        <v>220</v>
      </c>
      <c r="AD247" s="257">
        <v>42514</v>
      </c>
      <c r="AE247" s="258">
        <v>79</v>
      </c>
    </row>
    <row r="248" spans="1:31" ht="24.95" customHeight="1" x14ac:dyDescent="0.25">
      <c r="A248" s="232">
        <v>241</v>
      </c>
      <c r="B248" s="242">
        <v>0</v>
      </c>
      <c r="C248" s="241">
        <f t="shared" si="3"/>
        <v>1</v>
      </c>
      <c r="D248" s="242"/>
      <c r="E248" s="242"/>
      <c r="F248" s="241" t="s">
        <v>4614</v>
      </c>
      <c r="G248" s="241">
        <v>11</v>
      </c>
      <c r="H248" s="241"/>
      <c r="I248" s="242"/>
      <c r="J248" s="242"/>
      <c r="K248" s="260" t="s">
        <v>1177</v>
      </c>
      <c r="L248" s="243">
        <v>42493</v>
      </c>
      <c r="M248" s="244" t="s">
        <v>571</v>
      </c>
      <c r="N248" s="264" t="s">
        <v>811</v>
      </c>
      <c r="O248" s="242"/>
      <c r="P248" s="246" t="s">
        <v>1178</v>
      </c>
      <c r="Q248" s="265" t="s">
        <v>226</v>
      </c>
      <c r="R248" s="242"/>
      <c r="S248" s="261"/>
      <c r="T248" s="262"/>
      <c r="U248" s="262"/>
      <c r="V248" s="251" t="s">
        <v>205</v>
      </c>
      <c r="W248" s="261"/>
      <c r="X248" s="253" t="s">
        <v>1169</v>
      </c>
      <c r="Y248" s="254" t="s">
        <v>203</v>
      </c>
      <c r="Z248" s="255">
        <v>42517</v>
      </c>
      <c r="AA248" s="254" t="s">
        <v>1170</v>
      </c>
      <c r="AB248" s="254" t="s">
        <v>1171</v>
      </c>
      <c r="AC248" s="256" t="s">
        <v>422</v>
      </c>
      <c r="AD248" s="257">
        <v>42516</v>
      </c>
      <c r="AE248" s="258">
        <v>77</v>
      </c>
    </row>
    <row r="249" spans="1:31" ht="24.95" customHeight="1" x14ac:dyDescent="0.25">
      <c r="A249" s="270">
        <v>242</v>
      </c>
      <c r="B249" s="241" t="s">
        <v>1179</v>
      </c>
      <c r="C249" s="241">
        <f t="shared" si="3"/>
        <v>11</v>
      </c>
      <c r="D249" s="241"/>
      <c r="E249" s="242"/>
      <c r="F249" s="242"/>
      <c r="G249" s="241">
        <v>0</v>
      </c>
      <c r="H249" s="241"/>
      <c r="I249" s="242"/>
      <c r="J249" s="242"/>
      <c r="K249" s="242"/>
      <c r="L249" s="242"/>
      <c r="M249" s="244" t="s">
        <v>318</v>
      </c>
      <c r="N249" s="264" t="s">
        <v>1180</v>
      </c>
      <c r="O249" s="286">
        <v>822800</v>
      </c>
      <c r="P249" s="272" t="s">
        <v>1181</v>
      </c>
      <c r="Q249" s="284" t="s">
        <v>226</v>
      </c>
      <c r="R249" s="273"/>
      <c r="S249" s="284" t="s">
        <v>226</v>
      </c>
      <c r="T249" s="249">
        <v>42514</v>
      </c>
      <c r="U249" s="251" t="s">
        <v>354</v>
      </c>
      <c r="V249" s="251" t="s">
        <v>600</v>
      </c>
      <c r="W249" s="273"/>
      <c r="X249" s="253" t="s">
        <v>1182</v>
      </c>
      <c r="Y249" s="273"/>
      <c r="Z249" s="273"/>
      <c r="AA249" s="284" t="s">
        <v>1183</v>
      </c>
      <c r="AB249" s="273"/>
      <c r="AC249" s="256" t="s">
        <v>215</v>
      </c>
      <c r="AD249" s="274">
        <v>42524</v>
      </c>
      <c r="AE249" s="258" t="s">
        <v>1259</v>
      </c>
    </row>
    <row r="250" spans="1:31" ht="24.95" customHeight="1" x14ac:dyDescent="0.25">
      <c r="A250" s="270">
        <v>243</v>
      </c>
      <c r="B250" s="241" t="s">
        <v>1185</v>
      </c>
      <c r="C250" s="241">
        <f t="shared" si="3"/>
        <v>11</v>
      </c>
      <c r="D250" s="241"/>
      <c r="E250" s="242"/>
      <c r="F250" s="242"/>
      <c r="G250" s="241">
        <v>0</v>
      </c>
      <c r="H250" s="241"/>
      <c r="I250" s="242"/>
      <c r="J250" s="242"/>
      <c r="K250" s="242"/>
      <c r="L250" s="242"/>
      <c r="M250" s="244" t="s">
        <v>3254</v>
      </c>
      <c r="N250" s="295" t="s">
        <v>1186</v>
      </c>
      <c r="O250" s="286">
        <v>220000</v>
      </c>
      <c r="P250" s="272" t="s">
        <v>1187</v>
      </c>
      <c r="Q250" s="284" t="s">
        <v>226</v>
      </c>
      <c r="R250" s="273"/>
      <c r="S250" s="284" t="s">
        <v>226</v>
      </c>
      <c r="T250" s="249">
        <v>42514</v>
      </c>
      <c r="U250" s="251" t="s">
        <v>354</v>
      </c>
      <c r="V250" s="251" t="s">
        <v>600</v>
      </c>
      <c r="W250" s="273"/>
      <c r="X250" s="253" t="s">
        <v>1182</v>
      </c>
      <c r="Y250" s="273"/>
      <c r="Z250" s="285">
        <v>42528</v>
      </c>
      <c r="AA250" s="284" t="s">
        <v>1188</v>
      </c>
      <c r="AB250" s="273"/>
      <c r="AC250" s="256" t="s">
        <v>215</v>
      </c>
      <c r="AD250" s="274">
        <v>42545</v>
      </c>
      <c r="AE250" s="258" t="s">
        <v>1259</v>
      </c>
    </row>
    <row r="251" spans="1:31" ht="24.95" customHeight="1" x14ac:dyDescent="0.25">
      <c r="A251" s="232">
        <v>244</v>
      </c>
      <c r="B251" s="241" t="s">
        <v>1189</v>
      </c>
      <c r="C251" s="241">
        <f t="shared" si="3"/>
        <v>11</v>
      </c>
      <c r="D251" s="241"/>
      <c r="E251" s="242"/>
      <c r="F251" s="241" t="s">
        <v>4615</v>
      </c>
      <c r="G251" s="241">
        <v>11</v>
      </c>
      <c r="H251" s="241"/>
      <c r="I251" s="242"/>
      <c r="J251" s="242"/>
      <c r="K251" s="260" t="s">
        <v>1190</v>
      </c>
      <c r="L251" s="243">
        <v>42493</v>
      </c>
      <c r="M251" s="244" t="s">
        <v>271</v>
      </c>
      <c r="N251" s="264" t="s">
        <v>1191</v>
      </c>
      <c r="O251" s="269">
        <v>15000</v>
      </c>
      <c r="P251" s="246" t="s">
        <v>1192</v>
      </c>
      <c r="Q251" s="265" t="s">
        <v>226</v>
      </c>
      <c r="R251" s="242"/>
      <c r="S251" s="248" t="s">
        <v>116</v>
      </c>
      <c r="T251" s="249">
        <v>42557</v>
      </c>
      <c r="U251" s="262"/>
      <c r="V251" s="251" t="s">
        <v>205</v>
      </c>
      <c r="W251" s="252">
        <v>42522</v>
      </c>
      <c r="X251" s="253" t="s">
        <v>1193</v>
      </c>
      <c r="Y251" s="254" t="s">
        <v>204</v>
      </c>
      <c r="Z251" s="255">
        <v>42562</v>
      </c>
      <c r="AA251" s="254" t="s">
        <v>1194</v>
      </c>
      <c r="AB251" s="254" t="s">
        <v>624</v>
      </c>
      <c r="AC251" s="256" t="s">
        <v>204</v>
      </c>
      <c r="AD251" s="257">
        <v>42562</v>
      </c>
      <c r="AE251" s="258">
        <v>31</v>
      </c>
    </row>
    <row r="252" spans="1:31" ht="24.95" customHeight="1" x14ac:dyDescent="0.25">
      <c r="A252" s="232">
        <v>245</v>
      </c>
      <c r="B252" s="241" t="s">
        <v>1196</v>
      </c>
      <c r="C252" s="241">
        <f t="shared" si="3"/>
        <v>11</v>
      </c>
      <c r="D252" s="241"/>
      <c r="E252" s="242"/>
      <c r="F252" s="242"/>
      <c r="G252" s="241">
        <v>0</v>
      </c>
      <c r="H252" s="241"/>
      <c r="I252" s="242"/>
      <c r="J252" s="242"/>
      <c r="K252" s="295" t="s">
        <v>1197</v>
      </c>
      <c r="L252" s="243">
        <v>42517</v>
      </c>
      <c r="M252" s="244" t="s">
        <v>318</v>
      </c>
      <c r="N252" s="242"/>
      <c r="O252" s="269">
        <v>422290</v>
      </c>
      <c r="P252" s="246" t="s">
        <v>1198</v>
      </c>
      <c r="Q252" s="265" t="s">
        <v>226</v>
      </c>
      <c r="R252" s="242"/>
      <c r="S252" s="248" t="s">
        <v>116</v>
      </c>
      <c r="T252" s="249">
        <v>42543</v>
      </c>
      <c r="U252" s="251" t="s">
        <v>354</v>
      </c>
      <c r="V252" s="251" t="s">
        <v>379</v>
      </c>
      <c r="W252" s="252">
        <v>42514</v>
      </c>
      <c r="X252" s="253" t="s">
        <v>1199</v>
      </c>
      <c r="Y252" s="263"/>
      <c r="Z252" s="263"/>
      <c r="AA252" s="263"/>
      <c r="AB252" s="263"/>
      <c r="AC252" s="256" t="s">
        <v>872</v>
      </c>
      <c r="AD252" s="257">
        <v>42545</v>
      </c>
      <c r="AE252" s="258">
        <v>48</v>
      </c>
    </row>
    <row r="253" spans="1:31" ht="24.95" customHeight="1" x14ac:dyDescent="0.25">
      <c r="A253" s="232">
        <v>246</v>
      </c>
      <c r="B253" s="241" t="s">
        <v>1200</v>
      </c>
      <c r="C253" s="241">
        <f t="shared" si="3"/>
        <v>11</v>
      </c>
      <c r="D253" s="241"/>
      <c r="E253" s="242"/>
      <c r="F253" s="241" t="s">
        <v>4616</v>
      </c>
      <c r="G253" s="241">
        <v>11</v>
      </c>
      <c r="H253" s="241"/>
      <c r="I253" s="242"/>
      <c r="J253" s="242"/>
      <c r="K253" s="260" t="s">
        <v>1201</v>
      </c>
      <c r="L253" s="243">
        <v>42493</v>
      </c>
      <c r="M253" s="244" t="s">
        <v>271</v>
      </c>
      <c r="N253" s="264" t="s">
        <v>1202</v>
      </c>
      <c r="O253" s="269">
        <v>10000</v>
      </c>
      <c r="P253" s="246" t="s">
        <v>1203</v>
      </c>
      <c r="Q253" s="265" t="s">
        <v>226</v>
      </c>
      <c r="R253" s="242"/>
      <c r="S253" s="248" t="s">
        <v>204</v>
      </c>
      <c r="T253" s="249">
        <v>42507</v>
      </c>
      <c r="U253" s="262"/>
      <c r="V253" s="251" t="s">
        <v>205</v>
      </c>
      <c r="W253" s="261"/>
      <c r="X253" s="253"/>
      <c r="Y253" s="254" t="s">
        <v>204</v>
      </c>
      <c r="Z253" s="255">
        <v>42500</v>
      </c>
      <c r="AA253" s="254" t="s">
        <v>1204</v>
      </c>
      <c r="AB253" s="254" t="s">
        <v>1205</v>
      </c>
      <c r="AC253" s="256" t="s">
        <v>177</v>
      </c>
      <c r="AD253" s="257">
        <v>42513</v>
      </c>
      <c r="AE253" s="258">
        <v>80</v>
      </c>
    </row>
    <row r="254" spans="1:31" ht="24.95" customHeight="1" x14ac:dyDescent="0.25">
      <c r="A254" s="232">
        <v>247</v>
      </c>
      <c r="B254" s="241" t="s">
        <v>1206</v>
      </c>
      <c r="C254" s="241">
        <f t="shared" si="3"/>
        <v>11</v>
      </c>
      <c r="D254" s="241"/>
      <c r="E254" s="242"/>
      <c r="F254" s="242"/>
      <c r="G254" s="241">
        <v>0</v>
      </c>
      <c r="H254" s="241"/>
      <c r="I254" s="242"/>
      <c r="J254" s="242"/>
      <c r="K254" s="242"/>
      <c r="L254" s="242"/>
      <c r="M254" s="244" t="s">
        <v>279</v>
      </c>
      <c r="N254" s="295" t="s">
        <v>1207</v>
      </c>
      <c r="O254" s="245">
        <v>12100</v>
      </c>
      <c r="P254" s="246" t="s">
        <v>1208</v>
      </c>
      <c r="Q254" s="265" t="s">
        <v>203</v>
      </c>
      <c r="R254" s="307" t="s">
        <v>3348</v>
      </c>
      <c r="S254" s="248" t="s">
        <v>116</v>
      </c>
      <c r="T254" s="249">
        <v>42558</v>
      </c>
      <c r="U254" s="251" t="s">
        <v>432</v>
      </c>
      <c r="V254" s="251" t="s">
        <v>574</v>
      </c>
      <c r="W254" s="252">
        <v>42514</v>
      </c>
      <c r="X254" s="253" t="s">
        <v>1209</v>
      </c>
      <c r="Y254" s="254" t="s">
        <v>204</v>
      </c>
      <c r="Z254" s="255">
        <v>42535</v>
      </c>
      <c r="AA254" s="254" t="s">
        <v>3349</v>
      </c>
      <c r="AB254" s="254" t="s">
        <v>1210</v>
      </c>
      <c r="AC254" s="256" t="s">
        <v>204</v>
      </c>
      <c r="AD254" s="257">
        <v>42562</v>
      </c>
      <c r="AE254" s="258">
        <v>31</v>
      </c>
    </row>
    <row r="255" spans="1:31" ht="24.95" customHeight="1" x14ac:dyDescent="0.25">
      <c r="A255" s="232">
        <v>248</v>
      </c>
      <c r="B255" s="241" t="s">
        <v>1212</v>
      </c>
      <c r="C255" s="241">
        <f t="shared" si="3"/>
        <v>11</v>
      </c>
      <c r="D255" s="241"/>
      <c r="E255" s="242"/>
      <c r="F255" s="241" t="s">
        <v>4617</v>
      </c>
      <c r="G255" s="241">
        <v>11</v>
      </c>
      <c r="H255" s="241"/>
      <c r="I255" s="242"/>
      <c r="J255" s="242"/>
      <c r="K255" s="260" t="s">
        <v>1213</v>
      </c>
      <c r="L255" s="243">
        <v>42493</v>
      </c>
      <c r="M255" s="244" t="s">
        <v>271</v>
      </c>
      <c r="N255" s="264" t="s">
        <v>1214</v>
      </c>
      <c r="O255" s="269">
        <v>15000</v>
      </c>
      <c r="P255" s="246" t="s">
        <v>1215</v>
      </c>
      <c r="Q255" s="265" t="s">
        <v>226</v>
      </c>
      <c r="R255" s="242"/>
      <c r="S255" s="248" t="s">
        <v>116</v>
      </c>
      <c r="T255" s="249">
        <v>42531</v>
      </c>
      <c r="U255" s="251" t="s">
        <v>286</v>
      </c>
      <c r="V255" s="251" t="s">
        <v>70</v>
      </c>
      <c r="W255" s="261"/>
      <c r="X255" s="253" t="s">
        <v>3293</v>
      </c>
      <c r="Y255" s="254" t="s">
        <v>204</v>
      </c>
      <c r="Z255" s="255">
        <v>42562</v>
      </c>
      <c r="AA255" s="254" t="s">
        <v>1216</v>
      </c>
      <c r="AB255" s="254" t="s">
        <v>1217</v>
      </c>
      <c r="AC255" s="256" t="s">
        <v>204</v>
      </c>
      <c r="AD255" s="257">
        <v>42562</v>
      </c>
      <c r="AE255" s="258" t="s">
        <v>355</v>
      </c>
    </row>
    <row r="256" spans="1:31" ht="24.95" customHeight="1" x14ac:dyDescent="0.25">
      <c r="A256" s="232">
        <v>249</v>
      </c>
      <c r="B256" s="241" t="s">
        <v>1218</v>
      </c>
      <c r="C256" s="241">
        <f t="shared" si="3"/>
        <v>11</v>
      </c>
      <c r="D256" s="241"/>
      <c r="E256" s="242"/>
      <c r="F256" s="241" t="s">
        <v>4618</v>
      </c>
      <c r="G256" s="241">
        <v>11</v>
      </c>
      <c r="H256" s="241" t="s">
        <v>4618</v>
      </c>
      <c r="I256" s="242"/>
      <c r="J256" s="242"/>
      <c r="K256" s="242"/>
      <c r="L256" s="242"/>
      <c r="M256" s="244" t="s">
        <v>318</v>
      </c>
      <c r="N256" s="242"/>
      <c r="O256" s="242"/>
      <c r="P256" s="246" t="s">
        <v>3350</v>
      </c>
      <c r="Q256" s="265" t="s">
        <v>226</v>
      </c>
      <c r="R256" s="307" t="s">
        <v>3351</v>
      </c>
      <c r="S256" s="248" t="s">
        <v>206</v>
      </c>
      <c r="T256" s="249">
        <v>42562</v>
      </c>
      <c r="U256" s="250" t="s">
        <v>268</v>
      </c>
      <c r="V256" s="251" t="s">
        <v>142</v>
      </c>
      <c r="W256" s="252">
        <v>42517</v>
      </c>
      <c r="X256" s="253" t="s">
        <v>4619</v>
      </c>
      <c r="Y256" s="263"/>
      <c r="Z256" s="263"/>
      <c r="AA256" s="263"/>
      <c r="AB256" s="263"/>
      <c r="AC256" s="256" t="s">
        <v>220</v>
      </c>
      <c r="AD256" s="257">
        <v>42562</v>
      </c>
      <c r="AE256" s="258">
        <v>31</v>
      </c>
    </row>
    <row r="257" spans="1:31" ht="24.95" customHeight="1" x14ac:dyDescent="0.25">
      <c r="A257" s="232">
        <v>250</v>
      </c>
      <c r="B257" s="241" t="s">
        <v>1220</v>
      </c>
      <c r="C257" s="241">
        <f t="shared" si="3"/>
        <v>11</v>
      </c>
      <c r="D257" s="241"/>
      <c r="E257" s="242"/>
      <c r="F257" s="242"/>
      <c r="G257" s="241">
        <v>0</v>
      </c>
      <c r="H257" s="241"/>
      <c r="I257" s="242"/>
      <c r="J257" s="242"/>
      <c r="K257" s="242"/>
      <c r="L257" s="243">
        <v>42500</v>
      </c>
      <c r="M257" s="244" t="s">
        <v>217</v>
      </c>
      <c r="N257" s="295" t="s">
        <v>1221</v>
      </c>
      <c r="O257" s="269">
        <v>3087226</v>
      </c>
      <c r="P257" s="246" t="s">
        <v>3352</v>
      </c>
      <c r="Q257" s="265" t="s">
        <v>116</v>
      </c>
      <c r="R257" s="242"/>
      <c r="S257" s="261"/>
      <c r="T257" s="262"/>
      <c r="U257" s="251" t="s">
        <v>219</v>
      </c>
      <c r="V257" s="251" t="s">
        <v>190</v>
      </c>
      <c r="W257" s="252">
        <v>42520</v>
      </c>
      <c r="X257" s="253"/>
      <c r="Y257" s="263"/>
      <c r="Z257" s="263"/>
      <c r="AA257" s="263"/>
      <c r="AB257" s="263"/>
      <c r="AC257" s="256" t="s">
        <v>220</v>
      </c>
      <c r="AD257" s="257">
        <v>42527</v>
      </c>
      <c r="AE257" s="258">
        <v>66</v>
      </c>
    </row>
    <row r="258" spans="1:31" ht="24.95" customHeight="1" x14ac:dyDescent="0.25">
      <c r="A258" s="232">
        <v>251</v>
      </c>
      <c r="B258" s="241" t="s">
        <v>1222</v>
      </c>
      <c r="C258" s="241">
        <f t="shared" si="3"/>
        <v>11</v>
      </c>
      <c r="D258" s="241"/>
      <c r="E258" s="242"/>
      <c r="F258" s="242"/>
      <c r="G258" s="241">
        <v>0</v>
      </c>
      <c r="H258" s="241"/>
      <c r="I258" s="242"/>
      <c r="J258" s="242"/>
      <c r="K258" s="242"/>
      <c r="L258" s="243">
        <v>42310</v>
      </c>
      <c r="M258" s="244" t="s">
        <v>217</v>
      </c>
      <c r="N258" s="295" t="s">
        <v>1221</v>
      </c>
      <c r="O258" s="269">
        <v>5696796</v>
      </c>
      <c r="P258" s="246" t="s">
        <v>3353</v>
      </c>
      <c r="Q258" s="265" t="s">
        <v>116</v>
      </c>
      <c r="R258" s="242"/>
      <c r="S258" s="261"/>
      <c r="T258" s="262"/>
      <c r="U258" s="250" t="s">
        <v>219</v>
      </c>
      <c r="V258" s="251" t="s">
        <v>190</v>
      </c>
      <c r="W258" s="252">
        <v>42520</v>
      </c>
      <c r="X258" s="253" t="s">
        <v>1223</v>
      </c>
      <c r="Y258" s="263"/>
      <c r="Z258" s="263"/>
      <c r="AA258" s="263"/>
      <c r="AB258" s="263"/>
      <c r="AC258" s="256" t="s">
        <v>220</v>
      </c>
      <c r="AD258" s="257">
        <v>42523</v>
      </c>
      <c r="AE258" s="258">
        <v>70</v>
      </c>
    </row>
    <row r="259" spans="1:31" ht="24.95" customHeight="1" x14ac:dyDescent="0.25">
      <c r="A259" s="232">
        <v>252</v>
      </c>
      <c r="B259" s="241" t="s">
        <v>1224</v>
      </c>
      <c r="C259" s="241">
        <f t="shared" si="3"/>
        <v>11</v>
      </c>
      <c r="D259" s="241"/>
      <c r="E259" s="242"/>
      <c r="F259" s="241" t="s">
        <v>4620</v>
      </c>
      <c r="G259" s="241">
        <v>11</v>
      </c>
      <c r="H259" s="241"/>
      <c r="I259" s="242"/>
      <c r="J259" s="242"/>
      <c r="K259" s="260" t="s">
        <v>1225</v>
      </c>
      <c r="L259" s="243">
        <v>42493</v>
      </c>
      <c r="M259" s="244" t="s">
        <v>271</v>
      </c>
      <c r="N259" s="264" t="s">
        <v>3354</v>
      </c>
      <c r="O259" s="269">
        <v>2830</v>
      </c>
      <c r="P259" s="246" t="s">
        <v>1226</v>
      </c>
      <c r="Q259" s="265" t="s">
        <v>226</v>
      </c>
      <c r="R259" s="242"/>
      <c r="S259" s="248" t="s">
        <v>116</v>
      </c>
      <c r="T259" s="249">
        <v>42531</v>
      </c>
      <c r="U259" s="251" t="s">
        <v>286</v>
      </c>
      <c r="V259" s="251" t="s">
        <v>70</v>
      </c>
      <c r="W259" s="252">
        <v>42534</v>
      </c>
      <c r="X259" s="253" t="s">
        <v>918</v>
      </c>
      <c r="Y259" s="254" t="s">
        <v>203</v>
      </c>
      <c r="Z259" s="255">
        <v>42565</v>
      </c>
      <c r="AA259" s="254" t="s">
        <v>919</v>
      </c>
      <c r="AB259" s="254" t="s">
        <v>1227</v>
      </c>
      <c r="AC259" s="256" t="s">
        <v>422</v>
      </c>
      <c r="AD259" s="257">
        <v>42566</v>
      </c>
      <c r="AE259" s="258">
        <v>27</v>
      </c>
    </row>
    <row r="260" spans="1:31" ht="24.95" customHeight="1" x14ac:dyDescent="0.25">
      <c r="A260" s="232">
        <v>253</v>
      </c>
      <c r="B260" s="241" t="s">
        <v>1228</v>
      </c>
      <c r="C260" s="241">
        <f t="shared" si="3"/>
        <v>11</v>
      </c>
      <c r="D260" s="241"/>
      <c r="E260" s="242"/>
      <c r="F260" s="241" t="s">
        <v>4621</v>
      </c>
      <c r="G260" s="241">
        <v>11</v>
      </c>
      <c r="H260" s="241" t="s">
        <v>4621</v>
      </c>
      <c r="I260" s="242"/>
      <c r="J260" s="242"/>
      <c r="K260" s="295" t="s">
        <v>1230</v>
      </c>
      <c r="L260" s="243">
        <v>42517</v>
      </c>
      <c r="M260" s="244" t="s">
        <v>271</v>
      </c>
      <c r="N260" s="295" t="s">
        <v>1231</v>
      </c>
      <c r="O260" s="242"/>
      <c r="P260" s="246" t="s">
        <v>1232</v>
      </c>
      <c r="Q260" s="265" t="s">
        <v>203</v>
      </c>
      <c r="R260" s="242"/>
      <c r="S260" s="248" t="s">
        <v>203</v>
      </c>
      <c r="T260" s="249">
        <v>42578</v>
      </c>
      <c r="U260" s="251" t="s">
        <v>286</v>
      </c>
      <c r="V260" s="251" t="s">
        <v>70</v>
      </c>
      <c r="W260" s="252">
        <v>42520</v>
      </c>
      <c r="X260" s="253" t="s">
        <v>1233</v>
      </c>
      <c r="Y260" s="254" t="s">
        <v>203</v>
      </c>
      <c r="Z260" s="255">
        <v>42536</v>
      </c>
      <c r="AA260" s="254" t="s">
        <v>1234</v>
      </c>
      <c r="AB260" s="254" t="s">
        <v>3355</v>
      </c>
      <c r="AC260" s="256" t="s">
        <v>207</v>
      </c>
      <c r="AD260" s="257">
        <v>42578</v>
      </c>
      <c r="AE260" s="258">
        <v>15</v>
      </c>
    </row>
    <row r="261" spans="1:31" ht="24.95" customHeight="1" x14ac:dyDescent="0.25">
      <c r="A261" s="232">
        <v>254</v>
      </c>
      <c r="B261" s="241" t="s">
        <v>1235</v>
      </c>
      <c r="C261" s="241">
        <f t="shared" si="3"/>
        <v>11</v>
      </c>
      <c r="D261" s="241"/>
      <c r="E261" s="242"/>
      <c r="F261" s="241" t="s">
        <v>4622</v>
      </c>
      <c r="G261" s="241">
        <v>11</v>
      </c>
      <c r="H261" s="241"/>
      <c r="I261" s="242"/>
      <c r="J261" s="242"/>
      <c r="K261" s="260" t="s">
        <v>3356</v>
      </c>
      <c r="L261" s="243">
        <v>42493</v>
      </c>
      <c r="M261" s="244" t="s">
        <v>271</v>
      </c>
      <c r="N261" s="264" t="s">
        <v>1236</v>
      </c>
      <c r="O261" s="269">
        <v>21351</v>
      </c>
      <c r="P261" s="246" t="s">
        <v>1237</v>
      </c>
      <c r="Q261" s="265" t="s">
        <v>226</v>
      </c>
      <c r="R261" s="242"/>
      <c r="S261" s="248" t="s">
        <v>204</v>
      </c>
      <c r="T261" s="249">
        <v>42507</v>
      </c>
      <c r="U261" s="262"/>
      <c r="V261" s="251" t="s">
        <v>205</v>
      </c>
      <c r="W261" s="261"/>
      <c r="X261" s="253"/>
      <c r="Y261" s="254" t="s">
        <v>177</v>
      </c>
      <c r="Z261" s="255">
        <v>42500</v>
      </c>
      <c r="AA261" s="254" t="s">
        <v>4623</v>
      </c>
      <c r="AB261" s="254" t="s">
        <v>4624</v>
      </c>
      <c r="AC261" s="256" t="s">
        <v>177</v>
      </c>
      <c r="AD261" s="257">
        <v>42513</v>
      </c>
      <c r="AE261" s="258">
        <v>80</v>
      </c>
    </row>
    <row r="262" spans="1:31" ht="24.95" customHeight="1" x14ac:dyDescent="0.25">
      <c r="A262" s="232">
        <v>255</v>
      </c>
      <c r="B262" s="241" t="s">
        <v>1238</v>
      </c>
      <c r="C262" s="241">
        <f t="shared" si="3"/>
        <v>11</v>
      </c>
      <c r="D262" s="241"/>
      <c r="E262" s="242"/>
      <c r="F262" s="241" t="s">
        <v>4625</v>
      </c>
      <c r="G262" s="241">
        <v>11</v>
      </c>
      <c r="H262" s="241" t="s">
        <v>4625</v>
      </c>
      <c r="I262" s="242"/>
      <c r="J262" s="242"/>
      <c r="K262" s="295" t="s">
        <v>1240</v>
      </c>
      <c r="L262" s="243">
        <v>42517</v>
      </c>
      <c r="M262" s="244" t="s">
        <v>271</v>
      </c>
      <c r="N262" s="295" t="s">
        <v>1241</v>
      </c>
      <c r="O262" s="242"/>
      <c r="P262" s="246" t="s">
        <v>1242</v>
      </c>
      <c r="Q262" s="265" t="s">
        <v>203</v>
      </c>
      <c r="R262" s="242"/>
      <c r="S262" s="248" t="s">
        <v>203</v>
      </c>
      <c r="T262" s="249">
        <v>42570</v>
      </c>
      <c r="U262" s="251" t="s">
        <v>286</v>
      </c>
      <c r="V262" s="251" t="s">
        <v>70</v>
      </c>
      <c r="W262" s="252">
        <v>42520</v>
      </c>
      <c r="X262" s="253" t="s">
        <v>1233</v>
      </c>
      <c r="Y262" s="254" t="s">
        <v>203</v>
      </c>
      <c r="Z262" s="255">
        <v>42536</v>
      </c>
      <c r="AA262" s="254" t="s">
        <v>1243</v>
      </c>
      <c r="AB262" s="254" t="s">
        <v>1244</v>
      </c>
      <c r="AC262" s="256" t="s">
        <v>872</v>
      </c>
      <c r="AD262" s="257">
        <v>42570</v>
      </c>
      <c r="AE262" s="258">
        <v>23</v>
      </c>
    </row>
    <row r="263" spans="1:31" ht="24.95" customHeight="1" x14ac:dyDescent="0.25">
      <c r="A263" s="232">
        <v>256</v>
      </c>
      <c r="B263" s="241" t="s">
        <v>1245</v>
      </c>
      <c r="C263" s="241">
        <f t="shared" si="3"/>
        <v>11</v>
      </c>
      <c r="D263" s="241"/>
      <c r="E263" s="242"/>
      <c r="F263" s="241" t="s">
        <v>4626</v>
      </c>
      <c r="G263" s="241">
        <v>11</v>
      </c>
      <c r="H263" s="241" t="s">
        <v>4626</v>
      </c>
      <c r="I263" s="242"/>
      <c r="J263" s="242"/>
      <c r="K263" s="295" t="s">
        <v>1247</v>
      </c>
      <c r="L263" s="243">
        <v>42518</v>
      </c>
      <c r="M263" s="244" t="s">
        <v>271</v>
      </c>
      <c r="N263" s="295" t="s">
        <v>1241</v>
      </c>
      <c r="O263" s="269">
        <v>13000</v>
      </c>
      <c r="P263" s="246" t="s">
        <v>1242</v>
      </c>
      <c r="Q263" s="265" t="s">
        <v>203</v>
      </c>
      <c r="R263" s="242"/>
      <c r="S263" s="248" t="s">
        <v>116</v>
      </c>
      <c r="T263" s="249">
        <v>42531</v>
      </c>
      <c r="U263" s="251" t="s">
        <v>286</v>
      </c>
      <c r="V263" s="251" t="s">
        <v>70</v>
      </c>
      <c r="W263" s="252">
        <v>42520</v>
      </c>
      <c r="X263" s="253" t="s">
        <v>1248</v>
      </c>
      <c r="Y263" s="254" t="s">
        <v>203</v>
      </c>
      <c r="Z263" s="255">
        <v>42536</v>
      </c>
      <c r="AA263" s="254" t="s">
        <v>1249</v>
      </c>
      <c r="AB263" s="254" t="s">
        <v>1250</v>
      </c>
      <c r="AC263" s="256" t="s">
        <v>203</v>
      </c>
      <c r="AD263" s="257">
        <v>42537</v>
      </c>
      <c r="AE263" s="258">
        <v>56</v>
      </c>
    </row>
    <row r="264" spans="1:31" ht="24.95" customHeight="1" x14ac:dyDescent="0.25">
      <c r="A264" s="232">
        <v>257</v>
      </c>
      <c r="B264" s="242">
        <v>0</v>
      </c>
      <c r="C264" s="241">
        <f t="shared" si="3"/>
        <v>1</v>
      </c>
      <c r="D264" s="242"/>
      <c r="E264" s="242"/>
      <c r="F264" s="241" t="s">
        <v>4627</v>
      </c>
      <c r="G264" s="241">
        <v>11</v>
      </c>
      <c r="H264" s="241" t="s">
        <v>4627</v>
      </c>
      <c r="I264" s="242"/>
      <c r="J264" s="242"/>
      <c r="K264" s="295" t="s">
        <v>1251</v>
      </c>
      <c r="L264" s="243">
        <v>42517</v>
      </c>
      <c r="M264" s="244" t="s">
        <v>271</v>
      </c>
      <c r="N264" s="264" t="s">
        <v>1252</v>
      </c>
      <c r="O264" s="242"/>
      <c r="P264" s="246" t="s">
        <v>1253</v>
      </c>
      <c r="Q264" s="265" t="s">
        <v>203</v>
      </c>
      <c r="R264" s="242"/>
      <c r="S264" s="248" t="s">
        <v>203</v>
      </c>
      <c r="T264" s="249">
        <v>42520</v>
      </c>
      <c r="U264" s="251" t="s">
        <v>286</v>
      </c>
      <c r="V264" s="251" t="s">
        <v>70</v>
      </c>
      <c r="W264" s="252">
        <v>42520</v>
      </c>
      <c r="X264" s="253" t="s">
        <v>1254</v>
      </c>
      <c r="Y264" s="254" t="s">
        <v>203</v>
      </c>
      <c r="Z264" s="255">
        <v>42527</v>
      </c>
      <c r="AA264" s="254" t="s">
        <v>1255</v>
      </c>
      <c r="AB264" s="254" t="s">
        <v>1256</v>
      </c>
      <c r="AC264" s="256" t="s">
        <v>422</v>
      </c>
      <c r="AD264" s="257">
        <v>42527</v>
      </c>
      <c r="AE264" s="258">
        <v>66</v>
      </c>
    </row>
    <row r="265" spans="1:31" ht="24.95" customHeight="1" x14ac:dyDescent="0.25">
      <c r="A265" s="270">
        <v>258</v>
      </c>
      <c r="B265" s="241" t="s">
        <v>1257</v>
      </c>
      <c r="C265" s="241">
        <f t="shared" si="3"/>
        <v>11</v>
      </c>
      <c r="D265" s="241"/>
      <c r="E265" s="242"/>
      <c r="F265" s="242"/>
      <c r="G265" s="241">
        <v>0</v>
      </c>
      <c r="H265" s="241"/>
      <c r="I265" s="242"/>
      <c r="J265" s="242"/>
      <c r="K265" s="242"/>
      <c r="L265" s="243">
        <v>41683</v>
      </c>
      <c r="M265" s="244" t="s">
        <v>373</v>
      </c>
      <c r="N265" s="264" t="s">
        <v>1258</v>
      </c>
      <c r="O265" s="273"/>
      <c r="P265" s="272" t="s">
        <v>3357</v>
      </c>
      <c r="Q265" s="284" t="s">
        <v>116</v>
      </c>
      <c r="R265" s="273"/>
      <c r="S265" s="273"/>
      <c r="T265" s="262"/>
      <c r="U265" s="251" t="s">
        <v>354</v>
      </c>
      <c r="V265" s="251" t="s">
        <v>600</v>
      </c>
      <c r="W265" s="285">
        <v>42522</v>
      </c>
      <c r="X265" s="253" t="s">
        <v>1259</v>
      </c>
      <c r="Y265" s="273"/>
      <c r="Z265" s="273"/>
      <c r="AA265" s="273"/>
      <c r="AB265" s="273"/>
      <c r="AC265" s="256" t="s">
        <v>220</v>
      </c>
      <c r="AD265" s="274">
        <v>42527</v>
      </c>
      <c r="AE265" s="258" t="s">
        <v>1259</v>
      </c>
    </row>
    <row r="266" spans="1:31" ht="24.95" customHeight="1" x14ac:dyDescent="0.25">
      <c r="A266" s="232">
        <v>259</v>
      </c>
      <c r="B266" s="241" t="s">
        <v>1261</v>
      </c>
      <c r="C266" s="241">
        <f t="shared" ref="C266:C329" si="4">LEN(B266)</f>
        <v>10</v>
      </c>
      <c r="D266" s="241"/>
      <c r="E266" s="242"/>
      <c r="F266" s="242"/>
      <c r="G266" s="241">
        <v>0</v>
      </c>
      <c r="H266" s="241"/>
      <c r="I266" s="242"/>
      <c r="J266" s="242"/>
      <c r="K266" s="264" t="s">
        <v>1262</v>
      </c>
      <c r="L266" s="243">
        <v>42494</v>
      </c>
      <c r="M266" s="244" t="s">
        <v>284</v>
      </c>
      <c r="N266" s="264" t="s">
        <v>285</v>
      </c>
      <c r="O266" s="276">
        <v>14135722.720000001</v>
      </c>
      <c r="P266" s="246" t="s">
        <v>3358</v>
      </c>
      <c r="Q266" s="265" t="s">
        <v>56</v>
      </c>
      <c r="R266" s="242"/>
      <c r="S266" s="248" t="s">
        <v>204</v>
      </c>
      <c r="T266" s="249">
        <v>42544</v>
      </c>
      <c r="U266" s="251" t="s">
        <v>286</v>
      </c>
      <c r="V266" s="251" t="s">
        <v>70</v>
      </c>
      <c r="W266" s="252">
        <v>42545</v>
      </c>
      <c r="X266" s="253" t="s">
        <v>1263</v>
      </c>
      <c r="Y266" s="254" t="s">
        <v>116</v>
      </c>
      <c r="Z266" s="255">
        <v>42587</v>
      </c>
      <c r="AA266" s="254" t="s">
        <v>3359</v>
      </c>
      <c r="AB266" s="263"/>
      <c r="AC266" s="277"/>
      <c r="AD266" s="257"/>
      <c r="AE266" s="258" t="s">
        <v>404</v>
      </c>
    </row>
    <row r="267" spans="1:31" ht="24.95" customHeight="1" x14ac:dyDescent="0.25">
      <c r="A267" s="232">
        <v>260</v>
      </c>
      <c r="B267" s="242" t="s">
        <v>1264</v>
      </c>
      <c r="C267" s="241">
        <f t="shared" si="4"/>
        <v>10</v>
      </c>
      <c r="D267" s="242"/>
      <c r="E267" s="241" t="s">
        <v>1264</v>
      </c>
      <c r="F267" s="242"/>
      <c r="G267" s="241">
        <v>0</v>
      </c>
      <c r="H267" s="241"/>
      <c r="I267" s="242"/>
      <c r="J267" s="242"/>
      <c r="K267" s="242"/>
      <c r="L267" s="243">
        <v>42516</v>
      </c>
      <c r="M267" s="244" t="s">
        <v>333</v>
      </c>
      <c r="N267" s="264" t="s">
        <v>1265</v>
      </c>
      <c r="O267" s="276">
        <v>61695.8</v>
      </c>
      <c r="P267" s="246" t="s">
        <v>1266</v>
      </c>
      <c r="Q267" s="265" t="s">
        <v>226</v>
      </c>
      <c r="R267" s="307" t="s">
        <v>3360</v>
      </c>
      <c r="S267" s="248" t="s">
        <v>116</v>
      </c>
      <c r="T267" s="249">
        <v>42522</v>
      </c>
      <c r="U267" s="250" t="s">
        <v>219</v>
      </c>
      <c r="V267" s="251" t="s">
        <v>55</v>
      </c>
      <c r="W267" s="252">
        <v>42522</v>
      </c>
      <c r="X267" s="253"/>
      <c r="Y267" s="263"/>
      <c r="Z267" s="263"/>
      <c r="AA267" s="263"/>
      <c r="AB267" s="263"/>
      <c r="AC267" s="256" t="s">
        <v>290</v>
      </c>
      <c r="AD267" s="257">
        <v>42550</v>
      </c>
      <c r="AE267" s="258">
        <v>43</v>
      </c>
    </row>
    <row r="268" spans="1:31" ht="24.95" customHeight="1" x14ac:dyDescent="0.25">
      <c r="A268" s="232">
        <v>261</v>
      </c>
      <c r="B268" s="241" t="s">
        <v>1267</v>
      </c>
      <c r="C268" s="241">
        <f t="shared" si="4"/>
        <v>11</v>
      </c>
      <c r="D268" s="241"/>
      <c r="E268" s="242"/>
      <c r="F268" s="241" t="s">
        <v>4628</v>
      </c>
      <c r="G268" s="241">
        <v>11</v>
      </c>
      <c r="H268" s="241" t="s">
        <v>4628</v>
      </c>
      <c r="I268" s="242"/>
      <c r="J268" s="242"/>
      <c r="K268" s="242"/>
      <c r="L268" s="243">
        <v>42520</v>
      </c>
      <c r="M268" s="244" t="s">
        <v>430</v>
      </c>
      <c r="N268" s="264" t="s">
        <v>1269</v>
      </c>
      <c r="O268" s="264">
        <v>188520.5</v>
      </c>
      <c r="P268" s="246" t="s">
        <v>1270</v>
      </c>
      <c r="Q268" s="265" t="s">
        <v>203</v>
      </c>
      <c r="R268" s="307" t="s">
        <v>3361</v>
      </c>
      <c r="S268" s="248" t="s">
        <v>204</v>
      </c>
      <c r="T268" s="249">
        <v>42558</v>
      </c>
      <c r="U268" s="250" t="s">
        <v>268</v>
      </c>
      <c r="V268" s="251" t="s">
        <v>70</v>
      </c>
      <c r="W268" s="252">
        <v>42522</v>
      </c>
      <c r="X268" s="253" t="s">
        <v>3293</v>
      </c>
      <c r="Y268" s="254" t="s">
        <v>206</v>
      </c>
      <c r="Z268" s="255">
        <v>42564</v>
      </c>
      <c r="AA268" s="254" t="s">
        <v>1271</v>
      </c>
      <c r="AB268" s="254" t="s">
        <v>1272</v>
      </c>
      <c r="AC268" s="256" t="s">
        <v>1273</v>
      </c>
      <c r="AD268" s="257">
        <v>42564</v>
      </c>
      <c r="AE268" s="258" t="s">
        <v>355</v>
      </c>
    </row>
    <row r="269" spans="1:31" ht="24.95" customHeight="1" x14ac:dyDescent="0.25">
      <c r="A269" s="232">
        <v>262</v>
      </c>
      <c r="B269" s="241" t="s">
        <v>1275</v>
      </c>
      <c r="C269" s="241">
        <f t="shared" si="4"/>
        <v>11</v>
      </c>
      <c r="D269" s="241"/>
      <c r="E269" s="242"/>
      <c r="F269" s="242"/>
      <c r="G269" s="241">
        <v>0</v>
      </c>
      <c r="H269" s="241"/>
      <c r="I269" s="242"/>
      <c r="J269" s="242"/>
      <c r="K269" s="242"/>
      <c r="L269" s="243">
        <v>42509</v>
      </c>
      <c r="M269" s="244" t="s">
        <v>221</v>
      </c>
      <c r="N269" s="264" t="s">
        <v>1276</v>
      </c>
      <c r="O269" s="269">
        <v>81865.5</v>
      </c>
      <c r="P269" s="246" t="s">
        <v>1277</v>
      </c>
      <c r="Q269" s="265" t="s">
        <v>203</v>
      </c>
      <c r="R269" s="307" t="s">
        <v>3347</v>
      </c>
      <c r="S269" s="248" t="s">
        <v>204</v>
      </c>
      <c r="T269" s="249">
        <v>42544</v>
      </c>
      <c r="U269" s="251" t="s">
        <v>286</v>
      </c>
      <c r="V269" s="251" t="s">
        <v>70</v>
      </c>
      <c r="W269" s="252">
        <v>42522</v>
      </c>
      <c r="X269" s="253" t="s">
        <v>3293</v>
      </c>
      <c r="Y269" s="254" t="s">
        <v>204</v>
      </c>
      <c r="Z269" s="255">
        <v>42572</v>
      </c>
      <c r="AA269" s="254" t="s">
        <v>1278</v>
      </c>
      <c r="AB269" s="254" t="s">
        <v>1279</v>
      </c>
      <c r="AC269" s="277"/>
      <c r="AD269" s="257"/>
      <c r="AE269" s="258" t="s">
        <v>355</v>
      </c>
    </row>
    <row r="270" spans="1:31" ht="24.95" customHeight="1" x14ac:dyDescent="0.25">
      <c r="A270" s="232">
        <v>263</v>
      </c>
      <c r="B270" s="241" t="s">
        <v>1280</v>
      </c>
      <c r="C270" s="241">
        <f t="shared" si="4"/>
        <v>11</v>
      </c>
      <c r="D270" s="241"/>
      <c r="E270" s="242"/>
      <c r="F270" s="241" t="s">
        <v>4629</v>
      </c>
      <c r="G270" s="241">
        <v>11</v>
      </c>
      <c r="H270" s="241" t="s">
        <v>4629</v>
      </c>
      <c r="I270" s="242"/>
      <c r="J270" s="242"/>
      <c r="K270" s="281" t="s">
        <v>1282</v>
      </c>
      <c r="L270" s="243">
        <v>42523</v>
      </c>
      <c r="M270" s="244" t="s">
        <v>271</v>
      </c>
      <c r="N270" s="281" t="s">
        <v>1283</v>
      </c>
      <c r="O270" s="269">
        <v>2300</v>
      </c>
      <c r="P270" s="246" t="s">
        <v>1284</v>
      </c>
      <c r="Q270" s="265" t="s">
        <v>203</v>
      </c>
      <c r="R270" s="243">
        <v>42406</v>
      </c>
      <c r="S270" s="248" t="s">
        <v>203</v>
      </c>
      <c r="T270" s="249">
        <v>42576</v>
      </c>
      <c r="U270" s="251" t="s">
        <v>286</v>
      </c>
      <c r="V270" s="251" t="s">
        <v>70</v>
      </c>
      <c r="W270" s="252">
        <v>42551</v>
      </c>
      <c r="X270" s="253" t="s">
        <v>1285</v>
      </c>
      <c r="Y270" s="254" t="s">
        <v>203</v>
      </c>
      <c r="Z270" s="255">
        <v>42556</v>
      </c>
      <c r="AA270" s="254" t="s">
        <v>4630</v>
      </c>
      <c r="AB270" s="254" t="s">
        <v>1093</v>
      </c>
      <c r="AC270" s="256" t="s">
        <v>872</v>
      </c>
      <c r="AD270" s="257">
        <v>42576</v>
      </c>
      <c r="AE270" s="258">
        <v>17</v>
      </c>
    </row>
    <row r="271" spans="1:31" ht="24.95" customHeight="1" x14ac:dyDescent="0.25">
      <c r="A271" s="232">
        <v>264</v>
      </c>
      <c r="B271" s="241" t="s">
        <v>1287</v>
      </c>
      <c r="C271" s="241">
        <f t="shared" si="4"/>
        <v>11</v>
      </c>
      <c r="D271" s="241"/>
      <c r="E271" s="242"/>
      <c r="F271" s="241" t="s">
        <v>4631</v>
      </c>
      <c r="G271" s="241">
        <v>11</v>
      </c>
      <c r="H271" s="241" t="s">
        <v>4631</v>
      </c>
      <c r="I271" s="242"/>
      <c r="J271" s="242"/>
      <c r="K271" s="281" t="s">
        <v>1289</v>
      </c>
      <c r="L271" s="243">
        <v>42523</v>
      </c>
      <c r="M271" s="244" t="s">
        <v>271</v>
      </c>
      <c r="N271" s="264" t="s">
        <v>1290</v>
      </c>
      <c r="O271" s="269">
        <v>2300</v>
      </c>
      <c r="P271" s="246" t="s">
        <v>1291</v>
      </c>
      <c r="Q271" s="265" t="s">
        <v>203</v>
      </c>
      <c r="R271" s="243">
        <v>42406</v>
      </c>
      <c r="S271" s="248" t="s">
        <v>204</v>
      </c>
      <c r="T271" s="294">
        <v>42549</v>
      </c>
      <c r="U271" s="251" t="s">
        <v>286</v>
      </c>
      <c r="V271" s="251" t="s">
        <v>70</v>
      </c>
      <c r="W271" s="252">
        <v>42536</v>
      </c>
      <c r="X271" s="253" t="s">
        <v>1292</v>
      </c>
      <c r="Y271" s="254" t="s">
        <v>203</v>
      </c>
      <c r="Z271" s="255">
        <v>42556</v>
      </c>
      <c r="AA271" s="254" t="s">
        <v>1293</v>
      </c>
      <c r="AB271" s="254" t="s">
        <v>1093</v>
      </c>
      <c r="AC271" s="256" t="s">
        <v>422</v>
      </c>
      <c r="AD271" s="257">
        <v>42556</v>
      </c>
      <c r="AE271" s="258">
        <v>37</v>
      </c>
    </row>
    <row r="272" spans="1:31" ht="24.95" customHeight="1" x14ac:dyDescent="0.25">
      <c r="A272" s="232">
        <v>265</v>
      </c>
      <c r="B272" s="241" t="s">
        <v>1295</v>
      </c>
      <c r="C272" s="241">
        <f t="shared" si="4"/>
        <v>11</v>
      </c>
      <c r="D272" s="241"/>
      <c r="E272" s="242"/>
      <c r="F272" s="241" t="s">
        <v>4632</v>
      </c>
      <c r="G272" s="241">
        <v>11</v>
      </c>
      <c r="H272" s="241" t="s">
        <v>4632</v>
      </c>
      <c r="I272" s="242"/>
      <c r="J272" s="242"/>
      <c r="K272" s="281" t="s">
        <v>1297</v>
      </c>
      <c r="L272" s="243">
        <v>42523</v>
      </c>
      <c r="M272" s="244" t="s">
        <v>271</v>
      </c>
      <c r="N272" s="264" t="s">
        <v>1298</v>
      </c>
      <c r="O272" s="269">
        <v>2300</v>
      </c>
      <c r="P272" s="246" t="s">
        <v>1299</v>
      </c>
      <c r="Q272" s="265" t="s">
        <v>203</v>
      </c>
      <c r="R272" s="243">
        <v>42406</v>
      </c>
      <c r="S272" s="248" t="s">
        <v>203</v>
      </c>
      <c r="T272" s="249">
        <v>42555</v>
      </c>
      <c r="U272" s="251" t="s">
        <v>286</v>
      </c>
      <c r="V272" s="251" t="s">
        <v>70</v>
      </c>
      <c r="W272" s="252">
        <v>42523</v>
      </c>
      <c r="X272" s="253" t="s">
        <v>1300</v>
      </c>
      <c r="Y272" s="254" t="s">
        <v>203</v>
      </c>
      <c r="Z272" s="255">
        <v>42557</v>
      </c>
      <c r="AA272" s="254" t="s">
        <v>1301</v>
      </c>
      <c r="AB272" s="254" t="s">
        <v>1302</v>
      </c>
      <c r="AC272" s="256" t="s">
        <v>422</v>
      </c>
      <c r="AD272" s="257">
        <v>42557</v>
      </c>
      <c r="AE272" s="258">
        <v>36</v>
      </c>
    </row>
    <row r="273" spans="1:31" ht="24.95" customHeight="1" x14ac:dyDescent="0.25">
      <c r="A273" s="232">
        <v>266</v>
      </c>
      <c r="B273" s="241" t="s">
        <v>1303</v>
      </c>
      <c r="C273" s="241">
        <f t="shared" si="4"/>
        <v>11</v>
      </c>
      <c r="D273" s="241"/>
      <c r="E273" s="242"/>
      <c r="F273" s="241" t="s">
        <v>4633</v>
      </c>
      <c r="G273" s="241">
        <v>11</v>
      </c>
      <c r="H273" s="241" t="s">
        <v>4633</v>
      </c>
      <c r="I273" s="242"/>
      <c r="J273" s="242"/>
      <c r="K273" s="281" t="s">
        <v>1305</v>
      </c>
      <c r="L273" s="243">
        <v>42523</v>
      </c>
      <c r="M273" s="244" t="s">
        <v>271</v>
      </c>
      <c r="N273" s="264" t="s">
        <v>1306</v>
      </c>
      <c r="O273" s="269">
        <v>2300</v>
      </c>
      <c r="P273" s="246" t="s">
        <v>1307</v>
      </c>
      <c r="Q273" s="265" t="s">
        <v>203</v>
      </c>
      <c r="R273" s="243">
        <v>42406</v>
      </c>
      <c r="S273" s="248" t="s">
        <v>203</v>
      </c>
      <c r="T273" s="249">
        <v>42576</v>
      </c>
      <c r="U273" s="251" t="s">
        <v>286</v>
      </c>
      <c r="V273" s="251" t="s">
        <v>70</v>
      </c>
      <c r="W273" s="252">
        <v>42523</v>
      </c>
      <c r="X273" s="253" t="s">
        <v>3293</v>
      </c>
      <c r="Y273" s="254" t="s">
        <v>204</v>
      </c>
      <c r="Z273" s="255">
        <v>42585</v>
      </c>
      <c r="AA273" s="254" t="s">
        <v>3362</v>
      </c>
      <c r="AB273" s="263"/>
      <c r="AC273" s="256" t="s">
        <v>761</v>
      </c>
      <c r="AD273" s="257">
        <v>42585</v>
      </c>
      <c r="AE273" s="258" t="s">
        <v>355</v>
      </c>
    </row>
    <row r="274" spans="1:31" ht="24.95" customHeight="1" x14ac:dyDescent="0.25">
      <c r="A274" s="232">
        <v>267</v>
      </c>
      <c r="B274" s="242">
        <v>0</v>
      </c>
      <c r="C274" s="241">
        <f t="shared" si="4"/>
        <v>1</v>
      </c>
      <c r="D274" s="242"/>
      <c r="E274" s="242"/>
      <c r="F274" s="242"/>
      <c r="G274" s="241">
        <v>0</v>
      </c>
      <c r="H274" s="241"/>
      <c r="I274" s="242"/>
      <c r="J274" s="241" t="s">
        <v>1308</v>
      </c>
      <c r="K274" s="242"/>
      <c r="L274" s="243">
        <v>42482</v>
      </c>
      <c r="M274" s="244" t="s">
        <v>47</v>
      </c>
      <c r="N274" s="264" t="s">
        <v>528</v>
      </c>
      <c r="O274" s="242"/>
      <c r="P274" s="246" t="s">
        <v>1309</v>
      </c>
      <c r="Q274" s="265" t="s">
        <v>56</v>
      </c>
      <c r="R274" s="242"/>
      <c r="S274" s="261"/>
      <c r="T274" s="262"/>
      <c r="U274" s="262"/>
      <c r="V274" s="251" t="s">
        <v>205</v>
      </c>
      <c r="W274" s="261"/>
      <c r="X274" s="253" t="s">
        <v>1310</v>
      </c>
      <c r="Y274" s="263"/>
      <c r="Z274" s="263"/>
      <c r="AA274" s="263"/>
      <c r="AB274" s="263"/>
      <c r="AC274" s="256" t="s">
        <v>290</v>
      </c>
      <c r="AD274" s="257">
        <v>42537</v>
      </c>
      <c r="AE274" s="258">
        <v>56</v>
      </c>
    </row>
    <row r="275" spans="1:31" ht="24.95" customHeight="1" x14ac:dyDescent="0.25">
      <c r="A275" s="232">
        <v>268</v>
      </c>
      <c r="B275" s="241" t="s">
        <v>1311</v>
      </c>
      <c r="C275" s="241">
        <f t="shared" si="4"/>
        <v>11</v>
      </c>
      <c r="D275" s="241"/>
      <c r="E275" s="242"/>
      <c r="F275" s="241" t="s">
        <v>4634</v>
      </c>
      <c r="G275" s="241">
        <v>11</v>
      </c>
      <c r="H275" s="241" t="s">
        <v>4634</v>
      </c>
      <c r="I275" s="242"/>
      <c r="J275" s="242"/>
      <c r="K275" s="281" t="s">
        <v>1313</v>
      </c>
      <c r="L275" s="243">
        <v>42523</v>
      </c>
      <c r="M275" s="244" t="s">
        <v>271</v>
      </c>
      <c r="N275" s="264" t="s">
        <v>1314</v>
      </c>
      <c r="O275" s="269">
        <v>4600</v>
      </c>
      <c r="P275" s="246" t="s">
        <v>1315</v>
      </c>
      <c r="Q275" s="265" t="s">
        <v>203</v>
      </c>
      <c r="R275" s="243">
        <v>42406</v>
      </c>
      <c r="S275" s="248" t="s">
        <v>203</v>
      </c>
      <c r="T275" s="294">
        <v>42576</v>
      </c>
      <c r="U275" s="251" t="s">
        <v>286</v>
      </c>
      <c r="V275" s="251" t="s">
        <v>70</v>
      </c>
      <c r="W275" s="252">
        <v>42536</v>
      </c>
      <c r="X275" s="253" t="s">
        <v>3293</v>
      </c>
      <c r="Y275" s="254" t="s">
        <v>204</v>
      </c>
      <c r="Z275" s="255">
        <v>42585</v>
      </c>
      <c r="AA275" s="254" t="s">
        <v>3363</v>
      </c>
      <c r="AB275" s="263"/>
      <c r="AC275" s="256" t="s">
        <v>761</v>
      </c>
      <c r="AD275" s="257">
        <v>42585</v>
      </c>
      <c r="AE275" s="258" t="s">
        <v>355</v>
      </c>
    </row>
    <row r="276" spans="1:31" ht="24.95" customHeight="1" x14ac:dyDescent="0.25">
      <c r="A276" s="232">
        <v>269</v>
      </c>
      <c r="B276" s="241" t="s">
        <v>1317</v>
      </c>
      <c r="C276" s="241">
        <f t="shared" si="4"/>
        <v>11</v>
      </c>
      <c r="D276" s="241"/>
      <c r="E276" s="242"/>
      <c r="F276" s="241" t="s">
        <v>4635</v>
      </c>
      <c r="G276" s="241">
        <v>11</v>
      </c>
      <c r="H276" s="241" t="s">
        <v>4635</v>
      </c>
      <c r="I276" s="242"/>
      <c r="J276" s="242"/>
      <c r="K276" s="281" t="s">
        <v>1319</v>
      </c>
      <c r="L276" s="243">
        <v>42523</v>
      </c>
      <c r="M276" s="244" t="s">
        <v>271</v>
      </c>
      <c r="N276" s="264" t="s">
        <v>1320</v>
      </c>
      <c r="O276" s="269">
        <v>2300</v>
      </c>
      <c r="P276" s="246" t="s">
        <v>1321</v>
      </c>
      <c r="Q276" s="265" t="s">
        <v>203</v>
      </c>
      <c r="R276" s="243">
        <v>42406</v>
      </c>
      <c r="S276" s="248" t="s">
        <v>203</v>
      </c>
      <c r="T276" s="249">
        <v>42555</v>
      </c>
      <c r="U276" s="251" t="s">
        <v>286</v>
      </c>
      <c r="V276" s="251" t="s">
        <v>70</v>
      </c>
      <c r="W276" s="252">
        <v>42523</v>
      </c>
      <c r="X276" s="253" t="s">
        <v>1322</v>
      </c>
      <c r="Y276" s="254" t="s">
        <v>203</v>
      </c>
      <c r="Z276" s="255">
        <v>42557</v>
      </c>
      <c r="AA276" s="254" t="s">
        <v>1323</v>
      </c>
      <c r="AB276" s="254" t="s">
        <v>1302</v>
      </c>
      <c r="AC276" s="256" t="s">
        <v>422</v>
      </c>
      <c r="AD276" s="257">
        <v>42557</v>
      </c>
      <c r="AE276" s="258">
        <v>36</v>
      </c>
    </row>
    <row r="277" spans="1:31" ht="24.95" customHeight="1" x14ac:dyDescent="0.25">
      <c r="A277" s="232">
        <v>270</v>
      </c>
      <c r="B277" s="241" t="s">
        <v>1324</v>
      </c>
      <c r="C277" s="241">
        <f t="shared" si="4"/>
        <v>11</v>
      </c>
      <c r="D277" s="241"/>
      <c r="E277" s="242"/>
      <c r="F277" s="241" t="s">
        <v>4636</v>
      </c>
      <c r="G277" s="241">
        <v>11</v>
      </c>
      <c r="H277" s="241" t="s">
        <v>4636</v>
      </c>
      <c r="I277" s="242"/>
      <c r="J277" s="242"/>
      <c r="K277" s="281" t="s">
        <v>1326</v>
      </c>
      <c r="L277" s="243">
        <v>42523</v>
      </c>
      <c r="M277" s="244" t="s">
        <v>271</v>
      </c>
      <c r="N277" s="264" t="s">
        <v>1327</v>
      </c>
      <c r="O277" s="269">
        <v>2300</v>
      </c>
      <c r="P277" s="246" t="s">
        <v>1328</v>
      </c>
      <c r="Q277" s="265" t="s">
        <v>203</v>
      </c>
      <c r="R277" s="243">
        <v>42406</v>
      </c>
      <c r="S277" s="248" t="s">
        <v>203</v>
      </c>
      <c r="T277" s="249">
        <v>42576</v>
      </c>
      <c r="U277" s="251" t="s">
        <v>286</v>
      </c>
      <c r="V277" s="251" t="s">
        <v>70</v>
      </c>
      <c r="W277" s="252">
        <v>42523</v>
      </c>
      <c r="X277" s="253" t="s">
        <v>3293</v>
      </c>
      <c r="Y277" s="254" t="s">
        <v>204</v>
      </c>
      <c r="Z277" s="255">
        <v>42585</v>
      </c>
      <c r="AA277" s="254" t="s">
        <v>3364</v>
      </c>
      <c r="AB277" s="254" t="s">
        <v>1329</v>
      </c>
      <c r="AC277" s="256" t="s">
        <v>761</v>
      </c>
      <c r="AD277" s="257">
        <v>42585</v>
      </c>
      <c r="AE277" s="258" t="s">
        <v>355</v>
      </c>
    </row>
    <row r="278" spans="1:31" ht="24.95" customHeight="1" x14ac:dyDescent="0.25">
      <c r="A278" s="232">
        <v>271</v>
      </c>
      <c r="B278" s="241" t="s">
        <v>1330</v>
      </c>
      <c r="C278" s="241">
        <f t="shared" si="4"/>
        <v>11</v>
      </c>
      <c r="D278" s="241"/>
      <c r="E278" s="242"/>
      <c r="F278" s="241" t="s">
        <v>4637</v>
      </c>
      <c r="G278" s="241">
        <v>11</v>
      </c>
      <c r="H278" s="241" t="s">
        <v>4637</v>
      </c>
      <c r="I278" s="242"/>
      <c r="J278" s="242"/>
      <c r="K278" s="281" t="s">
        <v>1332</v>
      </c>
      <c r="L278" s="243">
        <v>42523</v>
      </c>
      <c r="M278" s="244" t="s">
        <v>271</v>
      </c>
      <c r="N278" s="264" t="s">
        <v>1333</v>
      </c>
      <c r="O278" s="269">
        <v>2300</v>
      </c>
      <c r="P278" s="246" t="s">
        <v>1334</v>
      </c>
      <c r="Q278" s="265" t="s">
        <v>203</v>
      </c>
      <c r="R278" s="243">
        <v>42406</v>
      </c>
      <c r="S278" s="248" t="s">
        <v>203</v>
      </c>
      <c r="T278" s="249">
        <v>42555</v>
      </c>
      <c r="U278" s="251" t="s">
        <v>286</v>
      </c>
      <c r="V278" s="251" t="s">
        <v>70</v>
      </c>
      <c r="W278" s="252">
        <v>42523</v>
      </c>
      <c r="X278" s="253" t="s">
        <v>1335</v>
      </c>
      <c r="Y278" s="254" t="s">
        <v>203</v>
      </c>
      <c r="Z278" s="255">
        <v>42558</v>
      </c>
      <c r="AA278" s="254" t="s">
        <v>1336</v>
      </c>
      <c r="AB278" s="254" t="s">
        <v>1337</v>
      </c>
      <c r="AC278" s="256" t="s">
        <v>422</v>
      </c>
      <c r="AD278" s="257">
        <v>42557</v>
      </c>
      <c r="AE278" s="258">
        <v>36</v>
      </c>
    </row>
    <row r="279" spans="1:31" ht="24.95" customHeight="1" x14ac:dyDescent="0.25">
      <c r="A279" s="232">
        <v>272</v>
      </c>
      <c r="B279" s="241" t="s">
        <v>1338</v>
      </c>
      <c r="C279" s="241">
        <f t="shared" si="4"/>
        <v>11</v>
      </c>
      <c r="D279" s="241"/>
      <c r="E279" s="242"/>
      <c r="F279" s="241" t="s">
        <v>4638</v>
      </c>
      <c r="G279" s="241">
        <v>11</v>
      </c>
      <c r="H279" s="241" t="s">
        <v>4638</v>
      </c>
      <c r="I279" s="242"/>
      <c r="J279" s="242"/>
      <c r="K279" s="244" t="s">
        <v>1340</v>
      </c>
      <c r="L279" s="311">
        <v>42523</v>
      </c>
      <c r="M279" s="244" t="s">
        <v>271</v>
      </c>
      <c r="N279" s="276" t="s">
        <v>1341</v>
      </c>
      <c r="O279" s="245">
        <v>2300</v>
      </c>
      <c r="P279" s="246" t="s">
        <v>1342</v>
      </c>
      <c r="Q279" s="312" t="s">
        <v>203</v>
      </c>
      <c r="R279" s="311">
        <v>42406</v>
      </c>
      <c r="S279" s="248" t="s">
        <v>203</v>
      </c>
      <c r="T279" s="294">
        <v>42576</v>
      </c>
      <c r="U279" s="251" t="s">
        <v>286</v>
      </c>
      <c r="V279" s="251" t="s">
        <v>70</v>
      </c>
      <c r="W279" s="252">
        <v>42536</v>
      </c>
      <c r="X279" s="253" t="s">
        <v>1292</v>
      </c>
      <c r="Y279" s="254" t="s">
        <v>203</v>
      </c>
      <c r="Z279" s="255">
        <v>42556</v>
      </c>
      <c r="AA279" s="254" t="s">
        <v>4639</v>
      </c>
      <c r="AB279" s="254" t="s">
        <v>1093</v>
      </c>
      <c r="AC279" s="256" t="s">
        <v>872</v>
      </c>
      <c r="AD279" s="257">
        <v>42576</v>
      </c>
      <c r="AE279" s="258">
        <v>17</v>
      </c>
    </row>
    <row r="280" spans="1:31" ht="24.95" customHeight="1" x14ac:dyDescent="0.25">
      <c r="A280" s="232">
        <v>273</v>
      </c>
      <c r="B280" s="241" t="s">
        <v>1343</v>
      </c>
      <c r="C280" s="241">
        <f t="shared" si="4"/>
        <v>11</v>
      </c>
      <c r="D280" s="241"/>
      <c r="E280" s="242"/>
      <c r="F280" s="241" t="s">
        <v>4640</v>
      </c>
      <c r="G280" s="241">
        <v>11</v>
      </c>
      <c r="H280" s="241" t="s">
        <v>4640</v>
      </c>
      <c r="I280" s="242"/>
      <c r="J280" s="242"/>
      <c r="K280" s="281" t="s">
        <v>1345</v>
      </c>
      <c r="L280" s="243">
        <v>42523</v>
      </c>
      <c r="M280" s="244" t="s">
        <v>271</v>
      </c>
      <c r="N280" s="264" t="s">
        <v>1346</v>
      </c>
      <c r="O280" s="269">
        <v>2300</v>
      </c>
      <c r="P280" s="246" t="s">
        <v>1347</v>
      </c>
      <c r="Q280" s="265" t="s">
        <v>203</v>
      </c>
      <c r="R280" s="243">
        <v>42406</v>
      </c>
      <c r="S280" s="248" t="s">
        <v>204</v>
      </c>
      <c r="T280" s="249">
        <v>42549</v>
      </c>
      <c r="U280" s="251" t="s">
        <v>286</v>
      </c>
      <c r="V280" s="251" t="s">
        <v>70</v>
      </c>
      <c r="W280" s="252">
        <v>42549</v>
      </c>
      <c r="X280" s="253" t="s">
        <v>1348</v>
      </c>
      <c r="Y280" s="254" t="s">
        <v>203</v>
      </c>
      <c r="Z280" s="255">
        <v>42556</v>
      </c>
      <c r="AA280" s="254" t="s">
        <v>1349</v>
      </c>
      <c r="AB280" s="254" t="s">
        <v>1093</v>
      </c>
      <c r="AC280" s="256" t="s">
        <v>422</v>
      </c>
      <c r="AD280" s="257">
        <v>42557</v>
      </c>
      <c r="AE280" s="258">
        <v>36</v>
      </c>
    </row>
    <row r="281" spans="1:31" ht="24.95" customHeight="1" x14ac:dyDescent="0.25">
      <c r="A281" s="232">
        <v>274</v>
      </c>
      <c r="B281" s="241" t="s">
        <v>1351</v>
      </c>
      <c r="C281" s="241">
        <f t="shared" si="4"/>
        <v>11</v>
      </c>
      <c r="D281" s="241"/>
      <c r="E281" s="242"/>
      <c r="F281" s="241" t="s">
        <v>4641</v>
      </c>
      <c r="G281" s="241">
        <v>11</v>
      </c>
      <c r="H281" s="241" t="s">
        <v>4641</v>
      </c>
      <c r="I281" s="242"/>
      <c r="J281" s="242"/>
      <c r="K281" s="281" t="s">
        <v>1353</v>
      </c>
      <c r="L281" s="243">
        <v>42523</v>
      </c>
      <c r="M281" s="244" t="s">
        <v>271</v>
      </c>
      <c r="N281" s="264" t="s">
        <v>1354</v>
      </c>
      <c r="O281" s="269">
        <v>2300</v>
      </c>
      <c r="P281" s="246" t="s">
        <v>1355</v>
      </c>
      <c r="Q281" s="265" t="s">
        <v>203</v>
      </c>
      <c r="R281" s="243">
        <v>42406</v>
      </c>
      <c r="S281" s="248" t="s">
        <v>203</v>
      </c>
      <c r="T281" s="249">
        <v>42555</v>
      </c>
      <c r="U281" s="251" t="s">
        <v>286</v>
      </c>
      <c r="V281" s="251" t="s">
        <v>70</v>
      </c>
      <c r="W281" s="252">
        <v>42523</v>
      </c>
      <c r="X281" s="253" t="s">
        <v>1335</v>
      </c>
      <c r="Y281" s="254" t="s">
        <v>203</v>
      </c>
      <c r="Z281" s="255">
        <v>42556</v>
      </c>
      <c r="AA281" s="254" t="s">
        <v>1356</v>
      </c>
      <c r="AB281" s="254" t="s">
        <v>1337</v>
      </c>
      <c r="AC281" s="256" t="s">
        <v>422</v>
      </c>
      <c r="AD281" s="257">
        <v>42557</v>
      </c>
      <c r="AE281" s="258">
        <v>36</v>
      </c>
    </row>
    <row r="282" spans="1:31" ht="24.95" customHeight="1" x14ac:dyDescent="0.25">
      <c r="A282" s="232">
        <v>275</v>
      </c>
      <c r="B282" s="241" t="s">
        <v>1357</v>
      </c>
      <c r="C282" s="241">
        <f t="shared" si="4"/>
        <v>11</v>
      </c>
      <c r="D282" s="241"/>
      <c r="E282" s="242"/>
      <c r="F282" s="241" t="s">
        <v>4642</v>
      </c>
      <c r="G282" s="241">
        <v>11</v>
      </c>
      <c r="H282" s="241" t="s">
        <v>4642</v>
      </c>
      <c r="I282" s="242"/>
      <c r="J282" s="242"/>
      <c r="K282" s="281" t="s">
        <v>1359</v>
      </c>
      <c r="L282" s="243">
        <v>42523</v>
      </c>
      <c r="M282" s="244" t="s">
        <v>271</v>
      </c>
      <c r="N282" s="264" t="s">
        <v>1360</v>
      </c>
      <c r="O282" s="269">
        <v>2300</v>
      </c>
      <c r="P282" s="246" t="s">
        <v>1361</v>
      </c>
      <c r="Q282" s="265" t="s">
        <v>203</v>
      </c>
      <c r="R282" s="243">
        <v>42406</v>
      </c>
      <c r="S282" s="248" t="s">
        <v>203</v>
      </c>
      <c r="T282" s="249">
        <v>42555</v>
      </c>
      <c r="U282" s="251" t="s">
        <v>286</v>
      </c>
      <c r="V282" s="251" t="s">
        <v>70</v>
      </c>
      <c r="W282" s="252">
        <v>42523</v>
      </c>
      <c r="X282" s="253" t="s">
        <v>1362</v>
      </c>
      <c r="Y282" s="254" t="s">
        <v>203</v>
      </c>
      <c r="Z282" s="255">
        <v>42556</v>
      </c>
      <c r="AA282" s="254" t="s">
        <v>1363</v>
      </c>
      <c r="AB282" s="254" t="s">
        <v>1364</v>
      </c>
      <c r="AC282" s="256" t="s">
        <v>422</v>
      </c>
      <c r="AD282" s="257">
        <v>42557</v>
      </c>
      <c r="AE282" s="258">
        <v>36</v>
      </c>
    </row>
    <row r="283" spans="1:31" ht="24.95" customHeight="1" x14ac:dyDescent="0.25">
      <c r="A283" s="232">
        <v>276</v>
      </c>
      <c r="B283" s="241" t="s">
        <v>1365</v>
      </c>
      <c r="C283" s="241">
        <f t="shared" si="4"/>
        <v>11</v>
      </c>
      <c r="D283" s="241"/>
      <c r="E283" s="242"/>
      <c r="F283" s="242"/>
      <c r="G283" s="241">
        <v>0</v>
      </c>
      <c r="H283" s="241"/>
      <c r="I283" s="242"/>
      <c r="J283" s="242"/>
      <c r="K283" s="281" t="s">
        <v>1366</v>
      </c>
      <c r="L283" s="243">
        <v>42425</v>
      </c>
      <c r="M283" s="244" t="s">
        <v>284</v>
      </c>
      <c r="N283" s="264" t="s">
        <v>403</v>
      </c>
      <c r="O283" s="242"/>
      <c r="P283" s="246" t="s">
        <v>1367</v>
      </c>
      <c r="Q283" s="265" t="s">
        <v>203</v>
      </c>
      <c r="R283" s="242"/>
      <c r="S283" s="248" t="s">
        <v>56</v>
      </c>
      <c r="T283" s="249">
        <v>42524</v>
      </c>
      <c r="U283" s="251" t="s">
        <v>456</v>
      </c>
      <c r="V283" s="251" t="s">
        <v>457</v>
      </c>
      <c r="W283" s="252">
        <v>42523</v>
      </c>
      <c r="X283" s="253" t="s">
        <v>1368</v>
      </c>
      <c r="Y283" s="254" t="s">
        <v>204</v>
      </c>
      <c r="Z283" s="255">
        <v>42579</v>
      </c>
      <c r="AA283" s="254" t="s">
        <v>1369</v>
      </c>
      <c r="AB283" s="263"/>
      <c r="AC283" s="256" t="s">
        <v>1370</v>
      </c>
      <c r="AD283" s="257">
        <v>42579</v>
      </c>
      <c r="AE283" s="258">
        <v>14</v>
      </c>
    </row>
    <row r="284" spans="1:31" ht="24.95" customHeight="1" x14ac:dyDescent="0.25">
      <c r="A284" s="232">
        <v>277</v>
      </c>
      <c r="B284" s="241" t="s">
        <v>1371</v>
      </c>
      <c r="C284" s="241">
        <f t="shared" si="4"/>
        <v>11</v>
      </c>
      <c r="D284" s="241"/>
      <c r="E284" s="242"/>
      <c r="F284" s="241" t="s">
        <v>4643</v>
      </c>
      <c r="G284" s="241">
        <v>11</v>
      </c>
      <c r="H284" s="241"/>
      <c r="I284" s="242"/>
      <c r="J284" s="242"/>
      <c r="K284" s="278" t="s">
        <v>1372</v>
      </c>
      <c r="L284" s="243">
        <v>42496</v>
      </c>
      <c r="M284" s="244" t="s">
        <v>271</v>
      </c>
      <c r="N284" s="295" t="s">
        <v>1373</v>
      </c>
      <c r="O284" s="245">
        <v>4000</v>
      </c>
      <c r="P284" s="246" t="s">
        <v>1374</v>
      </c>
      <c r="Q284" s="295" t="s">
        <v>203</v>
      </c>
      <c r="R284" s="242"/>
      <c r="S284" s="248" t="s">
        <v>204</v>
      </c>
      <c r="T284" s="249">
        <v>42507</v>
      </c>
      <c r="U284" s="262"/>
      <c r="V284" s="251" t="s">
        <v>205</v>
      </c>
      <c r="W284" s="261"/>
      <c r="X284" s="253"/>
      <c r="Y284" s="254" t="s">
        <v>177</v>
      </c>
      <c r="Z284" s="255">
        <v>42500</v>
      </c>
      <c r="AA284" s="254" t="s">
        <v>1375</v>
      </c>
      <c r="AB284" s="254" t="s">
        <v>1205</v>
      </c>
      <c r="AC284" s="256" t="s">
        <v>177</v>
      </c>
      <c r="AD284" s="257">
        <v>42513</v>
      </c>
      <c r="AE284" s="258">
        <v>80</v>
      </c>
    </row>
    <row r="285" spans="1:31" ht="24.95" customHeight="1" x14ac:dyDescent="0.25">
      <c r="A285" s="232">
        <v>278</v>
      </c>
      <c r="B285" s="241" t="s">
        <v>1376</v>
      </c>
      <c r="C285" s="241">
        <f t="shared" si="4"/>
        <v>11</v>
      </c>
      <c r="D285" s="241"/>
      <c r="E285" s="242"/>
      <c r="F285" s="241" t="s">
        <v>4644</v>
      </c>
      <c r="G285" s="241">
        <v>11</v>
      </c>
      <c r="H285" s="241" t="s">
        <v>4644</v>
      </c>
      <c r="I285" s="242"/>
      <c r="J285" s="242"/>
      <c r="K285" s="281" t="s">
        <v>1378</v>
      </c>
      <c r="L285" s="243">
        <v>42520</v>
      </c>
      <c r="M285" s="244" t="s">
        <v>228</v>
      </c>
      <c r="N285" s="264" t="s">
        <v>1379</v>
      </c>
      <c r="O285" s="242"/>
      <c r="P285" s="246" t="s">
        <v>1380</v>
      </c>
      <c r="Q285" s="265" t="s">
        <v>197</v>
      </c>
      <c r="R285" s="242"/>
      <c r="S285" s="248" t="s">
        <v>240</v>
      </c>
      <c r="T285" s="249">
        <v>42551</v>
      </c>
      <c r="U285" s="250" t="s">
        <v>268</v>
      </c>
      <c r="V285" s="251" t="s">
        <v>112</v>
      </c>
      <c r="W285" s="252">
        <v>42551</v>
      </c>
      <c r="X285" s="253"/>
      <c r="Y285" s="263"/>
      <c r="Z285" s="263"/>
      <c r="AA285" s="263"/>
      <c r="AB285" s="263"/>
      <c r="AC285" s="256" t="s">
        <v>207</v>
      </c>
      <c r="AD285" s="257">
        <v>42566</v>
      </c>
      <c r="AE285" s="258">
        <v>27</v>
      </c>
    </row>
    <row r="286" spans="1:31" ht="24.95" customHeight="1" x14ac:dyDescent="0.25">
      <c r="A286" s="232">
        <v>279</v>
      </c>
      <c r="B286" s="242">
        <v>0</v>
      </c>
      <c r="C286" s="241">
        <f t="shared" si="4"/>
        <v>1</v>
      </c>
      <c r="D286" s="242"/>
      <c r="E286" s="242"/>
      <c r="F286" s="241" t="s">
        <v>4645</v>
      </c>
      <c r="G286" s="241">
        <v>11</v>
      </c>
      <c r="H286" s="241" t="s">
        <v>4645</v>
      </c>
      <c r="I286" s="242"/>
      <c r="J286" s="242"/>
      <c r="K286" s="281" t="s">
        <v>1382</v>
      </c>
      <c r="L286" s="243">
        <v>42523</v>
      </c>
      <c r="M286" s="244" t="s">
        <v>260</v>
      </c>
      <c r="N286" s="242"/>
      <c r="O286" s="269">
        <v>5904000</v>
      </c>
      <c r="P286" s="246" t="s">
        <v>1383</v>
      </c>
      <c r="Q286" s="265" t="s">
        <v>203</v>
      </c>
      <c r="R286" s="242"/>
      <c r="S286" s="248" t="s">
        <v>203</v>
      </c>
      <c r="T286" s="249">
        <v>42524</v>
      </c>
      <c r="U286" s="250" t="s">
        <v>150</v>
      </c>
      <c r="V286" s="251" t="s">
        <v>61</v>
      </c>
      <c r="W286" s="252">
        <v>42524</v>
      </c>
      <c r="X286" s="253" t="s">
        <v>3365</v>
      </c>
      <c r="Y286" s="254" t="s">
        <v>203</v>
      </c>
      <c r="Z286" s="255">
        <v>42551</v>
      </c>
      <c r="AA286" s="254" t="s">
        <v>1384</v>
      </c>
      <c r="AB286" s="254" t="s">
        <v>1385</v>
      </c>
      <c r="AC286" s="256" t="s">
        <v>872</v>
      </c>
      <c r="AD286" s="257"/>
      <c r="AE286" s="258">
        <v>42593</v>
      </c>
    </row>
    <row r="287" spans="1:31" ht="24.95" customHeight="1" x14ac:dyDescent="0.25">
      <c r="A287" s="232">
        <v>280</v>
      </c>
      <c r="B287" s="241" t="s">
        <v>1386</v>
      </c>
      <c r="C287" s="241">
        <f t="shared" si="4"/>
        <v>11</v>
      </c>
      <c r="D287" s="241"/>
      <c r="E287" s="242"/>
      <c r="F287" s="241" t="s">
        <v>4646</v>
      </c>
      <c r="G287" s="241">
        <v>11</v>
      </c>
      <c r="H287" s="241" t="s">
        <v>4646</v>
      </c>
      <c r="I287" s="242"/>
      <c r="J287" s="242"/>
      <c r="K287" s="278" t="s">
        <v>1388</v>
      </c>
      <c r="L287" s="243">
        <v>42496</v>
      </c>
      <c r="M287" s="244" t="s">
        <v>271</v>
      </c>
      <c r="N287" s="295" t="s">
        <v>1389</v>
      </c>
      <c r="O287" s="245">
        <v>4000</v>
      </c>
      <c r="P287" s="246" t="s">
        <v>1390</v>
      </c>
      <c r="Q287" s="295" t="s">
        <v>203</v>
      </c>
      <c r="R287" s="242"/>
      <c r="S287" s="248" t="s">
        <v>1391</v>
      </c>
      <c r="T287" s="249">
        <v>42507</v>
      </c>
      <c r="U287" s="262"/>
      <c r="V287" s="251" t="s">
        <v>205</v>
      </c>
      <c r="W287" s="261"/>
      <c r="X287" s="253"/>
      <c r="Y287" s="254" t="s">
        <v>177</v>
      </c>
      <c r="Z287" s="255">
        <v>42500</v>
      </c>
      <c r="AA287" s="254" t="s">
        <v>1392</v>
      </c>
      <c r="AB287" s="254" t="s">
        <v>1205</v>
      </c>
      <c r="AC287" s="256" t="s">
        <v>177</v>
      </c>
      <c r="AD287" s="257">
        <v>42513</v>
      </c>
      <c r="AE287" s="258">
        <v>80</v>
      </c>
    </row>
    <row r="288" spans="1:31" ht="24.95" customHeight="1" x14ac:dyDescent="0.25">
      <c r="A288" s="232">
        <v>281</v>
      </c>
      <c r="B288" s="241" t="s">
        <v>1393</v>
      </c>
      <c r="C288" s="241">
        <f t="shared" si="4"/>
        <v>11</v>
      </c>
      <c r="D288" s="241"/>
      <c r="E288" s="242"/>
      <c r="F288" s="241" t="s">
        <v>4647</v>
      </c>
      <c r="G288" s="241">
        <v>11</v>
      </c>
      <c r="H288" s="241" t="s">
        <v>4647</v>
      </c>
      <c r="I288" s="242"/>
      <c r="J288" s="242"/>
      <c r="K288" s="281" t="s">
        <v>1395</v>
      </c>
      <c r="L288" s="243">
        <v>42522</v>
      </c>
      <c r="M288" s="244" t="s">
        <v>323</v>
      </c>
      <c r="N288" s="264" t="s">
        <v>1396</v>
      </c>
      <c r="O288" s="242"/>
      <c r="P288" s="246" t="s">
        <v>1397</v>
      </c>
      <c r="Q288" s="265" t="s">
        <v>116</v>
      </c>
      <c r="R288" s="242"/>
      <c r="S288" s="248" t="s">
        <v>204</v>
      </c>
      <c r="T288" s="249">
        <v>42544</v>
      </c>
      <c r="U288" s="313" t="s">
        <v>1398</v>
      </c>
      <c r="V288" s="251" t="s">
        <v>1399</v>
      </c>
      <c r="W288" s="252">
        <v>42527</v>
      </c>
      <c r="X288" s="253" t="s">
        <v>1400</v>
      </c>
      <c r="Y288" s="254" t="s">
        <v>204</v>
      </c>
      <c r="Z288" s="255">
        <v>42542</v>
      </c>
      <c r="AA288" s="254" t="s">
        <v>1401</v>
      </c>
      <c r="AB288" s="254" t="s">
        <v>1402</v>
      </c>
      <c r="AC288" s="256" t="s">
        <v>207</v>
      </c>
      <c r="AD288" s="257">
        <v>42544</v>
      </c>
      <c r="AE288" s="258">
        <v>49</v>
      </c>
    </row>
    <row r="289" spans="1:31" ht="24.95" customHeight="1" x14ac:dyDescent="0.25">
      <c r="A289" s="232">
        <v>282</v>
      </c>
      <c r="B289" s="241" t="s">
        <v>1403</v>
      </c>
      <c r="C289" s="241">
        <f t="shared" si="4"/>
        <v>11</v>
      </c>
      <c r="D289" s="241"/>
      <c r="E289" s="242"/>
      <c r="F289" s="241" t="s">
        <v>4648</v>
      </c>
      <c r="G289" s="241">
        <v>11</v>
      </c>
      <c r="H289" s="241" t="s">
        <v>4648</v>
      </c>
      <c r="I289" s="242"/>
      <c r="J289" s="242"/>
      <c r="K289" s="278" t="s">
        <v>1405</v>
      </c>
      <c r="L289" s="243">
        <v>42496</v>
      </c>
      <c r="M289" s="244" t="s">
        <v>271</v>
      </c>
      <c r="N289" s="295" t="s">
        <v>1406</v>
      </c>
      <c r="O289" s="245">
        <v>10000</v>
      </c>
      <c r="P289" s="246" t="s">
        <v>1407</v>
      </c>
      <c r="Q289" s="295" t="s">
        <v>203</v>
      </c>
      <c r="R289" s="242"/>
      <c r="S289" s="248" t="s">
        <v>1391</v>
      </c>
      <c r="T289" s="249">
        <v>42507</v>
      </c>
      <c r="U289" s="262"/>
      <c r="V289" s="251" t="s">
        <v>205</v>
      </c>
      <c r="W289" s="261"/>
      <c r="X289" s="253"/>
      <c r="Y289" s="254" t="s">
        <v>177</v>
      </c>
      <c r="Z289" s="255">
        <v>42500</v>
      </c>
      <c r="AA289" s="254" t="s">
        <v>1408</v>
      </c>
      <c r="AB289" s="254" t="s">
        <v>1205</v>
      </c>
      <c r="AC289" s="256" t="s">
        <v>177</v>
      </c>
      <c r="AD289" s="257">
        <v>42513</v>
      </c>
      <c r="AE289" s="258">
        <v>80</v>
      </c>
    </row>
    <row r="290" spans="1:31" ht="24.95" customHeight="1" x14ac:dyDescent="0.25">
      <c r="A290" s="232">
        <v>283</v>
      </c>
      <c r="B290" s="241" t="s">
        <v>1409</v>
      </c>
      <c r="C290" s="241">
        <f t="shared" si="4"/>
        <v>11</v>
      </c>
      <c r="D290" s="241"/>
      <c r="E290" s="242"/>
      <c r="F290" s="241" t="s">
        <v>4649</v>
      </c>
      <c r="G290" s="241">
        <v>11</v>
      </c>
      <c r="H290" s="241" t="s">
        <v>4649</v>
      </c>
      <c r="I290" s="242"/>
      <c r="J290" s="242"/>
      <c r="K290" s="281" t="s">
        <v>1411</v>
      </c>
      <c r="L290" s="243">
        <v>42496</v>
      </c>
      <c r="M290" s="244" t="s">
        <v>497</v>
      </c>
      <c r="N290" s="295" t="s">
        <v>851</v>
      </c>
      <c r="O290" s="276">
        <v>29511.9</v>
      </c>
      <c r="P290" s="246" t="s">
        <v>1412</v>
      </c>
      <c r="Q290" s="265" t="s">
        <v>247</v>
      </c>
      <c r="R290" s="242"/>
      <c r="S290" s="248" t="s">
        <v>204</v>
      </c>
      <c r="T290" s="249">
        <v>42555</v>
      </c>
      <c r="U290" s="313" t="s">
        <v>1413</v>
      </c>
      <c r="V290" s="251" t="s">
        <v>827</v>
      </c>
      <c r="W290" s="252">
        <v>42555</v>
      </c>
      <c r="X290" s="253" t="s">
        <v>1414</v>
      </c>
      <c r="Y290" s="254" t="s">
        <v>206</v>
      </c>
      <c r="Z290" s="255">
        <v>42569</v>
      </c>
      <c r="AA290" s="254" t="s">
        <v>1415</v>
      </c>
      <c r="AB290" s="254" t="s">
        <v>1416</v>
      </c>
      <c r="AC290" s="256" t="s">
        <v>204</v>
      </c>
      <c r="AD290" s="257">
        <v>42573</v>
      </c>
      <c r="AE290" s="258">
        <v>20</v>
      </c>
    </row>
    <row r="291" spans="1:31" ht="24.95" customHeight="1" x14ac:dyDescent="0.25">
      <c r="A291" s="232">
        <v>284</v>
      </c>
      <c r="B291" s="241" t="s">
        <v>1417</v>
      </c>
      <c r="C291" s="241">
        <f t="shared" si="4"/>
        <v>11</v>
      </c>
      <c r="D291" s="241"/>
      <c r="E291" s="242"/>
      <c r="F291" s="241" t="s">
        <v>4650</v>
      </c>
      <c r="G291" s="241">
        <v>11</v>
      </c>
      <c r="H291" s="241" t="s">
        <v>4650</v>
      </c>
      <c r="I291" s="242"/>
      <c r="J291" s="242"/>
      <c r="K291" s="281" t="s">
        <v>1419</v>
      </c>
      <c r="L291" s="243">
        <v>42524</v>
      </c>
      <c r="M291" s="244" t="s">
        <v>271</v>
      </c>
      <c r="N291" s="264" t="s">
        <v>1420</v>
      </c>
      <c r="O291" s="269">
        <v>39250</v>
      </c>
      <c r="P291" s="246" t="s">
        <v>1421</v>
      </c>
      <c r="Q291" s="265" t="s">
        <v>203</v>
      </c>
      <c r="R291" s="243">
        <v>42435</v>
      </c>
      <c r="S291" s="248" t="s">
        <v>204</v>
      </c>
      <c r="T291" s="249">
        <v>42535</v>
      </c>
      <c r="U291" s="251" t="s">
        <v>286</v>
      </c>
      <c r="V291" s="251" t="s">
        <v>70</v>
      </c>
      <c r="W291" s="252">
        <v>42535</v>
      </c>
      <c r="X291" s="253" t="s">
        <v>3293</v>
      </c>
      <c r="Y291" s="254" t="s">
        <v>204</v>
      </c>
      <c r="Z291" s="255">
        <v>42566</v>
      </c>
      <c r="AA291" s="254" t="s">
        <v>3366</v>
      </c>
      <c r="AB291" s="254" t="s">
        <v>685</v>
      </c>
      <c r="AC291" s="256" t="s">
        <v>204</v>
      </c>
      <c r="AD291" s="257">
        <v>42566</v>
      </c>
      <c r="AE291" s="258" t="s">
        <v>355</v>
      </c>
    </row>
    <row r="292" spans="1:31" ht="24.95" customHeight="1" x14ac:dyDescent="0.25">
      <c r="A292" s="232">
        <v>285</v>
      </c>
      <c r="B292" s="241" t="s">
        <v>1422</v>
      </c>
      <c r="C292" s="241">
        <f t="shared" si="4"/>
        <v>11</v>
      </c>
      <c r="D292" s="241"/>
      <c r="E292" s="242"/>
      <c r="F292" s="241" t="s">
        <v>4651</v>
      </c>
      <c r="G292" s="241">
        <v>11</v>
      </c>
      <c r="H292" s="241" t="s">
        <v>4651</v>
      </c>
      <c r="I292" s="242"/>
      <c r="J292" s="242"/>
      <c r="K292" s="278" t="s">
        <v>1424</v>
      </c>
      <c r="L292" s="243">
        <v>42493</v>
      </c>
      <c r="M292" s="244" t="s">
        <v>571</v>
      </c>
      <c r="N292" s="264" t="s">
        <v>811</v>
      </c>
      <c r="O292" s="245">
        <v>4000</v>
      </c>
      <c r="P292" s="246" t="s">
        <v>1425</v>
      </c>
      <c r="Q292" s="304" t="s">
        <v>203</v>
      </c>
      <c r="R292" s="242"/>
      <c r="S292" s="248" t="s">
        <v>203</v>
      </c>
      <c r="T292" s="314">
        <v>42509</v>
      </c>
      <c r="U292" s="262"/>
      <c r="V292" s="251" t="s">
        <v>205</v>
      </c>
      <c r="W292" s="252">
        <v>42509</v>
      </c>
      <c r="X292" s="253"/>
      <c r="Y292" s="254" t="s">
        <v>209</v>
      </c>
      <c r="Z292" s="255">
        <v>42509</v>
      </c>
      <c r="AA292" s="254" t="s">
        <v>1426</v>
      </c>
      <c r="AB292" s="254" t="s">
        <v>1427</v>
      </c>
      <c r="AC292" s="256" t="s">
        <v>203</v>
      </c>
      <c r="AD292" s="257">
        <v>42555</v>
      </c>
      <c r="AE292" s="258">
        <v>38</v>
      </c>
    </row>
    <row r="293" spans="1:31" ht="24.95" customHeight="1" x14ac:dyDescent="0.25">
      <c r="A293" s="232">
        <v>286</v>
      </c>
      <c r="B293" s="242">
        <v>0</v>
      </c>
      <c r="C293" s="241">
        <f t="shared" si="4"/>
        <v>1</v>
      </c>
      <c r="D293" s="242"/>
      <c r="E293" s="242"/>
      <c r="F293" s="241" t="s">
        <v>4652</v>
      </c>
      <c r="G293" s="241">
        <v>11</v>
      </c>
      <c r="H293" s="241" t="s">
        <v>4652</v>
      </c>
      <c r="I293" s="242"/>
      <c r="J293" s="242"/>
      <c r="K293" s="281" t="s">
        <v>1429</v>
      </c>
      <c r="L293" s="243">
        <v>42521</v>
      </c>
      <c r="M293" s="244" t="s">
        <v>547</v>
      </c>
      <c r="N293" s="242"/>
      <c r="O293" s="242"/>
      <c r="P293" s="246" t="s">
        <v>1430</v>
      </c>
      <c r="Q293" s="265" t="s">
        <v>226</v>
      </c>
      <c r="R293" s="307" t="s">
        <v>3367</v>
      </c>
      <c r="S293" s="248" t="s">
        <v>226</v>
      </c>
      <c r="T293" s="249">
        <v>42521</v>
      </c>
      <c r="U293" s="250" t="s">
        <v>268</v>
      </c>
      <c r="V293" s="251" t="s">
        <v>112</v>
      </c>
      <c r="W293" s="252">
        <v>42529</v>
      </c>
      <c r="X293" s="253"/>
      <c r="Y293" s="263"/>
      <c r="Z293" s="263"/>
      <c r="AA293" s="263"/>
      <c r="AB293" s="263"/>
      <c r="AC293" s="256" t="s">
        <v>220</v>
      </c>
      <c r="AD293" s="257">
        <v>42543</v>
      </c>
      <c r="AE293" s="258">
        <v>50</v>
      </c>
    </row>
    <row r="294" spans="1:31" ht="24.95" customHeight="1" x14ac:dyDescent="0.25">
      <c r="A294" s="232">
        <v>287</v>
      </c>
      <c r="B294" s="241" t="s">
        <v>1432</v>
      </c>
      <c r="C294" s="241">
        <f t="shared" si="4"/>
        <v>11</v>
      </c>
      <c r="D294" s="241"/>
      <c r="E294" s="242"/>
      <c r="F294" s="241" t="s">
        <v>4653</v>
      </c>
      <c r="G294" s="241">
        <v>11</v>
      </c>
      <c r="H294" s="241" t="s">
        <v>4653</v>
      </c>
      <c r="I294" s="242"/>
      <c r="J294" s="242"/>
      <c r="K294" s="299" t="s">
        <v>1434</v>
      </c>
      <c r="L294" s="243">
        <v>42523</v>
      </c>
      <c r="M294" s="244" t="s">
        <v>271</v>
      </c>
      <c r="N294" s="264" t="s">
        <v>811</v>
      </c>
      <c r="O294" s="269">
        <v>10018.799999999999</v>
      </c>
      <c r="P294" s="246" t="s">
        <v>1435</v>
      </c>
      <c r="Q294" s="265" t="s">
        <v>247</v>
      </c>
      <c r="R294" s="243">
        <v>42406</v>
      </c>
      <c r="S294" s="248" t="s">
        <v>116</v>
      </c>
      <c r="T294" s="249">
        <v>42558</v>
      </c>
      <c r="U294" s="251" t="s">
        <v>286</v>
      </c>
      <c r="V294" s="251" t="s">
        <v>70</v>
      </c>
      <c r="W294" s="252">
        <v>42527</v>
      </c>
      <c r="X294" s="253" t="s">
        <v>3293</v>
      </c>
      <c r="Y294" s="254" t="s">
        <v>204</v>
      </c>
      <c r="Z294" s="255">
        <v>42563</v>
      </c>
      <c r="AA294" s="263"/>
      <c r="AB294" s="254" t="s">
        <v>1436</v>
      </c>
      <c r="AC294" s="256" t="s">
        <v>1437</v>
      </c>
      <c r="AD294" s="257">
        <v>42563</v>
      </c>
      <c r="AE294" s="258" t="s">
        <v>355</v>
      </c>
    </row>
    <row r="295" spans="1:31" ht="24.95" customHeight="1" x14ac:dyDescent="0.25">
      <c r="A295" s="232">
        <v>288</v>
      </c>
      <c r="B295" s="241" t="s">
        <v>1439</v>
      </c>
      <c r="C295" s="241">
        <f t="shared" si="4"/>
        <v>11</v>
      </c>
      <c r="D295" s="241"/>
      <c r="E295" s="242"/>
      <c r="F295" s="242"/>
      <c r="G295" s="241">
        <v>0</v>
      </c>
      <c r="H295" s="241"/>
      <c r="I295" s="242"/>
      <c r="J295" s="242"/>
      <c r="K295" s="281" t="s">
        <v>1440</v>
      </c>
      <c r="L295" s="243">
        <v>42503</v>
      </c>
      <c r="M295" s="244" t="s">
        <v>3368</v>
      </c>
      <c r="N295" s="264" t="s">
        <v>1024</v>
      </c>
      <c r="O295" s="242"/>
      <c r="P295" s="246" t="s">
        <v>1441</v>
      </c>
      <c r="Q295" s="265" t="s">
        <v>204</v>
      </c>
      <c r="R295" s="307" t="s">
        <v>3369</v>
      </c>
      <c r="S295" s="248" t="s">
        <v>206</v>
      </c>
      <c r="T295" s="249">
        <v>42507</v>
      </c>
      <c r="U295" s="250" t="s">
        <v>150</v>
      </c>
      <c r="V295" s="251" t="s">
        <v>61</v>
      </c>
      <c r="W295" s="252">
        <v>42527</v>
      </c>
      <c r="X295" s="253" t="s">
        <v>3370</v>
      </c>
      <c r="Y295" s="254" t="s">
        <v>116</v>
      </c>
      <c r="Z295" s="255">
        <v>42545</v>
      </c>
      <c r="AA295" s="254" t="s">
        <v>1442</v>
      </c>
      <c r="AB295" s="263"/>
      <c r="AC295" s="256" t="s">
        <v>771</v>
      </c>
      <c r="AD295" s="257">
        <v>42549</v>
      </c>
      <c r="AE295" s="258">
        <v>44</v>
      </c>
    </row>
    <row r="296" spans="1:31" ht="24.95" customHeight="1" x14ac:dyDescent="0.25">
      <c r="A296" s="232">
        <v>289</v>
      </c>
      <c r="B296" s="241" t="s">
        <v>1443</v>
      </c>
      <c r="C296" s="241">
        <f t="shared" si="4"/>
        <v>11</v>
      </c>
      <c r="D296" s="241"/>
      <c r="E296" s="242"/>
      <c r="F296" s="241" t="s">
        <v>4654</v>
      </c>
      <c r="G296" s="241">
        <v>11</v>
      </c>
      <c r="H296" s="241" t="s">
        <v>4654</v>
      </c>
      <c r="I296" s="242"/>
      <c r="J296" s="242"/>
      <c r="K296" s="281" t="s">
        <v>1445</v>
      </c>
      <c r="L296" s="243">
        <v>42523</v>
      </c>
      <c r="M296" s="244" t="s">
        <v>271</v>
      </c>
      <c r="N296" s="315" t="s">
        <v>1446</v>
      </c>
      <c r="O296" s="242"/>
      <c r="P296" s="246" t="s">
        <v>1447</v>
      </c>
      <c r="Q296" s="265" t="s">
        <v>247</v>
      </c>
      <c r="R296" s="243">
        <v>42406</v>
      </c>
      <c r="S296" s="248" t="s">
        <v>116</v>
      </c>
      <c r="T296" s="249">
        <v>42524</v>
      </c>
      <c r="U296" s="251" t="s">
        <v>286</v>
      </c>
      <c r="V296" s="251" t="s">
        <v>70</v>
      </c>
      <c r="W296" s="252">
        <v>42527</v>
      </c>
      <c r="X296" s="253" t="s">
        <v>1448</v>
      </c>
      <c r="Y296" s="254" t="s">
        <v>247</v>
      </c>
      <c r="Z296" s="255">
        <v>42529</v>
      </c>
      <c r="AA296" s="254" t="s">
        <v>1449</v>
      </c>
      <c r="AB296" s="254" t="s">
        <v>1450</v>
      </c>
      <c r="AC296" s="256" t="s">
        <v>954</v>
      </c>
      <c r="AD296" s="257">
        <v>42537</v>
      </c>
      <c r="AE296" s="258">
        <v>56</v>
      </c>
    </row>
    <row r="297" spans="1:31" ht="24.95" customHeight="1" x14ac:dyDescent="0.25">
      <c r="A297" s="232">
        <v>290</v>
      </c>
      <c r="B297" s="241" t="s">
        <v>1451</v>
      </c>
      <c r="C297" s="241">
        <f t="shared" si="4"/>
        <v>11</v>
      </c>
      <c r="D297" s="241"/>
      <c r="E297" s="242"/>
      <c r="F297" s="241" t="s">
        <v>4655</v>
      </c>
      <c r="G297" s="241">
        <v>11</v>
      </c>
      <c r="H297" s="241" t="s">
        <v>4655</v>
      </c>
      <c r="I297" s="242"/>
      <c r="J297" s="242"/>
      <c r="K297" s="281" t="s">
        <v>1453</v>
      </c>
      <c r="L297" s="243">
        <v>42523</v>
      </c>
      <c r="M297" s="244" t="s">
        <v>435</v>
      </c>
      <c r="N297" s="264" t="s">
        <v>811</v>
      </c>
      <c r="O297" s="242"/>
      <c r="P297" s="246" t="s">
        <v>1454</v>
      </c>
      <c r="Q297" s="265" t="s">
        <v>247</v>
      </c>
      <c r="R297" s="243">
        <v>42406</v>
      </c>
      <c r="S297" s="248" t="s">
        <v>116</v>
      </c>
      <c r="T297" s="249">
        <v>42573</v>
      </c>
      <c r="U297" s="251" t="s">
        <v>286</v>
      </c>
      <c r="V297" s="251" t="s">
        <v>70</v>
      </c>
      <c r="W297" s="252">
        <v>42527</v>
      </c>
      <c r="X297" s="253" t="s">
        <v>3293</v>
      </c>
      <c r="Y297" s="254" t="s">
        <v>204</v>
      </c>
      <c r="Z297" s="255">
        <v>42585</v>
      </c>
      <c r="AA297" s="254" t="s">
        <v>3371</v>
      </c>
      <c r="AB297" s="263"/>
      <c r="AC297" s="256" t="s">
        <v>204</v>
      </c>
      <c r="AD297" s="257">
        <v>42585</v>
      </c>
      <c r="AE297" s="258" t="s">
        <v>355</v>
      </c>
    </row>
    <row r="298" spans="1:31" ht="24.95" customHeight="1" x14ac:dyDescent="0.25">
      <c r="A298" s="232">
        <v>291</v>
      </c>
      <c r="B298" s="241" t="s">
        <v>1456</v>
      </c>
      <c r="C298" s="241">
        <f t="shared" si="4"/>
        <v>11</v>
      </c>
      <c r="D298" s="241"/>
      <c r="E298" s="242"/>
      <c r="F298" s="241" t="s">
        <v>4656</v>
      </c>
      <c r="G298" s="241">
        <v>11</v>
      </c>
      <c r="H298" s="241" t="s">
        <v>4656</v>
      </c>
      <c r="I298" s="242"/>
      <c r="J298" s="242"/>
      <c r="K298" s="281" t="s">
        <v>1458</v>
      </c>
      <c r="L298" s="243">
        <v>42523</v>
      </c>
      <c r="M298" s="244" t="s">
        <v>271</v>
      </c>
      <c r="N298" s="264" t="s">
        <v>1459</v>
      </c>
      <c r="O298" s="307">
        <v>10320</v>
      </c>
      <c r="P298" s="246" t="s">
        <v>1460</v>
      </c>
      <c r="Q298" s="265" t="s">
        <v>247</v>
      </c>
      <c r="R298" s="243">
        <v>42406</v>
      </c>
      <c r="S298" s="268" t="s">
        <v>116</v>
      </c>
      <c r="T298" s="316">
        <v>42558</v>
      </c>
      <c r="U298" s="251" t="s">
        <v>286</v>
      </c>
      <c r="V298" s="251" t="s">
        <v>70</v>
      </c>
      <c r="W298" s="252">
        <v>42536</v>
      </c>
      <c r="X298" s="253" t="s">
        <v>3293</v>
      </c>
      <c r="Y298" s="254" t="s">
        <v>204</v>
      </c>
      <c r="Z298" s="255">
        <v>42562</v>
      </c>
      <c r="AA298" s="254" t="s">
        <v>3294</v>
      </c>
      <c r="AB298" s="263"/>
      <c r="AC298" s="256" t="s">
        <v>220</v>
      </c>
      <c r="AD298" s="257">
        <v>42558</v>
      </c>
      <c r="AE298" s="258" t="s">
        <v>355</v>
      </c>
    </row>
    <row r="299" spans="1:31" ht="24.95" customHeight="1" x14ac:dyDescent="0.25">
      <c r="A299" s="232">
        <v>292</v>
      </c>
      <c r="B299" s="241" t="s">
        <v>1461</v>
      </c>
      <c r="C299" s="241">
        <f t="shared" si="4"/>
        <v>11</v>
      </c>
      <c r="D299" s="241"/>
      <c r="E299" s="242"/>
      <c r="F299" s="241" t="s">
        <v>4657</v>
      </c>
      <c r="G299" s="241">
        <v>11</v>
      </c>
      <c r="H299" s="241" t="s">
        <v>4657</v>
      </c>
      <c r="I299" s="242"/>
      <c r="J299" s="242"/>
      <c r="K299" s="242"/>
      <c r="L299" s="243">
        <v>42520</v>
      </c>
      <c r="M299" s="244" t="s">
        <v>300</v>
      </c>
      <c r="N299" s="264" t="s">
        <v>302</v>
      </c>
      <c r="O299" s="307">
        <v>649034.57999999996</v>
      </c>
      <c r="P299" s="246" t="s">
        <v>3372</v>
      </c>
      <c r="Q299" s="265" t="s">
        <v>226</v>
      </c>
      <c r="R299" s="307" t="s">
        <v>3361</v>
      </c>
      <c r="S299" s="248" t="s">
        <v>116</v>
      </c>
      <c r="T299" s="249">
        <v>42556</v>
      </c>
      <c r="U299" s="251" t="s">
        <v>354</v>
      </c>
      <c r="V299" s="251" t="s">
        <v>112</v>
      </c>
      <c r="W299" s="252">
        <v>42529</v>
      </c>
      <c r="X299" s="253"/>
      <c r="Y299" s="254" t="s">
        <v>204</v>
      </c>
      <c r="Z299" s="255">
        <v>42579</v>
      </c>
      <c r="AA299" s="254" t="s">
        <v>1463</v>
      </c>
      <c r="AB299" s="263"/>
      <c r="AC299" s="277"/>
      <c r="AD299" s="257"/>
      <c r="AE299" s="258" t="s">
        <v>404</v>
      </c>
    </row>
    <row r="300" spans="1:31" ht="24.95" customHeight="1" x14ac:dyDescent="0.25">
      <c r="A300" s="232">
        <v>293</v>
      </c>
      <c r="B300" s="241" t="s">
        <v>1464</v>
      </c>
      <c r="C300" s="241">
        <f t="shared" si="4"/>
        <v>11</v>
      </c>
      <c r="D300" s="241"/>
      <c r="E300" s="242"/>
      <c r="F300" s="241" t="s">
        <v>4658</v>
      </c>
      <c r="G300" s="241">
        <v>11</v>
      </c>
      <c r="H300" s="241" t="s">
        <v>4658</v>
      </c>
      <c r="I300" s="242"/>
      <c r="J300" s="242"/>
      <c r="K300" s="242"/>
      <c r="L300" s="243">
        <v>42520</v>
      </c>
      <c r="M300" s="244" t="s">
        <v>300</v>
      </c>
      <c r="N300" s="264" t="s">
        <v>302</v>
      </c>
      <c r="O300" s="307">
        <v>649034.57999999996</v>
      </c>
      <c r="P300" s="246" t="s">
        <v>1466</v>
      </c>
      <c r="Q300" s="265" t="s">
        <v>226</v>
      </c>
      <c r="R300" s="307" t="s">
        <v>3361</v>
      </c>
      <c r="S300" s="248" t="s">
        <v>116</v>
      </c>
      <c r="T300" s="249">
        <v>42527</v>
      </c>
      <c r="U300" s="251" t="s">
        <v>354</v>
      </c>
      <c r="V300" s="251" t="s">
        <v>112</v>
      </c>
      <c r="W300" s="252">
        <v>42529</v>
      </c>
      <c r="X300" s="253"/>
      <c r="Y300" s="263"/>
      <c r="Z300" s="263"/>
      <c r="AA300" s="263"/>
      <c r="AB300" s="263"/>
      <c r="AC300" s="256" t="s">
        <v>220</v>
      </c>
      <c r="AD300" s="257">
        <v>42528</v>
      </c>
      <c r="AE300" s="258">
        <v>65</v>
      </c>
    </row>
    <row r="301" spans="1:31" ht="24.95" customHeight="1" x14ac:dyDescent="0.25">
      <c r="A301" s="232">
        <v>294</v>
      </c>
      <c r="B301" s="242">
        <v>0</v>
      </c>
      <c r="C301" s="241">
        <f t="shared" si="4"/>
        <v>1</v>
      </c>
      <c r="D301" s="242"/>
      <c r="E301" s="242"/>
      <c r="F301" s="241" t="s">
        <v>4659</v>
      </c>
      <c r="G301" s="241">
        <v>11</v>
      </c>
      <c r="H301" s="241" t="s">
        <v>4659</v>
      </c>
      <c r="I301" s="242"/>
      <c r="J301" s="242"/>
      <c r="K301" s="278" t="s">
        <v>1471</v>
      </c>
      <c r="L301" s="243">
        <v>42502</v>
      </c>
      <c r="M301" s="244" t="s">
        <v>271</v>
      </c>
      <c r="N301" s="295" t="s">
        <v>1472</v>
      </c>
      <c r="O301" s="242"/>
      <c r="P301" s="246" t="s">
        <v>1473</v>
      </c>
      <c r="Q301" s="281" t="s">
        <v>203</v>
      </c>
      <c r="R301" s="242"/>
      <c r="S301" s="248" t="s">
        <v>203</v>
      </c>
      <c r="T301" s="249">
        <v>42555</v>
      </c>
      <c r="U301" s="251" t="s">
        <v>286</v>
      </c>
      <c r="V301" s="251" t="s">
        <v>70</v>
      </c>
      <c r="W301" s="252">
        <v>42507</v>
      </c>
      <c r="X301" s="253" t="s">
        <v>1474</v>
      </c>
      <c r="Y301" s="254" t="s">
        <v>203</v>
      </c>
      <c r="Z301" s="255">
        <v>42563</v>
      </c>
      <c r="AA301" s="254" t="s">
        <v>3373</v>
      </c>
      <c r="AB301" s="254" t="s">
        <v>1475</v>
      </c>
      <c r="AC301" s="256" t="s">
        <v>203</v>
      </c>
      <c r="AD301" s="257">
        <v>42563</v>
      </c>
      <c r="AE301" s="258">
        <v>30</v>
      </c>
    </row>
    <row r="302" spans="1:31" ht="24.95" customHeight="1" x14ac:dyDescent="0.25">
      <c r="A302" s="232">
        <v>295</v>
      </c>
      <c r="B302" s="241" t="s">
        <v>1476</v>
      </c>
      <c r="C302" s="241">
        <f t="shared" si="4"/>
        <v>11</v>
      </c>
      <c r="D302" s="241"/>
      <c r="E302" s="242"/>
      <c r="F302" s="241" t="s">
        <v>4660</v>
      </c>
      <c r="G302" s="241">
        <v>11</v>
      </c>
      <c r="H302" s="241" t="s">
        <v>4660</v>
      </c>
      <c r="I302" s="242"/>
      <c r="J302" s="242"/>
      <c r="K302" s="281" t="s">
        <v>1478</v>
      </c>
      <c r="L302" s="243">
        <v>42527</v>
      </c>
      <c r="M302" s="244" t="s">
        <v>271</v>
      </c>
      <c r="N302" s="296" t="s">
        <v>1479</v>
      </c>
      <c r="O302" s="317">
        <v>321410</v>
      </c>
      <c r="P302" s="246" t="s">
        <v>1480</v>
      </c>
      <c r="Q302" s="265" t="s">
        <v>203</v>
      </c>
      <c r="R302" s="243">
        <v>42527</v>
      </c>
      <c r="S302" s="248" t="s">
        <v>203</v>
      </c>
      <c r="T302" s="249">
        <v>42555</v>
      </c>
      <c r="U302" s="251" t="s">
        <v>286</v>
      </c>
      <c r="V302" s="251" t="s">
        <v>70</v>
      </c>
      <c r="W302" s="252">
        <v>42529</v>
      </c>
      <c r="X302" s="253" t="s">
        <v>1481</v>
      </c>
      <c r="Y302" s="254" t="s">
        <v>203</v>
      </c>
      <c r="Z302" s="255">
        <v>42562</v>
      </c>
      <c r="AA302" s="254" t="s">
        <v>1482</v>
      </c>
      <c r="AB302" s="254" t="s">
        <v>1065</v>
      </c>
      <c r="AC302" s="256" t="s">
        <v>203</v>
      </c>
      <c r="AD302" s="257">
        <v>42562</v>
      </c>
      <c r="AE302" s="258">
        <v>31</v>
      </c>
    </row>
    <row r="303" spans="1:31" ht="24.95" customHeight="1" x14ac:dyDescent="0.25">
      <c r="A303" s="232">
        <v>296</v>
      </c>
      <c r="B303" s="242">
        <v>0</v>
      </c>
      <c r="C303" s="241">
        <f t="shared" si="4"/>
        <v>1</v>
      </c>
      <c r="D303" s="242"/>
      <c r="E303" s="242"/>
      <c r="F303" s="241" t="s">
        <v>4661</v>
      </c>
      <c r="G303" s="241">
        <v>11</v>
      </c>
      <c r="H303" s="241" t="s">
        <v>4661</v>
      </c>
      <c r="I303" s="242"/>
      <c r="J303" s="242"/>
      <c r="K303" s="278" t="s">
        <v>1485</v>
      </c>
      <c r="L303" s="243">
        <v>42502</v>
      </c>
      <c r="M303" s="244" t="s">
        <v>271</v>
      </c>
      <c r="N303" s="295" t="s">
        <v>1486</v>
      </c>
      <c r="O303" s="242"/>
      <c r="P303" s="246" t="s">
        <v>1487</v>
      </c>
      <c r="Q303" s="281" t="s">
        <v>203</v>
      </c>
      <c r="R303" s="242"/>
      <c r="S303" s="248" t="s">
        <v>203</v>
      </c>
      <c r="T303" s="249">
        <v>42502</v>
      </c>
      <c r="U303" s="262"/>
      <c r="V303" s="251" t="s">
        <v>205</v>
      </c>
      <c r="W303" s="252">
        <v>42507</v>
      </c>
      <c r="X303" s="253" t="s">
        <v>1488</v>
      </c>
      <c r="Y303" s="254" t="s">
        <v>203</v>
      </c>
      <c r="Z303" s="255">
        <v>42517</v>
      </c>
      <c r="AA303" s="254" t="s">
        <v>1489</v>
      </c>
      <c r="AB303" s="254" t="s">
        <v>1490</v>
      </c>
      <c r="AC303" s="256" t="s">
        <v>203</v>
      </c>
      <c r="AD303" s="257"/>
      <c r="AE303" s="258" t="s">
        <v>404</v>
      </c>
    </row>
    <row r="304" spans="1:31" ht="24.95" customHeight="1" x14ac:dyDescent="0.25">
      <c r="A304" s="232">
        <v>297</v>
      </c>
      <c r="B304" s="241" t="s">
        <v>175</v>
      </c>
      <c r="C304" s="241">
        <f t="shared" si="4"/>
        <v>11</v>
      </c>
      <c r="D304" s="241"/>
      <c r="E304" s="242"/>
      <c r="F304" s="241" t="s">
        <v>4662</v>
      </c>
      <c r="G304" s="241">
        <v>11</v>
      </c>
      <c r="H304" s="241" t="s">
        <v>4662</v>
      </c>
      <c r="I304" s="242"/>
      <c r="J304" s="242"/>
      <c r="K304" s="281" t="s">
        <v>1492</v>
      </c>
      <c r="L304" s="243">
        <v>42508</v>
      </c>
      <c r="M304" s="244" t="s">
        <v>300</v>
      </c>
      <c r="N304" s="264" t="s">
        <v>1493</v>
      </c>
      <c r="O304" s="247"/>
      <c r="P304" s="246" t="s">
        <v>1494</v>
      </c>
      <c r="Q304" s="265" t="s">
        <v>226</v>
      </c>
      <c r="R304" s="307" t="s">
        <v>3346</v>
      </c>
      <c r="S304" s="248" t="s">
        <v>204</v>
      </c>
      <c r="T304" s="249">
        <v>42542</v>
      </c>
      <c r="U304" s="250" t="s">
        <v>268</v>
      </c>
      <c r="V304" s="251" t="s">
        <v>112</v>
      </c>
      <c r="W304" s="252">
        <v>42529</v>
      </c>
      <c r="X304" s="253"/>
      <c r="Y304" s="263"/>
      <c r="Z304" s="263"/>
      <c r="AA304" s="263"/>
      <c r="AB304" s="263"/>
      <c r="AC304" s="256" t="s">
        <v>220</v>
      </c>
      <c r="AD304" s="257">
        <v>42546</v>
      </c>
      <c r="AE304" s="258">
        <v>47</v>
      </c>
    </row>
    <row r="305" spans="1:31" ht="24.95" customHeight="1" x14ac:dyDescent="0.25">
      <c r="A305" s="232">
        <v>298</v>
      </c>
      <c r="B305" s="242">
        <v>0</v>
      </c>
      <c r="C305" s="241">
        <f t="shared" si="4"/>
        <v>1</v>
      </c>
      <c r="D305" s="242"/>
      <c r="E305" s="242"/>
      <c r="F305" s="241" t="s">
        <v>4663</v>
      </c>
      <c r="G305" s="241">
        <v>11</v>
      </c>
      <c r="H305" s="241" t="s">
        <v>4663</v>
      </c>
      <c r="I305" s="242"/>
      <c r="J305" s="242"/>
      <c r="K305" s="278" t="s">
        <v>1496</v>
      </c>
      <c r="L305" s="243">
        <v>42502</v>
      </c>
      <c r="M305" s="244" t="s">
        <v>571</v>
      </c>
      <c r="N305" s="264" t="s">
        <v>811</v>
      </c>
      <c r="O305" s="242"/>
      <c r="P305" s="246" t="s">
        <v>1497</v>
      </c>
      <c r="Q305" s="281" t="s">
        <v>203</v>
      </c>
      <c r="R305" s="242"/>
      <c r="S305" s="248" t="s">
        <v>203</v>
      </c>
      <c r="T305" s="249">
        <v>42502</v>
      </c>
      <c r="U305" s="262"/>
      <c r="V305" s="251" t="s">
        <v>205</v>
      </c>
      <c r="W305" s="252">
        <v>42507</v>
      </c>
      <c r="X305" s="253" t="s">
        <v>1169</v>
      </c>
      <c r="Y305" s="254" t="s">
        <v>203</v>
      </c>
      <c r="Z305" s="255">
        <v>42517</v>
      </c>
      <c r="AA305" s="254" t="s">
        <v>1170</v>
      </c>
      <c r="AB305" s="254" t="s">
        <v>1171</v>
      </c>
      <c r="AC305" s="256" t="s">
        <v>422</v>
      </c>
      <c r="AD305" s="257">
        <v>42516</v>
      </c>
      <c r="AE305" s="258">
        <v>77</v>
      </c>
    </row>
    <row r="306" spans="1:31" ht="24.95" customHeight="1" x14ac:dyDescent="0.25">
      <c r="A306" s="232">
        <v>299</v>
      </c>
      <c r="B306" s="241" t="s">
        <v>1498</v>
      </c>
      <c r="C306" s="241">
        <f t="shared" si="4"/>
        <v>11</v>
      </c>
      <c r="D306" s="241"/>
      <c r="E306" s="242"/>
      <c r="F306" s="241" t="s">
        <v>4664</v>
      </c>
      <c r="G306" s="241">
        <v>11</v>
      </c>
      <c r="H306" s="241" t="s">
        <v>4664</v>
      </c>
      <c r="I306" s="242"/>
      <c r="J306" s="242"/>
      <c r="K306" s="281" t="s">
        <v>1500</v>
      </c>
      <c r="L306" s="243">
        <v>42501</v>
      </c>
      <c r="M306" s="244" t="s">
        <v>3277</v>
      </c>
      <c r="N306" s="264" t="s">
        <v>1052</v>
      </c>
      <c r="O306" s="318">
        <v>12924</v>
      </c>
      <c r="P306" s="246" t="s">
        <v>1501</v>
      </c>
      <c r="Q306" s="265" t="s">
        <v>226</v>
      </c>
      <c r="R306" s="243">
        <v>42679</v>
      </c>
      <c r="S306" s="248" t="s">
        <v>116</v>
      </c>
      <c r="T306" s="249">
        <v>42527</v>
      </c>
      <c r="U306" s="250" t="s">
        <v>219</v>
      </c>
      <c r="V306" s="251" t="s">
        <v>55</v>
      </c>
      <c r="W306" s="252">
        <v>42529</v>
      </c>
      <c r="X306" s="253" t="s">
        <v>1502</v>
      </c>
      <c r="Y306" s="254" t="s">
        <v>204</v>
      </c>
      <c r="Z306" s="255">
        <v>42536</v>
      </c>
      <c r="AA306" s="254" t="s">
        <v>350</v>
      </c>
      <c r="AB306" s="254" t="s">
        <v>1056</v>
      </c>
      <c r="AC306" s="256" t="s">
        <v>206</v>
      </c>
      <c r="AD306" s="257">
        <v>42549</v>
      </c>
      <c r="AE306" s="258">
        <v>44</v>
      </c>
    </row>
    <row r="307" spans="1:31" ht="24.95" customHeight="1" x14ac:dyDescent="0.25">
      <c r="A307" s="232">
        <v>300</v>
      </c>
      <c r="B307" s="264" t="s">
        <v>161</v>
      </c>
      <c r="C307" s="241">
        <f t="shared" si="4"/>
        <v>11</v>
      </c>
      <c r="D307" s="264"/>
      <c r="E307" s="242"/>
      <c r="F307" s="241" t="s">
        <v>4665</v>
      </c>
      <c r="G307" s="241">
        <v>11</v>
      </c>
      <c r="H307" s="241" t="s">
        <v>4665</v>
      </c>
      <c r="I307" s="242"/>
      <c r="J307" s="242"/>
      <c r="K307" s="281" t="s">
        <v>1506</v>
      </c>
      <c r="L307" s="243">
        <v>42507</v>
      </c>
      <c r="M307" s="244" t="s">
        <v>3250</v>
      </c>
      <c r="N307" s="242"/>
      <c r="O307" s="247"/>
      <c r="P307" s="246" t="s">
        <v>3374</v>
      </c>
      <c r="Q307" s="265" t="s">
        <v>226</v>
      </c>
      <c r="R307" s="307" t="s">
        <v>3342</v>
      </c>
      <c r="S307" s="248" t="s">
        <v>204</v>
      </c>
      <c r="T307" s="249">
        <v>42549</v>
      </c>
      <c r="U307" s="313" t="s">
        <v>150</v>
      </c>
      <c r="V307" s="251" t="s">
        <v>379</v>
      </c>
      <c r="W307" s="252">
        <v>42549</v>
      </c>
      <c r="X307" s="253" t="s">
        <v>4666</v>
      </c>
      <c r="Y307" s="263"/>
      <c r="Z307" s="263"/>
      <c r="AA307" s="254" t="s">
        <v>4667</v>
      </c>
      <c r="AB307" s="263"/>
      <c r="AC307" s="256" t="s">
        <v>220</v>
      </c>
      <c r="AD307" s="257">
        <v>42549</v>
      </c>
      <c r="AE307" s="258">
        <v>44</v>
      </c>
    </row>
    <row r="308" spans="1:31" ht="24.95" customHeight="1" x14ac:dyDescent="0.25">
      <c r="A308" s="232">
        <v>301</v>
      </c>
      <c r="B308" s="242">
        <v>0</v>
      </c>
      <c r="C308" s="241">
        <f t="shared" si="4"/>
        <v>1</v>
      </c>
      <c r="D308" s="242"/>
      <c r="E308" s="242"/>
      <c r="F308" s="241" t="s">
        <v>4668</v>
      </c>
      <c r="G308" s="241">
        <v>11</v>
      </c>
      <c r="H308" s="241" t="s">
        <v>4668</v>
      </c>
      <c r="I308" s="242"/>
      <c r="J308" s="242"/>
      <c r="K308" s="278" t="s">
        <v>1509</v>
      </c>
      <c r="L308" s="243">
        <v>42502</v>
      </c>
      <c r="M308" s="244" t="s">
        <v>571</v>
      </c>
      <c r="N308" s="264" t="s">
        <v>811</v>
      </c>
      <c r="O308" s="242"/>
      <c r="P308" s="246" t="s">
        <v>1510</v>
      </c>
      <c r="Q308" s="281" t="s">
        <v>203</v>
      </c>
      <c r="R308" s="242"/>
      <c r="S308" s="248" t="s">
        <v>203</v>
      </c>
      <c r="T308" s="249">
        <v>42502</v>
      </c>
      <c r="U308" s="262"/>
      <c r="V308" s="251" t="s">
        <v>205</v>
      </c>
      <c r="W308" s="252">
        <v>42507</v>
      </c>
      <c r="X308" s="253" t="s">
        <v>1169</v>
      </c>
      <c r="Y308" s="254" t="s">
        <v>203</v>
      </c>
      <c r="Z308" s="255">
        <v>42517</v>
      </c>
      <c r="AA308" s="254" t="s">
        <v>1170</v>
      </c>
      <c r="AB308" s="254" t="s">
        <v>1171</v>
      </c>
      <c r="AC308" s="256" t="s">
        <v>422</v>
      </c>
      <c r="AD308" s="257">
        <v>42516</v>
      </c>
      <c r="AE308" s="258">
        <v>77</v>
      </c>
    </row>
    <row r="309" spans="1:31" ht="24.95" customHeight="1" x14ac:dyDescent="0.25">
      <c r="A309" s="232">
        <v>302</v>
      </c>
      <c r="B309" s="264" t="s">
        <v>1511</v>
      </c>
      <c r="C309" s="241">
        <f t="shared" si="4"/>
        <v>11</v>
      </c>
      <c r="D309" s="264"/>
      <c r="E309" s="242"/>
      <c r="F309" s="241" t="s">
        <v>4669</v>
      </c>
      <c r="G309" s="241">
        <v>11</v>
      </c>
      <c r="H309" s="241" t="s">
        <v>4669</v>
      </c>
      <c r="I309" s="242"/>
      <c r="J309" s="242"/>
      <c r="K309" s="281" t="s">
        <v>1513</v>
      </c>
      <c r="L309" s="243">
        <v>42508</v>
      </c>
      <c r="M309" s="244" t="s">
        <v>542</v>
      </c>
      <c r="N309" s="242"/>
      <c r="O309" s="247"/>
      <c r="P309" s="246" t="s">
        <v>3375</v>
      </c>
      <c r="Q309" s="265" t="s">
        <v>226</v>
      </c>
      <c r="R309" s="307" t="s">
        <v>3346</v>
      </c>
      <c r="S309" s="248" t="s">
        <v>204</v>
      </c>
      <c r="T309" s="249">
        <v>42549</v>
      </c>
      <c r="U309" s="250" t="s">
        <v>268</v>
      </c>
      <c r="V309" s="251" t="s">
        <v>142</v>
      </c>
      <c r="W309" s="252">
        <v>42549</v>
      </c>
      <c r="X309" s="253"/>
      <c r="Y309" s="254" t="s">
        <v>204</v>
      </c>
      <c r="Z309" s="255">
        <v>42535</v>
      </c>
      <c r="AA309" s="254" t="s">
        <v>4670</v>
      </c>
      <c r="AB309" s="263"/>
      <c r="AC309" s="256" t="s">
        <v>220</v>
      </c>
      <c r="AD309" s="257">
        <v>42549</v>
      </c>
      <c r="AE309" s="258">
        <v>44</v>
      </c>
    </row>
    <row r="310" spans="1:31" ht="24.95" customHeight="1" x14ac:dyDescent="0.25">
      <c r="A310" s="232">
        <v>303</v>
      </c>
      <c r="B310" s="242">
        <v>0</v>
      </c>
      <c r="C310" s="241">
        <f t="shared" si="4"/>
        <v>1</v>
      </c>
      <c r="D310" s="242"/>
      <c r="E310" s="242"/>
      <c r="F310" s="241" t="s">
        <v>4671</v>
      </c>
      <c r="G310" s="241">
        <v>11</v>
      </c>
      <c r="H310" s="241" t="s">
        <v>4671</v>
      </c>
      <c r="I310" s="242"/>
      <c r="J310" s="242"/>
      <c r="K310" s="278" t="s">
        <v>1515</v>
      </c>
      <c r="L310" s="243">
        <v>42502</v>
      </c>
      <c r="M310" s="244" t="s">
        <v>271</v>
      </c>
      <c r="N310" s="295" t="s">
        <v>1516</v>
      </c>
      <c r="O310" s="269">
        <v>11500</v>
      </c>
      <c r="P310" s="246" t="s">
        <v>1517</v>
      </c>
      <c r="Q310" s="265" t="s">
        <v>226</v>
      </c>
      <c r="R310" s="242"/>
      <c r="S310" s="248" t="s">
        <v>203</v>
      </c>
      <c r="T310" s="262"/>
      <c r="U310" s="251" t="s">
        <v>286</v>
      </c>
      <c r="V310" s="251" t="s">
        <v>70</v>
      </c>
      <c r="W310" s="252">
        <v>42507</v>
      </c>
      <c r="X310" s="253" t="s">
        <v>3635</v>
      </c>
      <c r="Y310" s="263"/>
      <c r="Z310" s="255">
        <v>42549</v>
      </c>
      <c r="AA310" s="254" t="s">
        <v>1518</v>
      </c>
      <c r="AB310" s="254" t="s">
        <v>3636</v>
      </c>
      <c r="AC310" s="256" t="s">
        <v>203</v>
      </c>
      <c r="AD310" s="257">
        <v>42558</v>
      </c>
      <c r="AE310" s="258">
        <v>35</v>
      </c>
    </row>
    <row r="311" spans="1:31" ht="24.95" customHeight="1" x14ac:dyDescent="0.25">
      <c r="A311" s="232">
        <v>304</v>
      </c>
      <c r="B311" s="241" t="s">
        <v>1521</v>
      </c>
      <c r="C311" s="241">
        <f t="shared" si="4"/>
        <v>11</v>
      </c>
      <c r="D311" s="241"/>
      <c r="E311" s="242"/>
      <c r="F311" s="241" t="s">
        <v>4672</v>
      </c>
      <c r="G311" s="241">
        <v>11</v>
      </c>
      <c r="H311" s="241" t="s">
        <v>4672</v>
      </c>
      <c r="I311" s="242"/>
      <c r="J311" s="242"/>
      <c r="K311" s="281" t="s">
        <v>1523</v>
      </c>
      <c r="L311" s="243">
        <v>42501</v>
      </c>
      <c r="M311" s="244" t="s">
        <v>3277</v>
      </c>
      <c r="N311" s="264" t="s">
        <v>1052</v>
      </c>
      <c r="O311" s="318">
        <v>13248</v>
      </c>
      <c r="P311" s="246" t="s">
        <v>1524</v>
      </c>
      <c r="Q311" s="265" t="s">
        <v>226</v>
      </c>
      <c r="R311" s="243">
        <v>42679</v>
      </c>
      <c r="S311" s="248" t="s">
        <v>1525</v>
      </c>
      <c r="T311" s="249">
        <v>42527</v>
      </c>
      <c r="U311" s="250" t="s">
        <v>219</v>
      </c>
      <c r="V311" s="251" t="s">
        <v>55</v>
      </c>
      <c r="W311" s="252">
        <v>42529</v>
      </c>
      <c r="X311" s="253" t="s">
        <v>1054</v>
      </c>
      <c r="Y311" s="254" t="s">
        <v>204</v>
      </c>
      <c r="Z311" s="255">
        <v>42536</v>
      </c>
      <c r="AA311" s="254" t="s">
        <v>350</v>
      </c>
      <c r="AB311" s="254" t="s">
        <v>1056</v>
      </c>
      <c r="AC311" s="256" t="s">
        <v>206</v>
      </c>
      <c r="AD311" s="257">
        <v>42549</v>
      </c>
      <c r="AE311" s="258" t="s">
        <v>4595</v>
      </c>
    </row>
    <row r="312" spans="1:31" ht="24.95" customHeight="1" x14ac:dyDescent="0.25">
      <c r="A312" s="232">
        <v>305</v>
      </c>
      <c r="B312" s="242">
        <v>0</v>
      </c>
      <c r="C312" s="241">
        <f t="shared" si="4"/>
        <v>1</v>
      </c>
      <c r="D312" s="242"/>
      <c r="E312" s="242"/>
      <c r="F312" s="241" t="s">
        <v>4673</v>
      </c>
      <c r="G312" s="241">
        <v>11</v>
      </c>
      <c r="H312" s="241" t="s">
        <v>4673</v>
      </c>
      <c r="I312" s="242"/>
      <c r="J312" s="242"/>
      <c r="K312" s="278" t="s">
        <v>1528</v>
      </c>
      <c r="L312" s="243">
        <v>42502</v>
      </c>
      <c r="M312" s="244" t="s">
        <v>271</v>
      </c>
      <c r="N312" s="295" t="s">
        <v>1529</v>
      </c>
      <c r="O312" s="242"/>
      <c r="P312" s="246" t="s">
        <v>1530</v>
      </c>
      <c r="Q312" s="265" t="s">
        <v>226</v>
      </c>
      <c r="R312" s="242"/>
      <c r="S312" s="248" t="s">
        <v>203</v>
      </c>
      <c r="T312" s="249">
        <v>42529</v>
      </c>
      <c r="U312" s="262"/>
      <c r="V312" s="251" t="s">
        <v>205</v>
      </c>
      <c r="W312" s="252">
        <v>42507</v>
      </c>
      <c r="X312" s="253" t="s">
        <v>1531</v>
      </c>
      <c r="Y312" s="254" t="s">
        <v>203</v>
      </c>
      <c r="Z312" s="255">
        <v>42521</v>
      </c>
      <c r="AA312" s="254" t="s">
        <v>1532</v>
      </c>
      <c r="AB312" s="254" t="s">
        <v>1533</v>
      </c>
      <c r="AC312" s="256" t="s">
        <v>422</v>
      </c>
      <c r="AD312" s="257">
        <v>42543</v>
      </c>
      <c r="AE312" s="258">
        <v>50</v>
      </c>
    </row>
    <row r="313" spans="1:31" ht="24.95" customHeight="1" x14ac:dyDescent="0.25">
      <c r="A313" s="232">
        <v>306</v>
      </c>
      <c r="B313" s="241" t="s">
        <v>1534</v>
      </c>
      <c r="C313" s="241">
        <f t="shared" si="4"/>
        <v>11</v>
      </c>
      <c r="D313" s="241"/>
      <c r="E313" s="242"/>
      <c r="F313" s="241" t="s">
        <v>4674</v>
      </c>
      <c r="G313" s="241">
        <v>11</v>
      </c>
      <c r="H313" s="241" t="s">
        <v>4674</v>
      </c>
      <c r="I313" s="242"/>
      <c r="J313" s="242"/>
      <c r="K313" s="281" t="s">
        <v>1536</v>
      </c>
      <c r="L313" s="243">
        <v>42501</v>
      </c>
      <c r="M313" s="244" t="s">
        <v>3277</v>
      </c>
      <c r="N313" s="264" t="s">
        <v>1052</v>
      </c>
      <c r="O313" s="318">
        <v>12348</v>
      </c>
      <c r="P313" s="246" t="s">
        <v>1537</v>
      </c>
      <c r="Q313" s="265" t="s">
        <v>226</v>
      </c>
      <c r="R313" s="243">
        <v>42679</v>
      </c>
      <c r="S313" s="248" t="s">
        <v>1525</v>
      </c>
      <c r="T313" s="249">
        <v>42527</v>
      </c>
      <c r="U313" s="250" t="s">
        <v>219</v>
      </c>
      <c r="V313" s="251" t="s">
        <v>55</v>
      </c>
      <c r="W313" s="252">
        <v>42529</v>
      </c>
      <c r="X313" s="253" t="s">
        <v>1054</v>
      </c>
      <c r="Y313" s="254" t="s">
        <v>204</v>
      </c>
      <c r="Z313" s="255">
        <v>42536</v>
      </c>
      <c r="AA313" s="254" t="s">
        <v>350</v>
      </c>
      <c r="AB313" s="254" t="s">
        <v>1056</v>
      </c>
      <c r="AC313" s="256" t="s">
        <v>206</v>
      </c>
      <c r="AD313" s="257">
        <v>42549</v>
      </c>
      <c r="AE313" s="258" t="s">
        <v>4595</v>
      </c>
    </row>
    <row r="314" spans="1:31" ht="24.95" customHeight="1" x14ac:dyDescent="0.25">
      <c r="A314" s="232">
        <v>307</v>
      </c>
      <c r="B314" s="242">
        <v>0</v>
      </c>
      <c r="C314" s="241">
        <f t="shared" si="4"/>
        <v>1</v>
      </c>
      <c r="D314" s="242"/>
      <c r="E314" s="242"/>
      <c r="F314" s="241" t="s">
        <v>4675</v>
      </c>
      <c r="G314" s="241">
        <v>11</v>
      </c>
      <c r="H314" s="241" t="s">
        <v>4675</v>
      </c>
      <c r="I314" s="242"/>
      <c r="J314" s="242"/>
      <c r="K314" s="278" t="s">
        <v>1539</v>
      </c>
      <c r="L314" s="243">
        <v>42507</v>
      </c>
      <c r="M314" s="244" t="s">
        <v>323</v>
      </c>
      <c r="N314" s="242"/>
      <c r="O314" s="242"/>
      <c r="P314" s="246" t="s">
        <v>1540</v>
      </c>
      <c r="Q314" s="265" t="s">
        <v>116</v>
      </c>
      <c r="R314" s="242"/>
      <c r="S314" s="248" t="s">
        <v>116</v>
      </c>
      <c r="T314" s="249">
        <v>42507</v>
      </c>
      <c r="U314" s="262"/>
      <c r="V314" s="251" t="s">
        <v>205</v>
      </c>
      <c r="W314" s="252">
        <v>42509</v>
      </c>
      <c r="X314" s="253"/>
      <c r="Y314" s="263"/>
      <c r="Z314" s="263"/>
      <c r="AA314" s="263"/>
      <c r="AB314" s="263"/>
      <c r="AC314" s="256" t="s">
        <v>1541</v>
      </c>
      <c r="AD314" s="257">
        <v>42514</v>
      </c>
      <c r="AE314" s="258">
        <v>79</v>
      </c>
    </row>
    <row r="315" spans="1:31" ht="24.95" customHeight="1" x14ac:dyDescent="0.25">
      <c r="A315" s="232">
        <v>308</v>
      </c>
      <c r="B315" s="241" t="s">
        <v>1542</v>
      </c>
      <c r="C315" s="241">
        <f t="shared" si="4"/>
        <v>11</v>
      </c>
      <c r="D315" s="241"/>
      <c r="E315" s="242"/>
      <c r="F315" s="241" t="s">
        <v>4676</v>
      </c>
      <c r="G315" s="241">
        <v>11</v>
      </c>
      <c r="H315" s="241" t="s">
        <v>4676</v>
      </c>
      <c r="I315" s="242"/>
      <c r="J315" s="242"/>
      <c r="K315" s="281" t="s">
        <v>1544</v>
      </c>
      <c r="L315" s="243">
        <v>42508</v>
      </c>
      <c r="M315" s="244" t="s">
        <v>513</v>
      </c>
      <c r="N315" s="264" t="s">
        <v>1545</v>
      </c>
      <c r="O315" s="247"/>
      <c r="P315" s="246" t="s">
        <v>3376</v>
      </c>
      <c r="Q315" s="265" t="s">
        <v>226</v>
      </c>
      <c r="R315" s="307" t="s">
        <v>3346</v>
      </c>
      <c r="S315" s="248" t="s">
        <v>204</v>
      </c>
      <c r="T315" s="249">
        <v>42542</v>
      </c>
      <c r="U315" s="250" t="s">
        <v>268</v>
      </c>
      <c r="V315" s="251" t="s">
        <v>142</v>
      </c>
      <c r="W315" s="252">
        <v>42529</v>
      </c>
      <c r="X315" s="253"/>
      <c r="Y315" s="254" t="s">
        <v>204</v>
      </c>
      <c r="Z315" s="255">
        <v>42535</v>
      </c>
      <c r="AA315" s="263"/>
      <c r="AB315" s="263"/>
      <c r="AC315" s="256" t="s">
        <v>220</v>
      </c>
      <c r="AD315" s="257">
        <v>42546</v>
      </c>
      <c r="AE315" s="258">
        <v>47</v>
      </c>
    </row>
    <row r="316" spans="1:31" ht="24.95" customHeight="1" x14ac:dyDescent="0.25">
      <c r="A316" s="232">
        <v>309</v>
      </c>
      <c r="B316" s="242">
        <v>0</v>
      </c>
      <c r="C316" s="241">
        <f t="shared" si="4"/>
        <v>1</v>
      </c>
      <c r="D316" s="242"/>
      <c r="E316" s="242"/>
      <c r="F316" s="241" t="s">
        <v>4677</v>
      </c>
      <c r="G316" s="241">
        <v>11</v>
      </c>
      <c r="H316" s="241" t="s">
        <v>4677</v>
      </c>
      <c r="I316" s="242"/>
      <c r="J316" s="242"/>
      <c r="K316" s="278" t="s">
        <v>1548</v>
      </c>
      <c r="L316" s="243">
        <v>42507</v>
      </c>
      <c r="M316" s="244" t="s">
        <v>323</v>
      </c>
      <c r="N316" s="242"/>
      <c r="O316" s="242"/>
      <c r="P316" s="246" t="s">
        <v>1549</v>
      </c>
      <c r="Q316" s="265" t="s">
        <v>116</v>
      </c>
      <c r="R316" s="242"/>
      <c r="S316" s="248" t="s">
        <v>116</v>
      </c>
      <c r="T316" s="249">
        <v>42507</v>
      </c>
      <c r="U316" s="262"/>
      <c r="V316" s="251" t="s">
        <v>205</v>
      </c>
      <c r="W316" s="252">
        <v>42509</v>
      </c>
      <c r="X316" s="253"/>
      <c r="Y316" s="263"/>
      <c r="Z316" s="263"/>
      <c r="AA316" s="263"/>
      <c r="AB316" s="263"/>
      <c r="AC316" s="256" t="s">
        <v>1550</v>
      </c>
      <c r="AD316" s="257">
        <v>42514</v>
      </c>
      <c r="AE316" s="258">
        <v>79</v>
      </c>
    </row>
    <row r="317" spans="1:31" ht="24.95" customHeight="1" x14ac:dyDescent="0.25">
      <c r="A317" s="232">
        <v>310</v>
      </c>
      <c r="B317" s="241" t="s">
        <v>1551</v>
      </c>
      <c r="C317" s="241">
        <f t="shared" si="4"/>
        <v>11</v>
      </c>
      <c r="D317" s="241"/>
      <c r="E317" s="242"/>
      <c r="F317" s="241" t="s">
        <v>4678</v>
      </c>
      <c r="G317" s="241">
        <v>11</v>
      </c>
      <c r="H317" s="241" t="s">
        <v>4678</v>
      </c>
      <c r="I317" s="242"/>
      <c r="J317" s="242"/>
      <c r="K317" s="281" t="s">
        <v>1553</v>
      </c>
      <c r="L317" s="243">
        <v>42527</v>
      </c>
      <c r="M317" s="244" t="s">
        <v>217</v>
      </c>
      <c r="N317" s="264" t="s">
        <v>471</v>
      </c>
      <c r="O317" s="242"/>
      <c r="P317" s="246" t="s">
        <v>1554</v>
      </c>
      <c r="Q317" s="265" t="s">
        <v>709</v>
      </c>
      <c r="R317" s="243">
        <v>42527</v>
      </c>
      <c r="S317" s="248" t="s">
        <v>204</v>
      </c>
      <c r="T317" s="249">
        <v>42544</v>
      </c>
      <c r="U317" s="250" t="s">
        <v>150</v>
      </c>
      <c r="V317" s="251" t="s">
        <v>457</v>
      </c>
      <c r="W317" s="252">
        <v>42529</v>
      </c>
      <c r="X317" s="253"/>
      <c r="Y317" s="263"/>
      <c r="Z317" s="263"/>
      <c r="AA317" s="263"/>
      <c r="AB317" s="263"/>
      <c r="AC317" s="256" t="s">
        <v>215</v>
      </c>
      <c r="AD317" s="257">
        <v>42550</v>
      </c>
      <c r="AE317" s="258">
        <v>43</v>
      </c>
    </row>
    <row r="318" spans="1:31" ht="24.95" customHeight="1" x14ac:dyDescent="0.25">
      <c r="A318" s="232">
        <v>311</v>
      </c>
      <c r="B318" s="241" t="s">
        <v>1557</v>
      </c>
      <c r="C318" s="241">
        <f t="shared" si="4"/>
        <v>11</v>
      </c>
      <c r="D318" s="241"/>
      <c r="E318" s="242"/>
      <c r="F318" s="242"/>
      <c r="G318" s="241">
        <v>0</v>
      </c>
      <c r="H318" s="241"/>
      <c r="I318" s="242"/>
      <c r="J318" s="242"/>
      <c r="K318" s="278" t="s">
        <v>1558</v>
      </c>
      <c r="L318" s="243">
        <v>42507</v>
      </c>
      <c r="M318" s="244" t="s">
        <v>519</v>
      </c>
      <c r="N318" s="295" t="s">
        <v>975</v>
      </c>
      <c r="O318" s="269">
        <v>9945</v>
      </c>
      <c r="P318" s="246" t="s">
        <v>1559</v>
      </c>
      <c r="Q318" s="265" t="s">
        <v>226</v>
      </c>
      <c r="R318" s="242"/>
      <c r="S318" s="248" t="s">
        <v>116</v>
      </c>
      <c r="T318" s="249">
        <v>42507</v>
      </c>
      <c r="U318" s="262"/>
      <c r="V318" s="251" t="s">
        <v>205</v>
      </c>
      <c r="W318" s="252">
        <v>42509</v>
      </c>
      <c r="X318" s="253" t="s">
        <v>1560</v>
      </c>
      <c r="Y318" s="263"/>
      <c r="Z318" s="263"/>
      <c r="AA318" s="263"/>
      <c r="AB318" s="263"/>
      <c r="AC318" s="256" t="s">
        <v>204</v>
      </c>
      <c r="AD318" s="257">
        <v>42558</v>
      </c>
      <c r="AE318" s="258">
        <v>35</v>
      </c>
    </row>
    <row r="319" spans="1:31" ht="24.95" customHeight="1" x14ac:dyDescent="0.25">
      <c r="A319" s="232">
        <v>312</v>
      </c>
      <c r="B319" s="241" t="s">
        <v>1562</v>
      </c>
      <c r="C319" s="241">
        <f t="shared" si="4"/>
        <v>11</v>
      </c>
      <c r="D319" s="241"/>
      <c r="E319" s="242"/>
      <c r="F319" s="241" t="s">
        <v>4679</v>
      </c>
      <c r="G319" s="241">
        <v>11</v>
      </c>
      <c r="H319" s="241" t="s">
        <v>4679</v>
      </c>
      <c r="I319" s="242"/>
      <c r="J319" s="242"/>
      <c r="K319" s="281" t="s">
        <v>1564</v>
      </c>
      <c r="L319" s="242"/>
      <c r="M319" s="244" t="s">
        <v>246</v>
      </c>
      <c r="N319" s="278" t="s">
        <v>3335</v>
      </c>
      <c r="O319" s="318">
        <v>700000</v>
      </c>
      <c r="P319" s="246" t="s">
        <v>1565</v>
      </c>
      <c r="Q319" s="265" t="s">
        <v>247</v>
      </c>
      <c r="R319" s="242"/>
      <c r="S319" s="248" t="s">
        <v>116</v>
      </c>
      <c r="T319" s="249">
        <v>42530</v>
      </c>
      <c r="U319" s="250" t="s">
        <v>150</v>
      </c>
      <c r="V319" s="251" t="s">
        <v>61</v>
      </c>
      <c r="W319" s="252">
        <v>42530</v>
      </c>
      <c r="X319" s="253" t="s">
        <v>1566</v>
      </c>
      <c r="Y319" s="254" t="s">
        <v>116</v>
      </c>
      <c r="Z319" s="255">
        <v>42530</v>
      </c>
      <c r="AA319" s="254" t="s">
        <v>1567</v>
      </c>
      <c r="AB319" s="263"/>
      <c r="AC319" s="256" t="s">
        <v>215</v>
      </c>
      <c r="AD319" s="257">
        <v>42566</v>
      </c>
      <c r="AE319" s="258">
        <v>27</v>
      </c>
    </row>
    <row r="320" spans="1:31" ht="24.95" customHeight="1" x14ac:dyDescent="0.25">
      <c r="A320" s="232">
        <v>313</v>
      </c>
      <c r="B320" s="242">
        <v>0</v>
      </c>
      <c r="C320" s="241">
        <f t="shared" si="4"/>
        <v>1</v>
      </c>
      <c r="D320" s="242"/>
      <c r="E320" s="242"/>
      <c r="F320" s="241" t="s">
        <v>4680</v>
      </c>
      <c r="G320" s="241">
        <v>11</v>
      </c>
      <c r="H320" s="241" t="s">
        <v>4680</v>
      </c>
      <c r="I320" s="242"/>
      <c r="J320" s="242"/>
      <c r="K320" s="278" t="s">
        <v>1096</v>
      </c>
      <c r="L320" s="243">
        <v>42506</v>
      </c>
      <c r="M320" s="244" t="s">
        <v>509</v>
      </c>
      <c r="N320" s="242"/>
      <c r="O320" s="247"/>
      <c r="P320" s="319"/>
      <c r="Q320" s="275" t="s">
        <v>226</v>
      </c>
      <c r="R320" s="247"/>
      <c r="S320" s="275" t="s">
        <v>1099</v>
      </c>
      <c r="T320" s="249">
        <v>42506</v>
      </c>
      <c r="U320" s="262"/>
      <c r="V320" s="251" t="s">
        <v>205</v>
      </c>
      <c r="W320" s="320">
        <v>42509</v>
      </c>
      <c r="X320" s="253" t="s">
        <v>1570</v>
      </c>
      <c r="Y320" s="247"/>
      <c r="Z320" s="247"/>
      <c r="AA320" s="247"/>
      <c r="AB320" s="247"/>
      <c r="AC320" s="256" t="s">
        <v>206</v>
      </c>
      <c r="AD320" s="321">
        <v>42528</v>
      </c>
      <c r="AE320" s="258">
        <v>65</v>
      </c>
    </row>
    <row r="321" spans="1:31" ht="24.95" customHeight="1" x14ac:dyDescent="0.25">
      <c r="A321" s="232">
        <v>314</v>
      </c>
      <c r="B321" s="241" t="s">
        <v>1571</v>
      </c>
      <c r="C321" s="241">
        <f t="shared" si="4"/>
        <v>11</v>
      </c>
      <c r="D321" s="241"/>
      <c r="E321" s="242"/>
      <c r="F321" s="241" t="s">
        <v>4681</v>
      </c>
      <c r="G321" s="241">
        <v>11</v>
      </c>
      <c r="H321" s="241" t="s">
        <v>4681</v>
      </c>
      <c r="I321" s="242"/>
      <c r="J321" s="242"/>
      <c r="K321" s="281" t="s">
        <v>1573</v>
      </c>
      <c r="L321" s="243">
        <v>42529</v>
      </c>
      <c r="M321" s="244" t="s">
        <v>271</v>
      </c>
      <c r="N321" s="315" t="s">
        <v>1574</v>
      </c>
      <c r="O321" s="318">
        <v>3000</v>
      </c>
      <c r="P321" s="246" t="s">
        <v>1575</v>
      </c>
      <c r="Q321" s="265" t="s">
        <v>203</v>
      </c>
      <c r="R321" s="243">
        <v>42588</v>
      </c>
      <c r="S321" s="248" t="s">
        <v>204</v>
      </c>
      <c r="T321" s="249">
        <v>42543</v>
      </c>
      <c r="U321" s="313" t="s">
        <v>1413</v>
      </c>
      <c r="V321" s="251" t="s">
        <v>827</v>
      </c>
      <c r="W321" s="252">
        <v>42531</v>
      </c>
      <c r="X321" s="253" t="s">
        <v>3377</v>
      </c>
      <c r="Y321" s="254" t="s">
        <v>203</v>
      </c>
      <c r="Z321" s="255">
        <v>42563</v>
      </c>
      <c r="AA321" s="254" t="s">
        <v>1576</v>
      </c>
      <c r="AB321" s="254" t="s">
        <v>1577</v>
      </c>
      <c r="AC321" s="256" t="s">
        <v>422</v>
      </c>
      <c r="AD321" s="257">
        <v>42563</v>
      </c>
      <c r="AE321" s="258">
        <v>30</v>
      </c>
    </row>
    <row r="322" spans="1:31" ht="24.95" customHeight="1" x14ac:dyDescent="0.25">
      <c r="A322" s="232">
        <v>315</v>
      </c>
      <c r="B322" s="241" t="s">
        <v>1581</v>
      </c>
      <c r="C322" s="241">
        <f t="shared" si="4"/>
        <v>11</v>
      </c>
      <c r="D322" s="241"/>
      <c r="E322" s="242"/>
      <c r="F322" s="241" t="s">
        <v>4682</v>
      </c>
      <c r="G322" s="241">
        <v>11</v>
      </c>
      <c r="H322" s="241" t="s">
        <v>4682</v>
      </c>
      <c r="I322" s="242"/>
      <c r="J322" s="242"/>
      <c r="K322" s="281" t="s">
        <v>1583</v>
      </c>
      <c r="L322" s="243">
        <v>42529</v>
      </c>
      <c r="M322" s="244" t="s">
        <v>271</v>
      </c>
      <c r="N322" s="264" t="s">
        <v>1584</v>
      </c>
      <c r="O322" s="318">
        <v>7000</v>
      </c>
      <c r="P322" s="246" t="s">
        <v>1585</v>
      </c>
      <c r="Q322" s="265" t="s">
        <v>203</v>
      </c>
      <c r="R322" s="243">
        <v>42588</v>
      </c>
      <c r="S322" s="248" t="s">
        <v>204</v>
      </c>
      <c r="T322" s="249">
        <v>42544</v>
      </c>
      <c r="U322" s="313" t="s">
        <v>1413</v>
      </c>
      <c r="V322" s="251" t="s">
        <v>827</v>
      </c>
      <c r="W322" s="252">
        <v>42531</v>
      </c>
      <c r="X322" s="253" t="s">
        <v>1586</v>
      </c>
      <c r="Y322" s="254" t="s">
        <v>203</v>
      </c>
      <c r="Z322" s="255">
        <v>42563</v>
      </c>
      <c r="AA322" s="254" t="s">
        <v>1587</v>
      </c>
      <c r="AB322" s="254" t="s">
        <v>1577</v>
      </c>
      <c r="AC322" s="256" t="s">
        <v>422</v>
      </c>
      <c r="AD322" s="257">
        <v>42563</v>
      </c>
      <c r="AE322" s="258" t="s">
        <v>4595</v>
      </c>
    </row>
    <row r="323" spans="1:31" ht="24.95" customHeight="1" x14ac:dyDescent="0.25">
      <c r="A323" s="232">
        <v>316</v>
      </c>
      <c r="B323" s="242">
        <v>0</v>
      </c>
      <c r="C323" s="241">
        <f t="shared" si="4"/>
        <v>1</v>
      </c>
      <c r="D323" s="242"/>
      <c r="E323" s="242"/>
      <c r="F323" s="241" t="s">
        <v>4683</v>
      </c>
      <c r="G323" s="241">
        <v>11</v>
      </c>
      <c r="H323" s="241" t="s">
        <v>4683</v>
      </c>
      <c r="I323" s="242"/>
      <c r="J323" s="242"/>
      <c r="K323" s="278" t="s">
        <v>1589</v>
      </c>
      <c r="L323" s="243">
        <v>42508</v>
      </c>
      <c r="M323" s="244" t="s">
        <v>271</v>
      </c>
      <c r="N323" s="295" t="s">
        <v>1590</v>
      </c>
      <c r="O323" s="247"/>
      <c r="P323" s="246" t="s">
        <v>1591</v>
      </c>
      <c r="Q323" s="281" t="s">
        <v>203</v>
      </c>
      <c r="R323" s="307" t="s">
        <v>3346</v>
      </c>
      <c r="S323" s="261"/>
      <c r="T323" s="262"/>
      <c r="U323" s="262"/>
      <c r="V323" s="251" t="s">
        <v>205</v>
      </c>
      <c r="W323" s="252">
        <v>42509</v>
      </c>
      <c r="X323" s="253" t="s">
        <v>1488</v>
      </c>
      <c r="Y323" s="254" t="s">
        <v>203</v>
      </c>
      <c r="Z323" s="255">
        <v>42517</v>
      </c>
      <c r="AA323" s="254" t="s">
        <v>1592</v>
      </c>
      <c r="AB323" s="254" t="s">
        <v>1490</v>
      </c>
      <c r="AC323" s="256" t="s">
        <v>203</v>
      </c>
      <c r="AD323" s="257">
        <v>42520</v>
      </c>
      <c r="AE323" s="258">
        <v>73</v>
      </c>
    </row>
    <row r="324" spans="1:31" ht="24.95" customHeight="1" x14ac:dyDescent="0.25">
      <c r="A324" s="232">
        <v>317</v>
      </c>
      <c r="B324" s="241" t="s">
        <v>1593</v>
      </c>
      <c r="C324" s="241">
        <f t="shared" si="4"/>
        <v>11</v>
      </c>
      <c r="D324" s="241"/>
      <c r="E324" s="242"/>
      <c r="F324" s="241" t="s">
        <v>4684</v>
      </c>
      <c r="G324" s="241">
        <v>11</v>
      </c>
      <c r="H324" s="241" t="s">
        <v>4684</v>
      </c>
      <c r="I324" s="242"/>
      <c r="J324" s="242"/>
      <c r="K324" s="281" t="s">
        <v>1595</v>
      </c>
      <c r="L324" s="243">
        <v>42529</v>
      </c>
      <c r="M324" s="244" t="s">
        <v>271</v>
      </c>
      <c r="N324" s="264" t="s">
        <v>1596</v>
      </c>
      <c r="O324" s="318">
        <v>3500</v>
      </c>
      <c r="P324" s="246" t="s">
        <v>1597</v>
      </c>
      <c r="Q324" s="265" t="s">
        <v>203</v>
      </c>
      <c r="R324" s="243">
        <v>42588</v>
      </c>
      <c r="S324" s="248" t="s">
        <v>204</v>
      </c>
      <c r="T324" s="249">
        <v>42542</v>
      </c>
      <c r="U324" s="313" t="s">
        <v>1413</v>
      </c>
      <c r="V324" s="251" t="s">
        <v>827</v>
      </c>
      <c r="W324" s="252">
        <v>42531</v>
      </c>
      <c r="X324" s="253" t="s">
        <v>3378</v>
      </c>
      <c r="Y324" s="254" t="s">
        <v>203</v>
      </c>
      <c r="Z324" s="255">
        <v>42563</v>
      </c>
      <c r="AA324" s="254" t="s">
        <v>1587</v>
      </c>
      <c r="AB324" s="254" t="s">
        <v>1577</v>
      </c>
      <c r="AC324" s="256" t="s">
        <v>422</v>
      </c>
      <c r="AD324" s="257">
        <v>42563</v>
      </c>
      <c r="AE324" s="258" t="s">
        <v>4595</v>
      </c>
    </row>
    <row r="325" spans="1:31" ht="24.95" customHeight="1" x14ac:dyDescent="0.25">
      <c r="A325" s="232">
        <v>318</v>
      </c>
      <c r="B325" s="241" t="s">
        <v>1598</v>
      </c>
      <c r="C325" s="241">
        <f t="shared" si="4"/>
        <v>11</v>
      </c>
      <c r="D325" s="241"/>
      <c r="E325" s="242"/>
      <c r="F325" s="241" t="s">
        <v>4685</v>
      </c>
      <c r="G325" s="241">
        <v>11</v>
      </c>
      <c r="H325" s="241" t="s">
        <v>4685</v>
      </c>
      <c r="I325" s="242"/>
      <c r="J325" s="242"/>
      <c r="K325" s="278" t="s">
        <v>1600</v>
      </c>
      <c r="L325" s="243">
        <v>42508</v>
      </c>
      <c r="M325" s="244" t="s">
        <v>271</v>
      </c>
      <c r="N325" s="295" t="s">
        <v>1601</v>
      </c>
      <c r="O325" s="264" t="s">
        <v>1602</v>
      </c>
      <c r="P325" s="246" t="s">
        <v>1603</v>
      </c>
      <c r="Q325" s="281" t="s">
        <v>203</v>
      </c>
      <c r="R325" s="307" t="s">
        <v>3346</v>
      </c>
      <c r="S325" s="248" t="s">
        <v>203</v>
      </c>
      <c r="T325" s="249">
        <v>42551</v>
      </c>
      <c r="U325" s="251" t="s">
        <v>286</v>
      </c>
      <c r="V325" s="251" t="s">
        <v>70</v>
      </c>
      <c r="W325" s="252">
        <v>42551</v>
      </c>
      <c r="X325" s="253" t="s">
        <v>1604</v>
      </c>
      <c r="Y325" s="254" t="s">
        <v>203</v>
      </c>
      <c r="Z325" s="255">
        <v>42563</v>
      </c>
      <c r="AA325" s="254" t="s">
        <v>1605</v>
      </c>
      <c r="AB325" s="254" t="s">
        <v>1606</v>
      </c>
      <c r="AC325" s="266" t="s">
        <v>203</v>
      </c>
      <c r="AD325" s="257">
        <v>42563</v>
      </c>
      <c r="AE325" s="258">
        <v>30</v>
      </c>
    </row>
    <row r="326" spans="1:31" ht="24.95" customHeight="1" x14ac:dyDescent="0.25">
      <c r="A326" s="232">
        <v>319</v>
      </c>
      <c r="B326" s="241" t="s">
        <v>1607</v>
      </c>
      <c r="C326" s="241">
        <f t="shared" si="4"/>
        <v>11</v>
      </c>
      <c r="D326" s="241"/>
      <c r="E326" s="242"/>
      <c r="F326" s="241" t="s">
        <v>4686</v>
      </c>
      <c r="G326" s="241">
        <v>11</v>
      </c>
      <c r="H326" s="241" t="s">
        <v>4686</v>
      </c>
      <c r="I326" s="242"/>
      <c r="J326" s="242"/>
      <c r="K326" s="281" t="s">
        <v>1609</v>
      </c>
      <c r="L326" s="243">
        <v>42529</v>
      </c>
      <c r="M326" s="244" t="s">
        <v>271</v>
      </c>
      <c r="N326" s="264" t="s">
        <v>1610</v>
      </c>
      <c r="O326" s="318">
        <v>3500</v>
      </c>
      <c r="P326" s="246" t="s">
        <v>1611</v>
      </c>
      <c r="Q326" s="265" t="s">
        <v>203</v>
      </c>
      <c r="R326" s="243">
        <v>42588</v>
      </c>
      <c r="S326" s="248" t="s">
        <v>204</v>
      </c>
      <c r="T326" s="249">
        <v>42551</v>
      </c>
      <c r="U326" s="313" t="s">
        <v>1413</v>
      </c>
      <c r="V326" s="251" t="s">
        <v>827</v>
      </c>
      <c r="W326" s="252">
        <v>42551</v>
      </c>
      <c r="X326" s="253" t="s">
        <v>1612</v>
      </c>
      <c r="Y326" s="254" t="s">
        <v>203</v>
      </c>
      <c r="Z326" s="255">
        <v>42556</v>
      </c>
      <c r="AA326" s="254" t="s">
        <v>1613</v>
      </c>
      <c r="AB326" s="254" t="s">
        <v>1614</v>
      </c>
      <c r="AC326" s="256" t="s">
        <v>203</v>
      </c>
      <c r="AD326" s="257">
        <v>42556</v>
      </c>
      <c r="AE326" s="258">
        <v>37</v>
      </c>
    </row>
    <row r="327" spans="1:31" ht="24.95" customHeight="1" x14ac:dyDescent="0.25">
      <c r="A327" s="232">
        <v>320</v>
      </c>
      <c r="B327" s="241" t="s">
        <v>1615</v>
      </c>
      <c r="C327" s="241">
        <f t="shared" si="4"/>
        <v>11</v>
      </c>
      <c r="D327" s="241"/>
      <c r="E327" s="242"/>
      <c r="F327" s="241" t="s">
        <v>4687</v>
      </c>
      <c r="G327" s="241">
        <v>11</v>
      </c>
      <c r="H327" s="241" t="s">
        <v>4687</v>
      </c>
      <c r="I327" s="242"/>
      <c r="J327" s="242"/>
      <c r="K327" s="278" t="s">
        <v>1617</v>
      </c>
      <c r="L327" s="243">
        <v>42508</v>
      </c>
      <c r="M327" s="244" t="s">
        <v>271</v>
      </c>
      <c r="N327" s="295" t="s">
        <v>1618</v>
      </c>
      <c r="O327" s="264" t="s">
        <v>1619</v>
      </c>
      <c r="P327" s="246" t="s">
        <v>1620</v>
      </c>
      <c r="Q327" s="281" t="s">
        <v>203</v>
      </c>
      <c r="R327" s="307" t="s">
        <v>3346</v>
      </c>
      <c r="S327" s="248" t="s">
        <v>203</v>
      </c>
      <c r="T327" s="249">
        <v>42551</v>
      </c>
      <c r="U327" s="251" t="s">
        <v>286</v>
      </c>
      <c r="V327" s="251" t="s">
        <v>70</v>
      </c>
      <c r="W327" s="252">
        <v>42551</v>
      </c>
      <c r="X327" s="253" t="s">
        <v>1621</v>
      </c>
      <c r="Y327" s="254" t="s">
        <v>203</v>
      </c>
      <c r="Z327" s="255">
        <v>42556</v>
      </c>
      <c r="AA327" s="254" t="s">
        <v>1622</v>
      </c>
      <c r="AB327" s="254" t="s">
        <v>1606</v>
      </c>
      <c r="AC327" s="266" t="s">
        <v>203</v>
      </c>
      <c r="AD327" s="257">
        <v>42563</v>
      </c>
      <c r="AE327" s="258">
        <v>30</v>
      </c>
    </row>
    <row r="328" spans="1:31" ht="24.95" customHeight="1" x14ac:dyDescent="0.25">
      <c r="A328" s="232">
        <v>321</v>
      </c>
      <c r="B328" s="241" t="s">
        <v>1623</v>
      </c>
      <c r="C328" s="241">
        <f t="shared" si="4"/>
        <v>11</v>
      </c>
      <c r="D328" s="241"/>
      <c r="E328" s="242"/>
      <c r="F328" s="241" t="s">
        <v>4688</v>
      </c>
      <c r="G328" s="241">
        <v>11</v>
      </c>
      <c r="H328" s="241" t="s">
        <v>4688</v>
      </c>
      <c r="I328" s="242"/>
      <c r="J328" s="242"/>
      <c r="K328" s="281" t="s">
        <v>1625</v>
      </c>
      <c r="L328" s="243">
        <v>42529</v>
      </c>
      <c r="M328" s="244" t="s">
        <v>271</v>
      </c>
      <c r="N328" s="264" t="s">
        <v>1626</v>
      </c>
      <c r="O328" s="318">
        <v>3500</v>
      </c>
      <c r="P328" s="246" t="s">
        <v>1627</v>
      </c>
      <c r="Q328" s="265" t="s">
        <v>203</v>
      </c>
      <c r="R328" s="243">
        <v>42588</v>
      </c>
      <c r="S328" s="248" t="s">
        <v>204</v>
      </c>
      <c r="T328" s="249">
        <v>42542</v>
      </c>
      <c r="U328" s="313" t="s">
        <v>1413</v>
      </c>
      <c r="V328" s="251" t="s">
        <v>827</v>
      </c>
      <c r="W328" s="252">
        <v>42531</v>
      </c>
      <c r="X328" s="253" t="s">
        <v>1628</v>
      </c>
      <c r="Y328" s="254" t="s">
        <v>203</v>
      </c>
      <c r="Z328" s="255">
        <v>42563</v>
      </c>
      <c r="AA328" s="254" t="s">
        <v>1587</v>
      </c>
      <c r="AB328" s="254" t="s">
        <v>1065</v>
      </c>
      <c r="AC328" s="256" t="s">
        <v>422</v>
      </c>
      <c r="AD328" s="257">
        <v>42563</v>
      </c>
      <c r="AE328" s="258">
        <v>30</v>
      </c>
    </row>
    <row r="329" spans="1:31" ht="24.95" customHeight="1" x14ac:dyDescent="0.25">
      <c r="A329" s="232">
        <v>322</v>
      </c>
      <c r="B329" s="242">
        <v>0</v>
      </c>
      <c r="C329" s="241">
        <f t="shared" si="4"/>
        <v>1</v>
      </c>
      <c r="D329" s="242"/>
      <c r="E329" s="242"/>
      <c r="F329" s="241" t="s">
        <v>4689</v>
      </c>
      <c r="G329" s="241">
        <v>11</v>
      </c>
      <c r="H329" s="241" t="s">
        <v>4689</v>
      </c>
      <c r="I329" s="242"/>
      <c r="J329" s="242"/>
      <c r="K329" s="278" t="s">
        <v>1630</v>
      </c>
      <c r="L329" s="243">
        <v>42508</v>
      </c>
      <c r="M329" s="244" t="s">
        <v>271</v>
      </c>
      <c r="N329" s="295" t="s">
        <v>1631</v>
      </c>
      <c r="O329" s="264" t="s">
        <v>1632</v>
      </c>
      <c r="P329" s="246" t="s">
        <v>1633</v>
      </c>
      <c r="Q329" s="281" t="s">
        <v>203</v>
      </c>
      <c r="R329" s="307" t="s">
        <v>3346</v>
      </c>
      <c r="S329" s="248" t="s">
        <v>203</v>
      </c>
      <c r="T329" s="313" t="s">
        <v>1634</v>
      </c>
      <c r="U329" s="251" t="s">
        <v>286</v>
      </c>
      <c r="V329" s="251" t="s">
        <v>70</v>
      </c>
      <c r="W329" s="252">
        <v>42551</v>
      </c>
      <c r="X329" s="253" t="s">
        <v>1621</v>
      </c>
      <c r="Y329" s="254" t="s">
        <v>203</v>
      </c>
      <c r="Z329" s="255">
        <v>42563</v>
      </c>
      <c r="AA329" s="254" t="s">
        <v>1635</v>
      </c>
      <c r="AB329" s="254" t="s">
        <v>1636</v>
      </c>
      <c r="AC329" s="266" t="s">
        <v>203</v>
      </c>
      <c r="AD329" s="257">
        <v>42563</v>
      </c>
      <c r="AE329" s="258">
        <v>30</v>
      </c>
    </row>
    <row r="330" spans="1:31" ht="24.95" customHeight="1" x14ac:dyDescent="0.25">
      <c r="A330" s="232">
        <v>323</v>
      </c>
      <c r="B330" s="241" t="s">
        <v>1637</v>
      </c>
      <c r="C330" s="241">
        <f t="shared" ref="C330:C393" si="5">LEN(B330)</f>
        <v>11</v>
      </c>
      <c r="D330" s="241"/>
      <c r="E330" s="242"/>
      <c r="F330" s="241" t="s">
        <v>4690</v>
      </c>
      <c r="G330" s="241">
        <v>11</v>
      </c>
      <c r="H330" s="241" t="s">
        <v>4690</v>
      </c>
      <c r="I330" s="242"/>
      <c r="J330" s="242"/>
      <c r="K330" s="281" t="s">
        <v>1639</v>
      </c>
      <c r="L330" s="243">
        <v>42529</v>
      </c>
      <c r="M330" s="244" t="s">
        <v>271</v>
      </c>
      <c r="N330" s="281" t="s">
        <v>1640</v>
      </c>
      <c r="O330" s="318">
        <v>3000</v>
      </c>
      <c r="P330" s="246" t="s">
        <v>1641</v>
      </c>
      <c r="Q330" s="265" t="s">
        <v>203</v>
      </c>
      <c r="R330" s="243">
        <v>42588</v>
      </c>
      <c r="S330" s="248" t="s">
        <v>206</v>
      </c>
      <c r="T330" s="249">
        <v>42562</v>
      </c>
      <c r="U330" s="313" t="s">
        <v>1413</v>
      </c>
      <c r="V330" s="251" t="s">
        <v>827</v>
      </c>
      <c r="W330" s="252">
        <v>42531</v>
      </c>
      <c r="X330" s="253" t="s">
        <v>1612</v>
      </c>
      <c r="Y330" s="254" t="s">
        <v>203</v>
      </c>
      <c r="Z330" s="255">
        <v>42563</v>
      </c>
      <c r="AA330" s="254" t="s">
        <v>1576</v>
      </c>
      <c r="AB330" s="254" t="s">
        <v>1577</v>
      </c>
      <c r="AC330" s="256" t="s">
        <v>422</v>
      </c>
      <c r="AD330" s="257">
        <v>42563</v>
      </c>
      <c r="AE330" s="258">
        <v>30</v>
      </c>
    </row>
    <row r="331" spans="1:31" ht="24.95" customHeight="1" x14ac:dyDescent="0.25">
      <c r="A331" s="232">
        <v>324</v>
      </c>
      <c r="B331" s="242">
        <v>0</v>
      </c>
      <c r="C331" s="241">
        <f t="shared" si="5"/>
        <v>1</v>
      </c>
      <c r="D331" s="242"/>
      <c r="E331" s="242"/>
      <c r="F331" s="241" t="s">
        <v>1642</v>
      </c>
      <c r="G331" s="241">
        <v>11</v>
      </c>
      <c r="H331" s="241"/>
      <c r="I331" s="242"/>
      <c r="J331" s="242"/>
      <c r="K331" s="278" t="s">
        <v>1643</v>
      </c>
      <c r="L331" s="242"/>
      <c r="M331" s="244" t="s">
        <v>571</v>
      </c>
      <c r="N331" s="264" t="s">
        <v>811</v>
      </c>
      <c r="O331" s="247"/>
      <c r="P331" s="246" t="s">
        <v>1644</v>
      </c>
      <c r="Q331" s="281" t="s">
        <v>203</v>
      </c>
      <c r="R331" s="307" t="s">
        <v>3346</v>
      </c>
      <c r="S331" s="261"/>
      <c r="T331" s="262"/>
      <c r="U331" s="262"/>
      <c r="V331" s="251" t="s">
        <v>205</v>
      </c>
      <c r="W331" s="252">
        <v>42509</v>
      </c>
      <c r="X331" s="253" t="s">
        <v>1169</v>
      </c>
      <c r="Y331" s="254" t="s">
        <v>203</v>
      </c>
      <c r="Z331" s="255">
        <v>42517</v>
      </c>
      <c r="AA331" s="254" t="s">
        <v>1170</v>
      </c>
      <c r="AB331" s="254" t="s">
        <v>1171</v>
      </c>
      <c r="AC331" s="256" t="s">
        <v>422</v>
      </c>
      <c r="AD331" s="257">
        <v>42513</v>
      </c>
      <c r="AE331" s="258">
        <v>80</v>
      </c>
    </row>
    <row r="332" spans="1:31" ht="24.95" customHeight="1" x14ac:dyDescent="0.25">
      <c r="A332" s="232">
        <v>325</v>
      </c>
      <c r="B332" s="241" t="s">
        <v>1645</v>
      </c>
      <c r="C332" s="241">
        <f t="shared" si="5"/>
        <v>11</v>
      </c>
      <c r="D332" s="241"/>
      <c r="E332" s="242"/>
      <c r="F332" s="241" t="s">
        <v>4691</v>
      </c>
      <c r="G332" s="241">
        <v>11</v>
      </c>
      <c r="H332" s="241" t="s">
        <v>4691</v>
      </c>
      <c r="I332" s="242"/>
      <c r="J332" s="242"/>
      <c r="K332" s="281" t="s">
        <v>1647</v>
      </c>
      <c r="L332" s="243">
        <v>42529</v>
      </c>
      <c r="M332" s="244" t="s">
        <v>271</v>
      </c>
      <c r="N332" s="264" t="s">
        <v>1648</v>
      </c>
      <c r="O332" s="318">
        <v>3500</v>
      </c>
      <c r="P332" s="246" t="s">
        <v>1649</v>
      </c>
      <c r="Q332" s="265" t="s">
        <v>203</v>
      </c>
      <c r="R332" s="243">
        <v>42588</v>
      </c>
      <c r="S332" s="248" t="s">
        <v>204</v>
      </c>
      <c r="T332" s="249">
        <v>42542</v>
      </c>
      <c r="U332" s="313" t="s">
        <v>1413</v>
      </c>
      <c r="V332" s="251" t="s">
        <v>827</v>
      </c>
      <c r="W332" s="252">
        <v>42531</v>
      </c>
      <c r="X332" s="253" t="s">
        <v>1650</v>
      </c>
      <c r="Y332" s="254" t="s">
        <v>203</v>
      </c>
      <c r="Z332" s="255">
        <v>42563</v>
      </c>
      <c r="AA332" s="254" t="s">
        <v>1587</v>
      </c>
      <c r="AB332" s="254" t="s">
        <v>1577</v>
      </c>
      <c r="AC332" s="256" t="s">
        <v>422</v>
      </c>
      <c r="AD332" s="257">
        <v>42563</v>
      </c>
      <c r="AE332" s="258" t="s">
        <v>4595</v>
      </c>
    </row>
    <row r="333" spans="1:31" ht="24.95" customHeight="1" x14ac:dyDescent="0.25">
      <c r="A333" s="232">
        <v>326</v>
      </c>
      <c r="B333" s="241" t="s">
        <v>1651</v>
      </c>
      <c r="C333" s="241">
        <f t="shared" si="5"/>
        <v>11</v>
      </c>
      <c r="D333" s="241"/>
      <c r="E333" s="242"/>
      <c r="F333" s="241" t="s">
        <v>4692</v>
      </c>
      <c r="G333" s="241">
        <v>11</v>
      </c>
      <c r="H333" s="241" t="s">
        <v>4692</v>
      </c>
      <c r="I333" s="242"/>
      <c r="J333" s="242"/>
      <c r="K333" s="281" t="s">
        <v>1653</v>
      </c>
      <c r="L333" s="243">
        <v>42529</v>
      </c>
      <c r="M333" s="244" t="s">
        <v>271</v>
      </c>
      <c r="N333" s="264" t="s">
        <v>1654</v>
      </c>
      <c r="O333" s="318">
        <v>3000</v>
      </c>
      <c r="P333" s="246" t="s">
        <v>1655</v>
      </c>
      <c r="Q333" s="265" t="s">
        <v>203</v>
      </c>
      <c r="R333" s="243">
        <v>42588</v>
      </c>
      <c r="S333" s="248" t="s">
        <v>204</v>
      </c>
      <c r="T333" s="249">
        <v>42542</v>
      </c>
      <c r="U333" s="313" t="s">
        <v>1413</v>
      </c>
      <c r="V333" s="251" t="s">
        <v>827</v>
      </c>
      <c r="W333" s="252">
        <v>42531</v>
      </c>
      <c r="X333" s="253" t="s">
        <v>1612</v>
      </c>
      <c r="Y333" s="254" t="s">
        <v>203</v>
      </c>
      <c r="Z333" s="255">
        <v>42563</v>
      </c>
      <c r="AA333" s="254" t="s">
        <v>1576</v>
      </c>
      <c r="AB333" s="254" t="s">
        <v>1577</v>
      </c>
      <c r="AC333" s="256" t="s">
        <v>422</v>
      </c>
      <c r="AD333" s="257">
        <v>42563</v>
      </c>
      <c r="AE333" s="258">
        <v>30</v>
      </c>
    </row>
    <row r="334" spans="1:31" ht="24.95" customHeight="1" x14ac:dyDescent="0.25">
      <c r="A334" s="232">
        <v>327</v>
      </c>
      <c r="B334" s="241" t="s">
        <v>1656</v>
      </c>
      <c r="C334" s="241">
        <f t="shared" si="5"/>
        <v>11</v>
      </c>
      <c r="D334" s="241"/>
      <c r="E334" s="242"/>
      <c r="F334" s="241" t="s">
        <v>4693</v>
      </c>
      <c r="G334" s="241">
        <v>11</v>
      </c>
      <c r="H334" s="241" t="s">
        <v>4693</v>
      </c>
      <c r="I334" s="242"/>
      <c r="J334" s="242"/>
      <c r="K334" s="281" t="s">
        <v>1658</v>
      </c>
      <c r="L334" s="243">
        <v>42529</v>
      </c>
      <c r="M334" s="244" t="s">
        <v>271</v>
      </c>
      <c r="N334" s="264" t="s">
        <v>1659</v>
      </c>
      <c r="O334" s="318">
        <v>3000</v>
      </c>
      <c r="P334" s="246" t="s">
        <v>1660</v>
      </c>
      <c r="Q334" s="265" t="s">
        <v>203</v>
      </c>
      <c r="R334" s="243">
        <v>42588</v>
      </c>
      <c r="S334" s="248" t="s">
        <v>204</v>
      </c>
      <c r="T334" s="249">
        <v>42542</v>
      </c>
      <c r="U334" s="313" t="s">
        <v>1413</v>
      </c>
      <c r="V334" s="251" t="s">
        <v>827</v>
      </c>
      <c r="W334" s="252">
        <v>42531</v>
      </c>
      <c r="X334" s="253" t="s">
        <v>1612</v>
      </c>
      <c r="Y334" s="254" t="s">
        <v>203</v>
      </c>
      <c r="Z334" s="255">
        <v>42563</v>
      </c>
      <c r="AA334" s="254" t="s">
        <v>1576</v>
      </c>
      <c r="AB334" s="254" t="s">
        <v>1577</v>
      </c>
      <c r="AC334" s="256" t="s">
        <v>422</v>
      </c>
      <c r="AD334" s="257">
        <v>42563</v>
      </c>
      <c r="AE334" s="258">
        <v>30</v>
      </c>
    </row>
    <row r="335" spans="1:31" ht="24.95" customHeight="1" x14ac:dyDescent="0.25">
      <c r="A335" s="232">
        <v>328</v>
      </c>
      <c r="B335" s="241" t="s">
        <v>1661</v>
      </c>
      <c r="C335" s="241">
        <f t="shared" si="5"/>
        <v>11</v>
      </c>
      <c r="D335" s="241"/>
      <c r="E335" s="242"/>
      <c r="F335" s="241" t="s">
        <v>4694</v>
      </c>
      <c r="G335" s="241">
        <v>11</v>
      </c>
      <c r="H335" s="241" t="s">
        <v>4694</v>
      </c>
      <c r="I335" s="242"/>
      <c r="J335" s="242"/>
      <c r="K335" s="281" t="s">
        <v>1663</v>
      </c>
      <c r="L335" s="243">
        <v>42529</v>
      </c>
      <c r="M335" s="244" t="s">
        <v>271</v>
      </c>
      <c r="N335" s="264" t="s">
        <v>3379</v>
      </c>
      <c r="O335" s="318">
        <v>3000</v>
      </c>
      <c r="P335" s="246" t="s">
        <v>1664</v>
      </c>
      <c r="Q335" s="265" t="s">
        <v>203</v>
      </c>
      <c r="R335" s="243">
        <v>42588</v>
      </c>
      <c r="S335" s="248" t="s">
        <v>204</v>
      </c>
      <c r="T335" s="249">
        <v>42542</v>
      </c>
      <c r="U335" s="313" t="s">
        <v>1413</v>
      </c>
      <c r="V335" s="251" t="s">
        <v>827</v>
      </c>
      <c r="W335" s="252">
        <v>42531</v>
      </c>
      <c r="X335" s="253" t="s">
        <v>1612</v>
      </c>
      <c r="Y335" s="254" t="s">
        <v>203</v>
      </c>
      <c r="Z335" s="255">
        <v>42563</v>
      </c>
      <c r="AA335" s="254" t="s">
        <v>1576</v>
      </c>
      <c r="AB335" s="254" t="s">
        <v>1577</v>
      </c>
      <c r="AC335" s="256" t="s">
        <v>422</v>
      </c>
      <c r="AD335" s="257">
        <v>42563</v>
      </c>
      <c r="AE335" s="258">
        <v>30</v>
      </c>
    </row>
    <row r="336" spans="1:31" ht="24.95" customHeight="1" x14ac:dyDescent="0.25">
      <c r="A336" s="232">
        <v>329</v>
      </c>
      <c r="B336" s="241" t="s">
        <v>1665</v>
      </c>
      <c r="C336" s="241">
        <f t="shared" si="5"/>
        <v>11</v>
      </c>
      <c r="D336" s="241"/>
      <c r="E336" s="242"/>
      <c r="F336" s="241" t="s">
        <v>4695</v>
      </c>
      <c r="G336" s="241">
        <v>11</v>
      </c>
      <c r="H336" s="241" t="s">
        <v>4695</v>
      </c>
      <c r="I336" s="242"/>
      <c r="J336" s="242"/>
      <c r="K336" s="281" t="s">
        <v>1667</v>
      </c>
      <c r="L336" s="243">
        <v>42529</v>
      </c>
      <c r="M336" s="244" t="s">
        <v>271</v>
      </c>
      <c r="N336" s="264" t="s">
        <v>3380</v>
      </c>
      <c r="O336" s="318">
        <v>3000</v>
      </c>
      <c r="P336" s="246" t="s">
        <v>3381</v>
      </c>
      <c r="Q336" s="265" t="s">
        <v>203</v>
      </c>
      <c r="R336" s="243">
        <v>42588</v>
      </c>
      <c r="S336" s="248" t="s">
        <v>204</v>
      </c>
      <c r="T336" s="249">
        <v>42542</v>
      </c>
      <c r="U336" s="313" t="s">
        <v>1413</v>
      </c>
      <c r="V336" s="251" t="s">
        <v>827</v>
      </c>
      <c r="W336" s="252">
        <v>42531</v>
      </c>
      <c r="X336" s="253" t="s">
        <v>1612</v>
      </c>
      <c r="Y336" s="254" t="s">
        <v>203</v>
      </c>
      <c r="Z336" s="255">
        <v>42563</v>
      </c>
      <c r="AA336" s="254" t="s">
        <v>1576</v>
      </c>
      <c r="AB336" s="254" t="s">
        <v>1577</v>
      </c>
      <c r="AC336" s="256" t="s">
        <v>422</v>
      </c>
      <c r="AD336" s="257">
        <v>42563</v>
      </c>
      <c r="AE336" s="258">
        <v>30</v>
      </c>
    </row>
    <row r="337" spans="1:31" ht="24.95" customHeight="1" x14ac:dyDescent="0.25">
      <c r="A337" s="232">
        <v>330</v>
      </c>
      <c r="B337" s="242">
        <v>0</v>
      </c>
      <c r="C337" s="241">
        <f t="shared" si="5"/>
        <v>1</v>
      </c>
      <c r="D337" s="242"/>
      <c r="E337" s="242"/>
      <c r="F337" s="241" t="s">
        <v>4696</v>
      </c>
      <c r="G337" s="241">
        <v>11</v>
      </c>
      <c r="H337" s="241" t="s">
        <v>4696</v>
      </c>
      <c r="I337" s="242"/>
      <c r="J337" s="242"/>
      <c r="K337" s="278" t="s">
        <v>1669</v>
      </c>
      <c r="L337" s="243">
        <v>42509</v>
      </c>
      <c r="M337" s="244" t="s">
        <v>221</v>
      </c>
      <c r="N337" s="242"/>
      <c r="O337" s="247"/>
      <c r="P337" s="298"/>
      <c r="Q337" s="281" t="s">
        <v>203</v>
      </c>
      <c r="R337" s="307" t="s">
        <v>3347</v>
      </c>
      <c r="S337" s="248" t="s">
        <v>203</v>
      </c>
      <c r="T337" s="249">
        <v>42509</v>
      </c>
      <c r="U337" s="262"/>
      <c r="V337" s="251" t="s">
        <v>205</v>
      </c>
      <c r="W337" s="252">
        <v>42509</v>
      </c>
      <c r="X337" s="253" t="s">
        <v>3382</v>
      </c>
      <c r="Y337" s="254" t="s">
        <v>203</v>
      </c>
      <c r="Z337" s="255">
        <v>42513</v>
      </c>
      <c r="AA337" s="263"/>
      <c r="AB337" s="254" t="s">
        <v>1670</v>
      </c>
      <c r="AC337" s="256" t="s">
        <v>422</v>
      </c>
      <c r="AD337" s="257">
        <v>42513</v>
      </c>
      <c r="AE337" s="258">
        <v>80</v>
      </c>
    </row>
    <row r="338" spans="1:31" ht="24.95" customHeight="1" x14ac:dyDescent="0.25">
      <c r="A338" s="232">
        <v>331</v>
      </c>
      <c r="B338" s="241" t="s">
        <v>1671</v>
      </c>
      <c r="C338" s="241">
        <f t="shared" si="5"/>
        <v>11</v>
      </c>
      <c r="D338" s="241"/>
      <c r="E338" s="242"/>
      <c r="F338" s="241" t="s">
        <v>4697</v>
      </c>
      <c r="G338" s="241">
        <v>11</v>
      </c>
      <c r="H338" s="241" t="s">
        <v>4697</v>
      </c>
      <c r="I338" s="242"/>
      <c r="J338" s="242"/>
      <c r="K338" s="281" t="s">
        <v>1673</v>
      </c>
      <c r="L338" s="243">
        <v>42529</v>
      </c>
      <c r="M338" s="244" t="s">
        <v>271</v>
      </c>
      <c r="N338" s="264" t="s">
        <v>1674</v>
      </c>
      <c r="O338" s="318">
        <v>3000</v>
      </c>
      <c r="P338" s="246" t="s">
        <v>1675</v>
      </c>
      <c r="Q338" s="265" t="s">
        <v>203</v>
      </c>
      <c r="R338" s="243">
        <v>42588</v>
      </c>
      <c r="S338" s="248" t="s">
        <v>204</v>
      </c>
      <c r="T338" s="249">
        <v>42542</v>
      </c>
      <c r="U338" s="313" t="s">
        <v>1413</v>
      </c>
      <c r="V338" s="251" t="s">
        <v>827</v>
      </c>
      <c r="W338" s="252">
        <v>42531</v>
      </c>
      <c r="X338" s="253" t="s">
        <v>1612</v>
      </c>
      <c r="Y338" s="254" t="s">
        <v>203</v>
      </c>
      <c r="Z338" s="255">
        <v>42563</v>
      </c>
      <c r="AA338" s="254" t="s">
        <v>1576</v>
      </c>
      <c r="AB338" s="254" t="s">
        <v>1676</v>
      </c>
      <c r="AC338" s="256" t="s">
        <v>203</v>
      </c>
      <c r="AD338" s="257">
        <v>42563</v>
      </c>
      <c r="AE338" s="258">
        <v>30</v>
      </c>
    </row>
    <row r="339" spans="1:31" ht="24.95" customHeight="1" x14ac:dyDescent="0.25">
      <c r="A339" s="232">
        <v>332</v>
      </c>
      <c r="B339" s="241" t="s">
        <v>1677</v>
      </c>
      <c r="C339" s="241">
        <f t="shared" si="5"/>
        <v>11</v>
      </c>
      <c r="D339" s="241"/>
      <c r="E339" s="242"/>
      <c r="F339" s="241" t="s">
        <v>4698</v>
      </c>
      <c r="G339" s="241">
        <v>11</v>
      </c>
      <c r="H339" s="241" t="s">
        <v>4698</v>
      </c>
      <c r="I339" s="242"/>
      <c r="J339" s="242"/>
      <c r="K339" s="281" t="s">
        <v>1679</v>
      </c>
      <c r="L339" s="243">
        <v>42529</v>
      </c>
      <c r="M339" s="244" t="s">
        <v>271</v>
      </c>
      <c r="N339" s="264" t="s">
        <v>3383</v>
      </c>
      <c r="O339" s="318">
        <v>5800</v>
      </c>
      <c r="P339" s="246" t="s">
        <v>1680</v>
      </c>
      <c r="Q339" s="265" t="s">
        <v>203</v>
      </c>
      <c r="R339" s="243">
        <v>42588</v>
      </c>
      <c r="S339" s="248" t="s">
        <v>203</v>
      </c>
      <c r="T339" s="249">
        <v>42570</v>
      </c>
      <c r="U339" s="313" t="s">
        <v>1413</v>
      </c>
      <c r="V339" s="251" t="s">
        <v>827</v>
      </c>
      <c r="W339" s="252">
        <v>42531</v>
      </c>
      <c r="X339" s="253" t="s">
        <v>1681</v>
      </c>
      <c r="Y339" s="254" t="s">
        <v>204</v>
      </c>
      <c r="Z339" s="255">
        <v>42571</v>
      </c>
      <c r="AA339" s="254" t="s">
        <v>1682</v>
      </c>
      <c r="AB339" s="254" t="s">
        <v>1683</v>
      </c>
      <c r="AC339" s="256" t="s">
        <v>204</v>
      </c>
      <c r="AD339" s="257">
        <v>42571</v>
      </c>
      <c r="AE339" s="258">
        <v>22</v>
      </c>
    </row>
    <row r="340" spans="1:31" ht="24.95" customHeight="1" x14ac:dyDescent="0.25">
      <c r="A340" s="232">
        <v>333</v>
      </c>
      <c r="B340" s="241" t="s">
        <v>1684</v>
      </c>
      <c r="C340" s="241">
        <f t="shared" si="5"/>
        <v>11</v>
      </c>
      <c r="D340" s="241"/>
      <c r="E340" s="242"/>
      <c r="F340" s="241" t="s">
        <v>4699</v>
      </c>
      <c r="G340" s="241">
        <v>11</v>
      </c>
      <c r="H340" s="241" t="s">
        <v>4699</v>
      </c>
      <c r="I340" s="242"/>
      <c r="J340" s="242"/>
      <c r="K340" s="278" t="s">
        <v>1686</v>
      </c>
      <c r="L340" s="243">
        <v>42506</v>
      </c>
      <c r="M340" s="244" t="s">
        <v>519</v>
      </c>
      <c r="N340" s="295" t="s">
        <v>975</v>
      </c>
      <c r="O340" s="276">
        <v>206640.01</v>
      </c>
      <c r="P340" s="246" t="s">
        <v>3384</v>
      </c>
      <c r="Q340" s="265" t="s">
        <v>116</v>
      </c>
      <c r="R340" s="307" t="s">
        <v>3347</v>
      </c>
      <c r="S340" s="248" t="s">
        <v>226</v>
      </c>
      <c r="T340" s="249">
        <v>42510</v>
      </c>
      <c r="U340" s="262"/>
      <c r="V340" s="322" t="s">
        <v>205</v>
      </c>
      <c r="W340" s="252">
        <v>42514</v>
      </c>
      <c r="X340" s="253" t="s">
        <v>1687</v>
      </c>
      <c r="Y340" s="263"/>
      <c r="Z340" s="263"/>
      <c r="AA340" s="263"/>
      <c r="AB340" s="263"/>
      <c r="AC340" s="256" t="s">
        <v>206</v>
      </c>
      <c r="AD340" s="257">
        <v>42549</v>
      </c>
      <c r="AE340" s="258" t="s">
        <v>4595</v>
      </c>
    </row>
    <row r="341" spans="1:31" ht="24.95" customHeight="1" x14ac:dyDescent="0.25">
      <c r="A341" s="232">
        <v>334</v>
      </c>
      <c r="B341" s="241" t="s">
        <v>1689</v>
      </c>
      <c r="C341" s="241">
        <f t="shared" si="5"/>
        <v>11</v>
      </c>
      <c r="D341" s="241"/>
      <c r="E341" s="242"/>
      <c r="F341" s="241" t="s">
        <v>4700</v>
      </c>
      <c r="G341" s="241">
        <v>11</v>
      </c>
      <c r="H341" s="241" t="s">
        <v>4700</v>
      </c>
      <c r="I341" s="242"/>
      <c r="J341" s="242"/>
      <c r="K341" s="281" t="s">
        <v>1691</v>
      </c>
      <c r="L341" s="243">
        <v>42529</v>
      </c>
      <c r="M341" s="244" t="s">
        <v>323</v>
      </c>
      <c r="N341" s="264" t="s">
        <v>1692</v>
      </c>
      <c r="O341" s="318">
        <v>30000</v>
      </c>
      <c r="P341" s="246" t="s">
        <v>1693</v>
      </c>
      <c r="Q341" s="265" t="s">
        <v>203</v>
      </c>
      <c r="R341" s="307" t="s">
        <v>3361</v>
      </c>
      <c r="S341" s="248" t="s">
        <v>203</v>
      </c>
      <c r="T341" s="249">
        <v>42557</v>
      </c>
      <c r="U341" s="251" t="s">
        <v>432</v>
      </c>
      <c r="V341" s="251" t="s">
        <v>1694</v>
      </c>
      <c r="W341" s="252">
        <v>42549</v>
      </c>
      <c r="X341" s="253" t="s">
        <v>1695</v>
      </c>
      <c r="Y341" s="254" t="s">
        <v>204</v>
      </c>
      <c r="Z341" s="255">
        <v>42578</v>
      </c>
      <c r="AA341" s="254" t="s">
        <v>1696</v>
      </c>
      <c r="AB341" s="254" t="s">
        <v>1697</v>
      </c>
      <c r="AC341" s="256" t="s">
        <v>4701</v>
      </c>
      <c r="AD341" s="257">
        <v>42579</v>
      </c>
      <c r="AE341" s="258">
        <v>14</v>
      </c>
    </row>
    <row r="342" spans="1:31" ht="24.95" customHeight="1" x14ac:dyDescent="0.25">
      <c r="A342" s="232">
        <v>335</v>
      </c>
      <c r="B342" s="241" t="s">
        <v>1698</v>
      </c>
      <c r="C342" s="241">
        <f t="shared" si="5"/>
        <v>11</v>
      </c>
      <c r="D342" s="241"/>
      <c r="E342" s="242"/>
      <c r="F342" s="241" t="s">
        <v>4702</v>
      </c>
      <c r="G342" s="241">
        <v>11</v>
      </c>
      <c r="H342" s="241" t="s">
        <v>4702</v>
      </c>
      <c r="I342" s="242"/>
      <c r="J342" s="242"/>
      <c r="K342" s="281" t="s">
        <v>1609</v>
      </c>
      <c r="L342" s="243">
        <v>42529</v>
      </c>
      <c r="M342" s="244" t="s">
        <v>271</v>
      </c>
      <c r="N342" s="264" t="s">
        <v>1700</v>
      </c>
      <c r="O342" s="318">
        <v>3500</v>
      </c>
      <c r="P342" s="246" t="s">
        <v>1701</v>
      </c>
      <c r="Q342" s="265" t="s">
        <v>203</v>
      </c>
      <c r="R342" s="243">
        <v>42588</v>
      </c>
      <c r="S342" s="248" t="s">
        <v>204</v>
      </c>
      <c r="T342" s="249">
        <v>42549</v>
      </c>
      <c r="U342" s="313" t="s">
        <v>1413</v>
      </c>
      <c r="V342" s="251" t="s">
        <v>827</v>
      </c>
      <c r="W342" s="252">
        <v>42531</v>
      </c>
      <c r="X342" s="253" t="s">
        <v>1612</v>
      </c>
      <c r="Y342" s="254" t="s">
        <v>203</v>
      </c>
      <c r="Z342" s="255">
        <v>42563</v>
      </c>
      <c r="AA342" s="254" t="s">
        <v>1576</v>
      </c>
      <c r="AB342" s="254" t="s">
        <v>1702</v>
      </c>
      <c r="AC342" s="256" t="s">
        <v>203</v>
      </c>
      <c r="AD342" s="257">
        <v>42563</v>
      </c>
      <c r="AE342" s="258">
        <v>30</v>
      </c>
    </row>
    <row r="343" spans="1:31" ht="24.95" customHeight="1" x14ac:dyDescent="0.25">
      <c r="A343" s="232">
        <v>336</v>
      </c>
      <c r="B343" s="241" t="s">
        <v>1703</v>
      </c>
      <c r="C343" s="241">
        <f t="shared" si="5"/>
        <v>11</v>
      </c>
      <c r="D343" s="241"/>
      <c r="E343" s="242"/>
      <c r="F343" s="241" t="s">
        <v>4703</v>
      </c>
      <c r="G343" s="241">
        <v>11</v>
      </c>
      <c r="H343" s="241" t="s">
        <v>4703</v>
      </c>
      <c r="I343" s="242"/>
      <c r="J343" s="242"/>
      <c r="K343" s="281" t="s">
        <v>1595</v>
      </c>
      <c r="L343" s="243">
        <v>42529</v>
      </c>
      <c r="M343" s="244" t="s">
        <v>394</v>
      </c>
      <c r="N343" s="264" t="s">
        <v>1705</v>
      </c>
      <c r="O343" s="318">
        <v>6218</v>
      </c>
      <c r="P343" s="246" t="s">
        <v>1706</v>
      </c>
      <c r="Q343" s="265" t="s">
        <v>203</v>
      </c>
      <c r="R343" s="243">
        <v>42588</v>
      </c>
      <c r="S343" s="248" t="s">
        <v>203</v>
      </c>
      <c r="T343" s="249">
        <v>42557</v>
      </c>
      <c r="U343" s="251" t="s">
        <v>432</v>
      </c>
      <c r="V343" s="251" t="s">
        <v>574</v>
      </c>
      <c r="W343" s="252">
        <v>42530</v>
      </c>
      <c r="X343" s="253" t="s">
        <v>1707</v>
      </c>
      <c r="Y343" s="254" t="s">
        <v>204</v>
      </c>
      <c r="Z343" s="255">
        <v>42579</v>
      </c>
      <c r="AA343" s="254" t="s">
        <v>1708</v>
      </c>
      <c r="AB343" s="310" t="s">
        <v>1709</v>
      </c>
      <c r="AC343" s="277"/>
      <c r="AD343" s="257"/>
      <c r="AE343" s="258" t="s">
        <v>404</v>
      </c>
    </row>
    <row r="344" spans="1:31" ht="24.95" customHeight="1" x14ac:dyDescent="0.25">
      <c r="A344" s="232">
        <v>337</v>
      </c>
      <c r="B344" s="241" t="s">
        <v>1710</v>
      </c>
      <c r="C344" s="241">
        <f t="shared" si="5"/>
        <v>11</v>
      </c>
      <c r="D344" s="241"/>
      <c r="E344" s="242"/>
      <c r="F344" s="241" t="s">
        <v>4704</v>
      </c>
      <c r="G344" s="241">
        <v>11</v>
      </c>
      <c r="H344" s="241" t="s">
        <v>4704</v>
      </c>
      <c r="I344" s="242"/>
      <c r="J344" s="242"/>
      <c r="K344" s="281" t="s">
        <v>1712</v>
      </c>
      <c r="L344" s="243">
        <v>42529</v>
      </c>
      <c r="M344" s="244" t="s">
        <v>497</v>
      </c>
      <c r="N344" s="264" t="s">
        <v>598</v>
      </c>
      <c r="O344" s="318">
        <v>4900</v>
      </c>
      <c r="P344" s="246" t="s">
        <v>1713</v>
      </c>
      <c r="Q344" s="265" t="s">
        <v>203</v>
      </c>
      <c r="R344" s="243">
        <v>42588</v>
      </c>
      <c r="S344" s="248" t="s">
        <v>203</v>
      </c>
      <c r="T344" s="249">
        <v>42557</v>
      </c>
      <c r="U344" s="251" t="s">
        <v>432</v>
      </c>
      <c r="V344" s="251" t="s">
        <v>574</v>
      </c>
      <c r="W344" s="252">
        <v>42530</v>
      </c>
      <c r="X344" s="253" t="s">
        <v>1714</v>
      </c>
      <c r="Y344" s="254" t="s">
        <v>206</v>
      </c>
      <c r="Z344" s="255">
        <v>42570</v>
      </c>
      <c r="AA344" s="254" t="s">
        <v>1715</v>
      </c>
      <c r="AB344" s="254" t="s">
        <v>1716</v>
      </c>
      <c r="AC344" s="256" t="s">
        <v>206</v>
      </c>
      <c r="AD344" s="323">
        <v>42570</v>
      </c>
      <c r="AE344" s="258">
        <v>23</v>
      </c>
    </row>
    <row r="345" spans="1:31" ht="24.95" customHeight="1" x14ac:dyDescent="0.25">
      <c r="A345" s="232">
        <v>338</v>
      </c>
      <c r="B345" s="241" t="s">
        <v>1719</v>
      </c>
      <c r="C345" s="241">
        <f t="shared" si="5"/>
        <v>11</v>
      </c>
      <c r="D345" s="241"/>
      <c r="E345" s="242"/>
      <c r="F345" s="241" t="s">
        <v>4705</v>
      </c>
      <c r="G345" s="241">
        <v>11</v>
      </c>
      <c r="H345" s="241" t="s">
        <v>4705</v>
      </c>
      <c r="I345" s="242"/>
      <c r="J345" s="242"/>
      <c r="K345" s="281" t="s">
        <v>1721</v>
      </c>
      <c r="L345" s="243">
        <v>42529</v>
      </c>
      <c r="M345" s="244" t="s">
        <v>497</v>
      </c>
      <c r="N345" s="264" t="s">
        <v>598</v>
      </c>
      <c r="O345" s="318">
        <v>97500</v>
      </c>
      <c r="P345" s="246" t="s">
        <v>1713</v>
      </c>
      <c r="Q345" s="265" t="s">
        <v>203</v>
      </c>
      <c r="R345" s="243">
        <v>42588</v>
      </c>
      <c r="S345" s="248" t="s">
        <v>203</v>
      </c>
      <c r="T345" s="249">
        <v>42557</v>
      </c>
      <c r="U345" s="251" t="s">
        <v>432</v>
      </c>
      <c r="V345" s="251" t="s">
        <v>70</v>
      </c>
      <c r="W345" s="252">
        <v>42572</v>
      </c>
      <c r="X345" s="253" t="s">
        <v>3293</v>
      </c>
      <c r="Y345" s="254" t="s">
        <v>204</v>
      </c>
      <c r="Z345" s="255">
        <v>42580</v>
      </c>
      <c r="AA345" s="254" t="s">
        <v>4706</v>
      </c>
      <c r="AB345" s="254" t="s">
        <v>1722</v>
      </c>
      <c r="AC345" s="256" t="s">
        <v>204</v>
      </c>
      <c r="AD345" s="323">
        <v>42583</v>
      </c>
      <c r="AE345" s="258" t="s">
        <v>355</v>
      </c>
    </row>
    <row r="346" spans="1:31" ht="24.95" customHeight="1" x14ac:dyDescent="0.25">
      <c r="A346" s="232">
        <v>339</v>
      </c>
      <c r="B346" s="241" t="s">
        <v>89</v>
      </c>
      <c r="C346" s="241">
        <f t="shared" si="5"/>
        <v>11</v>
      </c>
      <c r="D346" s="241"/>
      <c r="E346" s="242"/>
      <c r="F346" s="241" t="s">
        <v>4707</v>
      </c>
      <c r="G346" s="241">
        <v>11</v>
      </c>
      <c r="H346" s="241" t="s">
        <v>4707</v>
      </c>
      <c r="I346" s="242"/>
      <c r="J346" s="242"/>
      <c r="K346" s="281" t="s">
        <v>1725</v>
      </c>
      <c r="L346" s="243">
        <v>42521</v>
      </c>
      <c r="M346" s="244" t="s">
        <v>519</v>
      </c>
      <c r="N346" s="264" t="s">
        <v>1726</v>
      </c>
      <c r="O346" s="247"/>
      <c r="P346" s="246" t="s">
        <v>1727</v>
      </c>
      <c r="Q346" s="265" t="s">
        <v>226</v>
      </c>
      <c r="R346" s="307" t="s">
        <v>3367</v>
      </c>
      <c r="S346" s="248" t="s">
        <v>204</v>
      </c>
      <c r="T346" s="249">
        <v>42542</v>
      </c>
      <c r="U346" s="313" t="s">
        <v>150</v>
      </c>
      <c r="V346" s="251" t="s">
        <v>80</v>
      </c>
      <c r="W346" s="252">
        <v>42531</v>
      </c>
      <c r="X346" s="253" t="s">
        <v>4708</v>
      </c>
      <c r="Y346" s="263"/>
      <c r="Z346" s="263"/>
      <c r="AA346" s="263"/>
      <c r="AB346" s="263"/>
      <c r="AC346" s="256" t="s">
        <v>220</v>
      </c>
      <c r="AD346" s="257">
        <v>42544</v>
      </c>
      <c r="AE346" s="258">
        <v>49</v>
      </c>
    </row>
    <row r="347" spans="1:31" ht="24.95" customHeight="1" x14ac:dyDescent="0.25">
      <c r="A347" s="232">
        <v>340</v>
      </c>
      <c r="B347" s="241" t="s">
        <v>173</v>
      </c>
      <c r="C347" s="241">
        <f t="shared" si="5"/>
        <v>11</v>
      </c>
      <c r="D347" s="241"/>
      <c r="E347" s="242"/>
      <c r="F347" s="241" t="s">
        <v>4709</v>
      </c>
      <c r="G347" s="241">
        <v>11</v>
      </c>
      <c r="H347" s="241" t="s">
        <v>4709</v>
      </c>
      <c r="I347" s="242"/>
      <c r="J347" s="242"/>
      <c r="K347" s="281" t="s">
        <v>1729</v>
      </c>
      <c r="L347" s="243">
        <v>42521</v>
      </c>
      <c r="M347" s="244" t="s">
        <v>2263</v>
      </c>
      <c r="N347" s="242"/>
      <c r="O347" s="247"/>
      <c r="P347" s="246" t="s">
        <v>1730</v>
      </c>
      <c r="Q347" s="265" t="s">
        <v>226</v>
      </c>
      <c r="R347" s="307" t="s">
        <v>3367</v>
      </c>
      <c r="S347" s="248" t="s">
        <v>204</v>
      </c>
      <c r="T347" s="249">
        <v>42549</v>
      </c>
      <c r="U347" s="251" t="s">
        <v>354</v>
      </c>
      <c r="V347" s="251" t="s">
        <v>379</v>
      </c>
      <c r="W347" s="252">
        <v>42549</v>
      </c>
      <c r="X347" s="253" t="s">
        <v>4710</v>
      </c>
      <c r="Y347" s="263"/>
      <c r="Z347" s="263"/>
      <c r="AA347" s="263"/>
      <c r="AB347" s="263"/>
      <c r="AC347" s="256" t="s">
        <v>220</v>
      </c>
      <c r="AD347" s="257">
        <v>42549</v>
      </c>
      <c r="AE347" s="258">
        <v>44</v>
      </c>
    </row>
    <row r="348" spans="1:31" ht="24.95" customHeight="1" x14ac:dyDescent="0.25">
      <c r="A348" s="232">
        <v>341</v>
      </c>
      <c r="B348" s="241" t="s">
        <v>1731</v>
      </c>
      <c r="C348" s="241">
        <f t="shared" si="5"/>
        <v>11</v>
      </c>
      <c r="D348" s="241"/>
      <c r="E348" s="242"/>
      <c r="F348" s="242"/>
      <c r="G348" s="241">
        <v>0</v>
      </c>
      <c r="H348" s="241"/>
      <c r="I348" s="242"/>
      <c r="J348" s="242"/>
      <c r="K348" s="278" t="s">
        <v>1732</v>
      </c>
      <c r="L348" s="243">
        <v>42501</v>
      </c>
      <c r="M348" s="244" t="s">
        <v>497</v>
      </c>
      <c r="N348" s="295" t="s">
        <v>851</v>
      </c>
      <c r="O348" s="269">
        <v>29511.9</v>
      </c>
      <c r="P348" s="246" t="s">
        <v>1733</v>
      </c>
      <c r="Q348" s="265" t="s">
        <v>247</v>
      </c>
      <c r="R348" s="243">
        <v>42679</v>
      </c>
      <c r="S348" s="261"/>
      <c r="T348" s="262"/>
      <c r="U348" s="262"/>
      <c r="V348" s="322" t="s">
        <v>205</v>
      </c>
      <c r="W348" s="252">
        <v>42514</v>
      </c>
      <c r="X348" s="253" t="s">
        <v>1734</v>
      </c>
      <c r="Y348" s="254" t="s">
        <v>204</v>
      </c>
      <c r="Z348" s="255">
        <v>42517</v>
      </c>
      <c r="AA348" s="254" t="s">
        <v>1255</v>
      </c>
      <c r="AB348" s="254" t="s">
        <v>1734</v>
      </c>
      <c r="AC348" s="256" t="s">
        <v>204</v>
      </c>
      <c r="AD348" s="257">
        <v>42517</v>
      </c>
      <c r="AE348" s="258">
        <v>76</v>
      </c>
    </row>
    <row r="349" spans="1:31" ht="24.95" customHeight="1" x14ac:dyDescent="0.25">
      <c r="A349" s="232">
        <v>342</v>
      </c>
      <c r="B349" s="241" t="s">
        <v>86</v>
      </c>
      <c r="C349" s="241">
        <f t="shared" si="5"/>
        <v>11</v>
      </c>
      <c r="D349" s="241"/>
      <c r="E349" s="242"/>
      <c r="F349" s="241" t="s">
        <v>4711</v>
      </c>
      <c r="G349" s="241">
        <v>11</v>
      </c>
      <c r="H349" s="241" t="s">
        <v>4711</v>
      </c>
      <c r="I349" s="242"/>
      <c r="J349" s="242"/>
      <c r="K349" s="281" t="s">
        <v>1737</v>
      </c>
      <c r="L349" s="243">
        <v>42521</v>
      </c>
      <c r="M349" s="244" t="s">
        <v>237</v>
      </c>
      <c r="N349" s="264" t="s">
        <v>1738</v>
      </c>
      <c r="O349" s="247"/>
      <c r="P349" s="246" t="s">
        <v>1739</v>
      </c>
      <c r="Q349" s="265" t="s">
        <v>226</v>
      </c>
      <c r="R349" s="307" t="s">
        <v>3367</v>
      </c>
      <c r="S349" s="248" t="s">
        <v>204</v>
      </c>
      <c r="T349" s="249">
        <v>42542</v>
      </c>
      <c r="U349" s="250" t="s">
        <v>268</v>
      </c>
      <c r="V349" s="251" t="s">
        <v>112</v>
      </c>
      <c r="W349" s="252">
        <v>42531</v>
      </c>
      <c r="X349" s="253" t="s">
        <v>4551</v>
      </c>
      <c r="Y349" s="254" t="s">
        <v>204</v>
      </c>
      <c r="Z349" s="255">
        <v>42535</v>
      </c>
      <c r="AA349" s="254" t="s">
        <v>4712</v>
      </c>
      <c r="AB349" s="263"/>
      <c r="AC349" s="256" t="s">
        <v>220</v>
      </c>
      <c r="AD349" s="257">
        <v>42544</v>
      </c>
      <c r="AE349" s="258">
        <v>49</v>
      </c>
    </row>
    <row r="350" spans="1:31" ht="24.95" customHeight="1" x14ac:dyDescent="0.25">
      <c r="A350" s="232">
        <v>343</v>
      </c>
      <c r="B350" s="241" t="s">
        <v>1740</v>
      </c>
      <c r="C350" s="241">
        <f t="shared" si="5"/>
        <v>11</v>
      </c>
      <c r="D350" s="241"/>
      <c r="E350" s="242"/>
      <c r="F350" s="241" t="s">
        <v>4713</v>
      </c>
      <c r="G350" s="241">
        <v>11</v>
      </c>
      <c r="H350" s="241" t="s">
        <v>4713</v>
      </c>
      <c r="I350" s="242"/>
      <c r="J350" s="242"/>
      <c r="K350" s="281" t="s">
        <v>1742</v>
      </c>
      <c r="L350" s="243">
        <v>42521</v>
      </c>
      <c r="M350" s="244" t="s">
        <v>300</v>
      </c>
      <c r="N350" s="264" t="s">
        <v>985</v>
      </c>
      <c r="O350" s="318">
        <v>10800</v>
      </c>
      <c r="P350" s="246" t="s">
        <v>1743</v>
      </c>
      <c r="Q350" s="265" t="s">
        <v>226</v>
      </c>
      <c r="R350" s="307" t="s">
        <v>3367</v>
      </c>
      <c r="S350" s="248" t="s">
        <v>204</v>
      </c>
      <c r="T350" s="249">
        <v>42531</v>
      </c>
      <c r="U350" s="250" t="s">
        <v>268</v>
      </c>
      <c r="V350" s="251" t="s">
        <v>112</v>
      </c>
      <c r="W350" s="252">
        <v>42531</v>
      </c>
      <c r="X350" s="253" t="s">
        <v>355</v>
      </c>
      <c r="Y350" s="254" t="s">
        <v>206</v>
      </c>
      <c r="Z350" s="255">
        <v>42535</v>
      </c>
      <c r="AA350" s="254" t="s">
        <v>3385</v>
      </c>
      <c r="AB350" s="263"/>
      <c r="AC350" s="256" t="s">
        <v>215</v>
      </c>
      <c r="AD350" s="257">
        <v>42545</v>
      </c>
      <c r="AE350" s="258" t="s">
        <v>355</v>
      </c>
    </row>
    <row r="351" spans="1:31" ht="24.95" customHeight="1" x14ac:dyDescent="0.25">
      <c r="A351" s="232">
        <v>344</v>
      </c>
      <c r="B351" s="241" t="s">
        <v>1746</v>
      </c>
      <c r="C351" s="241">
        <f t="shared" si="5"/>
        <v>11</v>
      </c>
      <c r="D351" s="241"/>
      <c r="E351" s="242"/>
      <c r="F351" s="242"/>
      <c r="G351" s="241">
        <v>0</v>
      </c>
      <c r="H351" s="241"/>
      <c r="I351" s="242"/>
      <c r="J351" s="242"/>
      <c r="K351" s="242"/>
      <c r="L351" s="242"/>
      <c r="M351" s="244" t="s">
        <v>3235</v>
      </c>
      <c r="N351" s="242"/>
      <c r="O351" s="247"/>
      <c r="P351" s="246" t="s">
        <v>1747</v>
      </c>
      <c r="Q351" s="265" t="s">
        <v>226</v>
      </c>
      <c r="R351" s="242"/>
      <c r="S351" s="248" t="s">
        <v>226</v>
      </c>
      <c r="T351" s="249">
        <v>42514</v>
      </c>
      <c r="U351" s="262"/>
      <c r="V351" s="322" t="s">
        <v>205</v>
      </c>
      <c r="W351" s="252">
        <v>42514</v>
      </c>
      <c r="X351" s="253" t="s">
        <v>276</v>
      </c>
      <c r="Y351" s="263"/>
      <c r="Z351" s="263"/>
      <c r="AA351" s="263"/>
      <c r="AB351" s="263"/>
      <c r="AC351" s="256" t="s">
        <v>220</v>
      </c>
      <c r="AD351" s="257">
        <v>42514</v>
      </c>
      <c r="AE351" s="258">
        <v>79</v>
      </c>
    </row>
    <row r="352" spans="1:31" ht="24.95" customHeight="1" x14ac:dyDescent="0.25">
      <c r="A352" s="232">
        <v>345</v>
      </c>
      <c r="B352" s="241" t="s">
        <v>1748</v>
      </c>
      <c r="C352" s="241">
        <f t="shared" si="5"/>
        <v>11</v>
      </c>
      <c r="D352" s="241"/>
      <c r="E352" s="242"/>
      <c r="F352" s="241" t="s">
        <v>4714</v>
      </c>
      <c r="G352" s="241">
        <v>11</v>
      </c>
      <c r="H352" s="241" t="s">
        <v>4714</v>
      </c>
      <c r="I352" s="242"/>
      <c r="J352" s="242"/>
      <c r="K352" s="281" t="s">
        <v>1750</v>
      </c>
      <c r="L352" s="243">
        <v>42529</v>
      </c>
      <c r="M352" s="244" t="s">
        <v>271</v>
      </c>
      <c r="N352" s="264" t="s">
        <v>1751</v>
      </c>
      <c r="O352" s="318">
        <v>3000</v>
      </c>
      <c r="P352" s="246" t="s">
        <v>1752</v>
      </c>
      <c r="Q352" s="265" t="s">
        <v>203</v>
      </c>
      <c r="R352" s="243">
        <v>42588</v>
      </c>
      <c r="S352" s="248" t="s">
        <v>204</v>
      </c>
      <c r="T352" s="249">
        <v>42542</v>
      </c>
      <c r="U352" s="251" t="s">
        <v>286</v>
      </c>
      <c r="V352" s="251" t="s">
        <v>70</v>
      </c>
      <c r="W352" s="252">
        <v>42531</v>
      </c>
      <c r="X352" s="253" t="s">
        <v>1753</v>
      </c>
      <c r="Y352" s="254" t="s">
        <v>203</v>
      </c>
      <c r="Z352" s="255">
        <v>42563</v>
      </c>
      <c r="AA352" s="254" t="s">
        <v>1576</v>
      </c>
      <c r="AB352" s="254" t="s">
        <v>1702</v>
      </c>
      <c r="AC352" s="256" t="s">
        <v>422</v>
      </c>
      <c r="AD352" s="257">
        <v>42563</v>
      </c>
      <c r="AE352" s="258">
        <v>30</v>
      </c>
    </row>
    <row r="353" spans="1:31" ht="24.95" customHeight="1" x14ac:dyDescent="0.25">
      <c r="A353" s="232">
        <v>346</v>
      </c>
      <c r="B353" s="241" t="s">
        <v>1754</v>
      </c>
      <c r="C353" s="241">
        <f t="shared" si="5"/>
        <v>11</v>
      </c>
      <c r="D353" s="241"/>
      <c r="E353" s="242"/>
      <c r="F353" s="242"/>
      <c r="G353" s="241">
        <v>0</v>
      </c>
      <c r="H353" s="241"/>
      <c r="I353" s="242"/>
      <c r="J353" s="242"/>
      <c r="K353" s="242"/>
      <c r="L353" s="242"/>
      <c r="M353" s="244" t="s">
        <v>467</v>
      </c>
      <c r="N353" s="295" t="s">
        <v>1755</v>
      </c>
      <c r="O353" s="269">
        <v>290000</v>
      </c>
      <c r="P353" s="246" t="s">
        <v>1756</v>
      </c>
      <c r="Q353" s="265" t="s">
        <v>226</v>
      </c>
      <c r="R353" s="242"/>
      <c r="S353" s="248" t="s">
        <v>226</v>
      </c>
      <c r="T353" s="249">
        <v>42514</v>
      </c>
      <c r="U353" s="262"/>
      <c r="V353" s="322" t="s">
        <v>205</v>
      </c>
      <c r="W353" s="252">
        <v>42514</v>
      </c>
      <c r="X353" s="253" t="s">
        <v>1176</v>
      </c>
      <c r="Y353" s="263"/>
      <c r="Z353" s="263"/>
      <c r="AA353" s="263"/>
      <c r="AB353" s="263"/>
      <c r="AC353" s="256" t="s">
        <v>215</v>
      </c>
      <c r="AD353" s="257">
        <v>42522</v>
      </c>
      <c r="AE353" s="258">
        <v>71</v>
      </c>
    </row>
    <row r="354" spans="1:31" ht="24.95" customHeight="1" x14ac:dyDescent="0.25">
      <c r="A354" s="232">
        <v>347</v>
      </c>
      <c r="B354" s="241" t="s">
        <v>1759</v>
      </c>
      <c r="C354" s="241">
        <f t="shared" si="5"/>
        <v>11</v>
      </c>
      <c r="D354" s="241"/>
      <c r="E354" s="242"/>
      <c r="F354" s="241" t="s">
        <v>4715</v>
      </c>
      <c r="G354" s="241">
        <v>11</v>
      </c>
      <c r="H354" s="241" t="s">
        <v>4715</v>
      </c>
      <c r="I354" s="242"/>
      <c r="J354" s="242"/>
      <c r="K354" s="242"/>
      <c r="L354" s="243">
        <v>42528</v>
      </c>
      <c r="M354" s="244" t="s">
        <v>3299</v>
      </c>
      <c r="N354" s="296" t="s">
        <v>266</v>
      </c>
      <c r="O354" s="318">
        <v>101966</v>
      </c>
      <c r="P354" s="246" t="s">
        <v>1761</v>
      </c>
      <c r="Q354" s="265" t="s">
        <v>226</v>
      </c>
      <c r="R354" s="243">
        <v>42557</v>
      </c>
      <c r="S354" s="248" t="s">
        <v>116</v>
      </c>
      <c r="T354" s="249">
        <v>42530</v>
      </c>
      <c r="U354" s="251" t="s">
        <v>354</v>
      </c>
      <c r="V354" s="251" t="s">
        <v>112</v>
      </c>
      <c r="W354" s="252">
        <v>42534</v>
      </c>
      <c r="X354" s="253" t="s">
        <v>1762</v>
      </c>
      <c r="Y354" s="263"/>
      <c r="Z354" s="263"/>
      <c r="AA354" s="263"/>
      <c r="AB354" s="263"/>
      <c r="AC354" s="256" t="s">
        <v>220</v>
      </c>
      <c r="AD354" s="257">
        <v>42545</v>
      </c>
      <c r="AE354" s="258">
        <v>48</v>
      </c>
    </row>
    <row r="355" spans="1:31" ht="24.95" customHeight="1" x14ac:dyDescent="0.25">
      <c r="A355" s="232">
        <v>348</v>
      </c>
      <c r="B355" s="241" t="s">
        <v>1759</v>
      </c>
      <c r="C355" s="241">
        <f t="shared" si="5"/>
        <v>11</v>
      </c>
      <c r="D355" s="241"/>
      <c r="E355" s="242"/>
      <c r="F355" s="241" t="s">
        <v>4716</v>
      </c>
      <c r="G355" s="241">
        <v>11</v>
      </c>
      <c r="H355" s="241" t="s">
        <v>4716</v>
      </c>
      <c r="I355" s="242"/>
      <c r="J355" s="242"/>
      <c r="K355" s="281" t="s">
        <v>1764</v>
      </c>
      <c r="L355" s="243">
        <v>42527</v>
      </c>
      <c r="M355" s="244" t="s">
        <v>3234</v>
      </c>
      <c r="N355" s="296" t="s">
        <v>266</v>
      </c>
      <c r="O355" s="318">
        <v>101966</v>
      </c>
      <c r="P355" s="246" t="s">
        <v>1765</v>
      </c>
      <c r="Q355" s="265" t="s">
        <v>226</v>
      </c>
      <c r="R355" s="243">
        <v>42527</v>
      </c>
      <c r="S355" s="248" t="s">
        <v>116</v>
      </c>
      <c r="T355" s="249">
        <v>42531</v>
      </c>
      <c r="U355" s="251" t="s">
        <v>354</v>
      </c>
      <c r="V355" s="251" t="s">
        <v>112</v>
      </c>
      <c r="W355" s="252">
        <v>42534</v>
      </c>
      <c r="X355" s="253" t="s">
        <v>1762</v>
      </c>
      <c r="Y355" s="263"/>
      <c r="Z355" s="263"/>
      <c r="AA355" s="263"/>
      <c r="AB355" s="263"/>
      <c r="AC355" s="256" t="s">
        <v>220</v>
      </c>
      <c r="AD355" s="257">
        <v>42545</v>
      </c>
      <c r="AE355" s="258">
        <v>48</v>
      </c>
    </row>
    <row r="356" spans="1:31" ht="24.95" customHeight="1" x14ac:dyDescent="0.25">
      <c r="A356" s="232">
        <v>349</v>
      </c>
      <c r="B356" s="241" t="s">
        <v>1767</v>
      </c>
      <c r="C356" s="241">
        <f t="shared" si="5"/>
        <v>11</v>
      </c>
      <c r="D356" s="241"/>
      <c r="E356" s="242"/>
      <c r="F356" s="242"/>
      <c r="G356" s="241">
        <v>0</v>
      </c>
      <c r="H356" s="241"/>
      <c r="I356" s="242"/>
      <c r="J356" s="242"/>
      <c r="K356" s="281" t="s">
        <v>1768</v>
      </c>
      <c r="L356" s="243">
        <v>42531</v>
      </c>
      <c r="M356" s="244" t="s">
        <v>271</v>
      </c>
      <c r="N356" s="264" t="s">
        <v>948</v>
      </c>
      <c r="O356" s="318">
        <v>3000</v>
      </c>
      <c r="P356" s="246" t="s">
        <v>1769</v>
      </c>
      <c r="Q356" s="265" t="s">
        <v>203</v>
      </c>
      <c r="R356" s="243">
        <v>42649</v>
      </c>
      <c r="S356" s="248" t="s">
        <v>204</v>
      </c>
      <c r="T356" s="249">
        <v>42543</v>
      </c>
      <c r="U356" s="251" t="s">
        <v>286</v>
      </c>
      <c r="V356" s="251" t="s">
        <v>70</v>
      </c>
      <c r="W356" s="252">
        <v>42534</v>
      </c>
      <c r="X356" s="253" t="s">
        <v>3386</v>
      </c>
      <c r="Y356" s="254" t="s">
        <v>203</v>
      </c>
      <c r="Z356" s="255">
        <v>42565</v>
      </c>
      <c r="AA356" s="254" t="s">
        <v>1770</v>
      </c>
      <c r="AB356" s="254" t="s">
        <v>1227</v>
      </c>
      <c r="AC356" s="256" t="s">
        <v>422</v>
      </c>
      <c r="AD356" s="257">
        <v>42566</v>
      </c>
      <c r="AE356" s="258">
        <v>27</v>
      </c>
    </row>
    <row r="357" spans="1:31" ht="24.95" customHeight="1" x14ac:dyDescent="0.25">
      <c r="A357" s="232">
        <v>350</v>
      </c>
      <c r="B357" s="241" t="s">
        <v>1771</v>
      </c>
      <c r="C357" s="241">
        <f t="shared" si="5"/>
        <v>11</v>
      </c>
      <c r="D357" s="241"/>
      <c r="E357" s="242"/>
      <c r="F357" s="242"/>
      <c r="G357" s="241">
        <v>0</v>
      </c>
      <c r="H357" s="241"/>
      <c r="I357" s="242"/>
      <c r="J357" s="242"/>
      <c r="K357" s="281" t="s">
        <v>1772</v>
      </c>
      <c r="L357" s="243">
        <v>42531</v>
      </c>
      <c r="M357" s="244" t="s">
        <v>271</v>
      </c>
      <c r="N357" s="264" t="s">
        <v>1773</v>
      </c>
      <c r="O357" s="318">
        <v>6000</v>
      </c>
      <c r="P357" s="246" t="s">
        <v>1774</v>
      </c>
      <c r="Q357" s="265" t="s">
        <v>203</v>
      </c>
      <c r="R357" s="243">
        <v>42649</v>
      </c>
      <c r="S357" s="248" t="s">
        <v>206</v>
      </c>
      <c r="T357" s="249">
        <v>42562</v>
      </c>
      <c r="U357" s="251" t="s">
        <v>286</v>
      </c>
      <c r="V357" s="251" t="s">
        <v>70</v>
      </c>
      <c r="W357" s="252">
        <v>42534</v>
      </c>
      <c r="X357" s="253" t="s">
        <v>1775</v>
      </c>
      <c r="Y357" s="254" t="s">
        <v>203</v>
      </c>
      <c r="Z357" s="255">
        <v>42571</v>
      </c>
      <c r="AA357" s="254" t="s">
        <v>1776</v>
      </c>
      <c r="AB357" s="254" t="s">
        <v>1777</v>
      </c>
      <c r="AC357" s="256" t="s">
        <v>422</v>
      </c>
      <c r="AD357" s="257">
        <v>42571</v>
      </c>
      <c r="AE357" s="258">
        <v>22</v>
      </c>
    </row>
    <row r="358" spans="1:31" ht="24.95" customHeight="1" x14ac:dyDescent="0.25">
      <c r="A358" s="232">
        <v>351</v>
      </c>
      <c r="B358" s="241" t="s">
        <v>1779</v>
      </c>
      <c r="C358" s="241">
        <f t="shared" si="5"/>
        <v>11</v>
      </c>
      <c r="D358" s="241"/>
      <c r="E358" s="242"/>
      <c r="F358" s="242"/>
      <c r="G358" s="241">
        <v>0</v>
      </c>
      <c r="H358" s="241"/>
      <c r="I358" s="242"/>
      <c r="J358" s="242"/>
      <c r="K358" s="281" t="s">
        <v>1780</v>
      </c>
      <c r="L358" s="243">
        <v>42531</v>
      </c>
      <c r="M358" s="244" t="s">
        <v>271</v>
      </c>
      <c r="N358" s="264" t="s">
        <v>1781</v>
      </c>
      <c r="O358" s="318">
        <v>3000</v>
      </c>
      <c r="P358" s="246" t="s">
        <v>1782</v>
      </c>
      <c r="Q358" s="265" t="s">
        <v>203</v>
      </c>
      <c r="R358" s="243">
        <v>42649</v>
      </c>
      <c r="S358" s="248" t="s">
        <v>204</v>
      </c>
      <c r="T358" s="249">
        <v>42544</v>
      </c>
      <c r="U358" s="251" t="s">
        <v>286</v>
      </c>
      <c r="V358" s="251" t="s">
        <v>70</v>
      </c>
      <c r="W358" s="252">
        <v>42534</v>
      </c>
      <c r="X358" s="253" t="s">
        <v>3387</v>
      </c>
      <c r="Y358" s="254" t="s">
        <v>203</v>
      </c>
      <c r="Z358" s="255">
        <v>42549</v>
      </c>
      <c r="AA358" s="254" t="s">
        <v>1770</v>
      </c>
      <c r="AB358" s="254" t="s">
        <v>1019</v>
      </c>
      <c r="AC358" s="256" t="s">
        <v>422</v>
      </c>
      <c r="AD358" s="257">
        <v>42565</v>
      </c>
      <c r="AE358" s="258">
        <v>28</v>
      </c>
    </row>
    <row r="359" spans="1:31" ht="24.95" customHeight="1" x14ac:dyDescent="0.25">
      <c r="A359" s="232">
        <v>352</v>
      </c>
      <c r="B359" s="241" t="s">
        <v>1783</v>
      </c>
      <c r="C359" s="241">
        <f t="shared" si="5"/>
        <v>11</v>
      </c>
      <c r="D359" s="241"/>
      <c r="E359" s="242"/>
      <c r="F359" s="242"/>
      <c r="G359" s="241">
        <v>0</v>
      </c>
      <c r="H359" s="241"/>
      <c r="I359" s="242"/>
      <c r="J359" s="242"/>
      <c r="K359" s="281" t="s">
        <v>1784</v>
      </c>
      <c r="L359" s="243">
        <v>42531</v>
      </c>
      <c r="M359" s="244" t="s">
        <v>271</v>
      </c>
      <c r="N359" s="264" t="s">
        <v>1785</v>
      </c>
      <c r="O359" s="318">
        <v>3500</v>
      </c>
      <c r="P359" s="246" t="s">
        <v>1786</v>
      </c>
      <c r="Q359" s="265" t="s">
        <v>203</v>
      </c>
      <c r="R359" s="243">
        <v>42649</v>
      </c>
      <c r="S359" s="248" t="s">
        <v>204</v>
      </c>
      <c r="T359" s="249">
        <v>42544</v>
      </c>
      <c r="U359" s="251" t="s">
        <v>286</v>
      </c>
      <c r="V359" s="251" t="s">
        <v>70</v>
      </c>
      <c r="W359" s="252">
        <v>42534</v>
      </c>
      <c r="X359" s="253" t="s">
        <v>3388</v>
      </c>
      <c r="Y359" s="254" t="s">
        <v>203</v>
      </c>
      <c r="Z359" s="255">
        <v>42565</v>
      </c>
      <c r="AA359" s="254" t="s">
        <v>1770</v>
      </c>
      <c r="AB359" s="254" t="s">
        <v>1227</v>
      </c>
      <c r="AC359" s="256" t="s">
        <v>422</v>
      </c>
      <c r="AD359" s="257">
        <v>42565</v>
      </c>
      <c r="AE359" s="258">
        <v>28</v>
      </c>
    </row>
    <row r="360" spans="1:31" ht="24.95" customHeight="1" x14ac:dyDescent="0.25">
      <c r="A360" s="232">
        <v>353</v>
      </c>
      <c r="B360" s="241" t="s">
        <v>1787</v>
      </c>
      <c r="C360" s="241">
        <f t="shared" si="5"/>
        <v>11</v>
      </c>
      <c r="D360" s="241"/>
      <c r="E360" s="242"/>
      <c r="F360" s="242"/>
      <c r="G360" s="241">
        <v>0</v>
      </c>
      <c r="H360" s="241"/>
      <c r="I360" s="242"/>
      <c r="J360" s="242"/>
      <c r="K360" s="281" t="s">
        <v>1788</v>
      </c>
      <c r="L360" s="243">
        <v>42531</v>
      </c>
      <c r="M360" s="244" t="s">
        <v>271</v>
      </c>
      <c r="N360" s="264" t="s">
        <v>1789</v>
      </c>
      <c r="O360" s="318">
        <v>3000</v>
      </c>
      <c r="P360" s="246" t="s">
        <v>1790</v>
      </c>
      <c r="Q360" s="265" t="s">
        <v>203</v>
      </c>
      <c r="R360" s="243">
        <v>42649</v>
      </c>
      <c r="S360" s="248" t="s">
        <v>206</v>
      </c>
      <c r="T360" s="249">
        <v>42562</v>
      </c>
      <c r="U360" s="251" t="s">
        <v>286</v>
      </c>
      <c r="V360" s="251" t="s">
        <v>70</v>
      </c>
      <c r="W360" s="252">
        <v>42534</v>
      </c>
      <c r="X360" s="253" t="s">
        <v>1791</v>
      </c>
      <c r="Y360" s="254" t="s">
        <v>203</v>
      </c>
      <c r="Z360" s="255">
        <v>42565</v>
      </c>
      <c r="AA360" s="254" t="s">
        <v>1770</v>
      </c>
      <c r="AB360" s="254" t="s">
        <v>1227</v>
      </c>
      <c r="AC360" s="256" t="s">
        <v>422</v>
      </c>
      <c r="AD360" s="257">
        <v>42565</v>
      </c>
      <c r="AE360" s="258">
        <v>28</v>
      </c>
    </row>
    <row r="361" spans="1:31" ht="24.95" customHeight="1" x14ac:dyDescent="0.25">
      <c r="A361" s="232">
        <v>354</v>
      </c>
      <c r="B361" s="241" t="s">
        <v>1792</v>
      </c>
      <c r="C361" s="241">
        <f t="shared" si="5"/>
        <v>11</v>
      </c>
      <c r="D361" s="241"/>
      <c r="E361" s="242"/>
      <c r="F361" s="241" t="s">
        <v>4717</v>
      </c>
      <c r="G361" s="241">
        <v>11</v>
      </c>
      <c r="H361" s="241" t="s">
        <v>4717</v>
      </c>
      <c r="I361" s="242"/>
      <c r="J361" s="242"/>
      <c r="K361" s="295" t="s">
        <v>1794</v>
      </c>
      <c r="L361" s="243">
        <v>42513</v>
      </c>
      <c r="M361" s="244" t="s">
        <v>196</v>
      </c>
      <c r="N361" s="296" t="s">
        <v>198</v>
      </c>
      <c r="O361" s="247"/>
      <c r="P361" s="246" t="s">
        <v>1795</v>
      </c>
      <c r="Q361" s="265" t="s">
        <v>203</v>
      </c>
      <c r="R361" s="307" t="s">
        <v>3389</v>
      </c>
      <c r="S361" s="248" t="s">
        <v>203</v>
      </c>
      <c r="T361" s="249">
        <v>42513</v>
      </c>
      <c r="U361" s="313" t="s">
        <v>219</v>
      </c>
      <c r="V361" s="251" t="s">
        <v>190</v>
      </c>
      <c r="W361" s="252">
        <v>42514</v>
      </c>
      <c r="X361" s="253" t="s">
        <v>1796</v>
      </c>
      <c r="Y361" s="254" t="s">
        <v>203</v>
      </c>
      <c r="Z361" s="255">
        <v>42513</v>
      </c>
      <c r="AA361" s="263"/>
      <c r="AB361" s="254" t="s">
        <v>1797</v>
      </c>
      <c r="AC361" s="256" t="s">
        <v>422</v>
      </c>
      <c r="AD361" s="257">
        <v>42517</v>
      </c>
      <c r="AE361" s="258">
        <v>76</v>
      </c>
    </row>
    <row r="362" spans="1:31" ht="24.95" customHeight="1" x14ac:dyDescent="0.25">
      <c r="A362" s="232">
        <v>355</v>
      </c>
      <c r="B362" s="241" t="s">
        <v>1798</v>
      </c>
      <c r="C362" s="241">
        <f t="shared" si="5"/>
        <v>11</v>
      </c>
      <c r="D362" s="241"/>
      <c r="E362" s="242"/>
      <c r="F362" s="242"/>
      <c r="G362" s="241">
        <v>0</v>
      </c>
      <c r="H362" s="241"/>
      <c r="I362" s="242"/>
      <c r="J362" s="242"/>
      <c r="K362" s="281" t="s">
        <v>1799</v>
      </c>
      <c r="L362" s="243">
        <v>42531</v>
      </c>
      <c r="M362" s="244" t="s">
        <v>271</v>
      </c>
      <c r="N362" s="264" t="s">
        <v>1626</v>
      </c>
      <c r="O362" s="318">
        <v>11000</v>
      </c>
      <c r="P362" s="246" t="s">
        <v>1800</v>
      </c>
      <c r="Q362" s="265" t="s">
        <v>203</v>
      </c>
      <c r="R362" s="264" t="s">
        <v>1801</v>
      </c>
      <c r="S362" s="248" t="s">
        <v>204</v>
      </c>
      <c r="T362" s="249">
        <v>42544</v>
      </c>
      <c r="U362" s="251" t="s">
        <v>286</v>
      </c>
      <c r="V362" s="251" t="s">
        <v>70</v>
      </c>
      <c r="W362" s="252">
        <v>42534</v>
      </c>
      <c r="X362" s="253" t="s">
        <v>1802</v>
      </c>
      <c r="Y362" s="254" t="s">
        <v>203</v>
      </c>
      <c r="Z362" s="255">
        <v>42565</v>
      </c>
      <c r="AA362" s="254" t="s">
        <v>1770</v>
      </c>
      <c r="AB362" s="254" t="s">
        <v>1227</v>
      </c>
      <c r="AC362" s="256" t="s">
        <v>422</v>
      </c>
      <c r="AD362" s="257">
        <v>42565</v>
      </c>
      <c r="AE362" s="258">
        <v>28</v>
      </c>
    </row>
    <row r="363" spans="1:31" ht="24.95" customHeight="1" x14ac:dyDescent="0.25">
      <c r="A363" s="232">
        <v>356</v>
      </c>
      <c r="B363" s="241" t="s">
        <v>1803</v>
      </c>
      <c r="C363" s="241">
        <f t="shared" si="5"/>
        <v>11</v>
      </c>
      <c r="D363" s="241"/>
      <c r="E363" s="242"/>
      <c r="F363" s="241" t="s">
        <v>4718</v>
      </c>
      <c r="G363" s="241">
        <v>11</v>
      </c>
      <c r="H363" s="241" t="s">
        <v>4718</v>
      </c>
      <c r="I363" s="242"/>
      <c r="J363" s="242"/>
      <c r="K363" s="242"/>
      <c r="L363" s="242"/>
      <c r="M363" s="244" t="s">
        <v>196</v>
      </c>
      <c r="N363" s="296" t="s">
        <v>198</v>
      </c>
      <c r="O363" s="247"/>
      <c r="P363" s="246" t="s">
        <v>1805</v>
      </c>
      <c r="Q363" s="265" t="s">
        <v>203</v>
      </c>
      <c r="R363" s="307" t="s">
        <v>3389</v>
      </c>
      <c r="S363" s="248" t="s">
        <v>203</v>
      </c>
      <c r="T363" s="249">
        <v>42578</v>
      </c>
      <c r="U363" s="313" t="s">
        <v>219</v>
      </c>
      <c r="V363" s="251" t="s">
        <v>190</v>
      </c>
      <c r="W363" s="252">
        <v>42514</v>
      </c>
      <c r="X363" s="253" t="s">
        <v>1796</v>
      </c>
      <c r="Y363" s="254" t="s">
        <v>203</v>
      </c>
      <c r="Z363" s="255">
        <v>42591</v>
      </c>
      <c r="AA363" s="254" t="s">
        <v>3675</v>
      </c>
      <c r="AB363" s="254" t="s">
        <v>3676</v>
      </c>
      <c r="AC363" s="256" t="s">
        <v>422</v>
      </c>
      <c r="AD363" s="257">
        <v>42578</v>
      </c>
      <c r="AE363" s="258">
        <v>15</v>
      </c>
    </row>
    <row r="364" spans="1:31" ht="24.95" customHeight="1" x14ac:dyDescent="0.25">
      <c r="A364" s="232">
        <v>357</v>
      </c>
      <c r="B364" s="242">
        <v>0</v>
      </c>
      <c r="C364" s="241">
        <f t="shared" si="5"/>
        <v>1</v>
      </c>
      <c r="D364" s="242"/>
      <c r="E364" s="242"/>
      <c r="F364" s="241" t="s">
        <v>4719</v>
      </c>
      <c r="G364" s="241">
        <v>11</v>
      </c>
      <c r="H364" s="241" t="s">
        <v>4719</v>
      </c>
      <c r="I364" s="242"/>
      <c r="J364" s="242"/>
      <c r="K364" s="281" t="s">
        <v>1807</v>
      </c>
      <c r="L364" s="243">
        <v>43258</v>
      </c>
      <c r="M364" s="244" t="s">
        <v>196</v>
      </c>
      <c r="N364" s="296" t="s">
        <v>198</v>
      </c>
      <c r="O364" s="247"/>
      <c r="P364" s="246" t="s">
        <v>3390</v>
      </c>
      <c r="Q364" s="265" t="s">
        <v>203</v>
      </c>
      <c r="R364" s="243">
        <v>42557</v>
      </c>
      <c r="S364" s="248" t="s">
        <v>116</v>
      </c>
      <c r="T364" s="249">
        <v>42580</v>
      </c>
      <c r="U364" s="250" t="s">
        <v>150</v>
      </c>
      <c r="V364" s="251" t="s">
        <v>61</v>
      </c>
      <c r="W364" s="252">
        <v>42563</v>
      </c>
      <c r="X364" s="253" t="s">
        <v>3391</v>
      </c>
      <c r="Y364" s="254" t="s">
        <v>116</v>
      </c>
      <c r="Z364" s="255">
        <v>42579</v>
      </c>
      <c r="AA364" s="254" t="s">
        <v>1808</v>
      </c>
      <c r="AB364" s="263"/>
      <c r="AC364" s="256" t="s">
        <v>872</v>
      </c>
      <c r="AD364" s="257">
        <v>42580</v>
      </c>
      <c r="AE364" s="258">
        <v>13</v>
      </c>
    </row>
    <row r="365" spans="1:31" ht="24.95" customHeight="1" x14ac:dyDescent="0.25">
      <c r="A365" s="232">
        <v>358</v>
      </c>
      <c r="B365" s="241" t="s">
        <v>1810</v>
      </c>
      <c r="C365" s="241">
        <f t="shared" si="5"/>
        <v>11</v>
      </c>
      <c r="D365" s="241"/>
      <c r="E365" s="242"/>
      <c r="F365" s="241" t="s">
        <v>4720</v>
      </c>
      <c r="G365" s="241">
        <v>11</v>
      </c>
      <c r="H365" s="241" t="s">
        <v>4720</v>
      </c>
      <c r="I365" s="242"/>
      <c r="J365" s="242"/>
      <c r="K365" s="281" t="s">
        <v>1812</v>
      </c>
      <c r="L365" s="243">
        <v>42531</v>
      </c>
      <c r="M365" s="244" t="s">
        <v>271</v>
      </c>
      <c r="N365" s="264" t="s">
        <v>1813</v>
      </c>
      <c r="O365" s="318">
        <v>3000</v>
      </c>
      <c r="P365" s="246" t="s">
        <v>1814</v>
      </c>
      <c r="Q365" s="265" t="s">
        <v>203</v>
      </c>
      <c r="R365" s="243">
        <v>42649</v>
      </c>
      <c r="S365" s="248" t="s">
        <v>204</v>
      </c>
      <c r="T365" s="249">
        <v>42544</v>
      </c>
      <c r="U365" s="251" t="s">
        <v>286</v>
      </c>
      <c r="V365" s="251" t="s">
        <v>70</v>
      </c>
      <c r="W365" s="252">
        <v>42534</v>
      </c>
      <c r="X365" s="253" t="s">
        <v>3392</v>
      </c>
      <c r="Y365" s="254" t="s">
        <v>203</v>
      </c>
      <c r="Z365" s="255">
        <v>42571</v>
      </c>
      <c r="AA365" s="254" t="s">
        <v>1776</v>
      </c>
      <c r="AB365" s="254" t="s">
        <v>1777</v>
      </c>
      <c r="AC365" s="256" t="s">
        <v>422</v>
      </c>
      <c r="AD365" s="257">
        <v>42571</v>
      </c>
      <c r="AE365" s="258">
        <v>22</v>
      </c>
    </row>
    <row r="366" spans="1:31" ht="24.95" customHeight="1" x14ac:dyDescent="0.25">
      <c r="A366" s="232">
        <v>359</v>
      </c>
      <c r="B366" s="241" t="s">
        <v>1817</v>
      </c>
      <c r="C366" s="241">
        <f t="shared" si="5"/>
        <v>11</v>
      </c>
      <c r="D366" s="241"/>
      <c r="E366" s="242"/>
      <c r="F366" s="241" t="s">
        <v>4721</v>
      </c>
      <c r="G366" s="241">
        <v>11</v>
      </c>
      <c r="H366" s="241" t="s">
        <v>4721</v>
      </c>
      <c r="I366" s="242"/>
      <c r="J366" s="242"/>
      <c r="K366" s="281" t="s">
        <v>1819</v>
      </c>
      <c r="L366" s="243">
        <v>42531</v>
      </c>
      <c r="M366" s="244" t="s">
        <v>271</v>
      </c>
      <c r="N366" s="264" t="s">
        <v>1820</v>
      </c>
      <c r="O366" s="318">
        <v>3000</v>
      </c>
      <c r="P366" s="246" t="s">
        <v>1821</v>
      </c>
      <c r="Q366" s="265" t="s">
        <v>203</v>
      </c>
      <c r="R366" s="243">
        <v>42649</v>
      </c>
      <c r="S366" s="248" t="s">
        <v>204</v>
      </c>
      <c r="T366" s="249">
        <v>42543</v>
      </c>
      <c r="U366" s="251" t="s">
        <v>286</v>
      </c>
      <c r="V366" s="251" t="s">
        <v>70</v>
      </c>
      <c r="W366" s="252">
        <v>42534</v>
      </c>
      <c r="X366" s="253" t="s">
        <v>3393</v>
      </c>
      <c r="Y366" s="254" t="s">
        <v>203</v>
      </c>
      <c r="Z366" s="255">
        <v>42565</v>
      </c>
      <c r="AA366" s="254" t="s">
        <v>1770</v>
      </c>
      <c r="AB366" s="254" t="s">
        <v>1227</v>
      </c>
      <c r="AC366" s="256" t="s">
        <v>422</v>
      </c>
      <c r="AD366" s="257">
        <v>42565</v>
      </c>
      <c r="AE366" s="258">
        <v>28</v>
      </c>
    </row>
    <row r="367" spans="1:31" ht="24.95" customHeight="1" x14ac:dyDescent="0.25">
      <c r="A367" s="232">
        <v>360</v>
      </c>
      <c r="B367" s="241" t="s">
        <v>1822</v>
      </c>
      <c r="C367" s="241">
        <f t="shared" si="5"/>
        <v>11</v>
      </c>
      <c r="D367" s="241"/>
      <c r="E367" s="242"/>
      <c r="F367" s="242"/>
      <c r="G367" s="241">
        <v>0</v>
      </c>
      <c r="H367" s="241"/>
      <c r="I367" s="242"/>
      <c r="J367" s="242"/>
      <c r="K367" s="242"/>
      <c r="L367" s="243">
        <v>42503</v>
      </c>
      <c r="M367" s="244" t="s">
        <v>364</v>
      </c>
      <c r="N367" s="242"/>
      <c r="O367" s="247"/>
      <c r="P367" s="246" t="s">
        <v>1823</v>
      </c>
      <c r="Q367" s="265" t="s">
        <v>197</v>
      </c>
      <c r="R367" s="307" t="s">
        <v>3394</v>
      </c>
      <c r="S367" s="248" t="s">
        <v>116</v>
      </c>
      <c r="T367" s="249">
        <v>42516</v>
      </c>
      <c r="U367" s="262"/>
      <c r="V367" s="322" t="s">
        <v>205</v>
      </c>
      <c r="W367" s="261"/>
      <c r="X367" s="253"/>
      <c r="Y367" s="254" t="s">
        <v>116</v>
      </c>
      <c r="Z367" s="255">
        <v>42520</v>
      </c>
      <c r="AA367" s="254" t="s">
        <v>1824</v>
      </c>
      <c r="AB367" s="254" t="s">
        <v>1825</v>
      </c>
      <c r="AC367" s="256" t="s">
        <v>209</v>
      </c>
      <c r="AD367" s="257">
        <v>42521</v>
      </c>
      <c r="AE367" s="258">
        <v>72</v>
      </c>
    </row>
    <row r="368" spans="1:31" ht="24.95" customHeight="1" x14ac:dyDescent="0.25">
      <c r="A368" s="232">
        <v>361</v>
      </c>
      <c r="B368" s="241" t="s">
        <v>1826</v>
      </c>
      <c r="C368" s="241">
        <f t="shared" si="5"/>
        <v>11</v>
      </c>
      <c r="D368" s="241"/>
      <c r="E368" s="242"/>
      <c r="F368" s="241" t="s">
        <v>4722</v>
      </c>
      <c r="G368" s="241">
        <v>11</v>
      </c>
      <c r="H368" s="241" t="s">
        <v>4722</v>
      </c>
      <c r="I368" s="242"/>
      <c r="J368" s="242"/>
      <c r="K368" s="281" t="s">
        <v>1828</v>
      </c>
      <c r="L368" s="243">
        <v>42531</v>
      </c>
      <c r="M368" s="244" t="s">
        <v>271</v>
      </c>
      <c r="N368" s="264" t="s">
        <v>1829</v>
      </c>
      <c r="O368" s="318">
        <v>3000</v>
      </c>
      <c r="P368" s="246" t="s">
        <v>1830</v>
      </c>
      <c r="Q368" s="265" t="s">
        <v>203</v>
      </c>
      <c r="R368" s="243">
        <v>42649</v>
      </c>
      <c r="S368" s="248" t="s">
        <v>204</v>
      </c>
      <c r="T368" s="249">
        <v>42544</v>
      </c>
      <c r="U368" s="251" t="s">
        <v>286</v>
      </c>
      <c r="V368" s="251" t="s">
        <v>70</v>
      </c>
      <c r="W368" s="268" t="s">
        <v>1831</v>
      </c>
      <c r="X368" s="253" t="s">
        <v>1815</v>
      </c>
      <c r="Y368" s="254" t="s">
        <v>203</v>
      </c>
      <c r="Z368" s="255">
        <v>42571</v>
      </c>
      <c r="AA368" s="254" t="s">
        <v>1776</v>
      </c>
      <c r="AB368" s="254" t="s">
        <v>1777</v>
      </c>
      <c r="AC368" s="256" t="s">
        <v>422</v>
      </c>
      <c r="AD368" s="257">
        <v>42571</v>
      </c>
      <c r="AE368" s="258">
        <v>22</v>
      </c>
    </row>
    <row r="369" spans="1:31" ht="24.95" customHeight="1" x14ac:dyDescent="0.25">
      <c r="A369" s="232">
        <v>362</v>
      </c>
      <c r="B369" s="241" t="s">
        <v>1833</v>
      </c>
      <c r="C369" s="241">
        <f t="shared" si="5"/>
        <v>11</v>
      </c>
      <c r="D369" s="241"/>
      <c r="E369" s="242"/>
      <c r="F369" s="241" t="s">
        <v>4723</v>
      </c>
      <c r="G369" s="241">
        <v>11</v>
      </c>
      <c r="H369" s="241" t="s">
        <v>4723</v>
      </c>
      <c r="I369" s="242"/>
      <c r="J369" s="242"/>
      <c r="K369" s="281" t="s">
        <v>1835</v>
      </c>
      <c r="L369" s="243">
        <v>42531</v>
      </c>
      <c r="M369" s="244" t="s">
        <v>271</v>
      </c>
      <c r="N369" s="264" t="s">
        <v>1836</v>
      </c>
      <c r="O369" s="318">
        <v>6000</v>
      </c>
      <c r="P369" s="246" t="s">
        <v>1837</v>
      </c>
      <c r="Q369" s="265" t="s">
        <v>203</v>
      </c>
      <c r="R369" s="243">
        <v>42649</v>
      </c>
      <c r="S369" s="248" t="s">
        <v>204</v>
      </c>
      <c r="T369" s="249">
        <v>42544</v>
      </c>
      <c r="U369" s="251" t="s">
        <v>286</v>
      </c>
      <c r="V369" s="251" t="s">
        <v>70</v>
      </c>
      <c r="W369" s="252">
        <v>42534</v>
      </c>
      <c r="X369" s="253" t="s">
        <v>1838</v>
      </c>
      <c r="Y369" s="254" t="s">
        <v>203</v>
      </c>
      <c r="Z369" s="255">
        <v>42566</v>
      </c>
      <c r="AA369" s="254" t="s">
        <v>1776</v>
      </c>
      <c r="AB369" s="254" t="s">
        <v>1777</v>
      </c>
      <c r="AC369" s="256" t="s">
        <v>422</v>
      </c>
      <c r="AD369" s="257">
        <v>42571</v>
      </c>
      <c r="AE369" s="258">
        <v>22</v>
      </c>
    </row>
    <row r="370" spans="1:31" ht="24.95" customHeight="1" x14ac:dyDescent="0.25">
      <c r="A370" s="232">
        <v>363</v>
      </c>
      <c r="B370" s="241" t="s">
        <v>1840</v>
      </c>
      <c r="C370" s="241">
        <f t="shared" si="5"/>
        <v>11</v>
      </c>
      <c r="D370" s="241"/>
      <c r="E370" s="242"/>
      <c r="F370" s="241" t="s">
        <v>4724</v>
      </c>
      <c r="G370" s="241">
        <v>11</v>
      </c>
      <c r="H370" s="241" t="s">
        <v>4724</v>
      </c>
      <c r="I370" s="242"/>
      <c r="J370" s="242"/>
      <c r="K370" s="281" t="s">
        <v>1842</v>
      </c>
      <c r="L370" s="242"/>
      <c r="M370" s="244" t="s">
        <v>271</v>
      </c>
      <c r="N370" s="264" t="s">
        <v>1789</v>
      </c>
      <c r="O370" s="318">
        <v>3500</v>
      </c>
      <c r="P370" s="246" t="s">
        <v>1843</v>
      </c>
      <c r="Q370" s="265" t="s">
        <v>329</v>
      </c>
      <c r="R370" s="243">
        <v>42649</v>
      </c>
      <c r="S370" s="248" t="s">
        <v>203</v>
      </c>
      <c r="T370" s="249">
        <v>42587</v>
      </c>
      <c r="U370" s="251" t="s">
        <v>286</v>
      </c>
      <c r="V370" s="251" t="s">
        <v>70</v>
      </c>
      <c r="W370" s="252">
        <v>42534</v>
      </c>
      <c r="X370" s="253" t="s">
        <v>4725</v>
      </c>
      <c r="Y370" s="254" t="s">
        <v>203</v>
      </c>
      <c r="Z370" s="255">
        <v>42556</v>
      </c>
      <c r="AA370" s="254" t="s">
        <v>4726</v>
      </c>
      <c r="AB370" s="254" t="s">
        <v>1093</v>
      </c>
      <c r="AC370" s="256" t="s">
        <v>207</v>
      </c>
      <c r="AD370" s="257">
        <v>42587</v>
      </c>
      <c r="AE370" s="258">
        <v>6</v>
      </c>
    </row>
    <row r="371" spans="1:31" ht="24.95" customHeight="1" x14ac:dyDescent="0.25">
      <c r="A371" s="232">
        <v>364</v>
      </c>
      <c r="B371" s="241" t="s">
        <v>1844</v>
      </c>
      <c r="C371" s="241">
        <f t="shared" si="5"/>
        <v>11</v>
      </c>
      <c r="D371" s="241"/>
      <c r="E371" s="242"/>
      <c r="F371" s="241" t="s">
        <v>4727</v>
      </c>
      <c r="G371" s="241">
        <v>11</v>
      </c>
      <c r="H371" s="241" t="s">
        <v>4727</v>
      </c>
      <c r="I371" s="242"/>
      <c r="J371" s="242"/>
      <c r="K371" s="295" t="s">
        <v>1846</v>
      </c>
      <c r="L371" s="243">
        <v>42517</v>
      </c>
      <c r="M371" s="244" t="s">
        <v>271</v>
      </c>
      <c r="N371" s="295" t="s">
        <v>1847</v>
      </c>
      <c r="O371" s="247"/>
      <c r="P371" s="246" t="s">
        <v>1848</v>
      </c>
      <c r="Q371" s="265" t="s">
        <v>203</v>
      </c>
      <c r="R371" s="242"/>
      <c r="S371" s="248" t="s">
        <v>203</v>
      </c>
      <c r="T371" s="249">
        <v>42577</v>
      </c>
      <c r="U371" s="262"/>
      <c r="V371" s="322" t="s">
        <v>70</v>
      </c>
      <c r="W371" s="252">
        <v>42520</v>
      </c>
      <c r="X371" s="253" t="s">
        <v>3638</v>
      </c>
      <c r="Y371" s="254" t="s">
        <v>203</v>
      </c>
      <c r="Z371" s="255">
        <v>42522</v>
      </c>
      <c r="AA371" s="254" t="s">
        <v>1532</v>
      </c>
      <c r="AB371" s="254" t="s">
        <v>1533</v>
      </c>
      <c r="AC371" s="256" t="s">
        <v>872</v>
      </c>
      <c r="AD371" s="257">
        <v>42578</v>
      </c>
      <c r="AE371" s="258">
        <v>15</v>
      </c>
    </row>
    <row r="372" spans="1:31" ht="24.95" customHeight="1" x14ac:dyDescent="0.25">
      <c r="A372" s="232">
        <v>365</v>
      </c>
      <c r="B372" s="241" t="s">
        <v>1850</v>
      </c>
      <c r="C372" s="241">
        <f t="shared" si="5"/>
        <v>11</v>
      </c>
      <c r="D372" s="241"/>
      <c r="E372" s="242"/>
      <c r="F372" s="241" t="s">
        <v>4728</v>
      </c>
      <c r="G372" s="241">
        <v>11</v>
      </c>
      <c r="H372" s="241" t="s">
        <v>4728</v>
      </c>
      <c r="I372" s="242"/>
      <c r="J372" s="242"/>
      <c r="K372" s="281" t="s">
        <v>1852</v>
      </c>
      <c r="L372" s="243">
        <v>42531</v>
      </c>
      <c r="M372" s="244" t="s">
        <v>221</v>
      </c>
      <c r="N372" s="264" t="s">
        <v>1853</v>
      </c>
      <c r="O372" s="318">
        <v>1970</v>
      </c>
      <c r="P372" s="246" t="s">
        <v>3395</v>
      </c>
      <c r="Q372" s="265" t="s">
        <v>203</v>
      </c>
      <c r="R372" s="243">
        <v>42649</v>
      </c>
      <c r="S372" s="248" t="s">
        <v>203</v>
      </c>
      <c r="T372" s="249">
        <v>42569</v>
      </c>
      <c r="U372" s="251" t="s">
        <v>432</v>
      </c>
      <c r="V372" s="251" t="s">
        <v>574</v>
      </c>
      <c r="W372" s="252">
        <v>42534</v>
      </c>
      <c r="X372" s="253" t="s">
        <v>3396</v>
      </c>
      <c r="Y372" s="254" t="s">
        <v>204</v>
      </c>
      <c r="Z372" s="255">
        <v>42580</v>
      </c>
      <c r="AA372" s="254" t="s">
        <v>1854</v>
      </c>
      <c r="AB372" s="254" t="s">
        <v>1855</v>
      </c>
      <c r="AC372" s="277"/>
      <c r="AD372" s="257"/>
      <c r="AE372" s="258" t="s">
        <v>404</v>
      </c>
    </row>
    <row r="373" spans="1:31" ht="24.95" customHeight="1" x14ac:dyDescent="0.25">
      <c r="A373" s="232">
        <v>366</v>
      </c>
      <c r="B373" s="241" t="s">
        <v>1856</v>
      </c>
      <c r="C373" s="241">
        <f t="shared" si="5"/>
        <v>11</v>
      </c>
      <c r="D373" s="241"/>
      <c r="E373" s="242"/>
      <c r="F373" s="241" t="s">
        <v>4729</v>
      </c>
      <c r="G373" s="241">
        <v>11</v>
      </c>
      <c r="H373" s="241" t="s">
        <v>4729</v>
      </c>
      <c r="I373" s="242"/>
      <c r="J373" s="242"/>
      <c r="K373" s="295" t="s">
        <v>1858</v>
      </c>
      <c r="L373" s="243">
        <v>42517</v>
      </c>
      <c r="M373" s="244" t="s">
        <v>271</v>
      </c>
      <c r="N373" s="295" t="s">
        <v>1859</v>
      </c>
      <c r="O373" s="269">
        <v>5000</v>
      </c>
      <c r="P373" s="246" t="s">
        <v>1860</v>
      </c>
      <c r="Q373" s="265" t="s">
        <v>203</v>
      </c>
      <c r="R373" s="242"/>
      <c r="S373" s="248" t="s">
        <v>204</v>
      </c>
      <c r="T373" s="249">
        <v>42563</v>
      </c>
      <c r="U373" s="251" t="s">
        <v>286</v>
      </c>
      <c r="V373" s="251" t="s">
        <v>70</v>
      </c>
      <c r="W373" s="252">
        <v>42520</v>
      </c>
      <c r="X373" s="253" t="s">
        <v>3639</v>
      </c>
      <c r="Y373" s="254" t="s">
        <v>204</v>
      </c>
      <c r="Z373" s="255">
        <v>42562</v>
      </c>
      <c r="AA373" s="254" t="s">
        <v>1861</v>
      </c>
      <c r="AB373" s="254" t="s">
        <v>1862</v>
      </c>
      <c r="AC373" s="256" t="s">
        <v>872</v>
      </c>
      <c r="AD373" s="257">
        <v>42572</v>
      </c>
      <c r="AE373" s="258">
        <v>21</v>
      </c>
    </row>
    <row r="374" spans="1:31" ht="24.95" customHeight="1" x14ac:dyDescent="0.25">
      <c r="A374" s="232">
        <v>367</v>
      </c>
      <c r="B374" s="241" t="s">
        <v>1863</v>
      </c>
      <c r="C374" s="241">
        <f t="shared" si="5"/>
        <v>11</v>
      </c>
      <c r="D374" s="241"/>
      <c r="E374" s="242"/>
      <c r="F374" s="241" t="s">
        <v>4730</v>
      </c>
      <c r="G374" s="241">
        <v>11</v>
      </c>
      <c r="H374" s="241" t="s">
        <v>4730</v>
      </c>
      <c r="I374" s="242"/>
      <c r="J374" s="242"/>
      <c r="K374" s="281" t="s">
        <v>1865</v>
      </c>
      <c r="L374" s="243">
        <v>42531</v>
      </c>
      <c r="M374" s="244" t="s">
        <v>323</v>
      </c>
      <c r="N374" s="264" t="s">
        <v>1866</v>
      </c>
      <c r="O374" s="318">
        <v>6720</v>
      </c>
      <c r="P374" s="246" t="s">
        <v>1867</v>
      </c>
      <c r="Q374" s="265" t="s">
        <v>203</v>
      </c>
      <c r="R374" s="243">
        <v>42649</v>
      </c>
      <c r="S374" s="248" t="s">
        <v>203</v>
      </c>
      <c r="T374" s="249">
        <v>42557</v>
      </c>
      <c r="U374" s="251" t="s">
        <v>432</v>
      </c>
      <c r="V374" s="251" t="s">
        <v>574</v>
      </c>
      <c r="W374" s="252">
        <v>42549</v>
      </c>
      <c r="X374" s="253" t="s">
        <v>3397</v>
      </c>
      <c r="Y374" s="254" t="s">
        <v>204</v>
      </c>
      <c r="Z374" s="255">
        <v>42579</v>
      </c>
      <c r="AA374" s="254" t="s">
        <v>1868</v>
      </c>
      <c r="AB374" s="310" t="s">
        <v>1709</v>
      </c>
      <c r="AC374" s="256" t="s">
        <v>204</v>
      </c>
      <c r="AD374" s="257">
        <v>42583</v>
      </c>
      <c r="AE374" s="258">
        <v>10</v>
      </c>
    </row>
    <row r="375" spans="1:31" ht="24.95" customHeight="1" x14ac:dyDescent="0.25">
      <c r="A375" s="232">
        <v>368</v>
      </c>
      <c r="B375" s="241" t="s">
        <v>1869</v>
      </c>
      <c r="C375" s="241">
        <f t="shared" si="5"/>
        <v>11</v>
      </c>
      <c r="D375" s="241"/>
      <c r="E375" s="242"/>
      <c r="F375" s="241" t="s">
        <v>4731</v>
      </c>
      <c r="G375" s="241">
        <v>11</v>
      </c>
      <c r="H375" s="241" t="s">
        <v>4731</v>
      </c>
      <c r="I375" s="242"/>
      <c r="J375" s="242"/>
      <c r="K375" s="281" t="s">
        <v>1871</v>
      </c>
      <c r="L375" s="243">
        <v>42531</v>
      </c>
      <c r="M375" s="244" t="s">
        <v>271</v>
      </c>
      <c r="N375" s="264" t="s">
        <v>811</v>
      </c>
      <c r="O375" s="318">
        <v>8523</v>
      </c>
      <c r="P375" s="246" t="s">
        <v>1872</v>
      </c>
      <c r="Q375" s="265" t="s">
        <v>247</v>
      </c>
      <c r="R375" s="243">
        <v>42649</v>
      </c>
      <c r="S375" s="248" t="s">
        <v>206</v>
      </c>
      <c r="T375" s="249">
        <v>42573</v>
      </c>
      <c r="U375" s="251" t="s">
        <v>286</v>
      </c>
      <c r="V375" s="251" t="s">
        <v>70</v>
      </c>
      <c r="W375" s="252">
        <v>42534</v>
      </c>
      <c r="X375" s="253" t="s">
        <v>3293</v>
      </c>
      <c r="Y375" s="254" t="s">
        <v>204</v>
      </c>
      <c r="Z375" s="255">
        <v>42577</v>
      </c>
      <c r="AA375" s="254" t="s">
        <v>1873</v>
      </c>
      <c r="AB375" s="254" t="s">
        <v>3398</v>
      </c>
      <c r="AC375" s="256" t="s">
        <v>206</v>
      </c>
      <c r="AD375" s="257">
        <v>42584</v>
      </c>
      <c r="AE375" s="258" t="s">
        <v>355</v>
      </c>
    </row>
    <row r="376" spans="1:31" ht="24.95" customHeight="1" x14ac:dyDescent="0.25">
      <c r="A376" s="232">
        <v>369</v>
      </c>
      <c r="B376" s="242">
        <v>0</v>
      </c>
      <c r="C376" s="241">
        <f t="shared" si="5"/>
        <v>1</v>
      </c>
      <c r="D376" s="242"/>
      <c r="E376" s="242"/>
      <c r="F376" s="241" t="s">
        <v>1874</v>
      </c>
      <c r="G376" s="241">
        <v>11</v>
      </c>
      <c r="H376" s="241"/>
      <c r="I376" s="242"/>
      <c r="J376" s="242"/>
      <c r="K376" s="295" t="s">
        <v>1875</v>
      </c>
      <c r="L376" s="243">
        <v>42517</v>
      </c>
      <c r="M376" s="244" t="s">
        <v>271</v>
      </c>
      <c r="N376" s="295" t="s">
        <v>1876</v>
      </c>
      <c r="O376" s="247"/>
      <c r="P376" s="246" t="s">
        <v>1877</v>
      </c>
      <c r="Q376" s="265" t="s">
        <v>203</v>
      </c>
      <c r="R376" s="242"/>
      <c r="S376" s="248" t="s">
        <v>203</v>
      </c>
      <c r="T376" s="249">
        <v>42520</v>
      </c>
      <c r="U376" s="262"/>
      <c r="V376" s="322" t="s">
        <v>205</v>
      </c>
      <c r="W376" s="252">
        <v>42520</v>
      </c>
      <c r="X376" s="253" t="s">
        <v>1254</v>
      </c>
      <c r="Y376" s="254" t="s">
        <v>203</v>
      </c>
      <c r="Z376" s="255">
        <v>42527</v>
      </c>
      <c r="AA376" s="254" t="s">
        <v>1255</v>
      </c>
      <c r="AB376" s="254" t="s">
        <v>1256</v>
      </c>
      <c r="AC376" s="256" t="s">
        <v>422</v>
      </c>
      <c r="AD376" s="257">
        <v>42527</v>
      </c>
      <c r="AE376" s="258">
        <v>66</v>
      </c>
    </row>
    <row r="377" spans="1:31" ht="24.95" customHeight="1" x14ac:dyDescent="0.25">
      <c r="A377" s="232">
        <v>370</v>
      </c>
      <c r="B377" s="241" t="s">
        <v>1878</v>
      </c>
      <c r="C377" s="241">
        <f t="shared" si="5"/>
        <v>11</v>
      </c>
      <c r="D377" s="241"/>
      <c r="E377" s="242"/>
      <c r="F377" s="242"/>
      <c r="G377" s="241">
        <v>0</v>
      </c>
      <c r="H377" s="241"/>
      <c r="I377" s="242"/>
      <c r="J377" s="242"/>
      <c r="K377" s="242"/>
      <c r="L377" s="243">
        <v>42531</v>
      </c>
      <c r="M377" s="244" t="s">
        <v>493</v>
      </c>
      <c r="N377" s="281" t="s">
        <v>1879</v>
      </c>
      <c r="O377" s="318">
        <v>214702</v>
      </c>
      <c r="P377" s="246" t="s">
        <v>1880</v>
      </c>
      <c r="Q377" s="265" t="s">
        <v>247</v>
      </c>
      <c r="R377" s="307" t="s">
        <v>3361</v>
      </c>
      <c r="S377" s="248" t="s">
        <v>203</v>
      </c>
      <c r="T377" s="249">
        <v>42570</v>
      </c>
      <c r="U377" s="251" t="s">
        <v>286</v>
      </c>
      <c r="V377" s="251" t="s">
        <v>70</v>
      </c>
      <c r="W377" s="252">
        <v>42549</v>
      </c>
      <c r="X377" s="253" t="s">
        <v>3293</v>
      </c>
      <c r="Y377" s="254" t="s">
        <v>204</v>
      </c>
      <c r="Z377" s="255">
        <v>42587</v>
      </c>
      <c r="AA377" s="254" t="s">
        <v>3399</v>
      </c>
      <c r="AB377" s="254" t="s">
        <v>3400</v>
      </c>
      <c r="AC377" s="277"/>
      <c r="AD377" s="257"/>
      <c r="AE377" s="258" t="s">
        <v>355</v>
      </c>
    </row>
    <row r="378" spans="1:31" ht="24.95" customHeight="1" x14ac:dyDescent="0.25">
      <c r="A378" s="232">
        <v>371</v>
      </c>
      <c r="B378" s="241" t="s">
        <v>1881</v>
      </c>
      <c r="C378" s="241">
        <f t="shared" si="5"/>
        <v>11</v>
      </c>
      <c r="D378" s="241"/>
      <c r="E378" s="242"/>
      <c r="F378" s="242"/>
      <c r="G378" s="241">
        <v>0</v>
      </c>
      <c r="H378" s="241"/>
      <c r="I378" s="242"/>
      <c r="J378" s="242"/>
      <c r="K378" s="281" t="s">
        <v>1882</v>
      </c>
      <c r="L378" s="243">
        <v>42534</v>
      </c>
      <c r="M378" s="244" t="s">
        <v>271</v>
      </c>
      <c r="N378" s="264" t="s">
        <v>1883</v>
      </c>
      <c r="O378" s="318">
        <v>3000</v>
      </c>
      <c r="P378" s="246" t="s">
        <v>3401</v>
      </c>
      <c r="Q378" s="265" t="s">
        <v>203</v>
      </c>
      <c r="R378" s="307" t="s">
        <v>3402</v>
      </c>
      <c r="S378" s="248" t="s">
        <v>204</v>
      </c>
      <c r="T378" s="249">
        <v>42544</v>
      </c>
      <c r="U378" s="251" t="s">
        <v>286</v>
      </c>
      <c r="V378" s="251" t="s">
        <v>70</v>
      </c>
      <c r="W378" s="252">
        <v>42534</v>
      </c>
      <c r="X378" s="253" t="s">
        <v>3403</v>
      </c>
      <c r="Y378" s="254" t="s">
        <v>203</v>
      </c>
      <c r="Z378" s="255">
        <v>42565</v>
      </c>
      <c r="AA378" s="254" t="s">
        <v>1770</v>
      </c>
      <c r="AB378" s="254" t="s">
        <v>1227</v>
      </c>
      <c r="AC378" s="256" t="s">
        <v>422</v>
      </c>
      <c r="AD378" s="257">
        <v>42565</v>
      </c>
      <c r="AE378" s="258" t="s">
        <v>4732</v>
      </c>
    </row>
    <row r="379" spans="1:31" ht="24.95" customHeight="1" x14ac:dyDescent="0.25">
      <c r="A379" s="232">
        <v>372</v>
      </c>
      <c r="B379" s="241" t="s">
        <v>1884</v>
      </c>
      <c r="C379" s="241">
        <f t="shared" si="5"/>
        <v>11</v>
      </c>
      <c r="D379" s="241"/>
      <c r="E379" s="242"/>
      <c r="F379" s="242"/>
      <c r="G379" s="241">
        <v>0</v>
      </c>
      <c r="H379" s="241"/>
      <c r="I379" s="242"/>
      <c r="J379" s="242"/>
      <c r="K379" s="242"/>
      <c r="L379" s="242"/>
      <c r="M379" s="244" t="s">
        <v>343</v>
      </c>
      <c r="N379" s="264" t="s">
        <v>1885</v>
      </c>
      <c r="O379" s="318">
        <v>33880</v>
      </c>
      <c r="P379" s="246" t="s">
        <v>1886</v>
      </c>
      <c r="Q379" s="265" t="s">
        <v>247</v>
      </c>
      <c r="R379" s="307" t="s">
        <v>3361</v>
      </c>
      <c r="S379" s="248" t="s">
        <v>206</v>
      </c>
      <c r="T379" s="249">
        <v>42562</v>
      </c>
      <c r="U379" s="251" t="s">
        <v>286</v>
      </c>
      <c r="V379" s="251" t="s">
        <v>70</v>
      </c>
      <c r="W379" s="252">
        <v>42534</v>
      </c>
      <c r="X379" s="253" t="s">
        <v>4733</v>
      </c>
      <c r="Y379" s="254" t="s">
        <v>203</v>
      </c>
      <c r="Z379" s="255">
        <v>42570</v>
      </c>
      <c r="AA379" s="254" t="s">
        <v>4734</v>
      </c>
      <c r="AB379" s="254" t="s">
        <v>1887</v>
      </c>
      <c r="AC379" s="256" t="s">
        <v>220</v>
      </c>
      <c r="AD379" s="257">
        <v>42583</v>
      </c>
      <c r="AE379" s="258">
        <v>10</v>
      </c>
    </row>
    <row r="380" spans="1:31" ht="24.95" customHeight="1" x14ac:dyDescent="0.25">
      <c r="A380" s="232">
        <v>373</v>
      </c>
      <c r="B380" s="242">
        <v>0</v>
      </c>
      <c r="C380" s="241">
        <f t="shared" si="5"/>
        <v>1</v>
      </c>
      <c r="D380" s="242"/>
      <c r="E380" s="242"/>
      <c r="F380" s="241" t="s">
        <v>4735</v>
      </c>
      <c r="G380" s="241">
        <v>11</v>
      </c>
      <c r="H380" s="241" t="s">
        <v>4735</v>
      </c>
      <c r="I380" s="242"/>
      <c r="J380" s="242"/>
      <c r="K380" s="295" t="s">
        <v>1891</v>
      </c>
      <c r="L380" s="243">
        <v>42517</v>
      </c>
      <c r="M380" s="244" t="s">
        <v>271</v>
      </c>
      <c r="N380" s="264" t="s">
        <v>1892</v>
      </c>
      <c r="O380" s="247"/>
      <c r="P380" s="246" t="s">
        <v>1893</v>
      </c>
      <c r="Q380" s="265" t="s">
        <v>203</v>
      </c>
      <c r="R380" s="242"/>
      <c r="S380" s="248" t="s">
        <v>203</v>
      </c>
      <c r="T380" s="249">
        <v>42520</v>
      </c>
      <c r="U380" s="262"/>
      <c r="V380" s="322" t="s">
        <v>205</v>
      </c>
      <c r="W380" s="252">
        <v>42520</v>
      </c>
      <c r="X380" s="253" t="s">
        <v>1849</v>
      </c>
      <c r="Y380" s="254" t="s">
        <v>203</v>
      </c>
      <c r="Z380" s="255">
        <v>42524</v>
      </c>
      <c r="AA380" s="254" t="s">
        <v>1532</v>
      </c>
      <c r="AB380" s="254" t="s">
        <v>1533</v>
      </c>
      <c r="AC380" s="256" t="s">
        <v>203</v>
      </c>
      <c r="AD380" s="257">
        <v>42524</v>
      </c>
      <c r="AE380" s="258">
        <v>69</v>
      </c>
    </row>
    <row r="381" spans="1:31" ht="24.95" customHeight="1" x14ac:dyDescent="0.25">
      <c r="A381" s="232">
        <v>374</v>
      </c>
      <c r="B381" s="241" t="s">
        <v>1894</v>
      </c>
      <c r="C381" s="241">
        <f t="shared" si="5"/>
        <v>11</v>
      </c>
      <c r="D381" s="241"/>
      <c r="E381" s="242"/>
      <c r="F381" s="242"/>
      <c r="G381" s="241">
        <v>0</v>
      </c>
      <c r="H381" s="241"/>
      <c r="I381" s="242"/>
      <c r="J381" s="242"/>
      <c r="K381" s="242"/>
      <c r="L381" s="242"/>
      <c r="M381" s="244" t="s">
        <v>343</v>
      </c>
      <c r="N381" s="264" t="s">
        <v>1895</v>
      </c>
      <c r="O381" s="318">
        <v>772638</v>
      </c>
      <c r="P381" s="246" t="s">
        <v>1896</v>
      </c>
      <c r="Q381" s="265" t="s">
        <v>247</v>
      </c>
      <c r="R381" s="307" t="s">
        <v>3361</v>
      </c>
      <c r="S381" s="248" t="s">
        <v>203</v>
      </c>
      <c r="T381" s="249">
        <v>42569</v>
      </c>
      <c r="U381" s="250" t="s">
        <v>486</v>
      </c>
      <c r="V381" s="322" t="s">
        <v>70</v>
      </c>
      <c r="W381" s="252">
        <v>42572</v>
      </c>
      <c r="X381" s="253" t="s">
        <v>4736</v>
      </c>
      <c r="Y381" s="254" t="s">
        <v>203</v>
      </c>
      <c r="Z381" s="255">
        <v>42562</v>
      </c>
      <c r="AA381" s="254" t="s">
        <v>4737</v>
      </c>
      <c r="AB381" s="263"/>
      <c r="AC381" s="256" t="s">
        <v>220</v>
      </c>
      <c r="AD381" s="257">
        <v>42570</v>
      </c>
      <c r="AE381" s="258">
        <v>23</v>
      </c>
    </row>
    <row r="382" spans="1:31" ht="24.95" customHeight="1" x14ac:dyDescent="0.25">
      <c r="A382" s="232">
        <v>375</v>
      </c>
      <c r="B382" s="241" t="s">
        <v>1897</v>
      </c>
      <c r="C382" s="241">
        <f t="shared" si="5"/>
        <v>11</v>
      </c>
      <c r="D382" s="241"/>
      <c r="E382" s="242"/>
      <c r="F382" s="242"/>
      <c r="G382" s="241">
        <v>0</v>
      </c>
      <c r="H382" s="241"/>
      <c r="I382" s="242"/>
      <c r="J382" s="242"/>
      <c r="K382" s="242"/>
      <c r="L382" s="243">
        <v>42534</v>
      </c>
      <c r="M382" s="244" t="s">
        <v>235</v>
      </c>
      <c r="N382" s="264" t="s">
        <v>1898</v>
      </c>
      <c r="O382" s="324">
        <v>300000</v>
      </c>
      <c r="P382" s="246" t="s">
        <v>1899</v>
      </c>
      <c r="Q382" s="265" t="s">
        <v>197</v>
      </c>
      <c r="R382" s="307" t="s">
        <v>3402</v>
      </c>
      <c r="S382" s="248" t="s">
        <v>116</v>
      </c>
      <c r="T382" s="249">
        <v>42556</v>
      </c>
      <c r="U382" s="262"/>
      <c r="V382" s="251" t="s">
        <v>1900</v>
      </c>
      <c r="W382" s="252">
        <v>42556</v>
      </c>
      <c r="X382" s="253" t="s">
        <v>1901</v>
      </c>
      <c r="Y382" s="254" t="s">
        <v>240</v>
      </c>
      <c r="Z382" s="255">
        <v>42576</v>
      </c>
      <c r="AA382" s="254" t="s">
        <v>1902</v>
      </c>
      <c r="AB382" s="254" t="s">
        <v>1903</v>
      </c>
      <c r="AC382" s="256" t="s">
        <v>1904</v>
      </c>
      <c r="AD382" s="257">
        <v>42564</v>
      </c>
      <c r="AE382" s="258">
        <v>29</v>
      </c>
    </row>
    <row r="383" spans="1:31" ht="24.95" customHeight="1" x14ac:dyDescent="0.25">
      <c r="A383" s="232">
        <v>376</v>
      </c>
      <c r="B383" s="242">
        <v>0</v>
      </c>
      <c r="C383" s="241">
        <f t="shared" si="5"/>
        <v>1</v>
      </c>
      <c r="D383" s="242"/>
      <c r="E383" s="242"/>
      <c r="F383" s="241" t="s">
        <v>4738</v>
      </c>
      <c r="G383" s="241">
        <v>11</v>
      </c>
      <c r="H383" s="241" t="s">
        <v>4738</v>
      </c>
      <c r="I383" s="242"/>
      <c r="J383" s="242"/>
      <c r="K383" s="295" t="s">
        <v>1906</v>
      </c>
      <c r="L383" s="243">
        <v>42517</v>
      </c>
      <c r="M383" s="244" t="s">
        <v>271</v>
      </c>
      <c r="N383" s="264" t="s">
        <v>1907</v>
      </c>
      <c r="O383" s="247"/>
      <c r="P383" s="246" t="s">
        <v>1908</v>
      </c>
      <c r="Q383" s="265" t="s">
        <v>203</v>
      </c>
      <c r="R383" s="242"/>
      <c r="S383" s="248" t="s">
        <v>203</v>
      </c>
      <c r="T383" s="249">
        <v>42520</v>
      </c>
      <c r="U383" s="262"/>
      <c r="V383" s="322" t="s">
        <v>205</v>
      </c>
      <c r="W383" s="252">
        <v>42520</v>
      </c>
      <c r="X383" s="253" t="s">
        <v>1254</v>
      </c>
      <c r="Y383" s="254" t="s">
        <v>203</v>
      </c>
      <c r="Z383" s="255">
        <v>42527</v>
      </c>
      <c r="AA383" s="254" t="s">
        <v>1255</v>
      </c>
      <c r="AB383" s="254" t="s">
        <v>1256</v>
      </c>
      <c r="AC383" s="256" t="s">
        <v>422</v>
      </c>
      <c r="AD383" s="257">
        <v>42527</v>
      </c>
      <c r="AE383" s="258">
        <v>66</v>
      </c>
    </row>
    <row r="384" spans="1:31" ht="24.95" customHeight="1" x14ac:dyDescent="0.25">
      <c r="A384" s="232">
        <v>377</v>
      </c>
      <c r="B384" s="241" t="s">
        <v>1909</v>
      </c>
      <c r="C384" s="241">
        <f t="shared" si="5"/>
        <v>11</v>
      </c>
      <c r="D384" s="241"/>
      <c r="E384" s="242"/>
      <c r="F384" s="241" t="s">
        <v>4739</v>
      </c>
      <c r="G384" s="241">
        <v>11</v>
      </c>
      <c r="H384" s="241" t="s">
        <v>4739</v>
      </c>
      <c r="I384" s="242"/>
      <c r="J384" s="242"/>
      <c r="K384" s="242"/>
      <c r="L384" s="243">
        <v>42524</v>
      </c>
      <c r="M384" s="244" t="s">
        <v>435</v>
      </c>
      <c r="N384" s="264" t="s">
        <v>1911</v>
      </c>
      <c r="O384" s="318">
        <v>130499</v>
      </c>
      <c r="P384" s="246" t="s">
        <v>1912</v>
      </c>
      <c r="Q384" s="265" t="s">
        <v>203</v>
      </c>
      <c r="R384" s="243">
        <v>42435</v>
      </c>
      <c r="S384" s="248" t="s">
        <v>203</v>
      </c>
      <c r="T384" s="249">
        <v>42557</v>
      </c>
      <c r="U384" s="251" t="s">
        <v>432</v>
      </c>
      <c r="V384" s="251" t="s">
        <v>574</v>
      </c>
      <c r="W384" s="252">
        <v>42536</v>
      </c>
      <c r="X384" s="253" t="s">
        <v>3293</v>
      </c>
      <c r="Y384" s="254" t="s">
        <v>203</v>
      </c>
      <c r="Z384" s="255">
        <v>42580</v>
      </c>
      <c r="AA384" s="254" t="s">
        <v>1913</v>
      </c>
      <c r="AB384" s="254" t="s">
        <v>1914</v>
      </c>
      <c r="AC384" s="256" t="s">
        <v>204</v>
      </c>
      <c r="AD384" s="257">
        <v>42583</v>
      </c>
      <c r="AE384" s="258" t="s">
        <v>355</v>
      </c>
    </row>
    <row r="385" spans="1:31" ht="24.95" customHeight="1" x14ac:dyDescent="0.25">
      <c r="A385" s="232">
        <v>378</v>
      </c>
      <c r="B385" s="242">
        <v>0</v>
      </c>
      <c r="C385" s="241">
        <f t="shared" si="5"/>
        <v>1</v>
      </c>
      <c r="D385" s="242"/>
      <c r="E385" s="242"/>
      <c r="F385" s="241" t="s">
        <v>4740</v>
      </c>
      <c r="G385" s="241">
        <v>11</v>
      </c>
      <c r="H385" s="241" t="s">
        <v>4740</v>
      </c>
      <c r="I385" s="242"/>
      <c r="J385" s="242"/>
      <c r="K385" s="295" t="s">
        <v>1916</v>
      </c>
      <c r="L385" s="243">
        <v>42517</v>
      </c>
      <c r="M385" s="244" t="s">
        <v>271</v>
      </c>
      <c r="N385" s="264" t="s">
        <v>1917</v>
      </c>
      <c r="O385" s="247"/>
      <c r="P385" s="246" t="s">
        <v>1918</v>
      </c>
      <c r="Q385" s="265" t="s">
        <v>203</v>
      </c>
      <c r="R385" s="242"/>
      <c r="S385" s="248" t="s">
        <v>203</v>
      </c>
      <c r="T385" s="249">
        <v>42520</v>
      </c>
      <c r="U385" s="262"/>
      <c r="V385" s="322" t="s">
        <v>205</v>
      </c>
      <c r="W385" s="252">
        <v>42520</v>
      </c>
      <c r="X385" s="253" t="s">
        <v>1254</v>
      </c>
      <c r="Y385" s="254" t="s">
        <v>203</v>
      </c>
      <c r="Z385" s="255">
        <v>42527</v>
      </c>
      <c r="AA385" s="254" t="s">
        <v>1255</v>
      </c>
      <c r="AB385" s="254" t="s">
        <v>1256</v>
      </c>
      <c r="AC385" s="256" t="s">
        <v>422</v>
      </c>
      <c r="AD385" s="257">
        <v>42527</v>
      </c>
      <c r="AE385" s="258">
        <v>66</v>
      </c>
    </row>
    <row r="386" spans="1:31" ht="24.95" customHeight="1" x14ac:dyDescent="0.25">
      <c r="A386" s="232">
        <v>379</v>
      </c>
      <c r="B386" s="241" t="s">
        <v>1919</v>
      </c>
      <c r="C386" s="241">
        <f t="shared" si="5"/>
        <v>11</v>
      </c>
      <c r="D386" s="241"/>
      <c r="E386" s="242"/>
      <c r="F386" s="241" t="s">
        <v>4741</v>
      </c>
      <c r="G386" s="241">
        <v>11</v>
      </c>
      <c r="H386" s="241" t="s">
        <v>4741</v>
      </c>
      <c r="I386" s="242"/>
      <c r="J386" s="242"/>
      <c r="K386" s="281" t="s">
        <v>1921</v>
      </c>
      <c r="L386" s="243">
        <v>42535</v>
      </c>
      <c r="M386" s="244" t="s">
        <v>323</v>
      </c>
      <c r="N386" s="264" t="s">
        <v>1922</v>
      </c>
      <c r="O386" s="318">
        <v>12259</v>
      </c>
      <c r="P386" s="246" t="s">
        <v>1923</v>
      </c>
      <c r="Q386" s="265" t="s">
        <v>203</v>
      </c>
      <c r="R386" s="307" t="s">
        <v>3404</v>
      </c>
      <c r="S386" s="248" t="s">
        <v>203</v>
      </c>
      <c r="T386" s="249">
        <v>42557</v>
      </c>
      <c r="U386" s="251" t="s">
        <v>432</v>
      </c>
      <c r="V386" s="251" t="s">
        <v>574</v>
      </c>
      <c r="W386" s="252">
        <v>42549</v>
      </c>
      <c r="X386" s="253" t="s">
        <v>1924</v>
      </c>
      <c r="Y386" s="254" t="s">
        <v>204</v>
      </c>
      <c r="Z386" s="255">
        <v>42579</v>
      </c>
      <c r="AA386" s="254" t="s">
        <v>1854</v>
      </c>
      <c r="AB386" s="254" t="s">
        <v>1925</v>
      </c>
      <c r="AC386" s="277"/>
      <c r="AD386" s="257"/>
      <c r="AE386" s="258" t="s">
        <v>404</v>
      </c>
    </row>
    <row r="387" spans="1:31" ht="24.95" customHeight="1" x14ac:dyDescent="0.25">
      <c r="A387" s="232">
        <v>380</v>
      </c>
      <c r="B387" s="242">
        <v>0</v>
      </c>
      <c r="C387" s="241">
        <f t="shared" si="5"/>
        <v>1</v>
      </c>
      <c r="D387" s="242"/>
      <c r="E387" s="242"/>
      <c r="F387" s="241" t="s">
        <v>4742</v>
      </c>
      <c r="G387" s="241">
        <v>11</v>
      </c>
      <c r="H387" s="241" t="s">
        <v>4742</v>
      </c>
      <c r="I387" s="242"/>
      <c r="J387" s="242"/>
      <c r="K387" s="295" t="s">
        <v>1927</v>
      </c>
      <c r="L387" s="243">
        <v>42517</v>
      </c>
      <c r="M387" s="244" t="s">
        <v>271</v>
      </c>
      <c r="N387" s="264" t="s">
        <v>1928</v>
      </c>
      <c r="O387" s="247"/>
      <c r="P387" s="246" t="s">
        <v>1929</v>
      </c>
      <c r="Q387" s="265" t="s">
        <v>203</v>
      </c>
      <c r="R387" s="242"/>
      <c r="S387" s="248" t="s">
        <v>203</v>
      </c>
      <c r="T387" s="249">
        <v>42520</v>
      </c>
      <c r="U387" s="262"/>
      <c r="V387" s="322" t="s">
        <v>205</v>
      </c>
      <c r="W387" s="252">
        <v>42520</v>
      </c>
      <c r="X387" s="253" t="s">
        <v>1254</v>
      </c>
      <c r="Y387" s="254" t="s">
        <v>203</v>
      </c>
      <c r="Z387" s="255">
        <v>42527</v>
      </c>
      <c r="AA387" s="254" t="s">
        <v>1255</v>
      </c>
      <c r="AB387" s="254" t="s">
        <v>1256</v>
      </c>
      <c r="AC387" s="256" t="s">
        <v>422</v>
      </c>
      <c r="AD387" s="257">
        <v>42527</v>
      </c>
      <c r="AE387" s="258">
        <v>66</v>
      </c>
    </row>
    <row r="388" spans="1:31" ht="24.95" customHeight="1" x14ac:dyDescent="0.25">
      <c r="A388" s="232">
        <v>381</v>
      </c>
      <c r="B388" s="241" t="s">
        <v>1930</v>
      </c>
      <c r="C388" s="241">
        <f t="shared" si="5"/>
        <v>11</v>
      </c>
      <c r="D388" s="241"/>
      <c r="E388" s="242"/>
      <c r="F388" s="242"/>
      <c r="G388" s="241">
        <v>0</v>
      </c>
      <c r="H388" s="241"/>
      <c r="I388" s="242"/>
      <c r="J388" s="242"/>
      <c r="K388" s="281" t="s">
        <v>3405</v>
      </c>
      <c r="L388" s="243">
        <v>42534</v>
      </c>
      <c r="M388" s="244" t="s">
        <v>339</v>
      </c>
      <c r="N388" s="242"/>
      <c r="O388" s="318">
        <v>302500</v>
      </c>
      <c r="P388" s="246" t="s">
        <v>1931</v>
      </c>
      <c r="Q388" s="265" t="s">
        <v>226</v>
      </c>
      <c r="R388" s="307" t="s">
        <v>3404</v>
      </c>
      <c r="S388" s="248" t="s">
        <v>204</v>
      </c>
      <c r="T388" s="249">
        <v>42542</v>
      </c>
      <c r="U388" s="313" t="s">
        <v>456</v>
      </c>
      <c r="V388" s="251" t="s">
        <v>457</v>
      </c>
      <c r="W388" s="252">
        <v>42534</v>
      </c>
      <c r="X388" s="253" t="s">
        <v>1932</v>
      </c>
      <c r="Y388" s="254" t="s">
        <v>204</v>
      </c>
      <c r="Z388" s="255">
        <v>42579</v>
      </c>
      <c r="AA388" s="263"/>
      <c r="AB388" s="263"/>
      <c r="AC388" s="256" t="s">
        <v>872</v>
      </c>
      <c r="AD388" s="257">
        <v>42569</v>
      </c>
      <c r="AE388" s="258">
        <v>24</v>
      </c>
    </row>
    <row r="389" spans="1:31" ht="24.95" customHeight="1" x14ac:dyDescent="0.25">
      <c r="A389" s="232">
        <v>382</v>
      </c>
      <c r="B389" s="242">
        <v>0</v>
      </c>
      <c r="C389" s="241">
        <f t="shared" si="5"/>
        <v>1</v>
      </c>
      <c r="D389" s="242"/>
      <c r="E389" s="242"/>
      <c r="F389" s="241" t="s">
        <v>4743</v>
      </c>
      <c r="G389" s="241">
        <v>11</v>
      </c>
      <c r="H389" s="241" t="s">
        <v>4743</v>
      </c>
      <c r="I389" s="242"/>
      <c r="J389" s="242"/>
      <c r="K389" s="295" t="s">
        <v>1934</v>
      </c>
      <c r="L389" s="243">
        <v>42517</v>
      </c>
      <c r="M389" s="244" t="s">
        <v>271</v>
      </c>
      <c r="N389" s="264" t="s">
        <v>1935</v>
      </c>
      <c r="O389" s="247"/>
      <c r="P389" s="246" t="s">
        <v>1936</v>
      </c>
      <c r="Q389" s="265" t="s">
        <v>203</v>
      </c>
      <c r="R389" s="242"/>
      <c r="S389" s="248" t="s">
        <v>203</v>
      </c>
      <c r="T389" s="249">
        <v>42520</v>
      </c>
      <c r="U389" s="262"/>
      <c r="V389" s="322" t="s">
        <v>205</v>
      </c>
      <c r="W389" s="252">
        <v>42520</v>
      </c>
      <c r="X389" s="253" t="s">
        <v>1254</v>
      </c>
      <c r="Y389" s="254" t="s">
        <v>203</v>
      </c>
      <c r="Z389" s="255">
        <v>42527</v>
      </c>
      <c r="AA389" s="254" t="s">
        <v>1255</v>
      </c>
      <c r="AB389" s="254" t="s">
        <v>1256</v>
      </c>
      <c r="AC389" s="256" t="s">
        <v>422</v>
      </c>
      <c r="AD389" s="257">
        <v>42527</v>
      </c>
      <c r="AE389" s="258">
        <v>66</v>
      </c>
    </row>
    <row r="390" spans="1:31" ht="24.95" customHeight="1" x14ac:dyDescent="0.25">
      <c r="A390" s="232">
        <v>383</v>
      </c>
      <c r="B390" s="242">
        <v>0</v>
      </c>
      <c r="C390" s="241">
        <f t="shared" si="5"/>
        <v>1</v>
      </c>
      <c r="D390" s="242"/>
      <c r="E390" s="242"/>
      <c r="F390" s="241" t="s">
        <v>4744</v>
      </c>
      <c r="G390" s="241">
        <v>11</v>
      </c>
      <c r="H390" s="241" t="s">
        <v>4744</v>
      </c>
      <c r="I390" s="242"/>
      <c r="J390" s="242"/>
      <c r="K390" s="281" t="s">
        <v>1938</v>
      </c>
      <c r="L390" s="243">
        <v>42535</v>
      </c>
      <c r="M390" s="244" t="s">
        <v>271</v>
      </c>
      <c r="N390" s="264" t="s">
        <v>1939</v>
      </c>
      <c r="O390" s="247"/>
      <c r="P390" s="246" t="s">
        <v>1940</v>
      </c>
      <c r="Q390" s="265" t="s">
        <v>203</v>
      </c>
      <c r="R390" s="307" t="s">
        <v>3404</v>
      </c>
      <c r="S390" s="248" t="s">
        <v>203</v>
      </c>
      <c r="T390" s="249">
        <v>42535</v>
      </c>
      <c r="U390" s="251" t="s">
        <v>286</v>
      </c>
      <c r="V390" s="251" t="s">
        <v>70</v>
      </c>
      <c r="W390" s="252">
        <v>42536</v>
      </c>
      <c r="X390" s="253" t="s">
        <v>1941</v>
      </c>
      <c r="Y390" s="254" t="s">
        <v>203</v>
      </c>
      <c r="Z390" s="255">
        <v>42537</v>
      </c>
      <c r="AA390" s="254" t="s">
        <v>1449</v>
      </c>
      <c r="AB390" s="254" t="s">
        <v>1942</v>
      </c>
      <c r="AC390" s="256" t="s">
        <v>203</v>
      </c>
      <c r="AD390" s="257">
        <v>42543</v>
      </c>
      <c r="AE390" s="258">
        <v>50</v>
      </c>
    </row>
    <row r="391" spans="1:31" ht="24.95" customHeight="1" x14ac:dyDescent="0.25">
      <c r="A391" s="232">
        <v>384</v>
      </c>
      <c r="B391" s="242">
        <v>0</v>
      </c>
      <c r="C391" s="241">
        <f t="shared" si="5"/>
        <v>1</v>
      </c>
      <c r="D391" s="242"/>
      <c r="E391" s="242"/>
      <c r="F391" s="241" t="s">
        <v>4745</v>
      </c>
      <c r="G391" s="241">
        <v>11</v>
      </c>
      <c r="H391" s="241" t="s">
        <v>4745</v>
      </c>
      <c r="I391" s="242"/>
      <c r="J391" s="242"/>
      <c r="K391" s="295" t="s">
        <v>1944</v>
      </c>
      <c r="L391" s="243">
        <v>42517</v>
      </c>
      <c r="M391" s="244" t="s">
        <v>271</v>
      </c>
      <c r="N391" s="264" t="s">
        <v>1945</v>
      </c>
      <c r="O391" s="247"/>
      <c r="P391" s="246" t="s">
        <v>1946</v>
      </c>
      <c r="Q391" s="265" t="s">
        <v>203</v>
      </c>
      <c r="R391" s="242"/>
      <c r="S391" s="248" t="s">
        <v>203</v>
      </c>
      <c r="T391" s="249">
        <v>42520</v>
      </c>
      <c r="U391" s="262"/>
      <c r="V391" s="322" t="s">
        <v>205</v>
      </c>
      <c r="W391" s="252">
        <v>42520</v>
      </c>
      <c r="X391" s="253" t="s">
        <v>1254</v>
      </c>
      <c r="Y391" s="254" t="s">
        <v>203</v>
      </c>
      <c r="Z391" s="255">
        <v>42527</v>
      </c>
      <c r="AA391" s="254" t="s">
        <v>1255</v>
      </c>
      <c r="AB391" s="254" t="s">
        <v>1256</v>
      </c>
      <c r="AC391" s="256" t="s">
        <v>422</v>
      </c>
      <c r="AD391" s="257">
        <v>42527</v>
      </c>
      <c r="AE391" s="258">
        <v>66</v>
      </c>
    </row>
    <row r="392" spans="1:31" ht="24.95" customHeight="1" x14ac:dyDescent="0.25">
      <c r="A392" s="232">
        <v>385</v>
      </c>
      <c r="B392" s="241" t="s">
        <v>1947</v>
      </c>
      <c r="C392" s="241">
        <f t="shared" si="5"/>
        <v>11</v>
      </c>
      <c r="D392" s="241"/>
      <c r="E392" s="242"/>
      <c r="F392" s="241" t="s">
        <v>4746</v>
      </c>
      <c r="G392" s="241">
        <v>11</v>
      </c>
      <c r="H392" s="241" t="s">
        <v>4746</v>
      </c>
      <c r="I392" s="242"/>
      <c r="J392" s="242"/>
      <c r="K392" s="281" t="s">
        <v>1949</v>
      </c>
      <c r="L392" s="243">
        <v>42535</v>
      </c>
      <c r="M392" s="244" t="s">
        <v>271</v>
      </c>
      <c r="N392" s="264" t="s">
        <v>1950</v>
      </c>
      <c r="O392" s="324">
        <v>13800</v>
      </c>
      <c r="P392" s="246" t="s">
        <v>1951</v>
      </c>
      <c r="Q392" s="265" t="s">
        <v>203</v>
      </c>
      <c r="R392" s="307" t="s">
        <v>3404</v>
      </c>
      <c r="S392" s="248" t="s">
        <v>203</v>
      </c>
      <c r="T392" s="249">
        <v>42578</v>
      </c>
      <c r="U392" s="251" t="s">
        <v>286</v>
      </c>
      <c r="V392" s="251" t="s">
        <v>70</v>
      </c>
      <c r="W392" s="252">
        <v>42536</v>
      </c>
      <c r="X392" s="253" t="s">
        <v>3640</v>
      </c>
      <c r="Y392" s="254" t="s">
        <v>203</v>
      </c>
      <c r="Z392" s="255">
        <v>42537</v>
      </c>
      <c r="AA392" s="254" t="s">
        <v>1449</v>
      </c>
      <c r="AB392" s="254" t="s">
        <v>1942</v>
      </c>
      <c r="AC392" s="256" t="s">
        <v>207</v>
      </c>
      <c r="AD392" s="257">
        <v>42578</v>
      </c>
      <c r="AE392" s="258">
        <v>15</v>
      </c>
    </row>
    <row r="393" spans="1:31" ht="24.95" customHeight="1" x14ac:dyDescent="0.25">
      <c r="A393" s="232">
        <v>386</v>
      </c>
      <c r="B393" s="242">
        <v>0</v>
      </c>
      <c r="C393" s="241">
        <f t="shared" si="5"/>
        <v>1</v>
      </c>
      <c r="D393" s="242"/>
      <c r="E393" s="242"/>
      <c r="F393" s="241" t="s">
        <v>4747</v>
      </c>
      <c r="G393" s="241">
        <v>11</v>
      </c>
      <c r="H393" s="241" t="s">
        <v>4747</v>
      </c>
      <c r="I393" s="242"/>
      <c r="J393" s="242"/>
      <c r="K393" s="295" t="s">
        <v>1952</v>
      </c>
      <c r="L393" s="243">
        <v>42517</v>
      </c>
      <c r="M393" s="244" t="s">
        <v>271</v>
      </c>
      <c r="N393" s="264" t="s">
        <v>1953</v>
      </c>
      <c r="O393" s="247"/>
      <c r="P393" s="246" t="s">
        <v>1954</v>
      </c>
      <c r="Q393" s="265" t="s">
        <v>203</v>
      </c>
      <c r="R393" s="242"/>
      <c r="S393" s="248" t="s">
        <v>203</v>
      </c>
      <c r="T393" s="249">
        <v>42520</v>
      </c>
      <c r="U393" s="262"/>
      <c r="V393" s="322" t="s">
        <v>205</v>
      </c>
      <c r="W393" s="252">
        <v>42520</v>
      </c>
      <c r="X393" s="253" t="s">
        <v>1254</v>
      </c>
      <c r="Y393" s="254" t="s">
        <v>203</v>
      </c>
      <c r="Z393" s="255">
        <v>42527</v>
      </c>
      <c r="AA393" s="254" t="s">
        <v>1255</v>
      </c>
      <c r="AB393" s="254" t="s">
        <v>1256</v>
      </c>
      <c r="AC393" s="256" t="s">
        <v>422</v>
      </c>
      <c r="AD393" s="257">
        <v>42527</v>
      </c>
      <c r="AE393" s="258">
        <v>66</v>
      </c>
    </row>
    <row r="394" spans="1:31" ht="24.95" customHeight="1" x14ac:dyDescent="0.25">
      <c r="A394" s="232">
        <v>387</v>
      </c>
      <c r="B394" s="241" t="s">
        <v>1955</v>
      </c>
      <c r="C394" s="241">
        <f t="shared" ref="C394:C457" si="6">LEN(B394)</f>
        <v>11</v>
      </c>
      <c r="D394" s="241"/>
      <c r="E394" s="242"/>
      <c r="F394" s="241" t="s">
        <v>4748</v>
      </c>
      <c r="G394" s="241">
        <v>11</v>
      </c>
      <c r="H394" s="241" t="s">
        <v>4748</v>
      </c>
      <c r="I394" s="242"/>
      <c r="J394" s="242"/>
      <c r="K394" s="281" t="s">
        <v>1957</v>
      </c>
      <c r="L394" s="243">
        <v>42535</v>
      </c>
      <c r="M394" s="244" t="s">
        <v>271</v>
      </c>
      <c r="N394" s="264" t="s">
        <v>1958</v>
      </c>
      <c r="O394" s="324">
        <v>4000</v>
      </c>
      <c r="P394" s="246" t="s">
        <v>1959</v>
      </c>
      <c r="Q394" s="265" t="s">
        <v>203</v>
      </c>
      <c r="R394" s="307" t="s">
        <v>3404</v>
      </c>
      <c r="S394" s="248" t="s">
        <v>203</v>
      </c>
      <c r="T394" s="249">
        <v>42578</v>
      </c>
      <c r="U394" s="251" t="s">
        <v>286</v>
      </c>
      <c r="V394" s="251" t="s">
        <v>70</v>
      </c>
      <c r="W394" s="252">
        <v>42536</v>
      </c>
      <c r="X394" s="253" t="s">
        <v>3641</v>
      </c>
      <c r="Y394" s="254" t="s">
        <v>203</v>
      </c>
      <c r="Z394" s="255">
        <v>42537</v>
      </c>
      <c r="AA394" s="254" t="s">
        <v>1449</v>
      </c>
      <c r="AB394" s="254" t="s">
        <v>1942</v>
      </c>
      <c r="AC394" s="256" t="s">
        <v>207</v>
      </c>
      <c r="AD394" s="257">
        <v>42578</v>
      </c>
      <c r="AE394" s="258">
        <v>15</v>
      </c>
    </row>
    <row r="395" spans="1:31" ht="24.95" customHeight="1" x14ac:dyDescent="0.25">
      <c r="A395" s="232">
        <v>388</v>
      </c>
      <c r="B395" s="241" t="s">
        <v>1961</v>
      </c>
      <c r="C395" s="241">
        <f t="shared" si="6"/>
        <v>11</v>
      </c>
      <c r="D395" s="241"/>
      <c r="E395" s="242"/>
      <c r="F395" s="241" t="s">
        <v>4749</v>
      </c>
      <c r="G395" s="241">
        <v>11</v>
      </c>
      <c r="H395" s="241" t="s">
        <v>4749</v>
      </c>
      <c r="I395" s="242"/>
      <c r="J395" s="242"/>
      <c r="K395" s="295" t="s">
        <v>1963</v>
      </c>
      <c r="L395" s="243">
        <v>42517</v>
      </c>
      <c r="M395" s="244" t="s">
        <v>271</v>
      </c>
      <c r="N395" s="264" t="s">
        <v>1964</v>
      </c>
      <c r="O395" s="264" t="s">
        <v>1965</v>
      </c>
      <c r="P395" s="246" t="s">
        <v>1966</v>
      </c>
      <c r="Q395" s="265" t="s">
        <v>203</v>
      </c>
      <c r="R395" s="242"/>
      <c r="S395" s="248" t="s">
        <v>203</v>
      </c>
      <c r="T395" s="249">
        <v>42555</v>
      </c>
      <c r="U395" s="251" t="s">
        <v>286</v>
      </c>
      <c r="V395" s="251" t="s">
        <v>70</v>
      </c>
      <c r="W395" s="252">
        <v>42520</v>
      </c>
      <c r="X395" s="253" t="s">
        <v>4750</v>
      </c>
      <c r="Y395" s="254" t="s">
        <v>203</v>
      </c>
      <c r="Z395" s="255">
        <v>42562</v>
      </c>
      <c r="AA395" s="254" t="s">
        <v>4751</v>
      </c>
      <c r="AB395" s="254" t="s">
        <v>4752</v>
      </c>
      <c r="AC395" s="256" t="s">
        <v>203</v>
      </c>
      <c r="AD395" s="257">
        <v>42562</v>
      </c>
      <c r="AE395" s="258">
        <v>31</v>
      </c>
    </row>
    <row r="396" spans="1:31" ht="24.95" customHeight="1" x14ac:dyDescent="0.25">
      <c r="A396" s="232">
        <v>389</v>
      </c>
      <c r="B396" s="242">
        <v>0</v>
      </c>
      <c r="C396" s="241">
        <f t="shared" si="6"/>
        <v>1</v>
      </c>
      <c r="D396" s="242"/>
      <c r="E396" s="242"/>
      <c r="F396" s="241" t="s">
        <v>4753</v>
      </c>
      <c r="G396" s="241">
        <v>11</v>
      </c>
      <c r="H396" s="241" t="s">
        <v>4753</v>
      </c>
      <c r="I396" s="242"/>
      <c r="J396" s="242"/>
      <c r="K396" s="281" t="s">
        <v>1968</v>
      </c>
      <c r="L396" s="243">
        <v>42535</v>
      </c>
      <c r="M396" s="244" t="s">
        <v>271</v>
      </c>
      <c r="N396" s="264" t="s">
        <v>1969</v>
      </c>
      <c r="O396" s="247"/>
      <c r="P396" s="246" t="s">
        <v>1970</v>
      </c>
      <c r="Q396" s="265" t="s">
        <v>203</v>
      </c>
      <c r="R396" s="307" t="s">
        <v>3404</v>
      </c>
      <c r="S396" s="248" t="s">
        <v>203</v>
      </c>
      <c r="T396" s="249">
        <v>42535</v>
      </c>
      <c r="U396" s="251" t="s">
        <v>286</v>
      </c>
      <c r="V396" s="251" t="s">
        <v>70</v>
      </c>
      <c r="W396" s="252">
        <v>42536</v>
      </c>
      <c r="X396" s="253" t="s">
        <v>1971</v>
      </c>
      <c r="Y396" s="254" t="s">
        <v>203</v>
      </c>
      <c r="Z396" s="255">
        <v>42544</v>
      </c>
      <c r="AA396" s="254" t="s">
        <v>1449</v>
      </c>
      <c r="AB396" s="254" t="s">
        <v>1942</v>
      </c>
      <c r="AC396" s="256" t="s">
        <v>422</v>
      </c>
      <c r="AD396" s="257">
        <v>42544</v>
      </c>
      <c r="AE396" s="258">
        <v>49</v>
      </c>
    </row>
    <row r="397" spans="1:31" ht="24.95" customHeight="1" x14ac:dyDescent="0.25">
      <c r="A397" s="232">
        <v>390</v>
      </c>
      <c r="B397" s="241" t="s">
        <v>1972</v>
      </c>
      <c r="C397" s="241">
        <f t="shared" si="6"/>
        <v>11</v>
      </c>
      <c r="D397" s="241"/>
      <c r="E397" s="242"/>
      <c r="F397" s="241" t="s">
        <v>4754</v>
      </c>
      <c r="G397" s="241">
        <v>11</v>
      </c>
      <c r="H397" s="241" t="s">
        <v>4754</v>
      </c>
      <c r="I397" s="242"/>
      <c r="J397" s="242"/>
      <c r="K397" s="281" t="s">
        <v>1974</v>
      </c>
      <c r="L397" s="243">
        <v>42535</v>
      </c>
      <c r="M397" s="244" t="s">
        <v>271</v>
      </c>
      <c r="N397" s="264" t="s">
        <v>3406</v>
      </c>
      <c r="O397" s="247"/>
      <c r="P397" s="246" t="s">
        <v>3407</v>
      </c>
      <c r="Q397" s="265" t="s">
        <v>203</v>
      </c>
      <c r="R397" s="307" t="s">
        <v>3404</v>
      </c>
      <c r="S397" s="248" t="s">
        <v>203</v>
      </c>
      <c r="T397" s="249">
        <v>42577</v>
      </c>
      <c r="U397" s="251" t="s">
        <v>286</v>
      </c>
      <c r="V397" s="251" t="s">
        <v>70</v>
      </c>
      <c r="W397" s="252">
        <v>42536</v>
      </c>
      <c r="X397" s="253" t="s">
        <v>3677</v>
      </c>
      <c r="Y397" s="254" t="s">
        <v>203</v>
      </c>
      <c r="Z397" s="255">
        <v>42562</v>
      </c>
      <c r="AA397" s="254" t="s">
        <v>1975</v>
      </c>
      <c r="AB397" s="263"/>
      <c r="AC397" s="256" t="s">
        <v>872</v>
      </c>
      <c r="AD397" s="257">
        <v>42578</v>
      </c>
      <c r="AE397" s="258">
        <v>15</v>
      </c>
    </row>
    <row r="398" spans="1:31" ht="24.95" customHeight="1" x14ac:dyDescent="0.25">
      <c r="A398" s="232">
        <v>391</v>
      </c>
      <c r="B398" s="241" t="s">
        <v>1976</v>
      </c>
      <c r="C398" s="241">
        <f t="shared" si="6"/>
        <v>11</v>
      </c>
      <c r="D398" s="241"/>
      <c r="E398" s="242"/>
      <c r="F398" s="242"/>
      <c r="G398" s="241">
        <v>0</v>
      </c>
      <c r="H398" s="241"/>
      <c r="I398" s="242"/>
      <c r="J398" s="242"/>
      <c r="K398" s="242"/>
      <c r="L398" s="243">
        <v>42510</v>
      </c>
      <c r="M398" s="244" t="s">
        <v>448</v>
      </c>
      <c r="N398" s="242"/>
      <c r="O398" s="247"/>
      <c r="P398" s="246" t="s">
        <v>1977</v>
      </c>
      <c r="Q398" s="265" t="s">
        <v>116</v>
      </c>
      <c r="R398" s="307" t="s">
        <v>3408</v>
      </c>
      <c r="S398" s="261"/>
      <c r="T398" s="262"/>
      <c r="U398" s="262"/>
      <c r="V398" s="322" t="s">
        <v>205</v>
      </c>
      <c r="W398" s="252">
        <v>42520</v>
      </c>
      <c r="X398" s="253" t="s">
        <v>1978</v>
      </c>
      <c r="Y398" s="254" t="s">
        <v>203</v>
      </c>
      <c r="Z398" s="255">
        <v>42523</v>
      </c>
      <c r="AA398" s="254" t="s">
        <v>1979</v>
      </c>
      <c r="AB398" s="254" t="s">
        <v>1980</v>
      </c>
      <c r="AC398" s="256" t="s">
        <v>220</v>
      </c>
      <c r="AD398" s="257">
        <v>42527</v>
      </c>
      <c r="AE398" s="258">
        <v>66</v>
      </c>
    </row>
    <row r="399" spans="1:31" ht="24.95" customHeight="1" x14ac:dyDescent="0.25">
      <c r="A399" s="232">
        <v>392</v>
      </c>
      <c r="B399" s="241" t="s">
        <v>3678</v>
      </c>
      <c r="C399" s="241">
        <f t="shared" si="6"/>
        <v>11</v>
      </c>
      <c r="D399" s="241"/>
      <c r="E399" s="242"/>
      <c r="F399" s="241" t="s">
        <v>4755</v>
      </c>
      <c r="G399" s="241">
        <v>11</v>
      </c>
      <c r="H399" s="241" t="s">
        <v>4755</v>
      </c>
      <c r="I399" s="242"/>
      <c r="J399" s="242"/>
      <c r="K399" s="281" t="s">
        <v>1982</v>
      </c>
      <c r="L399" s="243">
        <v>42535</v>
      </c>
      <c r="M399" s="244" t="s">
        <v>271</v>
      </c>
      <c r="N399" s="264" t="s">
        <v>1983</v>
      </c>
      <c r="O399" s="247"/>
      <c r="P399" s="246" t="s">
        <v>1984</v>
      </c>
      <c r="Q399" s="265" t="s">
        <v>203</v>
      </c>
      <c r="R399" s="307" t="s">
        <v>3404</v>
      </c>
      <c r="S399" s="248" t="s">
        <v>203</v>
      </c>
      <c r="T399" s="249">
        <v>42535</v>
      </c>
      <c r="U399" s="251" t="s">
        <v>286</v>
      </c>
      <c r="V399" s="251" t="s">
        <v>70</v>
      </c>
      <c r="W399" s="252">
        <v>42536</v>
      </c>
      <c r="X399" s="253" t="s">
        <v>1960</v>
      </c>
      <c r="Y399" s="254" t="s">
        <v>203</v>
      </c>
      <c r="Z399" s="255">
        <v>42537</v>
      </c>
      <c r="AA399" s="254" t="s">
        <v>1449</v>
      </c>
      <c r="AB399" s="254" t="s">
        <v>1942</v>
      </c>
      <c r="AC399" s="256" t="s">
        <v>203</v>
      </c>
      <c r="AD399" s="257">
        <v>42537</v>
      </c>
      <c r="AE399" s="258">
        <v>56</v>
      </c>
    </row>
    <row r="400" spans="1:31" ht="24.95" customHeight="1" x14ac:dyDescent="0.25">
      <c r="A400" s="232">
        <v>393</v>
      </c>
      <c r="B400" s="241" t="s">
        <v>1985</v>
      </c>
      <c r="C400" s="241">
        <f t="shared" si="6"/>
        <v>11</v>
      </c>
      <c r="D400" s="241"/>
      <c r="E400" s="242"/>
      <c r="F400" s="242"/>
      <c r="G400" s="241">
        <v>0</v>
      </c>
      <c r="H400" s="241"/>
      <c r="I400" s="242"/>
      <c r="J400" s="242"/>
      <c r="K400" s="242"/>
      <c r="L400" s="243">
        <v>42521</v>
      </c>
      <c r="M400" s="244" t="s">
        <v>49</v>
      </c>
      <c r="N400" s="264" t="s">
        <v>50</v>
      </c>
      <c r="O400" s="269">
        <v>29880560.940000001</v>
      </c>
      <c r="P400" s="246" t="s">
        <v>1986</v>
      </c>
      <c r="Q400" s="265" t="s">
        <v>197</v>
      </c>
      <c r="R400" s="307" t="s">
        <v>3367</v>
      </c>
      <c r="S400" s="248" t="s">
        <v>56</v>
      </c>
      <c r="T400" s="262"/>
      <c r="U400" s="262"/>
      <c r="V400" s="251" t="s">
        <v>70</v>
      </c>
      <c r="W400" s="261"/>
      <c r="X400" s="253" t="s">
        <v>3679</v>
      </c>
      <c r="Y400" s="254" t="s">
        <v>56</v>
      </c>
      <c r="Z400" s="255">
        <v>42521</v>
      </c>
      <c r="AA400" s="254" t="s">
        <v>1987</v>
      </c>
      <c r="AB400" s="254" t="s">
        <v>3409</v>
      </c>
      <c r="AC400" s="256" t="s">
        <v>872</v>
      </c>
      <c r="AD400" s="257">
        <v>42572</v>
      </c>
      <c r="AE400" s="258">
        <v>21</v>
      </c>
    </row>
    <row r="401" spans="1:31" ht="24.95" customHeight="1" x14ac:dyDescent="0.25">
      <c r="A401" s="232">
        <v>394</v>
      </c>
      <c r="B401" s="241" t="s">
        <v>2634</v>
      </c>
      <c r="C401" s="241">
        <f t="shared" si="6"/>
        <v>11</v>
      </c>
      <c r="D401" s="241"/>
      <c r="E401" s="242"/>
      <c r="F401" s="241" t="s">
        <v>4756</v>
      </c>
      <c r="G401" s="241">
        <v>11</v>
      </c>
      <c r="H401" s="241" t="s">
        <v>4756</v>
      </c>
      <c r="I401" s="242"/>
      <c r="J401" s="242"/>
      <c r="K401" s="281" t="s">
        <v>1989</v>
      </c>
      <c r="L401" s="243">
        <v>42535</v>
      </c>
      <c r="M401" s="244" t="s">
        <v>271</v>
      </c>
      <c r="N401" s="264" t="s">
        <v>1990</v>
      </c>
      <c r="O401" s="247"/>
      <c r="P401" s="246" t="s">
        <v>1991</v>
      </c>
      <c r="Q401" s="265" t="s">
        <v>203</v>
      </c>
      <c r="R401" s="307" t="s">
        <v>3404</v>
      </c>
      <c r="S401" s="248" t="s">
        <v>203</v>
      </c>
      <c r="T401" s="249">
        <v>42535</v>
      </c>
      <c r="U401" s="251" t="s">
        <v>286</v>
      </c>
      <c r="V401" s="251" t="s">
        <v>70</v>
      </c>
      <c r="W401" s="252">
        <v>42536</v>
      </c>
      <c r="X401" s="253" t="s">
        <v>1960</v>
      </c>
      <c r="Y401" s="254" t="s">
        <v>203</v>
      </c>
      <c r="Z401" s="255">
        <v>42537</v>
      </c>
      <c r="AA401" s="254" t="s">
        <v>1449</v>
      </c>
      <c r="AB401" s="254" t="s">
        <v>1942</v>
      </c>
      <c r="AC401" s="256" t="s">
        <v>220</v>
      </c>
      <c r="AD401" s="257">
        <v>42537</v>
      </c>
      <c r="AE401" s="258">
        <v>56</v>
      </c>
    </row>
    <row r="402" spans="1:31" ht="24.95" customHeight="1" x14ac:dyDescent="0.25">
      <c r="A402" s="232">
        <v>395</v>
      </c>
      <c r="B402" s="241" t="s">
        <v>120</v>
      </c>
      <c r="C402" s="241">
        <f t="shared" si="6"/>
        <v>11</v>
      </c>
      <c r="D402" s="241"/>
      <c r="E402" s="242"/>
      <c r="F402" s="242"/>
      <c r="G402" s="241">
        <v>0</v>
      </c>
      <c r="H402" s="241"/>
      <c r="I402" s="242"/>
      <c r="J402" s="242"/>
      <c r="K402" s="242"/>
      <c r="L402" s="243">
        <v>42520</v>
      </c>
      <c r="M402" s="244" t="s">
        <v>264</v>
      </c>
      <c r="N402" s="242"/>
      <c r="O402" s="247"/>
      <c r="P402" s="246" t="s">
        <v>1992</v>
      </c>
      <c r="Q402" s="247"/>
      <c r="R402" s="307" t="s">
        <v>3361</v>
      </c>
      <c r="S402" s="248" t="s">
        <v>204</v>
      </c>
      <c r="T402" s="249">
        <v>42522</v>
      </c>
      <c r="U402" s="262"/>
      <c r="V402" s="322" t="s">
        <v>205</v>
      </c>
      <c r="W402" s="261"/>
      <c r="X402" s="253"/>
      <c r="Y402" s="254" t="s">
        <v>204</v>
      </c>
      <c r="Z402" s="255">
        <v>42522</v>
      </c>
      <c r="AA402" s="254" t="s">
        <v>3410</v>
      </c>
      <c r="AB402" s="254" t="s">
        <v>1402</v>
      </c>
      <c r="AC402" s="256" t="s">
        <v>220</v>
      </c>
      <c r="AD402" s="257">
        <v>42524</v>
      </c>
      <c r="AE402" s="258">
        <v>69</v>
      </c>
    </row>
    <row r="403" spans="1:31" ht="24.95" customHeight="1" x14ac:dyDescent="0.25">
      <c r="A403" s="232">
        <v>396</v>
      </c>
      <c r="B403" s="241" t="s">
        <v>1994</v>
      </c>
      <c r="C403" s="241">
        <f t="shared" si="6"/>
        <v>11</v>
      </c>
      <c r="D403" s="241"/>
      <c r="E403" s="242"/>
      <c r="F403" s="241" t="s">
        <v>4757</v>
      </c>
      <c r="G403" s="241">
        <v>11</v>
      </c>
      <c r="H403" s="241" t="s">
        <v>4757</v>
      </c>
      <c r="I403" s="242"/>
      <c r="J403" s="242"/>
      <c r="K403" s="281" t="s">
        <v>1996</v>
      </c>
      <c r="L403" s="243">
        <v>42535</v>
      </c>
      <c r="M403" s="244" t="s">
        <v>271</v>
      </c>
      <c r="N403" s="264" t="s">
        <v>1997</v>
      </c>
      <c r="O403" s="318">
        <v>3500</v>
      </c>
      <c r="P403" s="246" t="s">
        <v>1998</v>
      </c>
      <c r="Q403" s="265" t="s">
        <v>203</v>
      </c>
      <c r="R403" s="307" t="s">
        <v>3404</v>
      </c>
      <c r="S403" s="248" t="s">
        <v>204</v>
      </c>
      <c r="T403" s="249">
        <v>42544</v>
      </c>
      <c r="U403" s="251" t="s">
        <v>286</v>
      </c>
      <c r="V403" s="251" t="s">
        <v>70</v>
      </c>
      <c r="W403" s="252">
        <v>42536</v>
      </c>
      <c r="X403" s="253" t="s">
        <v>1999</v>
      </c>
      <c r="Y403" s="254" t="s">
        <v>203</v>
      </c>
      <c r="Z403" s="255">
        <v>42571</v>
      </c>
      <c r="AA403" s="254" t="s">
        <v>1776</v>
      </c>
      <c r="AB403" s="254" t="s">
        <v>1777</v>
      </c>
      <c r="AC403" s="256" t="s">
        <v>203</v>
      </c>
      <c r="AD403" s="257">
        <v>42571</v>
      </c>
      <c r="AE403" s="258">
        <v>22</v>
      </c>
    </row>
    <row r="404" spans="1:31" ht="24.95" customHeight="1" x14ac:dyDescent="0.25">
      <c r="A404" s="232">
        <v>397</v>
      </c>
      <c r="B404" s="241" t="s">
        <v>2001</v>
      </c>
      <c r="C404" s="241">
        <f t="shared" si="6"/>
        <v>11</v>
      </c>
      <c r="D404" s="241"/>
      <c r="E404" s="242"/>
      <c r="F404" s="242"/>
      <c r="G404" s="241">
        <v>0</v>
      </c>
      <c r="H404" s="241"/>
      <c r="I404" s="242"/>
      <c r="J404" s="242"/>
      <c r="K404" s="281" t="s">
        <v>2002</v>
      </c>
      <c r="L404" s="243">
        <v>42535</v>
      </c>
      <c r="M404" s="244" t="s">
        <v>318</v>
      </c>
      <c r="N404" s="242"/>
      <c r="O404" s="247"/>
      <c r="P404" s="246" t="s">
        <v>3411</v>
      </c>
      <c r="Q404" s="265" t="s">
        <v>226</v>
      </c>
      <c r="R404" s="307" t="s">
        <v>3404</v>
      </c>
      <c r="S404" s="248" t="s">
        <v>116</v>
      </c>
      <c r="T404" s="249">
        <v>42537</v>
      </c>
      <c r="U404" s="250" t="s">
        <v>268</v>
      </c>
      <c r="V404" s="251" t="s">
        <v>112</v>
      </c>
      <c r="W404" s="252">
        <v>42543</v>
      </c>
      <c r="X404" s="253"/>
      <c r="Y404" s="263"/>
      <c r="Z404" s="255">
        <v>42569</v>
      </c>
      <c r="AA404" s="254" t="s">
        <v>2003</v>
      </c>
      <c r="AB404" s="254" t="s">
        <v>2004</v>
      </c>
      <c r="AC404" s="256" t="s">
        <v>207</v>
      </c>
      <c r="AD404" s="257">
        <v>42570</v>
      </c>
      <c r="AE404" s="258">
        <v>23</v>
      </c>
    </row>
    <row r="405" spans="1:31" ht="24.95" customHeight="1" x14ac:dyDescent="0.25">
      <c r="A405" s="232">
        <v>398</v>
      </c>
      <c r="B405" s="241" t="s">
        <v>2005</v>
      </c>
      <c r="C405" s="241">
        <f t="shared" si="6"/>
        <v>11</v>
      </c>
      <c r="D405" s="241"/>
      <c r="E405" s="242"/>
      <c r="F405" s="242"/>
      <c r="G405" s="241">
        <v>0</v>
      </c>
      <c r="H405" s="241"/>
      <c r="I405" s="242"/>
      <c r="J405" s="242"/>
      <c r="K405" s="281" t="s">
        <v>2006</v>
      </c>
      <c r="L405" s="243">
        <v>42314</v>
      </c>
      <c r="M405" s="244" t="s">
        <v>509</v>
      </c>
      <c r="N405" s="264" t="s">
        <v>2007</v>
      </c>
      <c r="O405" s="269">
        <v>197121.12</v>
      </c>
      <c r="P405" s="246" t="s">
        <v>2008</v>
      </c>
      <c r="Q405" s="265" t="s">
        <v>270</v>
      </c>
      <c r="R405" s="243">
        <v>42166</v>
      </c>
      <c r="S405" s="261"/>
      <c r="T405" s="262"/>
      <c r="U405" s="262"/>
      <c r="V405" s="322" t="s">
        <v>205</v>
      </c>
      <c r="W405" s="261"/>
      <c r="X405" s="253"/>
      <c r="Y405" s="263"/>
      <c r="Z405" s="263"/>
      <c r="AA405" s="263"/>
      <c r="AB405" s="263"/>
      <c r="AC405" s="256" t="s">
        <v>220</v>
      </c>
      <c r="AD405" s="257">
        <v>42562</v>
      </c>
      <c r="AE405" s="258">
        <v>31</v>
      </c>
    </row>
    <row r="406" spans="1:31" ht="24.95" customHeight="1" x14ac:dyDescent="0.25">
      <c r="A406" s="232">
        <v>399</v>
      </c>
      <c r="B406" s="242">
        <v>0</v>
      </c>
      <c r="C406" s="241">
        <f t="shared" si="6"/>
        <v>1</v>
      </c>
      <c r="D406" s="242"/>
      <c r="E406" s="242"/>
      <c r="F406" s="241" t="s">
        <v>4758</v>
      </c>
      <c r="G406" s="241">
        <v>11</v>
      </c>
      <c r="H406" s="241" t="s">
        <v>4758</v>
      </c>
      <c r="I406" s="242"/>
      <c r="J406" s="242"/>
      <c r="K406" s="281" t="s">
        <v>2013</v>
      </c>
      <c r="L406" s="243">
        <v>42529</v>
      </c>
      <c r="M406" s="242"/>
      <c r="N406" s="242"/>
      <c r="O406" s="247"/>
      <c r="P406" s="246" t="s">
        <v>2014</v>
      </c>
      <c r="Q406" s="265" t="s">
        <v>226</v>
      </c>
      <c r="R406" s="243">
        <v>42588</v>
      </c>
      <c r="S406" s="248" t="s">
        <v>116</v>
      </c>
      <c r="T406" s="249">
        <v>42531</v>
      </c>
      <c r="U406" s="250" t="s">
        <v>268</v>
      </c>
      <c r="V406" s="251" t="s">
        <v>112</v>
      </c>
      <c r="W406" s="261"/>
      <c r="X406" s="253"/>
      <c r="Y406" s="254" t="s">
        <v>206</v>
      </c>
      <c r="Z406" s="255">
        <v>42563</v>
      </c>
      <c r="AA406" s="263"/>
      <c r="AB406" s="254" t="s">
        <v>2015</v>
      </c>
      <c r="AC406" s="256" t="s">
        <v>206</v>
      </c>
      <c r="AD406" s="257">
        <v>42531</v>
      </c>
      <c r="AE406" s="258">
        <v>62</v>
      </c>
    </row>
    <row r="407" spans="1:31" ht="24.95" customHeight="1" x14ac:dyDescent="0.25">
      <c r="A407" s="232">
        <v>400</v>
      </c>
      <c r="B407" s="241" t="s">
        <v>2018</v>
      </c>
      <c r="C407" s="241">
        <f t="shared" si="6"/>
        <v>11</v>
      </c>
      <c r="D407" s="241"/>
      <c r="E407" s="242"/>
      <c r="F407" s="242"/>
      <c r="G407" s="241">
        <v>0</v>
      </c>
      <c r="H407" s="241"/>
      <c r="I407" s="242"/>
      <c r="J407" s="242"/>
      <c r="K407" s="242"/>
      <c r="L407" s="243">
        <v>42522</v>
      </c>
      <c r="M407" s="244" t="s">
        <v>347</v>
      </c>
      <c r="N407" s="264" t="s">
        <v>2019</v>
      </c>
      <c r="O407" s="318">
        <v>73353</v>
      </c>
      <c r="P407" s="246" t="s">
        <v>2020</v>
      </c>
      <c r="Q407" s="265" t="s">
        <v>226</v>
      </c>
      <c r="R407" s="243">
        <v>42375</v>
      </c>
      <c r="S407" s="248" t="s">
        <v>116</v>
      </c>
      <c r="T407" s="249">
        <v>42558</v>
      </c>
      <c r="U407" s="251" t="s">
        <v>791</v>
      </c>
      <c r="V407" s="251" t="s">
        <v>96</v>
      </c>
      <c r="W407" s="261"/>
      <c r="X407" s="253"/>
      <c r="Y407" s="254" t="s">
        <v>204</v>
      </c>
      <c r="Z407" s="255">
        <v>42558</v>
      </c>
      <c r="AA407" s="254" t="s">
        <v>455</v>
      </c>
      <c r="AB407" s="263"/>
      <c r="AC407" s="256" t="s">
        <v>204</v>
      </c>
      <c r="AD407" s="325">
        <v>42558</v>
      </c>
      <c r="AE407" s="258">
        <v>35</v>
      </c>
    </row>
    <row r="408" spans="1:31" ht="24.95" customHeight="1" x14ac:dyDescent="0.25">
      <c r="A408" s="232">
        <v>401</v>
      </c>
      <c r="B408" s="241" t="s">
        <v>2022</v>
      </c>
      <c r="C408" s="241">
        <f t="shared" si="6"/>
        <v>11</v>
      </c>
      <c r="D408" s="241"/>
      <c r="E408" s="242"/>
      <c r="F408" s="241" t="s">
        <v>4759</v>
      </c>
      <c r="G408" s="241">
        <v>11</v>
      </c>
      <c r="H408" s="241" t="s">
        <v>4759</v>
      </c>
      <c r="I408" s="241"/>
      <c r="J408" s="242"/>
      <c r="K408" s="281" t="s">
        <v>2024</v>
      </c>
      <c r="L408" s="243">
        <v>42536</v>
      </c>
      <c r="M408" s="244" t="s">
        <v>300</v>
      </c>
      <c r="N408" s="264" t="s">
        <v>302</v>
      </c>
      <c r="O408" s="318">
        <v>1298069</v>
      </c>
      <c r="P408" s="246" t="s">
        <v>2025</v>
      </c>
      <c r="Q408" s="265" t="s">
        <v>226</v>
      </c>
      <c r="R408" s="307" t="s">
        <v>3412</v>
      </c>
      <c r="S408" s="248" t="s">
        <v>226</v>
      </c>
      <c r="T408" s="249">
        <v>42536</v>
      </c>
      <c r="U408" s="251" t="s">
        <v>286</v>
      </c>
      <c r="V408" s="251" t="s">
        <v>70</v>
      </c>
      <c r="W408" s="252">
        <v>42550</v>
      </c>
      <c r="X408" s="253" t="s">
        <v>4760</v>
      </c>
      <c r="Y408" s="263"/>
      <c r="Z408" s="263"/>
      <c r="AA408" s="263"/>
      <c r="AB408" s="263"/>
      <c r="AC408" s="256" t="s">
        <v>220</v>
      </c>
      <c r="AD408" s="257">
        <v>42549</v>
      </c>
      <c r="AE408" s="258">
        <v>44</v>
      </c>
    </row>
    <row r="409" spans="1:31" ht="24.95" customHeight="1" x14ac:dyDescent="0.25">
      <c r="A409" s="232">
        <v>402</v>
      </c>
      <c r="B409" s="242">
        <v>0</v>
      </c>
      <c r="C409" s="241">
        <f t="shared" si="6"/>
        <v>1</v>
      </c>
      <c r="D409" s="242"/>
      <c r="E409" s="242"/>
      <c r="F409" s="241" t="s">
        <v>4761</v>
      </c>
      <c r="G409" s="241">
        <v>11</v>
      </c>
      <c r="H409" s="241" t="s">
        <v>4761</v>
      </c>
      <c r="I409" s="242"/>
      <c r="J409" s="242"/>
      <c r="K409" s="281" t="s">
        <v>2027</v>
      </c>
      <c r="L409" s="243">
        <v>42543</v>
      </c>
      <c r="M409" s="244" t="s">
        <v>49</v>
      </c>
      <c r="N409" s="242"/>
      <c r="O409" s="247"/>
      <c r="P409" s="246" t="s">
        <v>2028</v>
      </c>
      <c r="Q409" s="247"/>
      <c r="R409" s="242"/>
      <c r="S409" s="261"/>
      <c r="T409" s="262"/>
      <c r="U409" s="250" t="s">
        <v>150</v>
      </c>
      <c r="V409" s="251" t="s">
        <v>61</v>
      </c>
      <c r="W409" s="252">
        <v>42545</v>
      </c>
      <c r="X409" s="253" t="s">
        <v>2029</v>
      </c>
      <c r="Y409" s="254" t="s">
        <v>206</v>
      </c>
      <c r="Z409" s="255">
        <v>42563</v>
      </c>
      <c r="AA409" s="254" t="s">
        <v>2030</v>
      </c>
      <c r="AB409" s="254" t="s">
        <v>2031</v>
      </c>
      <c r="AC409" s="256" t="s">
        <v>206</v>
      </c>
      <c r="AD409" s="257">
        <v>42563</v>
      </c>
      <c r="AE409" s="258">
        <v>30</v>
      </c>
    </row>
    <row r="410" spans="1:31" ht="24.95" customHeight="1" x14ac:dyDescent="0.25">
      <c r="A410" s="232">
        <v>403</v>
      </c>
      <c r="B410" s="242">
        <v>0</v>
      </c>
      <c r="C410" s="241">
        <f t="shared" si="6"/>
        <v>1</v>
      </c>
      <c r="D410" s="242"/>
      <c r="E410" s="242"/>
      <c r="F410" s="241" t="s">
        <v>4762</v>
      </c>
      <c r="G410" s="241">
        <v>11</v>
      </c>
      <c r="H410" s="241" t="s">
        <v>4762</v>
      </c>
      <c r="I410" s="242"/>
      <c r="J410" s="242"/>
      <c r="K410" s="264" t="s">
        <v>2033</v>
      </c>
      <c r="L410" s="264" t="s">
        <v>2034</v>
      </c>
      <c r="M410" s="264" t="s">
        <v>196</v>
      </c>
      <c r="N410" s="296" t="s">
        <v>198</v>
      </c>
      <c r="O410" s="318">
        <v>22806</v>
      </c>
      <c r="P410" s="246" t="s">
        <v>2035</v>
      </c>
      <c r="Q410" s="265" t="s">
        <v>203</v>
      </c>
      <c r="R410" s="307" t="s">
        <v>3408</v>
      </c>
      <c r="S410" s="261"/>
      <c r="T410" s="262"/>
      <c r="U410" s="313" t="s">
        <v>219</v>
      </c>
      <c r="V410" s="251" t="s">
        <v>190</v>
      </c>
      <c r="W410" s="252">
        <v>42544</v>
      </c>
      <c r="X410" s="253" t="s">
        <v>2036</v>
      </c>
      <c r="Y410" s="263"/>
      <c r="Z410" s="255">
        <v>42545</v>
      </c>
      <c r="AA410" s="263"/>
      <c r="AB410" s="254" t="s">
        <v>2037</v>
      </c>
      <c r="AC410" s="256" t="s">
        <v>220</v>
      </c>
      <c r="AD410" s="257">
        <v>42520</v>
      </c>
      <c r="AE410" s="258">
        <v>73</v>
      </c>
    </row>
    <row r="411" spans="1:31" ht="24.95" customHeight="1" x14ac:dyDescent="0.25">
      <c r="A411" s="232">
        <v>404</v>
      </c>
      <c r="B411" s="241" t="s">
        <v>2038</v>
      </c>
      <c r="C411" s="241">
        <f t="shared" si="6"/>
        <v>11</v>
      </c>
      <c r="D411" s="241"/>
      <c r="E411" s="242"/>
      <c r="F411" s="242"/>
      <c r="G411" s="241">
        <v>0</v>
      </c>
      <c r="H411" s="241"/>
      <c r="I411" s="242"/>
      <c r="J411" s="242"/>
      <c r="K411" s="242"/>
      <c r="L411" s="243">
        <v>42542</v>
      </c>
      <c r="M411" s="244" t="s">
        <v>339</v>
      </c>
      <c r="N411" s="264" t="s">
        <v>2039</v>
      </c>
      <c r="O411" s="318">
        <v>272250</v>
      </c>
      <c r="P411" s="246" t="s">
        <v>2040</v>
      </c>
      <c r="Q411" s="265" t="s">
        <v>226</v>
      </c>
      <c r="R411" s="307" t="s">
        <v>3413</v>
      </c>
      <c r="S411" s="261"/>
      <c r="T411" s="262"/>
      <c r="U411" s="251" t="s">
        <v>791</v>
      </c>
      <c r="V411" s="251" t="s">
        <v>96</v>
      </c>
      <c r="W411" s="261"/>
      <c r="X411" s="253" t="s">
        <v>2041</v>
      </c>
      <c r="Y411" s="254" t="s">
        <v>204</v>
      </c>
      <c r="Z411" s="255">
        <v>42543</v>
      </c>
      <c r="AA411" s="254" t="s">
        <v>2042</v>
      </c>
      <c r="AB411" s="263"/>
      <c r="AC411" s="256" t="s">
        <v>215</v>
      </c>
      <c r="AD411" s="257">
        <v>42556</v>
      </c>
      <c r="AE411" s="258">
        <v>37</v>
      </c>
    </row>
    <row r="412" spans="1:31" ht="24.95" customHeight="1" x14ac:dyDescent="0.25">
      <c r="A412" s="232">
        <v>405</v>
      </c>
      <c r="B412" s="241" t="s">
        <v>2044</v>
      </c>
      <c r="C412" s="241">
        <f t="shared" si="6"/>
        <v>11</v>
      </c>
      <c r="D412" s="241"/>
      <c r="E412" s="242"/>
      <c r="F412" s="241" t="s">
        <v>4763</v>
      </c>
      <c r="G412" s="241">
        <v>11</v>
      </c>
      <c r="H412" s="241" t="s">
        <v>4763</v>
      </c>
      <c r="I412" s="242"/>
      <c r="J412" s="242"/>
      <c r="K412" s="281" t="s">
        <v>2046</v>
      </c>
      <c r="L412" s="243">
        <v>42542</v>
      </c>
      <c r="M412" s="244" t="s">
        <v>196</v>
      </c>
      <c r="N412" s="264" t="s">
        <v>2047</v>
      </c>
      <c r="O412" s="318">
        <v>61710</v>
      </c>
      <c r="P412" s="246" t="s">
        <v>2048</v>
      </c>
      <c r="Q412" s="265" t="s">
        <v>236</v>
      </c>
      <c r="R412" s="307" t="s">
        <v>3413</v>
      </c>
      <c r="S412" s="248" t="s">
        <v>236</v>
      </c>
      <c r="T412" s="249">
        <v>42542</v>
      </c>
      <c r="U412" s="313" t="s">
        <v>219</v>
      </c>
      <c r="V412" s="251" t="s">
        <v>457</v>
      </c>
      <c r="W412" s="252">
        <v>42552</v>
      </c>
      <c r="X412" s="253" t="s">
        <v>2049</v>
      </c>
      <c r="Y412" s="254" t="s">
        <v>206</v>
      </c>
      <c r="Z412" s="255">
        <v>42565</v>
      </c>
      <c r="AA412" s="254" t="s">
        <v>2050</v>
      </c>
      <c r="AB412" s="254" t="s">
        <v>2051</v>
      </c>
      <c r="AC412" s="256" t="s">
        <v>2052</v>
      </c>
      <c r="AD412" s="257">
        <v>42535</v>
      </c>
      <c r="AE412" s="258">
        <v>58</v>
      </c>
    </row>
    <row r="413" spans="1:31" ht="24.95" customHeight="1" x14ac:dyDescent="0.25">
      <c r="A413" s="270">
        <v>406</v>
      </c>
      <c r="B413" s="241" t="s">
        <v>2038</v>
      </c>
      <c r="C413" s="241">
        <f t="shared" si="6"/>
        <v>11</v>
      </c>
      <c r="D413" s="241"/>
      <c r="E413" s="242"/>
      <c r="F413" s="242"/>
      <c r="G413" s="241">
        <v>0</v>
      </c>
      <c r="H413" s="241"/>
      <c r="I413" s="242"/>
      <c r="J413" s="242"/>
      <c r="K413" s="242"/>
      <c r="L413" s="242"/>
      <c r="M413" s="242"/>
      <c r="N413" s="264" t="s">
        <v>2039</v>
      </c>
      <c r="O413" s="326">
        <v>272250</v>
      </c>
      <c r="P413" s="272" t="s">
        <v>2055</v>
      </c>
      <c r="Q413" s="284" t="s">
        <v>226</v>
      </c>
      <c r="R413" s="327" t="s">
        <v>3413</v>
      </c>
      <c r="S413" s="284" t="s">
        <v>226</v>
      </c>
      <c r="T413" s="249">
        <v>42542</v>
      </c>
      <c r="U413" s="251" t="s">
        <v>354</v>
      </c>
      <c r="V413" s="251" t="s">
        <v>600</v>
      </c>
      <c r="W413" s="273"/>
      <c r="X413" s="253" t="s">
        <v>2056</v>
      </c>
      <c r="Y413" s="284" t="s">
        <v>206</v>
      </c>
      <c r="Z413" s="285">
        <v>42549</v>
      </c>
      <c r="AA413" s="284" t="s">
        <v>2057</v>
      </c>
      <c r="AB413" s="284" t="s">
        <v>2058</v>
      </c>
      <c r="AC413" s="256" t="s">
        <v>290</v>
      </c>
      <c r="AD413" s="274">
        <v>42551</v>
      </c>
      <c r="AE413" s="258">
        <v>42</v>
      </c>
    </row>
    <row r="414" spans="1:31" ht="24.95" customHeight="1" x14ac:dyDescent="0.25">
      <c r="A414" s="232">
        <v>407</v>
      </c>
      <c r="B414" s="241" t="s">
        <v>2059</v>
      </c>
      <c r="C414" s="241">
        <f t="shared" si="6"/>
        <v>11</v>
      </c>
      <c r="D414" s="241"/>
      <c r="E414" s="242"/>
      <c r="F414" s="241" t="s">
        <v>4764</v>
      </c>
      <c r="G414" s="241">
        <v>11</v>
      </c>
      <c r="H414" s="241" t="s">
        <v>4764</v>
      </c>
      <c r="I414" s="242"/>
      <c r="J414" s="242"/>
      <c r="K414" s="281" t="s">
        <v>2061</v>
      </c>
      <c r="L414" s="243">
        <v>42517</v>
      </c>
      <c r="M414" s="244" t="s">
        <v>612</v>
      </c>
      <c r="N414" s="296" t="s">
        <v>198</v>
      </c>
      <c r="O414" s="318">
        <v>30380</v>
      </c>
      <c r="P414" s="246" t="s">
        <v>2062</v>
      </c>
      <c r="Q414" s="265" t="s">
        <v>226</v>
      </c>
      <c r="R414" s="307" t="s">
        <v>3408</v>
      </c>
      <c r="S414" s="248" t="s">
        <v>204</v>
      </c>
      <c r="T414" s="249">
        <v>42539</v>
      </c>
      <c r="U414" s="250" t="s">
        <v>150</v>
      </c>
      <c r="V414" s="251" t="s">
        <v>61</v>
      </c>
      <c r="W414" s="252">
        <v>42563</v>
      </c>
      <c r="X414" s="253"/>
      <c r="Y414" s="263"/>
      <c r="Z414" s="263"/>
      <c r="AA414" s="263"/>
      <c r="AB414" s="263"/>
      <c r="AC414" s="256" t="s">
        <v>220</v>
      </c>
      <c r="AD414" s="257">
        <v>42549</v>
      </c>
      <c r="AE414" s="258">
        <v>44</v>
      </c>
    </row>
    <row r="415" spans="1:31" ht="24.95" customHeight="1" x14ac:dyDescent="0.25">
      <c r="A415" s="232">
        <v>408</v>
      </c>
      <c r="B415" s="241" t="s">
        <v>2063</v>
      </c>
      <c r="C415" s="241">
        <f t="shared" si="6"/>
        <v>11</v>
      </c>
      <c r="D415" s="241"/>
      <c r="E415" s="242"/>
      <c r="F415" s="242"/>
      <c r="G415" s="241">
        <v>0</v>
      </c>
      <c r="H415" s="241"/>
      <c r="I415" s="242"/>
      <c r="J415" s="242"/>
      <c r="K415" s="242"/>
      <c r="L415" s="243">
        <v>42549</v>
      </c>
      <c r="M415" s="244" t="s">
        <v>271</v>
      </c>
      <c r="N415" s="242"/>
      <c r="O415" s="247"/>
      <c r="P415" s="438" t="s">
        <v>2064</v>
      </c>
      <c r="Q415" s="247"/>
      <c r="R415" s="242"/>
      <c r="S415" s="261"/>
      <c r="T415" s="262"/>
      <c r="U415" s="251" t="s">
        <v>286</v>
      </c>
      <c r="V415" s="251" t="s">
        <v>70</v>
      </c>
      <c r="W415" s="261"/>
      <c r="X415" s="253" t="s">
        <v>3293</v>
      </c>
      <c r="Y415" s="254" t="s">
        <v>206</v>
      </c>
      <c r="Z415" s="255">
        <v>42549</v>
      </c>
      <c r="AA415" s="254" t="s">
        <v>2065</v>
      </c>
      <c r="AB415" s="263"/>
      <c r="AC415" s="256" t="s">
        <v>3642</v>
      </c>
      <c r="AD415" s="257">
        <v>42552</v>
      </c>
      <c r="AE415" s="258" t="s">
        <v>355</v>
      </c>
    </row>
    <row r="416" spans="1:31" ht="24.95" customHeight="1" x14ac:dyDescent="0.25">
      <c r="A416" s="232">
        <v>409</v>
      </c>
      <c r="B416" s="241" t="s">
        <v>2066</v>
      </c>
      <c r="C416" s="241">
        <f t="shared" si="6"/>
        <v>11</v>
      </c>
      <c r="D416" s="241"/>
      <c r="E416" s="242"/>
      <c r="F416" s="241" t="s">
        <v>4765</v>
      </c>
      <c r="G416" s="241">
        <v>11</v>
      </c>
      <c r="H416" s="241" t="s">
        <v>4765</v>
      </c>
      <c r="I416" s="242"/>
      <c r="J416" s="242"/>
      <c r="K416" s="281" t="s">
        <v>2068</v>
      </c>
      <c r="L416" s="243">
        <v>42524</v>
      </c>
      <c r="M416" s="244" t="s">
        <v>2267</v>
      </c>
      <c r="N416" s="264" t="s">
        <v>698</v>
      </c>
      <c r="O416" s="318">
        <v>40699</v>
      </c>
      <c r="P416" s="246" t="s">
        <v>2069</v>
      </c>
      <c r="Q416" s="265" t="s">
        <v>226</v>
      </c>
      <c r="R416" s="243">
        <v>42435</v>
      </c>
      <c r="S416" s="248" t="s">
        <v>206</v>
      </c>
      <c r="T416" s="249">
        <v>42562</v>
      </c>
      <c r="U416" s="250" t="s">
        <v>268</v>
      </c>
      <c r="V416" s="251" t="s">
        <v>112</v>
      </c>
      <c r="W416" s="252">
        <v>42549</v>
      </c>
      <c r="X416" s="253" t="s">
        <v>585</v>
      </c>
      <c r="Y416" s="254" t="s">
        <v>206</v>
      </c>
      <c r="Z416" s="255">
        <v>42549</v>
      </c>
      <c r="AA416" s="254" t="s">
        <v>4766</v>
      </c>
      <c r="AB416" s="254" t="s">
        <v>2070</v>
      </c>
      <c r="AC416" s="256" t="s">
        <v>207</v>
      </c>
      <c r="AD416" s="257">
        <v>42562</v>
      </c>
      <c r="AE416" s="258">
        <v>31</v>
      </c>
    </row>
    <row r="417" spans="1:31" ht="24.95" customHeight="1" x14ac:dyDescent="0.25">
      <c r="A417" s="232">
        <v>410</v>
      </c>
      <c r="B417" s="241" t="s">
        <v>2072</v>
      </c>
      <c r="C417" s="241">
        <f t="shared" si="6"/>
        <v>11</v>
      </c>
      <c r="D417" s="241"/>
      <c r="E417" s="242"/>
      <c r="F417" s="241" t="s">
        <v>4767</v>
      </c>
      <c r="G417" s="241">
        <v>11</v>
      </c>
      <c r="H417" s="241" t="s">
        <v>4767</v>
      </c>
      <c r="I417" s="242"/>
      <c r="J417" s="242"/>
      <c r="K417" s="281" t="s">
        <v>2074</v>
      </c>
      <c r="L417" s="243">
        <v>42523</v>
      </c>
      <c r="M417" s="244" t="s">
        <v>300</v>
      </c>
      <c r="N417" s="264" t="s">
        <v>353</v>
      </c>
      <c r="O417" s="318">
        <v>47325</v>
      </c>
      <c r="P417" s="246" t="s">
        <v>2075</v>
      </c>
      <c r="Q417" s="265" t="s">
        <v>226</v>
      </c>
      <c r="R417" s="243">
        <v>42406</v>
      </c>
      <c r="S417" s="248" t="s">
        <v>206</v>
      </c>
      <c r="T417" s="249">
        <v>42562</v>
      </c>
      <c r="U417" s="250" t="s">
        <v>268</v>
      </c>
      <c r="V417" s="251" t="s">
        <v>112</v>
      </c>
      <c r="W417" s="252">
        <v>42549</v>
      </c>
      <c r="X417" s="253" t="s">
        <v>2076</v>
      </c>
      <c r="Y417" s="254" t="s">
        <v>206</v>
      </c>
      <c r="Z417" s="255">
        <v>42549</v>
      </c>
      <c r="AA417" s="254" t="s">
        <v>2077</v>
      </c>
      <c r="AB417" s="254" t="s">
        <v>2070</v>
      </c>
      <c r="AC417" s="256" t="s">
        <v>872</v>
      </c>
      <c r="AD417" s="257">
        <v>42562</v>
      </c>
      <c r="AE417" s="258">
        <v>31</v>
      </c>
    </row>
    <row r="418" spans="1:31" ht="24.95" customHeight="1" x14ac:dyDescent="0.25">
      <c r="A418" s="232">
        <v>411</v>
      </c>
      <c r="B418" s="241" t="s">
        <v>2079</v>
      </c>
      <c r="C418" s="241">
        <f t="shared" si="6"/>
        <v>11</v>
      </c>
      <c r="D418" s="241"/>
      <c r="E418" s="242"/>
      <c r="F418" s="241" t="s">
        <v>4768</v>
      </c>
      <c r="G418" s="241">
        <v>11</v>
      </c>
      <c r="H418" s="241" t="s">
        <v>4768</v>
      </c>
      <c r="I418" s="242"/>
      <c r="J418" s="242"/>
      <c r="K418" s="281" t="s">
        <v>2081</v>
      </c>
      <c r="L418" s="243">
        <v>42527</v>
      </c>
      <c r="M418" s="244" t="s">
        <v>509</v>
      </c>
      <c r="N418" s="264" t="s">
        <v>2082</v>
      </c>
      <c r="O418" s="318">
        <v>101092</v>
      </c>
      <c r="P418" s="246" t="s">
        <v>3414</v>
      </c>
      <c r="Q418" s="265" t="s">
        <v>226</v>
      </c>
      <c r="R418" s="264"/>
      <c r="S418" s="248" t="s">
        <v>206</v>
      </c>
      <c r="T418" s="249">
        <v>42562</v>
      </c>
      <c r="U418" s="250" t="s">
        <v>268</v>
      </c>
      <c r="V418" s="251" t="s">
        <v>112</v>
      </c>
      <c r="W418" s="252">
        <v>42549</v>
      </c>
      <c r="X418" s="253" t="s">
        <v>585</v>
      </c>
      <c r="Y418" s="254" t="s">
        <v>204</v>
      </c>
      <c r="Z418" s="255">
        <v>42576</v>
      </c>
      <c r="AA418" s="254" t="s">
        <v>2083</v>
      </c>
      <c r="AB418" s="263"/>
      <c r="AC418" s="256" t="s">
        <v>204</v>
      </c>
      <c r="AD418" s="257">
        <v>42576</v>
      </c>
      <c r="AE418" s="258">
        <v>17</v>
      </c>
    </row>
    <row r="419" spans="1:31" ht="24.95" customHeight="1" x14ac:dyDescent="0.25">
      <c r="A419" s="232">
        <v>412</v>
      </c>
      <c r="B419" s="241" t="s">
        <v>2086</v>
      </c>
      <c r="C419" s="241">
        <f t="shared" si="6"/>
        <v>11</v>
      </c>
      <c r="D419" s="241"/>
      <c r="E419" s="242"/>
      <c r="F419" s="241" t="s">
        <v>4769</v>
      </c>
      <c r="G419" s="241">
        <v>11</v>
      </c>
      <c r="H419" s="241" t="s">
        <v>4769</v>
      </c>
      <c r="I419" s="242"/>
      <c r="J419" s="242"/>
      <c r="K419" s="281" t="s">
        <v>2088</v>
      </c>
      <c r="L419" s="243">
        <v>42536</v>
      </c>
      <c r="M419" s="244" t="s">
        <v>300</v>
      </c>
      <c r="N419" s="264" t="s">
        <v>2089</v>
      </c>
      <c r="O419" s="318">
        <v>82500</v>
      </c>
      <c r="P419" s="246" t="s">
        <v>2090</v>
      </c>
      <c r="Q419" s="265" t="s">
        <v>247</v>
      </c>
      <c r="R419" s="307" t="s">
        <v>3412</v>
      </c>
      <c r="S419" s="248" t="s">
        <v>116</v>
      </c>
      <c r="T419" s="249">
        <v>42549</v>
      </c>
      <c r="U419" s="250" t="s">
        <v>268</v>
      </c>
      <c r="V419" s="251" t="s">
        <v>112</v>
      </c>
      <c r="W419" s="252">
        <v>42549</v>
      </c>
      <c r="X419" s="253" t="s">
        <v>2091</v>
      </c>
      <c r="Y419" s="263"/>
      <c r="Z419" s="263"/>
      <c r="AA419" s="263"/>
      <c r="AB419" s="263"/>
      <c r="AC419" s="256" t="s">
        <v>207</v>
      </c>
      <c r="AD419" s="257">
        <v>42549</v>
      </c>
      <c r="AE419" s="258">
        <v>44</v>
      </c>
    </row>
    <row r="420" spans="1:31" ht="24.95" customHeight="1" x14ac:dyDescent="0.25">
      <c r="A420" s="232">
        <v>413</v>
      </c>
      <c r="B420" s="241" t="s">
        <v>2093</v>
      </c>
      <c r="C420" s="241">
        <f t="shared" si="6"/>
        <v>11</v>
      </c>
      <c r="D420" s="241"/>
      <c r="E420" s="242"/>
      <c r="F420" s="241" t="s">
        <v>4770</v>
      </c>
      <c r="G420" s="241">
        <v>11</v>
      </c>
      <c r="H420" s="241" t="s">
        <v>4770</v>
      </c>
      <c r="I420" s="242"/>
      <c r="J420" s="242"/>
      <c r="K420" s="281" t="s">
        <v>2088</v>
      </c>
      <c r="L420" s="243">
        <v>42530</v>
      </c>
      <c r="M420" s="244" t="s">
        <v>509</v>
      </c>
      <c r="N420" s="264" t="s">
        <v>2007</v>
      </c>
      <c r="O420" s="318">
        <v>638488</v>
      </c>
      <c r="P420" s="246" t="s">
        <v>2095</v>
      </c>
      <c r="Q420" s="265" t="s">
        <v>226</v>
      </c>
      <c r="R420" s="243">
        <v>42619</v>
      </c>
      <c r="S420" s="248" t="s">
        <v>204</v>
      </c>
      <c r="T420" s="249">
        <v>42566</v>
      </c>
      <c r="U420" s="250" t="s">
        <v>268</v>
      </c>
      <c r="V420" s="251" t="s">
        <v>112</v>
      </c>
      <c r="W420" s="252">
        <v>42549</v>
      </c>
      <c r="X420" s="253" t="s">
        <v>355</v>
      </c>
      <c r="Y420" s="254" t="s">
        <v>206</v>
      </c>
      <c r="Z420" s="255">
        <v>42571</v>
      </c>
      <c r="AA420" s="254" t="s">
        <v>2096</v>
      </c>
      <c r="AB420" s="254" t="s">
        <v>2097</v>
      </c>
      <c r="AC420" s="256" t="s">
        <v>1273</v>
      </c>
      <c r="AD420" s="257">
        <v>42580</v>
      </c>
      <c r="AE420" s="258" t="s">
        <v>355</v>
      </c>
    </row>
    <row r="421" spans="1:31" ht="24.95" customHeight="1" x14ac:dyDescent="0.25">
      <c r="A421" s="232">
        <v>414</v>
      </c>
      <c r="B421" s="241" t="s">
        <v>2099</v>
      </c>
      <c r="C421" s="241">
        <f t="shared" si="6"/>
        <v>11</v>
      </c>
      <c r="D421" s="241"/>
      <c r="E421" s="242"/>
      <c r="F421" s="241" t="s">
        <v>4771</v>
      </c>
      <c r="G421" s="241">
        <v>11</v>
      </c>
      <c r="H421" s="241" t="s">
        <v>4771</v>
      </c>
      <c r="I421" s="242"/>
      <c r="J421" s="242"/>
      <c r="K421" s="281" t="s">
        <v>2101</v>
      </c>
      <c r="L421" s="243">
        <v>42513</v>
      </c>
      <c r="M421" s="264" t="s">
        <v>300</v>
      </c>
      <c r="N421" s="264" t="s">
        <v>2102</v>
      </c>
      <c r="O421" s="318">
        <v>76355</v>
      </c>
      <c r="P421" s="246" t="s">
        <v>3415</v>
      </c>
      <c r="Q421" s="265" t="s">
        <v>226</v>
      </c>
      <c r="R421" s="307" t="s">
        <v>3389</v>
      </c>
      <c r="S421" s="248" t="s">
        <v>116</v>
      </c>
      <c r="T421" s="249">
        <v>42558</v>
      </c>
      <c r="U421" s="313" t="s">
        <v>308</v>
      </c>
      <c r="V421" s="251" t="s">
        <v>457</v>
      </c>
      <c r="W421" s="252">
        <v>42549</v>
      </c>
      <c r="X421" s="253" t="s">
        <v>3416</v>
      </c>
      <c r="Y421" s="254" t="s">
        <v>204</v>
      </c>
      <c r="Z421" s="255">
        <v>42558</v>
      </c>
      <c r="AA421" s="254" t="s">
        <v>455</v>
      </c>
      <c r="AB421" s="263"/>
      <c r="AC421" s="256" t="s">
        <v>204</v>
      </c>
      <c r="AD421" s="257">
        <v>42558</v>
      </c>
      <c r="AE421" s="258">
        <v>35</v>
      </c>
    </row>
    <row r="422" spans="1:31" ht="24.95" customHeight="1" x14ac:dyDescent="0.25">
      <c r="A422" s="232">
        <v>415</v>
      </c>
      <c r="B422" s="241" t="s">
        <v>2106</v>
      </c>
      <c r="C422" s="241">
        <f t="shared" si="6"/>
        <v>11</v>
      </c>
      <c r="D422" s="241"/>
      <c r="E422" s="242"/>
      <c r="F422" s="241" t="s">
        <v>4772</v>
      </c>
      <c r="G422" s="241">
        <v>11</v>
      </c>
      <c r="H422" s="241" t="s">
        <v>4772</v>
      </c>
      <c r="I422" s="242"/>
      <c r="J422" s="242"/>
      <c r="K422" s="281" t="s">
        <v>2108</v>
      </c>
      <c r="L422" s="243">
        <v>42542</v>
      </c>
      <c r="M422" s="244" t="s">
        <v>339</v>
      </c>
      <c r="N422" s="264" t="s">
        <v>2109</v>
      </c>
      <c r="O422" s="318">
        <v>381200</v>
      </c>
      <c r="P422" s="246" t="s">
        <v>2110</v>
      </c>
      <c r="Q422" s="265" t="s">
        <v>226</v>
      </c>
      <c r="R422" s="307" t="s">
        <v>3413</v>
      </c>
      <c r="S422" s="248" t="s">
        <v>116</v>
      </c>
      <c r="T422" s="249">
        <v>42549</v>
      </c>
      <c r="U422" s="251" t="s">
        <v>354</v>
      </c>
      <c r="V422" s="251" t="s">
        <v>379</v>
      </c>
      <c r="W422" s="252">
        <v>42549</v>
      </c>
      <c r="X422" s="253" t="s">
        <v>585</v>
      </c>
      <c r="Y422" s="254" t="s">
        <v>206</v>
      </c>
      <c r="Z422" s="255">
        <v>42550</v>
      </c>
      <c r="AA422" s="254" t="s">
        <v>2111</v>
      </c>
      <c r="AB422" s="254" t="s">
        <v>2112</v>
      </c>
      <c r="AC422" s="256" t="s">
        <v>206</v>
      </c>
      <c r="AD422" s="257">
        <v>42551</v>
      </c>
      <c r="AE422" s="258">
        <v>42</v>
      </c>
    </row>
    <row r="423" spans="1:31" ht="24.95" customHeight="1" x14ac:dyDescent="0.25">
      <c r="A423" s="232">
        <v>416</v>
      </c>
      <c r="B423" s="241" t="s">
        <v>2113</v>
      </c>
      <c r="C423" s="241">
        <f t="shared" si="6"/>
        <v>11</v>
      </c>
      <c r="D423" s="241"/>
      <c r="E423" s="242"/>
      <c r="F423" s="241" t="s">
        <v>4773</v>
      </c>
      <c r="G423" s="241">
        <v>11</v>
      </c>
      <c r="H423" s="241" t="s">
        <v>4773</v>
      </c>
      <c r="I423" s="242"/>
      <c r="J423" s="242"/>
      <c r="K423" s="281" t="s">
        <v>2115</v>
      </c>
      <c r="L423" s="243">
        <v>42538</v>
      </c>
      <c r="M423" s="264" t="s">
        <v>511</v>
      </c>
      <c r="N423" s="264" t="s">
        <v>2116</v>
      </c>
      <c r="O423" s="318">
        <v>51444</v>
      </c>
      <c r="P423" s="246" t="s">
        <v>2117</v>
      </c>
      <c r="Q423" s="265" t="s">
        <v>226</v>
      </c>
      <c r="R423" s="307" t="s">
        <v>3342</v>
      </c>
      <c r="S423" s="248" t="s">
        <v>116</v>
      </c>
      <c r="T423" s="249">
        <v>42573</v>
      </c>
      <c r="U423" s="251" t="s">
        <v>354</v>
      </c>
      <c r="V423" s="251" t="s">
        <v>112</v>
      </c>
      <c r="W423" s="252">
        <v>42549</v>
      </c>
      <c r="X423" s="253"/>
      <c r="Y423" s="254" t="s">
        <v>206</v>
      </c>
      <c r="Z423" s="255">
        <v>42549</v>
      </c>
      <c r="AA423" s="254" t="s">
        <v>2118</v>
      </c>
      <c r="AB423" s="263"/>
      <c r="AC423" s="256" t="s">
        <v>207</v>
      </c>
      <c r="AD423" s="257">
        <v>42576</v>
      </c>
      <c r="AE423" s="258">
        <v>17</v>
      </c>
    </row>
    <row r="424" spans="1:31" ht="24.95" customHeight="1" x14ac:dyDescent="0.25">
      <c r="A424" s="232">
        <v>417</v>
      </c>
      <c r="B424" s="241" t="s">
        <v>2121</v>
      </c>
      <c r="C424" s="241">
        <f t="shared" si="6"/>
        <v>11</v>
      </c>
      <c r="D424" s="241"/>
      <c r="E424" s="242"/>
      <c r="F424" s="241" t="s">
        <v>4774</v>
      </c>
      <c r="G424" s="241">
        <v>11</v>
      </c>
      <c r="H424" s="241" t="s">
        <v>4774</v>
      </c>
      <c r="I424" s="242"/>
      <c r="J424" s="242"/>
      <c r="K424" s="281" t="s">
        <v>2123</v>
      </c>
      <c r="L424" s="243">
        <v>42535</v>
      </c>
      <c r="M424" s="244" t="s">
        <v>347</v>
      </c>
      <c r="N424" s="264" t="s">
        <v>2124</v>
      </c>
      <c r="O424" s="318">
        <v>172788</v>
      </c>
      <c r="P424" s="246" t="s">
        <v>2125</v>
      </c>
      <c r="Q424" s="265" t="s">
        <v>226</v>
      </c>
      <c r="R424" s="307" t="s">
        <v>3404</v>
      </c>
      <c r="S424" s="248" t="s">
        <v>116</v>
      </c>
      <c r="T424" s="249">
        <v>42557</v>
      </c>
      <c r="U424" s="251" t="s">
        <v>432</v>
      </c>
      <c r="V424" s="251" t="s">
        <v>574</v>
      </c>
      <c r="W424" s="252">
        <v>42549</v>
      </c>
      <c r="X424" s="253"/>
      <c r="Y424" s="254" t="s">
        <v>204</v>
      </c>
      <c r="Z424" s="255">
        <v>42571</v>
      </c>
      <c r="AA424" s="254" t="s">
        <v>2126</v>
      </c>
      <c r="AB424" s="254" t="s">
        <v>2127</v>
      </c>
      <c r="AC424" s="256" t="s">
        <v>1370</v>
      </c>
      <c r="AD424" s="257">
        <v>42571</v>
      </c>
      <c r="AE424" s="258">
        <v>22</v>
      </c>
    </row>
    <row r="425" spans="1:31" ht="24.95" customHeight="1" x14ac:dyDescent="0.25">
      <c r="A425" s="232">
        <v>418</v>
      </c>
      <c r="B425" s="241" t="s">
        <v>2130</v>
      </c>
      <c r="C425" s="241">
        <f t="shared" si="6"/>
        <v>11</v>
      </c>
      <c r="D425" s="241"/>
      <c r="E425" s="242"/>
      <c r="F425" s="241" t="s">
        <v>4775</v>
      </c>
      <c r="G425" s="241">
        <v>11</v>
      </c>
      <c r="H425" s="241" t="s">
        <v>4775</v>
      </c>
      <c r="I425" s="242"/>
      <c r="J425" s="242"/>
      <c r="K425" s="281" t="s">
        <v>2132</v>
      </c>
      <c r="L425" s="243">
        <v>42529</v>
      </c>
      <c r="M425" s="244" t="s">
        <v>300</v>
      </c>
      <c r="N425" s="264" t="s">
        <v>2133</v>
      </c>
      <c r="O425" s="318">
        <v>74996</v>
      </c>
      <c r="P425" s="246" t="s">
        <v>2134</v>
      </c>
      <c r="Q425" s="265" t="s">
        <v>226</v>
      </c>
      <c r="R425" s="243">
        <v>42588</v>
      </c>
      <c r="S425" s="248" t="s">
        <v>116</v>
      </c>
      <c r="T425" s="249">
        <v>42558</v>
      </c>
      <c r="U425" s="250" t="s">
        <v>268</v>
      </c>
      <c r="V425" s="251" t="s">
        <v>112</v>
      </c>
      <c r="W425" s="252">
        <v>42549</v>
      </c>
      <c r="X425" s="253" t="s">
        <v>355</v>
      </c>
      <c r="Y425" s="254" t="s">
        <v>204</v>
      </c>
      <c r="Z425" s="255">
        <v>42558</v>
      </c>
      <c r="AA425" s="254" t="s">
        <v>455</v>
      </c>
      <c r="AB425" s="263"/>
      <c r="AC425" s="256" t="s">
        <v>204</v>
      </c>
      <c r="AD425" s="257">
        <v>42558</v>
      </c>
      <c r="AE425" s="258" t="s">
        <v>355</v>
      </c>
    </row>
    <row r="426" spans="1:31" ht="24.95" customHeight="1" x14ac:dyDescent="0.25">
      <c r="A426" s="232">
        <v>419</v>
      </c>
      <c r="B426" s="241" t="s">
        <v>2137</v>
      </c>
      <c r="C426" s="241">
        <f t="shared" si="6"/>
        <v>11</v>
      </c>
      <c r="D426" s="241"/>
      <c r="E426" s="242"/>
      <c r="F426" s="241" t="s">
        <v>4776</v>
      </c>
      <c r="G426" s="241">
        <v>11</v>
      </c>
      <c r="H426" s="241" t="s">
        <v>4776</v>
      </c>
      <c r="I426" s="242"/>
      <c r="J426" s="242"/>
      <c r="K426" s="281" t="s">
        <v>2139</v>
      </c>
      <c r="L426" s="243">
        <v>42529</v>
      </c>
      <c r="M426" s="244" t="s">
        <v>542</v>
      </c>
      <c r="N426" s="281" t="s">
        <v>2140</v>
      </c>
      <c r="O426" s="318">
        <v>296561</v>
      </c>
      <c r="P426" s="246" t="s">
        <v>2141</v>
      </c>
      <c r="Q426" s="265" t="s">
        <v>226</v>
      </c>
      <c r="R426" s="243">
        <v>42588</v>
      </c>
      <c r="S426" s="248" t="s">
        <v>204</v>
      </c>
      <c r="T426" s="249">
        <v>42577</v>
      </c>
      <c r="U426" s="251" t="s">
        <v>354</v>
      </c>
      <c r="V426" s="251" t="s">
        <v>727</v>
      </c>
      <c r="W426" s="252">
        <v>42549</v>
      </c>
      <c r="X426" s="253" t="s">
        <v>355</v>
      </c>
      <c r="Y426" s="254" t="s">
        <v>206</v>
      </c>
      <c r="Z426" s="255">
        <v>42590</v>
      </c>
      <c r="AA426" s="254" t="s">
        <v>3645</v>
      </c>
      <c r="AB426" s="254" t="s">
        <v>4777</v>
      </c>
      <c r="AC426" s="277"/>
      <c r="AD426" s="257"/>
      <c r="AE426" s="258" t="s">
        <v>355</v>
      </c>
    </row>
    <row r="427" spans="1:31" ht="24.95" customHeight="1" x14ac:dyDescent="0.25">
      <c r="A427" s="232">
        <v>420</v>
      </c>
      <c r="B427" s="241" t="s">
        <v>2145</v>
      </c>
      <c r="C427" s="241">
        <f t="shared" si="6"/>
        <v>11</v>
      </c>
      <c r="D427" s="241"/>
      <c r="E427" s="242"/>
      <c r="F427" s="241" t="s">
        <v>4778</v>
      </c>
      <c r="G427" s="241">
        <v>11</v>
      </c>
      <c r="H427" s="241" t="s">
        <v>4778</v>
      </c>
      <c r="I427" s="242"/>
      <c r="J427" s="242"/>
      <c r="K427" s="281" t="s">
        <v>2147</v>
      </c>
      <c r="L427" s="243">
        <v>42530</v>
      </c>
      <c r="M427" s="244" t="s">
        <v>300</v>
      </c>
      <c r="N427" s="264" t="s">
        <v>2148</v>
      </c>
      <c r="O427" s="318">
        <v>241558</v>
      </c>
      <c r="P427" s="246" t="s">
        <v>2149</v>
      </c>
      <c r="Q427" s="265" t="s">
        <v>226</v>
      </c>
      <c r="R427" s="243">
        <v>42619</v>
      </c>
      <c r="S427" s="248" t="s">
        <v>250</v>
      </c>
      <c r="T427" s="249">
        <v>42562</v>
      </c>
      <c r="U427" s="250" t="s">
        <v>150</v>
      </c>
      <c r="V427" s="251" t="s">
        <v>61</v>
      </c>
      <c r="W427" s="252">
        <v>42549</v>
      </c>
      <c r="X427" s="253" t="s">
        <v>2150</v>
      </c>
      <c r="Y427" s="254" t="s">
        <v>204</v>
      </c>
      <c r="Z427" s="255">
        <v>42562</v>
      </c>
      <c r="AA427" s="254" t="s">
        <v>3417</v>
      </c>
      <c r="AB427" s="263"/>
      <c r="AC427" s="256" t="s">
        <v>204</v>
      </c>
      <c r="AD427" s="257">
        <v>42562</v>
      </c>
      <c r="AE427" s="258">
        <v>31</v>
      </c>
    </row>
    <row r="428" spans="1:31" ht="24.95" customHeight="1" x14ac:dyDescent="0.25">
      <c r="A428" s="232">
        <v>421</v>
      </c>
      <c r="B428" s="241" t="s">
        <v>2153</v>
      </c>
      <c r="C428" s="241">
        <f t="shared" si="6"/>
        <v>11</v>
      </c>
      <c r="D428" s="241"/>
      <c r="E428" s="242"/>
      <c r="F428" s="241" t="s">
        <v>4779</v>
      </c>
      <c r="G428" s="241">
        <v>11</v>
      </c>
      <c r="H428" s="241" t="s">
        <v>4779</v>
      </c>
      <c r="I428" s="242"/>
      <c r="J428" s="242"/>
      <c r="K428" s="281" t="s">
        <v>2155</v>
      </c>
      <c r="L428" s="243">
        <v>42523</v>
      </c>
      <c r="M428" s="244" t="s">
        <v>300</v>
      </c>
      <c r="N428" s="264" t="s">
        <v>2156</v>
      </c>
      <c r="O428" s="318">
        <v>298059</v>
      </c>
      <c r="P428" s="246" t="s">
        <v>2157</v>
      </c>
      <c r="Q428" s="265" t="s">
        <v>226</v>
      </c>
      <c r="R428" s="243">
        <v>42406</v>
      </c>
      <c r="S428" s="248" t="s">
        <v>116</v>
      </c>
      <c r="T428" s="249">
        <v>42549</v>
      </c>
      <c r="U428" s="251" t="s">
        <v>1111</v>
      </c>
      <c r="V428" s="251" t="s">
        <v>457</v>
      </c>
      <c r="W428" s="252">
        <v>42549</v>
      </c>
      <c r="X428" s="253" t="s">
        <v>2158</v>
      </c>
      <c r="Y428" s="254" t="s">
        <v>204</v>
      </c>
      <c r="Z428" s="255">
        <v>42565</v>
      </c>
      <c r="AA428" s="254" t="s">
        <v>2159</v>
      </c>
      <c r="AB428" s="254" t="s">
        <v>2160</v>
      </c>
      <c r="AC428" s="256" t="s">
        <v>204</v>
      </c>
      <c r="AD428" s="257">
        <v>42565</v>
      </c>
      <c r="AE428" s="258">
        <v>28</v>
      </c>
    </row>
    <row r="429" spans="1:31" ht="24.95" customHeight="1" x14ac:dyDescent="0.25">
      <c r="A429" s="232">
        <v>422</v>
      </c>
      <c r="B429" s="241" t="s">
        <v>2164</v>
      </c>
      <c r="C429" s="241">
        <f t="shared" si="6"/>
        <v>11</v>
      </c>
      <c r="D429" s="241"/>
      <c r="E429" s="242"/>
      <c r="F429" s="241" t="s">
        <v>4780</v>
      </c>
      <c r="G429" s="241">
        <v>11</v>
      </c>
      <c r="H429" s="241" t="s">
        <v>4780</v>
      </c>
      <c r="I429" s="242"/>
      <c r="J429" s="242"/>
      <c r="K429" s="281" t="s">
        <v>2166</v>
      </c>
      <c r="L429" s="243">
        <v>42531</v>
      </c>
      <c r="M429" s="244" t="s">
        <v>542</v>
      </c>
      <c r="N429" s="242"/>
      <c r="O429" s="247"/>
      <c r="P429" s="246" t="s">
        <v>2167</v>
      </c>
      <c r="Q429" s="265" t="s">
        <v>226</v>
      </c>
      <c r="R429" s="243">
        <v>42649</v>
      </c>
      <c r="S429" s="248" t="s">
        <v>116</v>
      </c>
      <c r="T429" s="249">
        <v>42550</v>
      </c>
      <c r="U429" s="250" t="s">
        <v>268</v>
      </c>
      <c r="V429" s="251" t="s">
        <v>142</v>
      </c>
      <c r="W429" s="252">
        <v>42550</v>
      </c>
      <c r="X429" s="253"/>
      <c r="Y429" s="263"/>
      <c r="Z429" s="263"/>
      <c r="AA429" s="263"/>
      <c r="AB429" s="263"/>
      <c r="AC429" s="256" t="s">
        <v>220</v>
      </c>
      <c r="AD429" s="257">
        <v>42550</v>
      </c>
      <c r="AE429" s="258">
        <v>43</v>
      </c>
    </row>
    <row r="430" spans="1:31" ht="24.95" customHeight="1" x14ac:dyDescent="0.25">
      <c r="A430" s="232">
        <v>423</v>
      </c>
      <c r="B430" s="241" t="s">
        <v>100</v>
      </c>
      <c r="C430" s="241">
        <f t="shared" si="6"/>
        <v>11</v>
      </c>
      <c r="D430" s="241"/>
      <c r="E430" s="242"/>
      <c r="F430" s="241" t="s">
        <v>4781</v>
      </c>
      <c r="G430" s="241">
        <v>11</v>
      </c>
      <c r="H430" s="241" t="s">
        <v>4781</v>
      </c>
      <c r="I430" s="242"/>
      <c r="J430" s="242"/>
      <c r="K430" s="281" t="s">
        <v>2132</v>
      </c>
      <c r="L430" s="243">
        <v>42530</v>
      </c>
      <c r="M430" s="244" t="s">
        <v>318</v>
      </c>
      <c r="N430" s="242"/>
      <c r="O430" s="247"/>
      <c r="P430" s="246" t="s">
        <v>2169</v>
      </c>
      <c r="Q430" s="265" t="s">
        <v>226</v>
      </c>
      <c r="R430" s="243">
        <v>42619</v>
      </c>
      <c r="S430" s="248" t="s">
        <v>204</v>
      </c>
      <c r="T430" s="249">
        <v>42566</v>
      </c>
      <c r="U430" s="251" t="s">
        <v>791</v>
      </c>
      <c r="V430" s="251" t="s">
        <v>96</v>
      </c>
      <c r="W430" s="252">
        <v>42550</v>
      </c>
      <c r="X430" s="253"/>
      <c r="Y430" s="254" t="s">
        <v>226</v>
      </c>
      <c r="Z430" s="255">
        <v>42576</v>
      </c>
      <c r="AA430" s="254" t="s">
        <v>2170</v>
      </c>
      <c r="AB430" s="254" t="s">
        <v>2171</v>
      </c>
      <c r="AC430" s="256" t="s">
        <v>2172</v>
      </c>
      <c r="AD430" s="257">
        <v>42578</v>
      </c>
      <c r="AE430" s="258">
        <v>15</v>
      </c>
    </row>
    <row r="431" spans="1:31" ht="24.95" customHeight="1" x14ac:dyDescent="0.25">
      <c r="A431" s="232">
        <v>424</v>
      </c>
      <c r="B431" s="241" t="s">
        <v>159</v>
      </c>
      <c r="C431" s="241">
        <f t="shared" si="6"/>
        <v>11</v>
      </c>
      <c r="D431" s="241"/>
      <c r="E431" s="242"/>
      <c r="F431" s="241" t="s">
        <v>4782</v>
      </c>
      <c r="G431" s="241">
        <v>11</v>
      </c>
      <c r="H431" s="241" t="s">
        <v>4782</v>
      </c>
      <c r="I431" s="242"/>
      <c r="J431" s="242"/>
      <c r="K431" s="281" t="s">
        <v>2174</v>
      </c>
      <c r="L431" s="243">
        <v>42530</v>
      </c>
      <c r="M431" s="244" t="s">
        <v>300</v>
      </c>
      <c r="N431" s="242"/>
      <c r="O431" s="247"/>
      <c r="P431" s="246" t="s">
        <v>2175</v>
      </c>
      <c r="Q431" s="265" t="s">
        <v>226</v>
      </c>
      <c r="R431" s="243">
        <v>42619</v>
      </c>
      <c r="S431" s="248" t="s">
        <v>204</v>
      </c>
      <c r="T431" s="249">
        <v>42566</v>
      </c>
      <c r="U431" s="313" t="s">
        <v>726</v>
      </c>
      <c r="V431" s="251" t="s">
        <v>142</v>
      </c>
      <c r="W431" s="252">
        <v>42550</v>
      </c>
      <c r="X431" s="253"/>
      <c r="Y431" s="254" t="s">
        <v>204</v>
      </c>
      <c r="Z431" s="255">
        <v>42556</v>
      </c>
      <c r="AA431" s="254" t="s">
        <v>4783</v>
      </c>
      <c r="AB431" s="254" t="s">
        <v>475</v>
      </c>
      <c r="AC431" s="256" t="s">
        <v>220</v>
      </c>
      <c r="AD431" s="257">
        <v>42566</v>
      </c>
      <c r="AE431" s="258">
        <v>27</v>
      </c>
    </row>
    <row r="432" spans="1:31" ht="24.95" customHeight="1" x14ac:dyDescent="0.25">
      <c r="A432" s="232">
        <v>425</v>
      </c>
      <c r="B432" s="241" t="s">
        <v>2176</v>
      </c>
      <c r="C432" s="241">
        <f t="shared" si="6"/>
        <v>11</v>
      </c>
      <c r="D432" s="241"/>
      <c r="E432" s="242"/>
      <c r="F432" s="241" t="s">
        <v>4784</v>
      </c>
      <c r="G432" s="241">
        <v>11</v>
      </c>
      <c r="H432" s="241" t="s">
        <v>4784</v>
      </c>
      <c r="I432" s="242"/>
      <c r="J432" s="242"/>
      <c r="K432" s="281" t="s">
        <v>2178</v>
      </c>
      <c r="L432" s="243">
        <v>42528</v>
      </c>
      <c r="M432" s="244" t="s">
        <v>373</v>
      </c>
      <c r="N432" s="242"/>
      <c r="O432" s="247"/>
      <c r="P432" s="246" t="s">
        <v>2179</v>
      </c>
      <c r="Q432" s="265" t="s">
        <v>226</v>
      </c>
      <c r="R432" s="243">
        <v>42557</v>
      </c>
      <c r="S432" s="248" t="s">
        <v>116</v>
      </c>
      <c r="T432" s="249">
        <v>42550</v>
      </c>
      <c r="U432" s="250" t="s">
        <v>150</v>
      </c>
      <c r="V432" s="251" t="s">
        <v>61</v>
      </c>
      <c r="W432" s="252">
        <v>42550</v>
      </c>
      <c r="X432" s="253" t="s">
        <v>3418</v>
      </c>
      <c r="Y432" s="254" t="s">
        <v>116</v>
      </c>
      <c r="Z432" s="255">
        <v>42556</v>
      </c>
      <c r="AA432" s="254" t="s">
        <v>2180</v>
      </c>
      <c r="AB432" s="254" t="s">
        <v>2070</v>
      </c>
      <c r="AC432" s="256" t="s">
        <v>215</v>
      </c>
      <c r="AD432" s="257">
        <v>42566</v>
      </c>
      <c r="AE432" s="258">
        <v>27</v>
      </c>
    </row>
    <row r="433" spans="1:31" ht="24.95" customHeight="1" x14ac:dyDescent="0.25">
      <c r="A433" s="232">
        <v>426</v>
      </c>
      <c r="B433" s="241" t="s">
        <v>93</v>
      </c>
      <c r="C433" s="241">
        <f t="shared" si="6"/>
        <v>11</v>
      </c>
      <c r="D433" s="241"/>
      <c r="E433" s="242"/>
      <c r="F433" s="241" t="s">
        <v>4785</v>
      </c>
      <c r="G433" s="241">
        <v>11</v>
      </c>
      <c r="H433" s="241" t="s">
        <v>4785</v>
      </c>
      <c r="I433" s="242"/>
      <c r="J433" s="242"/>
      <c r="K433" s="281" t="s">
        <v>2182</v>
      </c>
      <c r="L433" s="243">
        <v>42529</v>
      </c>
      <c r="M433" s="244" t="s">
        <v>347</v>
      </c>
      <c r="N433" s="264" t="s">
        <v>2124</v>
      </c>
      <c r="O433" s="318">
        <v>606475</v>
      </c>
      <c r="P433" s="246" t="s">
        <v>2183</v>
      </c>
      <c r="Q433" s="265" t="s">
        <v>236</v>
      </c>
      <c r="R433" s="243">
        <v>42588</v>
      </c>
      <c r="S433" s="248" t="s">
        <v>204</v>
      </c>
      <c r="T433" s="249">
        <v>42566</v>
      </c>
      <c r="U433" s="251" t="s">
        <v>791</v>
      </c>
      <c r="V433" s="251" t="s">
        <v>96</v>
      </c>
      <c r="W433" s="252">
        <v>42550</v>
      </c>
      <c r="X433" s="253"/>
      <c r="Y433" s="254" t="s">
        <v>226</v>
      </c>
      <c r="Z433" s="255">
        <v>42576</v>
      </c>
      <c r="AA433" s="254" t="s">
        <v>2184</v>
      </c>
      <c r="AB433" s="254" t="s">
        <v>2171</v>
      </c>
      <c r="AC433" s="256" t="s">
        <v>2172</v>
      </c>
      <c r="AD433" s="257">
        <v>42578</v>
      </c>
      <c r="AE433" s="258">
        <v>15</v>
      </c>
    </row>
    <row r="434" spans="1:31" ht="24.95" customHeight="1" x14ac:dyDescent="0.25">
      <c r="A434" s="232">
        <v>427</v>
      </c>
      <c r="B434" s="241" t="s">
        <v>2185</v>
      </c>
      <c r="C434" s="241">
        <f t="shared" si="6"/>
        <v>11</v>
      </c>
      <c r="D434" s="241"/>
      <c r="E434" s="242"/>
      <c r="F434" s="241" t="s">
        <v>4786</v>
      </c>
      <c r="G434" s="241">
        <v>11</v>
      </c>
      <c r="H434" s="241" t="s">
        <v>4786</v>
      </c>
      <c r="I434" s="242"/>
      <c r="J434" s="242"/>
      <c r="K434" s="281" t="s">
        <v>2187</v>
      </c>
      <c r="L434" s="243">
        <v>42535</v>
      </c>
      <c r="M434" s="244" t="s">
        <v>318</v>
      </c>
      <c r="N434" s="264" t="s">
        <v>2188</v>
      </c>
      <c r="O434" s="318">
        <v>19844</v>
      </c>
      <c r="P434" s="246" t="s">
        <v>2189</v>
      </c>
      <c r="Q434" s="265" t="s">
        <v>226</v>
      </c>
      <c r="R434" s="307" t="s">
        <v>3404</v>
      </c>
      <c r="S434" s="248" t="s">
        <v>204</v>
      </c>
      <c r="T434" s="249">
        <v>42564</v>
      </c>
      <c r="U434" s="250" t="s">
        <v>268</v>
      </c>
      <c r="V434" s="251" t="s">
        <v>112</v>
      </c>
      <c r="W434" s="252">
        <v>42551</v>
      </c>
      <c r="X434" s="253" t="s">
        <v>355</v>
      </c>
      <c r="Y434" s="263"/>
      <c r="Z434" s="263"/>
      <c r="AA434" s="263"/>
      <c r="AB434" s="263"/>
      <c r="AC434" s="277"/>
      <c r="AD434" s="257"/>
      <c r="AE434" s="258" t="s">
        <v>355</v>
      </c>
    </row>
    <row r="435" spans="1:31" ht="24.95" customHeight="1" x14ac:dyDescent="0.25">
      <c r="A435" s="232">
        <v>428</v>
      </c>
      <c r="B435" s="241" t="s">
        <v>2190</v>
      </c>
      <c r="C435" s="241">
        <f t="shared" si="6"/>
        <v>11</v>
      </c>
      <c r="D435" s="241"/>
      <c r="E435" s="242"/>
      <c r="F435" s="241" t="s">
        <v>4787</v>
      </c>
      <c r="G435" s="241">
        <v>11</v>
      </c>
      <c r="H435" s="241" t="s">
        <v>4787</v>
      </c>
      <c r="I435" s="242"/>
      <c r="J435" s="242"/>
      <c r="K435" s="281" t="s">
        <v>2192</v>
      </c>
      <c r="L435" s="243">
        <v>42537</v>
      </c>
      <c r="M435" s="244" t="s">
        <v>519</v>
      </c>
      <c r="N435" s="281" t="s">
        <v>520</v>
      </c>
      <c r="O435" s="318">
        <v>51800</v>
      </c>
      <c r="P435" s="246" t="s">
        <v>2193</v>
      </c>
      <c r="Q435" s="265" t="s">
        <v>236</v>
      </c>
      <c r="R435" s="307" t="s">
        <v>3419</v>
      </c>
      <c r="S435" s="248" t="s">
        <v>204</v>
      </c>
      <c r="T435" s="249">
        <v>42556</v>
      </c>
      <c r="U435" s="250" t="s">
        <v>773</v>
      </c>
      <c r="V435" s="251" t="s">
        <v>80</v>
      </c>
      <c r="W435" s="252">
        <v>42551</v>
      </c>
      <c r="X435" s="253"/>
      <c r="Y435" s="254" t="s">
        <v>1437</v>
      </c>
      <c r="Z435" s="255">
        <v>42552</v>
      </c>
      <c r="AA435" s="254" t="s">
        <v>2194</v>
      </c>
      <c r="AB435" s="254" t="s">
        <v>2195</v>
      </c>
      <c r="AC435" s="256" t="s">
        <v>207</v>
      </c>
      <c r="AD435" s="257">
        <v>42556</v>
      </c>
      <c r="AE435" s="258">
        <v>37</v>
      </c>
    </row>
    <row r="436" spans="1:31" ht="24.95" customHeight="1" x14ac:dyDescent="0.25">
      <c r="A436" s="232">
        <v>429</v>
      </c>
      <c r="B436" s="241" t="s">
        <v>2198</v>
      </c>
      <c r="C436" s="241">
        <f t="shared" si="6"/>
        <v>11</v>
      </c>
      <c r="D436" s="241"/>
      <c r="E436" s="242"/>
      <c r="F436" s="241" t="s">
        <v>4788</v>
      </c>
      <c r="G436" s="241">
        <v>11</v>
      </c>
      <c r="H436" s="241" t="s">
        <v>4788</v>
      </c>
      <c r="I436" s="242"/>
      <c r="J436" s="242"/>
      <c r="K436" s="281" t="s">
        <v>2200</v>
      </c>
      <c r="L436" s="243">
        <v>42543</v>
      </c>
      <c r="M436" s="244" t="s">
        <v>318</v>
      </c>
      <c r="N436" s="264" t="s">
        <v>2133</v>
      </c>
      <c r="O436" s="318">
        <v>226674</v>
      </c>
      <c r="P436" s="246" t="s">
        <v>2201</v>
      </c>
      <c r="Q436" s="265" t="s">
        <v>226</v>
      </c>
      <c r="R436" s="307" t="s">
        <v>3420</v>
      </c>
      <c r="S436" s="248" t="s">
        <v>204</v>
      </c>
      <c r="T436" s="249">
        <v>42566</v>
      </c>
      <c r="U436" s="250" t="s">
        <v>268</v>
      </c>
      <c r="V436" s="251" t="s">
        <v>112</v>
      </c>
      <c r="W436" s="252">
        <v>42551</v>
      </c>
      <c r="X436" s="253" t="s">
        <v>2091</v>
      </c>
      <c r="Y436" s="254" t="s">
        <v>204</v>
      </c>
      <c r="Z436" s="255">
        <v>42556</v>
      </c>
      <c r="AA436" s="254" t="s">
        <v>2202</v>
      </c>
      <c r="AB436" s="254" t="s">
        <v>728</v>
      </c>
      <c r="AC436" s="256" t="s">
        <v>207</v>
      </c>
      <c r="AD436" s="257">
        <v>42566</v>
      </c>
      <c r="AE436" s="258">
        <v>27</v>
      </c>
    </row>
    <row r="437" spans="1:31" ht="24.95" customHeight="1" x14ac:dyDescent="0.25">
      <c r="A437" s="232">
        <v>430</v>
      </c>
      <c r="B437" s="241" t="s">
        <v>2203</v>
      </c>
      <c r="C437" s="241">
        <f t="shared" si="6"/>
        <v>11</v>
      </c>
      <c r="D437" s="241"/>
      <c r="E437" s="242"/>
      <c r="F437" s="241" t="s">
        <v>4789</v>
      </c>
      <c r="G437" s="241">
        <v>11</v>
      </c>
      <c r="H437" s="241" t="s">
        <v>4789</v>
      </c>
      <c r="I437" s="242"/>
      <c r="J437" s="242"/>
      <c r="K437" s="281" t="s">
        <v>2205</v>
      </c>
      <c r="L437" s="243">
        <v>42543</v>
      </c>
      <c r="M437" s="244" t="s">
        <v>547</v>
      </c>
      <c r="N437" s="264" t="s">
        <v>302</v>
      </c>
      <c r="O437" s="318">
        <v>337321</v>
      </c>
      <c r="P437" s="246" t="s">
        <v>2206</v>
      </c>
      <c r="Q437" s="265" t="s">
        <v>226</v>
      </c>
      <c r="R437" s="242"/>
      <c r="S437" s="248" t="s">
        <v>209</v>
      </c>
      <c r="T437" s="249">
        <v>42570</v>
      </c>
      <c r="U437" s="250" t="s">
        <v>268</v>
      </c>
      <c r="V437" s="251" t="s">
        <v>112</v>
      </c>
      <c r="W437" s="252">
        <v>42551</v>
      </c>
      <c r="X437" s="253" t="s">
        <v>355</v>
      </c>
      <c r="Y437" s="254" t="s">
        <v>2207</v>
      </c>
      <c r="Z437" s="255">
        <v>42204</v>
      </c>
      <c r="AA437" s="254" t="s">
        <v>2208</v>
      </c>
      <c r="AB437" s="254" t="s">
        <v>2209</v>
      </c>
      <c r="AC437" s="256" t="s">
        <v>4790</v>
      </c>
      <c r="AD437" s="257">
        <v>42571</v>
      </c>
      <c r="AE437" s="258" t="s">
        <v>355</v>
      </c>
    </row>
    <row r="438" spans="1:31" ht="24.95" customHeight="1" x14ac:dyDescent="0.25">
      <c r="A438" s="232">
        <v>431</v>
      </c>
      <c r="B438" s="241" t="s">
        <v>102</v>
      </c>
      <c r="C438" s="241">
        <f t="shared" si="6"/>
        <v>11</v>
      </c>
      <c r="D438" s="241"/>
      <c r="E438" s="242"/>
      <c r="F438" s="241" t="s">
        <v>4791</v>
      </c>
      <c r="G438" s="241">
        <v>11</v>
      </c>
      <c r="H438" s="241" t="s">
        <v>4791</v>
      </c>
      <c r="I438" s="242"/>
      <c r="J438" s="242"/>
      <c r="K438" s="281" t="s">
        <v>2212</v>
      </c>
      <c r="L438" s="243">
        <v>42543</v>
      </c>
      <c r="M438" s="244" t="s">
        <v>3299</v>
      </c>
      <c r="N438" s="242"/>
      <c r="O438" s="318">
        <v>695645</v>
      </c>
      <c r="P438" s="246" t="s">
        <v>2213</v>
      </c>
      <c r="Q438" s="265" t="s">
        <v>236</v>
      </c>
      <c r="R438" s="307" t="s">
        <v>3420</v>
      </c>
      <c r="S438" s="248" t="s">
        <v>204</v>
      </c>
      <c r="T438" s="249">
        <v>42556</v>
      </c>
      <c r="U438" s="250" t="s">
        <v>150</v>
      </c>
      <c r="V438" s="251" t="s">
        <v>61</v>
      </c>
      <c r="W438" s="252">
        <v>42551</v>
      </c>
      <c r="X438" s="253"/>
      <c r="Y438" s="254" t="s">
        <v>226</v>
      </c>
      <c r="Z438" s="255">
        <v>42577</v>
      </c>
      <c r="AA438" s="263"/>
      <c r="AB438" s="254" t="s">
        <v>2171</v>
      </c>
      <c r="AC438" s="256" t="s">
        <v>207</v>
      </c>
      <c r="AD438" s="257">
        <v>42556</v>
      </c>
      <c r="AE438" s="258">
        <v>37</v>
      </c>
    </row>
    <row r="439" spans="1:31" ht="24.95" customHeight="1" x14ac:dyDescent="0.25">
      <c r="A439" s="232">
        <v>432</v>
      </c>
      <c r="B439" s="241" t="s">
        <v>113</v>
      </c>
      <c r="C439" s="241">
        <f t="shared" si="6"/>
        <v>11</v>
      </c>
      <c r="D439" s="241"/>
      <c r="E439" s="242"/>
      <c r="F439" s="242"/>
      <c r="G439" s="241">
        <v>0</v>
      </c>
      <c r="H439" s="241"/>
      <c r="I439" s="242"/>
      <c r="J439" s="242"/>
      <c r="K439" s="281" t="s">
        <v>2214</v>
      </c>
      <c r="L439" s="243">
        <v>42543</v>
      </c>
      <c r="M439" s="244" t="s">
        <v>300</v>
      </c>
      <c r="N439" s="242"/>
      <c r="O439" s="328">
        <v>11465000</v>
      </c>
      <c r="P439" s="246" t="s">
        <v>3421</v>
      </c>
      <c r="Q439" s="265" t="s">
        <v>226</v>
      </c>
      <c r="R439" s="242"/>
      <c r="S439" s="248" t="s">
        <v>204</v>
      </c>
      <c r="T439" s="249">
        <v>42556</v>
      </c>
      <c r="U439" s="250" t="s">
        <v>150</v>
      </c>
      <c r="V439" s="251" t="s">
        <v>61</v>
      </c>
      <c r="W439" s="252">
        <v>42551</v>
      </c>
      <c r="X439" s="253"/>
      <c r="Y439" s="254" t="s">
        <v>226</v>
      </c>
      <c r="Z439" s="255">
        <v>42577</v>
      </c>
      <c r="AA439" s="263"/>
      <c r="AB439" s="254" t="s">
        <v>992</v>
      </c>
      <c r="AC439" s="256" t="s">
        <v>207</v>
      </c>
      <c r="AD439" s="257">
        <v>42556</v>
      </c>
      <c r="AE439" s="258">
        <v>37</v>
      </c>
    </row>
    <row r="440" spans="1:31" ht="24.95" customHeight="1" x14ac:dyDescent="0.25">
      <c r="A440" s="270">
        <v>433</v>
      </c>
      <c r="B440" s="241" t="s">
        <v>2215</v>
      </c>
      <c r="C440" s="241">
        <f t="shared" si="6"/>
        <v>11</v>
      </c>
      <c r="D440" s="241"/>
      <c r="E440" s="242"/>
      <c r="F440" s="242"/>
      <c r="G440" s="241">
        <v>0</v>
      </c>
      <c r="H440" s="241"/>
      <c r="I440" s="242"/>
      <c r="J440" s="242"/>
      <c r="K440" s="242"/>
      <c r="L440" s="242"/>
      <c r="M440" s="244" t="s">
        <v>271</v>
      </c>
      <c r="N440" s="264" t="s">
        <v>2216</v>
      </c>
      <c r="O440" s="326">
        <v>363000</v>
      </c>
      <c r="P440" s="272" t="s">
        <v>3422</v>
      </c>
      <c r="Q440" s="284" t="s">
        <v>197</v>
      </c>
      <c r="R440" s="327" t="s">
        <v>3423</v>
      </c>
      <c r="S440" s="284" t="s">
        <v>209</v>
      </c>
      <c r="T440" s="249">
        <v>42551</v>
      </c>
      <c r="U440" s="251" t="s">
        <v>354</v>
      </c>
      <c r="V440" s="251" t="s">
        <v>600</v>
      </c>
      <c r="W440" s="273"/>
      <c r="X440" s="253" t="s">
        <v>2217</v>
      </c>
      <c r="Y440" s="284" t="s">
        <v>1437</v>
      </c>
      <c r="Z440" s="285">
        <v>42552</v>
      </c>
      <c r="AA440" s="284" t="s">
        <v>2218</v>
      </c>
      <c r="AB440" s="284" t="s">
        <v>2195</v>
      </c>
      <c r="AC440" s="256" t="s">
        <v>2219</v>
      </c>
      <c r="AD440" s="274">
        <v>42552</v>
      </c>
      <c r="AE440" s="258">
        <v>41</v>
      </c>
    </row>
    <row r="441" spans="1:31" ht="24.95" customHeight="1" x14ac:dyDescent="0.25">
      <c r="A441" s="232">
        <v>434</v>
      </c>
      <c r="B441" s="241" t="s">
        <v>2222</v>
      </c>
      <c r="C441" s="241">
        <f t="shared" si="6"/>
        <v>11</v>
      </c>
      <c r="D441" s="241"/>
      <c r="E441" s="242"/>
      <c r="F441" s="242"/>
      <c r="G441" s="241">
        <v>0</v>
      </c>
      <c r="H441" s="241"/>
      <c r="I441" s="242"/>
      <c r="J441" s="242"/>
      <c r="K441" s="242"/>
      <c r="L441" s="242"/>
      <c r="M441" s="244" t="s">
        <v>323</v>
      </c>
      <c r="N441" s="264" t="s">
        <v>2223</v>
      </c>
      <c r="O441" s="324">
        <v>370000</v>
      </c>
      <c r="P441" s="246" t="s">
        <v>2224</v>
      </c>
      <c r="Q441" s="265" t="s">
        <v>197</v>
      </c>
      <c r="R441" s="307" t="s">
        <v>3423</v>
      </c>
      <c r="S441" s="248" t="s">
        <v>209</v>
      </c>
      <c r="T441" s="249">
        <v>42551</v>
      </c>
      <c r="U441" s="262"/>
      <c r="V441" s="251" t="s">
        <v>1900</v>
      </c>
      <c r="W441" s="252">
        <v>42551</v>
      </c>
      <c r="X441" s="253"/>
      <c r="Y441" s="263"/>
      <c r="Z441" s="263"/>
      <c r="AA441" s="263"/>
      <c r="AB441" s="263"/>
      <c r="AC441" s="256" t="s">
        <v>220</v>
      </c>
      <c r="AD441" s="257">
        <v>42552</v>
      </c>
      <c r="AE441" s="258">
        <v>41</v>
      </c>
    </row>
    <row r="442" spans="1:31" ht="24.95" customHeight="1" x14ac:dyDescent="0.25">
      <c r="A442" s="232">
        <v>435</v>
      </c>
      <c r="B442" s="241" t="s">
        <v>2225</v>
      </c>
      <c r="C442" s="241">
        <f t="shared" si="6"/>
        <v>11</v>
      </c>
      <c r="D442" s="241"/>
      <c r="E442" s="242"/>
      <c r="F442" s="241" t="s">
        <v>4792</v>
      </c>
      <c r="G442" s="241">
        <v>11</v>
      </c>
      <c r="H442" s="241" t="s">
        <v>4792</v>
      </c>
      <c r="I442" s="242"/>
      <c r="J442" s="242"/>
      <c r="K442" s="281" t="s">
        <v>2227</v>
      </c>
      <c r="L442" s="243">
        <v>42543</v>
      </c>
      <c r="M442" s="244" t="s">
        <v>300</v>
      </c>
      <c r="N442" s="264" t="s">
        <v>353</v>
      </c>
      <c r="O442" s="318">
        <v>456050</v>
      </c>
      <c r="P442" s="246" t="s">
        <v>3424</v>
      </c>
      <c r="Q442" s="265" t="s">
        <v>226</v>
      </c>
      <c r="R442" s="307" t="s">
        <v>3420</v>
      </c>
      <c r="S442" s="248" t="s">
        <v>226</v>
      </c>
      <c r="T442" s="249">
        <v>42563</v>
      </c>
      <c r="U442" s="250" t="s">
        <v>268</v>
      </c>
      <c r="V442" s="251" t="s">
        <v>112</v>
      </c>
      <c r="W442" s="252">
        <v>42552</v>
      </c>
      <c r="X442" s="253"/>
      <c r="Y442" s="263"/>
      <c r="Z442" s="263"/>
      <c r="AA442" s="254" t="s">
        <v>4793</v>
      </c>
      <c r="AB442" s="254" t="s">
        <v>4794</v>
      </c>
      <c r="AC442" s="256" t="s">
        <v>207</v>
      </c>
      <c r="AD442" s="257">
        <v>42572</v>
      </c>
      <c r="AE442" s="258">
        <v>21</v>
      </c>
    </row>
    <row r="443" spans="1:31" ht="24.95" customHeight="1" x14ac:dyDescent="0.25">
      <c r="A443" s="232">
        <v>436</v>
      </c>
      <c r="B443" s="241" t="s">
        <v>3425</v>
      </c>
      <c r="C443" s="241">
        <f t="shared" si="6"/>
        <v>11</v>
      </c>
      <c r="D443" s="241"/>
      <c r="E443" s="242"/>
      <c r="F443" s="241" t="s">
        <v>4795</v>
      </c>
      <c r="G443" s="241">
        <v>11</v>
      </c>
      <c r="H443" s="241" t="s">
        <v>4795</v>
      </c>
      <c r="I443" s="242"/>
      <c r="J443" s="242"/>
      <c r="K443" s="281" t="s">
        <v>2229</v>
      </c>
      <c r="L443" s="242"/>
      <c r="M443" s="244" t="s">
        <v>401</v>
      </c>
      <c r="N443" s="264" t="s">
        <v>1705</v>
      </c>
      <c r="O443" s="269">
        <v>104066.13</v>
      </c>
      <c r="P443" s="246" t="s">
        <v>3426</v>
      </c>
      <c r="Q443" s="265" t="s">
        <v>329</v>
      </c>
      <c r="R443" s="242"/>
      <c r="S443" s="248" t="s">
        <v>203</v>
      </c>
      <c r="T443" s="249">
        <v>42555</v>
      </c>
      <c r="U443" s="251" t="s">
        <v>286</v>
      </c>
      <c r="V443" s="251" t="s">
        <v>70</v>
      </c>
      <c r="W443" s="252">
        <v>42555</v>
      </c>
      <c r="X443" s="253" t="s">
        <v>3293</v>
      </c>
      <c r="Y443" s="254" t="s">
        <v>204</v>
      </c>
      <c r="Z443" s="255">
        <v>42590</v>
      </c>
      <c r="AA443" s="254" t="s">
        <v>3646</v>
      </c>
      <c r="AB443" s="254" t="s">
        <v>3427</v>
      </c>
      <c r="AC443" s="256" t="s">
        <v>204</v>
      </c>
      <c r="AD443" s="257">
        <v>42590</v>
      </c>
      <c r="AE443" s="258" t="s">
        <v>355</v>
      </c>
    </row>
    <row r="444" spans="1:31" ht="24.95" customHeight="1" x14ac:dyDescent="0.25">
      <c r="A444" s="232">
        <v>437</v>
      </c>
      <c r="B444" s="241" t="s">
        <v>2230</v>
      </c>
      <c r="C444" s="241">
        <f t="shared" si="6"/>
        <v>11</v>
      </c>
      <c r="D444" s="241"/>
      <c r="E444" s="242"/>
      <c r="F444" s="241" t="s">
        <v>4796</v>
      </c>
      <c r="G444" s="241">
        <v>11</v>
      </c>
      <c r="H444" s="241" t="s">
        <v>4796</v>
      </c>
      <c r="I444" s="242"/>
      <c r="J444" s="242"/>
      <c r="K444" s="281" t="s">
        <v>2232</v>
      </c>
      <c r="L444" s="243">
        <v>42522</v>
      </c>
      <c r="M444" s="244" t="s">
        <v>497</v>
      </c>
      <c r="N444" s="264" t="s">
        <v>598</v>
      </c>
      <c r="O444" s="264">
        <v>8900</v>
      </c>
      <c r="P444" s="246" t="s">
        <v>2233</v>
      </c>
      <c r="Q444" s="265" t="s">
        <v>203</v>
      </c>
      <c r="R444" s="242"/>
      <c r="S444" s="248" t="s">
        <v>203</v>
      </c>
      <c r="T444" s="249">
        <v>42555</v>
      </c>
      <c r="U444" s="251" t="s">
        <v>432</v>
      </c>
      <c r="V444" s="251" t="s">
        <v>574</v>
      </c>
      <c r="W444" s="252">
        <v>42555</v>
      </c>
      <c r="X444" s="253"/>
      <c r="Y444" s="254" t="s">
        <v>206</v>
      </c>
      <c r="Z444" s="255">
        <v>42583</v>
      </c>
      <c r="AA444" s="254" t="s">
        <v>2234</v>
      </c>
      <c r="AB444" s="254" t="s">
        <v>2235</v>
      </c>
      <c r="AC444" s="277"/>
      <c r="AD444" s="257"/>
      <c r="AE444" s="258" t="s">
        <v>404</v>
      </c>
    </row>
    <row r="445" spans="1:31" ht="24.95" customHeight="1" x14ac:dyDescent="0.25">
      <c r="A445" s="232">
        <v>438</v>
      </c>
      <c r="B445" s="241" t="s">
        <v>2238</v>
      </c>
      <c r="C445" s="241">
        <f t="shared" si="6"/>
        <v>11</v>
      </c>
      <c r="D445" s="241"/>
      <c r="E445" s="242"/>
      <c r="F445" s="241" t="s">
        <v>4797</v>
      </c>
      <c r="G445" s="241">
        <v>11</v>
      </c>
      <c r="H445" s="241" t="s">
        <v>4797</v>
      </c>
      <c r="I445" s="242"/>
      <c r="J445" s="242"/>
      <c r="K445" s="281" t="s">
        <v>2240</v>
      </c>
      <c r="L445" s="243">
        <v>42522</v>
      </c>
      <c r="M445" s="244" t="s">
        <v>497</v>
      </c>
      <c r="N445" s="264" t="s">
        <v>598</v>
      </c>
      <c r="O445" s="264">
        <v>6900</v>
      </c>
      <c r="P445" s="246" t="s">
        <v>2241</v>
      </c>
      <c r="Q445" s="265" t="s">
        <v>203</v>
      </c>
      <c r="R445" s="242"/>
      <c r="S445" s="248" t="s">
        <v>203</v>
      </c>
      <c r="T445" s="249">
        <v>42555</v>
      </c>
      <c r="U445" s="251" t="s">
        <v>432</v>
      </c>
      <c r="V445" s="251" t="s">
        <v>574</v>
      </c>
      <c r="W445" s="252">
        <v>42555</v>
      </c>
      <c r="X445" s="253" t="s">
        <v>2242</v>
      </c>
      <c r="Y445" s="254" t="s">
        <v>206</v>
      </c>
      <c r="Z445" s="255">
        <v>42583</v>
      </c>
      <c r="AA445" s="254" t="s">
        <v>2243</v>
      </c>
      <c r="AB445" s="263"/>
      <c r="AC445" s="277"/>
      <c r="AD445" s="257"/>
      <c r="AE445" s="258" t="s">
        <v>404</v>
      </c>
    </row>
    <row r="446" spans="1:31" ht="24.95" customHeight="1" x14ac:dyDescent="0.25">
      <c r="A446" s="232">
        <v>439</v>
      </c>
      <c r="B446" s="241" t="s">
        <v>167</v>
      </c>
      <c r="C446" s="241">
        <f t="shared" si="6"/>
        <v>11</v>
      </c>
      <c r="D446" s="241"/>
      <c r="E446" s="242"/>
      <c r="F446" s="241" t="s">
        <v>4798</v>
      </c>
      <c r="G446" s="241">
        <v>11</v>
      </c>
      <c r="H446" s="241" t="s">
        <v>4798</v>
      </c>
      <c r="I446" s="242"/>
      <c r="J446" s="242"/>
      <c r="K446" s="281" t="s">
        <v>2246</v>
      </c>
      <c r="L446" s="243">
        <v>42522</v>
      </c>
      <c r="M446" s="244" t="s">
        <v>323</v>
      </c>
      <c r="N446" s="242"/>
      <c r="O446" s="247"/>
      <c r="P446" s="246" t="s">
        <v>2247</v>
      </c>
      <c r="Q446" s="265" t="s">
        <v>203</v>
      </c>
      <c r="R446" s="242"/>
      <c r="S446" s="248" t="s">
        <v>203</v>
      </c>
      <c r="T446" s="249">
        <v>42555</v>
      </c>
      <c r="U446" s="250" t="s">
        <v>773</v>
      </c>
      <c r="V446" s="251" t="s">
        <v>80</v>
      </c>
      <c r="W446" s="252">
        <v>42558</v>
      </c>
      <c r="X446" s="253" t="s">
        <v>4799</v>
      </c>
      <c r="Y446" s="263"/>
      <c r="Z446" s="263"/>
      <c r="AA446" s="263"/>
      <c r="AB446" s="263"/>
      <c r="AC446" s="256" t="s">
        <v>220</v>
      </c>
      <c r="AD446" s="257">
        <v>42555</v>
      </c>
      <c r="AE446" s="258">
        <v>38</v>
      </c>
    </row>
    <row r="447" spans="1:31" ht="24.95" customHeight="1" x14ac:dyDescent="0.25">
      <c r="A447" s="232">
        <v>440</v>
      </c>
      <c r="B447" s="264" t="s">
        <v>2248</v>
      </c>
      <c r="C447" s="241">
        <f t="shared" si="6"/>
        <v>11</v>
      </c>
      <c r="D447" s="264"/>
      <c r="E447" s="242"/>
      <c r="F447" s="264" t="s">
        <v>4800</v>
      </c>
      <c r="G447" s="241">
        <v>11</v>
      </c>
      <c r="H447" s="241"/>
      <c r="I447" s="242"/>
      <c r="J447" s="242"/>
      <c r="K447" s="264" t="s">
        <v>2249</v>
      </c>
      <c r="L447" s="243">
        <v>42488</v>
      </c>
      <c r="M447" s="264" t="s">
        <v>318</v>
      </c>
      <c r="N447" s="264" t="s">
        <v>2250</v>
      </c>
      <c r="O447" s="329">
        <v>458077.77</v>
      </c>
      <c r="P447" s="246" t="s">
        <v>2251</v>
      </c>
      <c r="Q447" s="330" t="s">
        <v>56</v>
      </c>
      <c r="R447" s="242"/>
      <c r="S447" s="248" t="s">
        <v>116</v>
      </c>
      <c r="T447" s="249">
        <v>42565</v>
      </c>
      <c r="U447" s="251" t="s">
        <v>286</v>
      </c>
      <c r="V447" s="251" t="s">
        <v>379</v>
      </c>
      <c r="W447" s="252">
        <v>42586</v>
      </c>
      <c r="X447" s="253" t="s">
        <v>2252</v>
      </c>
      <c r="Y447" s="308" t="s">
        <v>116</v>
      </c>
      <c r="Z447" s="309">
        <v>42566</v>
      </c>
      <c r="AA447" s="308" t="s">
        <v>4801</v>
      </c>
      <c r="AB447" s="308" t="s">
        <v>953</v>
      </c>
      <c r="AC447" s="256" t="s">
        <v>220</v>
      </c>
      <c r="AD447" s="257">
        <v>42584</v>
      </c>
      <c r="AE447" s="258">
        <v>9</v>
      </c>
    </row>
    <row r="448" spans="1:31" ht="24.95" customHeight="1" x14ac:dyDescent="0.25">
      <c r="A448" s="232">
        <v>441</v>
      </c>
      <c r="B448" s="264" t="s">
        <v>2254</v>
      </c>
      <c r="C448" s="241">
        <f t="shared" si="6"/>
        <v>11</v>
      </c>
      <c r="D448" s="264"/>
      <c r="E448" s="242"/>
      <c r="F448" s="264" t="s">
        <v>4802</v>
      </c>
      <c r="G448" s="241">
        <v>11</v>
      </c>
      <c r="H448" s="241"/>
      <c r="I448" s="242"/>
      <c r="J448" s="242"/>
      <c r="K448" s="264" t="s">
        <v>2255</v>
      </c>
      <c r="L448" s="243">
        <v>42488</v>
      </c>
      <c r="M448" s="264" t="s">
        <v>407</v>
      </c>
      <c r="N448" s="264" t="s">
        <v>3269</v>
      </c>
      <c r="O448" s="329">
        <v>384000</v>
      </c>
      <c r="P448" s="246" t="s">
        <v>2256</v>
      </c>
      <c r="Q448" s="330" t="s">
        <v>226</v>
      </c>
      <c r="R448" s="242"/>
      <c r="S448" s="248" t="s">
        <v>116</v>
      </c>
      <c r="T448" s="249">
        <v>42565</v>
      </c>
      <c r="U448" s="251" t="s">
        <v>286</v>
      </c>
      <c r="V448" s="251" t="s">
        <v>379</v>
      </c>
      <c r="W448" s="331">
        <v>42586</v>
      </c>
      <c r="X448" s="253" t="s">
        <v>2252</v>
      </c>
      <c r="Y448" s="308" t="s">
        <v>226</v>
      </c>
      <c r="Z448" s="309">
        <v>42566</v>
      </c>
      <c r="AA448" s="308" t="s">
        <v>4803</v>
      </c>
      <c r="AB448" s="308" t="s">
        <v>953</v>
      </c>
      <c r="AC448" s="256" t="s">
        <v>220</v>
      </c>
      <c r="AD448" s="257">
        <v>42584</v>
      </c>
      <c r="AE448" s="258">
        <v>9</v>
      </c>
    </row>
    <row r="449" spans="1:31" ht="24.95" customHeight="1" x14ac:dyDescent="0.25">
      <c r="A449" s="232">
        <v>442</v>
      </c>
      <c r="B449" s="264" t="s">
        <v>2259</v>
      </c>
      <c r="C449" s="241">
        <f t="shared" si="6"/>
        <v>11</v>
      </c>
      <c r="D449" s="264"/>
      <c r="E449" s="242"/>
      <c r="F449" s="242"/>
      <c r="G449" s="241">
        <v>0</v>
      </c>
      <c r="H449" s="241"/>
      <c r="I449" s="242"/>
      <c r="J449" s="242"/>
      <c r="K449" s="264" t="s">
        <v>2260</v>
      </c>
      <c r="L449" s="243">
        <v>42383</v>
      </c>
      <c r="M449" s="264" t="s">
        <v>402</v>
      </c>
      <c r="N449" s="264" t="s">
        <v>403</v>
      </c>
      <c r="O449" s="269">
        <v>3712500</v>
      </c>
      <c r="P449" s="246" t="s">
        <v>2261</v>
      </c>
      <c r="Q449" s="247"/>
      <c r="R449" s="242"/>
      <c r="S449" s="261"/>
      <c r="T449" s="262"/>
      <c r="U449" s="262"/>
      <c r="V449" s="322" t="s">
        <v>205</v>
      </c>
      <c r="W449" s="261"/>
      <c r="X449" s="253"/>
      <c r="Y449" s="263"/>
      <c r="Z449" s="263"/>
      <c r="AA449" s="263"/>
      <c r="AB449" s="263"/>
      <c r="AC449" s="332" t="s">
        <v>220</v>
      </c>
      <c r="AD449" s="333">
        <v>42549</v>
      </c>
      <c r="AE449" s="258">
        <v>44</v>
      </c>
    </row>
    <row r="450" spans="1:31" ht="24.95" customHeight="1" x14ac:dyDescent="0.25">
      <c r="A450" s="232">
        <v>443</v>
      </c>
      <c r="B450" s="264" t="s">
        <v>2262</v>
      </c>
      <c r="C450" s="241">
        <f t="shared" si="6"/>
        <v>11</v>
      </c>
      <c r="D450" s="264"/>
      <c r="E450" s="242"/>
      <c r="F450" s="242"/>
      <c r="G450" s="241">
        <v>0</v>
      </c>
      <c r="H450" s="241"/>
      <c r="I450" s="242"/>
      <c r="J450" s="242"/>
      <c r="K450" s="242"/>
      <c r="L450" s="243">
        <v>42489</v>
      </c>
      <c r="M450" s="264" t="s">
        <v>2263</v>
      </c>
      <c r="N450" s="242"/>
      <c r="O450" s="329">
        <v>61695.8</v>
      </c>
      <c r="P450" s="319"/>
      <c r="Q450" s="330" t="s">
        <v>226</v>
      </c>
      <c r="R450" s="242"/>
      <c r="S450" s="301" t="s">
        <v>116</v>
      </c>
      <c r="T450" s="249">
        <v>42556</v>
      </c>
      <c r="U450" s="250" t="s">
        <v>219</v>
      </c>
      <c r="V450" s="251" t="s">
        <v>55</v>
      </c>
      <c r="W450" s="331">
        <v>42549</v>
      </c>
      <c r="X450" s="253"/>
      <c r="Y450" s="308" t="s">
        <v>206</v>
      </c>
      <c r="Z450" s="309">
        <v>42549</v>
      </c>
      <c r="AA450" s="308" t="s">
        <v>2264</v>
      </c>
      <c r="AB450" s="263"/>
      <c r="AC450" s="332" t="s">
        <v>872</v>
      </c>
      <c r="AD450" s="323">
        <v>42557</v>
      </c>
      <c r="AE450" s="258">
        <v>36</v>
      </c>
    </row>
    <row r="451" spans="1:31" ht="24.95" customHeight="1" x14ac:dyDescent="0.25">
      <c r="A451" s="232">
        <v>444</v>
      </c>
      <c r="B451" s="264" t="s">
        <v>2265</v>
      </c>
      <c r="C451" s="241">
        <f t="shared" si="6"/>
        <v>11</v>
      </c>
      <c r="D451" s="264"/>
      <c r="E451" s="242"/>
      <c r="F451" s="242"/>
      <c r="G451" s="241">
        <v>0</v>
      </c>
      <c r="H451" s="241"/>
      <c r="I451" s="242"/>
      <c r="J451" s="242"/>
      <c r="K451" s="264" t="s">
        <v>2266</v>
      </c>
      <c r="L451" s="242"/>
      <c r="M451" s="264" t="s">
        <v>2267</v>
      </c>
      <c r="N451" s="264" t="s">
        <v>698</v>
      </c>
      <c r="O451" s="269">
        <v>13488.5</v>
      </c>
      <c r="P451" s="246" t="s">
        <v>2268</v>
      </c>
      <c r="Q451" s="265" t="s">
        <v>226</v>
      </c>
      <c r="R451" s="242"/>
      <c r="S451" s="301" t="s">
        <v>206</v>
      </c>
      <c r="T451" s="249">
        <v>42562</v>
      </c>
      <c r="U451" s="313" t="s">
        <v>308</v>
      </c>
      <c r="V451" s="251" t="s">
        <v>1399</v>
      </c>
      <c r="W451" s="331">
        <v>42514</v>
      </c>
      <c r="X451" s="253" t="s">
        <v>2269</v>
      </c>
      <c r="Y451" s="308" t="s">
        <v>204</v>
      </c>
      <c r="Z451" s="309">
        <v>42576</v>
      </c>
      <c r="AA451" s="254" t="s">
        <v>2270</v>
      </c>
      <c r="AB451" s="263"/>
      <c r="AC451" s="332" t="s">
        <v>1437</v>
      </c>
      <c r="AD451" s="323">
        <v>42576</v>
      </c>
      <c r="AE451" s="258">
        <v>17</v>
      </c>
    </row>
    <row r="452" spans="1:31" ht="24.95" customHeight="1" x14ac:dyDescent="0.25">
      <c r="A452" s="232">
        <v>445</v>
      </c>
      <c r="B452" s="264" t="s">
        <v>2272</v>
      </c>
      <c r="C452" s="241">
        <f t="shared" si="6"/>
        <v>11</v>
      </c>
      <c r="D452" s="264"/>
      <c r="E452" s="242"/>
      <c r="F452" s="241" t="s">
        <v>4804</v>
      </c>
      <c r="G452" s="241">
        <v>11</v>
      </c>
      <c r="H452" s="241" t="s">
        <v>4804</v>
      </c>
      <c r="I452" s="242"/>
      <c r="J452" s="242"/>
      <c r="K452" s="242"/>
      <c r="L452" s="243">
        <v>42493</v>
      </c>
      <c r="M452" s="264" t="s">
        <v>301</v>
      </c>
      <c r="N452" s="264" t="s">
        <v>2274</v>
      </c>
      <c r="O452" s="329">
        <v>9560</v>
      </c>
      <c r="P452" s="246" t="s">
        <v>2275</v>
      </c>
      <c r="Q452" s="330" t="s">
        <v>226</v>
      </c>
      <c r="R452" s="242"/>
      <c r="S452" s="301" t="s">
        <v>204</v>
      </c>
      <c r="T452" s="249">
        <v>42549</v>
      </c>
      <c r="U452" s="251" t="s">
        <v>286</v>
      </c>
      <c r="V452" s="251" t="s">
        <v>70</v>
      </c>
      <c r="W452" s="331">
        <v>42549</v>
      </c>
      <c r="X452" s="253" t="s">
        <v>3293</v>
      </c>
      <c r="Y452" s="308" t="s">
        <v>204</v>
      </c>
      <c r="Z452" s="309">
        <v>42577</v>
      </c>
      <c r="AA452" s="308" t="s">
        <v>2276</v>
      </c>
      <c r="AB452" s="308" t="s">
        <v>2277</v>
      </c>
      <c r="AC452" s="332" t="s">
        <v>3647</v>
      </c>
      <c r="AD452" s="333">
        <v>42591</v>
      </c>
      <c r="AE452" s="258" t="s">
        <v>355</v>
      </c>
    </row>
    <row r="453" spans="1:31" ht="24.95" customHeight="1" x14ac:dyDescent="0.25">
      <c r="A453" s="232">
        <v>446</v>
      </c>
      <c r="B453" s="264" t="s">
        <v>2280</v>
      </c>
      <c r="C453" s="241">
        <f t="shared" si="6"/>
        <v>11</v>
      </c>
      <c r="D453" s="264"/>
      <c r="E453" s="242"/>
      <c r="F453" s="241" t="s">
        <v>4805</v>
      </c>
      <c r="G453" s="241">
        <v>11</v>
      </c>
      <c r="H453" s="241" t="s">
        <v>4805</v>
      </c>
      <c r="I453" s="242"/>
      <c r="J453" s="242"/>
      <c r="K453" s="264" t="s">
        <v>2282</v>
      </c>
      <c r="L453" s="243">
        <v>42521</v>
      </c>
      <c r="M453" s="264" t="s">
        <v>264</v>
      </c>
      <c r="N453" s="242"/>
      <c r="O453" s="329">
        <v>7500</v>
      </c>
      <c r="P453" s="246" t="s">
        <v>2283</v>
      </c>
      <c r="Q453" s="265" t="s">
        <v>197</v>
      </c>
      <c r="R453" s="307" t="s">
        <v>3428</v>
      </c>
      <c r="S453" s="301" t="s">
        <v>204</v>
      </c>
      <c r="T453" s="249">
        <v>42549</v>
      </c>
      <c r="U453" s="313" t="s">
        <v>1398</v>
      </c>
      <c r="V453" s="251" t="s">
        <v>1399</v>
      </c>
      <c r="W453" s="331">
        <v>42549</v>
      </c>
      <c r="X453" s="253"/>
      <c r="Y453" s="308" t="s">
        <v>204</v>
      </c>
      <c r="Z453" s="309">
        <v>42585</v>
      </c>
      <c r="AA453" s="254" t="s">
        <v>3429</v>
      </c>
      <c r="AB453" s="263"/>
      <c r="AC453" s="277"/>
      <c r="AD453" s="333"/>
      <c r="AE453" s="258" t="s">
        <v>404</v>
      </c>
    </row>
    <row r="454" spans="1:31" ht="24.95" customHeight="1" x14ac:dyDescent="0.25">
      <c r="A454" s="232">
        <v>447</v>
      </c>
      <c r="B454" s="264" t="s">
        <v>2284</v>
      </c>
      <c r="C454" s="241">
        <f t="shared" si="6"/>
        <v>11</v>
      </c>
      <c r="D454" s="264"/>
      <c r="E454" s="242"/>
      <c r="F454" s="241" t="s">
        <v>4671</v>
      </c>
      <c r="G454" s="241">
        <v>11</v>
      </c>
      <c r="H454" s="241" t="s">
        <v>4671</v>
      </c>
      <c r="I454" s="242"/>
      <c r="J454" s="242"/>
      <c r="K454" s="281" t="s">
        <v>1515</v>
      </c>
      <c r="L454" s="243">
        <v>42502</v>
      </c>
      <c r="M454" s="264" t="s">
        <v>271</v>
      </c>
      <c r="N454" s="264" t="s">
        <v>1516</v>
      </c>
      <c r="O454" s="269">
        <v>11500</v>
      </c>
      <c r="P454" s="246" t="s">
        <v>1517</v>
      </c>
      <c r="Q454" s="330" t="s">
        <v>226</v>
      </c>
      <c r="R454" s="242"/>
      <c r="S454" s="301" t="s">
        <v>203</v>
      </c>
      <c r="T454" s="262"/>
      <c r="U454" s="251" t="s">
        <v>286</v>
      </c>
      <c r="V454" s="251" t="s">
        <v>70</v>
      </c>
      <c r="W454" s="331">
        <v>42552</v>
      </c>
      <c r="X454" s="253" t="s">
        <v>2285</v>
      </c>
      <c r="Y454" s="308" t="s">
        <v>203</v>
      </c>
      <c r="Z454" s="309">
        <v>42556</v>
      </c>
      <c r="AA454" s="308" t="s">
        <v>2286</v>
      </c>
      <c r="AB454" s="263"/>
      <c r="AC454" s="332" t="s">
        <v>1888</v>
      </c>
      <c r="AD454" s="333">
        <v>42558</v>
      </c>
      <c r="AE454" s="258">
        <v>35</v>
      </c>
    </row>
    <row r="455" spans="1:31" ht="24.95" customHeight="1" x14ac:dyDescent="0.25">
      <c r="A455" s="232">
        <v>448</v>
      </c>
      <c r="B455" s="241" t="s">
        <v>2287</v>
      </c>
      <c r="C455" s="241">
        <f t="shared" si="6"/>
        <v>11</v>
      </c>
      <c r="D455" s="241"/>
      <c r="E455" s="242"/>
      <c r="F455" s="242"/>
      <c r="G455" s="241">
        <v>0</v>
      </c>
      <c r="H455" s="241"/>
      <c r="I455" s="242"/>
      <c r="J455" s="242"/>
      <c r="K455" s="281" t="s">
        <v>2288</v>
      </c>
      <c r="L455" s="243">
        <v>42555</v>
      </c>
      <c r="M455" s="244" t="s">
        <v>339</v>
      </c>
      <c r="N455" s="242"/>
      <c r="O455" s="247"/>
      <c r="P455" s="246" t="s">
        <v>2289</v>
      </c>
      <c r="Q455" s="265" t="s">
        <v>197</v>
      </c>
      <c r="R455" s="242"/>
      <c r="S455" s="248" t="s">
        <v>209</v>
      </c>
      <c r="T455" s="249">
        <v>42555</v>
      </c>
      <c r="U455" s="251" t="s">
        <v>354</v>
      </c>
      <c r="V455" s="251" t="s">
        <v>379</v>
      </c>
      <c r="W455" s="252">
        <v>42555</v>
      </c>
      <c r="X455" s="253" t="s">
        <v>2290</v>
      </c>
      <c r="Y455" s="263"/>
      <c r="Z455" s="263"/>
      <c r="AA455" s="263"/>
      <c r="AB455" s="263"/>
      <c r="AC455" s="256" t="s">
        <v>220</v>
      </c>
      <c r="AD455" s="257">
        <v>42586</v>
      </c>
      <c r="AE455" s="258">
        <v>7</v>
      </c>
    </row>
    <row r="456" spans="1:31" ht="24.95" customHeight="1" x14ac:dyDescent="0.25">
      <c r="A456" s="232">
        <v>449</v>
      </c>
      <c r="B456" s="241" t="s">
        <v>2291</v>
      </c>
      <c r="C456" s="241">
        <f t="shared" si="6"/>
        <v>11</v>
      </c>
      <c r="D456" s="241"/>
      <c r="E456" s="242"/>
      <c r="F456" s="241" t="s">
        <v>4806</v>
      </c>
      <c r="G456" s="241">
        <v>11</v>
      </c>
      <c r="H456" s="241" t="s">
        <v>4806</v>
      </c>
      <c r="I456" s="242"/>
      <c r="J456" s="242"/>
      <c r="K456" s="281" t="s">
        <v>2293</v>
      </c>
      <c r="L456" s="243">
        <v>42555</v>
      </c>
      <c r="M456" s="244" t="s">
        <v>221</v>
      </c>
      <c r="N456" s="264" t="s">
        <v>1853</v>
      </c>
      <c r="O456" s="318">
        <v>2580</v>
      </c>
      <c r="P456" s="246" t="s">
        <v>2294</v>
      </c>
      <c r="Q456" s="265" t="s">
        <v>203</v>
      </c>
      <c r="R456" s="242"/>
      <c r="S456" s="248" t="s">
        <v>204</v>
      </c>
      <c r="T456" s="249">
        <v>42564</v>
      </c>
      <c r="U456" s="251" t="s">
        <v>286</v>
      </c>
      <c r="V456" s="251" t="s">
        <v>70</v>
      </c>
      <c r="W456" s="252">
        <v>42557</v>
      </c>
      <c r="X456" s="253" t="s">
        <v>2295</v>
      </c>
      <c r="Y456" s="254" t="s">
        <v>204</v>
      </c>
      <c r="Z456" s="255">
        <v>42563</v>
      </c>
      <c r="AA456" s="254" t="s">
        <v>2296</v>
      </c>
      <c r="AB456" s="254" t="s">
        <v>2297</v>
      </c>
      <c r="AC456" s="256" t="s">
        <v>220</v>
      </c>
      <c r="AD456" s="257">
        <v>42564</v>
      </c>
      <c r="AE456" s="258">
        <v>29</v>
      </c>
    </row>
    <row r="457" spans="1:31" ht="24.95" customHeight="1" x14ac:dyDescent="0.25">
      <c r="A457" s="232">
        <v>450</v>
      </c>
      <c r="B457" s="241" t="s">
        <v>2298</v>
      </c>
      <c r="C457" s="241">
        <f t="shared" si="6"/>
        <v>11</v>
      </c>
      <c r="D457" s="241"/>
      <c r="E457" s="242"/>
      <c r="F457" s="241" t="s">
        <v>4807</v>
      </c>
      <c r="G457" s="241">
        <v>11</v>
      </c>
      <c r="H457" s="241" t="s">
        <v>4807</v>
      </c>
      <c r="I457" s="242"/>
      <c r="J457" s="242"/>
      <c r="K457" s="281" t="s">
        <v>2300</v>
      </c>
      <c r="L457" s="243">
        <v>42555</v>
      </c>
      <c r="M457" s="244" t="s">
        <v>271</v>
      </c>
      <c r="N457" s="264" t="s">
        <v>2301</v>
      </c>
      <c r="O457" s="318">
        <v>2500</v>
      </c>
      <c r="P457" s="246" t="s">
        <v>2302</v>
      </c>
      <c r="Q457" s="265" t="s">
        <v>203</v>
      </c>
      <c r="R457" s="242"/>
      <c r="S457" s="248" t="s">
        <v>203</v>
      </c>
      <c r="T457" s="249">
        <v>42555</v>
      </c>
      <c r="U457" s="251" t="s">
        <v>286</v>
      </c>
      <c r="V457" s="251" t="s">
        <v>70</v>
      </c>
      <c r="W457" s="252">
        <v>42557</v>
      </c>
      <c r="X457" s="253" t="s">
        <v>3293</v>
      </c>
      <c r="Y457" s="254" t="s">
        <v>204</v>
      </c>
      <c r="Z457" s="255">
        <v>42583</v>
      </c>
      <c r="AA457" s="254" t="s">
        <v>2303</v>
      </c>
      <c r="AB457" s="254" t="s">
        <v>2304</v>
      </c>
      <c r="AC457" s="256" t="s">
        <v>204</v>
      </c>
      <c r="AD457" s="257">
        <v>42583</v>
      </c>
      <c r="AE457" s="258" t="s">
        <v>355</v>
      </c>
    </row>
    <row r="458" spans="1:31" ht="24.95" customHeight="1" x14ac:dyDescent="0.25">
      <c r="A458" s="232">
        <v>451</v>
      </c>
      <c r="B458" s="241" t="s">
        <v>2305</v>
      </c>
      <c r="C458" s="241">
        <f t="shared" ref="C458:C521" si="7">LEN(B458)</f>
        <v>11</v>
      </c>
      <c r="D458" s="241"/>
      <c r="E458" s="242"/>
      <c r="F458" s="241" t="s">
        <v>2306</v>
      </c>
      <c r="G458" s="241">
        <v>11</v>
      </c>
      <c r="H458" s="241"/>
      <c r="I458" s="242"/>
      <c r="J458" s="242"/>
      <c r="K458" s="281" t="s">
        <v>2307</v>
      </c>
      <c r="L458" s="243">
        <v>42555</v>
      </c>
      <c r="M458" s="244" t="s">
        <v>271</v>
      </c>
      <c r="N458" s="264" t="s">
        <v>3430</v>
      </c>
      <c r="O458" s="318">
        <v>3000</v>
      </c>
      <c r="P458" s="246" t="s">
        <v>2308</v>
      </c>
      <c r="Q458" s="265" t="s">
        <v>203</v>
      </c>
      <c r="R458" s="242"/>
      <c r="S458" s="248" t="s">
        <v>203</v>
      </c>
      <c r="T458" s="249">
        <v>42576</v>
      </c>
      <c r="U458" s="251" t="s">
        <v>286</v>
      </c>
      <c r="V458" s="251" t="s">
        <v>70</v>
      </c>
      <c r="W458" s="252">
        <v>42557</v>
      </c>
      <c r="X458" s="253" t="s">
        <v>3680</v>
      </c>
      <c r="Y458" s="254" t="s">
        <v>203</v>
      </c>
      <c r="Z458" s="255">
        <v>42562</v>
      </c>
      <c r="AA458" s="254" t="s">
        <v>4808</v>
      </c>
      <c r="AB458" s="254" t="s">
        <v>2310</v>
      </c>
      <c r="AC458" s="256" t="s">
        <v>872</v>
      </c>
      <c r="AD458" s="257">
        <v>42576</v>
      </c>
      <c r="AE458" s="258">
        <v>17</v>
      </c>
    </row>
    <row r="459" spans="1:31" ht="24.95" customHeight="1" x14ac:dyDescent="0.25">
      <c r="A459" s="232">
        <v>452</v>
      </c>
      <c r="B459" s="241" t="s">
        <v>2311</v>
      </c>
      <c r="C459" s="241">
        <f t="shared" si="7"/>
        <v>11</v>
      </c>
      <c r="D459" s="241"/>
      <c r="E459" s="242"/>
      <c r="F459" s="241" t="s">
        <v>4809</v>
      </c>
      <c r="G459" s="241">
        <v>11</v>
      </c>
      <c r="H459" s="241" t="s">
        <v>4809</v>
      </c>
      <c r="I459" s="242"/>
      <c r="J459" s="242"/>
      <c r="K459" s="281" t="s">
        <v>2313</v>
      </c>
      <c r="L459" s="243">
        <v>42555</v>
      </c>
      <c r="M459" s="244" t="s">
        <v>271</v>
      </c>
      <c r="N459" s="264" t="s">
        <v>2314</v>
      </c>
      <c r="O459" s="318">
        <v>3500</v>
      </c>
      <c r="P459" s="246" t="s">
        <v>2315</v>
      </c>
      <c r="Q459" s="265" t="s">
        <v>203</v>
      </c>
      <c r="R459" s="242"/>
      <c r="S459" s="248" t="s">
        <v>203</v>
      </c>
      <c r="T459" s="249">
        <v>42555</v>
      </c>
      <c r="U459" s="251" t="s">
        <v>286</v>
      </c>
      <c r="V459" s="251" t="s">
        <v>70</v>
      </c>
      <c r="W459" s="252">
        <v>42557</v>
      </c>
      <c r="X459" s="253" t="s">
        <v>2309</v>
      </c>
      <c r="Y459" s="254" t="s">
        <v>203</v>
      </c>
      <c r="Z459" s="255">
        <v>42562</v>
      </c>
      <c r="AA459" s="254" t="s">
        <v>2316</v>
      </c>
      <c r="AB459" s="254" t="s">
        <v>2310</v>
      </c>
      <c r="AC459" s="266" t="s">
        <v>203</v>
      </c>
      <c r="AD459" s="257"/>
      <c r="AE459" s="258" t="s">
        <v>404</v>
      </c>
    </row>
    <row r="460" spans="1:31" ht="24.95" customHeight="1" x14ac:dyDescent="0.25">
      <c r="A460" s="232">
        <v>453</v>
      </c>
      <c r="B460" s="241" t="s">
        <v>2317</v>
      </c>
      <c r="C460" s="241">
        <f t="shared" si="7"/>
        <v>11</v>
      </c>
      <c r="D460" s="241"/>
      <c r="E460" s="242"/>
      <c r="F460" s="241" t="s">
        <v>4810</v>
      </c>
      <c r="G460" s="241">
        <v>11</v>
      </c>
      <c r="H460" s="241" t="s">
        <v>4810</v>
      </c>
      <c r="I460" s="242"/>
      <c r="J460" s="242"/>
      <c r="K460" s="281" t="s">
        <v>2319</v>
      </c>
      <c r="L460" s="243">
        <v>42555</v>
      </c>
      <c r="M460" s="244" t="s">
        <v>271</v>
      </c>
      <c r="N460" s="264" t="s">
        <v>2320</v>
      </c>
      <c r="O460" s="318">
        <v>3000</v>
      </c>
      <c r="P460" s="246" t="s">
        <v>3431</v>
      </c>
      <c r="Q460" s="265" t="s">
        <v>203</v>
      </c>
      <c r="R460" s="242"/>
      <c r="S460" s="248" t="s">
        <v>203</v>
      </c>
      <c r="T460" s="249">
        <v>42576</v>
      </c>
      <c r="U460" s="251" t="s">
        <v>286</v>
      </c>
      <c r="V460" s="251" t="s">
        <v>70</v>
      </c>
      <c r="W460" s="252">
        <v>42557</v>
      </c>
      <c r="X460" s="253" t="s">
        <v>3680</v>
      </c>
      <c r="Y460" s="254" t="s">
        <v>203</v>
      </c>
      <c r="Z460" s="255">
        <v>42562</v>
      </c>
      <c r="AA460" s="254" t="s">
        <v>4811</v>
      </c>
      <c r="AB460" s="254" t="s">
        <v>2310</v>
      </c>
      <c r="AC460" s="256" t="s">
        <v>872</v>
      </c>
      <c r="AD460" s="257">
        <v>42576</v>
      </c>
      <c r="AE460" s="258">
        <v>17</v>
      </c>
    </row>
    <row r="461" spans="1:31" ht="24.95" customHeight="1" x14ac:dyDescent="0.25">
      <c r="A461" s="232">
        <v>454</v>
      </c>
      <c r="B461" s="241" t="s">
        <v>2321</v>
      </c>
      <c r="C461" s="241">
        <f t="shared" si="7"/>
        <v>11</v>
      </c>
      <c r="D461" s="241"/>
      <c r="E461" s="242"/>
      <c r="F461" s="241" t="s">
        <v>4812</v>
      </c>
      <c r="G461" s="241">
        <v>11</v>
      </c>
      <c r="H461" s="241" t="s">
        <v>4812</v>
      </c>
      <c r="I461" s="242"/>
      <c r="J461" s="242"/>
      <c r="K461" s="281" t="s">
        <v>2323</v>
      </c>
      <c r="L461" s="243">
        <v>42555</v>
      </c>
      <c r="M461" s="244" t="s">
        <v>271</v>
      </c>
      <c r="N461" s="264" t="s">
        <v>2324</v>
      </c>
      <c r="O461" s="318">
        <v>6000</v>
      </c>
      <c r="P461" s="246" t="s">
        <v>3432</v>
      </c>
      <c r="Q461" s="265" t="s">
        <v>203</v>
      </c>
      <c r="R461" s="242"/>
      <c r="S461" s="248" t="s">
        <v>203</v>
      </c>
      <c r="T461" s="249">
        <v>42555</v>
      </c>
      <c r="U461" s="251" t="s">
        <v>286</v>
      </c>
      <c r="V461" s="251" t="s">
        <v>70</v>
      </c>
      <c r="W461" s="252">
        <v>42557</v>
      </c>
      <c r="X461" s="253" t="s">
        <v>2309</v>
      </c>
      <c r="Y461" s="254" t="s">
        <v>203</v>
      </c>
      <c r="Z461" s="255">
        <v>42562</v>
      </c>
      <c r="AA461" s="254" t="s">
        <v>2325</v>
      </c>
      <c r="AB461" s="254" t="s">
        <v>2310</v>
      </c>
      <c r="AC461" s="266" t="s">
        <v>203</v>
      </c>
      <c r="AD461" s="257"/>
      <c r="AE461" s="258" t="s">
        <v>404</v>
      </c>
    </row>
    <row r="462" spans="1:31" ht="24.95" customHeight="1" x14ac:dyDescent="0.25">
      <c r="A462" s="232">
        <v>455</v>
      </c>
      <c r="B462" s="241" t="s">
        <v>2326</v>
      </c>
      <c r="C462" s="241">
        <f t="shared" si="7"/>
        <v>11</v>
      </c>
      <c r="D462" s="241"/>
      <c r="E462" s="242"/>
      <c r="F462" s="241" t="s">
        <v>4813</v>
      </c>
      <c r="G462" s="241">
        <v>11</v>
      </c>
      <c r="H462" s="241" t="s">
        <v>4813</v>
      </c>
      <c r="I462" s="242"/>
      <c r="J462" s="242"/>
      <c r="K462" s="281" t="s">
        <v>2328</v>
      </c>
      <c r="L462" s="243">
        <v>42555</v>
      </c>
      <c r="M462" s="244" t="s">
        <v>271</v>
      </c>
      <c r="N462" s="264" t="s">
        <v>3433</v>
      </c>
      <c r="O462" s="318">
        <v>3000</v>
      </c>
      <c r="P462" s="246" t="s">
        <v>3434</v>
      </c>
      <c r="Q462" s="265" t="s">
        <v>203</v>
      </c>
      <c r="R462" s="242"/>
      <c r="S462" s="248" t="s">
        <v>203</v>
      </c>
      <c r="T462" s="249">
        <v>42555</v>
      </c>
      <c r="U462" s="251" t="s">
        <v>286</v>
      </c>
      <c r="V462" s="251" t="s">
        <v>70</v>
      </c>
      <c r="W462" s="252">
        <v>42557</v>
      </c>
      <c r="X462" s="253" t="s">
        <v>2309</v>
      </c>
      <c r="Y462" s="254" t="s">
        <v>203</v>
      </c>
      <c r="Z462" s="255">
        <v>42563</v>
      </c>
      <c r="AA462" s="254" t="s">
        <v>2329</v>
      </c>
      <c r="AB462" s="254" t="s">
        <v>2310</v>
      </c>
      <c r="AC462" s="266" t="s">
        <v>203</v>
      </c>
      <c r="AD462" s="257">
        <v>42563</v>
      </c>
      <c r="AE462" s="258">
        <v>30</v>
      </c>
    </row>
    <row r="463" spans="1:31" ht="24.95" customHeight="1" x14ac:dyDescent="0.25">
      <c r="A463" s="232">
        <v>456</v>
      </c>
      <c r="B463" s="241" t="s">
        <v>2330</v>
      </c>
      <c r="C463" s="241">
        <f t="shared" si="7"/>
        <v>11</v>
      </c>
      <c r="D463" s="241"/>
      <c r="E463" s="242"/>
      <c r="F463" s="241" t="s">
        <v>4814</v>
      </c>
      <c r="G463" s="241">
        <v>11</v>
      </c>
      <c r="H463" s="241" t="s">
        <v>4814</v>
      </c>
      <c r="I463" s="242"/>
      <c r="J463" s="242"/>
      <c r="K463" s="281" t="s">
        <v>2332</v>
      </c>
      <c r="L463" s="243">
        <v>42555</v>
      </c>
      <c r="M463" s="244" t="s">
        <v>271</v>
      </c>
      <c r="N463" s="264" t="s">
        <v>2333</v>
      </c>
      <c r="O463" s="318">
        <v>9000</v>
      </c>
      <c r="P463" s="246" t="s">
        <v>3435</v>
      </c>
      <c r="Q463" s="265" t="s">
        <v>203</v>
      </c>
      <c r="R463" s="242"/>
      <c r="S463" s="248" t="s">
        <v>203</v>
      </c>
      <c r="T463" s="249">
        <v>42555</v>
      </c>
      <c r="U463" s="251" t="s">
        <v>286</v>
      </c>
      <c r="V463" s="251" t="s">
        <v>70</v>
      </c>
      <c r="W463" s="252">
        <v>42557</v>
      </c>
      <c r="X463" s="253" t="s">
        <v>2309</v>
      </c>
      <c r="Y463" s="254" t="s">
        <v>203</v>
      </c>
      <c r="Z463" s="255">
        <v>42562</v>
      </c>
      <c r="AA463" s="254" t="s">
        <v>2334</v>
      </c>
      <c r="AB463" s="254" t="s">
        <v>2310</v>
      </c>
      <c r="AC463" s="266" t="s">
        <v>203</v>
      </c>
      <c r="AD463" s="257"/>
      <c r="AE463" s="258" t="s">
        <v>404</v>
      </c>
    </row>
    <row r="464" spans="1:31" ht="24.95" customHeight="1" x14ac:dyDescent="0.25">
      <c r="A464" s="232">
        <v>457</v>
      </c>
      <c r="B464" s="241" t="s">
        <v>2335</v>
      </c>
      <c r="C464" s="241">
        <f t="shared" si="7"/>
        <v>11</v>
      </c>
      <c r="D464" s="241"/>
      <c r="E464" s="242"/>
      <c r="F464" s="241" t="s">
        <v>4815</v>
      </c>
      <c r="G464" s="241">
        <v>11</v>
      </c>
      <c r="H464" s="241" t="s">
        <v>4815</v>
      </c>
      <c r="I464" s="242"/>
      <c r="J464" s="242"/>
      <c r="K464" s="281" t="s">
        <v>2337</v>
      </c>
      <c r="L464" s="243">
        <v>42555</v>
      </c>
      <c r="M464" s="244" t="s">
        <v>271</v>
      </c>
      <c r="N464" s="264" t="s">
        <v>2338</v>
      </c>
      <c r="O464" s="318">
        <v>19000</v>
      </c>
      <c r="P464" s="246" t="s">
        <v>3436</v>
      </c>
      <c r="Q464" s="265" t="s">
        <v>203</v>
      </c>
      <c r="R464" s="242"/>
      <c r="S464" s="248" t="s">
        <v>203</v>
      </c>
      <c r="T464" s="249">
        <v>42587</v>
      </c>
      <c r="U464" s="251" t="s">
        <v>286</v>
      </c>
      <c r="V464" s="251" t="s">
        <v>70</v>
      </c>
      <c r="W464" s="252">
        <v>42557</v>
      </c>
      <c r="X464" s="253" t="s">
        <v>3681</v>
      </c>
      <c r="Y464" s="254" t="s">
        <v>203</v>
      </c>
      <c r="Z464" s="255">
        <v>42562</v>
      </c>
      <c r="AA464" s="254" t="s">
        <v>4816</v>
      </c>
      <c r="AB464" s="254" t="s">
        <v>2310</v>
      </c>
      <c r="AC464" s="256" t="s">
        <v>207</v>
      </c>
      <c r="AD464" s="257"/>
      <c r="AE464" s="258">
        <v>42593</v>
      </c>
    </row>
    <row r="465" spans="1:31" ht="24.95" customHeight="1" x14ac:dyDescent="0.25">
      <c r="A465" s="232">
        <v>458</v>
      </c>
      <c r="B465" s="241" t="s">
        <v>2339</v>
      </c>
      <c r="C465" s="241">
        <f t="shared" si="7"/>
        <v>11</v>
      </c>
      <c r="D465" s="241"/>
      <c r="E465" s="242"/>
      <c r="F465" s="241" t="s">
        <v>4817</v>
      </c>
      <c r="G465" s="241">
        <v>11</v>
      </c>
      <c r="H465" s="241" t="s">
        <v>4817</v>
      </c>
      <c r="I465" s="242"/>
      <c r="J465" s="242"/>
      <c r="K465" s="281" t="s">
        <v>2341</v>
      </c>
      <c r="L465" s="243">
        <v>42555</v>
      </c>
      <c r="M465" s="244" t="s">
        <v>271</v>
      </c>
      <c r="N465" s="264" t="s">
        <v>2342</v>
      </c>
      <c r="O465" s="318">
        <v>7000</v>
      </c>
      <c r="P465" s="246" t="s">
        <v>2343</v>
      </c>
      <c r="Q465" s="265" t="s">
        <v>203</v>
      </c>
      <c r="R465" s="242"/>
      <c r="S465" s="248" t="s">
        <v>203</v>
      </c>
      <c r="T465" s="249">
        <v>42587</v>
      </c>
      <c r="U465" s="251" t="s">
        <v>286</v>
      </c>
      <c r="V465" s="251" t="s">
        <v>70</v>
      </c>
      <c r="W465" s="252">
        <v>42556</v>
      </c>
      <c r="X465" s="253" t="s">
        <v>3682</v>
      </c>
      <c r="Y465" s="254" t="s">
        <v>203</v>
      </c>
      <c r="Z465" s="255">
        <v>42562</v>
      </c>
      <c r="AA465" s="254" t="s">
        <v>4818</v>
      </c>
      <c r="AB465" s="254" t="s">
        <v>2310</v>
      </c>
      <c r="AC465" s="256" t="s">
        <v>207</v>
      </c>
      <c r="AD465" s="257">
        <v>42587</v>
      </c>
      <c r="AE465" s="258">
        <v>6</v>
      </c>
    </row>
    <row r="466" spans="1:31" ht="24.95" customHeight="1" x14ac:dyDescent="0.25">
      <c r="A466" s="232">
        <v>459</v>
      </c>
      <c r="B466" s="241" t="s">
        <v>2345</v>
      </c>
      <c r="C466" s="241">
        <f t="shared" si="7"/>
        <v>11</v>
      </c>
      <c r="D466" s="241"/>
      <c r="E466" s="242"/>
      <c r="F466" s="241" t="s">
        <v>4819</v>
      </c>
      <c r="G466" s="241">
        <v>11</v>
      </c>
      <c r="H466" s="241" t="s">
        <v>4819</v>
      </c>
      <c r="I466" s="242"/>
      <c r="J466" s="242"/>
      <c r="K466" s="281" t="s">
        <v>2347</v>
      </c>
      <c r="L466" s="243">
        <v>42555</v>
      </c>
      <c r="M466" s="244" t="s">
        <v>271</v>
      </c>
      <c r="N466" s="264" t="s">
        <v>2348</v>
      </c>
      <c r="O466" s="318">
        <v>3500</v>
      </c>
      <c r="P466" s="246" t="s">
        <v>2349</v>
      </c>
      <c r="Q466" s="265" t="s">
        <v>203</v>
      </c>
      <c r="R466" s="242"/>
      <c r="S466" s="248" t="s">
        <v>203</v>
      </c>
      <c r="T466" s="249">
        <v>42555</v>
      </c>
      <c r="U466" s="251" t="s">
        <v>286</v>
      </c>
      <c r="V466" s="251" t="s">
        <v>70</v>
      </c>
      <c r="W466" s="252">
        <v>42557</v>
      </c>
      <c r="X466" s="253" t="s">
        <v>2309</v>
      </c>
      <c r="Y466" s="254" t="s">
        <v>203</v>
      </c>
      <c r="Z466" s="255">
        <v>42562</v>
      </c>
      <c r="AA466" s="254" t="s">
        <v>2350</v>
      </c>
      <c r="AB466" s="254" t="s">
        <v>2310</v>
      </c>
      <c r="AC466" s="256" t="s">
        <v>1888</v>
      </c>
      <c r="AD466" s="257"/>
      <c r="AE466" s="258" t="s">
        <v>404</v>
      </c>
    </row>
    <row r="467" spans="1:31" ht="24.95" customHeight="1" x14ac:dyDescent="0.25">
      <c r="A467" s="232">
        <v>460</v>
      </c>
      <c r="B467" s="241" t="s">
        <v>2351</v>
      </c>
      <c r="C467" s="241">
        <f t="shared" si="7"/>
        <v>11</v>
      </c>
      <c r="D467" s="241"/>
      <c r="E467" s="242"/>
      <c r="F467" s="241" t="s">
        <v>4820</v>
      </c>
      <c r="G467" s="241">
        <v>11</v>
      </c>
      <c r="H467" s="241" t="s">
        <v>4820</v>
      </c>
      <c r="I467" s="242"/>
      <c r="J467" s="242"/>
      <c r="K467" s="281" t="s">
        <v>2353</v>
      </c>
      <c r="L467" s="243">
        <v>42555</v>
      </c>
      <c r="M467" s="244" t="s">
        <v>271</v>
      </c>
      <c r="N467" s="264" t="s">
        <v>3437</v>
      </c>
      <c r="O467" s="318">
        <v>3000</v>
      </c>
      <c r="P467" s="246" t="s">
        <v>3438</v>
      </c>
      <c r="Q467" s="265" t="s">
        <v>203</v>
      </c>
      <c r="R467" s="242"/>
      <c r="S467" s="248" t="s">
        <v>203</v>
      </c>
      <c r="T467" s="249">
        <v>42555</v>
      </c>
      <c r="U467" s="251" t="s">
        <v>286</v>
      </c>
      <c r="V467" s="251" t="s">
        <v>70</v>
      </c>
      <c r="W467" s="252">
        <v>42556</v>
      </c>
      <c r="X467" s="253" t="s">
        <v>3293</v>
      </c>
      <c r="Y467" s="254" t="s">
        <v>204</v>
      </c>
      <c r="Z467" s="255">
        <v>42583</v>
      </c>
      <c r="AA467" s="254" t="s">
        <v>1138</v>
      </c>
      <c r="AB467" s="254" t="s">
        <v>2354</v>
      </c>
      <c r="AC467" s="256" t="s">
        <v>206</v>
      </c>
      <c r="AD467" s="257"/>
      <c r="AE467" s="258" t="s">
        <v>355</v>
      </c>
    </row>
    <row r="468" spans="1:31" ht="24.95" customHeight="1" x14ac:dyDescent="0.25">
      <c r="A468" s="232">
        <v>461</v>
      </c>
      <c r="B468" s="241" t="s">
        <v>2355</v>
      </c>
      <c r="C468" s="241">
        <f t="shared" si="7"/>
        <v>11</v>
      </c>
      <c r="D468" s="241"/>
      <c r="E468" s="242"/>
      <c r="F468" s="241" t="s">
        <v>4821</v>
      </c>
      <c r="G468" s="241">
        <v>11</v>
      </c>
      <c r="H468" s="241" t="s">
        <v>4821</v>
      </c>
      <c r="I468" s="242"/>
      <c r="J468" s="242"/>
      <c r="K468" s="281" t="s">
        <v>2357</v>
      </c>
      <c r="L468" s="243">
        <v>42555</v>
      </c>
      <c r="M468" s="244" t="s">
        <v>271</v>
      </c>
      <c r="N468" s="264" t="s">
        <v>3439</v>
      </c>
      <c r="O468" s="318">
        <v>3000</v>
      </c>
      <c r="P468" s="246" t="s">
        <v>3440</v>
      </c>
      <c r="Q468" s="265" t="s">
        <v>203</v>
      </c>
      <c r="R468" s="242"/>
      <c r="S468" s="248" t="s">
        <v>203</v>
      </c>
      <c r="T468" s="249">
        <v>42555</v>
      </c>
      <c r="U468" s="251" t="s">
        <v>286</v>
      </c>
      <c r="V468" s="251" t="s">
        <v>70</v>
      </c>
      <c r="W468" s="252">
        <v>42556</v>
      </c>
      <c r="X468" s="253" t="s">
        <v>2344</v>
      </c>
      <c r="Y468" s="254" t="s">
        <v>203</v>
      </c>
      <c r="Z468" s="255">
        <v>42562</v>
      </c>
      <c r="AA468" s="254" t="s">
        <v>2358</v>
      </c>
      <c r="AB468" s="254" t="s">
        <v>2310</v>
      </c>
      <c r="AC468" s="256" t="s">
        <v>1888</v>
      </c>
      <c r="AD468" s="257"/>
      <c r="AE468" s="258" t="s">
        <v>404</v>
      </c>
    </row>
    <row r="469" spans="1:31" ht="24.95" customHeight="1" x14ac:dyDescent="0.25">
      <c r="A469" s="232">
        <v>462</v>
      </c>
      <c r="B469" s="241" t="s">
        <v>2359</v>
      </c>
      <c r="C469" s="241">
        <f t="shared" si="7"/>
        <v>11</v>
      </c>
      <c r="D469" s="241"/>
      <c r="E469" s="242"/>
      <c r="F469" s="241" t="s">
        <v>4822</v>
      </c>
      <c r="G469" s="241">
        <v>11</v>
      </c>
      <c r="H469" s="241" t="s">
        <v>4822</v>
      </c>
      <c r="I469" s="242"/>
      <c r="J469" s="242"/>
      <c r="K469" s="299" t="s">
        <v>2361</v>
      </c>
      <c r="L469" s="243">
        <v>42555</v>
      </c>
      <c r="M469" s="244" t="s">
        <v>271</v>
      </c>
      <c r="N469" s="264" t="s">
        <v>2362</v>
      </c>
      <c r="O469" s="318">
        <v>4000</v>
      </c>
      <c r="P469" s="246" t="s">
        <v>2363</v>
      </c>
      <c r="Q469" s="265" t="s">
        <v>203</v>
      </c>
      <c r="R469" s="242"/>
      <c r="S469" s="248" t="s">
        <v>203</v>
      </c>
      <c r="T469" s="249">
        <v>42555</v>
      </c>
      <c r="U469" s="251" t="s">
        <v>286</v>
      </c>
      <c r="V469" s="251" t="s">
        <v>70</v>
      </c>
      <c r="W469" s="252">
        <v>42556</v>
      </c>
      <c r="X469" s="253" t="s">
        <v>2364</v>
      </c>
      <c r="Y469" s="254" t="s">
        <v>203</v>
      </c>
      <c r="Z469" s="255">
        <v>42579</v>
      </c>
      <c r="AA469" s="254" t="s">
        <v>2365</v>
      </c>
      <c r="AB469" s="254" t="s">
        <v>2366</v>
      </c>
      <c r="AC469" s="256" t="s">
        <v>1888</v>
      </c>
      <c r="AD469" s="257">
        <v>42577</v>
      </c>
      <c r="AE469" s="258">
        <v>16</v>
      </c>
    </row>
    <row r="470" spans="1:31" ht="24.95" customHeight="1" x14ac:dyDescent="0.25">
      <c r="A470" s="232">
        <v>463</v>
      </c>
      <c r="B470" s="241" t="s">
        <v>2367</v>
      </c>
      <c r="C470" s="241">
        <f t="shared" si="7"/>
        <v>11</v>
      </c>
      <c r="D470" s="241"/>
      <c r="E470" s="242"/>
      <c r="F470" s="241" t="s">
        <v>4823</v>
      </c>
      <c r="G470" s="241">
        <v>11</v>
      </c>
      <c r="H470" s="241" t="s">
        <v>4823</v>
      </c>
      <c r="I470" s="242"/>
      <c r="J470" s="242"/>
      <c r="K470" s="281" t="s">
        <v>2369</v>
      </c>
      <c r="L470" s="243">
        <v>42555</v>
      </c>
      <c r="M470" s="244" t="s">
        <v>271</v>
      </c>
      <c r="N470" s="264" t="s">
        <v>2370</v>
      </c>
      <c r="O470" s="318">
        <v>3000</v>
      </c>
      <c r="P470" s="246" t="s">
        <v>3441</v>
      </c>
      <c r="Q470" s="265" t="s">
        <v>203</v>
      </c>
      <c r="R470" s="242"/>
      <c r="S470" s="248" t="s">
        <v>204</v>
      </c>
      <c r="T470" s="249">
        <v>42563</v>
      </c>
      <c r="U470" s="251" t="s">
        <v>286</v>
      </c>
      <c r="V470" s="251" t="s">
        <v>70</v>
      </c>
      <c r="W470" s="252">
        <v>42556</v>
      </c>
      <c r="X470" s="253" t="s">
        <v>3293</v>
      </c>
      <c r="Y470" s="254" t="s">
        <v>206</v>
      </c>
      <c r="Z470" s="255">
        <v>42572</v>
      </c>
      <c r="AA470" s="254" t="s">
        <v>2371</v>
      </c>
      <c r="AB470" s="254" t="s">
        <v>2372</v>
      </c>
      <c r="AC470" s="256" t="s">
        <v>3683</v>
      </c>
      <c r="AD470" s="257"/>
      <c r="AE470" s="258" t="s">
        <v>355</v>
      </c>
    </row>
    <row r="471" spans="1:31" ht="24.95" customHeight="1" x14ac:dyDescent="0.25">
      <c r="A471" s="232">
        <v>464</v>
      </c>
      <c r="B471" s="241" t="s">
        <v>2373</v>
      </c>
      <c r="C471" s="241">
        <f t="shared" si="7"/>
        <v>11</v>
      </c>
      <c r="D471" s="241"/>
      <c r="E471" s="242"/>
      <c r="F471" s="241" t="s">
        <v>4824</v>
      </c>
      <c r="G471" s="241">
        <v>11</v>
      </c>
      <c r="H471" s="241" t="s">
        <v>4824</v>
      </c>
      <c r="I471" s="242"/>
      <c r="J471" s="242"/>
      <c r="K471" s="281" t="s">
        <v>2375</v>
      </c>
      <c r="L471" s="243">
        <v>42555</v>
      </c>
      <c r="M471" s="244" t="s">
        <v>271</v>
      </c>
      <c r="N471" s="264" t="s">
        <v>2370</v>
      </c>
      <c r="O471" s="318">
        <v>6000</v>
      </c>
      <c r="P471" s="246" t="s">
        <v>2376</v>
      </c>
      <c r="Q471" s="265" t="s">
        <v>203</v>
      </c>
      <c r="R471" s="242"/>
      <c r="S471" s="248" t="s">
        <v>203</v>
      </c>
      <c r="T471" s="249">
        <v>42555</v>
      </c>
      <c r="U471" s="251" t="s">
        <v>286</v>
      </c>
      <c r="V471" s="251" t="s">
        <v>70</v>
      </c>
      <c r="W471" s="252">
        <v>42556</v>
      </c>
      <c r="X471" s="253" t="s">
        <v>3684</v>
      </c>
      <c r="Y471" s="254" t="s">
        <v>203</v>
      </c>
      <c r="Z471" s="255">
        <v>42562</v>
      </c>
      <c r="AA471" s="254" t="s">
        <v>4825</v>
      </c>
      <c r="AB471" s="254" t="s">
        <v>1065</v>
      </c>
      <c r="AC471" s="256" t="s">
        <v>872</v>
      </c>
      <c r="AD471" s="257">
        <v>42570</v>
      </c>
      <c r="AE471" s="258">
        <v>23</v>
      </c>
    </row>
    <row r="472" spans="1:31" ht="24.95" customHeight="1" x14ac:dyDescent="0.25">
      <c r="A472" s="232">
        <v>465</v>
      </c>
      <c r="B472" s="241" t="s">
        <v>2377</v>
      </c>
      <c r="C472" s="241">
        <f t="shared" si="7"/>
        <v>11</v>
      </c>
      <c r="D472" s="241"/>
      <c r="E472" s="242"/>
      <c r="F472" s="241" t="s">
        <v>4826</v>
      </c>
      <c r="G472" s="241">
        <v>11</v>
      </c>
      <c r="H472" s="241" t="s">
        <v>4826</v>
      </c>
      <c r="I472" s="242"/>
      <c r="J472" s="242"/>
      <c r="K472" s="281" t="s">
        <v>2379</v>
      </c>
      <c r="L472" s="243">
        <v>42555</v>
      </c>
      <c r="M472" s="244" t="s">
        <v>271</v>
      </c>
      <c r="N472" s="264" t="s">
        <v>2380</v>
      </c>
      <c r="O472" s="318">
        <v>3000</v>
      </c>
      <c r="P472" s="246" t="s">
        <v>3442</v>
      </c>
      <c r="Q472" s="265" t="s">
        <v>203</v>
      </c>
      <c r="R472" s="242"/>
      <c r="S472" s="248" t="s">
        <v>203</v>
      </c>
      <c r="T472" s="249">
        <v>42555</v>
      </c>
      <c r="U472" s="251" t="s">
        <v>286</v>
      </c>
      <c r="V472" s="251" t="s">
        <v>70</v>
      </c>
      <c r="W472" s="252">
        <v>42556</v>
      </c>
      <c r="X472" s="253" t="s">
        <v>2344</v>
      </c>
      <c r="Y472" s="254" t="s">
        <v>203</v>
      </c>
      <c r="Z472" s="255">
        <v>42562</v>
      </c>
      <c r="AA472" s="254" t="s">
        <v>2381</v>
      </c>
      <c r="AB472" s="254" t="s">
        <v>2310</v>
      </c>
      <c r="AC472" s="256" t="s">
        <v>203</v>
      </c>
      <c r="AD472" s="257"/>
      <c r="AE472" s="258" t="s">
        <v>404</v>
      </c>
    </row>
    <row r="473" spans="1:31" ht="24.95" customHeight="1" x14ac:dyDescent="0.25">
      <c r="A473" s="232">
        <v>466</v>
      </c>
      <c r="B473" s="241" t="s">
        <v>2382</v>
      </c>
      <c r="C473" s="241">
        <f t="shared" si="7"/>
        <v>11</v>
      </c>
      <c r="D473" s="241"/>
      <c r="E473" s="242"/>
      <c r="F473" s="241" t="s">
        <v>4827</v>
      </c>
      <c r="G473" s="241">
        <v>11</v>
      </c>
      <c r="H473" s="241" t="s">
        <v>4827</v>
      </c>
      <c r="I473" s="242"/>
      <c r="J473" s="242"/>
      <c r="K473" s="281" t="s">
        <v>2384</v>
      </c>
      <c r="L473" s="243">
        <v>42555</v>
      </c>
      <c r="M473" s="244" t="s">
        <v>271</v>
      </c>
      <c r="N473" s="264" t="s">
        <v>2370</v>
      </c>
      <c r="O473" s="318">
        <v>2500</v>
      </c>
      <c r="P473" s="246" t="s">
        <v>2385</v>
      </c>
      <c r="Q473" s="265" t="s">
        <v>203</v>
      </c>
      <c r="R473" s="242"/>
      <c r="S473" s="248" t="s">
        <v>204</v>
      </c>
      <c r="T473" s="249">
        <v>42563</v>
      </c>
      <c r="U473" s="251" t="s">
        <v>286</v>
      </c>
      <c r="V473" s="251" t="s">
        <v>70</v>
      </c>
      <c r="W473" s="252">
        <v>42556</v>
      </c>
      <c r="X473" s="253" t="s">
        <v>3685</v>
      </c>
      <c r="Y473" s="254" t="s">
        <v>204</v>
      </c>
      <c r="Z473" s="255">
        <v>42562</v>
      </c>
      <c r="AA473" s="254" t="s">
        <v>2386</v>
      </c>
      <c r="AB473" s="254" t="s">
        <v>1519</v>
      </c>
      <c r="AC473" s="256" t="s">
        <v>207</v>
      </c>
      <c r="AD473" s="257">
        <v>42563</v>
      </c>
      <c r="AE473" s="258">
        <v>30</v>
      </c>
    </row>
    <row r="474" spans="1:31" ht="24.95" customHeight="1" x14ac:dyDescent="0.25">
      <c r="A474" s="232">
        <v>467</v>
      </c>
      <c r="B474" s="241" t="s">
        <v>2387</v>
      </c>
      <c r="C474" s="241">
        <f t="shared" si="7"/>
        <v>11</v>
      </c>
      <c r="D474" s="241"/>
      <c r="E474" s="242"/>
      <c r="F474" s="241" t="s">
        <v>4828</v>
      </c>
      <c r="G474" s="241">
        <v>11</v>
      </c>
      <c r="H474" s="241" t="s">
        <v>4828</v>
      </c>
      <c r="I474" s="242"/>
      <c r="J474" s="242"/>
      <c r="K474" s="281" t="s">
        <v>2389</v>
      </c>
      <c r="L474" s="243">
        <v>42555</v>
      </c>
      <c r="M474" s="244" t="s">
        <v>271</v>
      </c>
      <c r="N474" s="264" t="s">
        <v>2390</v>
      </c>
      <c r="O474" s="318">
        <v>3000</v>
      </c>
      <c r="P474" s="246" t="s">
        <v>3443</v>
      </c>
      <c r="Q474" s="265" t="s">
        <v>203</v>
      </c>
      <c r="R474" s="242"/>
      <c r="S474" s="248" t="s">
        <v>203</v>
      </c>
      <c r="T474" s="249">
        <v>42555</v>
      </c>
      <c r="U474" s="251" t="s">
        <v>286</v>
      </c>
      <c r="V474" s="251" t="s">
        <v>70</v>
      </c>
      <c r="W474" s="252">
        <v>42556</v>
      </c>
      <c r="X474" s="253" t="s">
        <v>2391</v>
      </c>
      <c r="Y474" s="254" t="s">
        <v>203</v>
      </c>
      <c r="Z474" s="255">
        <v>42562</v>
      </c>
      <c r="AA474" s="254" t="s">
        <v>2392</v>
      </c>
      <c r="AB474" s="310" t="s">
        <v>2393</v>
      </c>
      <c r="AC474" s="256" t="s">
        <v>203</v>
      </c>
      <c r="AD474" s="257"/>
      <c r="AE474" s="258" t="s">
        <v>404</v>
      </c>
    </row>
    <row r="475" spans="1:31" ht="24.95" customHeight="1" x14ac:dyDescent="0.25">
      <c r="A475" s="232">
        <v>468</v>
      </c>
      <c r="B475" s="241" t="s">
        <v>2394</v>
      </c>
      <c r="C475" s="241">
        <f t="shared" si="7"/>
        <v>11</v>
      </c>
      <c r="D475" s="241"/>
      <c r="E475" s="242"/>
      <c r="F475" s="241" t="s">
        <v>4829</v>
      </c>
      <c r="G475" s="241">
        <v>11</v>
      </c>
      <c r="H475" s="241" t="s">
        <v>4829</v>
      </c>
      <c r="I475" s="242"/>
      <c r="J475" s="242"/>
      <c r="K475" s="281" t="s">
        <v>2396</v>
      </c>
      <c r="L475" s="243">
        <v>42555</v>
      </c>
      <c r="M475" s="244" t="s">
        <v>271</v>
      </c>
      <c r="N475" s="264" t="s">
        <v>2397</v>
      </c>
      <c r="O475" s="318">
        <v>24000</v>
      </c>
      <c r="P475" s="246" t="s">
        <v>2398</v>
      </c>
      <c r="Q475" s="265" t="s">
        <v>203</v>
      </c>
      <c r="R475" s="242"/>
      <c r="S475" s="248" t="s">
        <v>203</v>
      </c>
      <c r="T475" s="249">
        <v>42577</v>
      </c>
      <c r="U475" s="251" t="s">
        <v>286</v>
      </c>
      <c r="V475" s="251" t="s">
        <v>70</v>
      </c>
      <c r="W475" s="252">
        <v>42556</v>
      </c>
      <c r="X475" s="253" t="s">
        <v>3686</v>
      </c>
      <c r="Y475" s="254" t="s">
        <v>203</v>
      </c>
      <c r="Z475" s="255">
        <v>42556</v>
      </c>
      <c r="AA475" s="254" t="s">
        <v>2399</v>
      </c>
      <c r="AB475" s="254" t="s">
        <v>2400</v>
      </c>
      <c r="AC475" s="256" t="s">
        <v>872</v>
      </c>
      <c r="AD475" s="257">
        <v>42578</v>
      </c>
      <c r="AE475" s="258">
        <v>15</v>
      </c>
    </row>
    <row r="476" spans="1:31" ht="24.95" customHeight="1" x14ac:dyDescent="0.25">
      <c r="A476" s="232">
        <v>469</v>
      </c>
      <c r="B476" s="241" t="s">
        <v>2401</v>
      </c>
      <c r="C476" s="241">
        <f t="shared" si="7"/>
        <v>11</v>
      </c>
      <c r="D476" s="241"/>
      <c r="E476" s="242"/>
      <c r="F476" s="241" t="s">
        <v>4830</v>
      </c>
      <c r="G476" s="241">
        <v>11</v>
      </c>
      <c r="H476" s="241" t="s">
        <v>4830</v>
      </c>
      <c r="I476" s="242"/>
      <c r="J476" s="242"/>
      <c r="K476" s="281" t="s">
        <v>2403</v>
      </c>
      <c r="L476" s="243">
        <v>42555</v>
      </c>
      <c r="M476" s="244" t="s">
        <v>271</v>
      </c>
      <c r="N476" s="264" t="s">
        <v>2404</v>
      </c>
      <c r="O476" s="318">
        <v>3500</v>
      </c>
      <c r="P476" s="246" t="s">
        <v>2405</v>
      </c>
      <c r="Q476" s="265" t="s">
        <v>203</v>
      </c>
      <c r="R476" s="242"/>
      <c r="S476" s="248" t="s">
        <v>203</v>
      </c>
      <c r="T476" s="249">
        <v>42576</v>
      </c>
      <c r="U476" s="251" t="s">
        <v>286</v>
      </c>
      <c r="V476" s="251" t="s">
        <v>70</v>
      </c>
      <c r="W476" s="252">
        <v>42556</v>
      </c>
      <c r="X476" s="253" t="s">
        <v>3687</v>
      </c>
      <c r="Y476" s="254" t="s">
        <v>203</v>
      </c>
      <c r="Z476" s="255">
        <v>42563</v>
      </c>
      <c r="AA476" s="254" t="s">
        <v>2406</v>
      </c>
      <c r="AB476" s="310" t="s">
        <v>2393</v>
      </c>
      <c r="AC476" s="256" t="s">
        <v>872</v>
      </c>
      <c r="AD476" s="257">
        <v>42576</v>
      </c>
      <c r="AE476" s="258">
        <v>17</v>
      </c>
    </row>
    <row r="477" spans="1:31" ht="24.95" customHeight="1" x14ac:dyDescent="0.25">
      <c r="A477" s="232">
        <v>470</v>
      </c>
      <c r="B477" s="241" t="s">
        <v>2407</v>
      </c>
      <c r="C477" s="241">
        <f t="shared" si="7"/>
        <v>11</v>
      </c>
      <c r="D477" s="241"/>
      <c r="E477" s="242"/>
      <c r="F477" s="241" t="s">
        <v>4831</v>
      </c>
      <c r="G477" s="241">
        <v>11</v>
      </c>
      <c r="H477" s="241" t="s">
        <v>4831</v>
      </c>
      <c r="I477" s="242"/>
      <c r="J477" s="242"/>
      <c r="K477" s="281" t="s">
        <v>2409</v>
      </c>
      <c r="L477" s="243">
        <v>42555</v>
      </c>
      <c r="M477" s="244" t="s">
        <v>271</v>
      </c>
      <c r="N477" s="264" t="s">
        <v>2410</v>
      </c>
      <c r="O477" s="318">
        <v>7000</v>
      </c>
      <c r="P477" s="246" t="s">
        <v>2411</v>
      </c>
      <c r="Q477" s="265" t="s">
        <v>203</v>
      </c>
      <c r="R477" s="242"/>
      <c r="S477" s="248" t="s">
        <v>203</v>
      </c>
      <c r="T477" s="249">
        <v>42555</v>
      </c>
      <c r="U477" s="251" t="s">
        <v>286</v>
      </c>
      <c r="V477" s="251" t="s">
        <v>70</v>
      </c>
      <c r="W477" s="252">
        <v>42556</v>
      </c>
      <c r="X477" s="253" t="s">
        <v>2412</v>
      </c>
      <c r="Y477" s="254" t="s">
        <v>203</v>
      </c>
      <c r="Z477" s="255">
        <v>42563</v>
      </c>
      <c r="AA477" s="254" t="s">
        <v>2413</v>
      </c>
      <c r="AB477" s="310" t="s">
        <v>2393</v>
      </c>
      <c r="AC477" s="266" t="s">
        <v>203</v>
      </c>
      <c r="AD477" s="257">
        <v>42563</v>
      </c>
      <c r="AE477" s="258">
        <v>30</v>
      </c>
    </row>
    <row r="478" spans="1:31" ht="24.95" customHeight="1" x14ac:dyDescent="0.25">
      <c r="A478" s="232">
        <v>471</v>
      </c>
      <c r="B478" s="241" t="s">
        <v>2414</v>
      </c>
      <c r="C478" s="241">
        <f t="shared" si="7"/>
        <v>11</v>
      </c>
      <c r="D478" s="241"/>
      <c r="E478" s="242"/>
      <c r="F478" s="241" t="s">
        <v>4832</v>
      </c>
      <c r="G478" s="241">
        <v>11</v>
      </c>
      <c r="H478" s="241" t="s">
        <v>4832</v>
      </c>
      <c r="I478" s="242"/>
      <c r="J478" s="242"/>
      <c r="K478" s="281" t="s">
        <v>2416</v>
      </c>
      <c r="L478" s="243">
        <v>42555</v>
      </c>
      <c r="M478" s="244" t="s">
        <v>301</v>
      </c>
      <c r="N478" s="264" t="s">
        <v>2417</v>
      </c>
      <c r="O478" s="264">
        <v>75158.78</v>
      </c>
      <c r="P478" s="246" t="s">
        <v>2418</v>
      </c>
      <c r="Q478" s="265" t="s">
        <v>203</v>
      </c>
      <c r="R478" s="242"/>
      <c r="S478" s="248" t="s">
        <v>203</v>
      </c>
      <c r="T478" s="249">
        <v>42576</v>
      </c>
      <c r="U478" s="251" t="s">
        <v>432</v>
      </c>
      <c r="V478" s="251" t="s">
        <v>574</v>
      </c>
      <c r="W478" s="252">
        <v>42556</v>
      </c>
      <c r="X478" s="253" t="s">
        <v>4833</v>
      </c>
      <c r="Y478" s="254" t="s">
        <v>203</v>
      </c>
      <c r="Z478" s="255">
        <v>42562</v>
      </c>
      <c r="AA478" s="254" t="s">
        <v>4834</v>
      </c>
      <c r="AB478" s="263"/>
      <c r="AC478" s="256" t="s">
        <v>872</v>
      </c>
      <c r="AD478" s="257">
        <v>42576</v>
      </c>
      <c r="AE478" s="258">
        <v>17</v>
      </c>
    </row>
    <row r="479" spans="1:31" ht="24.95" customHeight="1" x14ac:dyDescent="0.25">
      <c r="A479" s="232">
        <v>472</v>
      </c>
      <c r="B479" s="241" t="s">
        <v>2419</v>
      </c>
      <c r="C479" s="241">
        <f t="shared" si="7"/>
        <v>11</v>
      </c>
      <c r="D479" s="241"/>
      <c r="E479" s="242"/>
      <c r="F479" s="241" t="s">
        <v>4835</v>
      </c>
      <c r="G479" s="241">
        <v>11</v>
      </c>
      <c r="H479" s="241" t="s">
        <v>4835</v>
      </c>
      <c r="I479" s="242"/>
      <c r="J479" s="242"/>
      <c r="K479" s="281" t="s">
        <v>2421</v>
      </c>
      <c r="L479" s="243">
        <v>42555</v>
      </c>
      <c r="M479" s="244" t="s">
        <v>279</v>
      </c>
      <c r="N479" s="264" t="s">
        <v>2422</v>
      </c>
      <c r="O479" s="318">
        <v>63549</v>
      </c>
      <c r="P479" s="246" t="s">
        <v>2423</v>
      </c>
      <c r="Q479" s="265" t="s">
        <v>203</v>
      </c>
      <c r="R479" s="242"/>
      <c r="S479" s="248" t="s">
        <v>204</v>
      </c>
      <c r="T479" s="249">
        <v>42597</v>
      </c>
      <c r="U479" s="251" t="s">
        <v>432</v>
      </c>
      <c r="V479" s="251" t="s">
        <v>574</v>
      </c>
      <c r="W479" s="252">
        <v>42556</v>
      </c>
      <c r="X479" s="253" t="s">
        <v>2424</v>
      </c>
      <c r="Y479" s="254" t="s">
        <v>203</v>
      </c>
      <c r="Z479" s="255">
        <v>42571</v>
      </c>
      <c r="AA479" s="254" t="s">
        <v>2425</v>
      </c>
      <c r="AB479" s="254" t="s">
        <v>2426</v>
      </c>
      <c r="AC479" s="266" t="s">
        <v>203</v>
      </c>
      <c r="AD479" s="257">
        <v>42571</v>
      </c>
      <c r="AE479" s="258">
        <v>22</v>
      </c>
    </row>
    <row r="480" spans="1:31" ht="24.95" customHeight="1" x14ac:dyDescent="0.25">
      <c r="A480" s="232">
        <v>473</v>
      </c>
      <c r="B480" s="241" t="s">
        <v>2428</v>
      </c>
      <c r="C480" s="241">
        <f t="shared" si="7"/>
        <v>11</v>
      </c>
      <c r="D480" s="241"/>
      <c r="E480" s="242"/>
      <c r="F480" s="241" t="s">
        <v>4836</v>
      </c>
      <c r="G480" s="241">
        <v>11</v>
      </c>
      <c r="H480" s="241" t="s">
        <v>4836</v>
      </c>
      <c r="I480" s="242"/>
      <c r="J480" s="242"/>
      <c r="K480" s="281" t="s">
        <v>2430</v>
      </c>
      <c r="L480" s="243">
        <v>42551</v>
      </c>
      <c r="M480" s="244" t="s">
        <v>300</v>
      </c>
      <c r="N480" s="281" t="s">
        <v>2431</v>
      </c>
      <c r="O480" s="269">
        <v>329470.77</v>
      </c>
      <c r="P480" s="246" t="s">
        <v>2432</v>
      </c>
      <c r="Q480" s="265" t="s">
        <v>247</v>
      </c>
      <c r="R480" s="242"/>
      <c r="S480" s="248" t="s">
        <v>116</v>
      </c>
      <c r="T480" s="249">
        <v>42558</v>
      </c>
      <c r="U480" s="250" t="s">
        <v>268</v>
      </c>
      <c r="V480" s="251" t="s">
        <v>112</v>
      </c>
      <c r="W480" s="252">
        <v>42558</v>
      </c>
      <c r="X480" s="253"/>
      <c r="Y480" s="254" t="s">
        <v>204</v>
      </c>
      <c r="Z480" s="255">
        <v>42571</v>
      </c>
      <c r="AA480" s="254" t="s">
        <v>2433</v>
      </c>
      <c r="AB480" s="254" t="s">
        <v>2434</v>
      </c>
      <c r="AC480" s="256" t="s">
        <v>207</v>
      </c>
      <c r="AD480" s="257">
        <v>42572</v>
      </c>
      <c r="AE480" s="258">
        <v>21</v>
      </c>
    </row>
    <row r="481" spans="1:31" ht="24.95" customHeight="1" x14ac:dyDescent="0.25">
      <c r="A481" s="232">
        <v>474</v>
      </c>
      <c r="B481" s="242">
        <v>0</v>
      </c>
      <c r="C481" s="241">
        <f t="shared" si="7"/>
        <v>1</v>
      </c>
      <c r="D481" s="242"/>
      <c r="E481" s="242"/>
      <c r="F481" s="241" t="s">
        <v>4837</v>
      </c>
      <c r="G481" s="241">
        <v>11</v>
      </c>
      <c r="H481" s="241" t="s">
        <v>4837</v>
      </c>
      <c r="I481" s="242"/>
      <c r="J481" s="242"/>
      <c r="K481" s="281" t="s">
        <v>2436</v>
      </c>
      <c r="L481" s="243">
        <v>42551</v>
      </c>
      <c r="M481" s="244" t="s">
        <v>300</v>
      </c>
      <c r="N481" s="264" t="s">
        <v>302</v>
      </c>
      <c r="O481" s="318">
        <v>649035</v>
      </c>
      <c r="P481" s="246" t="s">
        <v>3444</v>
      </c>
      <c r="Q481" s="265" t="s">
        <v>226</v>
      </c>
      <c r="R481" s="242"/>
      <c r="S481" s="248" t="s">
        <v>116</v>
      </c>
      <c r="T481" s="249">
        <v>42557</v>
      </c>
      <c r="U481" s="250" t="s">
        <v>268</v>
      </c>
      <c r="V481" s="251" t="s">
        <v>112</v>
      </c>
      <c r="W481" s="252">
        <v>42558</v>
      </c>
      <c r="X481" s="253"/>
      <c r="Y481" s="263"/>
      <c r="Z481" s="263"/>
      <c r="AA481" s="263"/>
      <c r="AB481" s="263"/>
      <c r="AC481" s="256" t="s">
        <v>872</v>
      </c>
      <c r="AD481" s="257">
        <v>42558</v>
      </c>
      <c r="AE481" s="258">
        <v>35</v>
      </c>
    </row>
    <row r="482" spans="1:31" ht="24.95" customHeight="1" x14ac:dyDescent="0.25">
      <c r="A482" s="232">
        <v>475</v>
      </c>
      <c r="B482" s="241" t="s">
        <v>2437</v>
      </c>
      <c r="C482" s="241">
        <f t="shared" si="7"/>
        <v>11</v>
      </c>
      <c r="D482" s="241"/>
      <c r="E482" s="242"/>
      <c r="F482" s="241" t="s">
        <v>4838</v>
      </c>
      <c r="G482" s="241">
        <v>11</v>
      </c>
      <c r="H482" s="241" t="s">
        <v>4838</v>
      </c>
      <c r="I482" s="242"/>
      <c r="J482" s="242"/>
      <c r="K482" s="281" t="s">
        <v>2439</v>
      </c>
      <c r="L482" s="243">
        <v>42551</v>
      </c>
      <c r="M482" s="244" t="s">
        <v>509</v>
      </c>
      <c r="N482" s="264" t="s">
        <v>2440</v>
      </c>
      <c r="O482" s="329">
        <v>38476</v>
      </c>
      <c r="P482" s="246" t="s">
        <v>3445</v>
      </c>
      <c r="Q482" s="265" t="s">
        <v>236</v>
      </c>
      <c r="R482" s="242"/>
      <c r="S482" s="248" t="s">
        <v>116</v>
      </c>
      <c r="T482" s="249">
        <v>42558</v>
      </c>
      <c r="U482" s="250" t="s">
        <v>268</v>
      </c>
      <c r="V482" s="251" t="s">
        <v>112</v>
      </c>
      <c r="W482" s="252">
        <v>42558</v>
      </c>
      <c r="X482" s="253" t="s">
        <v>3446</v>
      </c>
      <c r="Y482" s="254" t="s">
        <v>761</v>
      </c>
      <c r="Z482" s="255">
        <v>42586</v>
      </c>
      <c r="AA482" s="254" t="s">
        <v>3447</v>
      </c>
      <c r="AB482" s="263"/>
      <c r="AC482" s="277"/>
      <c r="AD482" s="257"/>
      <c r="AE482" s="258" t="s">
        <v>404</v>
      </c>
    </row>
    <row r="483" spans="1:31" ht="24.95" customHeight="1" x14ac:dyDescent="0.25">
      <c r="A483" s="232">
        <v>476</v>
      </c>
      <c r="B483" s="241" t="s">
        <v>2442</v>
      </c>
      <c r="C483" s="241">
        <f t="shared" si="7"/>
        <v>11</v>
      </c>
      <c r="D483" s="241"/>
      <c r="E483" s="242"/>
      <c r="F483" s="241" t="s">
        <v>4839</v>
      </c>
      <c r="G483" s="241">
        <v>11</v>
      </c>
      <c r="H483" s="241" t="s">
        <v>4839</v>
      </c>
      <c r="I483" s="242"/>
      <c r="J483" s="242"/>
      <c r="K483" s="281" t="s">
        <v>2444</v>
      </c>
      <c r="L483" s="243">
        <v>42549</v>
      </c>
      <c r="M483" s="244" t="s">
        <v>300</v>
      </c>
      <c r="N483" s="281" t="s">
        <v>2445</v>
      </c>
      <c r="O483" s="318">
        <v>48400</v>
      </c>
      <c r="P483" s="246" t="s">
        <v>2446</v>
      </c>
      <c r="Q483" s="265" t="s">
        <v>226</v>
      </c>
      <c r="R483" s="242"/>
      <c r="S483" s="248" t="s">
        <v>204</v>
      </c>
      <c r="T483" s="249">
        <v>42578</v>
      </c>
      <c r="U483" s="250" t="s">
        <v>268</v>
      </c>
      <c r="V483" s="251" t="s">
        <v>112</v>
      </c>
      <c r="W483" s="252">
        <v>42558</v>
      </c>
      <c r="X483" s="253" t="s">
        <v>355</v>
      </c>
      <c r="Y483" s="334" t="s">
        <v>3448</v>
      </c>
      <c r="Z483" s="255">
        <v>42580</v>
      </c>
      <c r="AA483" s="254" t="s">
        <v>2447</v>
      </c>
      <c r="AB483" s="263"/>
      <c r="AC483" s="277"/>
      <c r="AD483" s="257"/>
      <c r="AE483" s="258" t="s">
        <v>355</v>
      </c>
    </row>
    <row r="484" spans="1:31" ht="24.95" customHeight="1" x14ac:dyDescent="0.25">
      <c r="A484" s="232">
        <v>477</v>
      </c>
      <c r="B484" s="241" t="s">
        <v>2448</v>
      </c>
      <c r="C484" s="241">
        <f t="shared" si="7"/>
        <v>11</v>
      </c>
      <c r="D484" s="241"/>
      <c r="E484" s="242"/>
      <c r="F484" s="241" t="s">
        <v>4840</v>
      </c>
      <c r="G484" s="241">
        <v>11</v>
      </c>
      <c r="H484" s="241" t="s">
        <v>4840</v>
      </c>
      <c r="I484" s="242"/>
      <c r="J484" s="242"/>
      <c r="K484" s="281" t="s">
        <v>2450</v>
      </c>
      <c r="L484" s="243">
        <v>42550</v>
      </c>
      <c r="M484" s="244" t="s">
        <v>3277</v>
      </c>
      <c r="N484" s="264" t="s">
        <v>1052</v>
      </c>
      <c r="O484" s="318">
        <v>93132</v>
      </c>
      <c r="P484" s="246" t="s">
        <v>2451</v>
      </c>
      <c r="Q484" s="265" t="s">
        <v>226</v>
      </c>
      <c r="R484" s="242"/>
      <c r="S484" s="248" t="s">
        <v>116</v>
      </c>
      <c r="T484" s="249">
        <v>42557</v>
      </c>
      <c r="U484" s="250" t="s">
        <v>268</v>
      </c>
      <c r="V484" s="251" t="s">
        <v>112</v>
      </c>
      <c r="W484" s="252">
        <v>42558</v>
      </c>
      <c r="X484" s="253"/>
      <c r="Y484" s="263"/>
      <c r="Z484" s="263"/>
      <c r="AA484" s="263"/>
      <c r="AB484" s="254" t="s">
        <v>2441</v>
      </c>
      <c r="AC484" s="256" t="s">
        <v>204</v>
      </c>
      <c r="AD484" s="257">
        <v>42580</v>
      </c>
      <c r="AE484" s="258">
        <v>13</v>
      </c>
    </row>
    <row r="485" spans="1:31" ht="24.95" customHeight="1" x14ac:dyDescent="0.25">
      <c r="A485" s="232">
        <v>478</v>
      </c>
      <c r="B485" s="241" t="s">
        <v>2452</v>
      </c>
      <c r="C485" s="241">
        <f t="shared" si="7"/>
        <v>11</v>
      </c>
      <c r="D485" s="241"/>
      <c r="E485" s="242"/>
      <c r="F485" s="241" t="s">
        <v>4841</v>
      </c>
      <c r="G485" s="241">
        <v>11</v>
      </c>
      <c r="H485" s="241" t="s">
        <v>4841</v>
      </c>
      <c r="I485" s="242"/>
      <c r="J485" s="242"/>
      <c r="K485" s="281" t="s">
        <v>2454</v>
      </c>
      <c r="L485" s="243">
        <v>42552</v>
      </c>
      <c r="M485" s="244" t="s">
        <v>300</v>
      </c>
      <c r="N485" s="264" t="s">
        <v>302</v>
      </c>
      <c r="O485" s="264">
        <v>71012.25</v>
      </c>
      <c r="P485" s="246" t="s">
        <v>2455</v>
      </c>
      <c r="Q485" s="265" t="s">
        <v>226</v>
      </c>
      <c r="R485" s="242"/>
      <c r="S485" s="248" t="s">
        <v>116</v>
      </c>
      <c r="T485" s="249">
        <v>42573</v>
      </c>
      <c r="U485" s="250" t="s">
        <v>268</v>
      </c>
      <c r="V485" s="251" t="s">
        <v>112</v>
      </c>
      <c r="W485" s="252">
        <v>42558</v>
      </c>
      <c r="X485" s="253" t="s">
        <v>3449</v>
      </c>
      <c r="Y485" s="254" t="s">
        <v>116</v>
      </c>
      <c r="Z485" s="255">
        <v>42577</v>
      </c>
      <c r="AA485" s="254" t="s">
        <v>2456</v>
      </c>
      <c r="AB485" s="263"/>
      <c r="AC485" s="256" t="s">
        <v>2457</v>
      </c>
      <c r="AD485" s="257">
        <v>42577</v>
      </c>
      <c r="AE485" s="258">
        <v>16</v>
      </c>
    </row>
    <row r="486" spans="1:31" ht="24.95" customHeight="1" x14ac:dyDescent="0.25">
      <c r="A486" s="232">
        <v>479</v>
      </c>
      <c r="B486" s="241" t="s">
        <v>2458</v>
      </c>
      <c r="C486" s="241">
        <f t="shared" si="7"/>
        <v>11</v>
      </c>
      <c r="D486" s="241"/>
      <c r="E486" s="242"/>
      <c r="F486" s="241" t="s">
        <v>4842</v>
      </c>
      <c r="G486" s="241">
        <v>11</v>
      </c>
      <c r="H486" s="241" t="s">
        <v>4842</v>
      </c>
      <c r="I486" s="242"/>
      <c r="J486" s="242"/>
      <c r="K486" s="281" t="s">
        <v>2460</v>
      </c>
      <c r="L486" s="243">
        <v>42550</v>
      </c>
      <c r="M486" s="244" t="s">
        <v>3277</v>
      </c>
      <c r="N486" s="264" t="s">
        <v>1052</v>
      </c>
      <c r="O486" s="318">
        <v>34020</v>
      </c>
      <c r="P486" s="246" t="s">
        <v>3450</v>
      </c>
      <c r="Q486" s="265" t="s">
        <v>226</v>
      </c>
      <c r="R486" s="242"/>
      <c r="S486" s="248" t="s">
        <v>116</v>
      </c>
      <c r="T486" s="249">
        <v>42557</v>
      </c>
      <c r="U486" s="250" t="s">
        <v>268</v>
      </c>
      <c r="V486" s="251" t="s">
        <v>112</v>
      </c>
      <c r="W486" s="252">
        <v>42558</v>
      </c>
      <c r="X486" s="253" t="s">
        <v>355</v>
      </c>
      <c r="Y486" s="254" t="s">
        <v>761</v>
      </c>
      <c r="Z486" s="255">
        <v>42586</v>
      </c>
      <c r="AA486" s="254" t="s">
        <v>3451</v>
      </c>
      <c r="AB486" s="263"/>
      <c r="AC486" s="277"/>
      <c r="AD486" s="257"/>
      <c r="AE486" s="258" t="s">
        <v>355</v>
      </c>
    </row>
    <row r="487" spans="1:31" ht="24.95" customHeight="1" x14ac:dyDescent="0.25">
      <c r="A487" s="232">
        <v>480</v>
      </c>
      <c r="B487" s="241" t="s">
        <v>2461</v>
      </c>
      <c r="C487" s="241">
        <f t="shared" si="7"/>
        <v>11</v>
      </c>
      <c r="D487" s="241"/>
      <c r="E487" s="242"/>
      <c r="F487" s="241" t="s">
        <v>4843</v>
      </c>
      <c r="G487" s="241">
        <v>11</v>
      </c>
      <c r="H487" s="241" t="s">
        <v>4843</v>
      </c>
      <c r="I487" s="242"/>
      <c r="J487" s="242"/>
      <c r="K487" s="281" t="s">
        <v>2463</v>
      </c>
      <c r="L487" s="243">
        <v>42556</v>
      </c>
      <c r="M487" s="244" t="s">
        <v>347</v>
      </c>
      <c r="N487" s="242"/>
      <c r="O487" s="247"/>
      <c r="P487" s="246" t="s">
        <v>3452</v>
      </c>
      <c r="Q487" s="265" t="s">
        <v>226</v>
      </c>
      <c r="R487" s="242"/>
      <c r="S487" s="248" t="s">
        <v>116</v>
      </c>
      <c r="T487" s="249">
        <v>42558</v>
      </c>
      <c r="U487" s="250" t="s">
        <v>268</v>
      </c>
      <c r="V487" s="251" t="s">
        <v>142</v>
      </c>
      <c r="W487" s="252">
        <v>42562</v>
      </c>
      <c r="X487" s="253"/>
      <c r="Y487" s="263"/>
      <c r="Z487" s="263"/>
      <c r="AA487" s="263"/>
      <c r="AB487" s="263"/>
      <c r="AC487" s="256" t="s">
        <v>207</v>
      </c>
      <c r="AD487" s="257">
        <v>42562</v>
      </c>
      <c r="AE487" s="258">
        <v>31</v>
      </c>
    </row>
    <row r="488" spans="1:31" ht="24.95" customHeight="1" x14ac:dyDescent="0.25">
      <c r="A488" s="232">
        <v>481</v>
      </c>
      <c r="B488" s="241" t="s">
        <v>2464</v>
      </c>
      <c r="C488" s="241">
        <f t="shared" si="7"/>
        <v>11</v>
      </c>
      <c r="D488" s="241"/>
      <c r="E488" s="242"/>
      <c r="F488" s="241" t="s">
        <v>4844</v>
      </c>
      <c r="G488" s="241">
        <v>11</v>
      </c>
      <c r="H488" s="241" t="s">
        <v>4844</v>
      </c>
      <c r="I488" s="242"/>
      <c r="J488" s="242"/>
      <c r="K488" s="281" t="s">
        <v>2466</v>
      </c>
      <c r="L488" s="243">
        <v>42557</v>
      </c>
      <c r="M488" s="244" t="s">
        <v>300</v>
      </c>
      <c r="N488" s="264" t="s">
        <v>2467</v>
      </c>
      <c r="O488" s="324">
        <v>294100</v>
      </c>
      <c r="P488" s="246" t="s">
        <v>2468</v>
      </c>
      <c r="Q488" s="265" t="s">
        <v>226</v>
      </c>
      <c r="R488" s="242"/>
      <c r="S488" s="248" t="s">
        <v>116</v>
      </c>
      <c r="T488" s="249">
        <v>42572</v>
      </c>
      <c r="U488" s="250" t="s">
        <v>268</v>
      </c>
      <c r="V488" s="251" t="s">
        <v>112</v>
      </c>
      <c r="W488" s="252">
        <v>42562</v>
      </c>
      <c r="X488" s="253"/>
      <c r="Y488" s="254" t="s">
        <v>116</v>
      </c>
      <c r="Z488" s="255">
        <v>42586</v>
      </c>
      <c r="AA488" s="254" t="s">
        <v>4845</v>
      </c>
      <c r="AB488" s="263"/>
      <c r="AC488" s="277"/>
      <c r="AD488" s="257"/>
      <c r="AE488" s="258" t="s">
        <v>404</v>
      </c>
    </row>
    <row r="489" spans="1:31" ht="24.95" customHeight="1" x14ac:dyDescent="0.25">
      <c r="A489" s="232">
        <v>482</v>
      </c>
      <c r="B489" s="241" t="s">
        <v>2469</v>
      </c>
      <c r="C489" s="241">
        <f t="shared" si="7"/>
        <v>11</v>
      </c>
      <c r="D489" s="241"/>
      <c r="E489" s="242"/>
      <c r="F489" s="241" t="s">
        <v>4846</v>
      </c>
      <c r="G489" s="241">
        <v>11</v>
      </c>
      <c r="H489" s="241" t="s">
        <v>4846</v>
      </c>
      <c r="I489" s="242"/>
      <c r="J489" s="242"/>
      <c r="K489" s="281" t="s">
        <v>2471</v>
      </c>
      <c r="L489" s="243">
        <v>42552</v>
      </c>
      <c r="M489" s="244" t="s">
        <v>2263</v>
      </c>
      <c r="N489" s="264" t="s">
        <v>2472</v>
      </c>
      <c r="O489" s="318">
        <v>60515</v>
      </c>
      <c r="P489" s="246" t="s">
        <v>2473</v>
      </c>
      <c r="Q489" s="265" t="s">
        <v>226</v>
      </c>
      <c r="R489" s="242"/>
      <c r="S489" s="248" t="s">
        <v>116</v>
      </c>
      <c r="T489" s="249">
        <v>42573</v>
      </c>
      <c r="U489" s="250" t="s">
        <v>268</v>
      </c>
      <c r="V489" s="251" t="s">
        <v>112</v>
      </c>
      <c r="W489" s="252">
        <v>42562</v>
      </c>
      <c r="X489" s="253" t="s">
        <v>355</v>
      </c>
      <c r="Y489" s="254" t="s">
        <v>116</v>
      </c>
      <c r="Z489" s="255">
        <v>42578</v>
      </c>
      <c r="AA489" s="254" t="s">
        <v>2474</v>
      </c>
      <c r="AB489" s="254" t="s">
        <v>2475</v>
      </c>
      <c r="AC489" s="277"/>
      <c r="AD489" s="257"/>
      <c r="AE489" s="258" t="s">
        <v>355</v>
      </c>
    </row>
    <row r="490" spans="1:31" ht="24.95" customHeight="1" x14ac:dyDescent="0.25">
      <c r="A490" s="232">
        <v>483</v>
      </c>
      <c r="B490" s="241" t="s">
        <v>2476</v>
      </c>
      <c r="C490" s="241">
        <f t="shared" si="7"/>
        <v>11</v>
      </c>
      <c r="D490" s="241"/>
      <c r="E490" s="242"/>
      <c r="F490" s="241" t="s">
        <v>4847</v>
      </c>
      <c r="G490" s="241">
        <v>11</v>
      </c>
      <c r="H490" s="241" t="s">
        <v>4847</v>
      </c>
      <c r="I490" s="242"/>
      <c r="J490" s="242"/>
      <c r="K490" s="281" t="s">
        <v>2478</v>
      </c>
      <c r="L490" s="243">
        <v>42556</v>
      </c>
      <c r="M490" s="244" t="s">
        <v>300</v>
      </c>
      <c r="N490" s="264" t="s">
        <v>2133</v>
      </c>
      <c r="O490" s="329">
        <v>385437.83</v>
      </c>
      <c r="P490" s="246" t="s">
        <v>2479</v>
      </c>
      <c r="Q490" s="265" t="s">
        <v>226</v>
      </c>
      <c r="R490" s="242"/>
      <c r="S490" s="248" t="s">
        <v>116</v>
      </c>
      <c r="T490" s="249">
        <v>42569</v>
      </c>
      <c r="U490" s="250" t="s">
        <v>268</v>
      </c>
      <c r="V490" s="251" t="s">
        <v>112</v>
      </c>
      <c r="W490" s="252">
        <v>42562</v>
      </c>
      <c r="X490" s="253"/>
      <c r="Y490" s="254" t="s">
        <v>209</v>
      </c>
      <c r="Z490" s="255">
        <v>42569</v>
      </c>
      <c r="AA490" s="254" t="s">
        <v>2480</v>
      </c>
      <c r="AB490" s="254" t="s">
        <v>2481</v>
      </c>
      <c r="AC490" s="256" t="s">
        <v>2482</v>
      </c>
      <c r="AD490" s="257">
        <v>42569</v>
      </c>
      <c r="AE490" s="258">
        <v>24</v>
      </c>
    </row>
    <row r="491" spans="1:31" ht="24.95" customHeight="1" x14ac:dyDescent="0.25">
      <c r="A491" s="232">
        <v>484</v>
      </c>
      <c r="B491" s="241" t="s">
        <v>2483</v>
      </c>
      <c r="C491" s="241">
        <f t="shared" si="7"/>
        <v>11</v>
      </c>
      <c r="D491" s="241"/>
      <c r="E491" s="242"/>
      <c r="F491" s="242"/>
      <c r="G491" s="241">
        <v>0</v>
      </c>
      <c r="H491" s="241"/>
      <c r="I491" s="242"/>
      <c r="J491" s="242"/>
      <c r="K491" s="281" t="s">
        <v>2484</v>
      </c>
      <c r="L491" s="243">
        <v>42549</v>
      </c>
      <c r="M491" s="244" t="s">
        <v>271</v>
      </c>
      <c r="N491" s="264" t="s">
        <v>2485</v>
      </c>
      <c r="O491" s="318">
        <v>17500</v>
      </c>
      <c r="P491" s="246" t="s">
        <v>2486</v>
      </c>
      <c r="Q491" s="265" t="s">
        <v>203</v>
      </c>
      <c r="R491" s="242"/>
      <c r="S491" s="248" t="s">
        <v>116</v>
      </c>
      <c r="T491" s="249">
        <v>42562</v>
      </c>
      <c r="U491" s="251" t="s">
        <v>286</v>
      </c>
      <c r="V491" s="251" t="s">
        <v>70</v>
      </c>
      <c r="W491" s="252">
        <v>42562</v>
      </c>
      <c r="X491" s="253" t="s">
        <v>2487</v>
      </c>
      <c r="Y491" s="254" t="s">
        <v>203</v>
      </c>
      <c r="Z491" s="255">
        <v>42563</v>
      </c>
      <c r="AA491" s="254" t="s">
        <v>1587</v>
      </c>
      <c r="AB491" s="254" t="s">
        <v>1065</v>
      </c>
      <c r="AC491" s="266" t="s">
        <v>203</v>
      </c>
      <c r="AD491" s="257">
        <v>42563</v>
      </c>
      <c r="AE491" s="258">
        <v>30</v>
      </c>
    </row>
    <row r="492" spans="1:31" ht="24.95" customHeight="1" x14ac:dyDescent="0.25">
      <c r="A492" s="232">
        <v>485</v>
      </c>
      <c r="B492" s="241" t="s">
        <v>2488</v>
      </c>
      <c r="C492" s="241">
        <f t="shared" si="7"/>
        <v>11</v>
      </c>
      <c r="D492" s="241"/>
      <c r="E492" s="242"/>
      <c r="F492" s="241" t="s">
        <v>4848</v>
      </c>
      <c r="G492" s="241">
        <v>11</v>
      </c>
      <c r="H492" s="241" t="s">
        <v>4848</v>
      </c>
      <c r="I492" s="242"/>
      <c r="J492" s="242"/>
      <c r="K492" s="281" t="s">
        <v>2490</v>
      </c>
      <c r="L492" s="243">
        <v>42549</v>
      </c>
      <c r="M492" s="244" t="s">
        <v>300</v>
      </c>
      <c r="N492" s="264" t="s">
        <v>877</v>
      </c>
      <c r="O492" s="264">
        <v>49961.2</v>
      </c>
      <c r="P492" s="246" t="s">
        <v>2491</v>
      </c>
      <c r="Q492" s="265" t="s">
        <v>226</v>
      </c>
      <c r="R492" s="242"/>
      <c r="S492" s="248" t="s">
        <v>206</v>
      </c>
      <c r="T492" s="249">
        <v>42578</v>
      </c>
      <c r="U492" s="250" t="s">
        <v>268</v>
      </c>
      <c r="V492" s="251" t="s">
        <v>112</v>
      </c>
      <c r="W492" s="252">
        <v>42563</v>
      </c>
      <c r="X492" s="253" t="s">
        <v>355</v>
      </c>
      <c r="Y492" s="254" t="s">
        <v>206</v>
      </c>
      <c r="Z492" s="255">
        <v>42586</v>
      </c>
      <c r="AA492" s="254" t="s">
        <v>3453</v>
      </c>
      <c r="AB492" s="263"/>
      <c r="AC492" s="277"/>
      <c r="AD492" s="257"/>
      <c r="AE492" s="258" t="s">
        <v>355</v>
      </c>
    </row>
    <row r="493" spans="1:31" ht="24.95" customHeight="1" x14ac:dyDescent="0.25">
      <c r="A493" s="232">
        <v>486</v>
      </c>
      <c r="B493" s="241" t="s">
        <v>2492</v>
      </c>
      <c r="C493" s="241">
        <f t="shared" si="7"/>
        <v>11</v>
      </c>
      <c r="D493" s="241"/>
      <c r="E493" s="242"/>
      <c r="F493" s="242"/>
      <c r="G493" s="241">
        <v>0</v>
      </c>
      <c r="H493" s="241"/>
      <c r="I493" s="242"/>
      <c r="J493" s="242"/>
      <c r="K493" s="281" t="s">
        <v>2493</v>
      </c>
      <c r="L493" s="243">
        <v>42562</v>
      </c>
      <c r="M493" s="244" t="s">
        <v>497</v>
      </c>
      <c r="N493" s="264" t="s">
        <v>2494</v>
      </c>
      <c r="O493" s="329">
        <v>701800</v>
      </c>
      <c r="P493" s="246" t="s">
        <v>2495</v>
      </c>
      <c r="Q493" s="265" t="s">
        <v>247</v>
      </c>
      <c r="R493" s="242"/>
      <c r="S493" s="248" t="s">
        <v>116</v>
      </c>
      <c r="T493" s="249">
        <v>42578</v>
      </c>
      <c r="U493" s="262"/>
      <c r="V493" s="251" t="s">
        <v>457</v>
      </c>
      <c r="W493" s="261"/>
      <c r="X493" s="253" t="s">
        <v>2496</v>
      </c>
      <c r="Y493" s="254" t="s">
        <v>116</v>
      </c>
      <c r="Z493" s="255">
        <v>42577</v>
      </c>
      <c r="AA493" s="254" t="s">
        <v>2497</v>
      </c>
      <c r="AB493" s="254" t="s">
        <v>2498</v>
      </c>
      <c r="AC493" s="256" t="s">
        <v>207</v>
      </c>
      <c r="AD493" s="257">
        <v>42579</v>
      </c>
      <c r="AE493" s="258">
        <v>14</v>
      </c>
    </row>
    <row r="494" spans="1:31" ht="24.95" customHeight="1" x14ac:dyDescent="0.25">
      <c r="A494" s="232">
        <v>487</v>
      </c>
      <c r="B494" s="241" t="s">
        <v>2499</v>
      </c>
      <c r="C494" s="241">
        <f t="shared" si="7"/>
        <v>11</v>
      </c>
      <c r="D494" s="241"/>
      <c r="E494" s="242"/>
      <c r="F494" s="242"/>
      <c r="G494" s="241">
        <v>0</v>
      </c>
      <c r="H494" s="241"/>
      <c r="I494" s="242"/>
      <c r="J494" s="242"/>
      <c r="K494" s="281" t="s">
        <v>2500</v>
      </c>
      <c r="L494" s="243">
        <v>42562</v>
      </c>
      <c r="M494" s="244" t="s">
        <v>497</v>
      </c>
      <c r="N494" s="264" t="s">
        <v>2494</v>
      </c>
      <c r="O494" s="329">
        <v>459800</v>
      </c>
      <c r="P494" s="246" t="s">
        <v>2501</v>
      </c>
      <c r="Q494" s="265" t="s">
        <v>247</v>
      </c>
      <c r="R494" s="242"/>
      <c r="S494" s="248" t="s">
        <v>116</v>
      </c>
      <c r="T494" s="249">
        <v>42578</v>
      </c>
      <c r="U494" s="250" t="s">
        <v>150</v>
      </c>
      <c r="V494" s="251" t="s">
        <v>61</v>
      </c>
      <c r="W494" s="252">
        <v>42563</v>
      </c>
      <c r="X494" s="253"/>
      <c r="Y494" s="254" t="s">
        <v>206</v>
      </c>
      <c r="Z494" s="255">
        <v>42563</v>
      </c>
      <c r="AA494" s="254" t="s">
        <v>2497</v>
      </c>
      <c r="AB494" s="254" t="s">
        <v>2498</v>
      </c>
      <c r="AC494" s="256" t="s">
        <v>207</v>
      </c>
      <c r="AD494" s="257">
        <v>42579</v>
      </c>
      <c r="AE494" s="258">
        <v>14</v>
      </c>
    </row>
    <row r="495" spans="1:31" ht="24.95" customHeight="1" x14ac:dyDescent="0.25">
      <c r="A495" s="232">
        <v>488</v>
      </c>
      <c r="B495" s="241" t="s">
        <v>135</v>
      </c>
      <c r="C495" s="241">
        <f t="shared" si="7"/>
        <v>11</v>
      </c>
      <c r="D495" s="241"/>
      <c r="E495" s="242"/>
      <c r="F495" s="241" t="s">
        <v>4849</v>
      </c>
      <c r="G495" s="241">
        <v>11</v>
      </c>
      <c r="H495" s="241" t="s">
        <v>4849</v>
      </c>
      <c r="I495" s="242"/>
      <c r="J495" s="242"/>
      <c r="K495" s="281" t="s">
        <v>2503</v>
      </c>
      <c r="L495" s="243">
        <v>42562</v>
      </c>
      <c r="M495" s="244" t="s">
        <v>500</v>
      </c>
      <c r="N495" s="242"/>
      <c r="O495" s="247"/>
      <c r="P495" s="246" t="s">
        <v>2504</v>
      </c>
      <c r="Q495" s="265" t="s">
        <v>247</v>
      </c>
      <c r="R495" s="242"/>
      <c r="S495" s="248" t="s">
        <v>116</v>
      </c>
      <c r="T495" s="249">
        <v>42562</v>
      </c>
      <c r="U495" s="250" t="s">
        <v>150</v>
      </c>
      <c r="V495" s="251" t="s">
        <v>61</v>
      </c>
      <c r="W495" s="252">
        <v>42563</v>
      </c>
      <c r="X495" s="253"/>
      <c r="Y495" s="263"/>
      <c r="Z495" s="263"/>
      <c r="AA495" s="263"/>
      <c r="AB495" s="263"/>
      <c r="AC495" s="256" t="s">
        <v>207</v>
      </c>
      <c r="AD495" s="257">
        <v>42563</v>
      </c>
      <c r="AE495" s="258">
        <v>30</v>
      </c>
    </row>
    <row r="496" spans="1:31" ht="24.95" customHeight="1" x14ac:dyDescent="0.25">
      <c r="A496" s="232">
        <v>489</v>
      </c>
      <c r="B496" s="241" t="s">
        <v>2505</v>
      </c>
      <c r="C496" s="241">
        <f t="shared" si="7"/>
        <v>11</v>
      </c>
      <c r="D496" s="241"/>
      <c r="E496" s="242"/>
      <c r="F496" s="241" t="s">
        <v>4850</v>
      </c>
      <c r="G496" s="241">
        <v>11</v>
      </c>
      <c r="H496" s="241" t="s">
        <v>4850</v>
      </c>
      <c r="I496" s="242"/>
      <c r="J496" s="242"/>
      <c r="K496" s="281" t="s">
        <v>2507</v>
      </c>
      <c r="L496" s="243">
        <v>42558</v>
      </c>
      <c r="M496" s="244" t="s">
        <v>333</v>
      </c>
      <c r="N496" s="264" t="s">
        <v>2508</v>
      </c>
      <c r="O496" s="329">
        <v>46995</v>
      </c>
      <c r="P496" s="246" t="s">
        <v>2509</v>
      </c>
      <c r="Q496" s="265" t="s">
        <v>226</v>
      </c>
      <c r="R496" s="242"/>
      <c r="S496" s="248" t="s">
        <v>116</v>
      </c>
      <c r="T496" s="249">
        <v>42563</v>
      </c>
      <c r="U496" s="250" t="s">
        <v>268</v>
      </c>
      <c r="V496" s="251" t="s">
        <v>112</v>
      </c>
      <c r="W496" s="252">
        <v>42564</v>
      </c>
      <c r="X496" s="253"/>
      <c r="Y496" s="263"/>
      <c r="Z496" s="263"/>
      <c r="AA496" s="263"/>
      <c r="AB496" s="263"/>
      <c r="AC496" s="256" t="s">
        <v>207</v>
      </c>
      <c r="AD496" s="257">
        <v>42564</v>
      </c>
      <c r="AE496" s="258">
        <v>29</v>
      </c>
    </row>
    <row r="497" spans="1:31" ht="24.95" customHeight="1" x14ac:dyDescent="0.25">
      <c r="A497" s="232">
        <v>490</v>
      </c>
      <c r="B497" s="241" t="s">
        <v>2510</v>
      </c>
      <c r="C497" s="241">
        <f t="shared" si="7"/>
        <v>11</v>
      </c>
      <c r="D497" s="241"/>
      <c r="E497" s="242"/>
      <c r="F497" s="241" t="s">
        <v>4851</v>
      </c>
      <c r="G497" s="241">
        <v>11</v>
      </c>
      <c r="H497" s="241" t="s">
        <v>4851</v>
      </c>
      <c r="I497" s="242"/>
      <c r="J497" s="242"/>
      <c r="K497" s="281" t="s">
        <v>2512</v>
      </c>
      <c r="L497" s="243">
        <v>42557</v>
      </c>
      <c r="M497" s="244" t="s">
        <v>2267</v>
      </c>
      <c r="N497" s="264" t="s">
        <v>698</v>
      </c>
      <c r="O497" s="269">
        <v>17534.900000000001</v>
      </c>
      <c r="P497" s="246" t="s">
        <v>2513</v>
      </c>
      <c r="Q497" s="265" t="s">
        <v>226</v>
      </c>
      <c r="R497" s="242"/>
      <c r="S497" s="248" t="s">
        <v>116</v>
      </c>
      <c r="T497" s="249">
        <v>42573</v>
      </c>
      <c r="U497" s="250" t="s">
        <v>268</v>
      </c>
      <c r="V497" s="251" t="s">
        <v>112</v>
      </c>
      <c r="W497" s="252">
        <v>42564</v>
      </c>
      <c r="X497" s="253"/>
      <c r="Y497" s="254" t="s">
        <v>116</v>
      </c>
      <c r="Z497" s="255">
        <v>42579</v>
      </c>
      <c r="AA497" s="254" t="s">
        <v>2514</v>
      </c>
      <c r="AB497" s="263"/>
      <c r="AC497" s="277"/>
      <c r="AD497" s="257"/>
      <c r="AE497" s="258" t="s">
        <v>404</v>
      </c>
    </row>
    <row r="498" spans="1:31" ht="24.95" customHeight="1" x14ac:dyDescent="0.25">
      <c r="A498" s="232">
        <v>491</v>
      </c>
      <c r="B498" s="241" t="s">
        <v>2515</v>
      </c>
      <c r="C498" s="241">
        <f t="shared" si="7"/>
        <v>9</v>
      </c>
      <c r="D498" s="241"/>
      <c r="E498" s="242"/>
      <c r="F498" s="241" t="s">
        <v>4852</v>
      </c>
      <c r="G498" s="241">
        <v>11</v>
      </c>
      <c r="H498" s="241"/>
      <c r="I498" s="242"/>
      <c r="J498" s="242"/>
      <c r="K498" s="281" t="s">
        <v>2517</v>
      </c>
      <c r="L498" s="243">
        <v>42562</v>
      </c>
      <c r="M498" s="244" t="s">
        <v>347</v>
      </c>
      <c r="N498" s="242"/>
      <c r="O498" s="269">
        <v>3634389.35</v>
      </c>
      <c r="P498" s="246" t="s">
        <v>3454</v>
      </c>
      <c r="Q498" s="265" t="s">
        <v>226</v>
      </c>
      <c r="R498" s="242"/>
      <c r="S498" s="248" t="s">
        <v>116</v>
      </c>
      <c r="T498" s="249">
        <v>42563</v>
      </c>
      <c r="U498" s="250" t="s">
        <v>773</v>
      </c>
      <c r="V498" s="251" t="s">
        <v>80</v>
      </c>
      <c r="W498" s="252">
        <v>42564</v>
      </c>
      <c r="X498" s="253" t="s">
        <v>4853</v>
      </c>
      <c r="Y498" s="263"/>
      <c r="Z498" s="263"/>
      <c r="AA498" s="263"/>
      <c r="AB498" s="263"/>
      <c r="AC498" s="256" t="s">
        <v>207</v>
      </c>
      <c r="AD498" s="257">
        <v>42564</v>
      </c>
      <c r="AE498" s="258">
        <v>29</v>
      </c>
    </row>
    <row r="499" spans="1:31" ht="24.95" customHeight="1" x14ac:dyDescent="0.25">
      <c r="A499" s="232">
        <v>492</v>
      </c>
      <c r="B499" s="241" t="s">
        <v>2518</v>
      </c>
      <c r="C499" s="241">
        <f t="shared" si="7"/>
        <v>9</v>
      </c>
      <c r="D499" s="241"/>
      <c r="E499" s="242"/>
      <c r="F499" s="241" t="s">
        <v>4854</v>
      </c>
      <c r="G499" s="241">
        <v>11</v>
      </c>
      <c r="H499" s="241"/>
      <c r="I499" s="242"/>
      <c r="J499" s="242"/>
      <c r="K499" s="281" t="s">
        <v>2520</v>
      </c>
      <c r="L499" s="243">
        <v>42563</v>
      </c>
      <c r="M499" s="244" t="s">
        <v>467</v>
      </c>
      <c r="N499" s="242"/>
      <c r="O499" s="269">
        <v>1178200</v>
      </c>
      <c r="P499" s="246" t="s">
        <v>2521</v>
      </c>
      <c r="Q499" s="265" t="s">
        <v>226</v>
      </c>
      <c r="R499" s="242"/>
      <c r="S499" s="248" t="s">
        <v>226</v>
      </c>
      <c r="T499" s="249">
        <v>42563</v>
      </c>
      <c r="U499" s="262"/>
      <c r="V499" s="322" t="s">
        <v>205</v>
      </c>
      <c r="W499" s="261"/>
      <c r="X499" s="253"/>
      <c r="Y499" s="263"/>
      <c r="Z499" s="263"/>
      <c r="AA499" s="263"/>
      <c r="AB499" s="263"/>
      <c r="AC499" s="256" t="s">
        <v>207</v>
      </c>
      <c r="AD499" s="257">
        <v>42564</v>
      </c>
      <c r="AE499" s="258">
        <v>29</v>
      </c>
    </row>
    <row r="500" spans="1:31" ht="24.95" customHeight="1" x14ac:dyDescent="0.25">
      <c r="A500" s="232">
        <v>493</v>
      </c>
      <c r="B500" s="241" t="s">
        <v>2522</v>
      </c>
      <c r="C500" s="241">
        <f t="shared" si="7"/>
        <v>9</v>
      </c>
      <c r="D500" s="241"/>
      <c r="E500" s="242"/>
      <c r="F500" s="241" t="s">
        <v>4855</v>
      </c>
      <c r="G500" s="241">
        <v>11</v>
      </c>
      <c r="H500" s="241"/>
      <c r="I500" s="242"/>
      <c r="J500" s="242"/>
      <c r="K500" s="281" t="s">
        <v>2524</v>
      </c>
      <c r="L500" s="243">
        <v>42563</v>
      </c>
      <c r="M500" s="244" t="s">
        <v>467</v>
      </c>
      <c r="N500" s="242"/>
      <c r="O500" s="329">
        <v>963160</v>
      </c>
      <c r="P500" s="246" t="s">
        <v>2525</v>
      </c>
      <c r="Q500" s="265" t="s">
        <v>226</v>
      </c>
      <c r="R500" s="242"/>
      <c r="S500" s="248" t="s">
        <v>226</v>
      </c>
      <c r="T500" s="249">
        <v>42563</v>
      </c>
      <c r="U500" s="262"/>
      <c r="V500" s="322" t="s">
        <v>205</v>
      </c>
      <c r="W500" s="261"/>
      <c r="X500" s="253"/>
      <c r="Y500" s="263"/>
      <c r="Z500" s="263"/>
      <c r="AA500" s="263"/>
      <c r="AB500" s="263"/>
      <c r="AC500" s="256" t="s">
        <v>207</v>
      </c>
      <c r="AD500" s="257">
        <v>42564</v>
      </c>
      <c r="AE500" s="258">
        <v>29</v>
      </c>
    </row>
    <row r="501" spans="1:31" ht="24.95" customHeight="1" x14ac:dyDescent="0.25">
      <c r="A501" s="232">
        <v>494</v>
      </c>
      <c r="B501" s="241" t="s">
        <v>2526</v>
      </c>
      <c r="C501" s="241">
        <f t="shared" si="7"/>
        <v>11</v>
      </c>
      <c r="D501" s="241"/>
      <c r="E501" s="242"/>
      <c r="F501" s="241" t="s">
        <v>4856</v>
      </c>
      <c r="G501" s="241">
        <v>11</v>
      </c>
      <c r="H501" s="241" t="s">
        <v>4856</v>
      </c>
      <c r="I501" s="242"/>
      <c r="J501" s="242"/>
      <c r="K501" s="281" t="s">
        <v>2528</v>
      </c>
      <c r="L501" s="243">
        <v>42715</v>
      </c>
      <c r="M501" s="244" t="s">
        <v>246</v>
      </c>
      <c r="N501" s="264" t="s">
        <v>2529</v>
      </c>
      <c r="O501" s="318">
        <v>508200</v>
      </c>
      <c r="P501" s="246" t="s">
        <v>3455</v>
      </c>
      <c r="Q501" s="265" t="s">
        <v>247</v>
      </c>
      <c r="R501" s="242"/>
      <c r="S501" s="248" t="s">
        <v>116</v>
      </c>
      <c r="T501" s="249">
        <v>42564</v>
      </c>
      <c r="U501" s="251" t="s">
        <v>286</v>
      </c>
      <c r="V501" s="251" t="s">
        <v>70</v>
      </c>
      <c r="W501" s="261"/>
      <c r="X501" s="253" t="s">
        <v>3293</v>
      </c>
      <c r="Y501" s="254" t="s">
        <v>204</v>
      </c>
      <c r="Z501" s="255">
        <v>42583</v>
      </c>
      <c r="AA501" s="254" t="s">
        <v>2530</v>
      </c>
      <c r="AB501" s="254" t="s">
        <v>1455</v>
      </c>
      <c r="AC501" s="256" t="s">
        <v>204</v>
      </c>
      <c r="AD501" s="257">
        <v>42583</v>
      </c>
      <c r="AE501" s="258" t="s">
        <v>355</v>
      </c>
    </row>
    <row r="502" spans="1:31" ht="24.95" customHeight="1" x14ac:dyDescent="0.25">
      <c r="A502" s="232">
        <v>495</v>
      </c>
      <c r="B502" s="241" t="s">
        <v>2531</v>
      </c>
      <c r="C502" s="241">
        <f t="shared" si="7"/>
        <v>11</v>
      </c>
      <c r="D502" s="241"/>
      <c r="E502" s="242"/>
      <c r="F502" s="242"/>
      <c r="G502" s="241">
        <v>0</v>
      </c>
      <c r="H502" s="241"/>
      <c r="I502" s="242"/>
      <c r="J502" s="242"/>
      <c r="K502" s="242"/>
      <c r="L502" s="242"/>
      <c r="M502" s="244" t="s">
        <v>301</v>
      </c>
      <c r="N502" s="264" t="s">
        <v>2532</v>
      </c>
      <c r="O502" s="318">
        <v>8992500</v>
      </c>
      <c r="P502" s="246" t="s">
        <v>2533</v>
      </c>
      <c r="Q502" s="265" t="s">
        <v>56</v>
      </c>
      <c r="R502" s="242"/>
      <c r="S502" s="248" t="s">
        <v>116</v>
      </c>
      <c r="T502" s="249">
        <v>42578</v>
      </c>
      <c r="U502" s="313" t="s">
        <v>286</v>
      </c>
      <c r="V502" s="322" t="s">
        <v>70</v>
      </c>
      <c r="W502" s="252">
        <v>42570</v>
      </c>
      <c r="X502" s="253" t="s">
        <v>4857</v>
      </c>
      <c r="Y502" s="254" t="s">
        <v>56</v>
      </c>
      <c r="Z502" s="255">
        <v>42579</v>
      </c>
      <c r="AA502" s="254" t="s">
        <v>4858</v>
      </c>
      <c r="AB502" s="254" t="s">
        <v>4859</v>
      </c>
      <c r="AC502" s="256" t="s">
        <v>730</v>
      </c>
      <c r="AD502" s="257">
        <v>42579</v>
      </c>
      <c r="AE502" s="258">
        <v>14</v>
      </c>
    </row>
    <row r="503" spans="1:31" ht="24.95" customHeight="1" x14ac:dyDescent="0.25">
      <c r="A503" s="232">
        <v>496</v>
      </c>
      <c r="B503" s="241" t="s">
        <v>2534</v>
      </c>
      <c r="C503" s="241">
        <f t="shared" si="7"/>
        <v>11</v>
      </c>
      <c r="D503" s="241"/>
      <c r="E503" s="242"/>
      <c r="F503" s="241" t="s">
        <v>4860</v>
      </c>
      <c r="G503" s="241">
        <v>11</v>
      </c>
      <c r="H503" s="241" t="s">
        <v>4860</v>
      </c>
      <c r="I503" s="242"/>
      <c r="J503" s="242"/>
      <c r="K503" s="281" t="s">
        <v>2536</v>
      </c>
      <c r="L503" s="243">
        <v>42566</v>
      </c>
      <c r="M503" s="244" t="s">
        <v>201</v>
      </c>
      <c r="N503" s="264" t="s">
        <v>811</v>
      </c>
      <c r="O503" s="269">
        <v>28369.97</v>
      </c>
      <c r="P503" s="246" t="s">
        <v>2537</v>
      </c>
      <c r="Q503" s="265" t="s">
        <v>203</v>
      </c>
      <c r="R503" s="242"/>
      <c r="S503" s="248" t="s">
        <v>116</v>
      </c>
      <c r="T503" s="249">
        <v>42569</v>
      </c>
      <c r="U503" s="251" t="s">
        <v>432</v>
      </c>
      <c r="V503" s="251" t="s">
        <v>574</v>
      </c>
      <c r="W503" s="252">
        <v>42566</v>
      </c>
      <c r="X503" s="253" t="s">
        <v>2538</v>
      </c>
      <c r="Y503" s="254" t="s">
        <v>204</v>
      </c>
      <c r="Z503" s="255">
        <v>42571</v>
      </c>
      <c r="AA503" s="254" t="s">
        <v>2539</v>
      </c>
      <c r="AB503" s="254" t="s">
        <v>2540</v>
      </c>
      <c r="AC503" s="256" t="s">
        <v>1437</v>
      </c>
      <c r="AD503" s="257">
        <v>42571</v>
      </c>
      <c r="AE503" s="258">
        <v>22</v>
      </c>
    </row>
    <row r="504" spans="1:31" ht="24.95" customHeight="1" x14ac:dyDescent="0.25">
      <c r="A504" s="232">
        <v>497</v>
      </c>
      <c r="B504" s="241" t="s">
        <v>2541</v>
      </c>
      <c r="C504" s="241">
        <f t="shared" si="7"/>
        <v>11</v>
      </c>
      <c r="D504" s="241"/>
      <c r="E504" s="242"/>
      <c r="F504" s="242"/>
      <c r="G504" s="241">
        <v>0</v>
      </c>
      <c r="H504" s="241"/>
      <c r="I504" s="242"/>
      <c r="J504" s="242"/>
      <c r="K504" s="281" t="s">
        <v>2542</v>
      </c>
      <c r="L504" s="243">
        <v>42550</v>
      </c>
      <c r="M504" s="244" t="s">
        <v>11</v>
      </c>
      <c r="N504" s="242"/>
      <c r="O504" s="242"/>
      <c r="P504" s="246" t="s">
        <v>2543</v>
      </c>
      <c r="Q504" s="265" t="s">
        <v>116</v>
      </c>
      <c r="R504" s="242"/>
      <c r="S504" s="248" t="s">
        <v>116</v>
      </c>
      <c r="T504" s="249">
        <v>42569</v>
      </c>
      <c r="U504" s="262"/>
      <c r="V504" s="322" t="s">
        <v>205</v>
      </c>
      <c r="W504" s="261"/>
      <c r="X504" s="253"/>
      <c r="Y504" s="263"/>
      <c r="Z504" s="263"/>
      <c r="AA504" s="263"/>
      <c r="AB504" s="263"/>
      <c r="AC504" s="256" t="s">
        <v>3125</v>
      </c>
      <c r="AD504" s="257">
        <v>42570</v>
      </c>
      <c r="AE504" s="258">
        <v>23</v>
      </c>
    </row>
    <row r="505" spans="1:31" ht="24.95" customHeight="1" x14ac:dyDescent="0.25">
      <c r="A505" s="232">
        <v>498</v>
      </c>
      <c r="B505" s="242">
        <v>0</v>
      </c>
      <c r="C505" s="241">
        <f t="shared" si="7"/>
        <v>1</v>
      </c>
      <c r="D505" s="242"/>
      <c r="E505" s="242"/>
      <c r="F505" s="242"/>
      <c r="G505" s="241">
        <v>0</v>
      </c>
      <c r="H505" s="241"/>
      <c r="I505" s="242"/>
      <c r="J505" s="242"/>
      <c r="K505" s="281" t="s">
        <v>2544</v>
      </c>
      <c r="L505" s="243">
        <v>42562</v>
      </c>
      <c r="M505" s="242"/>
      <c r="N505" s="281" t="s">
        <v>2545</v>
      </c>
      <c r="O505" s="269">
        <v>296561</v>
      </c>
      <c r="P505" s="246" t="s">
        <v>2546</v>
      </c>
      <c r="Q505" s="265" t="s">
        <v>226</v>
      </c>
      <c r="R505" s="242"/>
      <c r="S505" s="248" t="s">
        <v>226</v>
      </c>
      <c r="T505" s="249">
        <v>42562</v>
      </c>
      <c r="U505" s="262"/>
      <c r="V505" s="322" t="s">
        <v>112</v>
      </c>
      <c r="W505" s="252">
        <v>42569</v>
      </c>
      <c r="X505" s="253"/>
      <c r="Y505" s="263"/>
      <c r="Z505" s="263"/>
      <c r="AA505" s="263"/>
      <c r="AB505" s="263"/>
      <c r="AC505" s="256" t="s">
        <v>872</v>
      </c>
      <c r="AD505" s="257">
        <v>42569</v>
      </c>
      <c r="AE505" s="258">
        <v>24</v>
      </c>
    </row>
    <row r="506" spans="1:31" ht="24.95" customHeight="1" x14ac:dyDescent="0.25">
      <c r="A506" s="232">
        <v>500</v>
      </c>
      <c r="B506" s="241" t="s">
        <v>2547</v>
      </c>
      <c r="C506" s="241">
        <f t="shared" si="7"/>
        <v>11</v>
      </c>
      <c r="D506" s="241"/>
      <c r="E506" s="242"/>
      <c r="F506" s="241" t="s">
        <v>4861</v>
      </c>
      <c r="G506" s="241">
        <v>11</v>
      </c>
      <c r="H506" s="241" t="s">
        <v>4861</v>
      </c>
      <c r="I506" s="242"/>
      <c r="J506" s="242"/>
      <c r="K506" s="281" t="s">
        <v>2549</v>
      </c>
      <c r="L506" s="243">
        <v>42565</v>
      </c>
      <c r="M506" s="244" t="s">
        <v>2263</v>
      </c>
      <c r="N506" s="264" t="s">
        <v>2550</v>
      </c>
      <c r="O506" s="329">
        <v>499999.98</v>
      </c>
      <c r="P506" s="246" t="s">
        <v>2551</v>
      </c>
      <c r="Q506" s="265" t="s">
        <v>226</v>
      </c>
      <c r="R506" s="242"/>
      <c r="S506" s="248" t="s">
        <v>322</v>
      </c>
      <c r="T506" s="249">
        <v>42569</v>
      </c>
      <c r="U506" s="262"/>
      <c r="V506" s="322" t="s">
        <v>112</v>
      </c>
      <c r="W506" s="252">
        <v>42569</v>
      </c>
      <c r="X506" s="253" t="s">
        <v>355</v>
      </c>
      <c r="Y506" s="263"/>
      <c r="Z506" s="263"/>
      <c r="AA506" s="263"/>
      <c r="AB506" s="254" t="s">
        <v>2441</v>
      </c>
      <c r="AC506" s="256" t="s">
        <v>1437</v>
      </c>
      <c r="AD506" s="257">
        <v>42570</v>
      </c>
      <c r="AE506" s="258" t="s">
        <v>355</v>
      </c>
    </row>
    <row r="507" spans="1:31" ht="24.95" customHeight="1" x14ac:dyDescent="0.25">
      <c r="A507" s="232">
        <v>501</v>
      </c>
      <c r="B507" s="241" t="s">
        <v>2552</v>
      </c>
      <c r="C507" s="241">
        <f t="shared" si="7"/>
        <v>11</v>
      </c>
      <c r="D507" s="241"/>
      <c r="E507" s="242"/>
      <c r="F507" s="242"/>
      <c r="G507" s="241">
        <v>0</v>
      </c>
      <c r="H507" s="241"/>
      <c r="I507" s="242"/>
      <c r="J507" s="242"/>
      <c r="K507" s="281" t="s">
        <v>2553</v>
      </c>
      <c r="L507" s="243">
        <v>42569</v>
      </c>
      <c r="M507" s="244" t="s">
        <v>511</v>
      </c>
      <c r="N507" s="264" t="s">
        <v>2554</v>
      </c>
      <c r="O507" s="318">
        <v>25000</v>
      </c>
      <c r="P507" s="298"/>
      <c r="Q507" s="265" t="s">
        <v>226</v>
      </c>
      <c r="R507" s="242"/>
      <c r="S507" s="261"/>
      <c r="T507" s="262"/>
      <c r="U507" s="262"/>
      <c r="V507" s="322" t="s">
        <v>379</v>
      </c>
      <c r="W507" s="252">
        <v>42569</v>
      </c>
      <c r="X507" s="253" t="s">
        <v>2555</v>
      </c>
      <c r="Y507" s="263"/>
      <c r="Z507" s="263"/>
      <c r="AA507" s="263"/>
      <c r="AB507" s="263"/>
      <c r="AC507" s="256" t="s">
        <v>872</v>
      </c>
      <c r="AD507" s="257">
        <v>42569</v>
      </c>
      <c r="AE507" s="258">
        <v>24</v>
      </c>
    </row>
    <row r="508" spans="1:31" ht="24.95" customHeight="1" x14ac:dyDescent="0.25">
      <c r="A508" s="270">
        <v>502</v>
      </c>
      <c r="B508" s="241" t="s">
        <v>2556</v>
      </c>
      <c r="C508" s="241">
        <f t="shared" si="7"/>
        <v>11</v>
      </c>
      <c r="D508" s="241"/>
      <c r="E508" s="242"/>
      <c r="F508" s="242"/>
      <c r="G508" s="241">
        <v>0</v>
      </c>
      <c r="H508" s="241"/>
      <c r="I508" s="242"/>
      <c r="J508" s="242"/>
      <c r="K508" s="281" t="s">
        <v>2557</v>
      </c>
      <c r="L508" s="243">
        <v>42565</v>
      </c>
      <c r="M508" s="244" t="s">
        <v>511</v>
      </c>
      <c r="N508" s="264" t="s">
        <v>2558</v>
      </c>
      <c r="O508" s="326">
        <v>71390</v>
      </c>
      <c r="P508" s="272" t="s">
        <v>2559</v>
      </c>
      <c r="Q508" s="284" t="s">
        <v>226</v>
      </c>
      <c r="R508" s="273"/>
      <c r="S508" s="273"/>
      <c r="T508" s="262"/>
      <c r="U508" s="262"/>
      <c r="V508" s="322" t="s">
        <v>600</v>
      </c>
      <c r="W508" s="273"/>
      <c r="X508" s="253" t="s">
        <v>2560</v>
      </c>
      <c r="Y508" s="284" t="s">
        <v>206</v>
      </c>
      <c r="Z508" s="285">
        <v>42576</v>
      </c>
      <c r="AA508" s="284" t="s">
        <v>2561</v>
      </c>
      <c r="AB508" s="284" t="s">
        <v>2562</v>
      </c>
      <c r="AC508" s="277"/>
      <c r="AD508" s="257"/>
      <c r="AE508" s="258" t="s">
        <v>404</v>
      </c>
    </row>
    <row r="509" spans="1:31" ht="24.95" customHeight="1" x14ac:dyDescent="0.25">
      <c r="A509" s="232">
        <v>503</v>
      </c>
      <c r="B509" s="241" t="s">
        <v>2563</v>
      </c>
      <c r="C509" s="241">
        <f t="shared" si="7"/>
        <v>11</v>
      </c>
      <c r="D509" s="241"/>
      <c r="E509" s="242"/>
      <c r="F509" s="242"/>
      <c r="G509" s="241">
        <v>0</v>
      </c>
      <c r="H509" s="241"/>
      <c r="I509" s="242"/>
      <c r="J509" s="242"/>
      <c r="K509" s="281" t="s">
        <v>2564</v>
      </c>
      <c r="L509" s="243">
        <v>42569</v>
      </c>
      <c r="M509" s="244" t="s">
        <v>511</v>
      </c>
      <c r="N509" s="264" t="s">
        <v>2565</v>
      </c>
      <c r="O509" s="242"/>
      <c r="P509" s="298"/>
      <c r="Q509" s="265" t="s">
        <v>226</v>
      </c>
      <c r="R509" s="242"/>
      <c r="S509" s="261"/>
      <c r="T509" s="262"/>
      <c r="U509" s="262"/>
      <c r="V509" s="322" t="s">
        <v>379</v>
      </c>
      <c r="W509" s="252">
        <v>42569</v>
      </c>
      <c r="X509" s="253" t="s">
        <v>2566</v>
      </c>
      <c r="Y509" s="254" t="s">
        <v>204</v>
      </c>
      <c r="Z509" s="255">
        <v>42580</v>
      </c>
      <c r="AA509" s="254" t="s">
        <v>2567</v>
      </c>
      <c r="AB509" s="263"/>
      <c r="AC509" s="277"/>
      <c r="AD509" s="274"/>
      <c r="AE509" s="258" t="s">
        <v>404</v>
      </c>
    </row>
    <row r="510" spans="1:31" ht="24.95" customHeight="1" x14ac:dyDescent="0.25">
      <c r="A510" s="232">
        <v>504</v>
      </c>
      <c r="B510" s="264" t="s">
        <v>2568</v>
      </c>
      <c r="C510" s="241">
        <f t="shared" si="7"/>
        <v>11</v>
      </c>
      <c r="D510" s="264"/>
      <c r="E510" s="242"/>
      <c r="F510" s="241" t="s">
        <v>4862</v>
      </c>
      <c r="G510" s="241">
        <v>11</v>
      </c>
      <c r="H510" s="241" t="s">
        <v>4862</v>
      </c>
      <c r="I510" s="242"/>
      <c r="J510" s="242"/>
      <c r="K510" s="281" t="s">
        <v>2570</v>
      </c>
      <c r="L510" s="243">
        <v>42569</v>
      </c>
      <c r="M510" s="244" t="s">
        <v>221</v>
      </c>
      <c r="N510" s="264" t="s">
        <v>3456</v>
      </c>
      <c r="O510" s="318">
        <v>5000</v>
      </c>
      <c r="P510" s="246" t="s">
        <v>3457</v>
      </c>
      <c r="Q510" s="265" t="s">
        <v>203</v>
      </c>
      <c r="R510" s="242"/>
      <c r="S510" s="248" t="s">
        <v>203</v>
      </c>
      <c r="T510" s="249">
        <v>42569</v>
      </c>
      <c r="U510" s="262"/>
      <c r="V510" s="322" t="s">
        <v>70</v>
      </c>
      <c r="W510" s="252">
        <v>42572</v>
      </c>
      <c r="X510" s="253" t="s">
        <v>3688</v>
      </c>
      <c r="Y510" s="263"/>
      <c r="Z510" s="263"/>
      <c r="AA510" s="263"/>
      <c r="AB510" s="263"/>
      <c r="AC510" s="256" t="s">
        <v>872</v>
      </c>
      <c r="AD510" s="257">
        <v>42570</v>
      </c>
      <c r="AE510" s="258">
        <v>23</v>
      </c>
    </row>
    <row r="511" spans="1:31" ht="24.95" customHeight="1" x14ac:dyDescent="0.25">
      <c r="A511" s="232">
        <v>505</v>
      </c>
      <c r="B511" s="241" t="s">
        <v>2571</v>
      </c>
      <c r="C511" s="241">
        <f t="shared" si="7"/>
        <v>11</v>
      </c>
      <c r="D511" s="241"/>
      <c r="E511" s="242"/>
      <c r="F511" s="241" t="s">
        <v>4863</v>
      </c>
      <c r="G511" s="241">
        <v>11</v>
      </c>
      <c r="H511" s="241" t="s">
        <v>4863</v>
      </c>
      <c r="I511" s="242"/>
      <c r="J511" s="242"/>
      <c r="K511" s="281" t="s">
        <v>2573</v>
      </c>
      <c r="L511" s="243">
        <v>42569</v>
      </c>
      <c r="M511" s="244" t="s">
        <v>221</v>
      </c>
      <c r="N511" s="264" t="s">
        <v>2574</v>
      </c>
      <c r="O511" s="318">
        <v>3500</v>
      </c>
      <c r="P511" s="246" t="s">
        <v>2575</v>
      </c>
      <c r="Q511" s="265" t="s">
        <v>203</v>
      </c>
      <c r="R511" s="242"/>
      <c r="S511" s="248" t="s">
        <v>203</v>
      </c>
      <c r="T511" s="249">
        <v>42569</v>
      </c>
      <c r="U511" s="262"/>
      <c r="V511" s="322" t="s">
        <v>70</v>
      </c>
      <c r="W511" s="252">
        <v>42572</v>
      </c>
      <c r="X511" s="253" t="s">
        <v>3688</v>
      </c>
      <c r="Y511" s="263"/>
      <c r="Z511" s="263"/>
      <c r="AA511" s="263"/>
      <c r="AB511" s="263"/>
      <c r="AC511" s="256" t="s">
        <v>872</v>
      </c>
      <c r="AD511" s="257">
        <v>42570</v>
      </c>
      <c r="AE511" s="258">
        <v>23</v>
      </c>
    </row>
    <row r="512" spans="1:31" ht="24.95" customHeight="1" x14ac:dyDescent="0.25">
      <c r="A512" s="232">
        <v>506</v>
      </c>
      <c r="B512" s="241" t="s">
        <v>2576</v>
      </c>
      <c r="C512" s="241">
        <f t="shared" si="7"/>
        <v>11</v>
      </c>
      <c r="D512" s="241"/>
      <c r="E512" s="242"/>
      <c r="F512" s="241" t="s">
        <v>4864</v>
      </c>
      <c r="G512" s="241">
        <v>11</v>
      </c>
      <c r="H512" s="241" t="s">
        <v>4864</v>
      </c>
      <c r="I512" s="242"/>
      <c r="J512" s="242"/>
      <c r="K512" s="281" t="s">
        <v>2578</v>
      </c>
      <c r="L512" s="243">
        <v>42569</v>
      </c>
      <c r="M512" s="244" t="s">
        <v>221</v>
      </c>
      <c r="N512" s="264" t="s">
        <v>1853</v>
      </c>
      <c r="O512" s="318">
        <v>2950</v>
      </c>
      <c r="P512" s="246" t="s">
        <v>2579</v>
      </c>
      <c r="Q512" s="265" t="s">
        <v>203</v>
      </c>
      <c r="R512" s="242"/>
      <c r="S512" s="248" t="s">
        <v>203</v>
      </c>
      <c r="T512" s="249">
        <v>42569</v>
      </c>
      <c r="U512" s="262"/>
      <c r="V512" s="322" t="s">
        <v>70</v>
      </c>
      <c r="W512" s="252">
        <v>42572</v>
      </c>
      <c r="X512" s="253" t="s">
        <v>3688</v>
      </c>
      <c r="Y512" s="263"/>
      <c r="Z512" s="263"/>
      <c r="AA512" s="263"/>
      <c r="AB512" s="263"/>
      <c r="AC512" s="256" t="s">
        <v>872</v>
      </c>
      <c r="AD512" s="257">
        <v>42570</v>
      </c>
      <c r="AE512" s="258">
        <v>23</v>
      </c>
    </row>
    <row r="513" spans="1:31" ht="24.95" customHeight="1" x14ac:dyDescent="0.25">
      <c r="A513" s="232">
        <v>507</v>
      </c>
      <c r="B513" s="241" t="s">
        <v>2580</v>
      </c>
      <c r="C513" s="241">
        <f t="shared" si="7"/>
        <v>11</v>
      </c>
      <c r="D513" s="241"/>
      <c r="E513" s="242"/>
      <c r="F513" s="241" t="s">
        <v>4865</v>
      </c>
      <c r="G513" s="241">
        <v>11</v>
      </c>
      <c r="H513" s="241" t="s">
        <v>4865</v>
      </c>
      <c r="I513" s="242"/>
      <c r="J513" s="242"/>
      <c r="K513" s="281" t="s">
        <v>2582</v>
      </c>
      <c r="L513" s="243">
        <v>42569</v>
      </c>
      <c r="M513" s="244" t="s">
        <v>221</v>
      </c>
      <c r="N513" s="264" t="s">
        <v>2583</v>
      </c>
      <c r="O513" s="318">
        <v>277695</v>
      </c>
      <c r="P513" s="298" t="s">
        <v>2584</v>
      </c>
      <c r="Q513" s="265" t="s">
        <v>203</v>
      </c>
      <c r="R513" s="242"/>
      <c r="S513" s="248" t="s">
        <v>203</v>
      </c>
      <c r="T513" s="249">
        <v>42569</v>
      </c>
      <c r="U513" s="262"/>
      <c r="V513" s="322" t="s">
        <v>70</v>
      </c>
      <c r="W513" s="252">
        <v>42572</v>
      </c>
      <c r="X513" s="253" t="s">
        <v>4866</v>
      </c>
      <c r="Y513" s="263"/>
      <c r="Z513" s="263"/>
      <c r="AA513" s="263"/>
      <c r="AB513" s="263"/>
      <c r="AC513" s="256" t="s">
        <v>872</v>
      </c>
      <c r="AD513" s="257">
        <v>42570</v>
      </c>
      <c r="AE513" s="258">
        <v>23</v>
      </c>
    </row>
    <row r="514" spans="1:31" ht="24.95" customHeight="1" x14ac:dyDescent="0.25">
      <c r="A514" s="232">
        <v>508</v>
      </c>
      <c r="B514" s="241" t="s">
        <v>2585</v>
      </c>
      <c r="C514" s="241">
        <f t="shared" si="7"/>
        <v>11</v>
      </c>
      <c r="D514" s="241"/>
      <c r="E514" s="242"/>
      <c r="F514" s="241" t="s">
        <v>2586</v>
      </c>
      <c r="G514" s="241">
        <v>11</v>
      </c>
      <c r="H514" s="241"/>
      <c r="I514" s="242"/>
      <c r="J514" s="242"/>
      <c r="K514" s="281" t="s">
        <v>2587</v>
      </c>
      <c r="L514" s="243">
        <v>42569</v>
      </c>
      <c r="M514" s="244" t="s">
        <v>301</v>
      </c>
      <c r="N514" s="264" t="s">
        <v>2588</v>
      </c>
      <c r="O514" s="269">
        <v>158680.85</v>
      </c>
      <c r="P514" s="246" t="s">
        <v>2589</v>
      </c>
      <c r="Q514" s="265" t="s">
        <v>203</v>
      </c>
      <c r="R514" s="242"/>
      <c r="S514" s="248" t="s">
        <v>203</v>
      </c>
      <c r="T514" s="249">
        <v>42569</v>
      </c>
      <c r="U514" s="262"/>
      <c r="V514" s="322" t="s">
        <v>70</v>
      </c>
      <c r="W514" s="252">
        <v>42572</v>
      </c>
      <c r="X514" s="253"/>
      <c r="Y514" s="263"/>
      <c r="Z514" s="263"/>
      <c r="AA514" s="263"/>
      <c r="AB514" s="263"/>
      <c r="AC514" s="256" t="s">
        <v>872</v>
      </c>
      <c r="AD514" s="257">
        <v>42570</v>
      </c>
      <c r="AE514" s="258">
        <v>23</v>
      </c>
    </row>
    <row r="515" spans="1:31" ht="24.95" customHeight="1" x14ac:dyDescent="0.25">
      <c r="A515" s="232">
        <v>509</v>
      </c>
      <c r="B515" s="241" t="s">
        <v>2590</v>
      </c>
      <c r="C515" s="241">
        <f t="shared" si="7"/>
        <v>11</v>
      </c>
      <c r="D515" s="241"/>
      <c r="E515" s="242"/>
      <c r="F515" s="241" t="s">
        <v>4867</v>
      </c>
      <c r="G515" s="241">
        <v>11</v>
      </c>
      <c r="H515" s="241" t="s">
        <v>4867</v>
      </c>
      <c r="I515" s="242"/>
      <c r="J515" s="242"/>
      <c r="K515" s="281" t="s">
        <v>2592</v>
      </c>
      <c r="L515" s="243">
        <v>42569</v>
      </c>
      <c r="M515" s="244" t="s">
        <v>497</v>
      </c>
      <c r="N515" s="242"/>
      <c r="O515" s="242"/>
      <c r="P515" s="246" t="s">
        <v>2593</v>
      </c>
      <c r="Q515" s="265" t="s">
        <v>203</v>
      </c>
      <c r="R515" s="242"/>
      <c r="S515" s="248" t="s">
        <v>203</v>
      </c>
      <c r="T515" s="249">
        <v>42569</v>
      </c>
      <c r="U515" s="262"/>
      <c r="V515" s="322" t="s">
        <v>70</v>
      </c>
      <c r="W515" s="252">
        <v>42572</v>
      </c>
      <c r="X515" s="253"/>
      <c r="Y515" s="263"/>
      <c r="Z515" s="263"/>
      <c r="AA515" s="263"/>
      <c r="AB515" s="263"/>
      <c r="AC515" s="256" t="s">
        <v>872</v>
      </c>
      <c r="AD515" s="257">
        <v>42570</v>
      </c>
      <c r="AE515" s="258">
        <v>23</v>
      </c>
    </row>
    <row r="516" spans="1:31" ht="24.95" customHeight="1" x14ac:dyDescent="0.25">
      <c r="A516" s="232">
        <v>510</v>
      </c>
      <c r="B516" s="241" t="s">
        <v>2594</v>
      </c>
      <c r="C516" s="241">
        <f t="shared" si="7"/>
        <v>11</v>
      </c>
      <c r="D516" s="241"/>
      <c r="E516" s="242"/>
      <c r="F516" s="241" t="s">
        <v>4868</v>
      </c>
      <c r="G516" s="241">
        <v>11</v>
      </c>
      <c r="H516" s="241" t="s">
        <v>4868</v>
      </c>
      <c r="I516" s="242"/>
      <c r="J516" s="242"/>
      <c r="K516" s="281" t="s">
        <v>2596</v>
      </c>
      <c r="L516" s="243">
        <v>42569</v>
      </c>
      <c r="M516" s="244" t="s">
        <v>251</v>
      </c>
      <c r="N516" s="264" t="s">
        <v>2597</v>
      </c>
      <c r="O516" s="329">
        <v>81856.5</v>
      </c>
      <c r="P516" s="246" t="s">
        <v>2598</v>
      </c>
      <c r="Q516" s="265" t="s">
        <v>203</v>
      </c>
      <c r="R516" s="242"/>
      <c r="S516" s="248" t="s">
        <v>203</v>
      </c>
      <c r="T516" s="249">
        <v>42569</v>
      </c>
      <c r="U516" s="262"/>
      <c r="V516" s="322" t="s">
        <v>70</v>
      </c>
      <c r="W516" s="252">
        <v>42572</v>
      </c>
      <c r="X516" s="253"/>
      <c r="Y516" s="263"/>
      <c r="Z516" s="263"/>
      <c r="AA516" s="263"/>
      <c r="AB516" s="263"/>
      <c r="AC516" s="256" t="s">
        <v>872</v>
      </c>
      <c r="AD516" s="257">
        <v>42570</v>
      </c>
      <c r="AE516" s="258">
        <v>23</v>
      </c>
    </row>
    <row r="517" spans="1:31" ht="24.95" customHeight="1" x14ac:dyDescent="0.25">
      <c r="A517" s="232">
        <v>511</v>
      </c>
      <c r="B517" s="241" t="s">
        <v>2599</v>
      </c>
      <c r="C517" s="241">
        <f t="shared" si="7"/>
        <v>11</v>
      </c>
      <c r="D517" s="241"/>
      <c r="E517" s="242"/>
      <c r="F517" s="241" t="s">
        <v>4869</v>
      </c>
      <c r="G517" s="241">
        <v>11</v>
      </c>
      <c r="H517" s="241" t="s">
        <v>4869</v>
      </c>
      <c r="I517" s="242"/>
      <c r="J517" s="242"/>
      <c r="K517" s="281" t="s">
        <v>2601</v>
      </c>
      <c r="L517" s="243">
        <v>42569</v>
      </c>
      <c r="M517" s="244" t="s">
        <v>11</v>
      </c>
      <c r="N517" s="264" t="s">
        <v>1853</v>
      </c>
      <c r="O517" s="318">
        <v>5000</v>
      </c>
      <c r="P517" s="246" t="s">
        <v>2602</v>
      </c>
      <c r="Q517" s="265" t="s">
        <v>203</v>
      </c>
      <c r="R517" s="242"/>
      <c r="S517" s="248" t="s">
        <v>203</v>
      </c>
      <c r="T517" s="249">
        <v>42569</v>
      </c>
      <c r="U517" s="262"/>
      <c r="V517" s="322" t="s">
        <v>70</v>
      </c>
      <c r="W517" s="252">
        <v>42572</v>
      </c>
      <c r="X517" s="253"/>
      <c r="Y517" s="263"/>
      <c r="Z517" s="263"/>
      <c r="AA517" s="263"/>
      <c r="AB517" s="263"/>
      <c r="AC517" s="256" t="s">
        <v>872</v>
      </c>
      <c r="AD517" s="257">
        <v>42570</v>
      </c>
      <c r="AE517" s="258">
        <v>23</v>
      </c>
    </row>
    <row r="518" spans="1:31" ht="24.95" customHeight="1" x14ac:dyDescent="0.25">
      <c r="A518" s="232">
        <v>512</v>
      </c>
      <c r="B518" s="241" t="s">
        <v>2603</v>
      </c>
      <c r="C518" s="241">
        <f t="shared" si="7"/>
        <v>10</v>
      </c>
      <c r="D518" s="241"/>
      <c r="E518" s="242"/>
      <c r="F518" s="242"/>
      <c r="G518" s="241">
        <v>0</v>
      </c>
      <c r="H518" s="241"/>
      <c r="I518" s="242"/>
      <c r="J518" s="242"/>
      <c r="K518" s="281" t="s">
        <v>2604</v>
      </c>
      <c r="L518" s="243">
        <v>42569</v>
      </c>
      <c r="M518" s="244" t="s">
        <v>11</v>
      </c>
      <c r="N518" s="264" t="s">
        <v>1853</v>
      </c>
      <c r="O518" s="318">
        <v>6660</v>
      </c>
      <c r="P518" s="246" t="s">
        <v>2605</v>
      </c>
      <c r="Q518" s="265" t="s">
        <v>203</v>
      </c>
      <c r="R518" s="242"/>
      <c r="S518" s="248" t="s">
        <v>203</v>
      </c>
      <c r="T518" s="249">
        <v>42569</v>
      </c>
      <c r="U518" s="262"/>
      <c r="V518" s="322" t="s">
        <v>70</v>
      </c>
      <c r="W518" s="252">
        <v>42572</v>
      </c>
      <c r="X518" s="253"/>
      <c r="Y518" s="263"/>
      <c r="Z518" s="263"/>
      <c r="AA518" s="263"/>
      <c r="AB518" s="263"/>
      <c r="AC518" s="256" t="s">
        <v>872</v>
      </c>
      <c r="AD518" s="257">
        <v>42570</v>
      </c>
      <c r="AE518" s="258">
        <v>23</v>
      </c>
    </row>
    <row r="519" spans="1:31" ht="24.95" customHeight="1" x14ac:dyDescent="0.25">
      <c r="A519" s="232">
        <v>513</v>
      </c>
      <c r="B519" s="241" t="s">
        <v>2606</v>
      </c>
      <c r="C519" s="241">
        <f t="shared" si="7"/>
        <v>11</v>
      </c>
      <c r="D519" s="241"/>
      <c r="E519" s="242"/>
      <c r="F519" s="241" t="s">
        <v>4870</v>
      </c>
      <c r="G519" s="241">
        <v>11</v>
      </c>
      <c r="H519" s="241" t="s">
        <v>4870</v>
      </c>
      <c r="I519" s="242"/>
      <c r="J519" s="242"/>
      <c r="K519" s="242"/>
      <c r="L519" s="243">
        <v>42520</v>
      </c>
      <c r="M519" s="242"/>
      <c r="N519" s="242"/>
      <c r="O519" s="329">
        <v>35073.57</v>
      </c>
      <c r="P519" s="246" t="s">
        <v>2608</v>
      </c>
      <c r="Q519" s="265" t="s">
        <v>203</v>
      </c>
      <c r="R519" s="242"/>
      <c r="S519" s="248" t="s">
        <v>203</v>
      </c>
      <c r="T519" s="249">
        <v>42569</v>
      </c>
      <c r="U519" s="262"/>
      <c r="V519" s="322" t="s">
        <v>205</v>
      </c>
      <c r="W519" s="261"/>
      <c r="X519" s="253"/>
      <c r="Y519" s="263"/>
      <c r="Z519" s="263"/>
      <c r="AA519" s="263"/>
      <c r="AB519" s="263"/>
      <c r="AC519" s="256" t="s">
        <v>872</v>
      </c>
      <c r="AD519" s="257">
        <v>42570</v>
      </c>
      <c r="AE519" s="258">
        <v>23</v>
      </c>
    </row>
    <row r="520" spans="1:31" ht="24.95" customHeight="1" x14ac:dyDescent="0.25">
      <c r="A520" s="232">
        <v>514</v>
      </c>
      <c r="B520" s="241" t="s">
        <v>2609</v>
      </c>
      <c r="C520" s="241">
        <f t="shared" si="7"/>
        <v>11</v>
      </c>
      <c r="D520" s="241"/>
      <c r="E520" s="242"/>
      <c r="F520" s="242"/>
      <c r="G520" s="241">
        <v>0</v>
      </c>
      <c r="H520" s="241"/>
      <c r="I520" s="242"/>
      <c r="J520" s="242"/>
      <c r="K520" s="242"/>
      <c r="L520" s="243">
        <v>42544</v>
      </c>
      <c r="M520" s="244" t="s">
        <v>11</v>
      </c>
      <c r="N520" s="242"/>
      <c r="O520" s="242"/>
      <c r="P520" s="246" t="s">
        <v>2610</v>
      </c>
      <c r="Q520" s="265" t="s">
        <v>56</v>
      </c>
      <c r="R520" s="242"/>
      <c r="S520" s="248" t="s">
        <v>203</v>
      </c>
      <c r="T520" s="249">
        <v>42569</v>
      </c>
      <c r="U520" s="262"/>
      <c r="V520" s="322" t="s">
        <v>70</v>
      </c>
      <c r="W520" s="252">
        <v>42572</v>
      </c>
      <c r="X520" s="253"/>
      <c r="Y520" s="263"/>
      <c r="Z520" s="263"/>
      <c r="AA520" s="263"/>
      <c r="AB520" s="263"/>
      <c r="AC520" s="256" t="s">
        <v>207</v>
      </c>
      <c r="AD520" s="257">
        <v>42570</v>
      </c>
      <c r="AE520" s="258">
        <v>23</v>
      </c>
    </row>
    <row r="521" spans="1:31" ht="24.95" customHeight="1" x14ac:dyDescent="0.25">
      <c r="A521" s="232">
        <v>515</v>
      </c>
      <c r="B521" s="241" t="s">
        <v>2611</v>
      </c>
      <c r="C521" s="241">
        <f t="shared" si="7"/>
        <v>11</v>
      </c>
      <c r="D521" s="241"/>
      <c r="E521" s="242"/>
      <c r="F521" s="241" t="s">
        <v>4871</v>
      </c>
      <c r="G521" s="241">
        <v>11</v>
      </c>
      <c r="H521" s="241" t="s">
        <v>4871</v>
      </c>
      <c r="I521" s="242"/>
      <c r="J521" s="242"/>
      <c r="K521" s="281" t="s">
        <v>2613</v>
      </c>
      <c r="L521" s="243">
        <v>42569</v>
      </c>
      <c r="M521" s="244" t="s">
        <v>11</v>
      </c>
      <c r="N521" s="264" t="s">
        <v>2614</v>
      </c>
      <c r="O521" s="318">
        <v>177870</v>
      </c>
      <c r="P521" s="246" t="s">
        <v>3458</v>
      </c>
      <c r="Q521" s="265" t="s">
        <v>203</v>
      </c>
      <c r="R521" s="242"/>
      <c r="S521" s="248" t="s">
        <v>203</v>
      </c>
      <c r="T521" s="249">
        <v>42569</v>
      </c>
      <c r="U521" s="262"/>
      <c r="V521" s="322" t="s">
        <v>70</v>
      </c>
      <c r="W521" s="252">
        <v>42572</v>
      </c>
      <c r="X521" s="253"/>
      <c r="Y521" s="263"/>
      <c r="Z521" s="263"/>
      <c r="AA521" s="263"/>
      <c r="AB521" s="263"/>
      <c r="AC521" s="256" t="s">
        <v>207</v>
      </c>
      <c r="AD521" s="257">
        <v>42570</v>
      </c>
      <c r="AE521" s="258">
        <v>23</v>
      </c>
    </row>
    <row r="522" spans="1:31" ht="24.95" customHeight="1" x14ac:dyDescent="0.25">
      <c r="A522" s="232">
        <v>516</v>
      </c>
      <c r="B522" s="241" t="s">
        <v>2615</v>
      </c>
      <c r="C522" s="241">
        <f t="shared" ref="C522:C585" si="8">LEN(B522)</f>
        <v>11</v>
      </c>
      <c r="D522" s="241"/>
      <c r="E522" s="242"/>
      <c r="F522" s="241" t="s">
        <v>4872</v>
      </c>
      <c r="G522" s="241">
        <v>11</v>
      </c>
      <c r="H522" s="241" t="s">
        <v>4872</v>
      </c>
      <c r="I522" s="242"/>
      <c r="J522" s="242"/>
      <c r="K522" s="281" t="s">
        <v>2617</v>
      </c>
      <c r="L522" s="243">
        <v>42556</v>
      </c>
      <c r="M522" s="244" t="s">
        <v>11</v>
      </c>
      <c r="N522" s="264" t="s">
        <v>2618</v>
      </c>
      <c r="O522" s="329">
        <v>494720.6</v>
      </c>
      <c r="P522" s="246" t="s">
        <v>2619</v>
      </c>
      <c r="Q522" s="265" t="s">
        <v>322</v>
      </c>
      <c r="R522" s="242"/>
      <c r="S522" s="248" t="s">
        <v>203</v>
      </c>
      <c r="T522" s="249">
        <v>42569</v>
      </c>
      <c r="U522" s="262"/>
      <c r="V522" s="322" t="s">
        <v>70</v>
      </c>
      <c r="W522" s="252">
        <v>42572</v>
      </c>
      <c r="X522" s="253"/>
      <c r="Y522" s="263"/>
      <c r="Z522" s="263"/>
      <c r="AA522" s="263"/>
      <c r="AB522" s="263"/>
      <c r="AC522" s="256" t="s">
        <v>207</v>
      </c>
      <c r="AD522" s="257">
        <v>42570</v>
      </c>
      <c r="AE522" s="258">
        <v>23</v>
      </c>
    </row>
    <row r="523" spans="1:31" ht="24.95" customHeight="1" x14ac:dyDescent="0.25">
      <c r="A523" s="232">
        <v>517</v>
      </c>
      <c r="B523" s="242">
        <v>0</v>
      </c>
      <c r="C523" s="241">
        <f t="shared" si="8"/>
        <v>1</v>
      </c>
      <c r="D523" s="242"/>
      <c r="E523" s="242"/>
      <c r="F523" s="241" t="s">
        <v>4873</v>
      </c>
      <c r="G523" s="241">
        <v>11</v>
      </c>
      <c r="H523" s="241" t="s">
        <v>4873</v>
      </c>
      <c r="I523" s="242"/>
      <c r="J523" s="242"/>
      <c r="K523" s="281" t="s">
        <v>2621</v>
      </c>
      <c r="L523" s="243">
        <v>42569</v>
      </c>
      <c r="M523" s="244" t="s">
        <v>497</v>
      </c>
      <c r="N523" s="264" t="s">
        <v>598</v>
      </c>
      <c r="O523" s="318">
        <v>6900</v>
      </c>
      <c r="P523" s="246" t="s">
        <v>2622</v>
      </c>
      <c r="Q523" s="265" t="s">
        <v>203</v>
      </c>
      <c r="R523" s="242"/>
      <c r="S523" s="248" t="s">
        <v>203</v>
      </c>
      <c r="T523" s="249">
        <v>42569</v>
      </c>
      <c r="U523" s="262"/>
      <c r="V523" s="322" t="s">
        <v>70</v>
      </c>
      <c r="W523" s="252">
        <v>42572</v>
      </c>
      <c r="X523" s="253"/>
      <c r="Y523" s="263"/>
      <c r="Z523" s="263"/>
      <c r="AA523" s="263"/>
      <c r="AB523" s="263"/>
      <c r="AC523" s="256" t="s">
        <v>207</v>
      </c>
      <c r="AD523" s="257">
        <v>42570</v>
      </c>
      <c r="AE523" s="258">
        <v>23</v>
      </c>
    </row>
    <row r="524" spans="1:31" ht="24.95" customHeight="1" x14ac:dyDescent="0.25">
      <c r="A524" s="232">
        <v>518</v>
      </c>
      <c r="B524" s="241" t="s">
        <v>2623</v>
      </c>
      <c r="C524" s="241">
        <f t="shared" si="8"/>
        <v>11</v>
      </c>
      <c r="D524" s="241"/>
      <c r="E524" s="242"/>
      <c r="F524" s="241" t="s">
        <v>4874</v>
      </c>
      <c r="G524" s="241">
        <v>11</v>
      </c>
      <c r="H524" s="241" t="s">
        <v>4874</v>
      </c>
      <c r="I524" s="242"/>
      <c r="J524" s="242"/>
      <c r="K524" s="281" t="s">
        <v>2625</v>
      </c>
      <c r="L524" s="243">
        <v>42570</v>
      </c>
      <c r="M524" s="244" t="s">
        <v>497</v>
      </c>
      <c r="N524" s="264" t="s">
        <v>2626</v>
      </c>
      <c r="O524" s="318">
        <v>8000</v>
      </c>
      <c r="P524" s="246" t="s">
        <v>2627</v>
      </c>
      <c r="Q524" s="265" t="s">
        <v>203</v>
      </c>
      <c r="R524" s="242"/>
      <c r="S524" s="248" t="s">
        <v>203</v>
      </c>
      <c r="T524" s="249">
        <v>42570</v>
      </c>
      <c r="U524" s="262"/>
      <c r="V524" s="322" t="s">
        <v>70</v>
      </c>
      <c r="W524" s="252">
        <v>42572</v>
      </c>
      <c r="X524" s="253"/>
      <c r="Y524" s="263"/>
      <c r="Z524" s="263"/>
      <c r="AA524" s="263"/>
      <c r="AB524" s="263"/>
      <c r="AC524" s="256" t="s">
        <v>207</v>
      </c>
      <c r="AD524" s="257">
        <v>42570</v>
      </c>
      <c r="AE524" s="258">
        <v>23</v>
      </c>
    </row>
    <row r="525" spans="1:31" ht="24.95" customHeight="1" x14ac:dyDescent="0.25">
      <c r="A525" s="232">
        <v>519</v>
      </c>
      <c r="B525" s="241" t="s">
        <v>2628</v>
      </c>
      <c r="C525" s="241">
        <f t="shared" si="8"/>
        <v>11</v>
      </c>
      <c r="D525" s="241"/>
      <c r="E525" s="242"/>
      <c r="F525" s="241" t="s">
        <v>4875</v>
      </c>
      <c r="G525" s="241">
        <v>11</v>
      </c>
      <c r="H525" s="241" t="s">
        <v>4875</v>
      </c>
      <c r="I525" s="242"/>
      <c r="J525" s="242"/>
      <c r="K525" s="281" t="s">
        <v>2630</v>
      </c>
      <c r="L525" s="243">
        <v>42570</v>
      </c>
      <c r="M525" s="244" t="s">
        <v>497</v>
      </c>
      <c r="N525" s="264" t="s">
        <v>2631</v>
      </c>
      <c r="O525" s="264" t="s">
        <v>2632</v>
      </c>
      <c r="P525" s="246" t="s">
        <v>2633</v>
      </c>
      <c r="Q525" s="265" t="s">
        <v>203</v>
      </c>
      <c r="R525" s="242"/>
      <c r="S525" s="248" t="s">
        <v>203</v>
      </c>
      <c r="T525" s="249">
        <v>42570</v>
      </c>
      <c r="U525" s="262"/>
      <c r="V525" s="322" t="s">
        <v>70</v>
      </c>
      <c r="W525" s="252">
        <v>42572</v>
      </c>
      <c r="X525" s="253" t="s">
        <v>4876</v>
      </c>
      <c r="Y525" s="254" t="s">
        <v>203</v>
      </c>
      <c r="Z525" s="305">
        <v>42586</v>
      </c>
      <c r="AA525" s="254" t="s">
        <v>4877</v>
      </c>
      <c r="AB525" s="263"/>
      <c r="AC525" s="256" t="s">
        <v>207</v>
      </c>
      <c r="AD525" s="257">
        <v>42570</v>
      </c>
      <c r="AE525" s="258">
        <v>23</v>
      </c>
    </row>
    <row r="526" spans="1:31" ht="24.95" customHeight="1" x14ac:dyDescent="0.25">
      <c r="A526" s="232">
        <v>521</v>
      </c>
      <c r="B526" s="241" t="s">
        <v>2635</v>
      </c>
      <c r="C526" s="241">
        <f t="shared" si="8"/>
        <v>11</v>
      </c>
      <c r="D526" s="241"/>
      <c r="E526" s="242"/>
      <c r="F526" s="241" t="s">
        <v>4878</v>
      </c>
      <c r="G526" s="241">
        <v>11</v>
      </c>
      <c r="H526" s="241" t="s">
        <v>4878</v>
      </c>
      <c r="I526" s="242"/>
      <c r="J526" s="242"/>
      <c r="K526" s="281" t="s">
        <v>2637</v>
      </c>
      <c r="L526" s="243">
        <v>42564</v>
      </c>
      <c r="M526" s="244" t="s">
        <v>511</v>
      </c>
      <c r="N526" s="281" t="s">
        <v>211</v>
      </c>
      <c r="O526" s="329">
        <v>376434.6</v>
      </c>
      <c r="P526" s="246" t="s">
        <v>2638</v>
      </c>
      <c r="Q526" s="265" t="s">
        <v>226</v>
      </c>
      <c r="R526" s="242"/>
      <c r="S526" s="248" t="s">
        <v>116</v>
      </c>
      <c r="T526" s="249">
        <v>42569</v>
      </c>
      <c r="U526" s="262"/>
      <c r="V526" s="322" t="s">
        <v>379</v>
      </c>
      <c r="W526" s="252">
        <v>42571</v>
      </c>
      <c r="X526" s="253"/>
      <c r="Y526" s="263"/>
      <c r="Z526" s="263"/>
      <c r="AA526" s="263"/>
      <c r="AB526" s="254" t="s">
        <v>2639</v>
      </c>
      <c r="AC526" s="256" t="s">
        <v>761</v>
      </c>
      <c r="AD526" s="257">
        <v>42570</v>
      </c>
      <c r="AE526" s="258">
        <v>23</v>
      </c>
    </row>
    <row r="527" spans="1:31" ht="24.95" customHeight="1" x14ac:dyDescent="0.25">
      <c r="A527" s="232">
        <v>522</v>
      </c>
      <c r="B527" s="241" t="s">
        <v>2640</v>
      </c>
      <c r="C527" s="241">
        <f t="shared" si="8"/>
        <v>11</v>
      </c>
      <c r="D527" s="241"/>
      <c r="E527" s="242"/>
      <c r="F527" s="241" t="s">
        <v>4879</v>
      </c>
      <c r="G527" s="241">
        <v>11</v>
      </c>
      <c r="H527" s="241" t="s">
        <v>4879</v>
      </c>
      <c r="I527" s="242"/>
      <c r="J527" s="242"/>
      <c r="K527" s="281" t="s">
        <v>2642</v>
      </c>
      <c r="L527" s="243">
        <v>42564</v>
      </c>
      <c r="M527" s="244" t="s">
        <v>511</v>
      </c>
      <c r="N527" s="264" t="s">
        <v>2643</v>
      </c>
      <c r="O527" s="269">
        <v>160930</v>
      </c>
      <c r="P527" s="246" t="s">
        <v>2644</v>
      </c>
      <c r="Q527" s="265" t="s">
        <v>226</v>
      </c>
      <c r="R527" s="242"/>
      <c r="S527" s="248" t="s">
        <v>116</v>
      </c>
      <c r="T527" s="249">
        <v>42569</v>
      </c>
      <c r="U527" s="262"/>
      <c r="V527" s="322" t="s">
        <v>112</v>
      </c>
      <c r="W527" s="252">
        <v>42571</v>
      </c>
      <c r="X527" s="253"/>
      <c r="Y527" s="254" t="s">
        <v>204</v>
      </c>
      <c r="Z527" s="255">
        <v>42571</v>
      </c>
      <c r="AA527" s="254" t="s">
        <v>4880</v>
      </c>
      <c r="AB527" s="254" t="s">
        <v>2639</v>
      </c>
      <c r="AC527" s="256" t="s">
        <v>207</v>
      </c>
      <c r="AD527" s="257">
        <v>42580</v>
      </c>
      <c r="AE527" s="258">
        <v>13</v>
      </c>
    </row>
    <row r="528" spans="1:31" ht="24.95" customHeight="1" x14ac:dyDescent="0.25">
      <c r="A528" s="232">
        <v>523</v>
      </c>
      <c r="B528" s="241" t="s">
        <v>2645</v>
      </c>
      <c r="C528" s="241">
        <f t="shared" si="8"/>
        <v>11</v>
      </c>
      <c r="D528" s="241"/>
      <c r="E528" s="242"/>
      <c r="F528" s="241" t="s">
        <v>4881</v>
      </c>
      <c r="G528" s="241">
        <v>11</v>
      </c>
      <c r="H528" s="241" t="s">
        <v>4881</v>
      </c>
      <c r="I528" s="242"/>
      <c r="J528" s="242"/>
      <c r="K528" s="281" t="s">
        <v>2647</v>
      </c>
      <c r="L528" s="243">
        <v>42570</v>
      </c>
      <c r="M528" s="244" t="s">
        <v>497</v>
      </c>
      <c r="N528" s="264" t="s">
        <v>2648</v>
      </c>
      <c r="O528" s="318">
        <v>4000</v>
      </c>
      <c r="P528" s="246" t="s">
        <v>2649</v>
      </c>
      <c r="Q528" s="265" t="s">
        <v>203</v>
      </c>
      <c r="R528" s="242"/>
      <c r="S528" s="248" t="s">
        <v>203</v>
      </c>
      <c r="T528" s="249">
        <v>42570</v>
      </c>
      <c r="U528" s="262"/>
      <c r="V528" s="322" t="s">
        <v>70</v>
      </c>
      <c r="W528" s="252">
        <v>42582</v>
      </c>
      <c r="X528" s="253"/>
      <c r="Y528" s="263"/>
      <c r="Z528" s="263"/>
      <c r="AA528" s="263"/>
      <c r="AB528" s="263"/>
      <c r="AC528" s="256" t="s">
        <v>207</v>
      </c>
      <c r="AD528" s="257">
        <v>42572</v>
      </c>
      <c r="AE528" s="258">
        <v>21</v>
      </c>
    </row>
    <row r="529" spans="1:31" ht="24.95" customHeight="1" x14ac:dyDescent="0.25">
      <c r="A529" s="232">
        <v>524</v>
      </c>
      <c r="B529" s="241" t="s">
        <v>2650</v>
      </c>
      <c r="C529" s="241">
        <f t="shared" si="8"/>
        <v>11</v>
      </c>
      <c r="D529" s="241"/>
      <c r="E529" s="242"/>
      <c r="F529" s="241" t="s">
        <v>4882</v>
      </c>
      <c r="G529" s="241">
        <v>11</v>
      </c>
      <c r="H529" s="241" t="s">
        <v>4882</v>
      </c>
      <c r="I529" s="242"/>
      <c r="J529" s="242"/>
      <c r="K529" s="281" t="s">
        <v>2652</v>
      </c>
      <c r="L529" s="243">
        <v>42570</v>
      </c>
      <c r="M529" s="244" t="s">
        <v>497</v>
      </c>
      <c r="N529" s="264" t="s">
        <v>2653</v>
      </c>
      <c r="O529" s="318">
        <v>4000</v>
      </c>
      <c r="P529" s="246" t="s">
        <v>2654</v>
      </c>
      <c r="Q529" s="265" t="s">
        <v>203</v>
      </c>
      <c r="R529" s="242"/>
      <c r="S529" s="248" t="s">
        <v>203</v>
      </c>
      <c r="T529" s="249">
        <v>42570</v>
      </c>
      <c r="U529" s="262"/>
      <c r="V529" s="322" t="s">
        <v>70</v>
      </c>
      <c r="W529" s="252">
        <v>42582</v>
      </c>
      <c r="X529" s="253"/>
      <c r="Y529" s="263"/>
      <c r="Z529" s="263"/>
      <c r="AA529" s="263"/>
      <c r="AB529" s="263"/>
      <c r="AC529" s="256" t="s">
        <v>207</v>
      </c>
      <c r="AD529" s="257">
        <v>42571</v>
      </c>
      <c r="AE529" s="258">
        <v>22</v>
      </c>
    </row>
    <row r="530" spans="1:31" ht="24.95" customHeight="1" x14ac:dyDescent="0.25">
      <c r="A530" s="232">
        <v>525</v>
      </c>
      <c r="B530" s="241" t="s">
        <v>2655</v>
      </c>
      <c r="C530" s="241">
        <f t="shared" si="8"/>
        <v>11</v>
      </c>
      <c r="D530" s="241"/>
      <c r="E530" s="242"/>
      <c r="F530" s="241" t="s">
        <v>4883</v>
      </c>
      <c r="G530" s="241">
        <v>11</v>
      </c>
      <c r="H530" s="241" t="s">
        <v>4883</v>
      </c>
      <c r="I530" s="242"/>
      <c r="J530" s="242"/>
      <c r="K530" s="281" t="s">
        <v>2657</v>
      </c>
      <c r="L530" s="243">
        <v>42570</v>
      </c>
      <c r="M530" s="244" t="s">
        <v>497</v>
      </c>
      <c r="N530" s="264" t="s">
        <v>3459</v>
      </c>
      <c r="O530" s="318">
        <v>28000</v>
      </c>
      <c r="P530" s="246" t="s">
        <v>2658</v>
      </c>
      <c r="Q530" s="265" t="s">
        <v>203</v>
      </c>
      <c r="R530" s="242"/>
      <c r="S530" s="248" t="s">
        <v>203</v>
      </c>
      <c r="T530" s="249">
        <v>42570</v>
      </c>
      <c r="U530" s="262"/>
      <c r="V530" s="322" t="s">
        <v>70</v>
      </c>
      <c r="W530" s="252">
        <v>42572</v>
      </c>
      <c r="X530" s="253"/>
      <c r="Y530" s="263"/>
      <c r="Z530" s="263"/>
      <c r="AA530" s="263"/>
      <c r="AB530" s="263"/>
      <c r="AC530" s="256" t="s">
        <v>207</v>
      </c>
      <c r="AD530" s="257">
        <v>42570</v>
      </c>
      <c r="AE530" s="258">
        <v>23</v>
      </c>
    </row>
    <row r="531" spans="1:31" ht="24.95" customHeight="1" x14ac:dyDescent="0.25">
      <c r="A531" s="232">
        <v>526</v>
      </c>
      <c r="B531" s="241" t="s">
        <v>2659</v>
      </c>
      <c r="C531" s="241">
        <f t="shared" si="8"/>
        <v>11</v>
      </c>
      <c r="D531" s="241"/>
      <c r="E531" s="242"/>
      <c r="F531" s="241" t="s">
        <v>4884</v>
      </c>
      <c r="G531" s="241">
        <v>11</v>
      </c>
      <c r="H531" s="241" t="s">
        <v>4884</v>
      </c>
      <c r="I531" s="242"/>
      <c r="J531" s="242"/>
      <c r="K531" s="281" t="s">
        <v>2661</v>
      </c>
      <c r="L531" s="243">
        <v>42570</v>
      </c>
      <c r="M531" s="244" t="s">
        <v>497</v>
      </c>
      <c r="N531" s="264" t="s">
        <v>2662</v>
      </c>
      <c r="O531" s="318">
        <v>10000</v>
      </c>
      <c r="P531" s="246" t="s">
        <v>2658</v>
      </c>
      <c r="Q531" s="265" t="s">
        <v>203</v>
      </c>
      <c r="R531" s="242"/>
      <c r="S531" s="248" t="s">
        <v>203</v>
      </c>
      <c r="T531" s="249">
        <v>42570</v>
      </c>
      <c r="U531" s="262"/>
      <c r="V531" s="322" t="s">
        <v>70</v>
      </c>
      <c r="W531" s="252">
        <v>42572</v>
      </c>
      <c r="X531" s="253"/>
      <c r="Y531" s="263"/>
      <c r="Z531" s="263"/>
      <c r="AA531" s="263"/>
      <c r="AB531" s="263"/>
      <c r="AC531" s="256" t="s">
        <v>207</v>
      </c>
      <c r="AD531" s="257">
        <v>42570</v>
      </c>
      <c r="AE531" s="258">
        <v>23</v>
      </c>
    </row>
    <row r="532" spans="1:31" ht="24.95" customHeight="1" x14ac:dyDescent="0.25">
      <c r="A532" s="232">
        <v>527</v>
      </c>
      <c r="B532" s="241" t="s">
        <v>2663</v>
      </c>
      <c r="C532" s="241">
        <f t="shared" si="8"/>
        <v>11</v>
      </c>
      <c r="D532" s="241"/>
      <c r="E532" s="242"/>
      <c r="F532" s="241" t="s">
        <v>4885</v>
      </c>
      <c r="G532" s="241">
        <v>11</v>
      </c>
      <c r="H532" s="241" t="s">
        <v>4885</v>
      </c>
      <c r="I532" s="242"/>
      <c r="J532" s="242"/>
      <c r="K532" s="281" t="s">
        <v>2665</v>
      </c>
      <c r="L532" s="243">
        <v>42570</v>
      </c>
      <c r="M532" s="244" t="s">
        <v>497</v>
      </c>
      <c r="N532" s="264" t="s">
        <v>2666</v>
      </c>
      <c r="O532" s="318">
        <v>2500</v>
      </c>
      <c r="P532" s="246" t="s">
        <v>2658</v>
      </c>
      <c r="Q532" s="265" t="s">
        <v>203</v>
      </c>
      <c r="R532" s="242"/>
      <c r="S532" s="248" t="s">
        <v>203</v>
      </c>
      <c r="T532" s="249">
        <v>42570</v>
      </c>
      <c r="U532" s="262"/>
      <c r="V532" s="322" t="s">
        <v>70</v>
      </c>
      <c r="W532" s="252">
        <v>42582</v>
      </c>
      <c r="X532" s="253"/>
      <c r="Y532" s="263"/>
      <c r="Z532" s="263"/>
      <c r="AA532" s="263"/>
      <c r="AB532" s="263"/>
      <c r="AC532" s="256" t="s">
        <v>207</v>
      </c>
      <c r="AD532" s="257">
        <v>42570</v>
      </c>
      <c r="AE532" s="258">
        <v>23</v>
      </c>
    </row>
    <row r="533" spans="1:31" ht="24.95" customHeight="1" x14ac:dyDescent="0.25">
      <c r="A533" s="232">
        <v>528</v>
      </c>
      <c r="B533" s="241" t="s">
        <v>2667</v>
      </c>
      <c r="C533" s="241">
        <f t="shared" si="8"/>
        <v>11</v>
      </c>
      <c r="D533" s="241"/>
      <c r="E533" s="242"/>
      <c r="F533" s="241" t="s">
        <v>4886</v>
      </c>
      <c r="G533" s="241">
        <v>11</v>
      </c>
      <c r="H533" s="241" t="s">
        <v>4886</v>
      </c>
      <c r="I533" s="242"/>
      <c r="J533" s="242"/>
      <c r="K533" s="281" t="s">
        <v>2669</v>
      </c>
      <c r="L533" s="243">
        <v>42570</v>
      </c>
      <c r="M533" s="244" t="s">
        <v>497</v>
      </c>
      <c r="N533" s="264" t="s">
        <v>2670</v>
      </c>
      <c r="O533" s="242"/>
      <c r="P533" s="246" t="s">
        <v>2671</v>
      </c>
      <c r="Q533" s="265" t="s">
        <v>203</v>
      </c>
      <c r="R533" s="242"/>
      <c r="S533" s="248" t="s">
        <v>203</v>
      </c>
      <c r="T533" s="249">
        <v>42570</v>
      </c>
      <c r="U533" s="262"/>
      <c r="V533" s="322" t="s">
        <v>70</v>
      </c>
      <c r="W533" s="252">
        <v>42582</v>
      </c>
      <c r="X533" s="253"/>
      <c r="Y533" s="263"/>
      <c r="Z533" s="263"/>
      <c r="AA533" s="263"/>
      <c r="AB533" s="263"/>
      <c r="AC533" s="256" t="s">
        <v>207</v>
      </c>
      <c r="AD533" s="257">
        <v>42570</v>
      </c>
      <c r="AE533" s="258">
        <v>23</v>
      </c>
    </row>
    <row r="534" spans="1:31" ht="24.95" customHeight="1" x14ac:dyDescent="0.25">
      <c r="A534" s="232">
        <v>529</v>
      </c>
      <c r="B534" s="241" t="s">
        <v>2672</v>
      </c>
      <c r="C534" s="241">
        <f t="shared" si="8"/>
        <v>11</v>
      </c>
      <c r="D534" s="241"/>
      <c r="E534" s="242"/>
      <c r="F534" s="241" t="s">
        <v>4887</v>
      </c>
      <c r="G534" s="241">
        <v>11</v>
      </c>
      <c r="H534" s="241" t="s">
        <v>4887</v>
      </c>
      <c r="I534" s="242"/>
      <c r="J534" s="242"/>
      <c r="K534" s="281" t="s">
        <v>2674</v>
      </c>
      <c r="L534" s="243">
        <v>42570</v>
      </c>
      <c r="M534" s="244" t="s">
        <v>497</v>
      </c>
      <c r="N534" s="264" t="s">
        <v>2675</v>
      </c>
      <c r="O534" s="318">
        <v>2500</v>
      </c>
      <c r="P534" s="246" t="s">
        <v>2658</v>
      </c>
      <c r="Q534" s="265" t="s">
        <v>203</v>
      </c>
      <c r="R534" s="242"/>
      <c r="S534" s="248" t="s">
        <v>203</v>
      </c>
      <c r="T534" s="249">
        <v>42570</v>
      </c>
      <c r="U534" s="262"/>
      <c r="V534" s="322" t="s">
        <v>70</v>
      </c>
      <c r="W534" s="252">
        <v>42582</v>
      </c>
      <c r="X534" s="253"/>
      <c r="Y534" s="263"/>
      <c r="Z534" s="263"/>
      <c r="AA534" s="263"/>
      <c r="AB534" s="263"/>
      <c r="AC534" s="256" t="s">
        <v>207</v>
      </c>
      <c r="AD534" s="257">
        <v>42570</v>
      </c>
      <c r="AE534" s="258">
        <v>23</v>
      </c>
    </row>
    <row r="535" spans="1:31" ht="24.95" customHeight="1" x14ac:dyDescent="0.25">
      <c r="A535" s="232">
        <v>530</v>
      </c>
      <c r="B535" s="241" t="s">
        <v>2676</v>
      </c>
      <c r="C535" s="241">
        <f t="shared" si="8"/>
        <v>11</v>
      </c>
      <c r="D535" s="241"/>
      <c r="E535" s="242"/>
      <c r="F535" s="241" t="s">
        <v>4888</v>
      </c>
      <c r="G535" s="241">
        <v>11</v>
      </c>
      <c r="H535" s="241" t="s">
        <v>4888</v>
      </c>
      <c r="I535" s="242"/>
      <c r="J535" s="242"/>
      <c r="K535" s="281" t="s">
        <v>2678</v>
      </c>
      <c r="L535" s="243">
        <v>42570</v>
      </c>
      <c r="M535" s="244" t="s">
        <v>271</v>
      </c>
      <c r="N535" s="264" t="s">
        <v>2679</v>
      </c>
      <c r="O535" s="318">
        <v>2500</v>
      </c>
      <c r="P535" s="246" t="s">
        <v>2658</v>
      </c>
      <c r="Q535" s="265" t="s">
        <v>203</v>
      </c>
      <c r="R535" s="242"/>
      <c r="S535" s="248" t="s">
        <v>203</v>
      </c>
      <c r="T535" s="249">
        <v>42570</v>
      </c>
      <c r="U535" s="262"/>
      <c r="V535" s="322" t="s">
        <v>70</v>
      </c>
      <c r="W535" s="252">
        <v>42582</v>
      </c>
      <c r="X535" s="253"/>
      <c r="Y535" s="263"/>
      <c r="Z535" s="263"/>
      <c r="AA535" s="263"/>
      <c r="AB535" s="263"/>
      <c r="AC535" s="256" t="s">
        <v>207</v>
      </c>
      <c r="AD535" s="257">
        <v>42570</v>
      </c>
      <c r="AE535" s="258">
        <v>23</v>
      </c>
    </row>
    <row r="536" spans="1:31" ht="24.95" customHeight="1" x14ac:dyDescent="0.25">
      <c r="A536" s="232">
        <v>531</v>
      </c>
      <c r="B536" s="241" t="s">
        <v>2680</v>
      </c>
      <c r="C536" s="241">
        <f t="shared" si="8"/>
        <v>11</v>
      </c>
      <c r="D536" s="241"/>
      <c r="E536" s="242"/>
      <c r="F536" s="241" t="s">
        <v>4889</v>
      </c>
      <c r="G536" s="241">
        <v>11</v>
      </c>
      <c r="H536" s="241" t="s">
        <v>4889</v>
      </c>
      <c r="I536" s="242"/>
      <c r="J536" s="242"/>
      <c r="K536" s="281" t="s">
        <v>2682</v>
      </c>
      <c r="L536" s="243">
        <v>42570</v>
      </c>
      <c r="M536" s="244" t="s">
        <v>271</v>
      </c>
      <c r="N536" s="264" t="s">
        <v>2683</v>
      </c>
      <c r="O536" s="318">
        <v>6000</v>
      </c>
      <c r="P536" s="246" t="s">
        <v>2658</v>
      </c>
      <c r="Q536" s="265" t="s">
        <v>203</v>
      </c>
      <c r="R536" s="242"/>
      <c r="S536" s="248" t="s">
        <v>203</v>
      </c>
      <c r="T536" s="249">
        <v>42570</v>
      </c>
      <c r="U536" s="262"/>
      <c r="V536" s="322" t="s">
        <v>70</v>
      </c>
      <c r="W536" s="252">
        <v>42582</v>
      </c>
      <c r="X536" s="253"/>
      <c r="Y536" s="263"/>
      <c r="Z536" s="263"/>
      <c r="AA536" s="263"/>
      <c r="AB536" s="263"/>
      <c r="AC536" s="256" t="s">
        <v>207</v>
      </c>
      <c r="AD536" s="257">
        <v>42570</v>
      </c>
      <c r="AE536" s="258">
        <v>23</v>
      </c>
    </row>
    <row r="537" spans="1:31" ht="24.95" customHeight="1" x14ac:dyDescent="0.25">
      <c r="A537" s="232">
        <v>532</v>
      </c>
      <c r="B537" s="241" t="s">
        <v>2684</v>
      </c>
      <c r="C537" s="241">
        <f t="shared" si="8"/>
        <v>11</v>
      </c>
      <c r="D537" s="241"/>
      <c r="E537" s="242"/>
      <c r="F537" s="241" t="s">
        <v>4890</v>
      </c>
      <c r="G537" s="241">
        <v>11</v>
      </c>
      <c r="H537" s="241" t="s">
        <v>4890</v>
      </c>
      <c r="I537" s="242"/>
      <c r="J537" s="242"/>
      <c r="K537" s="242"/>
      <c r="L537" s="243">
        <v>42570</v>
      </c>
      <c r="M537" s="244" t="s">
        <v>11</v>
      </c>
      <c r="N537" s="264" t="s">
        <v>2686</v>
      </c>
      <c r="O537" s="318">
        <v>500000</v>
      </c>
      <c r="P537" s="246" t="s">
        <v>2687</v>
      </c>
      <c r="Q537" s="265" t="s">
        <v>329</v>
      </c>
      <c r="R537" s="242"/>
      <c r="S537" s="248" t="s">
        <v>116</v>
      </c>
      <c r="T537" s="249">
        <v>42570</v>
      </c>
      <c r="U537" s="262"/>
      <c r="V537" s="322" t="s">
        <v>61</v>
      </c>
      <c r="W537" s="252">
        <v>42571</v>
      </c>
      <c r="X537" s="253"/>
      <c r="Y537" s="254" t="s">
        <v>204</v>
      </c>
      <c r="Z537" s="255">
        <v>42571</v>
      </c>
      <c r="AA537" s="254" t="s">
        <v>2688</v>
      </c>
      <c r="AB537" s="254" t="s">
        <v>2689</v>
      </c>
      <c r="AC537" s="256" t="s">
        <v>761</v>
      </c>
      <c r="AD537" s="257">
        <v>42570</v>
      </c>
      <c r="AE537" s="258">
        <v>23</v>
      </c>
    </row>
    <row r="538" spans="1:31" ht="24.95" customHeight="1" x14ac:dyDescent="0.25">
      <c r="A538" s="232">
        <v>533</v>
      </c>
      <c r="B538" s="241" t="s">
        <v>2690</v>
      </c>
      <c r="C538" s="241">
        <f t="shared" si="8"/>
        <v>11</v>
      </c>
      <c r="D538" s="241"/>
      <c r="E538" s="242"/>
      <c r="F538" s="241" t="s">
        <v>4891</v>
      </c>
      <c r="G538" s="241">
        <v>11</v>
      </c>
      <c r="H538" s="241" t="s">
        <v>4891</v>
      </c>
      <c r="I538" s="242"/>
      <c r="J538" s="242"/>
      <c r="K538" s="281" t="s">
        <v>2692</v>
      </c>
      <c r="L538" s="243">
        <v>42570</v>
      </c>
      <c r="M538" s="244" t="s">
        <v>11</v>
      </c>
      <c r="N538" s="264" t="s">
        <v>2686</v>
      </c>
      <c r="O538" s="318">
        <v>500000</v>
      </c>
      <c r="P538" s="246" t="s">
        <v>2693</v>
      </c>
      <c r="Q538" s="265" t="s">
        <v>329</v>
      </c>
      <c r="R538" s="242"/>
      <c r="S538" s="248" t="s">
        <v>116</v>
      </c>
      <c r="T538" s="249">
        <v>42570</v>
      </c>
      <c r="U538" s="262"/>
      <c r="V538" s="322" t="s">
        <v>61</v>
      </c>
      <c r="W538" s="252">
        <v>42571</v>
      </c>
      <c r="X538" s="253"/>
      <c r="Y538" s="254" t="s">
        <v>204</v>
      </c>
      <c r="Z538" s="255">
        <v>42571</v>
      </c>
      <c r="AA538" s="254" t="s">
        <v>2694</v>
      </c>
      <c r="AB538" s="254" t="s">
        <v>2689</v>
      </c>
      <c r="AC538" s="256" t="s">
        <v>761</v>
      </c>
      <c r="AD538" s="257">
        <v>42571</v>
      </c>
      <c r="AE538" s="258">
        <v>22</v>
      </c>
    </row>
    <row r="539" spans="1:31" ht="24.95" customHeight="1" x14ac:dyDescent="0.25">
      <c r="A539" s="232">
        <v>534</v>
      </c>
      <c r="B539" s="241" t="s">
        <v>2695</v>
      </c>
      <c r="C539" s="241">
        <f t="shared" si="8"/>
        <v>11</v>
      </c>
      <c r="D539" s="241"/>
      <c r="E539" s="242"/>
      <c r="F539" s="241" t="s">
        <v>4892</v>
      </c>
      <c r="G539" s="241">
        <v>11</v>
      </c>
      <c r="H539" s="241" t="s">
        <v>4892</v>
      </c>
      <c r="I539" s="242"/>
      <c r="J539" s="242"/>
      <c r="K539" s="281" t="s">
        <v>2697</v>
      </c>
      <c r="L539" s="243">
        <v>42562</v>
      </c>
      <c r="M539" s="244" t="s">
        <v>3250</v>
      </c>
      <c r="N539" s="264" t="s">
        <v>2698</v>
      </c>
      <c r="O539" s="329">
        <v>350015.01</v>
      </c>
      <c r="P539" s="246" t="s">
        <v>2699</v>
      </c>
      <c r="Q539" s="265" t="s">
        <v>226</v>
      </c>
      <c r="R539" s="242"/>
      <c r="S539" s="248" t="s">
        <v>116</v>
      </c>
      <c r="T539" s="249">
        <v>42570</v>
      </c>
      <c r="U539" s="262"/>
      <c r="V539" s="322" t="s">
        <v>112</v>
      </c>
      <c r="W539" s="252">
        <v>42571</v>
      </c>
      <c r="X539" s="253"/>
      <c r="Y539" s="263"/>
      <c r="Z539" s="263"/>
      <c r="AA539" s="263"/>
      <c r="AB539" s="263"/>
      <c r="AC539" s="256" t="s">
        <v>207</v>
      </c>
      <c r="AD539" s="257">
        <v>42571</v>
      </c>
      <c r="AE539" s="258">
        <v>22</v>
      </c>
    </row>
    <row r="540" spans="1:31" ht="24.95" customHeight="1" x14ac:dyDescent="0.25">
      <c r="A540" s="232">
        <v>535</v>
      </c>
      <c r="B540" s="241" t="s">
        <v>2700</v>
      </c>
      <c r="C540" s="241">
        <f t="shared" si="8"/>
        <v>11</v>
      </c>
      <c r="D540" s="241"/>
      <c r="E540" s="242"/>
      <c r="F540" s="241" t="s">
        <v>4893</v>
      </c>
      <c r="G540" s="241">
        <v>11</v>
      </c>
      <c r="H540" s="241" t="s">
        <v>4893</v>
      </c>
      <c r="I540" s="242"/>
      <c r="J540" s="242"/>
      <c r="K540" s="281" t="s">
        <v>2702</v>
      </c>
      <c r="L540" s="243">
        <v>42564</v>
      </c>
      <c r="M540" s="244" t="s">
        <v>300</v>
      </c>
      <c r="N540" s="264" t="s">
        <v>2703</v>
      </c>
      <c r="O540" s="329">
        <v>86500</v>
      </c>
      <c r="P540" s="246" t="s">
        <v>2704</v>
      </c>
      <c r="Q540" s="265" t="s">
        <v>226</v>
      </c>
      <c r="R540" s="242"/>
      <c r="S540" s="248" t="s">
        <v>116</v>
      </c>
      <c r="T540" s="249">
        <v>42570</v>
      </c>
      <c r="U540" s="262"/>
      <c r="V540" s="322" t="s">
        <v>112</v>
      </c>
      <c r="W540" s="252">
        <v>42571</v>
      </c>
      <c r="X540" s="253" t="s">
        <v>355</v>
      </c>
      <c r="Y540" s="254" t="s">
        <v>204</v>
      </c>
      <c r="Z540" s="255">
        <v>42590</v>
      </c>
      <c r="AA540" s="254" t="s">
        <v>3648</v>
      </c>
      <c r="AB540" s="263"/>
      <c r="AC540" s="277"/>
      <c r="AD540" s="257">
        <v>42571</v>
      </c>
      <c r="AE540" s="258" t="s">
        <v>355</v>
      </c>
    </row>
    <row r="541" spans="1:31" ht="24.95" customHeight="1" x14ac:dyDescent="0.25">
      <c r="A541" s="232">
        <v>536</v>
      </c>
      <c r="B541" s="241" t="s">
        <v>2705</v>
      </c>
      <c r="C541" s="241">
        <f t="shared" si="8"/>
        <v>11</v>
      </c>
      <c r="D541" s="241"/>
      <c r="E541" s="242"/>
      <c r="F541" s="241" t="s">
        <v>4894</v>
      </c>
      <c r="G541" s="241">
        <v>11</v>
      </c>
      <c r="H541" s="241" t="s">
        <v>4894</v>
      </c>
      <c r="I541" s="242"/>
      <c r="J541" s="242"/>
      <c r="K541" s="281" t="s">
        <v>2707</v>
      </c>
      <c r="L541" s="243">
        <v>42564</v>
      </c>
      <c r="M541" s="244" t="s">
        <v>300</v>
      </c>
      <c r="N541" s="264" t="s">
        <v>2703</v>
      </c>
      <c r="O541" s="318">
        <v>128250</v>
      </c>
      <c r="P541" s="246" t="s">
        <v>2708</v>
      </c>
      <c r="Q541" s="265" t="s">
        <v>226</v>
      </c>
      <c r="R541" s="242"/>
      <c r="S541" s="248" t="s">
        <v>116</v>
      </c>
      <c r="T541" s="249">
        <v>42570</v>
      </c>
      <c r="U541" s="262"/>
      <c r="V541" s="322" t="s">
        <v>112</v>
      </c>
      <c r="W541" s="252">
        <v>42571</v>
      </c>
      <c r="X541" s="253" t="s">
        <v>355</v>
      </c>
      <c r="Y541" s="254" t="s">
        <v>204</v>
      </c>
      <c r="Z541" s="255">
        <v>42590</v>
      </c>
      <c r="AA541" s="254" t="s">
        <v>3649</v>
      </c>
      <c r="AB541" s="254" t="s">
        <v>3461</v>
      </c>
      <c r="AC541" s="277"/>
      <c r="AD541" s="257"/>
      <c r="AE541" s="258" t="s">
        <v>355</v>
      </c>
    </row>
    <row r="542" spans="1:31" ht="24.95" customHeight="1" x14ac:dyDescent="0.25">
      <c r="A542" s="232">
        <v>537</v>
      </c>
      <c r="B542" s="241" t="s">
        <v>2709</v>
      </c>
      <c r="C542" s="241">
        <f t="shared" si="8"/>
        <v>11</v>
      </c>
      <c r="D542" s="241"/>
      <c r="E542" s="242"/>
      <c r="F542" s="241" t="s">
        <v>4895</v>
      </c>
      <c r="G542" s="241">
        <v>11</v>
      </c>
      <c r="H542" s="241" t="s">
        <v>4895</v>
      </c>
      <c r="I542" s="242"/>
      <c r="J542" s="242"/>
      <c r="K542" s="281" t="s">
        <v>2711</v>
      </c>
      <c r="L542" s="243">
        <v>42564</v>
      </c>
      <c r="M542" s="244" t="s">
        <v>565</v>
      </c>
      <c r="N542" s="264" t="s">
        <v>2712</v>
      </c>
      <c r="O542" s="318">
        <v>112530</v>
      </c>
      <c r="P542" s="246" t="s">
        <v>2713</v>
      </c>
      <c r="Q542" s="265" t="s">
        <v>226</v>
      </c>
      <c r="R542" s="242"/>
      <c r="S542" s="248" t="s">
        <v>116</v>
      </c>
      <c r="T542" s="249">
        <v>42570</v>
      </c>
      <c r="U542" s="262"/>
      <c r="V542" s="322" t="s">
        <v>112</v>
      </c>
      <c r="W542" s="252">
        <v>42571</v>
      </c>
      <c r="X542" s="253" t="s">
        <v>355</v>
      </c>
      <c r="Y542" s="254" t="s">
        <v>206</v>
      </c>
      <c r="Z542" s="255">
        <v>42579</v>
      </c>
      <c r="AA542" s="254" t="s">
        <v>2714</v>
      </c>
      <c r="AB542" s="263"/>
      <c r="AC542" s="277"/>
      <c r="AD542" s="257"/>
      <c r="AE542" s="258" t="s">
        <v>355</v>
      </c>
    </row>
    <row r="543" spans="1:31" ht="24.95" customHeight="1" x14ac:dyDescent="0.25">
      <c r="A543" s="232">
        <v>538</v>
      </c>
      <c r="B543" s="241" t="s">
        <v>2715</v>
      </c>
      <c r="C543" s="241">
        <f t="shared" si="8"/>
        <v>10</v>
      </c>
      <c r="D543" s="241"/>
      <c r="E543" s="242"/>
      <c r="F543" s="241" t="s">
        <v>2716</v>
      </c>
      <c r="G543" s="241">
        <v>11</v>
      </c>
      <c r="H543" s="241"/>
      <c r="I543" s="242"/>
      <c r="J543" s="242"/>
      <c r="K543" s="281" t="s">
        <v>2717</v>
      </c>
      <c r="L543" s="243">
        <v>42571</v>
      </c>
      <c r="M543" s="244" t="s">
        <v>11</v>
      </c>
      <c r="N543" s="242"/>
      <c r="O543" s="242"/>
      <c r="P543" s="246" t="s">
        <v>2718</v>
      </c>
      <c r="Q543" s="265" t="s">
        <v>203</v>
      </c>
      <c r="R543" s="242"/>
      <c r="S543" s="248" t="s">
        <v>203</v>
      </c>
      <c r="T543" s="249">
        <v>42571</v>
      </c>
      <c r="U543" s="262"/>
      <c r="V543" s="322" t="s">
        <v>70</v>
      </c>
      <c r="W543" s="252">
        <v>42572</v>
      </c>
      <c r="X543" s="253"/>
      <c r="Y543" s="263"/>
      <c r="Z543" s="263"/>
      <c r="AA543" s="263"/>
      <c r="AB543" s="263"/>
      <c r="AC543" s="256" t="s">
        <v>207</v>
      </c>
      <c r="AD543" s="257"/>
      <c r="AE543" s="258">
        <v>42593</v>
      </c>
    </row>
    <row r="544" spans="1:31" ht="24.95" customHeight="1" x14ac:dyDescent="0.25">
      <c r="A544" s="232">
        <v>540</v>
      </c>
      <c r="B544" s="242">
        <v>0</v>
      </c>
      <c r="C544" s="241">
        <f t="shared" si="8"/>
        <v>1</v>
      </c>
      <c r="D544" s="242"/>
      <c r="E544" s="242"/>
      <c r="F544" s="241" t="s">
        <v>4896</v>
      </c>
      <c r="G544" s="241">
        <v>11</v>
      </c>
      <c r="H544" s="241" t="s">
        <v>4896</v>
      </c>
      <c r="I544" s="242"/>
      <c r="J544" s="242"/>
      <c r="K544" s="281" t="s">
        <v>4897</v>
      </c>
      <c r="L544" s="243">
        <v>42569</v>
      </c>
      <c r="M544" s="244" t="s">
        <v>2267</v>
      </c>
      <c r="N544" s="264" t="s">
        <v>698</v>
      </c>
      <c r="O544" s="269">
        <v>13488.5</v>
      </c>
      <c r="P544" s="246" t="s">
        <v>2720</v>
      </c>
      <c r="Q544" s="265" t="s">
        <v>226</v>
      </c>
      <c r="R544" s="242"/>
      <c r="S544" s="248" t="s">
        <v>226</v>
      </c>
      <c r="T544" s="249">
        <v>42569</v>
      </c>
      <c r="U544" s="262"/>
      <c r="V544" s="322" t="s">
        <v>112</v>
      </c>
      <c r="W544" s="252">
        <v>42571</v>
      </c>
      <c r="X544" s="253"/>
      <c r="Y544" s="263"/>
      <c r="Z544" s="263"/>
      <c r="AA544" s="263"/>
      <c r="AB544" s="263"/>
      <c r="AC544" s="256" t="s">
        <v>872</v>
      </c>
      <c r="AD544" s="257">
        <v>42571</v>
      </c>
      <c r="AE544" s="258">
        <v>22</v>
      </c>
    </row>
    <row r="545" spans="1:31" ht="24.95" customHeight="1" x14ac:dyDescent="0.25">
      <c r="A545" s="232">
        <v>541</v>
      </c>
      <c r="B545" s="242">
        <v>0</v>
      </c>
      <c r="C545" s="241">
        <f t="shared" si="8"/>
        <v>1</v>
      </c>
      <c r="D545" s="242"/>
      <c r="E545" s="242"/>
      <c r="F545" s="241" t="s">
        <v>4898</v>
      </c>
      <c r="G545" s="241">
        <v>11</v>
      </c>
      <c r="H545" s="241" t="s">
        <v>4898</v>
      </c>
      <c r="I545" s="242"/>
      <c r="J545" s="242"/>
      <c r="K545" s="281" t="s">
        <v>2722</v>
      </c>
      <c r="L545" s="243">
        <v>42569</v>
      </c>
      <c r="M545" s="244" t="s">
        <v>2267</v>
      </c>
      <c r="N545" s="264" t="s">
        <v>698</v>
      </c>
      <c r="O545" s="269">
        <v>13488.5</v>
      </c>
      <c r="P545" s="246" t="s">
        <v>2723</v>
      </c>
      <c r="Q545" s="265" t="s">
        <v>226</v>
      </c>
      <c r="R545" s="242"/>
      <c r="S545" s="248" t="s">
        <v>226</v>
      </c>
      <c r="T545" s="249">
        <v>42569</v>
      </c>
      <c r="U545" s="262"/>
      <c r="V545" s="322" t="s">
        <v>112</v>
      </c>
      <c r="W545" s="252">
        <v>42571</v>
      </c>
      <c r="X545" s="253"/>
      <c r="Y545" s="263"/>
      <c r="Z545" s="263"/>
      <c r="AA545" s="263"/>
      <c r="AB545" s="263"/>
      <c r="AC545" s="256" t="s">
        <v>872</v>
      </c>
      <c r="AD545" s="257">
        <v>42571</v>
      </c>
      <c r="AE545" s="258">
        <v>22</v>
      </c>
    </row>
    <row r="546" spans="1:31" ht="24.95" customHeight="1" x14ac:dyDescent="0.25">
      <c r="A546" s="232">
        <v>542</v>
      </c>
      <c r="B546" s="242">
        <v>0</v>
      </c>
      <c r="C546" s="241">
        <f t="shared" si="8"/>
        <v>1</v>
      </c>
      <c r="D546" s="242"/>
      <c r="E546" s="242"/>
      <c r="F546" s="241" t="s">
        <v>4899</v>
      </c>
      <c r="G546" s="241">
        <v>11</v>
      </c>
      <c r="H546" s="241" t="s">
        <v>4899</v>
      </c>
      <c r="I546" s="242"/>
      <c r="J546" s="242"/>
      <c r="K546" s="281" t="s">
        <v>2725</v>
      </c>
      <c r="L546" s="243">
        <v>42569</v>
      </c>
      <c r="M546" s="244" t="s">
        <v>2267</v>
      </c>
      <c r="N546" s="264" t="s">
        <v>698</v>
      </c>
      <c r="O546" s="264">
        <v>40698.9</v>
      </c>
      <c r="P546" s="246" t="s">
        <v>2726</v>
      </c>
      <c r="Q546" s="265" t="s">
        <v>226</v>
      </c>
      <c r="R546" s="242"/>
      <c r="S546" s="248" t="s">
        <v>226</v>
      </c>
      <c r="T546" s="249">
        <v>42569</v>
      </c>
      <c r="U546" s="262"/>
      <c r="V546" s="322" t="s">
        <v>112</v>
      </c>
      <c r="W546" s="252">
        <v>42571</v>
      </c>
      <c r="X546" s="253"/>
      <c r="Y546" s="263"/>
      <c r="Z546" s="263"/>
      <c r="AA546" s="263"/>
      <c r="AB546" s="263"/>
      <c r="AC546" s="256" t="s">
        <v>872</v>
      </c>
      <c r="AD546" s="257">
        <v>42571</v>
      </c>
      <c r="AE546" s="258">
        <v>22</v>
      </c>
    </row>
    <row r="547" spans="1:31" ht="24.95" customHeight="1" x14ac:dyDescent="0.25">
      <c r="A547" s="232">
        <v>543</v>
      </c>
      <c r="B547" s="241" t="s">
        <v>2727</v>
      </c>
      <c r="C547" s="241">
        <f t="shared" si="8"/>
        <v>11</v>
      </c>
      <c r="D547" s="241"/>
      <c r="E547" s="242"/>
      <c r="F547" s="242"/>
      <c r="G547" s="241">
        <v>0</v>
      </c>
      <c r="H547" s="241"/>
      <c r="I547" s="242"/>
      <c r="J547" s="242"/>
      <c r="K547" s="242"/>
      <c r="L547" s="242"/>
      <c r="M547" s="244" t="s">
        <v>318</v>
      </c>
      <c r="N547" s="264" t="s">
        <v>2728</v>
      </c>
      <c r="O547" s="242"/>
      <c r="P547" s="246" t="s">
        <v>2729</v>
      </c>
      <c r="Q547" s="335"/>
      <c r="R547" s="242"/>
      <c r="S547" s="261"/>
      <c r="T547" s="262"/>
      <c r="U547" s="262"/>
      <c r="V547" s="322" t="s">
        <v>379</v>
      </c>
      <c r="W547" s="252">
        <v>42572</v>
      </c>
      <c r="X547" s="253" t="s">
        <v>2730</v>
      </c>
      <c r="Y547" s="254" t="s">
        <v>116</v>
      </c>
      <c r="Z547" s="255">
        <v>42577</v>
      </c>
      <c r="AA547" s="254" t="s">
        <v>2731</v>
      </c>
      <c r="AB547" s="263"/>
      <c r="AC547" s="277"/>
      <c r="AD547" s="257">
        <v>42571</v>
      </c>
      <c r="AE547" s="258">
        <v>22</v>
      </c>
    </row>
    <row r="548" spans="1:31" ht="24.95" customHeight="1" x14ac:dyDescent="0.25">
      <c r="A548" s="232">
        <v>544</v>
      </c>
      <c r="B548" s="241" t="s">
        <v>2732</v>
      </c>
      <c r="C548" s="241">
        <f t="shared" si="8"/>
        <v>11</v>
      </c>
      <c r="D548" s="241"/>
      <c r="E548" s="242"/>
      <c r="F548" s="242"/>
      <c r="G548" s="241">
        <v>0</v>
      </c>
      <c r="H548" s="241"/>
      <c r="I548" s="242"/>
      <c r="J548" s="242"/>
      <c r="K548" s="242"/>
      <c r="L548" s="242"/>
      <c r="M548" s="244" t="s">
        <v>228</v>
      </c>
      <c r="N548" s="264" t="s">
        <v>1379</v>
      </c>
      <c r="O548" s="242"/>
      <c r="P548" s="298"/>
      <c r="Q548" s="335"/>
      <c r="R548" s="242"/>
      <c r="S548" s="261"/>
      <c r="T548" s="262"/>
      <c r="U548" s="262"/>
      <c r="V548" s="322" t="s">
        <v>112</v>
      </c>
      <c r="W548" s="252">
        <v>42572</v>
      </c>
      <c r="X548" s="253"/>
      <c r="Y548" s="263"/>
      <c r="Z548" s="263"/>
      <c r="AA548" s="263"/>
      <c r="AB548" s="263"/>
      <c r="AC548" s="256" t="s">
        <v>220</v>
      </c>
      <c r="AD548" s="257"/>
      <c r="AE548" s="258">
        <v>42593</v>
      </c>
    </row>
    <row r="549" spans="1:31" ht="24.95" customHeight="1" x14ac:dyDescent="0.25">
      <c r="A549" s="232">
        <v>545</v>
      </c>
      <c r="B549" s="241" t="s">
        <v>2733</v>
      </c>
      <c r="C549" s="241">
        <f t="shared" si="8"/>
        <v>11</v>
      </c>
      <c r="D549" s="241"/>
      <c r="E549" s="242"/>
      <c r="F549" s="241" t="s">
        <v>4900</v>
      </c>
      <c r="G549" s="241">
        <v>11</v>
      </c>
      <c r="H549" s="241" t="s">
        <v>4900</v>
      </c>
      <c r="I549" s="242"/>
      <c r="J549" s="242"/>
      <c r="K549" s="281" t="s">
        <v>2735</v>
      </c>
      <c r="L549" s="243">
        <v>42569</v>
      </c>
      <c r="M549" s="244" t="s">
        <v>210</v>
      </c>
      <c r="N549" s="281" t="s">
        <v>211</v>
      </c>
      <c r="O549" s="269">
        <v>335871.98</v>
      </c>
      <c r="P549" s="246" t="s">
        <v>2736</v>
      </c>
      <c r="Q549" s="265" t="s">
        <v>226</v>
      </c>
      <c r="R549" s="242"/>
      <c r="S549" s="248" t="s">
        <v>226</v>
      </c>
      <c r="T549" s="249">
        <v>42569</v>
      </c>
      <c r="U549" s="262"/>
      <c r="V549" s="322" t="s">
        <v>112</v>
      </c>
      <c r="W549" s="261"/>
      <c r="X549" s="253"/>
      <c r="Y549" s="263"/>
      <c r="Z549" s="263"/>
      <c r="AA549" s="263"/>
      <c r="AB549" s="254" t="s">
        <v>2737</v>
      </c>
      <c r="AC549" s="256" t="s">
        <v>204</v>
      </c>
      <c r="AD549" s="257">
        <v>42572</v>
      </c>
      <c r="AE549" s="258">
        <v>21</v>
      </c>
    </row>
    <row r="550" spans="1:31" ht="24.95" customHeight="1" x14ac:dyDescent="0.25">
      <c r="A550" s="232">
        <v>546</v>
      </c>
      <c r="B550" s="241" t="s">
        <v>2738</v>
      </c>
      <c r="C550" s="241">
        <f t="shared" si="8"/>
        <v>11</v>
      </c>
      <c r="D550" s="241"/>
      <c r="E550" s="242"/>
      <c r="F550" s="241" t="s">
        <v>4901</v>
      </c>
      <c r="G550" s="241">
        <v>11</v>
      </c>
      <c r="H550" s="241" t="s">
        <v>4901</v>
      </c>
      <c r="I550" s="242"/>
      <c r="J550" s="242"/>
      <c r="K550" s="281" t="s">
        <v>2740</v>
      </c>
      <c r="L550" s="243">
        <v>42565</v>
      </c>
      <c r="M550" s="244" t="s">
        <v>210</v>
      </c>
      <c r="N550" s="281" t="s">
        <v>211</v>
      </c>
      <c r="O550" s="264">
        <v>382397.9</v>
      </c>
      <c r="P550" s="246" t="s">
        <v>2741</v>
      </c>
      <c r="Q550" s="265" t="s">
        <v>226</v>
      </c>
      <c r="R550" s="242"/>
      <c r="S550" s="248" t="s">
        <v>226</v>
      </c>
      <c r="T550" s="249">
        <v>42565</v>
      </c>
      <c r="U550" s="262"/>
      <c r="V550" s="322" t="s">
        <v>112</v>
      </c>
      <c r="W550" s="261"/>
      <c r="X550" s="253" t="s">
        <v>2742</v>
      </c>
      <c r="Y550" s="263"/>
      <c r="Z550" s="263"/>
      <c r="AA550" s="263"/>
      <c r="AB550" s="254" t="s">
        <v>2743</v>
      </c>
      <c r="AC550" s="256" t="s">
        <v>761</v>
      </c>
      <c r="AD550" s="257">
        <v>42583</v>
      </c>
      <c r="AE550" s="258">
        <v>10</v>
      </c>
    </row>
    <row r="551" spans="1:31" ht="24.95" customHeight="1" x14ac:dyDescent="0.25">
      <c r="A551" s="232">
        <v>547</v>
      </c>
      <c r="B551" s="241" t="s">
        <v>2744</v>
      </c>
      <c r="C551" s="241">
        <f t="shared" si="8"/>
        <v>11</v>
      </c>
      <c r="D551" s="241"/>
      <c r="E551" s="242"/>
      <c r="F551" s="241" t="s">
        <v>4902</v>
      </c>
      <c r="G551" s="241">
        <v>11</v>
      </c>
      <c r="H551" s="241" t="s">
        <v>4902</v>
      </c>
      <c r="I551" s="242"/>
      <c r="J551" s="242"/>
      <c r="K551" s="281" t="s">
        <v>2746</v>
      </c>
      <c r="L551" s="243">
        <v>42571</v>
      </c>
      <c r="M551" s="244" t="s">
        <v>571</v>
      </c>
      <c r="N551" s="264" t="s">
        <v>811</v>
      </c>
      <c r="O551" s="318">
        <v>118506</v>
      </c>
      <c r="P551" s="246" t="s">
        <v>2747</v>
      </c>
      <c r="Q551" s="265" t="s">
        <v>226</v>
      </c>
      <c r="R551" s="242"/>
      <c r="S551" s="248" t="s">
        <v>226</v>
      </c>
      <c r="T551" s="249">
        <v>42571</v>
      </c>
      <c r="U551" s="313" t="s">
        <v>286</v>
      </c>
      <c r="V551" s="322" t="s">
        <v>70</v>
      </c>
      <c r="W551" s="252">
        <v>42573</v>
      </c>
      <c r="X551" s="253" t="s">
        <v>3293</v>
      </c>
      <c r="Y551" s="254" t="s">
        <v>204</v>
      </c>
      <c r="Z551" s="255">
        <v>42577</v>
      </c>
      <c r="AA551" s="308" t="s">
        <v>2748</v>
      </c>
      <c r="AB551" s="254" t="s">
        <v>2749</v>
      </c>
      <c r="AC551" s="256" t="s">
        <v>761</v>
      </c>
      <c r="AD551" s="257">
        <v>42572</v>
      </c>
      <c r="AE551" s="258" t="s">
        <v>355</v>
      </c>
    </row>
    <row r="552" spans="1:31" ht="24.95" customHeight="1" x14ac:dyDescent="0.25">
      <c r="A552" s="232">
        <v>548</v>
      </c>
      <c r="B552" s="241" t="s">
        <v>110</v>
      </c>
      <c r="C552" s="241">
        <f t="shared" si="8"/>
        <v>11</v>
      </c>
      <c r="D552" s="241"/>
      <c r="E552" s="242"/>
      <c r="F552" s="241" t="s">
        <v>4903</v>
      </c>
      <c r="G552" s="241">
        <v>11</v>
      </c>
      <c r="H552" s="241" t="s">
        <v>4903</v>
      </c>
      <c r="I552" s="242"/>
      <c r="J552" s="242"/>
      <c r="K552" s="242"/>
      <c r="L552" s="243">
        <v>42481</v>
      </c>
      <c r="M552" s="244" t="s">
        <v>511</v>
      </c>
      <c r="N552" s="264" t="s">
        <v>2751</v>
      </c>
      <c r="O552" s="318">
        <v>4126193</v>
      </c>
      <c r="P552" s="246" t="s">
        <v>2752</v>
      </c>
      <c r="Q552" s="265" t="s">
        <v>226</v>
      </c>
      <c r="R552" s="242"/>
      <c r="S552" s="248" t="s">
        <v>116</v>
      </c>
      <c r="T552" s="249">
        <v>42522</v>
      </c>
      <c r="U552" s="262"/>
      <c r="V552" s="322" t="s">
        <v>142</v>
      </c>
      <c r="W552" s="261"/>
      <c r="X552" s="253"/>
      <c r="Y552" s="263"/>
      <c r="Z552" s="263"/>
      <c r="AA552" s="263"/>
      <c r="AB552" s="263"/>
      <c r="AC552" s="256" t="s">
        <v>220</v>
      </c>
      <c r="AD552" s="257">
        <v>42577</v>
      </c>
      <c r="AE552" s="258">
        <v>16</v>
      </c>
    </row>
    <row r="553" spans="1:31" ht="24.95" customHeight="1" x14ac:dyDescent="0.25">
      <c r="A553" s="232">
        <v>549</v>
      </c>
      <c r="B553" s="241" t="s">
        <v>2753</v>
      </c>
      <c r="C553" s="241">
        <f t="shared" si="8"/>
        <v>11</v>
      </c>
      <c r="D553" s="241"/>
      <c r="E553" s="242"/>
      <c r="F553" s="241" t="s">
        <v>4904</v>
      </c>
      <c r="G553" s="241">
        <v>11</v>
      </c>
      <c r="H553" s="241" t="s">
        <v>4904</v>
      </c>
      <c r="I553" s="242"/>
      <c r="J553" s="242"/>
      <c r="K553" s="281" t="s">
        <v>2755</v>
      </c>
      <c r="L553" s="243">
        <v>42572</v>
      </c>
      <c r="M553" s="244" t="s">
        <v>467</v>
      </c>
      <c r="N553" s="264" t="s">
        <v>2756</v>
      </c>
      <c r="O553" s="318">
        <v>906000</v>
      </c>
      <c r="P553" s="246" t="s">
        <v>2757</v>
      </c>
      <c r="Q553" s="265" t="s">
        <v>226</v>
      </c>
      <c r="R553" s="242"/>
      <c r="S553" s="248" t="s">
        <v>206</v>
      </c>
      <c r="T553" s="249">
        <v>42590</v>
      </c>
      <c r="U553" s="262"/>
      <c r="V553" s="322" t="s">
        <v>112</v>
      </c>
      <c r="W553" s="261"/>
      <c r="X553" s="253" t="s">
        <v>2758</v>
      </c>
      <c r="Y553" s="254" t="s">
        <v>204</v>
      </c>
      <c r="Z553" s="255">
        <v>42580</v>
      </c>
      <c r="AA553" s="308" t="s">
        <v>2759</v>
      </c>
      <c r="AB553" s="254" t="s">
        <v>2760</v>
      </c>
      <c r="AC553" s="256" t="s">
        <v>207</v>
      </c>
      <c r="AD553" s="257" t="s">
        <v>4905</v>
      </c>
      <c r="AE553" s="258" t="s">
        <v>404</v>
      </c>
    </row>
    <row r="554" spans="1:31" ht="24.95" customHeight="1" x14ac:dyDescent="0.25">
      <c r="A554" s="232">
        <v>550</v>
      </c>
      <c r="B554" s="242">
        <v>0</v>
      </c>
      <c r="C554" s="241">
        <f t="shared" si="8"/>
        <v>1</v>
      </c>
      <c r="D554" s="242"/>
      <c r="E554" s="242"/>
      <c r="F554" s="241" t="s">
        <v>4906</v>
      </c>
      <c r="G554" s="241">
        <v>11</v>
      </c>
      <c r="H554" s="241" t="s">
        <v>4906</v>
      </c>
      <c r="I554" s="242"/>
      <c r="J554" s="242"/>
      <c r="K554" s="281" t="s">
        <v>2762</v>
      </c>
      <c r="L554" s="243">
        <v>42563</v>
      </c>
      <c r="M554" s="244" t="s">
        <v>509</v>
      </c>
      <c r="N554" s="264" t="s">
        <v>2763</v>
      </c>
      <c r="O554" s="318">
        <v>38476</v>
      </c>
      <c r="P554" s="246" t="s">
        <v>2764</v>
      </c>
      <c r="Q554" s="265" t="s">
        <v>226</v>
      </c>
      <c r="R554" s="242"/>
      <c r="S554" s="248" t="s">
        <v>226</v>
      </c>
      <c r="T554" s="249">
        <v>42563</v>
      </c>
      <c r="U554" s="262"/>
      <c r="V554" s="322" t="s">
        <v>112</v>
      </c>
      <c r="W554" s="261"/>
      <c r="X554" s="253"/>
      <c r="Y554" s="263"/>
      <c r="Z554" s="263"/>
      <c r="AA554" s="263"/>
      <c r="AB554" s="263"/>
      <c r="AC554" s="256" t="s">
        <v>872</v>
      </c>
      <c r="AD554" s="257">
        <v>42590</v>
      </c>
      <c r="AE554" s="258">
        <v>3</v>
      </c>
    </row>
    <row r="555" spans="1:31" ht="24.95" customHeight="1" x14ac:dyDescent="0.25">
      <c r="A555" s="232">
        <v>551</v>
      </c>
      <c r="B555" s="241" t="s">
        <v>2765</v>
      </c>
      <c r="C555" s="241">
        <f t="shared" si="8"/>
        <v>11</v>
      </c>
      <c r="D555" s="241"/>
      <c r="E555" s="242"/>
      <c r="F555" s="241" t="s">
        <v>4907</v>
      </c>
      <c r="G555" s="241">
        <v>11</v>
      </c>
      <c r="H555" s="241" t="s">
        <v>4907</v>
      </c>
      <c r="I555" s="242"/>
      <c r="J555" s="242"/>
      <c r="K555" s="281" t="s">
        <v>2767</v>
      </c>
      <c r="L555" s="243">
        <v>42570</v>
      </c>
      <c r="M555" s="244" t="s">
        <v>3250</v>
      </c>
      <c r="N555" s="264" t="s">
        <v>3462</v>
      </c>
      <c r="O555" s="318">
        <v>46000</v>
      </c>
      <c r="P555" s="246" t="s">
        <v>2768</v>
      </c>
      <c r="Q555" s="265" t="s">
        <v>226</v>
      </c>
      <c r="R555" s="242"/>
      <c r="S555" s="248" t="s">
        <v>226</v>
      </c>
      <c r="T555" s="249">
        <v>42570</v>
      </c>
      <c r="U555" s="262"/>
      <c r="V555" s="262" t="s">
        <v>205</v>
      </c>
      <c r="W555" s="261"/>
      <c r="X555" s="253"/>
      <c r="Y555" s="263"/>
      <c r="Z555" s="263"/>
      <c r="AA555" s="263"/>
      <c r="AB555" s="263"/>
      <c r="AC555" s="256" t="s">
        <v>872</v>
      </c>
      <c r="AD555" s="257">
        <v>42573</v>
      </c>
      <c r="AE555" s="258">
        <v>20</v>
      </c>
    </row>
    <row r="556" spans="1:31" ht="24.95" customHeight="1" x14ac:dyDescent="0.25">
      <c r="A556" s="232">
        <v>552</v>
      </c>
      <c r="B556" s="241" t="s">
        <v>2769</v>
      </c>
      <c r="C556" s="241">
        <f t="shared" si="8"/>
        <v>11</v>
      </c>
      <c r="D556" s="241"/>
      <c r="E556" s="242"/>
      <c r="F556" s="241" t="s">
        <v>4908</v>
      </c>
      <c r="G556" s="241">
        <v>11</v>
      </c>
      <c r="H556" s="241" t="s">
        <v>4908</v>
      </c>
      <c r="I556" s="242"/>
      <c r="J556" s="242"/>
      <c r="K556" s="281" t="s">
        <v>2771</v>
      </c>
      <c r="L556" s="243">
        <v>42572</v>
      </c>
      <c r="M556" s="244" t="s">
        <v>300</v>
      </c>
      <c r="N556" s="264" t="s">
        <v>2133</v>
      </c>
      <c r="O556" s="329">
        <v>81561.33</v>
      </c>
      <c r="P556" s="246" t="s">
        <v>2772</v>
      </c>
      <c r="Q556" s="265" t="s">
        <v>226</v>
      </c>
      <c r="R556" s="242"/>
      <c r="S556" s="248" t="s">
        <v>226</v>
      </c>
      <c r="T556" s="249">
        <v>42572</v>
      </c>
      <c r="U556" s="262"/>
      <c r="V556" s="322" t="s">
        <v>112</v>
      </c>
      <c r="W556" s="261"/>
      <c r="X556" s="253"/>
      <c r="Y556" s="254" t="s">
        <v>204</v>
      </c>
      <c r="Z556" s="255">
        <v>42586</v>
      </c>
      <c r="AA556" s="308" t="s">
        <v>3463</v>
      </c>
      <c r="AB556" s="263"/>
      <c r="AC556" s="277"/>
      <c r="AD556" s="257">
        <v>42573</v>
      </c>
      <c r="AE556" s="258">
        <v>20</v>
      </c>
    </row>
    <row r="557" spans="1:31" ht="24.95" customHeight="1" x14ac:dyDescent="0.25">
      <c r="A557" s="232">
        <v>553</v>
      </c>
      <c r="B557" s="241" t="s">
        <v>2773</v>
      </c>
      <c r="C557" s="241">
        <f t="shared" si="8"/>
        <v>11</v>
      </c>
      <c r="D557" s="241"/>
      <c r="E557" s="242"/>
      <c r="F557" s="242"/>
      <c r="G557" s="241">
        <v>0</v>
      </c>
      <c r="H557" s="241"/>
      <c r="I557" s="242"/>
      <c r="J557" s="242"/>
      <c r="K557" s="242"/>
      <c r="L557" s="242"/>
      <c r="M557" s="242"/>
      <c r="N557" s="242"/>
      <c r="O557" s="242"/>
      <c r="P557" s="246" t="s">
        <v>2774</v>
      </c>
      <c r="Q557" s="335"/>
      <c r="R557" s="242"/>
      <c r="S557" s="261"/>
      <c r="T557" s="262"/>
      <c r="U557" s="262"/>
      <c r="V557" s="322" t="s">
        <v>379</v>
      </c>
      <c r="W557" s="252">
        <v>42576</v>
      </c>
      <c r="X557" s="253" t="s">
        <v>2775</v>
      </c>
      <c r="Y557" s="263"/>
      <c r="Z557" s="263"/>
      <c r="AA557" s="263"/>
      <c r="AB557" s="263"/>
      <c r="AC557" s="256" t="s">
        <v>207</v>
      </c>
      <c r="AD557" s="257"/>
      <c r="AE557" s="258">
        <v>42593</v>
      </c>
    </row>
    <row r="558" spans="1:31" ht="24.95" customHeight="1" x14ac:dyDescent="0.25">
      <c r="A558" s="232">
        <v>554</v>
      </c>
      <c r="B558" s="241" t="s">
        <v>2776</v>
      </c>
      <c r="C558" s="241">
        <f t="shared" si="8"/>
        <v>11</v>
      </c>
      <c r="D558" s="241"/>
      <c r="E558" s="242"/>
      <c r="F558" s="241" t="s">
        <v>4909</v>
      </c>
      <c r="G558" s="241">
        <v>11</v>
      </c>
      <c r="H558" s="241" t="s">
        <v>4909</v>
      </c>
      <c r="I558" s="242"/>
      <c r="J558" s="242"/>
      <c r="K558" s="281" t="s">
        <v>2778</v>
      </c>
      <c r="L558" s="243">
        <v>42576</v>
      </c>
      <c r="M558" s="244" t="s">
        <v>196</v>
      </c>
      <c r="N558" s="264" t="s">
        <v>198</v>
      </c>
      <c r="O558" s="242"/>
      <c r="P558" s="298"/>
      <c r="Q558" s="265" t="s">
        <v>203</v>
      </c>
      <c r="R558" s="242"/>
      <c r="S558" s="248" t="s">
        <v>203</v>
      </c>
      <c r="T558" s="249">
        <v>42576</v>
      </c>
      <c r="U558" s="262"/>
      <c r="V558" s="262" t="s">
        <v>205</v>
      </c>
      <c r="W558" s="261"/>
      <c r="X558" s="253"/>
      <c r="Y558" s="263"/>
      <c r="Z558" s="263"/>
      <c r="AA558" s="263"/>
      <c r="AB558" s="263"/>
      <c r="AC558" s="256" t="s">
        <v>872</v>
      </c>
      <c r="AD558" s="257">
        <v>42576</v>
      </c>
      <c r="AE558" s="258">
        <v>17</v>
      </c>
    </row>
    <row r="559" spans="1:31" ht="24.95" customHeight="1" x14ac:dyDescent="0.25">
      <c r="A559" s="232">
        <v>555</v>
      </c>
      <c r="B559" s="241" t="s">
        <v>2779</v>
      </c>
      <c r="C559" s="241">
        <f t="shared" si="8"/>
        <v>11</v>
      </c>
      <c r="D559" s="241"/>
      <c r="E559" s="242"/>
      <c r="F559" s="241" t="s">
        <v>4910</v>
      </c>
      <c r="G559" s="241">
        <v>11</v>
      </c>
      <c r="H559" s="241" t="s">
        <v>4910</v>
      </c>
      <c r="I559" s="242"/>
      <c r="J559" s="242"/>
      <c r="K559" s="281" t="s">
        <v>2781</v>
      </c>
      <c r="L559" s="243">
        <v>42576</v>
      </c>
      <c r="M559" s="244" t="s">
        <v>301</v>
      </c>
      <c r="N559" s="264" t="s">
        <v>2588</v>
      </c>
      <c r="O559" s="329">
        <v>121679.49</v>
      </c>
      <c r="P559" s="246" t="s">
        <v>3464</v>
      </c>
      <c r="Q559" s="265" t="s">
        <v>203</v>
      </c>
      <c r="R559" s="242"/>
      <c r="S559" s="248" t="s">
        <v>203</v>
      </c>
      <c r="T559" s="249">
        <v>42576</v>
      </c>
      <c r="U559" s="262"/>
      <c r="V559" s="262" t="s">
        <v>205</v>
      </c>
      <c r="W559" s="261"/>
      <c r="X559" s="253"/>
      <c r="Y559" s="263"/>
      <c r="Z559" s="263"/>
      <c r="AA559" s="263"/>
      <c r="AB559" s="263"/>
      <c r="AC559" s="256" t="s">
        <v>872</v>
      </c>
      <c r="AD559" s="257">
        <v>42576</v>
      </c>
      <c r="AE559" s="258">
        <v>17</v>
      </c>
    </row>
    <row r="560" spans="1:31" ht="24.95" customHeight="1" x14ac:dyDescent="0.25">
      <c r="A560" s="232">
        <v>556</v>
      </c>
      <c r="B560" s="241" t="s">
        <v>2782</v>
      </c>
      <c r="C560" s="241">
        <f t="shared" si="8"/>
        <v>11</v>
      </c>
      <c r="D560" s="241"/>
      <c r="E560" s="242"/>
      <c r="F560" s="241" t="s">
        <v>4911</v>
      </c>
      <c r="G560" s="241">
        <v>11</v>
      </c>
      <c r="H560" s="241" t="s">
        <v>4911</v>
      </c>
      <c r="I560" s="242"/>
      <c r="J560" s="242"/>
      <c r="K560" s="242"/>
      <c r="L560" s="242"/>
      <c r="M560" s="244" t="s">
        <v>339</v>
      </c>
      <c r="N560" s="242"/>
      <c r="O560" s="242"/>
      <c r="P560" s="246" t="s">
        <v>3465</v>
      </c>
      <c r="Q560" s="335"/>
      <c r="R560" s="242"/>
      <c r="S560" s="248" t="s">
        <v>116</v>
      </c>
      <c r="T560" s="249">
        <v>42556</v>
      </c>
      <c r="U560" s="262"/>
      <c r="V560" s="262" t="s">
        <v>205</v>
      </c>
      <c r="W560" s="261"/>
      <c r="X560" s="253"/>
      <c r="Y560" s="263"/>
      <c r="Z560" s="263"/>
      <c r="AA560" s="263"/>
      <c r="AB560" s="263"/>
      <c r="AC560" s="256" t="s">
        <v>872</v>
      </c>
      <c r="AD560" s="257">
        <v>42576</v>
      </c>
      <c r="AE560" s="258">
        <v>17</v>
      </c>
    </row>
    <row r="561" spans="1:31" ht="24.95" customHeight="1" x14ac:dyDescent="0.25">
      <c r="A561" s="232">
        <v>557</v>
      </c>
      <c r="B561" s="241" t="s">
        <v>2784</v>
      </c>
      <c r="C561" s="241">
        <f t="shared" si="8"/>
        <v>11</v>
      </c>
      <c r="D561" s="241"/>
      <c r="E561" s="242"/>
      <c r="F561" s="242"/>
      <c r="G561" s="241">
        <v>0</v>
      </c>
      <c r="H561" s="241"/>
      <c r="I561" s="242"/>
      <c r="J561" s="242"/>
      <c r="K561" s="242"/>
      <c r="L561" s="243">
        <v>42576</v>
      </c>
      <c r="M561" s="244" t="s">
        <v>369</v>
      </c>
      <c r="N561" s="242"/>
      <c r="O561" s="242"/>
      <c r="P561" s="246" t="s">
        <v>2785</v>
      </c>
      <c r="Q561" s="335"/>
      <c r="R561" s="242"/>
      <c r="S561" s="248" t="s">
        <v>116</v>
      </c>
      <c r="T561" s="249">
        <v>42577</v>
      </c>
      <c r="U561" s="262"/>
      <c r="V561" s="322" t="s">
        <v>61</v>
      </c>
      <c r="W561" s="252">
        <v>42579</v>
      </c>
      <c r="X561" s="253"/>
      <c r="Y561" s="254" t="s">
        <v>116</v>
      </c>
      <c r="Z561" s="263"/>
      <c r="AA561" s="263"/>
      <c r="AB561" s="263"/>
      <c r="AC561" s="256" t="s">
        <v>207</v>
      </c>
      <c r="AD561" s="257">
        <v>42577</v>
      </c>
      <c r="AE561" s="258">
        <v>16</v>
      </c>
    </row>
    <row r="562" spans="1:31" ht="24.95" customHeight="1" x14ac:dyDescent="0.25">
      <c r="A562" s="232">
        <v>558</v>
      </c>
      <c r="B562" s="241" t="s">
        <v>2786</v>
      </c>
      <c r="C562" s="241">
        <f t="shared" si="8"/>
        <v>11</v>
      </c>
      <c r="D562" s="241"/>
      <c r="E562" s="242"/>
      <c r="F562" s="241" t="s">
        <v>4912</v>
      </c>
      <c r="G562" s="241">
        <v>11</v>
      </c>
      <c r="H562" s="241" t="s">
        <v>4912</v>
      </c>
      <c r="I562" s="242"/>
      <c r="J562" s="242"/>
      <c r="K562" s="281" t="s">
        <v>2788</v>
      </c>
      <c r="L562" s="243">
        <v>42577</v>
      </c>
      <c r="M562" s="244" t="s">
        <v>271</v>
      </c>
      <c r="N562" s="264" t="s">
        <v>1214</v>
      </c>
      <c r="O562" s="318">
        <v>10000</v>
      </c>
      <c r="P562" s="246" t="s">
        <v>2789</v>
      </c>
      <c r="Q562" s="265" t="s">
        <v>203</v>
      </c>
      <c r="R562" s="242"/>
      <c r="S562" s="248" t="s">
        <v>203</v>
      </c>
      <c r="T562" s="249">
        <v>42577</v>
      </c>
      <c r="U562" s="262"/>
      <c r="V562" s="322" t="s">
        <v>70</v>
      </c>
      <c r="W562" s="252">
        <v>42578</v>
      </c>
      <c r="X562" s="253"/>
      <c r="Y562" s="263"/>
      <c r="Z562" s="263"/>
      <c r="AA562" s="263"/>
      <c r="AB562" s="263"/>
      <c r="AC562" s="256" t="s">
        <v>207</v>
      </c>
      <c r="AD562" s="257">
        <v>42578</v>
      </c>
      <c r="AE562" s="258">
        <v>15</v>
      </c>
    </row>
    <row r="563" spans="1:31" ht="24.95" customHeight="1" x14ac:dyDescent="0.25">
      <c r="A563" s="232">
        <v>559</v>
      </c>
      <c r="B563" s="241" t="s">
        <v>2790</v>
      </c>
      <c r="C563" s="241">
        <f t="shared" si="8"/>
        <v>11</v>
      </c>
      <c r="D563" s="241"/>
      <c r="E563" s="242"/>
      <c r="F563" s="241" t="s">
        <v>4913</v>
      </c>
      <c r="G563" s="241">
        <v>11</v>
      </c>
      <c r="H563" s="241" t="s">
        <v>4913</v>
      </c>
      <c r="I563" s="242"/>
      <c r="J563" s="242"/>
      <c r="K563" s="281" t="s">
        <v>2792</v>
      </c>
      <c r="L563" s="243">
        <v>42577</v>
      </c>
      <c r="M563" s="244" t="s">
        <v>271</v>
      </c>
      <c r="N563" s="281" t="s">
        <v>3466</v>
      </c>
      <c r="O563" s="318">
        <v>6000</v>
      </c>
      <c r="P563" s="246" t="s">
        <v>2793</v>
      </c>
      <c r="Q563" s="265" t="s">
        <v>203</v>
      </c>
      <c r="R563" s="242"/>
      <c r="S563" s="248" t="s">
        <v>203</v>
      </c>
      <c r="T563" s="249">
        <v>42577</v>
      </c>
      <c r="U563" s="262"/>
      <c r="V563" s="322" t="s">
        <v>70</v>
      </c>
      <c r="W563" s="252">
        <v>42578</v>
      </c>
      <c r="X563" s="253"/>
      <c r="Y563" s="263"/>
      <c r="Z563" s="263"/>
      <c r="AA563" s="263"/>
      <c r="AB563" s="263"/>
      <c r="AC563" s="256" t="s">
        <v>207</v>
      </c>
      <c r="AD563" s="257">
        <v>42578</v>
      </c>
      <c r="AE563" s="258">
        <v>15</v>
      </c>
    </row>
    <row r="564" spans="1:31" ht="24.95" customHeight="1" x14ac:dyDescent="0.25">
      <c r="A564" s="232">
        <v>560</v>
      </c>
      <c r="B564" s="241" t="s">
        <v>2794</v>
      </c>
      <c r="C564" s="241">
        <f t="shared" si="8"/>
        <v>11</v>
      </c>
      <c r="D564" s="241"/>
      <c r="E564" s="242"/>
      <c r="F564" s="241" t="s">
        <v>4914</v>
      </c>
      <c r="G564" s="241">
        <v>11</v>
      </c>
      <c r="H564" s="241" t="s">
        <v>4914</v>
      </c>
      <c r="I564" s="242"/>
      <c r="J564" s="242"/>
      <c r="K564" s="281" t="s">
        <v>2796</v>
      </c>
      <c r="L564" s="243">
        <v>42577</v>
      </c>
      <c r="M564" s="244" t="s">
        <v>271</v>
      </c>
      <c r="N564" s="264" t="s">
        <v>2797</v>
      </c>
      <c r="O564" s="318">
        <v>2500</v>
      </c>
      <c r="P564" s="246" t="s">
        <v>3467</v>
      </c>
      <c r="Q564" s="265" t="s">
        <v>203</v>
      </c>
      <c r="R564" s="242"/>
      <c r="S564" s="248" t="s">
        <v>203</v>
      </c>
      <c r="T564" s="249">
        <v>42577</v>
      </c>
      <c r="U564" s="262"/>
      <c r="V564" s="322" t="s">
        <v>70</v>
      </c>
      <c r="W564" s="252">
        <v>42578</v>
      </c>
      <c r="X564" s="253"/>
      <c r="Y564" s="263"/>
      <c r="Z564" s="263"/>
      <c r="AA564" s="263"/>
      <c r="AB564" s="263"/>
      <c r="AC564" s="256" t="s">
        <v>207</v>
      </c>
      <c r="AD564" s="257">
        <v>42578</v>
      </c>
      <c r="AE564" s="258">
        <v>15</v>
      </c>
    </row>
    <row r="565" spans="1:31" ht="24.95" customHeight="1" x14ac:dyDescent="0.25">
      <c r="A565" s="232">
        <v>561</v>
      </c>
      <c r="B565" s="241" t="s">
        <v>2798</v>
      </c>
      <c r="C565" s="241">
        <f t="shared" si="8"/>
        <v>11</v>
      </c>
      <c r="D565" s="241"/>
      <c r="E565" s="242"/>
      <c r="F565" s="241" t="s">
        <v>4915</v>
      </c>
      <c r="G565" s="241">
        <v>11</v>
      </c>
      <c r="H565" s="241" t="s">
        <v>4915</v>
      </c>
      <c r="I565" s="242"/>
      <c r="J565" s="242"/>
      <c r="K565" s="281" t="s">
        <v>2800</v>
      </c>
      <c r="L565" s="243">
        <v>42577</v>
      </c>
      <c r="M565" s="244" t="s">
        <v>271</v>
      </c>
      <c r="N565" s="264" t="s">
        <v>3468</v>
      </c>
      <c r="O565" s="318">
        <v>3500</v>
      </c>
      <c r="P565" s="246" t="s">
        <v>3469</v>
      </c>
      <c r="Q565" s="265" t="s">
        <v>203</v>
      </c>
      <c r="R565" s="242"/>
      <c r="S565" s="248" t="s">
        <v>203</v>
      </c>
      <c r="T565" s="249">
        <v>42577</v>
      </c>
      <c r="U565" s="262"/>
      <c r="V565" s="322" t="s">
        <v>70</v>
      </c>
      <c r="W565" s="252">
        <v>42578</v>
      </c>
      <c r="X565" s="253"/>
      <c r="Y565" s="263"/>
      <c r="Z565" s="263"/>
      <c r="AA565" s="263"/>
      <c r="AB565" s="263"/>
      <c r="AC565" s="256" t="s">
        <v>207</v>
      </c>
      <c r="AD565" s="257">
        <v>42578</v>
      </c>
      <c r="AE565" s="258">
        <v>15</v>
      </c>
    </row>
    <row r="566" spans="1:31" ht="24.95" customHeight="1" x14ac:dyDescent="0.25">
      <c r="A566" s="232">
        <v>562</v>
      </c>
      <c r="B566" s="241" t="s">
        <v>2801</v>
      </c>
      <c r="C566" s="241">
        <f t="shared" si="8"/>
        <v>11</v>
      </c>
      <c r="D566" s="241"/>
      <c r="E566" s="242"/>
      <c r="F566" s="241" t="s">
        <v>4916</v>
      </c>
      <c r="G566" s="241">
        <v>11</v>
      </c>
      <c r="H566" s="241" t="s">
        <v>4916</v>
      </c>
      <c r="I566" s="242"/>
      <c r="J566" s="242"/>
      <c r="K566" s="281" t="s">
        <v>2803</v>
      </c>
      <c r="L566" s="243">
        <v>42577</v>
      </c>
      <c r="M566" s="244" t="s">
        <v>271</v>
      </c>
      <c r="N566" s="264" t="s">
        <v>2804</v>
      </c>
      <c r="O566" s="318">
        <v>10000</v>
      </c>
      <c r="P566" s="246" t="s">
        <v>2805</v>
      </c>
      <c r="Q566" s="265" t="s">
        <v>203</v>
      </c>
      <c r="R566" s="242"/>
      <c r="S566" s="248" t="s">
        <v>203</v>
      </c>
      <c r="T566" s="249">
        <v>42577</v>
      </c>
      <c r="U566" s="262"/>
      <c r="V566" s="322" t="s">
        <v>70</v>
      </c>
      <c r="W566" s="252">
        <v>42578</v>
      </c>
      <c r="X566" s="253"/>
      <c r="Y566" s="263"/>
      <c r="Z566" s="263"/>
      <c r="AA566" s="263"/>
      <c r="AB566" s="263"/>
      <c r="AC566" s="256" t="s">
        <v>207</v>
      </c>
      <c r="AD566" s="257">
        <v>42578</v>
      </c>
      <c r="AE566" s="258">
        <v>15</v>
      </c>
    </row>
    <row r="567" spans="1:31" ht="24.95" customHeight="1" x14ac:dyDescent="0.25">
      <c r="A567" s="232">
        <v>563</v>
      </c>
      <c r="B567" s="241" t="s">
        <v>2806</v>
      </c>
      <c r="C567" s="241">
        <f t="shared" si="8"/>
        <v>11</v>
      </c>
      <c r="D567" s="241"/>
      <c r="E567" s="242"/>
      <c r="F567" s="241" t="s">
        <v>4917</v>
      </c>
      <c r="G567" s="241">
        <v>11</v>
      </c>
      <c r="H567" s="241" t="s">
        <v>4917</v>
      </c>
      <c r="I567" s="242"/>
      <c r="J567" s="242"/>
      <c r="K567" s="281" t="s">
        <v>2808</v>
      </c>
      <c r="L567" s="243">
        <v>42577</v>
      </c>
      <c r="M567" s="244" t="s">
        <v>271</v>
      </c>
      <c r="N567" s="264" t="s">
        <v>2809</v>
      </c>
      <c r="O567" s="318">
        <v>56000</v>
      </c>
      <c r="P567" s="246" t="s">
        <v>2810</v>
      </c>
      <c r="Q567" s="265" t="s">
        <v>203</v>
      </c>
      <c r="R567" s="242"/>
      <c r="S567" s="248" t="s">
        <v>203</v>
      </c>
      <c r="T567" s="249">
        <v>42577</v>
      </c>
      <c r="U567" s="262"/>
      <c r="V567" s="322" t="s">
        <v>70</v>
      </c>
      <c r="W567" s="252">
        <v>42578</v>
      </c>
      <c r="X567" s="253"/>
      <c r="Y567" s="263"/>
      <c r="Z567" s="263"/>
      <c r="AA567" s="263"/>
      <c r="AB567" s="263"/>
      <c r="AC567" s="256" t="s">
        <v>207</v>
      </c>
      <c r="AD567" s="257">
        <v>42578</v>
      </c>
      <c r="AE567" s="258">
        <v>15</v>
      </c>
    </row>
    <row r="568" spans="1:31" ht="24.95" customHeight="1" x14ac:dyDescent="0.25">
      <c r="A568" s="232">
        <v>564</v>
      </c>
      <c r="B568" s="241" t="s">
        <v>2811</v>
      </c>
      <c r="C568" s="241">
        <f t="shared" si="8"/>
        <v>11</v>
      </c>
      <c r="D568" s="241"/>
      <c r="E568" s="242"/>
      <c r="F568" s="241" t="s">
        <v>4918</v>
      </c>
      <c r="G568" s="241">
        <v>11</v>
      </c>
      <c r="H568" s="241" t="s">
        <v>4918</v>
      </c>
      <c r="I568" s="242"/>
      <c r="J568" s="242"/>
      <c r="K568" s="281" t="s">
        <v>2813</v>
      </c>
      <c r="L568" s="243">
        <v>42577</v>
      </c>
      <c r="M568" s="244" t="s">
        <v>271</v>
      </c>
      <c r="N568" s="264" t="s">
        <v>3470</v>
      </c>
      <c r="O568" s="318">
        <v>20000</v>
      </c>
      <c r="P568" s="246" t="s">
        <v>3471</v>
      </c>
      <c r="Q568" s="265" t="s">
        <v>203</v>
      </c>
      <c r="R568" s="242"/>
      <c r="S568" s="248" t="s">
        <v>203</v>
      </c>
      <c r="T568" s="249">
        <v>42577</v>
      </c>
      <c r="U568" s="262"/>
      <c r="V568" s="322" t="s">
        <v>70</v>
      </c>
      <c r="W568" s="252">
        <v>42578</v>
      </c>
      <c r="X568" s="253"/>
      <c r="Y568" s="263"/>
      <c r="Z568" s="263"/>
      <c r="AA568" s="263"/>
      <c r="AB568" s="263"/>
      <c r="AC568" s="256" t="s">
        <v>207</v>
      </c>
      <c r="AD568" s="257">
        <v>42578</v>
      </c>
      <c r="AE568" s="258">
        <v>15</v>
      </c>
    </row>
    <row r="569" spans="1:31" ht="24.95" customHeight="1" x14ac:dyDescent="0.25">
      <c r="A569" s="232">
        <v>565</v>
      </c>
      <c r="B569" s="241" t="s">
        <v>2814</v>
      </c>
      <c r="C569" s="241">
        <f t="shared" si="8"/>
        <v>11</v>
      </c>
      <c r="D569" s="241"/>
      <c r="E569" s="242"/>
      <c r="F569" s="241" t="s">
        <v>4919</v>
      </c>
      <c r="G569" s="241">
        <v>11</v>
      </c>
      <c r="H569" s="241" t="s">
        <v>4919</v>
      </c>
      <c r="I569" s="242"/>
      <c r="J569" s="242"/>
      <c r="K569" s="281" t="s">
        <v>2816</v>
      </c>
      <c r="L569" s="243">
        <v>42577</v>
      </c>
      <c r="M569" s="244" t="s">
        <v>271</v>
      </c>
      <c r="N569" s="264" t="s">
        <v>2817</v>
      </c>
      <c r="O569" s="318">
        <v>12000</v>
      </c>
      <c r="P569" s="246" t="s">
        <v>2818</v>
      </c>
      <c r="Q569" s="265" t="s">
        <v>203</v>
      </c>
      <c r="R569" s="242"/>
      <c r="S569" s="248" t="s">
        <v>203</v>
      </c>
      <c r="T569" s="249">
        <v>42577</v>
      </c>
      <c r="U569" s="262"/>
      <c r="V569" s="322" t="s">
        <v>70</v>
      </c>
      <c r="W569" s="252">
        <v>42578</v>
      </c>
      <c r="X569" s="253"/>
      <c r="Y569" s="263"/>
      <c r="Z569" s="263"/>
      <c r="AA569" s="263"/>
      <c r="AB569" s="263"/>
      <c r="AC569" s="256" t="s">
        <v>207</v>
      </c>
      <c r="AD569" s="257">
        <v>42578</v>
      </c>
      <c r="AE569" s="258">
        <v>15</v>
      </c>
    </row>
    <row r="570" spans="1:31" ht="24.95" customHeight="1" x14ac:dyDescent="0.25">
      <c r="A570" s="232">
        <v>566</v>
      </c>
      <c r="B570" s="241" t="s">
        <v>2819</v>
      </c>
      <c r="C570" s="241">
        <f t="shared" si="8"/>
        <v>11</v>
      </c>
      <c r="D570" s="241"/>
      <c r="E570" s="242"/>
      <c r="F570" s="241" t="s">
        <v>4920</v>
      </c>
      <c r="G570" s="241">
        <v>11</v>
      </c>
      <c r="H570" s="241" t="s">
        <v>4920</v>
      </c>
      <c r="I570" s="242"/>
      <c r="J570" s="242"/>
      <c r="K570" s="281" t="s">
        <v>2821</v>
      </c>
      <c r="L570" s="243">
        <v>42577</v>
      </c>
      <c r="M570" s="244" t="s">
        <v>271</v>
      </c>
      <c r="N570" s="264" t="s">
        <v>2797</v>
      </c>
      <c r="O570" s="318">
        <v>5000</v>
      </c>
      <c r="P570" s="246" t="s">
        <v>2822</v>
      </c>
      <c r="Q570" s="265" t="s">
        <v>203</v>
      </c>
      <c r="R570" s="242"/>
      <c r="S570" s="248" t="s">
        <v>203</v>
      </c>
      <c r="T570" s="249">
        <v>42577</v>
      </c>
      <c r="U570" s="262"/>
      <c r="V570" s="322" t="s">
        <v>70</v>
      </c>
      <c r="W570" s="252">
        <v>42578</v>
      </c>
      <c r="X570" s="253"/>
      <c r="Y570" s="263"/>
      <c r="Z570" s="263"/>
      <c r="AA570" s="263"/>
      <c r="AB570" s="263"/>
      <c r="AC570" s="256" t="s">
        <v>207</v>
      </c>
      <c r="AD570" s="257">
        <v>42578</v>
      </c>
      <c r="AE570" s="258">
        <v>15</v>
      </c>
    </row>
    <row r="571" spans="1:31" ht="24.95" customHeight="1" x14ac:dyDescent="0.25">
      <c r="A571" s="232">
        <v>567</v>
      </c>
      <c r="B571" s="241" t="s">
        <v>2823</v>
      </c>
      <c r="C571" s="241">
        <f t="shared" si="8"/>
        <v>11</v>
      </c>
      <c r="D571" s="241"/>
      <c r="E571" s="242"/>
      <c r="F571" s="241" t="s">
        <v>4921</v>
      </c>
      <c r="G571" s="241">
        <v>11</v>
      </c>
      <c r="H571" s="241" t="s">
        <v>4921</v>
      </c>
      <c r="I571" s="242"/>
      <c r="J571" s="242"/>
      <c r="K571" s="281" t="s">
        <v>2825</v>
      </c>
      <c r="L571" s="243">
        <v>42577</v>
      </c>
      <c r="M571" s="244" t="s">
        <v>271</v>
      </c>
      <c r="N571" s="264" t="s">
        <v>2826</v>
      </c>
      <c r="O571" s="318">
        <v>9000</v>
      </c>
      <c r="P571" s="246" t="s">
        <v>2827</v>
      </c>
      <c r="Q571" s="265" t="s">
        <v>203</v>
      </c>
      <c r="R571" s="242"/>
      <c r="S571" s="248" t="s">
        <v>203</v>
      </c>
      <c r="T571" s="249">
        <v>42577</v>
      </c>
      <c r="U571" s="262"/>
      <c r="V571" s="322" t="s">
        <v>70</v>
      </c>
      <c r="W571" s="252">
        <v>42578</v>
      </c>
      <c r="X571" s="253"/>
      <c r="Y571" s="263"/>
      <c r="Z571" s="263"/>
      <c r="AA571" s="263"/>
      <c r="AB571" s="263"/>
      <c r="AC571" s="256" t="s">
        <v>207</v>
      </c>
      <c r="AD571" s="257">
        <v>42578</v>
      </c>
      <c r="AE571" s="258">
        <v>15</v>
      </c>
    </row>
    <row r="572" spans="1:31" ht="24.95" customHeight="1" x14ac:dyDescent="0.25">
      <c r="A572" s="232">
        <v>568</v>
      </c>
      <c r="B572" s="241" t="s">
        <v>2828</v>
      </c>
      <c r="C572" s="241">
        <f t="shared" si="8"/>
        <v>11</v>
      </c>
      <c r="D572" s="241"/>
      <c r="E572" s="242"/>
      <c r="F572" s="241" t="s">
        <v>4922</v>
      </c>
      <c r="G572" s="241">
        <v>11</v>
      </c>
      <c r="H572" s="241" t="s">
        <v>4922</v>
      </c>
      <c r="I572" s="242"/>
      <c r="J572" s="242"/>
      <c r="K572" s="281" t="s">
        <v>2830</v>
      </c>
      <c r="L572" s="243">
        <v>42577</v>
      </c>
      <c r="M572" s="244" t="s">
        <v>271</v>
      </c>
      <c r="N572" s="264" t="s">
        <v>2831</v>
      </c>
      <c r="O572" s="318">
        <v>12400</v>
      </c>
      <c r="P572" s="246" t="s">
        <v>2832</v>
      </c>
      <c r="Q572" s="265" t="s">
        <v>203</v>
      </c>
      <c r="R572" s="242"/>
      <c r="S572" s="248" t="s">
        <v>203</v>
      </c>
      <c r="T572" s="249">
        <v>42577</v>
      </c>
      <c r="U572" s="262"/>
      <c r="V572" s="322" t="s">
        <v>70</v>
      </c>
      <c r="W572" s="252">
        <v>42578</v>
      </c>
      <c r="X572" s="253"/>
      <c r="Y572" s="263"/>
      <c r="Z572" s="263"/>
      <c r="AA572" s="263"/>
      <c r="AB572" s="263"/>
      <c r="AC572" s="256" t="s">
        <v>207</v>
      </c>
      <c r="AD572" s="257">
        <v>42578</v>
      </c>
      <c r="AE572" s="258">
        <v>15</v>
      </c>
    </row>
    <row r="573" spans="1:31" ht="24.95" customHeight="1" x14ac:dyDescent="0.25">
      <c r="A573" s="232">
        <v>569</v>
      </c>
      <c r="B573" s="241" t="s">
        <v>2833</v>
      </c>
      <c r="C573" s="241">
        <f t="shared" si="8"/>
        <v>11</v>
      </c>
      <c r="D573" s="241"/>
      <c r="E573" s="242"/>
      <c r="F573" s="241" t="s">
        <v>4923</v>
      </c>
      <c r="G573" s="241">
        <v>11</v>
      </c>
      <c r="H573" s="241" t="s">
        <v>4923</v>
      </c>
      <c r="I573" s="242"/>
      <c r="J573" s="242"/>
      <c r="K573" s="281" t="s">
        <v>2835</v>
      </c>
      <c r="L573" s="243">
        <v>42577</v>
      </c>
      <c r="M573" s="244" t="s">
        <v>271</v>
      </c>
      <c r="N573" s="264" t="s">
        <v>2836</v>
      </c>
      <c r="O573" s="318">
        <v>4000</v>
      </c>
      <c r="P573" s="246" t="s">
        <v>2837</v>
      </c>
      <c r="Q573" s="265" t="s">
        <v>203</v>
      </c>
      <c r="R573" s="242"/>
      <c r="S573" s="248" t="s">
        <v>203</v>
      </c>
      <c r="T573" s="249">
        <v>42577</v>
      </c>
      <c r="U573" s="262"/>
      <c r="V573" s="322" t="s">
        <v>70</v>
      </c>
      <c r="W573" s="252">
        <v>42578</v>
      </c>
      <c r="X573" s="253"/>
      <c r="Y573" s="263"/>
      <c r="Z573" s="263"/>
      <c r="AA573" s="263"/>
      <c r="AB573" s="263"/>
      <c r="AC573" s="256" t="s">
        <v>207</v>
      </c>
      <c r="AD573" s="257">
        <v>42578</v>
      </c>
      <c r="AE573" s="258">
        <v>15</v>
      </c>
    </row>
    <row r="574" spans="1:31" ht="24.95" customHeight="1" x14ac:dyDescent="0.25">
      <c r="A574" s="232">
        <v>570</v>
      </c>
      <c r="B574" s="241" t="s">
        <v>2838</v>
      </c>
      <c r="C574" s="241">
        <f t="shared" si="8"/>
        <v>11</v>
      </c>
      <c r="D574" s="241"/>
      <c r="E574" s="242"/>
      <c r="F574" s="241" t="s">
        <v>4924</v>
      </c>
      <c r="G574" s="241">
        <v>11</v>
      </c>
      <c r="H574" s="241" t="s">
        <v>4924</v>
      </c>
      <c r="I574" s="242"/>
      <c r="J574" s="242"/>
      <c r="K574" s="281" t="s">
        <v>2840</v>
      </c>
      <c r="L574" s="243">
        <v>42577</v>
      </c>
      <c r="M574" s="244" t="s">
        <v>271</v>
      </c>
      <c r="N574" s="264" t="s">
        <v>2841</v>
      </c>
      <c r="O574" s="318">
        <v>2500</v>
      </c>
      <c r="P574" s="246" t="s">
        <v>3472</v>
      </c>
      <c r="Q574" s="265" t="s">
        <v>203</v>
      </c>
      <c r="R574" s="242"/>
      <c r="S574" s="248" t="s">
        <v>203</v>
      </c>
      <c r="T574" s="249">
        <v>42577</v>
      </c>
      <c r="U574" s="262"/>
      <c r="V574" s="322" t="s">
        <v>70</v>
      </c>
      <c r="W574" s="252">
        <v>42578</v>
      </c>
      <c r="X574" s="253"/>
      <c r="Y574" s="263"/>
      <c r="Z574" s="263"/>
      <c r="AA574" s="263"/>
      <c r="AB574" s="263"/>
      <c r="AC574" s="256" t="s">
        <v>207</v>
      </c>
      <c r="AD574" s="257">
        <v>42578</v>
      </c>
      <c r="AE574" s="258">
        <v>15</v>
      </c>
    </row>
    <row r="575" spans="1:31" ht="24.95" customHeight="1" x14ac:dyDescent="0.25">
      <c r="A575" s="232">
        <v>571</v>
      </c>
      <c r="B575" s="241" t="s">
        <v>2842</v>
      </c>
      <c r="C575" s="241">
        <f t="shared" si="8"/>
        <v>10</v>
      </c>
      <c r="D575" s="241"/>
      <c r="E575" s="242"/>
      <c r="F575" s="241" t="s">
        <v>4925</v>
      </c>
      <c r="G575" s="241">
        <v>11</v>
      </c>
      <c r="H575" s="241" t="s">
        <v>4925</v>
      </c>
      <c r="I575" s="242"/>
      <c r="J575" s="242"/>
      <c r="K575" s="281" t="s">
        <v>2844</v>
      </c>
      <c r="L575" s="243">
        <v>42577</v>
      </c>
      <c r="M575" s="244" t="s">
        <v>271</v>
      </c>
      <c r="N575" s="264" t="s">
        <v>2845</v>
      </c>
      <c r="O575" s="318">
        <v>5000</v>
      </c>
      <c r="P575" s="246" t="s">
        <v>3473</v>
      </c>
      <c r="Q575" s="265" t="s">
        <v>203</v>
      </c>
      <c r="R575" s="242"/>
      <c r="S575" s="248" t="s">
        <v>203</v>
      </c>
      <c r="T575" s="249">
        <v>42577</v>
      </c>
      <c r="U575" s="262"/>
      <c r="V575" s="322" t="s">
        <v>70</v>
      </c>
      <c r="W575" s="252">
        <v>42578</v>
      </c>
      <c r="X575" s="253"/>
      <c r="Y575" s="263"/>
      <c r="Z575" s="263"/>
      <c r="AA575" s="263"/>
      <c r="AB575" s="263"/>
      <c r="AC575" s="256" t="s">
        <v>207</v>
      </c>
      <c r="AD575" s="257">
        <v>42578</v>
      </c>
      <c r="AE575" s="258">
        <v>15</v>
      </c>
    </row>
    <row r="576" spans="1:31" ht="24.95" customHeight="1" x14ac:dyDescent="0.25">
      <c r="A576" s="232">
        <v>572</v>
      </c>
      <c r="B576" s="241" t="s">
        <v>2846</v>
      </c>
      <c r="C576" s="241">
        <f t="shared" si="8"/>
        <v>11</v>
      </c>
      <c r="D576" s="241"/>
      <c r="E576" s="242"/>
      <c r="F576" s="241" t="s">
        <v>4926</v>
      </c>
      <c r="G576" s="241">
        <v>11</v>
      </c>
      <c r="H576" s="241" t="s">
        <v>4926</v>
      </c>
      <c r="I576" s="242"/>
      <c r="J576" s="242"/>
      <c r="K576" s="281" t="s">
        <v>2848</v>
      </c>
      <c r="L576" s="243">
        <v>42577</v>
      </c>
      <c r="M576" s="244" t="s">
        <v>271</v>
      </c>
      <c r="N576" s="264" t="s">
        <v>1659</v>
      </c>
      <c r="O576" s="318">
        <v>12000</v>
      </c>
      <c r="P576" s="246" t="s">
        <v>3474</v>
      </c>
      <c r="Q576" s="265" t="s">
        <v>203</v>
      </c>
      <c r="R576" s="242"/>
      <c r="S576" s="248" t="s">
        <v>203</v>
      </c>
      <c r="T576" s="249">
        <v>42577</v>
      </c>
      <c r="U576" s="262"/>
      <c r="V576" s="322" t="s">
        <v>70</v>
      </c>
      <c r="W576" s="252">
        <v>42578</v>
      </c>
      <c r="X576" s="253"/>
      <c r="Y576" s="263"/>
      <c r="Z576" s="263"/>
      <c r="AA576" s="263"/>
      <c r="AB576" s="263"/>
      <c r="AC576" s="256" t="s">
        <v>207</v>
      </c>
      <c r="AD576" s="257">
        <v>42578</v>
      </c>
      <c r="AE576" s="258">
        <v>15</v>
      </c>
    </row>
    <row r="577" spans="1:31" ht="24.95" customHeight="1" x14ac:dyDescent="0.25">
      <c r="A577" s="232">
        <v>573</v>
      </c>
      <c r="B577" s="241" t="s">
        <v>2849</v>
      </c>
      <c r="C577" s="241">
        <f t="shared" si="8"/>
        <v>11</v>
      </c>
      <c r="D577" s="241"/>
      <c r="E577" s="242"/>
      <c r="F577" s="241" t="s">
        <v>4927</v>
      </c>
      <c r="G577" s="241">
        <v>11</v>
      </c>
      <c r="H577" s="241" t="s">
        <v>4927</v>
      </c>
      <c r="I577" s="242"/>
      <c r="J577" s="242"/>
      <c r="K577" s="281" t="s">
        <v>2851</v>
      </c>
      <c r="L577" s="243">
        <v>42577</v>
      </c>
      <c r="M577" s="244" t="s">
        <v>271</v>
      </c>
      <c r="N577" s="264" t="s">
        <v>2852</v>
      </c>
      <c r="O577" s="318">
        <v>5000</v>
      </c>
      <c r="P577" s="246" t="s">
        <v>3475</v>
      </c>
      <c r="Q577" s="265" t="s">
        <v>203</v>
      </c>
      <c r="R577" s="242"/>
      <c r="S577" s="248" t="s">
        <v>203</v>
      </c>
      <c r="T577" s="249">
        <v>42577</v>
      </c>
      <c r="U577" s="262"/>
      <c r="V577" s="322" t="s">
        <v>70</v>
      </c>
      <c r="W577" s="252">
        <v>42578</v>
      </c>
      <c r="X577" s="253"/>
      <c r="Y577" s="263"/>
      <c r="Z577" s="263"/>
      <c r="AA577" s="263"/>
      <c r="AB577" s="263"/>
      <c r="AC577" s="256" t="s">
        <v>207</v>
      </c>
      <c r="AD577" s="257">
        <v>42578</v>
      </c>
      <c r="AE577" s="258">
        <v>15</v>
      </c>
    </row>
    <row r="578" spans="1:31" ht="24.95" customHeight="1" x14ac:dyDescent="0.25">
      <c r="A578" s="232">
        <v>574</v>
      </c>
      <c r="B578" s="241" t="s">
        <v>2853</v>
      </c>
      <c r="C578" s="241">
        <f t="shared" si="8"/>
        <v>11</v>
      </c>
      <c r="D578" s="241"/>
      <c r="E578" s="242"/>
      <c r="F578" s="241" t="s">
        <v>4928</v>
      </c>
      <c r="G578" s="241">
        <v>11</v>
      </c>
      <c r="H578" s="241" t="s">
        <v>4928</v>
      </c>
      <c r="I578" s="242"/>
      <c r="J578" s="242"/>
      <c r="K578" s="281" t="s">
        <v>2855</v>
      </c>
      <c r="L578" s="243">
        <v>42577</v>
      </c>
      <c r="M578" s="244" t="s">
        <v>271</v>
      </c>
      <c r="N578" s="264" t="s">
        <v>3468</v>
      </c>
      <c r="O578" s="318">
        <v>3000</v>
      </c>
      <c r="P578" s="246" t="s">
        <v>3476</v>
      </c>
      <c r="Q578" s="265" t="s">
        <v>203</v>
      </c>
      <c r="R578" s="242"/>
      <c r="S578" s="248" t="s">
        <v>203</v>
      </c>
      <c r="T578" s="249">
        <v>42577</v>
      </c>
      <c r="U578" s="262"/>
      <c r="V578" s="322" t="s">
        <v>70</v>
      </c>
      <c r="W578" s="252">
        <v>42578</v>
      </c>
      <c r="X578" s="253"/>
      <c r="Y578" s="263"/>
      <c r="Z578" s="263"/>
      <c r="AA578" s="263"/>
      <c r="AB578" s="263"/>
      <c r="AC578" s="256" t="s">
        <v>207</v>
      </c>
      <c r="AD578" s="257">
        <v>42578</v>
      </c>
      <c r="AE578" s="258">
        <v>15</v>
      </c>
    </row>
    <row r="579" spans="1:31" ht="24.95" customHeight="1" x14ac:dyDescent="0.25">
      <c r="A579" s="232">
        <v>575</v>
      </c>
      <c r="B579" s="242">
        <v>0</v>
      </c>
      <c r="C579" s="241">
        <f t="shared" si="8"/>
        <v>1</v>
      </c>
      <c r="D579" s="242"/>
      <c r="E579" s="242"/>
      <c r="F579" s="241" t="s">
        <v>4929</v>
      </c>
      <c r="G579" s="241">
        <v>11</v>
      </c>
      <c r="H579" s="241" t="s">
        <v>4929</v>
      </c>
      <c r="I579" s="242"/>
      <c r="J579" s="242"/>
      <c r="K579" s="281" t="s">
        <v>2857</v>
      </c>
      <c r="L579" s="243">
        <v>42577</v>
      </c>
      <c r="M579" s="244" t="s">
        <v>271</v>
      </c>
      <c r="N579" s="264" t="s">
        <v>2858</v>
      </c>
      <c r="O579" s="336">
        <v>20000</v>
      </c>
      <c r="P579" s="246" t="s">
        <v>3477</v>
      </c>
      <c r="Q579" s="265" t="s">
        <v>203</v>
      </c>
      <c r="R579" s="242"/>
      <c r="S579" s="248" t="s">
        <v>203</v>
      </c>
      <c r="T579" s="249">
        <v>42577</v>
      </c>
      <c r="U579" s="262"/>
      <c r="V579" s="322" t="s">
        <v>70</v>
      </c>
      <c r="W579" s="252">
        <v>42578</v>
      </c>
      <c r="X579" s="253"/>
      <c r="Y579" s="263"/>
      <c r="Z579" s="263"/>
      <c r="AA579" s="263"/>
      <c r="AB579" s="263"/>
      <c r="AC579" s="256" t="s">
        <v>207</v>
      </c>
      <c r="AD579" s="257">
        <v>42578</v>
      </c>
      <c r="AE579" s="258">
        <v>15</v>
      </c>
    </row>
    <row r="580" spans="1:31" ht="24.95" customHeight="1" x14ac:dyDescent="0.25">
      <c r="A580" s="232">
        <v>576</v>
      </c>
      <c r="B580" s="241" t="s">
        <v>2859</v>
      </c>
      <c r="C580" s="241">
        <f t="shared" si="8"/>
        <v>11</v>
      </c>
      <c r="D580" s="241"/>
      <c r="E580" s="242"/>
      <c r="F580" s="241" t="s">
        <v>4930</v>
      </c>
      <c r="G580" s="241">
        <v>11</v>
      </c>
      <c r="H580" s="241" t="s">
        <v>4930</v>
      </c>
      <c r="I580" s="242"/>
      <c r="J580" s="242"/>
      <c r="K580" s="281" t="s">
        <v>2861</v>
      </c>
      <c r="L580" s="243">
        <v>42577</v>
      </c>
      <c r="M580" s="244" t="s">
        <v>271</v>
      </c>
      <c r="N580" s="264" t="s">
        <v>2862</v>
      </c>
      <c r="O580" s="318">
        <v>8000</v>
      </c>
      <c r="P580" s="246" t="s">
        <v>3478</v>
      </c>
      <c r="Q580" s="265" t="s">
        <v>203</v>
      </c>
      <c r="R580" s="242"/>
      <c r="S580" s="248" t="s">
        <v>203</v>
      </c>
      <c r="T580" s="249">
        <v>42577</v>
      </c>
      <c r="U580" s="262"/>
      <c r="V580" s="322" t="s">
        <v>70</v>
      </c>
      <c r="W580" s="252">
        <v>42578</v>
      </c>
      <c r="X580" s="253"/>
      <c r="Y580" s="263"/>
      <c r="Z580" s="263"/>
      <c r="AA580" s="263"/>
      <c r="AB580" s="263"/>
      <c r="AC580" s="256" t="s">
        <v>207</v>
      </c>
      <c r="AD580" s="257">
        <v>42578</v>
      </c>
      <c r="AE580" s="258">
        <v>15</v>
      </c>
    </row>
    <row r="581" spans="1:31" ht="24.95" customHeight="1" x14ac:dyDescent="0.25">
      <c r="A581" s="232">
        <v>577</v>
      </c>
      <c r="B581" s="241" t="s">
        <v>2863</v>
      </c>
      <c r="C581" s="241">
        <f t="shared" si="8"/>
        <v>11</v>
      </c>
      <c r="D581" s="241"/>
      <c r="E581" s="242"/>
      <c r="F581" s="241" t="s">
        <v>4931</v>
      </c>
      <c r="G581" s="241">
        <v>11</v>
      </c>
      <c r="H581" s="241" t="s">
        <v>4931</v>
      </c>
      <c r="I581" s="242"/>
      <c r="J581" s="242"/>
      <c r="K581" s="281" t="s">
        <v>2865</v>
      </c>
      <c r="L581" s="243">
        <v>42577</v>
      </c>
      <c r="M581" s="244" t="s">
        <v>271</v>
      </c>
      <c r="N581" s="264" t="s">
        <v>2866</v>
      </c>
      <c r="O581" s="318">
        <v>6000</v>
      </c>
      <c r="P581" s="246" t="s">
        <v>3479</v>
      </c>
      <c r="Q581" s="265" t="s">
        <v>203</v>
      </c>
      <c r="R581" s="242"/>
      <c r="S581" s="248" t="s">
        <v>203</v>
      </c>
      <c r="T581" s="249">
        <v>42577</v>
      </c>
      <c r="U581" s="262"/>
      <c r="V581" s="322" t="s">
        <v>70</v>
      </c>
      <c r="W581" s="252">
        <v>42578</v>
      </c>
      <c r="X581" s="253"/>
      <c r="Y581" s="263"/>
      <c r="Z581" s="263"/>
      <c r="AA581" s="263"/>
      <c r="AB581" s="263"/>
      <c r="AC581" s="256" t="s">
        <v>207</v>
      </c>
      <c r="AD581" s="257">
        <v>42578</v>
      </c>
      <c r="AE581" s="258">
        <v>15</v>
      </c>
    </row>
    <row r="582" spans="1:31" ht="24.95" customHeight="1" x14ac:dyDescent="0.25">
      <c r="A582" s="232">
        <v>578</v>
      </c>
      <c r="B582" s="241" t="s">
        <v>2867</v>
      </c>
      <c r="C582" s="241">
        <f t="shared" si="8"/>
        <v>11</v>
      </c>
      <c r="D582" s="241"/>
      <c r="E582" s="242"/>
      <c r="F582" s="241" t="s">
        <v>4932</v>
      </c>
      <c r="G582" s="241">
        <v>11</v>
      </c>
      <c r="H582" s="241" t="s">
        <v>4932</v>
      </c>
      <c r="I582" s="242"/>
      <c r="J582" s="242"/>
      <c r="K582" s="281" t="s">
        <v>2869</v>
      </c>
      <c r="L582" s="243">
        <v>42577</v>
      </c>
      <c r="M582" s="244" t="s">
        <v>271</v>
      </c>
      <c r="N582" s="264" t="s">
        <v>2870</v>
      </c>
      <c r="O582" s="318">
        <v>6000</v>
      </c>
      <c r="P582" s="246" t="s">
        <v>3480</v>
      </c>
      <c r="Q582" s="265" t="s">
        <v>203</v>
      </c>
      <c r="R582" s="242"/>
      <c r="S582" s="248" t="s">
        <v>203</v>
      </c>
      <c r="T582" s="249">
        <v>42577</v>
      </c>
      <c r="U582" s="262"/>
      <c r="V582" s="322" t="s">
        <v>70</v>
      </c>
      <c r="W582" s="252">
        <v>42578</v>
      </c>
      <c r="X582" s="253"/>
      <c r="Y582" s="263"/>
      <c r="Z582" s="263"/>
      <c r="AA582" s="263"/>
      <c r="AB582" s="263"/>
      <c r="AC582" s="256" t="s">
        <v>207</v>
      </c>
      <c r="AD582" s="257">
        <v>42578</v>
      </c>
      <c r="AE582" s="258">
        <v>15</v>
      </c>
    </row>
    <row r="583" spans="1:31" ht="24.95" customHeight="1" x14ac:dyDescent="0.25">
      <c r="A583" s="232">
        <v>579</v>
      </c>
      <c r="B583" s="241" t="s">
        <v>2871</v>
      </c>
      <c r="C583" s="241">
        <f t="shared" si="8"/>
        <v>11</v>
      </c>
      <c r="D583" s="241"/>
      <c r="E583" s="242"/>
      <c r="F583" s="241" t="s">
        <v>4933</v>
      </c>
      <c r="G583" s="241">
        <v>11</v>
      </c>
      <c r="H583" s="241" t="s">
        <v>4933</v>
      </c>
      <c r="I583" s="242"/>
      <c r="J583" s="242"/>
      <c r="K583" s="281" t="s">
        <v>2873</v>
      </c>
      <c r="L583" s="243">
        <v>42577</v>
      </c>
      <c r="M583" s="244" t="s">
        <v>369</v>
      </c>
      <c r="N583" s="264" t="s">
        <v>2874</v>
      </c>
      <c r="O583" s="264">
        <v>20872.5</v>
      </c>
      <c r="P583" s="246" t="s">
        <v>3481</v>
      </c>
      <c r="Q583" s="265" t="s">
        <v>203</v>
      </c>
      <c r="R583" s="242"/>
      <c r="S583" s="248" t="s">
        <v>203</v>
      </c>
      <c r="T583" s="249">
        <v>42577</v>
      </c>
      <c r="U583" s="262"/>
      <c r="V583" s="322" t="s">
        <v>70</v>
      </c>
      <c r="W583" s="252">
        <v>42578</v>
      </c>
      <c r="X583" s="253"/>
      <c r="Y583" s="263"/>
      <c r="Z583" s="263"/>
      <c r="AA583" s="263"/>
      <c r="AB583" s="263"/>
      <c r="AC583" s="256" t="s">
        <v>207</v>
      </c>
      <c r="AD583" s="257">
        <v>42578</v>
      </c>
      <c r="AE583" s="258">
        <v>15</v>
      </c>
    </row>
    <row r="584" spans="1:31" ht="24.95" customHeight="1" x14ac:dyDescent="0.25">
      <c r="A584" s="232">
        <v>580</v>
      </c>
      <c r="B584" s="241" t="s">
        <v>2875</v>
      </c>
      <c r="C584" s="241">
        <f t="shared" si="8"/>
        <v>11</v>
      </c>
      <c r="D584" s="241"/>
      <c r="E584" s="242"/>
      <c r="F584" s="242"/>
      <c r="G584" s="241">
        <v>0</v>
      </c>
      <c r="H584" s="241"/>
      <c r="I584" s="242"/>
      <c r="J584" s="242"/>
      <c r="K584" s="281" t="s">
        <v>465</v>
      </c>
      <c r="L584" s="243">
        <v>42088</v>
      </c>
      <c r="M584" s="244" t="s">
        <v>467</v>
      </c>
      <c r="N584" s="264" t="s">
        <v>2876</v>
      </c>
      <c r="O584" s="318">
        <v>136000</v>
      </c>
      <c r="P584" s="246" t="s">
        <v>2877</v>
      </c>
      <c r="Q584" s="265" t="s">
        <v>270</v>
      </c>
      <c r="R584" s="242"/>
      <c r="S584" s="248" t="s">
        <v>116</v>
      </c>
      <c r="T584" s="249">
        <v>42577</v>
      </c>
      <c r="U584" s="262"/>
      <c r="V584" s="322" t="s">
        <v>112</v>
      </c>
      <c r="W584" s="252">
        <v>42578</v>
      </c>
      <c r="X584" s="253"/>
      <c r="Y584" s="263"/>
      <c r="Z584" s="263"/>
      <c r="AA584" s="263"/>
      <c r="AB584" s="263"/>
      <c r="AC584" s="256" t="s">
        <v>872</v>
      </c>
      <c r="AD584" s="257">
        <v>42578</v>
      </c>
      <c r="AE584" s="258">
        <v>15</v>
      </c>
    </row>
    <row r="585" spans="1:31" ht="24.95" customHeight="1" x14ac:dyDescent="0.25">
      <c r="A585" s="232">
        <v>581</v>
      </c>
      <c r="B585" s="241" t="s">
        <v>2878</v>
      </c>
      <c r="C585" s="241">
        <f t="shared" si="8"/>
        <v>11</v>
      </c>
      <c r="D585" s="241"/>
      <c r="E585" s="242"/>
      <c r="F585" s="242"/>
      <c r="G585" s="241">
        <v>0</v>
      </c>
      <c r="H585" s="241"/>
      <c r="I585" s="242"/>
      <c r="J585" s="242"/>
      <c r="K585" s="281" t="s">
        <v>2879</v>
      </c>
      <c r="L585" s="243">
        <v>42024</v>
      </c>
      <c r="M585" s="244" t="s">
        <v>300</v>
      </c>
      <c r="N585" s="264" t="s">
        <v>2472</v>
      </c>
      <c r="O585" s="264">
        <v>349034.58</v>
      </c>
      <c r="P585" s="246" t="s">
        <v>2880</v>
      </c>
      <c r="Q585" s="265" t="s">
        <v>270</v>
      </c>
      <c r="R585" s="242"/>
      <c r="S585" s="248" t="s">
        <v>116</v>
      </c>
      <c r="T585" s="249">
        <v>42577</v>
      </c>
      <c r="U585" s="262"/>
      <c r="V585" s="322" t="s">
        <v>55</v>
      </c>
      <c r="W585" s="252">
        <v>42579</v>
      </c>
      <c r="X585" s="253" t="s">
        <v>355</v>
      </c>
      <c r="Y585" s="263"/>
      <c r="Z585" s="263"/>
      <c r="AA585" s="263"/>
      <c r="AB585" s="263"/>
      <c r="AC585" s="256" t="s">
        <v>872</v>
      </c>
      <c r="AD585" s="257">
        <v>42578</v>
      </c>
      <c r="AE585" s="258" t="s">
        <v>355</v>
      </c>
    </row>
    <row r="586" spans="1:31" ht="24.95" customHeight="1" x14ac:dyDescent="0.25">
      <c r="A586" s="232">
        <v>582</v>
      </c>
      <c r="B586" s="242">
        <v>0</v>
      </c>
      <c r="C586" s="241">
        <f t="shared" ref="C586:C649" si="9">LEN(B586)</f>
        <v>1</v>
      </c>
      <c r="D586" s="242"/>
      <c r="E586" s="242"/>
      <c r="F586" s="241" t="s">
        <v>4934</v>
      </c>
      <c r="G586" s="241">
        <v>11</v>
      </c>
      <c r="H586" s="241" t="s">
        <v>4934</v>
      </c>
      <c r="I586" s="242"/>
      <c r="J586" s="242"/>
      <c r="K586" s="242"/>
      <c r="L586" s="242"/>
      <c r="M586" s="244" t="s">
        <v>196</v>
      </c>
      <c r="N586" s="264" t="s">
        <v>2882</v>
      </c>
      <c r="O586" s="242"/>
      <c r="P586" s="246" t="s">
        <v>2883</v>
      </c>
      <c r="Q586" s="335"/>
      <c r="R586" s="242"/>
      <c r="S586" s="261"/>
      <c r="T586" s="262"/>
      <c r="U586" s="262"/>
      <c r="V586" s="322" t="s">
        <v>70</v>
      </c>
      <c r="W586" s="252">
        <v>42578</v>
      </c>
      <c r="X586" s="253"/>
      <c r="Y586" s="263"/>
      <c r="Z586" s="263"/>
      <c r="AA586" s="263"/>
      <c r="AB586" s="263"/>
      <c r="AC586" s="256" t="s">
        <v>872</v>
      </c>
      <c r="AD586" s="257">
        <v>42578</v>
      </c>
      <c r="AE586" s="258">
        <v>15</v>
      </c>
    </row>
    <row r="587" spans="1:31" ht="24.95" customHeight="1" x14ac:dyDescent="0.25">
      <c r="A587" s="232">
        <v>583</v>
      </c>
      <c r="B587" s="241" t="s">
        <v>2884</v>
      </c>
      <c r="C587" s="241">
        <f t="shared" si="9"/>
        <v>11</v>
      </c>
      <c r="D587" s="241"/>
      <c r="E587" s="242"/>
      <c r="F587" s="241" t="s">
        <v>4935</v>
      </c>
      <c r="G587" s="241">
        <v>11</v>
      </c>
      <c r="H587" s="241" t="s">
        <v>4935</v>
      </c>
      <c r="I587" s="242"/>
      <c r="J587" s="242"/>
      <c r="K587" s="281" t="s">
        <v>2886</v>
      </c>
      <c r="L587" s="243">
        <v>42578</v>
      </c>
      <c r="M587" s="244" t="s">
        <v>271</v>
      </c>
      <c r="N587" s="264" t="s">
        <v>2887</v>
      </c>
      <c r="O587" s="318">
        <v>10000</v>
      </c>
      <c r="P587" s="246" t="s">
        <v>2888</v>
      </c>
      <c r="Q587" s="265" t="s">
        <v>203</v>
      </c>
      <c r="R587" s="242"/>
      <c r="S587" s="248" t="s">
        <v>203</v>
      </c>
      <c r="T587" s="249">
        <v>42578</v>
      </c>
      <c r="U587" s="262"/>
      <c r="V587" s="322" t="s">
        <v>70</v>
      </c>
      <c r="W587" s="252">
        <v>42578</v>
      </c>
      <c r="X587" s="253"/>
      <c r="Y587" s="263"/>
      <c r="Z587" s="263"/>
      <c r="AA587" s="263"/>
      <c r="AB587" s="263"/>
      <c r="AC587" s="256" t="s">
        <v>872</v>
      </c>
      <c r="AD587" s="257">
        <v>42578</v>
      </c>
      <c r="AE587" s="258">
        <v>15</v>
      </c>
    </row>
    <row r="588" spans="1:31" ht="24.95" customHeight="1" x14ac:dyDescent="0.25">
      <c r="A588" s="232">
        <v>584</v>
      </c>
      <c r="B588" s="241" t="s">
        <v>2889</v>
      </c>
      <c r="C588" s="241">
        <f t="shared" si="9"/>
        <v>11</v>
      </c>
      <c r="D588" s="241"/>
      <c r="E588" s="242"/>
      <c r="F588" s="241" t="s">
        <v>4936</v>
      </c>
      <c r="G588" s="241">
        <v>11</v>
      </c>
      <c r="H588" s="241" t="s">
        <v>4936</v>
      </c>
      <c r="I588" s="242"/>
      <c r="J588" s="242"/>
      <c r="K588" s="281" t="s">
        <v>2891</v>
      </c>
      <c r="L588" s="243">
        <v>42578</v>
      </c>
      <c r="M588" s="244" t="s">
        <v>271</v>
      </c>
      <c r="N588" s="264" t="s">
        <v>2892</v>
      </c>
      <c r="O588" s="318">
        <v>2500</v>
      </c>
      <c r="P588" s="246" t="s">
        <v>3482</v>
      </c>
      <c r="Q588" s="265" t="s">
        <v>203</v>
      </c>
      <c r="R588" s="242"/>
      <c r="S588" s="248" t="s">
        <v>203</v>
      </c>
      <c r="T588" s="249">
        <v>42578</v>
      </c>
      <c r="U588" s="262"/>
      <c r="V588" s="322" t="s">
        <v>70</v>
      </c>
      <c r="W588" s="252">
        <v>42578</v>
      </c>
      <c r="X588" s="253"/>
      <c r="Y588" s="263"/>
      <c r="Z588" s="263"/>
      <c r="AA588" s="263"/>
      <c r="AB588" s="263"/>
      <c r="AC588" s="256" t="s">
        <v>872</v>
      </c>
      <c r="AD588" s="257">
        <v>42578</v>
      </c>
      <c r="AE588" s="258">
        <v>15</v>
      </c>
    </row>
    <row r="589" spans="1:31" ht="24.95" customHeight="1" x14ac:dyDescent="0.25">
      <c r="A589" s="232">
        <v>585</v>
      </c>
      <c r="B589" s="241" t="s">
        <v>2893</v>
      </c>
      <c r="C589" s="241">
        <f t="shared" si="9"/>
        <v>11</v>
      </c>
      <c r="D589" s="241"/>
      <c r="E589" s="242"/>
      <c r="F589" s="241" t="s">
        <v>4937</v>
      </c>
      <c r="G589" s="241">
        <v>11</v>
      </c>
      <c r="H589" s="241" t="s">
        <v>4937</v>
      </c>
      <c r="I589" s="242"/>
      <c r="J589" s="242"/>
      <c r="K589" s="281" t="s">
        <v>2895</v>
      </c>
      <c r="L589" s="243">
        <v>42578</v>
      </c>
      <c r="M589" s="244" t="s">
        <v>271</v>
      </c>
      <c r="N589" s="264" t="s">
        <v>3483</v>
      </c>
      <c r="O589" s="318">
        <v>16000</v>
      </c>
      <c r="P589" s="246" t="s">
        <v>3484</v>
      </c>
      <c r="Q589" s="265" t="s">
        <v>203</v>
      </c>
      <c r="R589" s="242"/>
      <c r="S589" s="248" t="s">
        <v>203</v>
      </c>
      <c r="T589" s="249">
        <v>42578</v>
      </c>
      <c r="U589" s="262"/>
      <c r="V589" s="322" t="s">
        <v>70</v>
      </c>
      <c r="W589" s="252">
        <v>42578</v>
      </c>
      <c r="X589" s="253"/>
      <c r="Y589" s="263"/>
      <c r="Z589" s="263"/>
      <c r="AA589" s="263"/>
      <c r="AB589" s="263"/>
      <c r="AC589" s="256" t="s">
        <v>872</v>
      </c>
      <c r="AD589" s="257">
        <v>42578</v>
      </c>
      <c r="AE589" s="258">
        <v>15</v>
      </c>
    </row>
    <row r="590" spans="1:31" ht="24.95" customHeight="1" x14ac:dyDescent="0.25">
      <c r="A590" s="232">
        <v>586</v>
      </c>
      <c r="B590" s="241" t="s">
        <v>2896</v>
      </c>
      <c r="C590" s="241">
        <f t="shared" si="9"/>
        <v>11</v>
      </c>
      <c r="D590" s="241"/>
      <c r="E590" s="242"/>
      <c r="F590" s="241" t="s">
        <v>4938</v>
      </c>
      <c r="G590" s="241">
        <v>11</v>
      </c>
      <c r="H590" s="241" t="s">
        <v>4938</v>
      </c>
      <c r="I590" s="242"/>
      <c r="J590" s="242"/>
      <c r="K590" s="281" t="s">
        <v>2898</v>
      </c>
      <c r="L590" s="243">
        <v>42578</v>
      </c>
      <c r="M590" s="244" t="s">
        <v>271</v>
      </c>
      <c r="N590" s="264" t="s">
        <v>2899</v>
      </c>
      <c r="O590" s="318">
        <v>16000</v>
      </c>
      <c r="P590" s="246" t="s">
        <v>3485</v>
      </c>
      <c r="Q590" s="265" t="s">
        <v>203</v>
      </c>
      <c r="R590" s="242"/>
      <c r="S590" s="248" t="s">
        <v>203</v>
      </c>
      <c r="T590" s="249">
        <v>42578</v>
      </c>
      <c r="U590" s="262"/>
      <c r="V590" s="322" t="s">
        <v>70</v>
      </c>
      <c r="W590" s="252">
        <v>42578</v>
      </c>
      <c r="X590" s="253"/>
      <c r="Y590" s="263"/>
      <c r="Z590" s="263"/>
      <c r="AA590" s="263"/>
      <c r="AB590" s="263"/>
      <c r="AC590" s="256" t="s">
        <v>872</v>
      </c>
      <c r="AD590" s="257">
        <v>42578</v>
      </c>
      <c r="AE590" s="258">
        <v>15</v>
      </c>
    </row>
    <row r="591" spans="1:31" ht="24.95" customHeight="1" x14ac:dyDescent="0.25">
      <c r="A591" s="232">
        <v>587</v>
      </c>
      <c r="B591" s="241" t="s">
        <v>2900</v>
      </c>
      <c r="C591" s="241">
        <f t="shared" si="9"/>
        <v>11</v>
      </c>
      <c r="D591" s="241"/>
      <c r="E591" s="242"/>
      <c r="F591" s="241" t="s">
        <v>4939</v>
      </c>
      <c r="G591" s="241">
        <v>11</v>
      </c>
      <c r="H591" s="241" t="s">
        <v>4939</v>
      </c>
      <c r="I591" s="242"/>
      <c r="J591" s="242"/>
      <c r="K591" s="281" t="s">
        <v>2902</v>
      </c>
      <c r="L591" s="243">
        <v>42578</v>
      </c>
      <c r="M591" s="244" t="s">
        <v>271</v>
      </c>
      <c r="N591" s="264" t="s">
        <v>2903</v>
      </c>
      <c r="O591" s="318">
        <v>22000</v>
      </c>
      <c r="P591" s="246" t="s">
        <v>3486</v>
      </c>
      <c r="Q591" s="265" t="s">
        <v>203</v>
      </c>
      <c r="R591" s="242"/>
      <c r="S591" s="248" t="s">
        <v>203</v>
      </c>
      <c r="T591" s="249">
        <v>42578</v>
      </c>
      <c r="U591" s="262"/>
      <c r="V591" s="322" t="s">
        <v>70</v>
      </c>
      <c r="W591" s="252">
        <v>42578</v>
      </c>
      <c r="X591" s="253"/>
      <c r="Y591" s="263"/>
      <c r="Z591" s="263"/>
      <c r="AA591" s="263"/>
      <c r="AB591" s="263"/>
      <c r="AC591" s="256" t="s">
        <v>872</v>
      </c>
      <c r="AD591" s="257">
        <v>42578</v>
      </c>
      <c r="AE591" s="258">
        <v>15</v>
      </c>
    </row>
    <row r="592" spans="1:31" ht="24.95" customHeight="1" x14ac:dyDescent="0.25">
      <c r="A592" s="232">
        <v>588</v>
      </c>
      <c r="B592" s="241" t="s">
        <v>2904</v>
      </c>
      <c r="C592" s="241">
        <f t="shared" si="9"/>
        <v>11</v>
      </c>
      <c r="D592" s="241"/>
      <c r="E592" s="242"/>
      <c r="F592" s="241" t="s">
        <v>4940</v>
      </c>
      <c r="G592" s="241">
        <v>11</v>
      </c>
      <c r="H592" s="241" t="s">
        <v>4940</v>
      </c>
      <c r="I592" s="242"/>
      <c r="J592" s="242"/>
      <c r="K592" s="281" t="s">
        <v>2906</v>
      </c>
      <c r="L592" s="243">
        <v>42578</v>
      </c>
      <c r="M592" s="244" t="s">
        <v>271</v>
      </c>
      <c r="N592" s="264" t="s">
        <v>3487</v>
      </c>
      <c r="O592" s="318">
        <v>6500</v>
      </c>
      <c r="P592" s="246" t="s">
        <v>3488</v>
      </c>
      <c r="Q592" s="265" t="s">
        <v>203</v>
      </c>
      <c r="R592" s="242"/>
      <c r="S592" s="248" t="s">
        <v>203</v>
      </c>
      <c r="T592" s="249">
        <v>42578</v>
      </c>
      <c r="U592" s="262"/>
      <c r="V592" s="322" t="s">
        <v>70</v>
      </c>
      <c r="W592" s="252">
        <v>42578</v>
      </c>
      <c r="X592" s="253"/>
      <c r="Y592" s="263"/>
      <c r="Z592" s="263"/>
      <c r="AA592" s="263"/>
      <c r="AB592" s="263"/>
      <c r="AC592" s="256" t="s">
        <v>872</v>
      </c>
      <c r="AD592" s="257">
        <v>42578</v>
      </c>
      <c r="AE592" s="258">
        <v>15</v>
      </c>
    </row>
    <row r="593" spans="1:31" ht="24.95" customHeight="1" x14ac:dyDescent="0.25">
      <c r="A593" s="232">
        <v>589</v>
      </c>
      <c r="B593" s="241" t="s">
        <v>2907</v>
      </c>
      <c r="C593" s="241">
        <f t="shared" si="9"/>
        <v>11</v>
      </c>
      <c r="D593" s="241"/>
      <c r="E593" s="242"/>
      <c r="F593" s="241" t="s">
        <v>4941</v>
      </c>
      <c r="G593" s="241">
        <v>11</v>
      </c>
      <c r="H593" s="241" t="s">
        <v>4941</v>
      </c>
      <c r="I593" s="242"/>
      <c r="J593" s="242"/>
      <c r="K593" s="281" t="s">
        <v>2909</v>
      </c>
      <c r="L593" s="243">
        <v>42578</v>
      </c>
      <c r="M593" s="244" t="s">
        <v>271</v>
      </c>
      <c r="N593" s="264" t="s">
        <v>2910</v>
      </c>
      <c r="O593" s="318">
        <v>6500</v>
      </c>
      <c r="P593" s="246" t="s">
        <v>3489</v>
      </c>
      <c r="Q593" s="265" t="s">
        <v>203</v>
      </c>
      <c r="R593" s="242"/>
      <c r="S593" s="248" t="s">
        <v>203</v>
      </c>
      <c r="T593" s="249">
        <v>42578</v>
      </c>
      <c r="U593" s="262"/>
      <c r="V593" s="322" t="s">
        <v>70</v>
      </c>
      <c r="W593" s="252">
        <v>42578</v>
      </c>
      <c r="X593" s="253"/>
      <c r="Y593" s="263"/>
      <c r="Z593" s="263"/>
      <c r="AA593" s="263"/>
      <c r="AB593" s="263"/>
      <c r="AC593" s="256" t="s">
        <v>872</v>
      </c>
      <c r="AD593" s="257">
        <v>42578</v>
      </c>
      <c r="AE593" s="258">
        <v>15</v>
      </c>
    </row>
    <row r="594" spans="1:31" ht="24.95" customHeight="1" x14ac:dyDescent="0.25">
      <c r="A594" s="232">
        <v>590</v>
      </c>
      <c r="B594" s="241" t="s">
        <v>2911</v>
      </c>
      <c r="C594" s="241">
        <f t="shared" si="9"/>
        <v>11</v>
      </c>
      <c r="D594" s="241"/>
      <c r="E594" s="242"/>
      <c r="F594" s="241" t="s">
        <v>4942</v>
      </c>
      <c r="G594" s="241">
        <v>11</v>
      </c>
      <c r="H594" s="241" t="s">
        <v>4942</v>
      </c>
      <c r="I594" s="242"/>
      <c r="J594" s="242"/>
      <c r="K594" s="281" t="s">
        <v>2913</v>
      </c>
      <c r="L594" s="243">
        <v>42578</v>
      </c>
      <c r="M594" s="244" t="s">
        <v>196</v>
      </c>
      <c r="N594" s="264" t="s">
        <v>198</v>
      </c>
      <c r="O594" s="264" t="s">
        <v>2914</v>
      </c>
      <c r="P594" s="246" t="s">
        <v>2915</v>
      </c>
      <c r="Q594" s="265" t="s">
        <v>203</v>
      </c>
      <c r="R594" s="242"/>
      <c r="S594" s="248" t="s">
        <v>203</v>
      </c>
      <c r="T594" s="249">
        <v>42578</v>
      </c>
      <c r="U594" s="262"/>
      <c r="V594" s="322" t="s">
        <v>70</v>
      </c>
      <c r="W594" s="252">
        <v>42578</v>
      </c>
      <c r="X594" s="253"/>
      <c r="Y594" s="263"/>
      <c r="Z594" s="263"/>
      <c r="AA594" s="263"/>
      <c r="AB594" s="263"/>
      <c r="AC594" s="256" t="s">
        <v>872</v>
      </c>
      <c r="AD594" s="257">
        <v>42578</v>
      </c>
      <c r="AE594" s="258">
        <v>15</v>
      </c>
    </row>
    <row r="595" spans="1:31" ht="24.95" customHeight="1" x14ac:dyDescent="0.25">
      <c r="A595" s="232">
        <v>591</v>
      </c>
      <c r="B595" s="241" t="s">
        <v>2916</v>
      </c>
      <c r="C595" s="241">
        <f t="shared" si="9"/>
        <v>11</v>
      </c>
      <c r="D595" s="241"/>
      <c r="E595" s="242"/>
      <c r="F595" s="241" t="s">
        <v>4943</v>
      </c>
      <c r="G595" s="241">
        <v>11</v>
      </c>
      <c r="H595" s="241" t="s">
        <v>4943</v>
      </c>
      <c r="I595" s="242"/>
      <c r="J595" s="242"/>
      <c r="K595" s="281" t="s">
        <v>2918</v>
      </c>
      <c r="L595" s="243">
        <v>42578</v>
      </c>
      <c r="M595" s="244" t="s">
        <v>196</v>
      </c>
      <c r="N595" s="264" t="s">
        <v>198</v>
      </c>
      <c r="O595" s="264">
        <v>2059.42</v>
      </c>
      <c r="P595" s="246" t="s">
        <v>2919</v>
      </c>
      <c r="Q595" s="265" t="s">
        <v>203</v>
      </c>
      <c r="R595" s="242"/>
      <c r="S595" s="248" t="s">
        <v>203</v>
      </c>
      <c r="T595" s="249">
        <v>42578</v>
      </c>
      <c r="U595" s="262"/>
      <c r="V595" s="322" t="s">
        <v>70</v>
      </c>
      <c r="W595" s="252">
        <v>42578</v>
      </c>
      <c r="X595" s="253"/>
      <c r="Y595" s="263"/>
      <c r="Z595" s="263"/>
      <c r="AA595" s="263"/>
      <c r="AB595" s="263"/>
      <c r="AC595" s="256" t="s">
        <v>872</v>
      </c>
      <c r="AD595" s="257">
        <v>42578</v>
      </c>
      <c r="AE595" s="258">
        <v>15</v>
      </c>
    </row>
    <row r="596" spans="1:31" ht="24.95" customHeight="1" x14ac:dyDescent="0.25">
      <c r="A596" s="232">
        <v>592</v>
      </c>
      <c r="B596" s="241" t="s">
        <v>2920</v>
      </c>
      <c r="C596" s="241">
        <f t="shared" si="9"/>
        <v>11</v>
      </c>
      <c r="D596" s="241"/>
      <c r="E596" s="242"/>
      <c r="F596" s="241" t="s">
        <v>4944</v>
      </c>
      <c r="G596" s="241">
        <v>11</v>
      </c>
      <c r="H596" s="241" t="s">
        <v>4944</v>
      </c>
      <c r="I596" s="242"/>
      <c r="J596" s="242"/>
      <c r="K596" s="281" t="s">
        <v>2922</v>
      </c>
      <c r="L596" s="243">
        <v>42578</v>
      </c>
      <c r="M596" s="244" t="s">
        <v>196</v>
      </c>
      <c r="N596" s="264" t="s">
        <v>198</v>
      </c>
      <c r="O596" s="264" t="s">
        <v>2923</v>
      </c>
      <c r="P596" s="246" t="s">
        <v>2919</v>
      </c>
      <c r="Q596" s="265" t="s">
        <v>203</v>
      </c>
      <c r="R596" s="242"/>
      <c r="S596" s="248" t="s">
        <v>203</v>
      </c>
      <c r="T596" s="249">
        <v>42578</v>
      </c>
      <c r="U596" s="262"/>
      <c r="V596" s="322" t="s">
        <v>70</v>
      </c>
      <c r="W596" s="252">
        <v>42578</v>
      </c>
      <c r="X596" s="253"/>
      <c r="Y596" s="254" t="s">
        <v>203</v>
      </c>
      <c r="Z596" s="255">
        <v>42591</v>
      </c>
      <c r="AA596" s="254" t="s">
        <v>3689</v>
      </c>
      <c r="AB596" s="254" t="s">
        <v>3690</v>
      </c>
      <c r="AC596" s="256" t="s">
        <v>1888</v>
      </c>
      <c r="AD596" s="257">
        <v>42578</v>
      </c>
      <c r="AE596" s="258">
        <v>15</v>
      </c>
    </row>
    <row r="597" spans="1:31" ht="24.95" customHeight="1" x14ac:dyDescent="0.25">
      <c r="A597" s="232">
        <v>593</v>
      </c>
      <c r="B597" s="241" t="s">
        <v>2924</v>
      </c>
      <c r="C597" s="241">
        <f t="shared" si="9"/>
        <v>11</v>
      </c>
      <c r="D597" s="241"/>
      <c r="E597" s="242"/>
      <c r="F597" s="241" t="s">
        <v>4945</v>
      </c>
      <c r="G597" s="241">
        <v>11</v>
      </c>
      <c r="H597" s="241" t="s">
        <v>4945</v>
      </c>
      <c r="I597" s="242"/>
      <c r="J597" s="242"/>
      <c r="K597" s="281" t="s">
        <v>2926</v>
      </c>
      <c r="L597" s="243">
        <v>42578</v>
      </c>
      <c r="M597" s="244" t="s">
        <v>196</v>
      </c>
      <c r="N597" s="264" t="s">
        <v>198</v>
      </c>
      <c r="O597" s="264" t="s">
        <v>2927</v>
      </c>
      <c r="P597" s="246" t="s">
        <v>2919</v>
      </c>
      <c r="Q597" s="265" t="s">
        <v>203</v>
      </c>
      <c r="R597" s="242"/>
      <c r="S597" s="248" t="s">
        <v>203</v>
      </c>
      <c r="T597" s="249">
        <v>42578</v>
      </c>
      <c r="U597" s="262"/>
      <c r="V597" s="322" t="s">
        <v>70</v>
      </c>
      <c r="W597" s="252">
        <v>42578</v>
      </c>
      <c r="X597" s="253"/>
      <c r="Y597" s="263"/>
      <c r="Z597" s="263"/>
      <c r="AA597" s="263"/>
      <c r="AB597" s="263"/>
      <c r="AC597" s="256" t="s">
        <v>872</v>
      </c>
      <c r="AD597" s="257">
        <v>42578</v>
      </c>
      <c r="AE597" s="258">
        <v>15</v>
      </c>
    </row>
    <row r="598" spans="1:31" ht="24.95" customHeight="1" x14ac:dyDescent="0.25">
      <c r="A598" s="232">
        <v>594</v>
      </c>
      <c r="B598" s="241" t="s">
        <v>2928</v>
      </c>
      <c r="C598" s="241">
        <f t="shared" si="9"/>
        <v>11</v>
      </c>
      <c r="D598" s="241"/>
      <c r="E598" s="242"/>
      <c r="F598" s="241" t="s">
        <v>4946</v>
      </c>
      <c r="G598" s="241">
        <v>11</v>
      </c>
      <c r="H598" s="241" t="s">
        <v>4946</v>
      </c>
      <c r="I598" s="242"/>
      <c r="J598" s="242"/>
      <c r="K598" s="281" t="s">
        <v>2930</v>
      </c>
      <c r="L598" s="243">
        <v>42578</v>
      </c>
      <c r="M598" s="244" t="s">
        <v>196</v>
      </c>
      <c r="N598" s="264" t="s">
        <v>198</v>
      </c>
      <c r="O598" s="264">
        <v>370.01</v>
      </c>
      <c r="P598" s="246" t="s">
        <v>2919</v>
      </c>
      <c r="Q598" s="265" t="s">
        <v>203</v>
      </c>
      <c r="R598" s="242"/>
      <c r="S598" s="248" t="s">
        <v>203</v>
      </c>
      <c r="T598" s="249">
        <v>42578</v>
      </c>
      <c r="U598" s="262"/>
      <c r="V598" s="322" t="s">
        <v>70</v>
      </c>
      <c r="W598" s="252">
        <v>42578</v>
      </c>
      <c r="X598" s="253"/>
      <c r="Y598" s="263"/>
      <c r="Z598" s="263"/>
      <c r="AA598" s="263"/>
      <c r="AB598" s="263"/>
      <c r="AC598" s="256" t="s">
        <v>872</v>
      </c>
      <c r="AD598" s="257">
        <v>42578</v>
      </c>
      <c r="AE598" s="258">
        <v>15</v>
      </c>
    </row>
    <row r="599" spans="1:31" ht="24.95" customHeight="1" x14ac:dyDescent="0.25">
      <c r="A599" s="232">
        <v>595</v>
      </c>
      <c r="B599" s="241" t="s">
        <v>2931</v>
      </c>
      <c r="C599" s="241">
        <f t="shared" si="9"/>
        <v>11</v>
      </c>
      <c r="D599" s="241"/>
      <c r="E599" s="242"/>
      <c r="F599" s="241" t="s">
        <v>4947</v>
      </c>
      <c r="G599" s="241">
        <v>11</v>
      </c>
      <c r="H599" s="241" t="s">
        <v>4947</v>
      </c>
      <c r="I599" s="242"/>
      <c r="J599" s="242"/>
      <c r="K599" s="281" t="s">
        <v>2933</v>
      </c>
      <c r="L599" s="243">
        <v>42578</v>
      </c>
      <c r="M599" s="244" t="s">
        <v>196</v>
      </c>
      <c r="N599" s="264" t="s">
        <v>198</v>
      </c>
      <c r="O599" s="264">
        <v>48430.36</v>
      </c>
      <c r="P599" s="246" t="s">
        <v>2934</v>
      </c>
      <c r="Q599" s="265" t="s">
        <v>203</v>
      </c>
      <c r="R599" s="242"/>
      <c r="S599" s="248" t="s">
        <v>203</v>
      </c>
      <c r="T599" s="249">
        <v>42578</v>
      </c>
      <c r="U599" s="262"/>
      <c r="V599" s="322" t="s">
        <v>70</v>
      </c>
      <c r="W599" s="252">
        <v>42578</v>
      </c>
      <c r="X599" s="253"/>
      <c r="Y599" s="263"/>
      <c r="Z599" s="263"/>
      <c r="AA599" s="263"/>
      <c r="AB599" s="263"/>
      <c r="AC599" s="256" t="s">
        <v>872</v>
      </c>
      <c r="AD599" s="257">
        <v>42578</v>
      </c>
      <c r="AE599" s="258">
        <v>15</v>
      </c>
    </row>
    <row r="600" spans="1:31" ht="24.95" customHeight="1" x14ac:dyDescent="0.25">
      <c r="A600" s="232">
        <v>596</v>
      </c>
      <c r="B600" s="241" t="s">
        <v>2935</v>
      </c>
      <c r="C600" s="241">
        <f t="shared" si="9"/>
        <v>11</v>
      </c>
      <c r="D600" s="241"/>
      <c r="E600" s="242"/>
      <c r="F600" s="241" t="s">
        <v>4948</v>
      </c>
      <c r="G600" s="241">
        <v>11</v>
      </c>
      <c r="H600" s="241" t="s">
        <v>4948</v>
      </c>
      <c r="I600" s="242"/>
      <c r="J600" s="242"/>
      <c r="K600" s="281" t="s">
        <v>2937</v>
      </c>
      <c r="L600" s="243">
        <v>42578</v>
      </c>
      <c r="M600" s="244" t="s">
        <v>196</v>
      </c>
      <c r="N600" s="264" t="s">
        <v>198</v>
      </c>
      <c r="O600" s="318">
        <v>22806</v>
      </c>
      <c r="P600" s="246" t="s">
        <v>3691</v>
      </c>
      <c r="Q600" s="265" t="s">
        <v>203</v>
      </c>
      <c r="R600" s="242"/>
      <c r="S600" s="248" t="s">
        <v>203</v>
      </c>
      <c r="T600" s="249">
        <v>42578</v>
      </c>
      <c r="U600" s="262"/>
      <c r="V600" s="322" t="s">
        <v>70</v>
      </c>
      <c r="W600" s="252">
        <v>42578</v>
      </c>
      <c r="X600" s="253" t="s">
        <v>3293</v>
      </c>
      <c r="Y600" s="254" t="s">
        <v>204</v>
      </c>
      <c r="Z600" s="255">
        <v>42584</v>
      </c>
      <c r="AA600" s="308" t="s">
        <v>2938</v>
      </c>
      <c r="AB600" s="254" t="s">
        <v>2939</v>
      </c>
      <c r="AC600" s="256" t="s">
        <v>204</v>
      </c>
      <c r="AD600" s="257">
        <v>42578</v>
      </c>
      <c r="AE600" s="258" t="s">
        <v>355</v>
      </c>
    </row>
    <row r="601" spans="1:31" ht="24.95" customHeight="1" x14ac:dyDescent="0.25">
      <c r="A601" s="232">
        <v>597</v>
      </c>
      <c r="B601" s="241" t="s">
        <v>2940</v>
      </c>
      <c r="C601" s="241">
        <f t="shared" si="9"/>
        <v>11</v>
      </c>
      <c r="D601" s="241"/>
      <c r="E601" s="242"/>
      <c r="F601" s="241" t="s">
        <v>4949</v>
      </c>
      <c r="G601" s="241">
        <v>11</v>
      </c>
      <c r="H601" s="241" t="s">
        <v>4949</v>
      </c>
      <c r="I601" s="242"/>
      <c r="J601" s="242"/>
      <c r="K601" s="281" t="s">
        <v>2937</v>
      </c>
      <c r="L601" s="243">
        <v>42578</v>
      </c>
      <c r="M601" s="244" t="s">
        <v>271</v>
      </c>
      <c r="N601" s="264" t="s">
        <v>2942</v>
      </c>
      <c r="O601" s="318">
        <v>3000</v>
      </c>
      <c r="P601" s="246" t="s">
        <v>3490</v>
      </c>
      <c r="Q601" s="265" t="s">
        <v>203</v>
      </c>
      <c r="R601" s="242"/>
      <c r="S601" s="248" t="s">
        <v>203</v>
      </c>
      <c r="T601" s="249">
        <v>42578</v>
      </c>
      <c r="U601" s="262"/>
      <c r="V601" s="322" t="s">
        <v>70</v>
      </c>
      <c r="W601" s="252">
        <v>42578</v>
      </c>
      <c r="X601" s="253"/>
      <c r="Y601" s="263"/>
      <c r="Z601" s="263"/>
      <c r="AA601" s="263"/>
      <c r="AB601" s="263"/>
      <c r="AC601" s="256" t="s">
        <v>872</v>
      </c>
      <c r="AD601" s="257">
        <v>42584</v>
      </c>
      <c r="AE601" s="258">
        <v>9</v>
      </c>
    </row>
    <row r="602" spans="1:31" ht="24.95" customHeight="1" x14ac:dyDescent="0.25">
      <c r="A602" s="232">
        <v>598</v>
      </c>
      <c r="B602" s="241" t="s">
        <v>2940</v>
      </c>
      <c r="C602" s="241">
        <f t="shared" si="9"/>
        <v>11</v>
      </c>
      <c r="D602" s="241"/>
      <c r="E602" s="242"/>
      <c r="F602" s="241" t="s">
        <v>4950</v>
      </c>
      <c r="G602" s="241">
        <v>11</v>
      </c>
      <c r="H602" s="241" t="s">
        <v>4950</v>
      </c>
      <c r="I602" s="242"/>
      <c r="J602" s="242"/>
      <c r="K602" s="281" t="s">
        <v>2944</v>
      </c>
      <c r="L602" s="243">
        <v>42578</v>
      </c>
      <c r="M602" s="244" t="s">
        <v>271</v>
      </c>
      <c r="N602" s="264" t="s">
        <v>2945</v>
      </c>
      <c r="O602" s="318">
        <v>6500</v>
      </c>
      <c r="P602" s="246" t="s">
        <v>2946</v>
      </c>
      <c r="Q602" s="265" t="s">
        <v>203</v>
      </c>
      <c r="R602" s="242"/>
      <c r="S602" s="248" t="s">
        <v>203</v>
      </c>
      <c r="T602" s="249">
        <v>42578</v>
      </c>
      <c r="U602" s="262"/>
      <c r="V602" s="322" t="s">
        <v>70</v>
      </c>
      <c r="W602" s="252">
        <v>42578</v>
      </c>
      <c r="X602" s="253"/>
      <c r="Y602" s="263"/>
      <c r="Z602" s="263"/>
      <c r="AA602" s="263"/>
      <c r="AB602" s="263"/>
      <c r="AC602" s="256" t="s">
        <v>872</v>
      </c>
      <c r="AD602" s="257">
        <v>42578</v>
      </c>
      <c r="AE602" s="258">
        <v>15</v>
      </c>
    </row>
    <row r="603" spans="1:31" ht="24.95" customHeight="1" x14ac:dyDescent="0.25">
      <c r="A603" s="232">
        <v>599</v>
      </c>
      <c r="B603" s="241" t="s">
        <v>2947</v>
      </c>
      <c r="C603" s="241">
        <f t="shared" si="9"/>
        <v>11</v>
      </c>
      <c r="D603" s="241"/>
      <c r="E603" s="242"/>
      <c r="F603" s="241" t="s">
        <v>4951</v>
      </c>
      <c r="G603" s="241">
        <v>11</v>
      </c>
      <c r="H603" s="241" t="s">
        <v>4951</v>
      </c>
      <c r="I603" s="242"/>
      <c r="J603" s="242"/>
      <c r="K603" s="281" t="s">
        <v>2949</v>
      </c>
      <c r="L603" s="243">
        <v>42578</v>
      </c>
      <c r="M603" s="244" t="s">
        <v>271</v>
      </c>
      <c r="N603" s="264" t="s">
        <v>2892</v>
      </c>
      <c r="O603" s="318">
        <v>6000</v>
      </c>
      <c r="P603" s="246" t="s">
        <v>3491</v>
      </c>
      <c r="Q603" s="265" t="s">
        <v>203</v>
      </c>
      <c r="R603" s="242"/>
      <c r="S603" s="248" t="s">
        <v>203</v>
      </c>
      <c r="T603" s="249">
        <v>42578</v>
      </c>
      <c r="U603" s="262"/>
      <c r="V603" s="322" t="s">
        <v>70</v>
      </c>
      <c r="W603" s="252">
        <v>42578</v>
      </c>
      <c r="X603" s="253"/>
      <c r="Y603" s="263"/>
      <c r="Z603" s="263"/>
      <c r="AA603" s="263"/>
      <c r="AB603" s="263"/>
      <c r="AC603" s="256" t="s">
        <v>872</v>
      </c>
      <c r="AD603" s="257">
        <v>42578</v>
      </c>
      <c r="AE603" s="258">
        <v>15</v>
      </c>
    </row>
    <row r="604" spans="1:31" ht="24.95" customHeight="1" x14ac:dyDescent="0.25">
      <c r="A604" s="232">
        <v>600</v>
      </c>
      <c r="B604" s="241" t="s">
        <v>2950</v>
      </c>
      <c r="C604" s="241">
        <f t="shared" si="9"/>
        <v>11</v>
      </c>
      <c r="D604" s="241"/>
      <c r="E604" s="242"/>
      <c r="F604" s="241" t="s">
        <v>4952</v>
      </c>
      <c r="G604" s="241">
        <v>11</v>
      </c>
      <c r="H604" s="241" t="s">
        <v>4952</v>
      </c>
      <c r="I604" s="242"/>
      <c r="J604" s="242"/>
      <c r="K604" s="281" t="s">
        <v>2952</v>
      </c>
      <c r="L604" s="243">
        <v>42578</v>
      </c>
      <c r="M604" s="244" t="s">
        <v>271</v>
      </c>
      <c r="N604" s="264" t="s">
        <v>2953</v>
      </c>
      <c r="O604" s="318">
        <v>35000</v>
      </c>
      <c r="P604" s="246" t="s">
        <v>3492</v>
      </c>
      <c r="Q604" s="265" t="s">
        <v>203</v>
      </c>
      <c r="R604" s="242"/>
      <c r="S604" s="248" t="s">
        <v>203</v>
      </c>
      <c r="T604" s="249">
        <v>42578</v>
      </c>
      <c r="U604" s="262"/>
      <c r="V604" s="322" t="s">
        <v>70</v>
      </c>
      <c r="W604" s="252">
        <v>42578</v>
      </c>
      <c r="X604" s="253"/>
      <c r="Y604" s="263"/>
      <c r="Z604" s="263"/>
      <c r="AA604" s="263"/>
      <c r="AB604" s="263"/>
      <c r="AC604" s="256" t="s">
        <v>872</v>
      </c>
      <c r="AD604" s="257">
        <v>42578</v>
      </c>
      <c r="AE604" s="258">
        <v>15</v>
      </c>
    </row>
    <row r="605" spans="1:31" ht="24.95" customHeight="1" x14ac:dyDescent="0.25">
      <c r="A605" s="232">
        <v>601</v>
      </c>
      <c r="B605" s="241" t="s">
        <v>2954</v>
      </c>
      <c r="C605" s="241">
        <f t="shared" si="9"/>
        <v>11</v>
      </c>
      <c r="D605" s="241"/>
      <c r="E605" s="242"/>
      <c r="F605" s="241" t="s">
        <v>4953</v>
      </c>
      <c r="G605" s="241">
        <v>11</v>
      </c>
      <c r="H605" s="241" t="s">
        <v>4953</v>
      </c>
      <c r="I605" s="242"/>
      <c r="J605" s="242"/>
      <c r="K605" s="281" t="s">
        <v>2956</v>
      </c>
      <c r="L605" s="243">
        <v>42578</v>
      </c>
      <c r="M605" s="244" t="s">
        <v>271</v>
      </c>
      <c r="N605" s="264" t="s">
        <v>2957</v>
      </c>
      <c r="O605" s="318">
        <v>7500</v>
      </c>
      <c r="P605" s="246" t="s">
        <v>3493</v>
      </c>
      <c r="Q605" s="265" t="s">
        <v>203</v>
      </c>
      <c r="R605" s="242"/>
      <c r="S605" s="248" t="s">
        <v>203</v>
      </c>
      <c r="T605" s="249">
        <v>42578</v>
      </c>
      <c r="U605" s="262"/>
      <c r="V605" s="322" t="s">
        <v>70</v>
      </c>
      <c r="W605" s="252">
        <v>42578</v>
      </c>
      <c r="X605" s="253"/>
      <c r="Y605" s="263"/>
      <c r="Z605" s="263"/>
      <c r="AA605" s="263"/>
      <c r="AB605" s="263"/>
      <c r="AC605" s="256" t="s">
        <v>872</v>
      </c>
      <c r="AD605" s="257">
        <v>42578</v>
      </c>
      <c r="AE605" s="258">
        <v>15</v>
      </c>
    </row>
    <row r="606" spans="1:31" ht="24.95" customHeight="1" x14ac:dyDescent="0.25">
      <c r="A606" s="232">
        <v>602</v>
      </c>
      <c r="B606" s="241" t="s">
        <v>2958</v>
      </c>
      <c r="C606" s="241">
        <f t="shared" si="9"/>
        <v>11</v>
      </c>
      <c r="D606" s="241"/>
      <c r="E606" s="242"/>
      <c r="F606" s="241" t="s">
        <v>4954</v>
      </c>
      <c r="G606" s="241">
        <v>11</v>
      </c>
      <c r="H606" s="241" t="s">
        <v>4954</v>
      </c>
      <c r="I606" s="242"/>
      <c r="J606" s="242"/>
      <c r="K606" s="281" t="s">
        <v>2960</v>
      </c>
      <c r="L606" s="243">
        <v>42578</v>
      </c>
      <c r="M606" s="244" t="s">
        <v>271</v>
      </c>
      <c r="N606" s="264" t="s">
        <v>2961</v>
      </c>
      <c r="O606" s="318">
        <v>20000</v>
      </c>
      <c r="P606" s="246" t="s">
        <v>3494</v>
      </c>
      <c r="Q606" s="265" t="s">
        <v>203</v>
      </c>
      <c r="R606" s="242"/>
      <c r="S606" s="248" t="s">
        <v>203</v>
      </c>
      <c r="T606" s="249">
        <v>42578</v>
      </c>
      <c r="U606" s="262"/>
      <c r="V606" s="322" t="s">
        <v>70</v>
      </c>
      <c r="W606" s="252">
        <v>42578</v>
      </c>
      <c r="X606" s="253"/>
      <c r="Y606" s="263"/>
      <c r="Z606" s="263"/>
      <c r="AA606" s="263"/>
      <c r="AB606" s="263"/>
      <c r="AC606" s="256" t="s">
        <v>872</v>
      </c>
      <c r="AD606" s="257">
        <v>42578</v>
      </c>
      <c r="AE606" s="258">
        <v>15</v>
      </c>
    </row>
    <row r="607" spans="1:31" ht="24.95" customHeight="1" x14ac:dyDescent="0.25">
      <c r="A607" s="232">
        <v>603</v>
      </c>
      <c r="B607" s="241" t="s">
        <v>2962</v>
      </c>
      <c r="C607" s="241">
        <f t="shared" si="9"/>
        <v>11</v>
      </c>
      <c r="D607" s="241"/>
      <c r="E607" s="242"/>
      <c r="F607" s="241" t="s">
        <v>4955</v>
      </c>
      <c r="G607" s="241">
        <v>11</v>
      </c>
      <c r="H607" s="241" t="s">
        <v>4955</v>
      </c>
      <c r="I607" s="242"/>
      <c r="J607" s="242"/>
      <c r="K607" s="281" t="s">
        <v>2964</v>
      </c>
      <c r="L607" s="243">
        <v>42578</v>
      </c>
      <c r="M607" s="244" t="s">
        <v>271</v>
      </c>
      <c r="N607" s="264" t="s">
        <v>1320</v>
      </c>
      <c r="O607" s="318">
        <v>12000</v>
      </c>
      <c r="P607" s="246" t="s">
        <v>3495</v>
      </c>
      <c r="Q607" s="265" t="s">
        <v>203</v>
      </c>
      <c r="R607" s="242"/>
      <c r="S607" s="248" t="s">
        <v>203</v>
      </c>
      <c r="T607" s="249">
        <v>42578</v>
      </c>
      <c r="U607" s="262"/>
      <c r="V607" s="322" t="s">
        <v>70</v>
      </c>
      <c r="W607" s="252">
        <v>42578</v>
      </c>
      <c r="X607" s="253"/>
      <c r="Y607" s="263"/>
      <c r="Z607" s="263"/>
      <c r="AA607" s="263"/>
      <c r="AB607" s="263"/>
      <c r="AC607" s="256" t="s">
        <v>872</v>
      </c>
      <c r="AD607" s="257">
        <v>42578</v>
      </c>
      <c r="AE607" s="258">
        <v>15</v>
      </c>
    </row>
    <row r="608" spans="1:31" ht="24.95" customHeight="1" x14ac:dyDescent="0.25">
      <c r="A608" s="232">
        <v>604</v>
      </c>
      <c r="B608" s="241" t="s">
        <v>2965</v>
      </c>
      <c r="C608" s="241">
        <f t="shared" si="9"/>
        <v>11</v>
      </c>
      <c r="D608" s="241"/>
      <c r="E608" s="242"/>
      <c r="F608" s="241" t="s">
        <v>4956</v>
      </c>
      <c r="G608" s="241">
        <v>11</v>
      </c>
      <c r="H608" s="241" t="s">
        <v>4956</v>
      </c>
      <c r="I608" s="242"/>
      <c r="J608" s="242"/>
      <c r="K608" s="281" t="s">
        <v>2967</v>
      </c>
      <c r="L608" s="243">
        <v>42578</v>
      </c>
      <c r="M608" s="244" t="s">
        <v>271</v>
      </c>
      <c r="N608" s="264" t="s">
        <v>3496</v>
      </c>
      <c r="O608" s="318">
        <v>24000</v>
      </c>
      <c r="P608" s="246" t="s">
        <v>3497</v>
      </c>
      <c r="Q608" s="265" t="s">
        <v>203</v>
      </c>
      <c r="R608" s="242"/>
      <c r="S608" s="248" t="s">
        <v>203</v>
      </c>
      <c r="T608" s="249">
        <v>42578</v>
      </c>
      <c r="U608" s="262"/>
      <c r="V608" s="322" t="s">
        <v>70</v>
      </c>
      <c r="W608" s="252">
        <v>42578</v>
      </c>
      <c r="X608" s="253"/>
      <c r="Y608" s="263"/>
      <c r="Z608" s="263"/>
      <c r="AA608" s="263"/>
      <c r="AB608" s="263"/>
      <c r="AC608" s="256" t="s">
        <v>872</v>
      </c>
      <c r="AD608" s="257">
        <v>42578</v>
      </c>
      <c r="AE608" s="258">
        <v>15</v>
      </c>
    </row>
    <row r="609" spans="1:31" ht="24.95" customHeight="1" x14ac:dyDescent="0.25">
      <c r="A609" s="232">
        <v>605</v>
      </c>
      <c r="B609" s="241" t="s">
        <v>2968</v>
      </c>
      <c r="C609" s="241">
        <f t="shared" si="9"/>
        <v>11</v>
      </c>
      <c r="D609" s="241"/>
      <c r="E609" s="242"/>
      <c r="F609" s="241" t="s">
        <v>4957</v>
      </c>
      <c r="G609" s="241">
        <v>11</v>
      </c>
      <c r="H609" s="241" t="s">
        <v>4957</v>
      </c>
      <c r="I609" s="242"/>
      <c r="J609" s="242"/>
      <c r="K609" s="281" t="s">
        <v>2970</v>
      </c>
      <c r="L609" s="243">
        <v>42578</v>
      </c>
      <c r="M609" s="244" t="s">
        <v>369</v>
      </c>
      <c r="N609" s="264" t="s">
        <v>2874</v>
      </c>
      <c r="O609" s="264">
        <v>7187.4</v>
      </c>
      <c r="P609" s="246" t="s">
        <v>3498</v>
      </c>
      <c r="Q609" s="265" t="s">
        <v>203</v>
      </c>
      <c r="R609" s="242"/>
      <c r="S609" s="248" t="s">
        <v>203</v>
      </c>
      <c r="T609" s="249">
        <v>42578</v>
      </c>
      <c r="U609" s="262"/>
      <c r="V609" s="322" t="s">
        <v>70</v>
      </c>
      <c r="W609" s="252">
        <v>42578</v>
      </c>
      <c r="X609" s="253"/>
      <c r="Y609" s="263"/>
      <c r="Z609" s="263"/>
      <c r="AA609" s="263"/>
      <c r="AB609" s="263"/>
      <c r="AC609" s="256" t="s">
        <v>872</v>
      </c>
      <c r="AD609" s="257">
        <v>42578</v>
      </c>
      <c r="AE609" s="258">
        <v>15</v>
      </c>
    </row>
    <row r="610" spans="1:31" ht="24.95" customHeight="1" x14ac:dyDescent="0.25">
      <c r="A610" s="232">
        <v>606</v>
      </c>
      <c r="B610" s="241" t="s">
        <v>2971</v>
      </c>
      <c r="C610" s="241">
        <f t="shared" si="9"/>
        <v>11</v>
      </c>
      <c r="D610" s="241"/>
      <c r="E610" s="242"/>
      <c r="F610" s="241" t="s">
        <v>4958</v>
      </c>
      <c r="G610" s="241">
        <v>11</v>
      </c>
      <c r="H610" s="241" t="s">
        <v>4958</v>
      </c>
      <c r="I610" s="242"/>
      <c r="J610" s="242"/>
      <c r="K610" s="281" t="s">
        <v>2973</v>
      </c>
      <c r="L610" s="243">
        <v>42578</v>
      </c>
      <c r="M610" s="244" t="s">
        <v>369</v>
      </c>
      <c r="N610" s="264" t="s">
        <v>2874</v>
      </c>
      <c r="O610" s="264">
        <v>36368.81</v>
      </c>
      <c r="P610" s="246" t="s">
        <v>3499</v>
      </c>
      <c r="Q610" s="265" t="s">
        <v>203</v>
      </c>
      <c r="R610" s="242"/>
      <c r="S610" s="248" t="s">
        <v>203</v>
      </c>
      <c r="T610" s="249">
        <v>42578</v>
      </c>
      <c r="U610" s="262"/>
      <c r="V610" s="322" t="s">
        <v>70</v>
      </c>
      <c r="W610" s="252">
        <v>42578</v>
      </c>
      <c r="X610" s="253"/>
      <c r="Y610" s="263"/>
      <c r="Z610" s="263"/>
      <c r="AA610" s="263"/>
      <c r="AB610" s="263"/>
      <c r="AC610" s="256" t="s">
        <v>872</v>
      </c>
      <c r="AD610" s="257">
        <v>42578</v>
      </c>
      <c r="AE610" s="258">
        <v>15</v>
      </c>
    </row>
    <row r="611" spans="1:31" ht="24.95" customHeight="1" x14ac:dyDescent="0.25">
      <c r="A611" s="232">
        <v>607</v>
      </c>
      <c r="B611" s="241" t="s">
        <v>2974</v>
      </c>
      <c r="C611" s="241">
        <f t="shared" si="9"/>
        <v>11</v>
      </c>
      <c r="D611" s="241"/>
      <c r="E611" s="242"/>
      <c r="F611" s="241" t="s">
        <v>4959</v>
      </c>
      <c r="G611" s="241">
        <v>11</v>
      </c>
      <c r="H611" s="241" t="s">
        <v>4959</v>
      </c>
      <c r="I611" s="242"/>
      <c r="J611" s="242"/>
      <c r="K611" s="281" t="s">
        <v>2976</v>
      </c>
      <c r="L611" s="242"/>
      <c r="M611" s="244" t="s">
        <v>323</v>
      </c>
      <c r="N611" s="242"/>
      <c r="O611" s="242"/>
      <c r="P611" s="246" t="s">
        <v>2977</v>
      </c>
      <c r="Q611" s="265" t="s">
        <v>203</v>
      </c>
      <c r="R611" s="242"/>
      <c r="S611" s="248" t="s">
        <v>203</v>
      </c>
      <c r="T611" s="249">
        <v>42578</v>
      </c>
      <c r="U611" s="262"/>
      <c r="V611" s="322" t="s">
        <v>205</v>
      </c>
      <c r="W611" s="261"/>
      <c r="X611" s="253"/>
      <c r="Y611" s="263"/>
      <c r="Z611" s="263"/>
      <c r="AA611" s="263"/>
      <c r="AB611" s="263"/>
      <c r="AC611" s="256" t="s">
        <v>872</v>
      </c>
      <c r="AD611" s="257">
        <v>42578</v>
      </c>
      <c r="AE611" s="258">
        <v>15</v>
      </c>
    </row>
    <row r="612" spans="1:31" ht="24.95" customHeight="1" x14ac:dyDescent="0.25">
      <c r="A612" s="232">
        <v>608</v>
      </c>
      <c r="B612" s="241" t="s">
        <v>2978</v>
      </c>
      <c r="C612" s="241">
        <f t="shared" si="9"/>
        <v>11</v>
      </c>
      <c r="D612" s="241"/>
      <c r="E612" s="242"/>
      <c r="F612" s="241" t="s">
        <v>4960</v>
      </c>
      <c r="G612" s="241">
        <v>11</v>
      </c>
      <c r="H612" s="241" t="s">
        <v>4960</v>
      </c>
      <c r="I612" s="242"/>
      <c r="J612" s="242"/>
      <c r="K612" s="281" t="s">
        <v>2980</v>
      </c>
      <c r="L612" s="243">
        <v>42578</v>
      </c>
      <c r="M612" s="244" t="s">
        <v>369</v>
      </c>
      <c r="N612" s="264" t="s">
        <v>2874</v>
      </c>
      <c r="O612" s="264">
        <v>46791.18</v>
      </c>
      <c r="P612" s="246" t="s">
        <v>2981</v>
      </c>
      <c r="Q612" s="265" t="s">
        <v>203</v>
      </c>
      <c r="R612" s="242"/>
      <c r="S612" s="248" t="s">
        <v>203</v>
      </c>
      <c r="T612" s="249">
        <v>42578</v>
      </c>
      <c r="U612" s="262"/>
      <c r="V612" s="322" t="s">
        <v>70</v>
      </c>
      <c r="W612" s="252">
        <v>42578</v>
      </c>
      <c r="X612" s="253"/>
      <c r="Y612" s="263"/>
      <c r="Z612" s="263"/>
      <c r="AA612" s="263"/>
      <c r="AB612" s="263"/>
      <c r="AC612" s="256" t="s">
        <v>872</v>
      </c>
      <c r="AD612" s="257">
        <v>42578</v>
      </c>
      <c r="AE612" s="258">
        <v>15</v>
      </c>
    </row>
    <row r="613" spans="1:31" ht="24.95" customHeight="1" x14ac:dyDescent="0.25">
      <c r="A613" s="232">
        <v>609</v>
      </c>
      <c r="B613" s="241" t="s">
        <v>2982</v>
      </c>
      <c r="C613" s="241">
        <f t="shared" si="9"/>
        <v>11</v>
      </c>
      <c r="D613" s="241"/>
      <c r="E613" s="242"/>
      <c r="F613" s="241" t="s">
        <v>4961</v>
      </c>
      <c r="G613" s="241">
        <v>11</v>
      </c>
      <c r="H613" s="241" t="s">
        <v>4961</v>
      </c>
      <c r="I613" s="242"/>
      <c r="J613" s="242"/>
      <c r="K613" s="281" t="s">
        <v>2984</v>
      </c>
      <c r="L613" s="243">
        <v>42578</v>
      </c>
      <c r="M613" s="244" t="s">
        <v>271</v>
      </c>
      <c r="N613" s="264" t="s">
        <v>2985</v>
      </c>
      <c r="O613" s="318">
        <v>17800</v>
      </c>
      <c r="P613" s="246" t="s">
        <v>2986</v>
      </c>
      <c r="Q613" s="265" t="s">
        <v>203</v>
      </c>
      <c r="R613" s="242"/>
      <c r="S613" s="248" t="s">
        <v>203</v>
      </c>
      <c r="T613" s="249">
        <v>42578</v>
      </c>
      <c r="U613" s="262"/>
      <c r="V613" s="322" t="s">
        <v>70</v>
      </c>
      <c r="W613" s="252">
        <v>42578</v>
      </c>
      <c r="X613" s="253"/>
      <c r="Y613" s="263"/>
      <c r="Z613" s="263"/>
      <c r="AA613" s="263"/>
      <c r="AB613" s="263"/>
      <c r="AC613" s="256" t="s">
        <v>872</v>
      </c>
      <c r="AD613" s="257">
        <v>42578</v>
      </c>
      <c r="AE613" s="258">
        <v>15</v>
      </c>
    </row>
    <row r="614" spans="1:31" ht="24.95" customHeight="1" x14ac:dyDescent="0.25">
      <c r="A614" s="232">
        <v>610</v>
      </c>
      <c r="B614" s="241" t="s">
        <v>2987</v>
      </c>
      <c r="C614" s="241">
        <f t="shared" si="9"/>
        <v>11</v>
      </c>
      <c r="D614" s="241"/>
      <c r="E614" s="242"/>
      <c r="F614" s="241" t="s">
        <v>4962</v>
      </c>
      <c r="G614" s="241">
        <v>11</v>
      </c>
      <c r="H614" s="241" t="s">
        <v>4962</v>
      </c>
      <c r="I614" s="242"/>
      <c r="J614" s="242"/>
      <c r="K614" s="281" t="s">
        <v>2989</v>
      </c>
      <c r="L614" s="243">
        <v>42578</v>
      </c>
      <c r="M614" s="244" t="s">
        <v>271</v>
      </c>
      <c r="N614" s="264" t="s">
        <v>2990</v>
      </c>
      <c r="O614" s="318">
        <v>20000</v>
      </c>
      <c r="P614" s="246" t="s">
        <v>2991</v>
      </c>
      <c r="Q614" s="265" t="s">
        <v>203</v>
      </c>
      <c r="R614" s="242"/>
      <c r="S614" s="248" t="s">
        <v>203</v>
      </c>
      <c r="T614" s="249">
        <v>42578</v>
      </c>
      <c r="U614" s="262"/>
      <c r="V614" s="322" t="s">
        <v>70</v>
      </c>
      <c r="W614" s="252">
        <v>42578</v>
      </c>
      <c r="X614" s="253"/>
      <c r="Y614" s="263"/>
      <c r="Z614" s="263"/>
      <c r="AA614" s="263"/>
      <c r="AB614" s="263"/>
      <c r="AC614" s="256" t="s">
        <v>872</v>
      </c>
      <c r="AD614" s="257">
        <v>42578</v>
      </c>
      <c r="AE614" s="258">
        <v>15</v>
      </c>
    </row>
    <row r="615" spans="1:31" ht="24.95" customHeight="1" x14ac:dyDescent="0.25">
      <c r="A615" s="232">
        <v>611</v>
      </c>
      <c r="B615" s="241" t="s">
        <v>2992</v>
      </c>
      <c r="C615" s="241">
        <f t="shared" si="9"/>
        <v>11</v>
      </c>
      <c r="D615" s="241"/>
      <c r="E615" s="242"/>
      <c r="F615" s="241" t="s">
        <v>4963</v>
      </c>
      <c r="G615" s="241">
        <v>11</v>
      </c>
      <c r="H615" s="241" t="s">
        <v>4963</v>
      </c>
      <c r="I615" s="242"/>
      <c r="J615" s="242"/>
      <c r="K615" s="281" t="s">
        <v>2994</v>
      </c>
      <c r="L615" s="243">
        <v>42578</v>
      </c>
      <c r="M615" s="244" t="s">
        <v>271</v>
      </c>
      <c r="N615" s="264" t="s">
        <v>2995</v>
      </c>
      <c r="O615" s="318">
        <v>20000</v>
      </c>
      <c r="P615" s="246" t="s">
        <v>2996</v>
      </c>
      <c r="Q615" s="265" t="s">
        <v>203</v>
      </c>
      <c r="R615" s="242"/>
      <c r="S615" s="248" t="s">
        <v>203</v>
      </c>
      <c r="T615" s="249">
        <v>42578</v>
      </c>
      <c r="U615" s="262"/>
      <c r="V615" s="322" t="s">
        <v>70</v>
      </c>
      <c r="W615" s="252">
        <v>42578</v>
      </c>
      <c r="X615" s="253"/>
      <c r="Y615" s="263"/>
      <c r="Z615" s="263"/>
      <c r="AA615" s="263"/>
      <c r="AB615" s="263"/>
      <c r="AC615" s="256" t="s">
        <v>872</v>
      </c>
      <c r="AD615" s="257">
        <v>42578</v>
      </c>
      <c r="AE615" s="258">
        <v>15</v>
      </c>
    </row>
    <row r="616" spans="1:31" ht="24.95" customHeight="1" x14ac:dyDescent="0.25">
      <c r="A616" s="232">
        <v>612</v>
      </c>
      <c r="B616" s="241" t="s">
        <v>2997</v>
      </c>
      <c r="C616" s="241">
        <f t="shared" si="9"/>
        <v>11</v>
      </c>
      <c r="D616" s="241"/>
      <c r="E616" s="242"/>
      <c r="F616" s="241" t="s">
        <v>4964</v>
      </c>
      <c r="G616" s="241">
        <v>11</v>
      </c>
      <c r="H616" s="241" t="s">
        <v>4964</v>
      </c>
      <c r="I616" s="242"/>
      <c r="J616" s="242"/>
      <c r="K616" s="281" t="s">
        <v>2999</v>
      </c>
      <c r="L616" s="243">
        <v>42578</v>
      </c>
      <c r="M616" s="244" t="s">
        <v>271</v>
      </c>
      <c r="N616" s="264" t="s">
        <v>3000</v>
      </c>
      <c r="O616" s="318">
        <v>24200</v>
      </c>
      <c r="P616" s="246" t="s">
        <v>3001</v>
      </c>
      <c r="Q616" s="265" t="s">
        <v>203</v>
      </c>
      <c r="R616" s="242"/>
      <c r="S616" s="248" t="s">
        <v>203</v>
      </c>
      <c r="T616" s="249">
        <v>42578</v>
      </c>
      <c r="U616" s="262"/>
      <c r="V616" s="322" t="s">
        <v>70</v>
      </c>
      <c r="W616" s="252">
        <v>42578</v>
      </c>
      <c r="X616" s="253"/>
      <c r="Y616" s="263"/>
      <c r="Z616" s="263"/>
      <c r="AA616" s="263"/>
      <c r="AB616" s="263"/>
      <c r="AC616" s="256" t="s">
        <v>872</v>
      </c>
      <c r="AD616" s="257">
        <v>42578</v>
      </c>
      <c r="AE616" s="258">
        <v>15</v>
      </c>
    </row>
    <row r="617" spans="1:31" ht="24.95" customHeight="1" x14ac:dyDescent="0.25">
      <c r="A617" s="232">
        <v>613</v>
      </c>
      <c r="B617" s="241" t="s">
        <v>3002</v>
      </c>
      <c r="C617" s="241">
        <f t="shared" si="9"/>
        <v>11</v>
      </c>
      <c r="D617" s="241"/>
      <c r="E617" s="242"/>
      <c r="F617" s="241" t="s">
        <v>4965</v>
      </c>
      <c r="G617" s="241">
        <v>11</v>
      </c>
      <c r="H617" s="241" t="s">
        <v>4965</v>
      </c>
      <c r="I617" s="242"/>
      <c r="J617" s="242"/>
      <c r="K617" s="281" t="s">
        <v>3004</v>
      </c>
      <c r="L617" s="243">
        <v>42578</v>
      </c>
      <c r="M617" s="244" t="s">
        <v>271</v>
      </c>
      <c r="N617" s="264" t="s">
        <v>3005</v>
      </c>
      <c r="O617" s="318">
        <v>6000</v>
      </c>
      <c r="P617" s="246" t="s">
        <v>3006</v>
      </c>
      <c r="Q617" s="265" t="s">
        <v>203</v>
      </c>
      <c r="R617" s="242"/>
      <c r="S617" s="248" t="s">
        <v>203</v>
      </c>
      <c r="T617" s="249">
        <v>42578</v>
      </c>
      <c r="U617" s="262"/>
      <c r="V617" s="322" t="s">
        <v>70</v>
      </c>
      <c r="W617" s="252">
        <v>42578</v>
      </c>
      <c r="X617" s="253"/>
      <c r="Y617" s="263"/>
      <c r="Z617" s="263"/>
      <c r="AA617" s="263"/>
      <c r="AB617" s="263"/>
      <c r="AC617" s="256" t="s">
        <v>872</v>
      </c>
      <c r="AD617" s="257">
        <v>42578</v>
      </c>
      <c r="AE617" s="258">
        <v>15</v>
      </c>
    </row>
    <row r="618" spans="1:31" ht="24.95" customHeight="1" x14ac:dyDescent="0.25">
      <c r="A618" s="232">
        <v>614</v>
      </c>
      <c r="B618" s="241" t="s">
        <v>3007</v>
      </c>
      <c r="C618" s="241">
        <f t="shared" si="9"/>
        <v>11</v>
      </c>
      <c r="D618" s="241"/>
      <c r="E618" s="242"/>
      <c r="F618" s="241" t="s">
        <v>4966</v>
      </c>
      <c r="G618" s="241">
        <v>11</v>
      </c>
      <c r="H618" s="241" t="s">
        <v>4966</v>
      </c>
      <c r="I618" s="242"/>
      <c r="J618" s="242"/>
      <c r="K618" s="281" t="s">
        <v>2895</v>
      </c>
      <c r="L618" s="243">
        <v>42578</v>
      </c>
      <c r="M618" s="244" t="s">
        <v>271</v>
      </c>
      <c r="N618" s="264" t="s">
        <v>3009</v>
      </c>
      <c r="O618" s="318">
        <v>7000</v>
      </c>
      <c r="P618" s="246" t="s">
        <v>3010</v>
      </c>
      <c r="Q618" s="265" t="s">
        <v>203</v>
      </c>
      <c r="R618" s="242"/>
      <c r="S618" s="248" t="s">
        <v>203</v>
      </c>
      <c r="T618" s="249">
        <v>42578</v>
      </c>
      <c r="U618" s="262"/>
      <c r="V618" s="322" t="s">
        <v>70</v>
      </c>
      <c r="W618" s="252">
        <v>42578</v>
      </c>
      <c r="X618" s="253"/>
      <c r="Y618" s="263"/>
      <c r="Z618" s="263"/>
      <c r="AA618" s="263"/>
      <c r="AB618" s="263"/>
      <c r="AC618" s="256" t="s">
        <v>872</v>
      </c>
      <c r="AD618" s="257">
        <v>42578</v>
      </c>
      <c r="AE618" s="258">
        <v>15</v>
      </c>
    </row>
    <row r="619" spans="1:31" ht="24.95" customHeight="1" x14ac:dyDescent="0.25">
      <c r="A619" s="232">
        <v>615</v>
      </c>
      <c r="B619" s="241" t="s">
        <v>3011</v>
      </c>
      <c r="C619" s="241">
        <f t="shared" si="9"/>
        <v>11</v>
      </c>
      <c r="D619" s="241"/>
      <c r="E619" s="242"/>
      <c r="F619" s="241" t="s">
        <v>4967</v>
      </c>
      <c r="G619" s="241">
        <v>11</v>
      </c>
      <c r="H619" s="241" t="s">
        <v>4967</v>
      </c>
      <c r="I619" s="242"/>
      <c r="J619" s="242"/>
      <c r="K619" s="281" t="s">
        <v>3013</v>
      </c>
      <c r="L619" s="243">
        <v>42578</v>
      </c>
      <c r="M619" s="244" t="s">
        <v>271</v>
      </c>
      <c r="N619" s="264" t="s">
        <v>3014</v>
      </c>
      <c r="O619" s="318">
        <v>10000</v>
      </c>
      <c r="P619" s="246" t="s">
        <v>3500</v>
      </c>
      <c r="Q619" s="265" t="s">
        <v>203</v>
      </c>
      <c r="R619" s="242"/>
      <c r="S619" s="248" t="s">
        <v>203</v>
      </c>
      <c r="T619" s="249">
        <v>42578</v>
      </c>
      <c r="U619" s="262"/>
      <c r="V619" s="322" t="s">
        <v>70</v>
      </c>
      <c r="W619" s="252">
        <v>42578</v>
      </c>
      <c r="X619" s="253"/>
      <c r="Y619" s="263"/>
      <c r="Z619" s="263"/>
      <c r="AA619" s="263"/>
      <c r="AB619" s="263"/>
      <c r="AC619" s="256" t="s">
        <v>872</v>
      </c>
      <c r="AD619" s="257">
        <v>42578</v>
      </c>
      <c r="AE619" s="258">
        <v>15</v>
      </c>
    </row>
    <row r="620" spans="1:31" ht="24.95" customHeight="1" x14ac:dyDescent="0.25">
      <c r="A620" s="232">
        <v>616</v>
      </c>
      <c r="B620" s="241" t="s">
        <v>3015</v>
      </c>
      <c r="C620" s="241">
        <f t="shared" si="9"/>
        <v>11</v>
      </c>
      <c r="D620" s="241"/>
      <c r="E620" s="242"/>
      <c r="F620" s="241" t="s">
        <v>4968</v>
      </c>
      <c r="G620" s="241">
        <v>11</v>
      </c>
      <c r="H620" s="241" t="s">
        <v>4968</v>
      </c>
      <c r="I620" s="242"/>
      <c r="J620" s="242"/>
      <c r="K620" s="281" t="s">
        <v>3017</v>
      </c>
      <c r="L620" s="243">
        <v>42573</v>
      </c>
      <c r="M620" s="242"/>
      <c r="N620" s="242"/>
      <c r="O620" s="242"/>
      <c r="P620" s="246" t="s">
        <v>3501</v>
      </c>
      <c r="Q620" s="265" t="s">
        <v>329</v>
      </c>
      <c r="R620" s="242"/>
      <c r="S620" s="248" t="s">
        <v>204</v>
      </c>
      <c r="T620" s="249">
        <v>42579</v>
      </c>
      <c r="U620" s="262"/>
      <c r="V620" s="322" t="s">
        <v>457</v>
      </c>
      <c r="W620" s="252">
        <v>42579</v>
      </c>
      <c r="X620" s="253"/>
      <c r="Y620" s="263"/>
      <c r="Z620" s="263"/>
      <c r="AA620" s="263"/>
      <c r="AB620" s="263"/>
      <c r="AC620" s="256" t="s">
        <v>872</v>
      </c>
      <c r="AD620" s="257">
        <v>42578</v>
      </c>
      <c r="AE620" s="258">
        <v>15</v>
      </c>
    </row>
    <row r="621" spans="1:31" ht="24.95" customHeight="1" x14ac:dyDescent="0.25">
      <c r="A621" s="232">
        <v>617</v>
      </c>
      <c r="B621" s="241" t="s">
        <v>3018</v>
      </c>
      <c r="C621" s="241">
        <f t="shared" si="9"/>
        <v>11</v>
      </c>
      <c r="D621" s="241"/>
      <c r="E621" s="242"/>
      <c r="F621" s="241" t="s">
        <v>4969</v>
      </c>
      <c r="G621" s="241">
        <v>11</v>
      </c>
      <c r="H621" s="241" t="s">
        <v>4969</v>
      </c>
      <c r="I621" s="242"/>
      <c r="J621" s="242"/>
      <c r="K621" s="242"/>
      <c r="L621" s="243">
        <v>42572</v>
      </c>
      <c r="M621" s="244" t="s">
        <v>311</v>
      </c>
      <c r="N621" s="264" t="s">
        <v>3020</v>
      </c>
      <c r="O621" s="242"/>
      <c r="P621" s="246" t="s">
        <v>3021</v>
      </c>
      <c r="Q621" s="265" t="s">
        <v>56</v>
      </c>
      <c r="R621" s="242"/>
      <c r="S621" s="248" t="s">
        <v>203</v>
      </c>
      <c r="T621" s="249">
        <v>42579</v>
      </c>
      <c r="U621" s="262"/>
      <c r="V621" s="262" t="s">
        <v>205</v>
      </c>
      <c r="W621" s="261"/>
      <c r="X621" s="253"/>
      <c r="Y621" s="254" t="s">
        <v>203</v>
      </c>
      <c r="Z621" s="255">
        <v>42585</v>
      </c>
      <c r="AA621" s="254" t="s">
        <v>3502</v>
      </c>
      <c r="AB621" s="263"/>
      <c r="AC621" s="277"/>
      <c r="AD621" s="257">
        <v>42579</v>
      </c>
      <c r="AE621" s="258">
        <v>14</v>
      </c>
    </row>
    <row r="622" spans="1:31" ht="24.95" customHeight="1" x14ac:dyDescent="0.25">
      <c r="A622" s="232">
        <v>618</v>
      </c>
      <c r="B622" s="242">
        <v>0</v>
      </c>
      <c r="C622" s="241">
        <f t="shared" si="9"/>
        <v>1</v>
      </c>
      <c r="D622" s="242"/>
      <c r="E622" s="242"/>
      <c r="F622" s="241" t="s">
        <v>4970</v>
      </c>
      <c r="G622" s="241">
        <v>11</v>
      </c>
      <c r="H622" s="241" t="s">
        <v>4970</v>
      </c>
      <c r="I622" s="242"/>
      <c r="J622" s="242"/>
      <c r="K622" s="281" t="s">
        <v>3023</v>
      </c>
      <c r="L622" s="243">
        <v>42573</v>
      </c>
      <c r="M622" s="244" t="s">
        <v>509</v>
      </c>
      <c r="N622" s="264" t="s">
        <v>3024</v>
      </c>
      <c r="O622" s="264">
        <v>42822.7</v>
      </c>
      <c r="P622" s="246" t="s">
        <v>3025</v>
      </c>
      <c r="Q622" s="265" t="s">
        <v>226</v>
      </c>
      <c r="R622" s="242"/>
      <c r="S622" s="248" t="s">
        <v>226</v>
      </c>
      <c r="T622" s="249">
        <v>42573</v>
      </c>
      <c r="U622" s="262"/>
      <c r="V622" s="322" t="s">
        <v>112</v>
      </c>
      <c r="W622" s="252">
        <v>42579</v>
      </c>
      <c r="X622" s="253"/>
      <c r="Y622" s="263"/>
      <c r="Z622" s="263"/>
      <c r="AA622" s="263"/>
      <c r="AB622" s="263"/>
      <c r="AC622" s="256" t="s">
        <v>872</v>
      </c>
      <c r="AD622" s="257"/>
      <c r="AE622" s="258">
        <v>42593</v>
      </c>
    </row>
    <row r="623" spans="1:31" ht="24.95" customHeight="1" x14ac:dyDescent="0.25">
      <c r="A623" s="232">
        <v>619</v>
      </c>
      <c r="B623" s="242">
        <v>0</v>
      </c>
      <c r="C623" s="241">
        <f t="shared" si="9"/>
        <v>1</v>
      </c>
      <c r="D623" s="242"/>
      <c r="E623" s="242"/>
      <c r="F623" s="241" t="s">
        <v>4971</v>
      </c>
      <c r="G623" s="241">
        <v>11</v>
      </c>
      <c r="H623" s="241" t="s">
        <v>4971</v>
      </c>
      <c r="I623" s="242"/>
      <c r="J623" s="242"/>
      <c r="K623" s="281" t="s">
        <v>3027</v>
      </c>
      <c r="L623" s="243">
        <v>42577</v>
      </c>
      <c r="M623" s="244" t="s">
        <v>3277</v>
      </c>
      <c r="N623" s="264" t="s">
        <v>3028</v>
      </c>
      <c r="O623" s="318">
        <v>110790</v>
      </c>
      <c r="P623" s="246" t="s">
        <v>3029</v>
      </c>
      <c r="Q623" s="265" t="s">
        <v>226</v>
      </c>
      <c r="R623" s="242"/>
      <c r="S623" s="248" t="s">
        <v>226</v>
      </c>
      <c r="T623" s="249">
        <v>42577</v>
      </c>
      <c r="U623" s="262"/>
      <c r="V623" s="322" t="s">
        <v>112</v>
      </c>
      <c r="W623" s="252">
        <v>42579</v>
      </c>
      <c r="X623" s="253"/>
      <c r="Y623" s="263"/>
      <c r="Z623" s="263"/>
      <c r="AA623" s="263"/>
      <c r="AB623" s="263"/>
      <c r="AC623" s="256" t="s">
        <v>872</v>
      </c>
      <c r="AD623" s="257">
        <v>42579</v>
      </c>
      <c r="AE623" s="258">
        <v>14</v>
      </c>
    </row>
    <row r="624" spans="1:31" ht="24.95" customHeight="1" x14ac:dyDescent="0.25">
      <c r="A624" s="232">
        <v>620</v>
      </c>
      <c r="B624" s="242">
        <v>0</v>
      </c>
      <c r="C624" s="241">
        <f t="shared" si="9"/>
        <v>1</v>
      </c>
      <c r="D624" s="242"/>
      <c r="E624" s="242"/>
      <c r="F624" s="241" t="s">
        <v>4972</v>
      </c>
      <c r="G624" s="241">
        <v>11</v>
      </c>
      <c r="H624" s="241" t="s">
        <v>4972</v>
      </c>
      <c r="I624" s="242"/>
      <c r="J624" s="242"/>
      <c r="K624" s="281" t="s">
        <v>3031</v>
      </c>
      <c r="L624" s="243">
        <v>42577</v>
      </c>
      <c r="M624" s="244" t="s">
        <v>3277</v>
      </c>
      <c r="N624" s="264" t="s">
        <v>3028</v>
      </c>
      <c r="O624" s="318">
        <v>93132</v>
      </c>
      <c r="P624" s="246" t="s">
        <v>3032</v>
      </c>
      <c r="Q624" s="265" t="s">
        <v>226</v>
      </c>
      <c r="R624" s="242"/>
      <c r="S624" s="248" t="s">
        <v>226</v>
      </c>
      <c r="T624" s="249">
        <v>42577</v>
      </c>
      <c r="U624" s="262"/>
      <c r="V624" s="322" t="s">
        <v>112</v>
      </c>
      <c r="W624" s="252">
        <v>42579</v>
      </c>
      <c r="X624" s="253"/>
      <c r="Y624" s="263"/>
      <c r="Z624" s="263"/>
      <c r="AA624" s="263"/>
      <c r="AB624" s="263"/>
      <c r="AC624" s="256" t="s">
        <v>872</v>
      </c>
      <c r="AD624" s="257">
        <v>42579</v>
      </c>
      <c r="AE624" s="258">
        <v>14</v>
      </c>
    </row>
    <row r="625" spans="1:31" ht="24.95" customHeight="1" x14ac:dyDescent="0.25">
      <c r="A625" s="232">
        <v>621</v>
      </c>
      <c r="B625" s="241" t="s">
        <v>3033</v>
      </c>
      <c r="C625" s="241">
        <f t="shared" si="9"/>
        <v>11</v>
      </c>
      <c r="D625" s="241"/>
      <c r="E625" s="242"/>
      <c r="F625" s="241" t="s">
        <v>4973</v>
      </c>
      <c r="G625" s="241">
        <v>11</v>
      </c>
      <c r="H625" s="241" t="s">
        <v>4973</v>
      </c>
      <c r="I625" s="242"/>
      <c r="J625" s="242"/>
      <c r="K625" s="281" t="s">
        <v>3035</v>
      </c>
      <c r="L625" s="243">
        <v>42576</v>
      </c>
      <c r="M625" s="244" t="s">
        <v>210</v>
      </c>
      <c r="N625" s="281" t="s">
        <v>211</v>
      </c>
      <c r="O625" s="264">
        <v>325770.95</v>
      </c>
      <c r="P625" s="246" t="s">
        <v>3503</v>
      </c>
      <c r="Q625" s="265" t="s">
        <v>226</v>
      </c>
      <c r="R625" s="242"/>
      <c r="S625" s="248" t="s">
        <v>226</v>
      </c>
      <c r="T625" s="249">
        <v>42576</v>
      </c>
      <c r="U625" s="262"/>
      <c r="V625" s="322" t="s">
        <v>112</v>
      </c>
      <c r="W625" s="252">
        <v>42580</v>
      </c>
      <c r="X625" s="253" t="s">
        <v>355</v>
      </c>
      <c r="Y625" s="254" t="s">
        <v>204</v>
      </c>
      <c r="Z625" s="263"/>
      <c r="AA625" s="263"/>
      <c r="AB625" s="254" t="s">
        <v>2737</v>
      </c>
      <c r="AC625" s="256" t="s">
        <v>204</v>
      </c>
      <c r="AD625" s="257">
        <v>42579</v>
      </c>
      <c r="AE625" s="258" t="s">
        <v>355</v>
      </c>
    </row>
    <row r="626" spans="1:31" ht="24.95" customHeight="1" x14ac:dyDescent="0.25">
      <c r="A626" s="232">
        <v>622</v>
      </c>
      <c r="B626" s="241" t="s">
        <v>3036</v>
      </c>
      <c r="C626" s="241">
        <f t="shared" si="9"/>
        <v>11</v>
      </c>
      <c r="D626" s="241"/>
      <c r="E626" s="242"/>
      <c r="F626" s="241" t="s">
        <v>4974</v>
      </c>
      <c r="G626" s="241">
        <v>11</v>
      </c>
      <c r="H626" s="241" t="s">
        <v>4974</v>
      </c>
      <c r="I626" s="242"/>
      <c r="J626" s="242"/>
      <c r="K626" s="281" t="s">
        <v>3038</v>
      </c>
      <c r="L626" s="243">
        <v>42573</v>
      </c>
      <c r="M626" s="244" t="s">
        <v>210</v>
      </c>
      <c r="N626" s="281" t="s">
        <v>211</v>
      </c>
      <c r="O626" s="264">
        <v>344490.54</v>
      </c>
      <c r="P626" s="246" t="s">
        <v>3039</v>
      </c>
      <c r="Q626" s="265" t="s">
        <v>226</v>
      </c>
      <c r="R626" s="242"/>
      <c r="S626" s="248" t="s">
        <v>226</v>
      </c>
      <c r="T626" s="249">
        <v>42573</v>
      </c>
      <c r="U626" s="262"/>
      <c r="V626" s="322" t="s">
        <v>112</v>
      </c>
      <c r="W626" s="252">
        <v>42580</v>
      </c>
      <c r="X626" s="253" t="s">
        <v>355</v>
      </c>
      <c r="Y626" s="263"/>
      <c r="Z626" s="263"/>
      <c r="AA626" s="263"/>
      <c r="AB626" s="254" t="s">
        <v>2737</v>
      </c>
      <c r="AC626" s="256" t="s">
        <v>204</v>
      </c>
      <c r="AD626" s="257">
        <v>42583</v>
      </c>
      <c r="AE626" s="258" t="s">
        <v>355</v>
      </c>
    </row>
    <row r="627" spans="1:31" ht="24.95" customHeight="1" x14ac:dyDescent="0.25">
      <c r="A627" s="232">
        <v>623</v>
      </c>
      <c r="B627" s="241" t="s">
        <v>3040</v>
      </c>
      <c r="C627" s="241">
        <f t="shared" si="9"/>
        <v>11</v>
      </c>
      <c r="D627" s="241"/>
      <c r="E627" s="242"/>
      <c r="F627" s="241" t="s">
        <v>4975</v>
      </c>
      <c r="G627" s="241">
        <v>11</v>
      </c>
      <c r="H627" s="241" t="s">
        <v>4975</v>
      </c>
      <c r="I627" s="242"/>
      <c r="J627" s="242"/>
      <c r="K627" s="281" t="s">
        <v>3042</v>
      </c>
      <c r="L627" s="243">
        <v>42572</v>
      </c>
      <c r="M627" s="244" t="s">
        <v>300</v>
      </c>
      <c r="N627" s="281" t="s">
        <v>3043</v>
      </c>
      <c r="O627" s="318">
        <v>53240</v>
      </c>
      <c r="P627" s="246" t="s">
        <v>3044</v>
      </c>
      <c r="Q627" s="265" t="s">
        <v>226</v>
      </c>
      <c r="R627" s="242"/>
      <c r="S627" s="248" t="s">
        <v>226</v>
      </c>
      <c r="T627" s="249">
        <v>42572</v>
      </c>
      <c r="U627" s="262"/>
      <c r="V627" s="322" t="s">
        <v>112</v>
      </c>
      <c r="W627" s="252">
        <v>42580</v>
      </c>
      <c r="X627" s="253"/>
      <c r="Y627" s="254" t="s">
        <v>204</v>
      </c>
      <c r="Z627" s="263"/>
      <c r="AA627" s="263"/>
      <c r="AB627" s="254" t="s">
        <v>2737</v>
      </c>
      <c r="AC627" s="256" t="s">
        <v>204</v>
      </c>
      <c r="AD627" s="257">
        <v>42583</v>
      </c>
      <c r="AE627" s="258">
        <v>10</v>
      </c>
    </row>
    <row r="628" spans="1:31" ht="24.95" customHeight="1" x14ac:dyDescent="0.25">
      <c r="A628" s="232">
        <v>624</v>
      </c>
      <c r="B628" s="241" t="s">
        <v>3045</v>
      </c>
      <c r="C628" s="241">
        <f t="shared" si="9"/>
        <v>11</v>
      </c>
      <c r="D628" s="241"/>
      <c r="E628" s="242"/>
      <c r="F628" s="241" t="s">
        <v>4976</v>
      </c>
      <c r="G628" s="241">
        <v>11</v>
      </c>
      <c r="H628" s="241" t="s">
        <v>4976</v>
      </c>
      <c r="I628" s="242"/>
      <c r="J628" s="242"/>
      <c r="K628" s="281" t="s">
        <v>3047</v>
      </c>
      <c r="L628" s="243">
        <v>42576</v>
      </c>
      <c r="M628" s="244" t="s">
        <v>300</v>
      </c>
      <c r="N628" s="281" t="s">
        <v>3048</v>
      </c>
      <c r="O628" s="318">
        <v>32000</v>
      </c>
      <c r="P628" s="246" t="s">
        <v>3049</v>
      </c>
      <c r="Q628" s="265" t="s">
        <v>226</v>
      </c>
      <c r="R628" s="242"/>
      <c r="S628" s="248" t="s">
        <v>226</v>
      </c>
      <c r="T628" s="249">
        <v>42576</v>
      </c>
      <c r="U628" s="262"/>
      <c r="V628" s="322" t="s">
        <v>112</v>
      </c>
      <c r="W628" s="252">
        <v>42580</v>
      </c>
      <c r="X628" s="253"/>
      <c r="Y628" s="263"/>
      <c r="Z628" s="263"/>
      <c r="AA628" s="263"/>
      <c r="AB628" s="263"/>
      <c r="AC628" s="256" t="s">
        <v>872</v>
      </c>
      <c r="AD628" s="257">
        <v>42580</v>
      </c>
      <c r="AE628" s="258">
        <v>13</v>
      </c>
    </row>
    <row r="629" spans="1:31" ht="24.95" customHeight="1" x14ac:dyDescent="0.25">
      <c r="A629" s="232">
        <v>625</v>
      </c>
      <c r="B629" s="241" t="s">
        <v>3050</v>
      </c>
      <c r="C629" s="241">
        <f t="shared" si="9"/>
        <v>11</v>
      </c>
      <c r="D629" s="241"/>
      <c r="E629" s="242"/>
      <c r="F629" s="241" t="s">
        <v>4977</v>
      </c>
      <c r="G629" s="241">
        <v>11</v>
      </c>
      <c r="H629" s="241" t="s">
        <v>4977</v>
      </c>
      <c r="I629" s="242"/>
      <c r="J629" s="242"/>
      <c r="K629" s="281" t="s">
        <v>3052</v>
      </c>
      <c r="L629" s="243">
        <v>42573</v>
      </c>
      <c r="M629" s="244" t="s">
        <v>300</v>
      </c>
      <c r="N629" s="281" t="s">
        <v>3053</v>
      </c>
      <c r="O629" s="318">
        <v>445280</v>
      </c>
      <c r="P629" s="246" t="s">
        <v>3054</v>
      </c>
      <c r="Q629" s="265" t="s">
        <v>226</v>
      </c>
      <c r="R629" s="242"/>
      <c r="S629" s="248" t="s">
        <v>226</v>
      </c>
      <c r="T629" s="249">
        <v>42573</v>
      </c>
      <c r="U629" s="262"/>
      <c r="V629" s="322" t="s">
        <v>112</v>
      </c>
      <c r="W629" s="252">
        <v>42580</v>
      </c>
      <c r="X629" s="253"/>
      <c r="Y629" s="263"/>
      <c r="Z629" s="263"/>
      <c r="AA629" s="263"/>
      <c r="AB629" s="263"/>
      <c r="AC629" s="256" t="s">
        <v>872</v>
      </c>
      <c r="AD629" s="257">
        <v>42580</v>
      </c>
      <c r="AE629" s="258">
        <v>13</v>
      </c>
    </row>
    <row r="630" spans="1:31" ht="24.95" customHeight="1" x14ac:dyDescent="0.25">
      <c r="A630" s="232">
        <v>626</v>
      </c>
      <c r="B630" s="241" t="s">
        <v>3055</v>
      </c>
      <c r="C630" s="241">
        <f t="shared" si="9"/>
        <v>11</v>
      </c>
      <c r="D630" s="241"/>
      <c r="E630" s="242"/>
      <c r="F630" s="241" t="s">
        <v>4978</v>
      </c>
      <c r="G630" s="241">
        <v>11</v>
      </c>
      <c r="H630" s="241" t="s">
        <v>4978</v>
      </c>
      <c r="I630" s="242"/>
      <c r="J630" s="242"/>
      <c r="K630" s="281" t="s">
        <v>3057</v>
      </c>
      <c r="L630" s="243">
        <v>42577</v>
      </c>
      <c r="M630" s="244" t="s">
        <v>511</v>
      </c>
      <c r="N630" s="281" t="s">
        <v>3058</v>
      </c>
      <c r="O630" s="264">
        <v>11226.36</v>
      </c>
      <c r="P630" s="246" t="s">
        <v>3059</v>
      </c>
      <c r="Q630" s="265" t="s">
        <v>226</v>
      </c>
      <c r="R630" s="242"/>
      <c r="S630" s="248" t="s">
        <v>226</v>
      </c>
      <c r="T630" s="249">
        <v>42577</v>
      </c>
      <c r="U630" s="262"/>
      <c r="V630" s="322" t="s">
        <v>112</v>
      </c>
      <c r="W630" s="252">
        <v>42580</v>
      </c>
      <c r="X630" s="253"/>
      <c r="Y630" s="263"/>
      <c r="Z630" s="263"/>
      <c r="AA630" s="263"/>
      <c r="AB630" s="263"/>
      <c r="AC630" s="256" t="s">
        <v>872</v>
      </c>
      <c r="AD630" s="257">
        <v>42580</v>
      </c>
      <c r="AE630" s="258">
        <v>13</v>
      </c>
    </row>
    <row r="631" spans="1:31" ht="24.95" customHeight="1" x14ac:dyDescent="0.25">
      <c r="A631" s="232">
        <v>627</v>
      </c>
      <c r="B631" s="241" t="s">
        <v>3060</v>
      </c>
      <c r="C631" s="241">
        <f t="shared" si="9"/>
        <v>11</v>
      </c>
      <c r="D631" s="241"/>
      <c r="E631" s="242"/>
      <c r="F631" s="241" t="s">
        <v>4979</v>
      </c>
      <c r="G631" s="241">
        <v>11</v>
      </c>
      <c r="H631" s="241" t="s">
        <v>4979</v>
      </c>
      <c r="I631" s="242"/>
      <c r="J631" s="242"/>
      <c r="K631" s="281" t="s">
        <v>3062</v>
      </c>
      <c r="L631" s="243">
        <v>42570</v>
      </c>
      <c r="M631" s="244" t="s">
        <v>300</v>
      </c>
      <c r="N631" s="281" t="s">
        <v>3048</v>
      </c>
      <c r="O631" s="318">
        <v>25000</v>
      </c>
      <c r="P631" s="246" t="s">
        <v>3063</v>
      </c>
      <c r="Q631" s="265" t="s">
        <v>226</v>
      </c>
      <c r="R631" s="242"/>
      <c r="S631" s="248" t="s">
        <v>226</v>
      </c>
      <c r="T631" s="249">
        <v>42570</v>
      </c>
      <c r="U631" s="262"/>
      <c r="V631" s="322" t="s">
        <v>112</v>
      </c>
      <c r="W631" s="252">
        <v>42580</v>
      </c>
      <c r="X631" s="253" t="s">
        <v>355</v>
      </c>
      <c r="Y631" s="254" t="s">
        <v>204</v>
      </c>
      <c r="Z631" s="255">
        <v>42590</v>
      </c>
      <c r="AA631" s="254" t="s">
        <v>3650</v>
      </c>
      <c r="AB631" s="263"/>
      <c r="AC631" s="277"/>
      <c r="AD631" s="257">
        <v>42580</v>
      </c>
      <c r="AE631" s="258" t="s">
        <v>355</v>
      </c>
    </row>
    <row r="632" spans="1:31" ht="24.95" customHeight="1" x14ac:dyDescent="0.25">
      <c r="A632" s="232">
        <v>628</v>
      </c>
      <c r="B632" s="241" t="s">
        <v>3064</v>
      </c>
      <c r="C632" s="241">
        <f t="shared" si="9"/>
        <v>11</v>
      </c>
      <c r="D632" s="241"/>
      <c r="E632" s="242"/>
      <c r="F632" s="241" t="s">
        <v>4980</v>
      </c>
      <c r="G632" s="241">
        <v>11</v>
      </c>
      <c r="H632" s="241" t="s">
        <v>4980</v>
      </c>
      <c r="I632" s="242"/>
      <c r="J632" s="242"/>
      <c r="K632" s="281" t="s">
        <v>3066</v>
      </c>
      <c r="L632" s="243">
        <v>42583</v>
      </c>
      <c r="M632" s="244" t="s">
        <v>343</v>
      </c>
      <c r="N632" s="281" t="s">
        <v>3067</v>
      </c>
      <c r="O632" s="318">
        <v>30000</v>
      </c>
      <c r="P632" s="246" t="s">
        <v>3068</v>
      </c>
      <c r="Q632" s="265" t="s">
        <v>203</v>
      </c>
      <c r="R632" s="242"/>
      <c r="S632" s="248" t="s">
        <v>203</v>
      </c>
      <c r="T632" s="249">
        <v>42583</v>
      </c>
      <c r="U632" s="262"/>
      <c r="V632" s="322" t="s">
        <v>70</v>
      </c>
      <c r="W632" s="252">
        <v>42583</v>
      </c>
      <c r="X632" s="253"/>
      <c r="Y632" s="263"/>
      <c r="Z632" s="255">
        <v>42587</v>
      </c>
      <c r="AA632" s="308" t="s">
        <v>3460</v>
      </c>
      <c r="AB632" s="254" t="s">
        <v>2760</v>
      </c>
      <c r="AC632" s="256" t="s">
        <v>204</v>
      </c>
      <c r="AD632" s="257"/>
      <c r="AE632" s="258" t="s">
        <v>404</v>
      </c>
    </row>
    <row r="633" spans="1:31" ht="24.95" customHeight="1" x14ac:dyDescent="0.25">
      <c r="A633" s="232">
        <v>629</v>
      </c>
      <c r="B633" s="241" t="s">
        <v>3069</v>
      </c>
      <c r="C633" s="241">
        <f t="shared" si="9"/>
        <v>11</v>
      </c>
      <c r="D633" s="241"/>
      <c r="E633" s="242"/>
      <c r="F633" s="241" t="s">
        <v>4981</v>
      </c>
      <c r="G633" s="241">
        <v>11</v>
      </c>
      <c r="H633" s="241" t="s">
        <v>4981</v>
      </c>
      <c r="I633" s="242"/>
      <c r="J633" s="242"/>
      <c r="K633" s="281" t="s">
        <v>3071</v>
      </c>
      <c r="L633" s="243">
        <v>42583</v>
      </c>
      <c r="M633" s="244" t="s">
        <v>301</v>
      </c>
      <c r="N633" s="281" t="s">
        <v>2588</v>
      </c>
      <c r="O633" s="318">
        <v>22451</v>
      </c>
      <c r="P633" s="246" t="s">
        <v>3072</v>
      </c>
      <c r="Q633" s="265" t="s">
        <v>203</v>
      </c>
      <c r="R633" s="242"/>
      <c r="S633" s="248" t="s">
        <v>203</v>
      </c>
      <c r="T633" s="249">
        <v>42583</v>
      </c>
      <c r="U633" s="262"/>
      <c r="V633" s="322" t="s">
        <v>70</v>
      </c>
      <c r="W633" s="252">
        <v>42583</v>
      </c>
      <c r="X633" s="253"/>
      <c r="Y633" s="263"/>
      <c r="Z633" s="263"/>
      <c r="AA633" s="263"/>
      <c r="AB633" s="263"/>
      <c r="AC633" s="277"/>
      <c r="AD633" s="257"/>
      <c r="AE633" s="258" t="s">
        <v>404</v>
      </c>
    </row>
    <row r="634" spans="1:31" ht="24.95" customHeight="1" x14ac:dyDescent="0.25">
      <c r="A634" s="232">
        <v>630</v>
      </c>
      <c r="B634" s="241" t="s">
        <v>3073</v>
      </c>
      <c r="C634" s="241">
        <f t="shared" si="9"/>
        <v>11</v>
      </c>
      <c r="D634" s="241"/>
      <c r="E634" s="242"/>
      <c r="F634" s="242"/>
      <c r="G634" s="241">
        <v>0</v>
      </c>
      <c r="H634" s="241"/>
      <c r="I634" s="242"/>
      <c r="J634" s="242"/>
      <c r="K634" s="281" t="s">
        <v>3074</v>
      </c>
      <c r="L634" s="243">
        <v>42577</v>
      </c>
      <c r="M634" s="244" t="s">
        <v>339</v>
      </c>
      <c r="N634" s="281" t="s">
        <v>3075</v>
      </c>
      <c r="O634" s="318">
        <v>200000</v>
      </c>
      <c r="P634" s="246" t="s">
        <v>3076</v>
      </c>
      <c r="Q634" s="265" t="s">
        <v>226</v>
      </c>
      <c r="R634" s="242"/>
      <c r="S634" s="248" t="s">
        <v>226</v>
      </c>
      <c r="T634" s="249">
        <v>42577</v>
      </c>
      <c r="U634" s="262"/>
      <c r="V634" s="322" t="s">
        <v>379</v>
      </c>
      <c r="W634" s="261"/>
      <c r="X634" s="253"/>
      <c r="Y634" s="254" t="s">
        <v>204</v>
      </c>
      <c r="Z634" s="255">
        <v>42584</v>
      </c>
      <c r="AA634" s="308" t="s">
        <v>3077</v>
      </c>
      <c r="AB634" s="263"/>
      <c r="AC634" s="277"/>
      <c r="AD634" s="257"/>
      <c r="AE634" s="258" t="s">
        <v>404</v>
      </c>
    </row>
    <row r="635" spans="1:31" ht="24.95" customHeight="1" x14ac:dyDescent="0.25">
      <c r="A635" s="232">
        <v>631</v>
      </c>
      <c r="B635" s="241" t="s">
        <v>3078</v>
      </c>
      <c r="C635" s="241">
        <f t="shared" si="9"/>
        <v>11</v>
      </c>
      <c r="D635" s="241"/>
      <c r="E635" s="242"/>
      <c r="F635" s="242"/>
      <c r="G635" s="241">
        <v>0</v>
      </c>
      <c r="H635" s="241"/>
      <c r="I635" s="242"/>
      <c r="J635" s="242"/>
      <c r="K635" s="281" t="s">
        <v>3074</v>
      </c>
      <c r="L635" s="243">
        <v>42564</v>
      </c>
      <c r="M635" s="244" t="s">
        <v>318</v>
      </c>
      <c r="N635" s="281" t="s">
        <v>3079</v>
      </c>
      <c r="O635" s="318">
        <v>565950</v>
      </c>
      <c r="P635" s="246" t="s">
        <v>3080</v>
      </c>
      <c r="Q635" s="265" t="s">
        <v>226</v>
      </c>
      <c r="R635" s="242"/>
      <c r="S635" s="248" t="s">
        <v>226</v>
      </c>
      <c r="T635" s="249">
        <v>42564</v>
      </c>
      <c r="U635" s="262"/>
      <c r="V635" s="322" t="s">
        <v>379</v>
      </c>
      <c r="W635" s="261"/>
      <c r="X635" s="253"/>
      <c r="Y635" s="254" t="s">
        <v>204</v>
      </c>
      <c r="Z635" s="255">
        <v>42584</v>
      </c>
      <c r="AA635" s="337" t="s">
        <v>3504</v>
      </c>
      <c r="AB635" s="263"/>
      <c r="AC635" s="277"/>
      <c r="AD635" s="257"/>
      <c r="AE635" s="258" t="s">
        <v>404</v>
      </c>
    </row>
    <row r="636" spans="1:31" ht="24.95" customHeight="1" x14ac:dyDescent="0.25">
      <c r="A636" s="232">
        <v>632</v>
      </c>
      <c r="B636" s="241" t="s">
        <v>3081</v>
      </c>
      <c r="C636" s="241">
        <f t="shared" si="9"/>
        <v>11</v>
      </c>
      <c r="D636" s="241"/>
      <c r="E636" s="242"/>
      <c r="F636" s="241" t="s">
        <v>4982</v>
      </c>
      <c r="G636" s="241">
        <v>11</v>
      </c>
      <c r="H636" s="241" t="s">
        <v>4982</v>
      </c>
      <c r="I636" s="242"/>
      <c r="J636" s="242"/>
      <c r="K636" s="281" t="s">
        <v>3083</v>
      </c>
      <c r="L636" s="243">
        <v>42579</v>
      </c>
      <c r="M636" s="244" t="s">
        <v>3235</v>
      </c>
      <c r="N636" s="281" t="s">
        <v>3084</v>
      </c>
      <c r="O636" s="318">
        <v>319682</v>
      </c>
      <c r="P636" s="246" t="s">
        <v>3085</v>
      </c>
      <c r="Q636" s="265" t="s">
        <v>226</v>
      </c>
      <c r="R636" s="242"/>
      <c r="S636" s="248" t="s">
        <v>226</v>
      </c>
      <c r="T636" s="249">
        <v>42585</v>
      </c>
      <c r="U636" s="262"/>
      <c r="V636" s="322" t="s">
        <v>112</v>
      </c>
      <c r="W636" s="252">
        <v>42585</v>
      </c>
      <c r="X636" s="253"/>
      <c r="Y636" s="263"/>
      <c r="Z636" s="263"/>
      <c r="AA636" s="263"/>
      <c r="AB636" s="263"/>
      <c r="AC636" s="277"/>
      <c r="AD636" s="257"/>
      <c r="AE636" s="258" t="s">
        <v>404</v>
      </c>
    </row>
    <row r="637" spans="1:31" ht="24.95" customHeight="1" x14ac:dyDescent="0.25">
      <c r="A637" s="232">
        <v>633</v>
      </c>
      <c r="B637" s="241" t="s">
        <v>3086</v>
      </c>
      <c r="C637" s="241">
        <f t="shared" si="9"/>
        <v>11</v>
      </c>
      <c r="D637" s="241"/>
      <c r="E637" s="242"/>
      <c r="F637" s="241" t="s">
        <v>4983</v>
      </c>
      <c r="G637" s="241">
        <v>11</v>
      </c>
      <c r="H637" s="241" t="s">
        <v>4983</v>
      </c>
      <c r="I637" s="242"/>
      <c r="J637" s="242"/>
      <c r="K637" s="281" t="s">
        <v>3088</v>
      </c>
      <c r="L637" s="243">
        <v>42579</v>
      </c>
      <c r="M637" s="244" t="s">
        <v>347</v>
      </c>
      <c r="N637" s="281" t="s">
        <v>3089</v>
      </c>
      <c r="O637" s="318">
        <v>68123</v>
      </c>
      <c r="P637" s="246" t="s">
        <v>3090</v>
      </c>
      <c r="Q637" s="265" t="s">
        <v>226</v>
      </c>
      <c r="R637" s="242"/>
      <c r="S637" s="248" t="s">
        <v>226</v>
      </c>
      <c r="T637" s="249">
        <v>42585</v>
      </c>
      <c r="U637" s="262"/>
      <c r="V637" s="322" t="s">
        <v>112</v>
      </c>
      <c r="W637" s="252">
        <v>42585</v>
      </c>
      <c r="X637" s="253"/>
      <c r="Y637" s="263"/>
      <c r="Z637" s="263"/>
      <c r="AA637" s="263"/>
      <c r="AB637" s="263"/>
      <c r="AC637" s="277"/>
      <c r="AD637" s="257">
        <v>42585</v>
      </c>
      <c r="AE637" s="258">
        <v>8</v>
      </c>
    </row>
    <row r="638" spans="1:31" ht="24.95" customHeight="1" x14ac:dyDescent="0.25">
      <c r="A638" s="232">
        <v>634</v>
      </c>
      <c r="B638" s="241" t="s">
        <v>3091</v>
      </c>
      <c r="C638" s="241">
        <f t="shared" si="9"/>
        <v>11</v>
      </c>
      <c r="D638" s="241"/>
      <c r="E638" s="242"/>
      <c r="F638" s="241" t="s">
        <v>4984</v>
      </c>
      <c r="G638" s="241">
        <v>11</v>
      </c>
      <c r="H638" s="241" t="s">
        <v>4984</v>
      </c>
      <c r="I638" s="242"/>
      <c r="J638" s="242"/>
      <c r="K638" s="281" t="s">
        <v>3093</v>
      </c>
      <c r="L638" s="243">
        <v>42580</v>
      </c>
      <c r="M638" s="244" t="s">
        <v>509</v>
      </c>
      <c r="N638" s="281" t="s">
        <v>3094</v>
      </c>
      <c r="O638" s="318">
        <v>160622</v>
      </c>
      <c r="P638" s="246" t="s">
        <v>3095</v>
      </c>
      <c r="Q638" s="265" t="s">
        <v>226</v>
      </c>
      <c r="R638" s="242"/>
      <c r="S638" s="248" t="s">
        <v>226</v>
      </c>
      <c r="T638" s="249">
        <v>42585</v>
      </c>
      <c r="U638" s="262"/>
      <c r="V638" s="322" t="s">
        <v>112</v>
      </c>
      <c r="W638" s="252">
        <v>42585</v>
      </c>
      <c r="X638" s="253"/>
      <c r="Y638" s="263"/>
      <c r="Z638" s="263"/>
      <c r="AA638" s="263"/>
      <c r="AB638" s="263"/>
      <c r="AC638" s="277"/>
      <c r="AD638" s="257">
        <v>42585</v>
      </c>
      <c r="AE638" s="258">
        <v>8</v>
      </c>
    </row>
    <row r="639" spans="1:31" ht="24.95" customHeight="1" x14ac:dyDescent="0.25">
      <c r="A639" s="232">
        <v>635</v>
      </c>
      <c r="B639" s="241" t="s">
        <v>3096</v>
      </c>
      <c r="C639" s="241">
        <f t="shared" si="9"/>
        <v>11</v>
      </c>
      <c r="D639" s="241"/>
      <c r="E639" s="242"/>
      <c r="F639" s="241" t="s">
        <v>4985</v>
      </c>
      <c r="G639" s="241">
        <v>11</v>
      </c>
      <c r="H639" s="241" t="s">
        <v>4985</v>
      </c>
      <c r="I639" s="242"/>
      <c r="J639" s="242"/>
      <c r="K639" s="281" t="s">
        <v>3098</v>
      </c>
      <c r="L639" s="243">
        <v>42573</v>
      </c>
      <c r="M639" s="244" t="s">
        <v>513</v>
      </c>
      <c r="N639" s="281" t="s">
        <v>588</v>
      </c>
      <c r="O639" s="318">
        <v>36000</v>
      </c>
      <c r="P639" s="246" t="s">
        <v>3099</v>
      </c>
      <c r="Q639" s="265" t="s">
        <v>226</v>
      </c>
      <c r="R639" s="242"/>
      <c r="S639" s="248" t="s">
        <v>226</v>
      </c>
      <c r="T639" s="249">
        <v>42585</v>
      </c>
      <c r="U639" s="262"/>
      <c r="V639" s="251" t="s">
        <v>142</v>
      </c>
      <c r="W639" s="252">
        <v>42585</v>
      </c>
      <c r="X639" s="253"/>
      <c r="Y639" s="263"/>
      <c r="Z639" s="263"/>
      <c r="AA639" s="263"/>
      <c r="AB639" s="263"/>
      <c r="AC639" s="277"/>
      <c r="AD639" s="257"/>
      <c r="AE639" s="258" t="s">
        <v>404</v>
      </c>
    </row>
    <row r="640" spans="1:31" ht="24.95" customHeight="1" x14ac:dyDescent="0.25">
      <c r="A640" s="232">
        <v>636</v>
      </c>
      <c r="B640" s="241" t="s">
        <v>3100</v>
      </c>
      <c r="C640" s="241">
        <f t="shared" si="9"/>
        <v>11</v>
      </c>
      <c r="D640" s="241"/>
      <c r="E640" s="242"/>
      <c r="F640" s="241" t="s">
        <v>4986</v>
      </c>
      <c r="G640" s="241">
        <v>11</v>
      </c>
      <c r="H640" s="241" t="s">
        <v>4986</v>
      </c>
      <c r="I640" s="242"/>
      <c r="J640" s="242"/>
      <c r="K640" s="281" t="s">
        <v>3102</v>
      </c>
      <c r="L640" s="243">
        <v>42578</v>
      </c>
      <c r="M640" s="244" t="s">
        <v>210</v>
      </c>
      <c r="N640" s="281" t="s">
        <v>3103</v>
      </c>
      <c r="O640" s="318">
        <v>228421</v>
      </c>
      <c r="P640" s="246" t="s">
        <v>3104</v>
      </c>
      <c r="Q640" s="265" t="s">
        <v>226</v>
      </c>
      <c r="R640" s="242"/>
      <c r="S640" s="248" t="s">
        <v>226</v>
      </c>
      <c r="T640" s="249">
        <v>42585</v>
      </c>
      <c r="U640" s="262"/>
      <c r="V640" s="322" t="s">
        <v>112</v>
      </c>
      <c r="W640" s="252">
        <v>42585</v>
      </c>
      <c r="X640" s="253" t="s">
        <v>355</v>
      </c>
      <c r="Y640" s="254" t="s">
        <v>204</v>
      </c>
      <c r="Z640" s="255">
        <v>42590</v>
      </c>
      <c r="AA640" s="308" t="s">
        <v>3651</v>
      </c>
      <c r="AB640" s="254" t="s">
        <v>3505</v>
      </c>
      <c r="AC640" s="277"/>
      <c r="AD640" s="257"/>
      <c r="AE640" s="258" t="s">
        <v>355</v>
      </c>
    </row>
    <row r="641" spans="1:31" ht="24.95" customHeight="1" x14ac:dyDescent="0.25">
      <c r="A641" s="232">
        <v>637</v>
      </c>
      <c r="B641" s="241" t="s">
        <v>3105</v>
      </c>
      <c r="C641" s="241">
        <f t="shared" si="9"/>
        <v>11</v>
      </c>
      <c r="D641" s="241"/>
      <c r="E641" s="242"/>
      <c r="F641" s="241" t="s">
        <v>4987</v>
      </c>
      <c r="G641" s="241">
        <v>11</v>
      </c>
      <c r="H641" s="241" t="s">
        <v>4987</v>
      </c>
      <c r="I641" s="242"/>
      <c r="J641" s="242"/>
      <c r="K641" s="281" t="s">
        <v>3107</v>
      </c>
      <c r="L641" s="243">
        <v>42580</v>
      </c>
      <c r="M641" s="244" t="s">
        <v>373</v>
      </c>
      <c r="N641" s="281" t="s">
        <v>3108</v>
      </c>
      <c r="O641" s="318">
        <v>17134</v>
      </c>
      <c r="P641" s="246" t="s">
        <v>3109</v>
      </c>
      <c r="Q641" s="265" t="s">
        <v>226</v>
      </c>
      <c r="R641" s="242"/>
      <c r="S641" s="248" t="s">
        <v>226</v>
      </c>
      <c r="T641" s="249">
        <v>42585</v>
      </c>
      <c r="U641" s="262"/>
      <c r="V641" s="322" t="s">
        <v>112</v>
      </c>
      <c r="W641" s="252">
        <v>42585</v>
      </c>
      <c r="X641" s="253"/>
      <c r="Y641" s="263"/>
      <c r="Z641" s="263"/>
      <c r="AA641" s="263"/>
      <c r="AB641" s="263"/>
      <c r="AC641" s="277"/>
      <c r="AD641" s="257"/>
      <c r="AE641" s="258" t="s">
        <v>404</v>
      </c>
    </row>
    <row r="642" spans="1:31" ht="24.95" customHeight="1" x14ac:dyDescent="0.25">
      <c r="A642" s="232">
        <v>638</v>
      </c>
      <c r="B642" s="241" t="s">
        <v>3110</v>
      </c>
      <c r="C642" s="241">
        <f t="shared" si="9"/>
        <v>11</v>
      </c>
      <c r="D642" s="241"/>
      <c r="E642" s="242"/>
      <c r="F642" s="241" t="s">
        <v>4988</v>
      </c>
      <c r="G642" s="241">
        <v>11</v>
      </c>
      <c r="H642" s="241" t="s">
        <v>4988</v>
      </c>
      <c r="I642" s="242"/>
      <c r="J642" s="242"/>
      <c r="K642" s="281" t="s">
        <v>3112</v>
      </c>
      <c r="L642" s="243">
        <v>42583</v>
      </c>
      <c r="M642" s="244" t="s">
        <v>300</v>
      </c>
      <c r="N642" s="281" t="s">
        <v>3113</v>
      </c>
      <c r="O642" s="318">
        <v>12120</v>
      </c>
      <c r="P642" s="246" t="s">
        <v>3114</v>
      </c>
      <c r="Q642" s="265" t="s">
        <v>226</v>
      </c>
      <c r="R642" s="242"/>
      <c r="S642" s="248" t="s">
        <v>226</v>
      </c>
      <c r="T642" s="249">
        <v>42585</v>
      </c>
      <c r="U642" s="262"/>
      <c r="V642" s="322" t="s">
        <v>112</v>
      </c>
      <c r="W642" s="252">
        <v>42585</v>
      </c>
      <c r="X642" s="253"/>
      <c r="Y642" s="263"/>
      <c r="Z642" s="263"/>
      <c r="AA642" s="263"/>
      <c r="AB642" s="263"/>
      <c r="AC642" s="277"/>
      <c r="AD642" s="257"/>
      <c r="AE642" s="258" t="s">
        <v>404</v>
      </c>
    </row>
    <row r="643" spans="1:31" ht="24.95" customHeight="1" x14ac:dyDescent="0.25">
      <c r="A643" s="232">
        <v>639</v>
      </c>
      <c r="B643" s="295" t="s">
        <v>3115</v>
      </c>
      <c r="C643" s="241">
        <f t="shared" si="9"/>
        <v>11</v>
      </c>
      <c r="D643" s="295"/>
      <c r="E643" s="242"/>
      <c r="F643" s="241" t="s">
        <v>4989</v>
      </c>
      <c r="G643" s="241">
        <v>11</v>
      </c>
      <c r="H643" s="241" t="s">
        <v>4989</v>
      </c>
      <c r="I643" s="242"/>
      <c r="J643" s="242"/>
      <c r="K643" s="281" t="s">
        <v>3117</v>
      </c>
      <c r="L643" s="243">
        <v>42580</v>
      </c>
      <c r="M643" s="244" t="s">
        <v>467</v>
      </c>
      <c r="N643" s="281" t="s">
        <v>3118</v>
      </c>
      <c r="O643" s="318">
        <v>500000</v>
      </c>
      <c r="P643" s="246" t="s">
        <v>3119</v>
      </c>
      <c r="Q643" s="265" t="s">
        <v>226</v>
      </c>
      <c r="R643" s="242"/>
      <c r="S643" s="248" t="s">
        <v>226</v>
      </c>
      <c r="T643" s="249">
        <v>42585</v>
      </c>
      <c r="U643" s="262"/>
      <c r="V643" s="322" t="s">
        <v>112</v>
      </c>
      <c r="W643" s="252">
        <v>42585</v>
      </c>
      <c r="X643" s="253"/>
      <c r="Y643" s="263"/>
      <c r="Z643" s="263"/>
      <c r="AA643" s="263"/>
      <c r="AB643" s="263"/>
      <c r="AC643" s="277"/>
      <c r="AD643" s="257"/>
      <c r="AE643" s="258" t="s">
        <v>404</v>
      </c>
    </row>
    <row r="644" spans="1:31" ht="24.95" customHeight="1" x14ac:dyDescent="0.25">
      <c r="A644" s="232">
        <v>640</v>
      </c>
      <c r="B644" s="242">
        <v>0</v>
      </c>
      <c r="C644" s="241">
        <f t="shared" si="9"/>
        <v>1</v>
      </c>
      <c r="D644" s="242"/>
      <c r="E644" s="242"/>
      <c r="F644" s="241" t="s">
        <v>4990</v>
      </c>
      <c r="G644" s="241">
        <v>11</v>
      </c>
      <c r="H644" s="241" t="s">
        <v>4990</v>
      </c>
      <c r="I644" s="242"/>
      <c r="J644" s="242"/>
      <c r="K644" s="242"/>
      <c r="L644" s="243">
        <v>42578</v>
      </c>
      <c r="M644" s="244" t="s">
        <v>300</v>
      </c>
      <c r="N644" s="281" t="s">
        <v>3507</v>
      </c>
      <c r="O644" s="318">
        <v>11000</v>
      </c>
      <c r="P644" s="246" t="s">
        <v>3508</v>
      </c>
      <c r="Q644" s="265" t="s">
        <v>226</v>
      </c>
      <c r="R644" s="242"/>
      <c r="S644" s="248" t="s">
        <v>226</v>
      </c>
      <c r="T644" s="249">
        <v>42587</v>
      </c>
      <c r="U644" s="262"/>
      <c r="V644" s="322" t="s">
        <v>112</v>
      </c>
      <c r="W644" s="252">
        <v>42587</v>
      </c>
      <c r="X644" s="253"/>
      <c r="Y644" s="263"/>
      <c r="Z644" s="263"/>
      <c r="AA644" s="263"/>
      <c r="AB644" s="263"/>
      <c r="AC644" s="256" t="s">
        <v>220</v>
      </c>
      <c r="AD644" s="257"/>
      <c r="AE644" s="258">
        <v>42593</v>
      </c>
    </row>
    <row r="645" spans="1:31" ht="24.95" customHeight="1" x14ac:dyDescent="0.25">
      <c r="A645" s="232">
        <v>641</v>
      </c>
      <c r="B645" s="295" t="s">
        <v>3509</v>
      </c>
      <c r="C645" s="241">
        <f t="shared" si="9"/>
        <v>11</v>
      </c>
      <c r="D645" s="295"/>
      <c r="E645" s="242"/>
      <c r="F645" s="241" t="s">
        <v>4991</v>
      </c>
      <c r="G645" s="241">
        <v>11</v>
      </c>
      <c r="H645" s="241" t="s">
        <v>4991</v>
      </c>
      <c r="I645" s="242"/>
      <c r="J645" s="242"/>
      <c r="K645" s="281" t="s">
        <v>3511</v>
      </c>
      <c r="L645" s="243">
        <v>42555</v>
      </c>
      <c r="M645" s="244" t="s">
        <v>271</v>
      </c>
      <c r="N645" s="281" t="s">
        <v>3512</v>
      </c>
      <c r="O645" s="318">
        <v>4000</v>
      </c>
      <c r="P645" s="246" t="s">
        <v>3513</v>
      </c>
      <c r="Q645" s="265" t="s">
        <v>226</v>
      </c>
      <c r="R645" s="242"/>
      <c r="S645" s="248" t="s">
        <v>226</v>
      </c>
      <c r="T645" s="249">
        <v>42587</v>
      </c>
      <c r="U645" s="262"/>
      <c r="V645" s="322" t="s">
        <v>70</v>
      </c>
      <c r="W645" s="252">
        <v>42587</v>
      </c>
      <c r="X645" s="253"/>
      <c r="Y645" s="263"/>
      <c r="Z645" s="263"/>
      <c r="AA645" s="263"/>
      <c r="AB645" s="263"/>
      <c r="AC645" s="256" t="s">
        <v>220</v>
      </c>
      <c r="AD645" s="257">
        <v>42587</v>
      </c>
      <c r="AE645" s="258">
        <v>6</v>
      </c>
    </row>
    <row r="646" spans="1:31" ht="24.95" customHeight="1" x14ac:dyDescent="0.25">
      <c r="A646" s="232">
        <v>642</v>
      </c>
      <c r="B646" s="295" t="s">
        <v>3514</v>
      </c>
      <c r="C646" s="241">
        <f t="shared" si="9"/>
        <v>11</v>
      </c>
      <c r="D646" s="295"/>
      <c r="E646" s="242"/>
      <c r="F646" s="241" t="s">
        <v>4992</v>
      </c>
      <c r="G646" s="241">
        <v>11</v>
      </c>
      <c r="H646" s="241" t="s">
        <v>4992</v>
      </c>
      <c r="I646" s="242"/>
      <c r="J646" s="242"/>
      <c r="K646" s="281" t="s">
        <v>3516</v>
      </c>
      <c r="L646" s="243">
        <v>42584</v>
      </c>
      <c r="M646" s="244" t="s">
        <v>2267</v>
      </c>
      <c r="N646" s="281" t="s">
        <v>698</v>
      </c>
      <c r="O646" s="318">
        <v>19711</v>
      </c>
      <c r="P646" s="246" t="s">
        <v>3517</v>
      </c>
      <c r="Q646" s="265" t="s">
        <v>226</v>
      </c>
      <c r="R646" s="242"/>
      <c r="S646" s="248" t="s">
        <v>116</v>
      </c>
      <c r="T646" s="249">
        <v>42586</v>
      </c>
      <c r="U646" s="262"/>
      <c r="V646" s="322" t="s">
        <v>112</v>
      </c>
      <c r="W646" s="252">
        <v>42587</v>
      </c>
      <c r="X646" s="253"/>
      <c r="Y646" s="263"/>
      <c r="Z646" s="263"/>
      <c r="AA646" s="263"/>
      <c r="AB646" s="263"/>
      <c r="AC646" s="256" t="s">
        <v>220</v>
      </c>
      <c r="AD646" s="257">
        <v>42587</v>
      </c>
      <c r="AE646" s="258">
        <v>6</v>
      </c>
    </row>
    <row r="647" spans="1:31" ht="24.95" customHeight="1" x14ac:dyDescent="0.25">
      <c r="A647" s="232">
        <v>643</v>
      </c>
      <c r="B647" s="295" t="s">
        <v>3518</v>
      </c>
      <c r="C647" s="241">
        <f t="shared" si="9"/>
        <v>11</v>
      </c>
      <c r="D647" s="295"/>
      <c r="E647" s="242"/>
      <c r="F647" s="241" t="s">
        <v>4993</v>
      </c>
      <c r="G647" s="241">
        <v>11</v>
      </c>
      <c r="H647" s="241" t="s">
        <v>4993</v>
      </c>
      <c r="I647" s="242"/>
      <c r="J647" s="242"/>
      <c r="K647" s="281" t="s">
        <v>3520</v>
      </c>
      <c r="L647" s="243">
        <v>42584</v>
      </c>
      <c r="M647" s="244" t="s">
        <v>271</v>
      </c>
      <c r="N647" s="281" t="s">
        <v>3521</v>
      </c>
      <c r="O647" s="318">
        <v>40500</v>
      </c>
      <c r="P647" s="246" t="s">
        <v>3522</v>
      </c>
      <c r="Q647" s="265" t="s">
        <v>226</v>
      </c>
      <c r="R647" s="242"/>
      <c r="S647" s="248" t="s">
        <v>116</v>
      </c>
      <c r="T647" s="249">
        <v>42587</v>
      </c>
      <c r="U647" s="262"/>
      <c r="V647" s="322" t="s">
        <v>70</v>
      </c>
      <c r="W647" s="252">
        <v>42587</v>
      </c>
      <c r="X647" s="253"/>
      <c r="Y647" s="263"/>
      <c r="Z647" s="263"/>
      <c r="AA647" s="263"/>
      <c r="AB647" s="263"/>
      <c r="AC647" s="256" t="s">
        <v>220</v>
      </c>
      <c r="AD647" s="257">
        <v>42587</v>
      </c>
      <c r="AE647" s="258">
        <v>6</v>
      </c>
    </row>
    <row r="648" spans="1:31" ht="24.95" customHeight="1" x14ac:dyDescent="0.25">
      <c r="A648" s="232">
        <v>644</v>
      </c>
      <c r="B648" s="295" t="s">
        <v>3523</v>
      </c>
      <c r="C648" s="241">
        <f t="shared" si="9"/>
        <v>11</v>
      </c>
      <c r="D648" s="295"/>
      <c r="E648" s="242"/>
      <c r="F648" s="241" t="s">
        <v>4994</v>
      </c>
      <c r="G648" s="241">
        <v>11</v>
      </c>
      <c r="H648" s="241" t="s">
        <v>4994</v>
      </c>
      <c r="I648" s="242"/>
      <c r="J648" s="242"/>
      <c r="K648" s="281" t="s">
        <v>3525</v>
      </c>
      <c r="L648" s="243">
        <v>42580</v>
      </c>
      <c r="M648" s="244" t="s">
        <v>509</v>
      </c>
      <c r="N648" s="242" t="s">
        <v>3526</v>
      </c>
      <c r="O648" s="338">
        <v>498032.73</v>
      </c>
      <c r="P648" s="246" t="s">
        <v>3527</v>
      </c>
      <c r="Q648" s="265" t="s">
        <v>226</v>
      </c>
      <c r="R648" s="242"/>
      <c r="S648" s="248" t="s">
        <v>116</v>
      </c>
      <c r="T648" s="249">
        <v>42586</v>
      </c>
      <c r="U648" s="262"/>
      <c r="V648" s="322" t="s">
        <v>112</v>
      </c>
      <c r="W648" s="252">
        <v>42587</v>
      </c>
      <c r="X648" s="253"/>
      <c r="Y648" s="263"/>
      <c r="Z648" s="263"/>
      <c r="AA648" s="263"/>
      <c r="AB648" s="263"/>
      <c r="AC648" s="256" t="s">
        <v>220</v>
      </c>
      <c r="AD648" s="257">
        <v>42587</v>
      </c>
      <c r="AE648" s="258">
        <v>6</v>
      </c>
    </row>
    <row r="649" spans="1:31" ht="24.95" customHeight="1" x14ac:dyDescent="0.25">
      <c r="A649" s="232">
        <v>645</v>
      </c>
      <c r="B649" s="295" t="s">
        <v>3528</v>
      </c>
      <c r="C649" s="241">
        <f t="shared" si="9"/>
        <v>11</v>
      </c>
      <c r="D649" s="295"/>
      <c r="E649" s="242"/>
      <c r="F649" s="241" t="s">
        <v>4995</v>
      </c>
      <c r="G649" s="241">
        <v>11</v>
      </c>
      <c r="H649" s="241" t="s">
        <v>4995</v>
      </c>
      <c r="I649" s="242"/>
      <c r="J649" s="242"/>
      <c r="K649" s="281" t="s">
        <v>3530</v>
      </c>
      <c r="L649" s="243">
        <v>42586</v>
      </c>
      <c r="M649" s="244" t="s">
        <v>271</v>
      </c>
      <c r="N649" s="264" t="s">
        <v>3531</v>
      </c>
      <c r="O649" s="318">
        <v>22500</v>
      </c>
      <c r="P649" s="246" t="s">
        <v>3532</v>
      </c>
      <c r="Q649" s="265" t="s">
        <v>226</v>
      </c>
      <c r="R649" s="242"/>
      <c r="S649" s="248" t="s">
        <v>226</v>
      </c>
      <c r="T649" s="249">
        <v>42587</v>
      </c>
      <c r="U649" s="262"/>
      <c r="V649" s="322" t="s">
        <v>70</v>
      </c>
      <c r="W649" s="252">
        <v>42587</v>
      </c>
      <c r="X649" s="253"/>
      <c r="Y649" s="263"/>
      <c r="Z649" s="263"/>
      <c r="AA649" s="263"/>
      <c r="AB649" s="263"/>
      <c r="AC649" s="256" t="s">
        <v>220</v>
      </c>
      <c r="AD649" s="257">
        <v>42587</v>
      </c>
      <c r="AE649" s="258">
        <v>6</v>
      </c>
    </row>
    <row r="650" spans="1:31" ht="24.95" customHeight="1" x14ac:dyDescent="0.25">
      <c r="A650" s="232">
        <v>646</v>
      </c>
      <c r="B650" s="295" t="s">
        <v>3533</v>
      </c>
      <c r="C650" s="241">
        <f t="shared" ref="C650:C679" si="10">LEN(B650)</f>
        <v>11</v>
      </c>
      <c r="D650" s="295"/>
      <c r="E650" s="242"/>
      <c r="F650" s="241" t="s">
        <v>4996</v>
      </c>
      <c r="G650" s="241">
        <v>11</v>
      </c>
      <c r="H650" s="241" t="s">
        <v>4996</v>
      </c>
      <c r="I650" s="242"/>
      <c r="J650" s="242"/>
      <c r="K650" s="281" t="s">
        <v>3535</v>
      </c>
      <c r="L650" s="243">
        <v>42583</v>
      </c>
      <c r="M650" s="244" t="s">
        <v>467</v>
      </c>
      <c r="N650" s="264" t="s">
        <v>3536</v>
      </c>
      <c r="O650" s="318">
        <v>500000</v>
      </c>
      <c r="P650" s="246" t="s">
        <v>3537</v>
      </c>
      <c r="Q650" s="265" t="s">
        <v>226</v>
      </c>
      <c r="R650" s="242"/>
      <c r="S650" s="248" t="s">
        <v>116</v>
      </c>
      <c r="T650" s="249">
        <v>42586</v>
      </c>
      <c r="U650" s="262"/>
      <c r="V650" s="322" t="s">
        <v>112</v>
      </c>
      <c r="W650" s="252">
        <v>42587</v>
      </c>
      <c r="X650" s="253"/>
      <c r="Y650" s="263"/>
      <c r="Z650" s="263"/>
      <c r="AA650" s="263"/>
      <c r="AB650" s="263"/>
      <c r="AC650" s="256" t="s">
        <v>220</v>
      </c>
      <c r="AD650" s="257">
        <v>42587</v>
      </c>
      <c r="AE650" s="258">
        <v>6</v>
      </c>
    </row>
    <row r="651" spans="1:31" ht="24.95" customHeight="1" x14ac:dyDescent="0.25">
      <c r="A651" s="232">
        <v>647</v>
      </c>
      <c r="B651" s="295" t="s">
        <v>3538</v>
      </c>
      <c r="C651" s="241">
        <f t="shared" si="10"/>
        <v>11</v>
      </c>
      <c r="D651" s="295"/>
      <c r="E651" s="242"/>
      <c r="F651" s="241" t="s">
        <v>4997</v>
      </c>
      <c r="G651" s="241">
        <v>11</v>
      </c>
      <c r="H651" s="241" t="s">
        <v>4997</v>
      </c>
      <c r="I651" s="242"/>
      <c r="J651" s="242"/>
      <c r="K651" s="281" t="s">
        <v>3540</v>
      </c>
      <c r="L651" s="243">
        <v>42583</v>
      </c>
      <c r="M651" s="244" t="s">
        <v>467</v>
      </c>
      <c r="N651" s="264" t="s">
        <v>3541</v>
      </c>
      <c r="O651" s="318">
        <v>500000</v>
      </c>
      <c r="P651" s="246" t="s">
        <v>3542</v>
      </c>
      <c r="Q651" s="265" t="s">
        <v>226</v>
      </c>
      <c r="R651" s="242"/>
      <c r="S651" s="248" t="s">
        <v>116</v>
      </c>
      <c r="T651" s="249">
        <v>42586</v>
      </c>
      <c r="U651" s="262"/>
      <c r="V651" s="322" t="s">
        <v>112</v>
      </c>
      <c r="W651" s="252">
        <v>42587</v>
      </c>
      <c r="X651" s="253"/>
      <c r="Y651" s="263"/>
      <c r="Z651" s="263"/>
      <c r="AA651" s="263"/>
      <c r="AB651" s="263"/>
      <c r="AC651" s="256" t="s">
        <v>220</v>
      </c>
      <c r="AD651" s="257">
        <v>42587</v>
      </c>
      <c r="AE651" s="258">
        <v>6</v>
      </c>
    </row>
    <row r="652" spans="1:31" ht="24.95" customHeight="1" x14ac:dyDescent="0.25">
      <c r="A652" s="232">
        <v>648</v>
      </c>
      <c r="B652" s="241" t="s">
        <v>3543</v>
      </c>
      <c r="C652" s="241">
        <f t="shared" si="10"/>
        <v>11</v>
      </c>
      <c r="D652" s="241"/>
      <c r="E652" s="242"/>
      <c r="F652" s="241" t="s">
        <v>4998</v>
      </c>
      <c r="G652" s="241">
        <v>11</v>
      </c>
      <c r="H652" s="241" t="s">
        <v>4998</v>
      </c>
      <c r="I652" s="242"/>
      <c r="J652" s="242"/>
      <c r="K652" s="281" t="s">
        <v>3545</v>
      </c>
      <c r="L652" s="243">
        <v>42577</v>
      </c>
      <c r="M652" s="244" t="s">
        <v>511</v>
      </c>
      <c r="N652" s="281" t="s">
        <v>3546</v>
      </c>
      <c r="O652" s="318">
        <v>11084</v>
      </c>
      <c r="P652" s="246" t="s">
        <v>3547</v>
      </c>
      <c r="Q652" s="265" t="s">
        <v>226</v>
      </c>
      <c r="R652" s="242"/>
      <c r="S652" s="248" t="s">
        <v>116</v>
      </c>
      <c r="T652" s="249">
        <v>42586</v>
      </c>
      <c r="U652" s="262"/>
      <c r="V652" s="322" t="s">
        <v>112</v>
      </c>
      <c r="W652" s="252">
        <v>42587</v>
      </c>
      <c r="X652" s="253"/>
      <c r="Y652" s="263"/>
      <c r="Z652" s="263"/>
      <c r="AA652" s="263"/>
      <c r="AB652" s="263"/>
      <c r="AC652" s="256" t="s">
        <v>220</v>
      </c>
      <c r="AD652" s="257">
        <v>42587</v>
      </c>
      <c r="AE652" s="258">
        <v>6</v>
      </c>
    </row>
    <row r="653" spans="1:31" ht="24.95" customHeight="1" x14ac:dyDescent="0.25">
      <c r="A653" s="232">
        <v>649</v>
      </c>
      <c r="B653" s="241" t="s">
        <v>3548</v>
      </c>
      <c r="C653" s="241">
        <f t="shared" si="10"/>
        <v>11</v>
      </c>
      <c r="D653" s="241"/>
      <c r="E653" s="242"/>
      <c r="F653" s="241" t="s">
        <v>4999</v>
      </c>
      <c r="G653" s="241">
        <v>11</v>
      </c>
      <c r="H653" s="241" t="s">
        <v>4999</v>
      </c>
      <c r="I653" s="242"/>
      <c r="J653" s="242"/>
      <c r="K653" s="281" t="s">
        <v>3550</v>
      </c>
      <c r="L653" s="243">
        <v>42586</v>
      </c>
      <c r="M653" s="244" t="s">
        <v>271</v>
      </c>
      <c r="N653" s="281" t="s">
        <v>3551</v>
      </c>
      <c r="O653" s="318">
        <v>2000</v>
      </c>
      <c r="P653" s="246" t="s">
        <v>3552</v>
      </c>
      <c r="Q653" s="265" t="s">
        <v>203</v>
      </c>
      <c r="R653" s="242"/>
      <c r="S653" s="248" t="s">
        <v>116</v>
      </c>
      <c r="T653" s="249">
        <v>42587</v>
      </c>
      <c r="U653" s="262"/>
      <c r="V653" s="322" t="s">
        <v>70</v>
      </c>
      <c r="W653" s="252">
        <v>42587</v>
      </c>
      <c r="X653" s="253"/>
      <c r="Y653" s="263"/>
      <c r="Z653" s="263"/>
      <c r="AA653" s="263"/>
      <c r="AB653" s="263"/>
      <c r="AC653" s="256" t="s">
        <v>220</v>
      </c>
      <c r="AD653" s="257">
        <v>42587</v>
      </c>
      <c r="AE653" s="258">
        <v>6</v>
      </c>
    </row>
    <row r="654" spans="1:31" ht="24.95" customHeight="1" x14ac:dyDescent="0.25">
      <c r="A654" s="232">
        <v>650</v>
      </c>
      <c r="B654" s="241" t="s">
        <v>3553</v>
      </c>
      <c r="C654" s="241">
        <f t="shared" si="10"/>
        <v>11</v>
      </c>
      <c r="D654" s="241"/>
      <c r="E654" s="242"/>
      <c r="F654" s="241" t="s">
        <v>5000</v>
      </c>
      <c r="G654" s="241">
        <v>11</v>
      </c>
      <c r="H654" s="241" t="s">
        <v>5000</v>
      </c>
      <c r="I654" s="242"/>
      <c r="J654" s="242"/>
      <c r="K654" s="281" t="s">
        <v>3545</v>
      </c>
      <c r="L654" s="243">
        <v>42583</v>
      </c>
      <c r="M654" s="244" t="s">
        <v>509</v>
      </c>
      <c r="N654" s="281" t="s">
        <v>3555</v>
      </c>
      <c r="O654" s="318">
        <v>419658</v>
      </c>
      <c r="P654" s="246" t="s">
        <v>3556</v>
      </c>
      <c r="Q654" s="265" t="s">
        <v>226</v>
      </c>
      <c r="R654" s="242"/>
      <c r="S654" s="248" t="s">
        <v>116</v>
      </c>
      <c r="T654" s="249">
        <v>42586</v>
      </c>
      <c r="U654" s="262"/>
      <c r="V654" s="262" t="s">
        <v>205</v>
      </c>
      <c r="W654" s="252">
        <v>42587</v>
      </c>
      <c r="X654" s="253"/>
      <c r="Y654" s="263"/>
      <c r="Z654" s="263"/>
      <c r="AA654" s="263"/>
      <c r="AB654" s="263"/>
      <c r="AC654" s="256" t="s">
        <v>220</v>
      </c>
      <c r="AD654" s="257">
        <v>42587</v>
      </c>
      <c r="AE654" s="258">
        <v>6</v>
      </c>
    </row>
    <row r="655" spans="1:31" ht="24.95" customHeight="1" x14ac:dyDescent="0.25">
      <c r="A655" s="232">
        <v>651</v>
      </c>
      <c r="B655" s="241" t="s">
        <v>3557</v>
      </c>
      <c r="C655" s="241">
        <f t="shared" si="10"/>
        <v>11</v>
      </c>
      <c r="D655" s="241"/>
      <c r="E655" s="242"/>
      <c r="F655" s="241" t="s">
        <v>5001</v>
      </c>
      <c r="G655" s="241">
        <v>11</v>
      </c>
      <c r="H655" s="241" t="s">
        <v>5001</v>
      </c>
      <c r="I655" s="242"/>
      <c r="J655" s="242"/>
      <c r="K655" s="281" t="s">
        <v>3559</v>
      </c>
      <c r="L655" s="243">
        <v>42586</v>
      </c>
      <c r="M655" s="244" t="s">
        <v>271</v>
      </c>
      <c r="N655" s="281" t="s">
        <v>1298</v>
      </c>
      <c r="O655" s="318">
        <v>2300</v>
      </c>
      <c r="P655" s="246" t="s">
        <v>3560</v>
      </c>
      <c r="Q655" s="265" t="s">
        <v>203</v>
      </c>
      <c r="R655" s="242"/>
      <c r="S655" s="248" t="s">
        <v>116</v>
      </c>
      <c r="T655" s="249">
        <v>42587</v>
      </c>
      <c r="U655" s="262"/>
      <c r="V655" s="322" t="s">
        <v>70</v>
      </c>
      <c r="W655" s="252">
        <v>42587</v>
      </c>
      <c r="X655" s="253"/>
      <c r="Y655" s="263"/>
      <c r="Z655" s="263"/>
      <c r="AA655" s="263"/>
      <c r="AB655" s="263"/>
      <c r="AC655" s="256" t="s">
        <v>220</v>
      </c>
      <c r="AD655" s="257">
        <v>42587</v>
      </c>
      <c r="AE655" s="258">
        <v>6</v>
      </c>
    </row>
    <row r="656" spans="1:31" ht="24.95" customHeight="1" x14ac:dyDescent="0.25">
      <c r="A656" s="232">
        <v>652</v>
      </c>
      <c r="B656" s="295" t="s">
        <v>3561</v>
      </c>
      <c r="C656" s="241">
        <f t="shared" si="10"/>
        <v>11</v>
      </c>
      <c r="D656" s="295"/>
      <c r="E656" s="242"/>
      <c r="F656" s="242"/>
      <c r="G656" s="241">
        <v>0</v>
      </c>
      <c r="H656" s="241"/>
      <c r="I656" s="242"/>
      <c r="J656" s="242"/>
      <c r="K656" s="242"/>
      <c r="L656" s="339">
        <v>42577</v>
      </c>
      <c r="M656" s="244" t="s">
        <v>284</v>
      </c>
      <c r="N656" s="264" t="s">
        <v>285</v>
      </c>
      <c r="O656" s="318">
        <v>11567064</v>
      </c>
      <c r="P656" s="246" t="s">
        <v>3562</v>
      </c>
      <c r="Q656" s="265" t="s">
        <v>56</v>
      </c>
      <c r="R656" s="242"/>
      <c r="S656" s="248" t="s">
        <v>203</v>
      </c>
      <c r="T656" s="249">
        <v>42586</v>
      </c>
      <c r="U656" s="313" t="s">
        <v>286</v>
      </c>
      <c r="V656" s="322" t="s">
        <v>70</v>
      </c>
      <c r="W656" s="252">
        <v>42587</v>
      </c>
      <c r="X656" s="253" t="s">
        <v>3692</v>
      </c>
      <c r="Y656" s="263"/>
      <c r="Z656" s="263"/>
      <c r="AA656" s="263"/>
      <c r="AB656" s="263"/>
      <c r="AC656" s="256" t="s">
        <v>220</v>
      </c>
      <c r="AD656" s="257">
        <v>42587</v>
      </c>
      <c r="AE656" s="258">
        <v>6</v>
      </c>
    </row>
    <row r="657" spans="1:31" ht="24.95" customHeight="1" x14ac:dyDescent="0.25">
      <c r="A657" s="232">
        <v>653</v>
      </c>
      <c r="B657" s="295" t="s">
        <v>3563</v>
      </c>
      <c r="C657" s="241">
        <f t="shared" si="10"/>
        <v>11</v>
      </c>
      <c r="D657" s="295"/>
      <c r="E657" s="242"/>
      <c r="F657" s="241" t="s">
        <v>5002</v>
      </c>
      <c r="G657" s="241">
        <v>11</v>
      </c>
      <c r="H657" s="241" t="s">
        <v>5002</v>
      </c>
      <c r="I657" s="242"/>
      <c r="J657" s="242"/>
      <c r="K657" s="281" t="s">
        <v>3565</v>
      </c>
      <c r="L657" s="243">
        <v>42586</v>
      </c>
      <c r="M657" s="244" t="s">
        <v>271</v>
      </c>
      <c r="N657" s="264" t="s">
        <v>3521</v>
      </c>
      <c r="O657" s="318">
        <v>19000</v>
      </c>
      <c r="P657" s="246" t="s">
        <v>3566</v>
      </c>
      <c r="Q657" s="265" t="s">
        <v>203</v>
      </c>
      <c r="R657" s="242"/>
      <c r="S657" s="248" t="s">
        <v>116</v>
      </c>
      <c r="T657" s="249">
        <v>42587</v>
      </c>
      <c r="U657" s="262"/>
      <c r="V657" s="322" t="s">
        <v>70</v>
      </c>
      <c r="W657" s="252">
        <v>42587</v>
      </c>
      <c r="X657" s="254"/>
      <c r="Y657" s="263"/>
      <c r="Z657" s="263"/>
      <c r="AA657" s="263"/>
      <c r="AB657" s="263"/>
      <c r="AC657" s="256" t="s">
        <v>220</v>
      </c>
      <c r="AD657" s="257">
        <v>42587</v>
      </c>
      <c r="AE657" s="258">
        <v>6</v>
      </c>
    </row>
    <row r="658" spans="1:31" ht="24.95" customHeight="1" x14ac:dyDescent="0.25">
      <c r="A658" s="232">
        <v>654</v>
      </c>
      <c r="B658" s="295" t="s">
        <v>3567</v>
      </c>
      <c r="C658" s="241">
        <f t="shared" si="10"/>
        <v>11</v>
      </c>
      <c r="D658" s="295"/>
      <c r="E658" s="242"/>
      <c r="F658" s="241" t="s">
        <v>5003</v>
      </c>
      <c r="G658" s="241">
        <v>11</v>
      </c>
      <c r="H658" s="241" t="s">
        <v>5003</v>
      </c>
      <c r="I658" s="242"/>
      <c r="J658" s="242"/>
      <c r="K658" s="281" t="s">
        <v>3569</v>
      </c>
      <c r="L658" s="243">
        <v>42587</v>
      </c>
      <c r="M658" s="244" t="s">
        <v>221</v>
      </c>
      <c r="N658" s="264" t="s">
        <v>3570</v>
      </c>
      <c r="O658" s="318">
        <v>8500</v>
      </c>
      <c r="P658" s="246" t="s">
        <v>3571</v>
      </c>
      <c r="Q658" s="265" t="s">
        <v>203</v>
      </c>
      <c r="R658" s="242"/>
      <c r="S658" s="248" t="s">
        <v>203</v>
      </c>
      <c r="T658" s="249">
        <v>42587</v>
      </c>
      <c r="U658" s="262"/>
      <c r="V658" s="322" t="s">
        <v>70</v>
      </c>
      <c r="W658" s="252">
        <v>42587</v>
      </c>
      <c r="X658" s="254"/>
      <c r="Y658" s="263"/>
      <c r="Z658" s="263"/>
      <c r="AA658" s="263"/>
      <c r="AB658" s="263"/>
      <c r="AC658" s="256" t="s">
        <v>220</v>
      </c>
      <c r="AD658" s="257">
        <v>42587</v>
      </c>
      <c r="AE658" s="258">
        <v>6</v>
      </c>
    </row>
    <row r="659" spans="1:31" ht="24.95" customHeight="1" x14ac:dyDescent="0.25">
      <c r="A659" s="232">
        <v>655</v>
      </c>
      <c r="B659" s="295" t="s">
        <v>3572</v>
      </c>
      <c r="C659" s="241">
        <f t="shared" si="10"/>
        <v>11</v>
      </c>
      <c r="D659" s="295"/>
      <c r="E659" s="242"/>
      <c r="F659" s="241" t="s">
        <v>5004</v>
      </c>
      <c r="G659" s="241">
        <v>11</v>
      </c>
      <c r="H659" s="241" t="s">
        <v>5004</v>
      </c>
      <c r="I659" s="242"/>
      <c r="J659" s="242"/>
      <c r="K659" s="281" t="s">
        <v>3574</v>
      </c>
      <c r="L659" s="243">
        <v>42586</v>
      </c>
      <c r="M659" s="244" t="s">
        <v>271</v>
      </c>
      <c r="N659" s="264" t="s">
        <v>3575</v>
      </c>
      <c r="O659" s="318">
        <v>33000</v>
      </c>
      <c r="P659" s="246" t="s">
        <v>3576</v>
      </c>
      <c r="Q659" s="265" t="s">
        <v>203</v>
      </c>
      <c r="R659" s="242"/>
      <c r="S659" s="248" t="s">
        <v>203</v>
      </c>
      <c r="T659" s="249">
        <v>42586</v>
      </c>
      <c r="U659" s="262"/>
      <c r="V659" s="322" t="s">
        <v>70</v>
      </c>
      <c r="W659" s="252">
        <v>42587</v>
      </c>
      <c r="X659" s="254"/>
      <c r="Y659" s="263"/>
      <c r="Z659" s="263"/>
      <c r="AA659" s="263"/>
      <c r="AB659" s="263"/>
      <c r="AC659" s="256" t="s">
        <v>220</v>
      </c>
      <c r="AD659" s="257">
        <v>42587</v>
      </c>
      <c r="AE659" s="258">
        <v>6</v>
      </c>
    </row>
    <row r="660" spans="1:31" ht="24.95" customHeight="1" x14ac:dyDescent="0.25">
      <c r="A660" s="232">
        <v>656</v>
      </c>
      <c r="B660" s="295" t="s">
        <v>3577</v>
      </c>
      <c r="C660" s="241">
        <f t="shared" si="10"/>
        <v>11</v>
      </c>
      <c r="D660" s="295"/>
      <c r="E660" s="242"/>
      <c r="F660" s="241" t="s">
        <v>5005</v>
      </c>
      <c r="G660" s="241">
        <v>11</v>
      </c>
      <c r="H660" s="241" t="s">
        <v>5005</v>
      </c>
      <c r="I660" s="242"/>
      <c r="J660" s="242"/>
      <c r="K660" s="281" t="s">
        <v>3579</v>
      </c>
      <c r="L660" s="243">
        <v>42586</v>
      </c>
      <c r="M660" s="244" t="s">
        <v>271</v>
      </c>
      <c r="N660" s="264" t="s">
        <v>3580</v>
      </c>
      <c r="O660" s="318">
        <v>33000</v>
      </c>
      <c r="P660" s="246" t="s">
        <v>3581</v>
      </c>
      <c r="Q660" s="265" t="s">
        <v>203</v>
      </c>
      <c r="R660" s="242"/>
      <c r="S660" s="248" t="s">
        <v>203</v>
      </c>
      <c r="T660" s="249">
        <v>42586</v>
      </c>
      <c r="U660" s="262"/>
      <c r="V660" s="322" t="s">
        <v>70</v>
      </c>
      <c r="W660" s="252">
        <v>42587</v>
      </c>
      <c r="X660" s="254"/>
      <c r="Y660" s="263"/>
      <c r="Z660" s="263"/>
      <c r="AA660" s="263"/>
      <c r="AB660" s="263"/>
      <c r="AC660" s="256" t="s">
        <v>220</v>
      </c>
      <c r="AD660" s="257">
        <v>42587</v>
      </c>
      <c r="AE660" s="258">
        <v>6</v>
      </c>
    </row>
    <row r="661" spans="1:31" ht="24.95" customHeight="1" x14ac:dyDescent="0.25">
      <c r="A661" s="232">
        <v>657</v>
      </c>
      <c r="B661" s="295" t="s">
        <v>3582</v>
      </c>
      <c r="C661" s="241">
        <f t="shared" si="10"/>
        <v>11</v>
      </c>
      <c r="D661" s="295"/>
      <c r="E661" s="242"/>
      <c r="F661" s="241" t="s">
        <v>5006</v>
      </c>
      <c r="G661" s="241">
        <v>11</v>
      </c>
      <c r="H661" s="241" t="s">
        <v>5006</v>
      </c>
      <c r="I661" s="242"/>
      <c r="J661" s="242"/>
      <c r="K661" s="281" t="s">
        <v>3584</v>
      </c>
      <c r="L661" s="243">
        <v>42586</v>
      </c>
      <c r="M661" s="244" t="s">
        <v>271</v>
      </c>
      <c r="N661" s="264" t="s">
        <v>3585</v>
      </c>
      <c r="O661" s="318">
        <v>33000</v>
      </c>
      <c r="P661" s="246" t="s">
        <v>3586</v>
      </c>
      <c r="Q661" s="265" t="s">
        <v>203</v>
      </c>
      <c r="R661" s="242"/>
      <c r="S661" s="248" t="s">
        <v>203</v>
      </c>
      <c r="T661" s="249">
        <v>42586</v>
      </c>
      <c r="U661" s="262"/>
      <c r="V661" s="322" t="s">
        <v>70</v>
      </c>
      <c r="W661" s="252">
        <v>42587</v>
      </c>
      <c r="X661" s="254"/>
      <c r="Y661" s="263"/>
      <c r="Z661" s="263"/>
      <c r="AA661" s="263"/>
      <c r="AB661" s="263"/>
      <c r="AC661" s="256" t="s">
        <v>220</v>
      </c>
      <c r="AD661" s="257">
        <v>42587</v>
      </c>
      <c r="AE661" s="258">
        <v>6</v>
      </c>
    </row>
    <row r="662" spans="1:31" ht="24.95" customHeight="1" x14ac:dyDescent="0.25">
      <c r="A662" s="232">
        <v>658</v>
      </c>
      <c r="B662" s="295" t="s">
        <v>3587</v>
      </c>
      <c r="C662" s="241">
        <f t="shared" si="10"/>
        <v>11</v>
      </c>
      <c r="D662" s="295"/>
      <c r="E662" s="242"/>
      <c r="F662" s="241" t="s">
        <v>5007</v>
      </c>
      <c r="G662" s="241">
        <v>11</v>
      </c>
      <c r="H662" s="241" t="s">
        <v>5007</v>
      </c>
      <c r="I662" s="242"/>
      <c r="J662" s="242"/>
      <c r="K662" s="281" t="s">
        <v>3589</v>
      </c>
      <c r="L662" s="243">
        <v>42586</v>
      </c>
      <c r="M662" s="244" t="s">
        <v>271</v>
      </c>
      <c r="N662" s="264" t="s">
        <v>3590</v>
      </c>
      <c r="O662" s="318">
        <v>4000</v>
      </c>
      <c r="P662" s="246" t="s">
        <v>3591</v>
      </c>
      <c r="Q662" s="265" t="s">
        <v>203</v>
      </c>
      <c r="R662" s="242"/>
      <c r="S662" s="248" t="s">
        <v>203</v>
      </c>
      <c r="T662" s="249">
        <v>42586</v>
      </c>
      <c r="U662" s="262"/>
      <c r="V662" s="322" t="s">
        <v>70</v>
      </c>
      <c r="W662" s="252">
        <v>42587</v>
      </c>
      <c r="X662" s="254"/>
      <c r="Y662" s="263"/>
      <c r="Z662" s="263"/>
      <c r="AA662" s="263"/>
      <c r="AB662" s="263"/>
      <c r="AC662" s="256" t="s">
        <v>220</v>
      </c>
      <c r="AD662" s="257">
        <v>42587</v>
      </c>
      <c r="AE662" s="258">
        <v>6</v>
      </c>
    </row>
    <row r="663" spans="1:31" ht="24.95" customHeight="1" x14ac:dyDescent="0.25">
      <c r="A663" s="232">
        <v>659</v>
      </c>
      <c r="B663" s="295" t="s">
        <v>3592</v>
      </c>
      <c r="C663" s="241">
        <f t="shared" si="10"/>
        <v>11</v>
      </c>
      <c r="D663" s="295"/>
      <c r="E663" s="242"/>
      <c r="F663" s="241" t="s">
        <v>5008</v>
      </c>
      <c r="G663" s="241">
        <v>11</v>
      </c>
      <c r="H663" s="241" t="s">
        <v>5008</v>
      </c>
      <c r="I663" s="242"/>
      <c r="J663" s="242"/>
      <c r="K663" s="281" t="s">
        <v>3565</v>
      </c>
      <c r="L663" s="243">
        <v>42587</v>
      </c>
      <c r="M663" s="244" t="s">
        <v>301</v>
      </c>
      <c r="N663" s="264" t="s">
        <v>2588</v>
      </c>
      <c r="O663" s="318">
        <v>7936</v>
      </c>
      <c r="P663" s="246" t="s">
        <v>3594</v>
      </c>
      <c r="Q663" s="265" t="s">
        <v>203</v>
      </c>
      <c r="R663" s="242"/>
      <c r="S663" s="248" t="s">
        <v>203</v>
      </c>
      <c r="T663" s="249">
        <v>42587</v>
      </c>
      <c r="U663" s="262"/>
      <c r="V663" s="322" t="s">
        <v>70</v>
      </c>
      <c r="W663" s="252">
        <v>42587</v>
      </c>
      <c r="X663" s="254"/>
      <c r="Y663" s="263"/>
      <c r="Z663" s="263"/>
      <c r="AA663" s="263"/>
      <c r="AB663" s="263"/>
      <c r="AC663" s="256" t="s">
        <v>220</v>
      </c>
      <c r="AD663" s="257">
        <v>42587</v>
      </c>
      <c r="AE663" s="258">
        <v>6</v>
      </c>
    </row>
    <row r="664" spans="1:31" ht="24.95" customHeight="1" x14ac:dyDescent="0.25">
      <c r="A664" s="232">
        <v>660</v>
      </c>
      <c r="B664" s="295" t="s">
        <v>3595</v>
      </c>
      <c r="C664" s="241">
        <f t="shared" si="10"/>
        <v>11</v>
      </c>
      <c r="D664" s="295"/>
      <c r="E664" s="242"/>
      <c r="F664" s="241" t="s">
        <v>5009</v>
      </c>
      <c r="G664" s="241">
        <v>11</v>
      </c>
      <c r="H664" s="241" t="s">
        <v>5009</v>
      </c>
      <c r="I664" s="242"/>
      <c r="J664" s="242"/>
      <c r="K664" s="281" t="s">
        <v>3597</v>
      </c>
      <c r="L664" s="243">
        <v>42586</v>
      </c>
      <c r="M664" s="244" t="s">
        <v>271</v>
      </c>
      <c r="N664" s="264" t="s">
        <v>3598</v>
      </c>
      <c r="O664" s="318">
        <v>33000</v>
      </c>
      <c r="P664" s="246" t="s">
        <v>3599</v>
      </c>
      <c r="Q664" s="265" t="s">
        <v>203</v>
      </c>
      <c r="R664" s="242"/>
      <c r="S664" s="248" t="s">
        <v>203</v>
      </c>
      <c r="T664" s="249">
        <v>42586</v>
      </c>
      <c r="U664" s="262"/>
      <c r="V664" s="322" t="s">
        <v>70</v>
      </c>
      <c r="W664" s="252">
        <v>42587</v>
      </c>
      <c r="X664" s="254"/>
      <c r="Y664" s="263"/>
      <c r="Z664" s="263"/>
      <c r="AA664" s="263"/>
      <c r="AB664" s="263"/>
      <c r="AC664" s="256" t="s">
        <v>220</v>
      </c>
      <c r="AD664" s="257">
        <v>42587</v>
      </c>
      <c r="AE664" s="258">
        <v>6</v>
      </c>
    </row>
    <row r="665" spans="1:31" ht="24.95" customHeight="1" x14ac:dyDescent="0.25">
      <c r="A665" s="232">
        <v>661</v>
      </c>
      <c r="B665" s="295" t="s">
        <v>3600</v>
      </c>
      <c r="C665" s="241">
        <f t="shared" si="10"/>
        <v>11</v>
      </c>
      <c r="D665" s="295"/>
      <c r="E665" s="242"/>
      <c r="F665" s="241" t="s">
        <v>5010</v>
      </c>
      <c r="G665" s="241">
        <v>11</v>
      </c>
      <c r="H665" s="241" t="s">
        <v>5010</v>
      </c>
      <c r="I665" s="242"/>
      <c r="J665" s="242"/>
      <c r="K665" s="281" t="s">
        <v>3602</v>
      </c>
      <c r="L665" s="243">
        <v>42586</v>
      </c>
      <c r="M665" s="244" t="s">
        <v>271</v>
      </c>
      <c r="N665" s="264" t="s">
        <v>3603</v>
      </c>
      <c r="O665" s="318">
        <v>35000</v>
      </c>
      <c r="P665" s="246" t="s">
        <v>3604</v>
      </c>
      <c r="Q665" s="265" t="s">
        <v>203</v>
      </c>
      <c r="R665" s="242"/>
      <c r="S665" s="248" t="s">
        <v>203</v>
      </c>
      <c r="T665" s="249">
        <v>42586</v>
      </c>
      <c r="U665" s="262"/>
      <c r="V665" s="322" t="s">
        <v>70</v>
      </c>
      <c r="W665" s="252">
        <v>42587</v>
      </c>
      <c r="X665" s="254"/>
      <c r="Y665" s="263"/>
      <c r="Z665" s="263"/>
      <c r="AA665" s="263"/>
      <c r="AB665" s="263"/>
      <c r="AC665" s="256" t="s">
        <v>220</v>
      </c>
      <c r="AD665" s="257">
        <v>42587</v>
      </c>
      <c r="AE665" s="258">
        <v>6</v>
      </c>
    </row>
    <row r="666" spans="1:31" ht="24.95" customHeight="1" x14ac:dyDescent="0.25">
      <c r="A666" s="232">
        <v>662</v>
      </c>
      <c r="B666" s="295" t="s">
        <v>3605</v>
      </c>
      <c r="C666" s="241">
        <f t="shared" si="10"/>
        <v>11</v>
      </c>
      <c r="D666" s="295"/>
      <c r="E666" s="242"/>
      <c r="F666" s="241" t="s">
        <v>5011</v>
      </c>
      <c r="G666" s="241">
        <v>11</v>
      </c>
      <c r="H666" s="241" t="s">
        <v>5011</v>
      </c>
      <c r="I666" s="242"/>
      <c r="J666" s="242"/>
      <c r="K666" s="281" t="s">
        <v>3602</v>
      </c>
      <c r="L666" s="243">
        <v>42586</v>
      </c>
      <c r="M666" s="244" t="s">
        <v>271</v>
      </c>
      <c r="N666" s="264" t="s">
        <v>3551</v>
      </c>
      <c r="O666" s="318">
        <v>7500</v>
      </c>
      <c r="P666" s="246" t="s">
        <v>3607</v>
      </c>
      <c r="Q666" s="265" t="s">
        <v>203</v>
      </c>
      <c r="R666" s="242"/>
      <c r="S666" s="248" t="s">
        <v>203</v>
      </c>
      <c r="T666" s="249">
        <v>42586</v>
      </c>
      <c r="U666" s="262"/>
      <c r="V666" s="322" t="s">
        <v>70</v>
      </c>
      <c r="W666" s="252">
        <v>42587</v>
      </c>
      <c r="X666" s="254"/>
      <c r="Y666" s="263"/>
      <c r="Z666" s="263"/>
      <c r="AA666" s="263"/>
      <c r="AB666" s="263"/>
      <c r="AC666" s="256" t="s">
        <v>220</v>
      </c>
      <c r="AD666" s="257">
        <v>42587</v>
      </c>
      <c r="AE666" s="258">
        <v>6</v>
      </c>
    </row>
    <row r="667" spans="1:31" ht="24.95" customHeight="1" x14ac:dyDescent="0.25">
      <c r="A667" s="232">
        <v>663</v>
      </c>
      <c r="B667" s="295" t="s">
        <v>3608</v>
      </c>
      <c r="C667" s="241">
        <f t="shared" si="10"/>
        <v>11</v>
      </c>
      <c r="D667" s="295"/>
      <c r="E667" s="242"/>
      <c r="F667" s="241" t="s">
        <v>5012</v>
      </c>
      <c r="G667" s="241">
        <v>11</v>
      </c>
      <c r="H667" s="241" t="s">
        <v>5012</v>
      </c>
      <c r="I667" s="242"/>
      <c r="J667" s="242"/>
      <c r="K667" s="281" t="s">
        <v>3610</v>
      </c>
      <c r="L667" s="243">
        <v>42587</v>
      </c>
      <c r="M667" s="244" t="s">
        <v>271</v>
      </c>
      <c r="N667" s="264" t="s">
        <v>3570</v>
      </c>
      <c r="O667" s="318">
        <v>8500</v>
      </c>
      <c r="P667" s="246" t="s">
        <v>3552</v>
      </c>
      <c r="Q667" s="265" t="s">
        <v>203</v>
      </c>
      <c r="R667" s="242"/>
      <c r="S667" s="248" t="s">
        <v>203</v>
      </c>
      <c r="T667" s="249">
        <v>42587</v>
      </c>
      <c r="U667" s="262"/>
      <c r="V667" s="322" t="s">
        <v>70</v>
      </c>
      <c r="W667" s="252">
        <v>42587</v>
      </c>
      <c r="X667" s="254"/>
      <c r="Y667" s="263"/>
      <c r="Z667" s="263"/>
      <c r="AA667" s="263"/>
      <c r="AB667" s="263"/>
      <c r="AC667" s="256" t="s">
        <v>220</v>
      </c>
      <c r="AD667" s="257">
        <v>42587</v>
      </c>
      <c r="AE667" s="258">
        <v>6</v>
      </c>
    </row>
    <row r="668" spans="1:31" ht="24.95" customHeight="1" x14ac:dyDescent="0.25">
      <c r="A668" s="232">
        <v>664</v>
      </c>
      <c r="B668" s="295" t="s">
        <v>3611</v>
      </c>
      <c r="C668" s="241">
        <f t="shared" si="10"/>
        <v>11</v>
      </c>
      <c r="D668" s="295"/>
      <c r="E668" s="242"/>
      <c r="F668" s="241" t="s">
        <v>5013</v>
      </c>
      <c r="G668" s="241">
        <v>11</v>
      </c>
      <c r="H668" s="241" t="s">
        <v>5013</v>
      </c>
      <c r="I668" s="242"/>
      <c r="J668" s="242"/>
      <c r="K668" s="281" t="s">
        <v>3613</v>
      </c>
      <c r="L668" s="243">
        <v>42587</v>
      </c>
      <c r="M668" s="244" t="s">
        <v>497</v>
      </c>
      <c r="N668" s="264" t="s">
        <v>3614</v>
      </c>
      <c r="O668" s="318">
        <v>6900</v>
      </c>
      <c r="P668" s="246" t="s">
        <v>3615</v>
      </c>
      <c r="Q668" s="265" t="s">
        <v>203</v>
      </c>
      <c r="R668" s="242"/>
      <c r="S668" s="248" t="s">
        <v>203</v>
      </c>
      <c r="T668" s="249">
        <v>42587</v>
      </c>
      <c r="U668" s="262"/>
      <c r="V668" s="322" t="s">
        <v>70</v>
      </c>
      <c r="W668" s="252">
        <v>42587</v>
      </c>
      <c r="X668" s="254"/>
      <c r="Y668" s="263"/>
      <c r="Z668" s="263"/>
      <c r="AA668" s="263"/>
      <c r="AB668" s="263"/>
      <c r="AC668" s="256" t="s">
        <v>220</v>
      </c>
      <c r="AD668" s="257">
        <v>42587</v>
      </c>
      <c r="AE668" s="258">
        <v>6</v>
      </c>
    </row>
    <row r="669" spans="1:31" ht="24.95" customHeight="1" x14ac:dyDescent="0.25">
      <c r="A669" s="232">
        <v>665</v>
      </c>
      <c r="B669" s="295" t="s">
        <v>3616</v>
      </c>
      <c r="C669" s="241">
        <f t="shared" si="10"/>
        <v>11</v>
      </c>
      <c r="D669" s="295"/>
      <c r="E669" s="242"/>
      <c r="F669" s="241" t="s">
        <v>5014</v>
      </c>
      <c r="G669" s="241">
        <v>11</v>
      </c>
      <c r="H669" s="241" t="s">
        <v>5014</v>
      </c>
      <c r="I669" s="242"/>
      <c r="J669" s="242"/>
      <c r="K669" s="281" t="s">
        <v>3618</v>
      </c>
      <c r="L669" s="243">
        <v>42587</v>
      </c>
      <c r="M669" s="244" t="s">
        <v>497</v>
      </c>
      <c r="N669" s="264" t="s">
        <v>3614</v>
      </c>
      <c r="O669" s="318">
        <v>6900</v>
      </c>
      <c r="P669" s="246" t="s">
        <v>3619</v>
      </c>
      <c r="Q669" s="265" t="s">
        <v>203</v>
      </c>
      <c r="R669" s="242"/>
      <c r="S669" s="248" t="s">
        <v>203</v>
      </c>
      <c r="T669" s="249">
        <v>42587</v>
      </c>
      <c r="U669" s="262"/>
      <c r="V669" s="322" t="s">
        <v>70</v>
      </c>
      <c r="W669" s="252">
        <v>42587</v>
      </c>
      <c r="X669" s="254"/>
      <c r="Y669" s="263"/>
      <c r="Z669" s="263"/>
      <c r="AA669" s="263"/>
      <c r="AB669" s="263"/>
      <c r="AC669" s="256" t="s">
        <v>220</v>
      </c>
      <c r="AD669" s="257">
        <v>42587</v>
      </c>
      <c r="AE669" s="258">
        <v>6</v>
      </c>
    </row>
    <row r="670" spans="1:31" ht="24.95" customHeight="1" x14ac:dyDescent="0.25">
      <c r="A670" s="232">
        <v>666</v>
      </c>
      <c r="B670" s="295" t="s">
        <v>3620</v>
      </c>
      <c r="C670" s="241">
        <f t="shared" si="10"/>
        <v>11</v>
      </c>
      <c r="D670" s="295"/>
      <c r="E670" s="242"/>
      <c r="F670" s="241" t="s">
        <v>5015</v>
      </c>
      <c r="G670" s="241">
        <v>11</v>
      </c>
      <c r="H670" s="241" t="s">
        <v>5015</v>
      </c>
      <c r="I670" s="242"/>
      <c r="J670" s="242"/>
      <c r="K670" s="281" t="s">
        <v>3622</v>
      </c>
      <c r="L670" s="243">
        <v>42587</v>
      </c>
      <c r="M670" s="244" t="s">
        <v>221</v>
      </c>
      <c r="N670" s="264" t="s">
        <v>3623</v>
      </c>
      <c r="O670" s="318">
        <v>12445</v>
      </c>
      <c r="P670" s="246" t="s">
        <v>3624</v>
      </c>
      <c r="Q670" s="265" t="s">
        <v>203</v>
      </c>
      <c r="R670" s="242"/>
      <c r="S670" s="248" t="s">
        <v>203</v>
      </c>
      <c r="T670" s="249">
        <v>42587</v>
      </c>
      <c r="U670" s="262"/>
      <c r="V670" s="322" t="s">
        <v>70</v>
      </c>
      <c r="W670" s="252">
        <v>42587</v>
      </c>
      <c r="X670" s="254"/>
      <c r="Y670" s="263"/>
      <c r="Z670" s="263"/>
      <c r="AA670" s="263"/>
      <c r="AB670" s="263"/>
      <c r="AC670" s="256" t="s">
        <v>220</v>
      </c>
      <c r="AD670" s="257">
        <v>42587</v>
      </c>
      <c r="AE670" s="258">
        <v>6</v>
      </c>
    </row>
    <row r="671" spans="1:31" ht="24.95" customHeight="1" x14ac:dyDescent="0.25">
      <c r="A671" s="232">
        <v>667</v>
      </c>
      <c r="B671" s="295" t="s">
        <v>3625</v>
      </c>
      <c r="C671" s="241">
        <f t="shared" si="10"/>
        <v>11</v>
      </c>
      <c r="D671" s="295"/>
      <c r="E671" s="242"/>
      <c r="F671" s="241" t="s">
        <v>5016</v>
      </c>
      <c r="G671" s="241">
        <v>11</v>
      </c>
      <c r="H671" s="241" t="s">
        <v>5016</v>
      </c>
      <c r="I671" s="242"/>
      <c r="J671" s="242"/>
      <c r="K671" s="281" t="s">
        <v>3627</v>
      </c>
      <c r="L671" s="243">
        <v>42587</v>
      </c>
      <c r="M671" s="244" t="s">
        <v>571</v>
      </c>
      <c r="N671" s="264" t="s">
        <v>811</v>
      </c>
      <c r="O671" s="318">
        <v>252494</v>
      </c>
      <c r="P671" s="246" t="s">
        <v>3652</v>
      </c>
      <c r="Q671" s="265" t="s">
        <v>203</v>
      </c>
      <c r="R671" s="242"/>
      <c r="S671" s="248" t="s">
        <v>203</v>
      </c>
      <c r="T671" s="249">
        <v>42587</v>
      </c>
      <c r="U671" s="262"/>
      <c r="V671" s="322" t="s">
        <v>70</v>
      </c>
      <c r="W671" s="252">
        <v>42587</v>
      </c>
      <c r="X671" s="254"/>
      <c r="Y671" s="263"/>
      <c r="Z671" s="263"/>
      <c r="AA671" s="263"/>
      <c r="AB671" s="263"/>
      <c r="AC671" s="256" t="s">
        <v>220</v>
      </c>
      <c r="AD671" s="257">
        <v>42587</v>
      </c>
      <c r="AE671" s="258">
        <v>6</v>
      </c>
    </row>
    <row r="672" spans="1:31" ht="24.95" customHeight="1" x14ac:dyDescent="0.25">
      <c r="A672" s="232">
        <v>668</v>
      </c>
      <c r="B672" s="295" t="s">
        <v>3653</v>
      </c>
      <c r="C672" s="241">
        <f t="shared" si="10"/>
        <v>11</v>
      </c>
      <c r="D672" s="295"/>
      <c r="E672" s="242"/>
      <c r="F672" s="241" t="s">
        <v>5017</v>
      </c>
      <c r="G672" s="241">
        <v>11</v>
      </c>
      <c r="H672" s="241" t="s">
        <v>5017</v>
      </c>
      <c r="I672" s="242"/>
      <c r="J672" s="242"/>
      <c r="K672" s="281" t="s">
        <v>3655</v>
      </c>
      <c r="L672" s="243">
        <v>42584</v>
      </c>
      <c r="M672" s="244" t="s">
        <v>228</v>
      </c>
      <c r="N672" s="242"/>
      <c r="O672" s="242"/>
      <c r="P672" s="246" t="s">
        <v>3656</v>
      </c>
      <c r="Q672" s="265" t="s">
        <v>247</v>
      </c>
      <c r="R672" s="242"/>
      <c r="S672" s="248" t="s">
        <v>116</v>
      </c>
      <c r="T672" s="249">
        <v>42586</v>
      </c>
      <c r="U672" s="262"/>
      <c r="V672" s="322" t="s">
        <v>112</v>
      </c>
      <c r="W672" s="252">
        <v>42591</v>
      </c>
      <c r="X672" s="254"/>
      <c r="Y672" s="263"/>
      <c r="Z672" s="263"/>
      <c r="AA672" s="263"/>
      <c r="AB672" s="263"/>
      <c r="AC672" s="256" t="s">
        <v>3657</v>
      </c>
      <c r="AD672" s="257">
        <v>42587</v>
      </c>
      <c r="AE672" s="258">
        <v>6</v>
      </c>
    </row>
    <row r="673" spans="1:31" ht="24.95" customHeight="1" x14ac:dyDescent="0.25">
      <c r="A673" s="232">
        <v>669</v>
      </c>
      <c r="B673" s="295" t="s">
        <v>3658</v>
      </c>
      <c r="C673" s="241">
        <f t="shared" si="10"/>
        <v>11</v>
      </c>
      <c r="D673" s="295"/>
      <c r="E673" s="242"/>
      <c r="F673" s="241" t="s">
        <v>5018</v>
      </c>
      <c r="G673" s="241">
        <v>11</v>
      </c>
      <c r="H673" s="241" t="s">
        <v>5018</v>
      </c>
      <c r="I673" s="242"/>
      <c r="J673" s="242"/>
      <c r="K673" s="281" t="s">
        <v>3660</v>
      </c>
      <c r="L673" s="243">
        <v>42587</v>
      </c>
      <c r="M673" s="244" t="s">
        <v>271</v>
      </c>
      <c r="N673" s="264" t="s">
        <v>3661</v>
      </c>
      <c r="O673" s="318">
        <v>2500</v>
      </c>
      <c r="P673" s="246" t="s">
        <v>3662</v>
      </c>
      <c r="Q673" s="265" t="s">
        <v>203</v>
      </c>
      <c r="R673" s="242"/>
      <c r="S673" s="248" t="s">
        <v>203</v>
      </c>
      <c r="T673" s="249">
        <v>42587</v>
      </c>
      <c r="U673" s="262"/>
      <c r="V673" s="322" t="s">
        <v>70</v>
      </c>
      <c r="W673" s="252">
        <v>42587</v>
      </c>
      <c r="X673" s="254"/>
      <c r="Y673" s="263"/>
      <c r="Z673" s="263"/>
      <c r="AA673" s="263"/>
      <c r="AB673" s="263"/>
      <c r="AC673" s="256" t="s">
        <v>3657</v>
      </c>
      <c r="AD673" s="257">
        <v>42587</v>
      </c>
      <c r="AE673" s="258">
        <v>6</v>
      </c>
    </row>
    <row r="674" spans="1:31" ht="24.95" customHeight="1" x14ac:dyDescent="0.25">
      <c r="A674" s="232">
        <v>670</v>
      </c>
      <c r="B674" s="295" t="s">
        <v>3663</v>
      </c>
      <c r="C674" s="241">
        <f t="shared" si="10"/>
        <v>11</v>
      </c>
      <c r="D674" s="295"/>
      <c r="E674" s="242"/>
      <c r="F674" s="241" t="s">
        <v>5019</v>
      </c>
      <c r="G674" s="241">
        <v>11</v>
      </c>
      <c r="H674" s="241" t="s">
        <v>5019</v>
      </c>
      <c r="I674" s="242"/>
      <c r="J674" s="242"/>
      <c r="K674" s="281" t="s">
        <v>3665</v>
      </c>
      <c r="L674" s="243">
        <v>42571</v>
      </c>
      <c r="M674" s="244" t="s">
        <v>497</v>
      </c>
      <c r="N674" s="264" t="s">
        <v>3666</v>
      </c>
      <c r="O674" s="318">
        <v>60500</v>
      </c>
      <c r="P674" s="246" t="s">
        <v>3667</v>
      </c>
      <c r="Q674" s="265" t="s">
        <v>247</v>
      </c>
      <c r="R674" s="242"/>
      <c r="S674" s="248" t="s">
        <v>116</v>
      </c>
      <c r="T674" s="249">
        <v>42587</v>
      </c>
      <c r="U674" s="262"/>
      <c r="V674" s="322" t="s">
        <v>70</v>
      </c>
      <c r="W674" s="252">
        <v>42591</v>
      </c>
      <c r="X674" s="254"/>
      <c r="Y674" s="263"/>
      <c r="Z674" s="263"/>
      <c r="AA674" s="263"/>
      <c r="AB674" s="263"/>
      <c r="AC674" s="256" t="s">
        <v>207</v>
      </c>
      <c r="AD674" s="257">
        <v>42587</v>
      </c>
      <c r="AE674" s="258">
        <v>6</v>
      </c>
    </row>
    <row r="675" spans="1:31" ht="24.95" customHeight="1" x14ac:dyDescent="0.25">
      <c r="A675" s="232">
        <v>671</v>
      </c>
      <c r="B675" s="295" t="s">
        <v>3668</v>
      </c>
      <c r="C675" s="241">
        <f t="shared" si="10"/>
        <v>11</v>
      </c>
      <c r="D675" s="295"/>
      <c r="E675" s="242"/>
      <c r="F675" s="241" t="s">
        <v>5020</v>
      </c>
      <c r="G675" s="241">
        <v>11</v>
      </c>
      <c r="H675" s="241" t="s">
        <v>5020</v>
      </c>
      <c r="I675" s="242"/>
      <c r="J675" s="242"/>
      <c r="K675" s="281" t="s">
        <v>3670</v>
      </c>
      <c r="L675" s="243">
        <v>42577</v>
      </c>
      <c r="M675" s="244" t="s">
        <v>3250</v>
      </c>
      <c r="N675" s="264" t="s">
        <v>3546</v>
      </c>
      <c r="O675" s="318">
        <v>69575</v>
      </c>
      <c r="P675" s="246" t="s">
        <v>3671</v>
      </c>
      <c r="Q675" s="265" t="s">
        <v>247</v>
      </c>
      <c r="R675" s="242"/>
      <c r="S675" s="248" t="s">
        <v>116</v>
      </c>
      <c r="T675" s="249">
        <v>42590</v>
      </c>
      <c r="U675" s="262"/>
      <c r="V675" s="322" t="s">
        <v>112</v>
      </c>
      <c r="W675" s="252">
        <v>42590</v>
      </c>
      <c r="X675" s="254"/>
      <c r="Y675" s="263"/>
      <c r="Z675" s="263"/>
      <c r="AA675" s="263"/>
      <c r="AB675" s="263"/>
      <c r="AC675" s="256" t="s">
        <v>207</v>
      </c>
      <c r="AD675" s="257">
        <v>42590</v>
      </c>
      <c r="AE675" s="258">
        <v>3</v>
      </c>
    </row>
    <row r="676" spans="1:31" ht="24.95" customHeight="1" x14ac:dyDescent="0.25">
      <c r="A676" s="232">
        <v>672</v>
      </c>
      <c r="B676" s="295" t="s">
        <v>3693</v>
      </c>
      <c r="C676" s="241">
        <f t="shared" si="10"/>
        <v>11</v>
      </c>
      <c r="D676" s="295"/>
      <c r="E676" s="242"/>
      <c r="F676" s="241" t="s">
        <v>5021</v>
      </c>
      <c r="G676" s="241">
        <v>11</v>
      </c>
      <c r="H676" s="241" t="s">
        <v>5021</v>
      </c>
      <c r="I676" s="242"/>
      <c r="J676" s="242"/>
      <c r="K676" s="281" t="s">
        <v>3695</v>
      </c>
      <c r="L676" s="243">
        <v>42583</v>
      </c>
      <c r="M676" s="244" t="s">
        <v>511</v>
      </c>
      <c r="N676" s="264" t="s">
        <v>2116</v>
      </c>
      <c r="O676" s="318">
        <v>51444</v>
      </c>
      <c r="P676" s="246" t="s">
        <v>3696</v>
      </c>
      <c r="Q676" s="265" t="s">
        <v>226</v>
      </c>
      <c r="R676" s="242"/>
      <c r="S676" s="248" t="s">
        <v>116</v>
      </c>
      <c r="T676" s="249">
        <v>42468</v>
      </c>
      <c r="U676" s="262"/>
      <c r="V676" s="322" t="s">
        <v>112</v>
      </c>
      <c r="W676" s="252">
        <v>42591</v>
      </c>
      <c r="X676" s="254"/>
      <c r="Y676" s="263"/>
      <c r="Z676" s="263"/>
      <c r="AA676" s="263"/>
      <c r="AB676" s="263"/>
      <c r="AC676" s="256" t="s">
        <v>207</v>
      </c>
      <c r="AD676" s="257">
        <v>42590</v>
      </c>
      <c r="AE676" s="258">
        <v>3</v>
      </c>
    </row>
    <row r="677" spans="1:31" ht="24.95" customHeight="1" x14ac:dyDescent="0.25">
      <c r="A677" s="232">
        <v>673</v>
      </c>
      <c r="B677" s="295" t="s">
        <v>3697</v>
      </c>
      <c r="C677" s="241">
        <f t="shared" si="10"/>
        <v>11</v>
      </c>
      <c r="D677" s="295"/>
      <c r="E677" s="242"/>
      <c r="F677" s="241" t="s">
        <v>5022</v>
      </c>
      <c r="G677" s="241">
        <v>11</v>
      </c>
      <c r="H677" s="241" t="s">
        <v>5022</v>
      </c>
      <c r="I677" s="242"/>
      <c r="J677" s="242"/>
      <c r="K677" s="281" t="s">
        <v>3699</v>
      </c>
      <c r="L677" s="243">
        <v>42586</v>
      </c>
      <c r="M677" s="244" t="s">
        <v>318</v>
      </c>
      <c r="N677" s="264" t="s">
        <v>3700</v>
      </c>
      <c r="O677" s="318">
        <v>31800</v>
      </c>
      <c r="P677" s="246" t="s">
        <v>3701</v>
      </c>
      <c r="Q677" s="265" t="s">
        <v>226</v>
      </c>
      <c r="R677" s="242"/>
      <c r="S677" s="248" t="s">
        <v>116</v>
      </c>
      <c r="T677" s="249">
        <v>42468</v>
      </c>
      <c r="U677" s="262"/>
      <c r="V677" s="322" t="s">
        <v>112</v>
      </c>
      <c r="W677" s="252">
        <v>42591</v>
      </c>
      <c r="X677" s="254"/>
      <c r="Y677" s="263"/>
      <c r="Z677" s="263"/>
      <c r="AA677" s="263"/>
      <c r="AB677" s="263"/>
      <c r="AC677" s="256" t="s">
        <v>207</v>
      </c>
      <c r="AD677" s="257"/>
      <c r="AE677" s="258">
        <v>42593</v>
      </c>
    </row>
    <row r="678" spans="1:31" ht="24.95" customHeight="1" x14ac:dyDescent="0.25">
      <c r="A678" s="232">
        <v>674</v>
      </c>
      <c r="B678" s="295" t="s">
        <v>3702</v>
      </c>
      <c r="C678" s="241">
        <f t="shared" si="10"/>
        <v>11</v>
      </c>
      <c r="D678" s="295"/>
      <c r="E678" s="242"/>
      <c r="F678" s="241" t="s">
        <v>5023</v>
      </c>
      <c r="G678" s="241">
        <v>11</v>
      </c>
      <c r="H678" s="241" t="s">
        <v>5023</v>
      </c>
      <c r="I678" s="242"/>
      <c r="J678" s="242"/>
      <c r="K678" s="281" t="s">
        <v>3704</v>
      </c>
      <c r="L678" s="243">
        <v>42586</v>
      </c>
      <c r="M678" s="244" t="s">
        <v>347</v>
      </c>
      <c r="N678" s="264" t="s">
        <v>3705</v>
      </c>
      <c r="O678" s="318">
        <v>375100</v>
      </c>
      <c r="P678" s="246" t="s">
        <v>3706</v>
      </c>
      <c r="Q678" s="265" t="s">
        <v>226</v>
      </c>
      <c r="R678" s="242"/>
      <c r="S678" s="248" t="s">
        <v>116</v>
      </c>
      <c r="T678" s="249">
        <v>42468</v>
      </c>
      <c r="U678" s="262"/>
      <c r="V678" s="322" t="s">
        <v>112</v>
      </c>
      <c r="W678" s="252">
        <v>42591</v>
      </c>
      <c r="X678" s="254"/>
      <c r="Y678" s="263"/>
      <c r="Z678" s="263"/>
      <c r="AA678" s="263"/>
      <c r="AB678" s="263"/>
      <c r="AC678" s="256" t="s">
        <v>207</v>
      </c>
      <c r="AD678" s="257"/>
      <c r="AE678" s="258">
        <v>42593</v>
      </c>
    </row>
    <row r="679" spans="1:31" ht="24.95" customHeight="1" x14ac:dyDescent="0.25">
      <c r="A679" s="232">
        <v>675</v>
      </c>
      <c r="B679" s="295" t="s">
        <v>3707</v>
      </c>
      <c r="C679" s="241">
        <f t="shared" si="10"/>
        <v>11</v>
      </c>
      <c r="D679" s="295"/>
      <c r="E679" s="242"/>
      <c r="F679" s="241" t="s">
        <v>5024</v>
      </c>
      <c r="G679" s="241">
        <v>11</v>
      </c>
      <c r="H679" s="241" t="s">
        <v>5024</v>
      </c>
      <c r="I679" s="242"/>
      <c r="J679" s="242"/>
      <c r="K679" s="281" t="s">
        <v>3709</v>
      </c>
      <c r="L679" s="243">
        <v>42586</v>
      </c>
      <c r="M679" s="244" t="s">
        <v>2263</v>
      </c>
      <c r="N679" s="264" t="s">
        <v>2550</v>
      </c>
      <c r="O679" s="318">
        <v>500000</v>
      </c>
      <c r="P679" s="246" t="s">
        <v>3710</v>
      </c>
      <c r="Q679" s="265" t="s">
        <v>226</v>
      </c>
      <c r="R679" s="242"/>
      <c r="S679" s="248" t="s">
        <v>116</v>
      </c>
      <c r="T679" s="249">
        <v>42468</v>
      </c>
      <c r="U679" s="262"/>
      <c r="V679" s="322" t="s">
        <v>112</v>
      </c>
      <c r="W679" s="252">
        <v>42591</v>
      </c>
      <c r="X679" s="263"/>
      <c r="Y679" s="263"/>
      <c r="Z679" s="263"/>
      <c r="AA679" s="263"/>
      <c r="AB679" s="263"/>
      <c r="AC679" s="256" t="s">
        <v>207</v>
      </c>
      <c r="AD679" s="257"/>
      <c r="AE679" s="258">
        <v>42593</v>
      </c>
    </row>
  </sheetData>
  <autoFilter ref="A8:AE679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99"/>
  </sheetPr>
  <dimension ref="B7:F1721"/>
  <sheetViews>
    <sheetView showGridLines="0" zoomScale="80" zoomScaleNormal="80" workbookViewId="0">
      <selection activeCell="A21" sqref="A21"/>
    </sheetView>
  </sheetViews>
  <sheetFormatPr baseColWidth="10" defaultRowHeight="15" x14ac:dyDescent="0.25"/>
  <cols>
    <col min="1" max="1" width="9.5703125" customWidth="1"/>
    <col min="2" max="2" width="72.85546875" customWidth="1"/>
    <col min="3" max="3" width="33.7109375" customWidth="1"/>
    <col min="4" max="4" width="30.5703125" customWidth="1"/>
    <col min="5" max="5" width="231.28515625" style="69" customWidth="1"/>
    <col min="6" max="6" width="12.5703125" style="108" customWidth="1"/>
    <col min="7" max="7" width="116.42578125" customWidth="1"/>
    <col min="8" max="8" width="54.7109375" customWidth="1"/>
    <col min="9" max="9" width="2.7109375" customWidth="1"/>
    <col min="10" max="10" width="16.7109375" customWidth="1"/>
  </cols>
  <sheetData>
    <row r="7" spans="2:6" ht="18.75" customHeight="1" x14ac:dyDescent="0.25"/>
    <row r="8" spans="2:6" s="106" customFormat="1" ht="31.5" x14ac:dyDescent="0.5">
      <c r="B8" s="107" t="s">
        <v>29</v>
      </c>
      <c r="C8" s="106" t="s">
        <v>220</v>
      </c>
      <c r="E8" s="107"/>
      <c r="F8" s="109"/>
    </row>
    <row r="10" spans="2:6" ht="31.5" x14ac:dyDescent="0.5">
      <c r="B10" s="549" t="s">
        <v>13</v>
      </c>
      <c r="C10" s="549" t="s">
        <v>14</v>
      </c>
      <c r="D10" s="106" t="s">
        <v>5652</v>
      </c>
      <c r="E10"/>
      <c r="F10"/>
    </row>
    <row r="11" spans="2:6" ht="15.75" x14ac:dyDescent="0.25">
      <c r="B11" s="501" t="s">
        <v>271</v>
      </c>
      <c r="C11" s="501"/>
      <c r="D11" s="507">
        <v>33</v>
      </c>
      <c r="E11"/>
      <c r="F11"/>
    </row>
    <row r="12" spans="2:6" ht="15.75" x14ac:dyDescent="0.25">
      <c r="B12" s="501" t="s">
        <v>217</v>
      </c>
      <c r="C12" s="501"/>
      <c r="D12" s="507">
        <v>18</v>
      </c>
      <c r="E12"/>
      <c r="F12"/>
    </row>
    <row r="13" spans="2:6" ht="15.75" x14ac:dyDescent="0.25">
      <c r="B13" s="501" t="s">
        <v>300</v>
      </c>
      <c r="C13" s="501"/>
      <c r="D13" s="507">
        <v>16</v>
      </c>
      <c r="E13"/>
      <c r="F13"/>
    </row>
    <row r="14" spans="2:6" ht="15.75" x14ac:dyDescent="0.25">
      <c r="B14" s="501" t="s">
        <v>246</v>
      </c>
      <c r="C14" s="501"/>
      <c r="D14" s="507">
        <v>12</v>
      </c>
      <c r="E14"/>
      <c r="F14"/>
    </row>
    <row r="15" spans="2:6" ht="15.75" x14ac:dyDescent="0.25">
      <c r="B15" s="501" t="s">
        <v>318</v>
      </c>
      <c r="C15" s="501"/>
      <c r="D15" s="507">
        <v>9</v>
      </c>
      <c r="E15"/>
      <c r="F15" s="110"/>
    </row>
    <row r="16" spans="2:6" ht="15.75" x14ac:dyDescent="0.25">
      <c r="B16" s="501" t="s">
        <v>323</v>
      </c>
      <c r="C16" s="501"/>
      <c r="D16" s="507">
        <v>8</v>
      </c>
      <c r="E16"/>
      <c r="F16" s="110"/>
    </row>
    <row r="17" spans="2:6" ht="15.75" x14ac:dyDescent="0.25">
      <c r="B17" s="501" t="s">
        <v>3124</v>
      </c>
      <c r="C17" s="501"/>
      <c r="D17" s="507">
        <v>5</v>
      </c>
      <c r="E17"/>
      <c r="F17" s="110"/>
    </row>
    <row r="18" spans="2:6" ht="15.75" x14ac:dyDescent="0.25">
      <c r="B18" s="501" t="s">
        <v>2263</v>
      </c>
      <c r="C18" s="501"/>
      <c r="D18" s="507">
        <v>5</v>
      </c>
      <c r="E18"/>
      <c r="F18" s="110"/>
    </row>
    <row r="19" spans="2:6" ht="15.75" x14ac:dyDescent="0.25">
      <c r="B19" s="501" t="s">
        <v>228</v>
      </c>
      <c r="C19" s="501"/>
      <c r="D19" s="507">
        <v>5</v>
      </c>
      <c r="E19"/>
      <c r="F19" s="110"/>
    </row>
    <row r="20" spans="2:6" ht="15.75" x14ac:dyDescent="0.25">
      <c r="B20" s="501" t="s">
        <v>339</v>
      </c>
      <c r="C20" s="501"/>
      <c r="D20" s="507">
        <v>4</v>
      </c>
      <c r="E20"/>
      <c r="F20" s="110"/>
    </row>
    <row r="21" spans="2:6" ht="15.75" x14ac:dyDescent="0.25">
      <c r="B21" s="501" t="s">
        <v>221</v>
      </c>
      <c r="C21" s="501"/>
      <c r="D21" s="507">
        <v>4</v>
      </c>
      <c r="E21"/>
      <c r="F21" s="110"/>
    </row>
    <row r="22" spans="2:6" ht="15.75" x14ac:dyDescent="0.25">
      <c r="B22" s="501" t="s">
        <v>347</v>
      </c>
      <c r="C22" s="501"/>
      <c r="D22" s="507">
        <v>4</v>
      </c>
      <c r="E22"/>
      <c r="F22" s="110"/>
    </row>
    <row r="23" spans="2:6" ht="15.75" x14ac:dyDescent="0.25">
      <c r="B23" s="501" t="s">
        <v>3277</v>
      </c>
      <c r="C23" s="501"/>
      <c r="D23" s="507">
        <v>4</v>
      </c>
      <c r="E23"/>
      <c r="F23" s="110"/>
    </row>
    <row r="24" spans="2:6" ht="15.75" x14ac:dyDescent="0.25">
      <c r="B24" s="501" t="s">
        <v>196</v>
      </c>
      <c r="C24" s="501"/>
      <c r="D24" s="507">
        <v>4</v>
      </c>
      <c r="E24"/>
      <c r="F24" s="110"/>
    </row>
    <row r="25" spans="2:6" ht="15.75" x14ac:dyDescent="0.25">
      <c r="B25" s="501" t="s">
        <v>467</v>
      </c>
      <c r="C25" s="501"/>
      <c r="D25" s="507">
        <v>4</v>
      </c>
      <c r="E25"/>
      <c r="F25" s="110"/>
    </row>
    <row r="26" spans="2:6" ht="15.75" x14ac:dyDescent="0.25">
      <c r="B26" s="501" t="s">
        <v>402</v>
      </c>
      <c r="C26" s="501"/>
      <c r="D26" s="507">
        <v>4</v>
      </c>
      <c r="E26"/>
      <c r="F26" s="110"/>
    </row>
    <row r="27" spans="2:6" ht="15.75" x14ac:dyDescent="0.25">
      <c r="B27" s="501" t="s">
        <v>497</v>
      </c>
      <c r="C27" s="501"/>
      <c r="D27" s="507">
        <v>3</v>
      </c>
      <c r="E27"/>
      <c r="F27" s="110"/>
    </row>
    <row r="28" spans="2:6" ht="15.75" x14ac:dyDescent="0.25">
      <c r="B28" s="501" t="s">
        <v>509</v>
      </c>
      <c r="C28" s="501"/>
      <c r="D28" s="507">
        <v>3</v>
      </c>
      <c r="E28"/>
      <c r="F28" s="110"/>
    </row>
    <row r="29" spans="2:6" ht="15.75" x14ac:dyDescent="0.25">
      <c r="B29" s="501" t="s">
        <v>394</v>
      </c>
      <c r="C29" s="501"/>
      <c r="D29" s="507">
        <v>3</v>
      </c>
      <c r="E29"/>
      <c r="F29" s="110"/>
    </row>
    <row r="30" spans="2:6" ht="15.75" x14ac:dyDescent="0.25">
      <c r="B30" s="501" t="s">
        <v>2267</v>
      </c>
      <c r="C30" s="501"/>
      <c r="D30" s="507">
        <v>3</v>
      </c>
      <c r="E30"/>
      <c r="F30"/>
    </row>
    <row r="31" spans="2:6" ht="15.75" x14ac:dyDescent="0.25">
      <c r="B31" s="501" t="s">
        <v>49</v>
      </c>
      <c r="C31" s="501"/>
      <c r="D31" s="507">
        <v>3</v>
      </c>
      <c r="E31"/>
      <c r="F31"/>
    </row>
    <row r="32" spans="2:6" ht="15.75" x14ac:dyDescent="0.25">
      <c r="B32" s="501" t="s">
        <v>519</v>
      </c>
      <c r="C32" s="501"/>
      <c r="D32" s="507">
        <v>3</v>
      </c>
      <c r="E32"/>
      <c r="F32"/>
    </row>
    <row r="33" spans="2:6" ht="15.75" x14ac:dyDescent="0.25">
      <c r="B33" s="501" t="s">
        <v>435</v>
      </c>
      <c r="C33" s="501"/>
      <c r="D33" s="507">
        <v>3</v>
      </c>
      <c r="E33"/>
      <c r="F33"/>
    </row>
    <row r="34" spans="2:6" ht="15.75" x14ac:dyDescent="0.25">
      <c r="B34" s="501" t="s">
        <v>235</v>
      </c>
      <c r="C34" s="501"/>
      <c r="D34" s="507">
        <v>3</v>
      </c>
      <c r="E34"/>
      <c r="F34"/>
    </row>
    <row r="35" spans="2:6" ht="15.75" x14ac:dyDescent="0.25">
      <c r="B35" s="501" t="s">
        <v>364</v>
      </c>
      <c r="C35" s="501"/>
      <c r="D35" s="507">
        <v>3</v>
      </c>
      <c r="E35"/>
      <c r="F35"/>
    </row>
    <row r="36" spans="2:6" ht="15.75" x14ac:dyDescent="0.25">
      <c r="B36" s="501" t="s">
        <v>5627</v>
      </c>
      <c r="C36" s="501" t="s">
        <v>5628</v>
      </c>
      <c r="D36" s="507">
        <v>1</v>
      </c>
      <c r="E36"/>
      <c r="F36"/>
    </row>
    <row r="37" spans="2:6" ht="15.75" x14ac:dyDescent="0.25">
      <c r="B37" s="501"/>
      <c r="C37" s="501" t="s">
        <v>256</v>
      </c>
      <c r="D37" s="507">
        <v>2</v>
      </c>
      <c r="E37"/>
      <c r="F37"/>
    </row>
    <row r="38" spans="2:6" ht="15.75" x14ac:dyDescent="0.25">
      <c r="B38" s="501" t="s">
        <v>284</v>
      </c>
      <c r="C38" s="501"/>
      <c r="D38" s="507">
        <v>3</v>
      </c>
      <c r="E38"/>
      <c r="F38"/>
    </row>
    <row r="39" spans="2:6" ht="15.75" x14ac:dyDescent="0.25">
      <c r="B39" s="501" t="s">
        <v>260</v>
      </c>
      <c r="C39" s="501"/>
      <c r="D39" s="507">
        <v>3</v>
      </c>
      <c r="E39"/>
      <c r="F39"/>
    </row>
    <row r="40" spans="2:6" ht="15.75" x14ac:dyDescent="0.25">
      <c r="B40" s="501" t="s">
        <v>47</v>
      </c>
      <c r="C40" s="501"/>
      <c r="D40" s="507">
        <v>2</v>
      </c>
      <c r="E40"/>
      <c r="F40"/>
    </row>
    <row r="41" spans="2:6" ht="15.75" x14ac:dyDescent="0.25">
      <c r="B41" s="501" t="s">
        <v>264</v>
      </c>
      <c r="C41" s="501"/>
      <c r="D41" s="507">
        <v>2</v>
      </c>
      <c r="E41"/>
      <c r="F41"/>
    </row>
    <row r="42" spans="2:6" ht="15.75" x14ac:dyDescent="0.25">
      <c r="B42" s="501" t="s">
        <v>199</v>
      </c>
      <c r="C42" s="501" t="s">
        <v>3166</v>
      </c>
      <c r="D42" s="507">
        <v>1</v>
      </c>
      <c r="E42"/>
      <c r="F42"/>
    </row>
    <row r="43" spans="2:6" ht="15.75" x14ac:dyDescent="0.25">
      <c r="B43" s="501"/>
      <c r="C43" s="501" t="s">
        <v>6253</v>
      </c>
      <c r="D43" s="507">
        <v>1</v>
      </c>
      <c r="E43"/>
      <c r="F43"/>
    </row>
    <row r="44" spans="2:6" ht="15.75" x14ac:dyDescent="0.25">
      <c r="B44" s="501" t="s">
        <v>267</v>
      </c>
      <c r="C44" s="501"/>
      <c r="D44" s="507">
        <v>2</v>
      </c>
      <c r="E44"/>
      <c r="F44"/>
    </row>
    <row r="45" spans="2:6" ht="15.75" x14ac:dyDescent="0.25">
      <c r="B45" s="501" t="s">
        <v>571</v>
      </c>
      <c r="C45" s="501"/>
      <c r="D45" s="507">
        <v>2</v>
      </c>
      <c r="E45"/>
      <c r="F45"/>
    </row>
    <row r="46" spans="2:6" ht="15.75" x14ac:dyDescent="0.25">
      <c r="B46" s="501" t="s">
        <v>547</v>
      </c>
      <c r="C46" s="501"/>
      <c r="D46" s="507">
        <v>2</v>
      </c>
      <c r="E46"/>
      <c r="F46"/>
    </row>
    <row r="47" spans="2:6" ht="15.75" x14ac:dyDescent="0.25">
      <c r="B47" s="501" t="s">
        <v>373</v>
      </c>
      <c r="C47" s="501"/>
      <c r="D47" s="507">
        <v>2</v>
      </c>
      <c r="E47"/>
      <c r="F47"/>
    </row>
    <row r="48" spans="2:6" ht="15.75" x14ac:dyDescent="0.25">
      <c r="B48" s="501" t="s">
        <v>359</v>
      </c>
      <c r="C48" s="501"/>
      <c r="D48" s="507">
        <v>2</v>
      </c>
      <c r="E48"/>
      <c r="F48"/>
    </row>
    <row r="49" spans="2:6" ht="15.75" x14ac:dyDescent="0.25">
      <c r="B49" s="501" t="s">
        <v>407</v>
      </c>
      <c r="C49" s="501"/>
      <c r="D49" s="507">
        <v>2</v>
      </c>
      <c r="E49"/>
      <c r="F49"/>
    </row>
    <row r="50" spans="2:6" ht="15.75" x14ac:dyDescent="0.25">
      <c r="B50" s="501" t="s">
        <v>369</v>
      </c>
      <c r="C50" s="501"/>
      <c r="D50" s="507">
        <v>2</v>
      </c>
      <c r="E50"/>
      <c r="F50"/>
    </row>
    <row r="51" spans="2:6" ht="15.75" x14ac:dyDescent="0.25">
      <c r="B51" s="501" t="s">
        <v>513</v>
      </c>
      <c r="C51" s="501"/>
      <c r="D51" s="507">
        <v>2</v>
      </c>
      <c r="E51"/>
      <c r="F51"/>
    </row>
    <row r="52" spans="2:6" ht="15.75" x14ac:dyDescent="0.25">
      <c r="B52" s="501" t="s">
        <v>242</v>
      </c>
      <c r="C52" s="501"/>
      <c r="D52" s="507">
        <v>2</v>
      </c>
      <c r="E52"/>
      <c r="F52"/>
    </row>
    <row r="53" spans="2:6" ht="15.75" x14ac:dyDescent="0.25">
      <c r="B53" s="501" t="s">
        <v>279</v>
      </c>
      <c r="C53" s="501"/>
      <c r="D53" s="507">
        <v>2</v>
      </c>
      <c r="E53"/>
      <c r="F53"/>
    </row>
    <row r="54" spans="2:6" ht="15.75" x14ac:dyDescent="0.25">
      <c r="B54" s="501" t="s">
        <v>3235</v>
      </c>
      <c r="C54" s="501"/>
      <c r="D54" s="507">
        <v>2</v>
      </c>
      <c r="E54"/>
      <c r="F54"/>
    </row>
    <row r="55" spans="2:6" ht="15.75" x14ac:dyDescent="0.25">
      <c r="B55" s="501" t="s">
        <v>398</v>
      </c>
      <c r="C55" s="501"/>
      <c r="D55" s="507">
        <v>2</v>
      </c>
      <c r="E55"/>
      <c r="F55"/>
    </row>
    <row r="56" spans="2:6" ht="15.75" x14ac:dyDescent="0.25">
      <c r="B56" s="501" t="s">
        <v>187</v>
      </c>
      <c r="C56" s="501"/>
      <c r="D56" s="507">
        <v>2</v>
      </c>
      <c r="E56"/>
      <c r="F56"/>
    </row>
    <row r="57" spans="2:6" ht="15.75" x14ac:dyDescent="0.25">
      <c r="B57" s="501" t="s">
        <v>3247</v>
      </c>
      <c r="C57" s="501"/>
      <c r="D57" s="507">
        <v>1</v>
      </c>
      <c r="E57"/>
      <c r="F57"/>
    </row>
    <row r="58" spans="2:6" ht="15.75" x14ac:dyDescent="0.25">
      <c r="B58" s="501" t="s">
        <v>3259</v>
      </c>
      <c r="C58" s="501"/>
      <c r="D58" s="507">
        <v>1</v>
      </c>
      <c r="E58"/>
      <c r="F58"/>
    </row>
    <row r="59" spans="2:6" ht="15.75" x14ac:dyDescent="0.25">
      <c r="B59" s="501" t="s">
        <v>3222</v>
      </c>
      <c r="C59" s="501"/>
      <c r="D59" s="507">
        <v>1</v>
      </c>
      <c r="E59"/>
      <c r="F59"/>
    </row>
    <row r="60" spans="2:6" ht="15.75" x14ac:dyDescent="0.25">
      <c r="B60" s="501" t="s">
        <v>223</v>
      </c>
      <c r="C60" s="501"/>
      <c r="D60" s="507">
        <v>1</v>
      </c>
      <c r="E60"/>
      <c r="F60"/>
    </row>
    <row r="61" spans="2:6" ht="15.75" x14ac:dyDescent="0.25">
      <c r="B61" s="501" t="s">
        <v>493</v>
      </c>
      <c r="C61" s="501"/>
      <c r="D61" s="507">
        <v>1</v>
      </c>
      <c r="E61"/>
      <c r="F61"/>
    </row>
    <row r="62" spans="2:6" ht="15.75" x14ac:dyDescent="0.25">
      <c r="B62" s="501" t="s">
        <v>11</v>
      </c>
      <c r="C62" s="501"/>
      <c r="D62" s="507">
        <v>1</v>
      </c>
      <c r="E62"/>
      <c r="F62"/>
    </row>
    <row r="63" spans="2:6" ht="15.75" x14ac:dyDescent="0.25">
      <c r="B63" s="501" t="s">
        <v>415</v>
      </c>
      <c r="C63" s="501"/>
      <c r="D63" s="507">
        <v>1</v>
      </c>
      <c r="E63"/>
      <c r="F63"/>
    </row>
    <row r="64" spans="2:6" ht="15.75" x14ac:dyDescent="0.25">
      <c r="B64" s="501" t="s">
        <v>468</v>
      </c>
      <c r="C64" s="501"/>
      <c r="D64" s="507">
        <v>1</v>
      </c>
      <c r="E64"/>
      <c r="F64"/>
    </row>
    <row r="65" spans="2:6" ht="15.75" x14ac:dyDescent="0.25">
      <c r="B65" s="501" t="s">
        <v>253</v>
      </c>
      <c r="C65" s="501"/>
      <c r="D65" s="507">
        <v>1</v>
      </c>
      <c r="E65"/>
      <c r="F65"/>
    </row>
    <row r="66" spans="2:6" ht="15.75" x14ac:dyDescent="0.25">
      <c r="B66" s="501" t="s">
        <v>430</v>
      </c>
      <c r="C66" s="501"/>
      <c r="D66" s="507">
        <v>1</v>
      </c>
      <c r="E66"/>
      <c r="F66"/>
    </row>
    <row r="67" spans="2:6" ht="15.75" x14ac:dyDescent="0.25">
      <c r="B67" s="501" t="s">
        <v>448</v>
      </c>
      <c r="C67" s="501"/>
      <c r="D67" s="507">
        <v>1</v>
      </c>
      <c r="E67"/>
      <c r="F67"/>
    </row>
    <row r="68" spans="2:6" ht="15.75" x14ac:dyDescent="0.25">
      <c r="B68" s="501" t="s">
        <v>542</v>
      </c>
      <c r="C68" s="501"/>
      <c r="D68" s="507">
        <v>1</v>
      </c>
      <c r="E68"/>
      <c r="F68"/>
    </row>
    <row r="69" spans="2:6" ht="15.75" x14ac:dyDescent="0.25">
      <c r="B69" s="501" t="s">
        <v>210</v>
      </c>
      <c r="C69" s="501"/>
      <c r="D69" s="507">
        <v>1</v>
      </c>
      <c r="E69"/>
      <c r="F69"/>
    </row>
    <row r="70" spans="2:6" ht="15.75" x14ac:dyDescent="0.25">
      <c r="B70" s="501" t="s">
        <v>193</v>
      </c>
      <c r="C70" s="501"/>
      <c r="D70" s="507">
        <v>1</v>
      </c>
      <c r="E70"/>
      <c r="F70"/>
    </row>
    <row r="71" spans="2:6" ht="15.75" x14ac:dyDescent="0.25">
      <c r="B71" s="501" t="s">
        <v>495</v>
      </c>
      <c r="C71" s="501"/>
      <c r="D71" s="507">
        <v>1</v>
      </c>
      <c r="E71"/>
      <c r="F71"/>
    </row>
    <row r="72" spans="2:6" ht="15.75" x14ac:dyDescent="0.25">
      <c r="B72" s="501" t="s">
        <v>343</v>
      </c>
      <c r="C72" s="501"/>
      <c r="D72" s="507">
        <v>1</v>
      </c>
      <c r="E72"/>
      <c r="F72"/>
    </row>
    <row r="73" spans="2:6" ht="15.75" x14ac:dyDescent="0.25">
      <c r="B73" s="501" t="s">
        <v>500</v>
      </c>
      <c r="C73" s="501"/>
      <c r="D73" s="507">
        <v>1</v>
      </c>
      <c r="E73"/>
      <c r="F73"/>
    </row>
    <row r="74" spans="2:6" ht="15.75" x14ac:dyDescent="0.25">
      <c r="B74" s="501" t="s">
        <v>3250</v>
      </c>
      <c r="C74" s="501"/>
      <c r="D74" s="507">
        <v>1</v>
      </c>
      <c r="E74"/>
      <c r="F74"/>
    </row>
    <row r="75" spans="2:6" ht="15.75" x14ac:dyDescent="0.25">
      <c r="B75" s="501" t="s">
        <v>3234</v>
      </c>
      <c r="C75" s="501"/>
      <c r="D75" s="507">
        <v>1</v>
      </c>
      <c r="E75"/>
      <c r="F75"/>
    </row>
    <row r="76" spans="2:6" ht="15.75" x14ac:dyDescent="0.25">
      <c r="B76" s="501" t="s">
        <v>309</v>
      </c>
      <c r="C76" s="501"/>
      <c r="D76" s="507">
        <v>1</v>
      </c>
      <c r="E76"/>
      <c r="F76"/>
    </row>
    <row r="77" spans="2:6" ht="15.75" x14ac:dyDescent="0.25">
      <c r="B77" s="501" t="s">
        <v>255</v>
      </c>
      <c r="C77" s="501"/>
      <c r="D77" s="507">
        <v>1</v>
      </c>
      <c r="E77"/>
      <c r="F77"/>
    </row>
    <row r="78" spans="2:6" ht="15.75" x14ac:dyDescent="0.25">
      <c r="B78" s="501" t="s">
        <v>439</v>
      </c>
      <c r="C78" s="501"/>
      <c r="D78" s="507">
        <v>1</v>
      </c>
      <c r="E78"/>
      <c r="F78"/>
    </row>
    <row r="79" spans="2:6" ht="15.75" x14ac:dyDescent="0.25">
      <c r="B79" s="501" t="s">
        <v>5395</v>
      </c>
      <c r="C79" s="501" t="s">
        <v>573</v>
      </c>
      <c r="D79" s="507">
        <v>1</v>
      </c>
      <c r="E79"/>
      <c r="F79"/>
    </row>
    <row r="80" spans="2:6" ht="15.75" x14ac:dyDescent="0.25">
      <c r="B80" s="501" t="s">
        <v>6250</v>
      </c>
      <c r="C80" s="501" t="s">
        <v>6251</v>
      </c>
      <c r="D80" s="507">
        <v>1</v>
      </c>
      <c r="E80"/>
      <c r="F80"/>
    </row>
    <row r="81" spans="2:6" ht="15.75" x14ac:dyDescent="0.25">
      <c r="B81" s="501" t="s">
        <v>3254</v>
      </c>
      <c r="C81" s="501"/>
      <c r="D81" s="507">
        <v>1</v>
      </c>
      <c r="E81"/>
      <c r="F81"/>
    </row>
    <row r="82" spans="2:6" ht="15.75" x14ac:dyDescent="0.25">
      <c r="B82" s="501" t="s">
        <v>483</v>
      </c>
      <c r="C82" s="501"/>
      <c r="D82" s="507">
        <v>1</v>
      </c>
      <c r="E82"/>
      <c r="F82"/>
    </row>
    <row r="83" spans="2:6" ht="15.75" x14ac:dyDescent="0.25">
      <c r="B83" s="501" t="s">
        <v>481</v>
      </c>
      <c r="C83" s="501"/>
      <c r="D83" s="507">
        <v>1</v>
      </c>
      <c r="E83"/>
      <c r="F83"/>
    </row>
    <row r="84" spans="2:6" ht="15.75" x14ac:dyDescent="0.25">
      <c r="B84" s="501" t="s">
        <v>213</v>
      </c>
      <c r="C84" s="501" t="s">
        <v>3124</v>
      </c>
      <c r="D84" s="507"/>
      <c r="E84"/>
      <c r="F84"/>
    </row>
    <row r="85" spans="2:6" ht="15.75" x14ac:dyDescent="0.25">
      <c r="B85" s="501" t="s">
        <v>333</v>
      </c>
      <c r="C85" s="501"/>
      <c r="D85" s="507"/>
      <c r="E85"/>
      <c r="F85"/>
    </row>
    <row r="86" spans="2:6" ht="15.75" x14ac:dyDescent="0.25">
      <c r="B86" s="501" t="s">
        <v>3232</v>
      </c>
      <c r="C86" s="501"/>
      <c r="D86" s="507"/>
      <c r="E86"/>
      <c r="F86"/>
    </row>
    <row r="87" spans="2:6" ht="15.75" x14ac:dyDescent="0.25">
      <c r="B87" s="505" t="s">
        <v>3122</v>
      </c>
      <c r="C87" s="505"/>
      <c r="D87" s="507">
        <v>234</v>
      </c>
      <c r="E87"/>
      <c r="F87"/>
    </row>
    <row r="88" spans="2:6" x14ac:dyDescent="0.25">
      <c r="E88"/>
      <c r="F88"/>
    </row>
    <row r="89" spans="2:6" x14ac:dyDescent="0.25">
      <c r="E89"/>
      <c r="F89"/>
    </row>
    <row r="90" spans="2:6" x14ac:dyDescent="0.25">
      <c r="E90"/>
      <c r="F90"/>
    </row>
    <row r="91" spans="2:6" x14ac:dyDescent="0.25">
      <c r="E91"/>
      <c r="F91"/>
    </row>
    <row r="92" spans="2:6" x14ac:dyDescent="0.25">
      <c r="E92"/>
      <c r="F92"/>
    </row>
    <row r="93" spans="2:6" x14ac:dyDescent="0.25">
      <c r="E93"/>
      <c r="F93"/>
    </row>
    <row r="94" spans="2:6" x14ac:dyDescent="0.25">
      <c r="E94"/>
      <c r="F94"/>
    </row>
    <row r="95" spans="2:6" x14ac:dyDescent="0.25">
      <c r="E95"/>
      <c r="F95"/>
    </row>
    <row r="96" spans="2:6" x14ac:dyDescent="0.25">
      <c r="E96"/>
      <c r="F96"/>
    </row>
    <row r="97" spans="5:6" x14ac:dyDescent="0.25">
      <c r="E97"/>
      <c r="F97"/>
    </row>
    <row r="98" spans="5:6" x14ac:dyDescent="0.25">
      <c r="E98"/>
      <c r="F98"/>
    </row>
    <row r="99" spans="5:6" x14ac:dyDescent="0.25">
      <c r="E99"/>
      <c r="F99"/>
    </row>
    <row r="100" spans="5:6" x14ac:dyDescent="0.25">
      <c r="E100"/>
      <c r="F100"/>
    </row>
    <row r="101" spans="5:6" x14ac:dyDescent="0.25">
      <c r="E101"/>
      <c r="F101"/>
    </row>
    <row r="102" spans="5:6" x14ac:dyDescent="0.25">
      <c r="E102"/>
      <c r="F102"/>
    </row>
    <row r="103" spans="5:6" x14ac:dyDescent="0.25">
      <c r="E103"/>
      <c r="F103"/>
    </row>
    <row r="104" spans="5:6" x14ac:dyDescent="0.25">
      <c r="E104"/>
      <c r="F104"/>
    </row>
    <row r="105" spans="5:6" x14ac:dyDescent="0.25">
      <c r="E105"/>
      <c r="F105"/>
    </row>
    <row r="106" spans="5:6" x14ac:dyDescent="0.25">
      <c r="E106"/>
      <c r="F106"/>
    </row>
    <row r="107" spans="5:6" x14ac:dyDescent="0.25">
      <c r="E107"/>
      <c r="F107"/>
    </row>
    <row r="108" spans="5:6" x14ac:dyDescent="0.25">
      <c r="E108"/>
      <c r="F108"/>
    </row>
    <row r="109" spans="5:6" x14ac:dyDescent="0.25">
      <c r="E109"/>
      <c r="F109"/>
    </row>
    <row r="110" spans="5:6" x14ac:dyDescent="0.25">
      <c r="E110"/>
      <c r="F110"/>
    </row>
    <row r="111" spans="5:6" x14ac:dyDescent="0.25">
      <c r="E111"/>
      <c r="F111"/>
    </row>
    <row r="112" spans="5:6" x14ac:dyDescent="0.25">
      <c r="E112"/>
      <c r="F112"/>
    </row>
    <row r="113" spans="5:6" x14ac:dyDescent="0.25">
      <c r="E113"/>
      <c r="F113"/>
    </row>
    <row r="114" spans="5:6" x14ac:dyDescent="0.25">
      <c r="E114"/>
      <c r="F114"/>
    </row>
    <row r="115" spans="5:6" x14ac:dyDescent="0.25">
      <c r="E115"/>
      <c r="F115"/>
    </row>
    <row r="116" spans="5:6" x14ac:dyDescent="0.25">
      <c r="E116"/>
      <c r="F116"/>
    </row>
    <row r="117" spans="5:6" x14ac:dyDescent="0.25">
      <c r="E117"/>
      <c r="F117"/>
    </row>
    <row r="118" spans="5:6" x14ac:dyDescent="0.25">
      <c r="E118"/>
      <c r="F118"/>
    </row>
    <row r="119" spans="5:6" x14ac:dyDescent="0.25">
      <c r="E119"/>
      <c r="F119"/>
    </row>
    <row r="120" spans="5:6" x14ac:dyDescent="0.25">
      <c r="E120"/>
      <c r="F120"/>
    </row>
    <row r="121" spans="5:6" x14ac:dyDescent="0.25">
      <c r="E121"/>
      <c r="F121"/>
    </row>
    <row r="122" spans="5:6" x14ac:dyDescent="0.25">
      <c r="E122"/>
      <c r="F122"/>
    </row>
    <row r="123" spans="5:6" x14ac:dyDescent="0.25">
      <c r="E123"/>
      <c r="F123"/>
    </row>
    <row r="124" spans="5:6" x14ac:dyDescent="0.25">
      <c r="E124"/>
      <c r="F124"/>
    </row>
    <row r="125" spans="5:6" x14ac:dyDescent="0.25">
      <c r="E125"/>
      <c r="F125"/>
    </row>
    <row r="126" spans="5:6" x14ac:dyDescent="0.25">
      <c r="E126"/>
      <c r="F126"/>
    </row>
    <row r="127" spans="5:6" x14ac:dyDescent="0.25">
      <c r="E127"/>
      <c r="F127"/>
    </row>
    <row r="128" spans="5:6" x14ac:dyDescent="0.25">
      <c r="E128"/>
      <c r="F128"/>
    </row>
    <row r="129" spans="5:6" x14ac:dyDescent="0.25">
      <c r="E129"/>
      <c r="F129"/>
    </row>
    <row r="130" spans="5:6" x14ac:dyDescent="0.25">
      <c r="E130"/>
      <c r="F130"/>
    </row>
    <row r="131" spans="5:6" x14ac:dyDescent="0.25">
      <c r="E131"/>
      <c r="F131"/>
    </row>
    <row r="132" spans="5:6" x14ac:dyDescent="0.25">
      <c r="E132"/>
      <c r="F132"/>
    </row>
    <row r="133" spans="5:6" x14ac:dyDescent="0.25">
      <c r="E133"/>
      <c r="F133"/>
    </row>
    <row r="134" spans="5:6" x14ac:dyDescent="0.25">
      <c r="E134"/>
      <c r="F134"/>
    </row>
    <row r="135" spans="5:6" x14ac:dyDescent="0.25">
      <c r="E135"/>
      <c r="F135"/>
    </row>
    <row r="136" spans="5:6" x14ac:dyDescent="0.25">
      <c r="E136"/>
      <c r="F136"/>
    </row>
    <row r="137" spans="5:6" x14ac:dyDescent="0.25">
      <c r="E137"/>
      <c r="F137"/>
    </row>
    <row r="138" spans="5:6" x14ac:dyDescent="0.25">
      <c r="E138"/>
      <c r="F138"/>
    </row>
    <row r="139" spans="5:6" x14ac:dyDescent="0.25">
      <c r="E139"/>
      <c r="F139"/>
    </row>
    <row r="140" spans="5:6" x14ac:dyDescent="0.25">
      <c r="E140"/>
      <c r="F140"/>
    </row>
    <row r="141" spans="5:6" x14ac:dyDescent="0.25">
      <c r="E141"/>
      <c r="F141"/>
    </row>
    <row r="142" spans="5:6" x14ac:dyDescent="0.25">
      <c r="E142"/>
      <c r="F142"/>
    </row>
    <row r="143" spans="5:6" x14ac:dyDescent="0.25">
      <c r="E143"/>
      <c r="F143"/>
    </row>
    <row r="144" spans="5:6" x14ac:dyDescent="0.25">
      <c r="E144"/>
      <c r="F144"/>
    </row>
    <row r="145" spans="5:6" x14ac:dyDescent="0.25">
      <c r="E145"/>
      <c r="F145"/>
    </row>
    <row r="146" spans="5:6" x14ac:dyDescent="0.25">
      <c r="E146"/>
      <c r="F146"/>
    </row>
    <row r="147" spans="5:6" x14ac:dyDescent="0.25">
      <c r="E147"/>
      <c r="F147"/>
    </row>
    <row r="148" spans="5:6" x14ac:dyDescent="0.25">
      <c r="E148"/>
      <c r="F148"/>
    </row>
    <row r="149" spans="5:6" x14ac:dyDescent="0.25">
      <c r="E149"/>
      <c r="F149"/>
    </row>
    <row r="150" spans="5:6" x14ac:dyDescent="0.25">
      <c r="E150"/>
      <c r="F150"/>
    </row>
    <row r="151" spans="5:6" x14ac:dyDescent="0.25">
      <c r="E151"/>
      <c r="F151"/>
    </row>
    <row r="152" spans="5:6" x14ac:dyDescent="0.25">
      <c r="E152"/>
      <c r="F152"/>
    </row>
    <row r="153" spans="5:6" x14ac:dyDescent="0.25">
      <c r="E153"/>
      <c r="F153"/>
    </row>
    <row r="154" spans="5:6" x14ac:dyDescent="0.25">
      <c r="E154"/>
      <c r="F154"/>
    </row>
    <row r="155" spans="5:6" x14ac:dyDescent="0.25">
      <c r="E155"/>
      <c r="F155"/>
    </row>
    <row r="156" spans="5:6" x14ac:dyDescent="0.25">
      <c r="E156"/>
      <c r="F156"/>
    </row>
    <row r="157" spans="5:6" x14ac:dyDescent="0.25">
      <c r="E157"/>
      <c r="F157"/>
    </row>
    <row r="158" spans="5:6" x14ac:dyDescent="0.25">
      <c r="E158"/>
      <c r="F158"/>
    </row>
    <row r="159" spans="5:6" x14ac:dyDescent="0.25">
      <c r="E159"/>
      <c r="F159"/>
    </row>
    <row r="160" spans="5:6" x14ac:dyDescent="0.25">
      <c r="E160"/>
      <c r="F160"/>
    </row>
    <row r="161" spans="5:6" x14ac:dyDescent="0.25">
      <c r="E161"/>
      <c r="F161"/>
    </row>
    <row r="162" spans="5:6" x14ac:dyDescent="0.25">
      <c r="E162"/>
      <c r="F162"/>
    </row>
    <row r="163" spans="5:6" x14ac:dyDescent="0.25">
      <c r="E163"/>
      <c r="F163"/>
    </row>
    <row r="164" spans="5:6" x14ac:dyDescent="0.25">
      <c r="E164"/>
      <c r="F164"/>
    </row>
    <row r="165" spans="5:6" x14ac:dyDescent="0.25">
      <c r="E165"/>
      <c r="F165"/>
    </row>
    <row r="166" spans="5:6" x14ac:dyDescent="0.25">
      <c r="E166"/>
      <c r="F166"/>
    </row>
    <row r="167" spans="5:6" x14ac:dyDescent="0.25">
      <c r="E167"/>
      <c r="F167"/>
    </row>
    <row r="168" spans="5:6" x14ac:dyDescent="0.25">
      <c r="E168"/>
      <c r="F168"/>
    </row>
    <row r="169" spans="5:6" x14ac:dyDescent="0.25">
      <c r="E169"/>
      <c r="F169"/>
    </row>
    <row r="170" spans="5:6" x14ac:dyDescent="0.25">
      <c r="E170"/>
      <c r="F170"/>
    </row>
    <row r="171" spans="5:6" x14ac:dyDescent="0.25">
      <c r="E171"/>
      <c r="F171"/>
    </row>
    <row r="172" spans="5:6" x14ac:dyDescent="0.25">
      <c r="E172"/>
      <c r="F172"/>
    </row>
    <row r="173" spans="5:6" x14ac:dyDescent="0.25">
      <c r="E173"/>
      <c r="F173"/>
    </row>
    <row r="174" spans="5:6" x14ac:dyDescent="0.25">
      <c r="E174"/>
      <c r="F174"/>
    </row>
    <row r="175" spans="5:6" x14ac:dyDescent="0.25">
      <c r="E175"/>
      <c r="F175"/>
    </row>
    <row r="176" spans="5:6" x14ac:dyDescent="0.25">
      <c r="E176"/>
      <c r="F176"/>
    </row>
    <row r="177" spans="5:6" x14ac:dyDescent="0.25">
      <c r="E177"/>
      <c r="F177"/>
    </row>
    <row r="178" spans="5:6" x14ac:dyDescent="0.25">
      <c r="E178"/>
      <c r="F178"/>
    </row>
    <row r="179" spans="5:6" x14ac:dyDescent="0.25">
      <c r="E179"/>
      <c r="F179"/>
    </row>
    <row r="180" spans="5:6" x14ac:dyDescent="0.25">
      <c r="E180"/>
      <c r="F180"/>
    </row>
    <row r="181" spans="5:6" x14ac:dyDescent="0.25">
      <c r="E181"/>
      <c r="F181"/>
    </row>
    <row r="182" spans="5:6" x14ac:dyDescent="0.25">
      <c r="E182"/>
      <c r="F182"/>
    </row>
    <row r="183" spans="5:6" x14ac:dyDescent="0.25">
      <c r="E183"/>
      <c r="F183"/>
    </row>
    <row r="184" spans="5:6" x14ac:dyDescent="0.25">
      <c r="E184"/>
      <c r="F184"/>
    </row>
    <row r="185" spans="5:6" x14ac:dyDescent="0.25">
      <c r="E185"/>
      <c r="F185"/>
    </row>
    <row r="186" spans="5:6" x14ac:dyDescent="0.25">
      <c r="E186"/>
      <c r="F186"/>
    </row>
    <row r="187" spans="5:6" x14ac:dyDescent="0.25">
      <c r="E187"/>
      <c r="F187"/>
    </row>
    <row r="188" spans="5:6" x14ac:dyDescent="0.25">
      <c r="E188"/>
      <c r="F188"/>
    </row>
    <row r="189" spans="5:6" x14ac:dyDescent="0.25">
      <c r="E189"/>
      <c r="F189"/>
    </row>
    <row r="190" spans="5:6" x14ac:dyDescent="0.25">
      <c r="E190"/>
      <c r="F190"/>
    </row>
    <row r="191" spans="5:6" x14ac:dyDescent="0.25">
      <c r="E191"/>
      <c r="F191"/>
    </row>
    <row r="192" spans="5:6" x14ac:dyDescent="0.25">
      <c r="E192"/>
      <c r="F192"/>
    </row>
    <row r="193" spans="5:6" x14ac:dyDescent="0.25">
      <c r="E193"/>
      <c r="F193"/>
    </row>
    <row r="194" spans="5:6" x14ac:dyDescent="0.25">
      <c r="E194"/>
      <c r="F194"/>
    </row>
    <row r="195" spans="5:6" x14ac:dyDescent="0.25">
      <c r="E195"/>
      <c r="F195"/>
    </row>
    <row r="196" spans="5:6" x14ac:dyDescent="0.25">
      <c r="E196"/>
      <c r="F196"/>
    </row>
    <row r="197" spans="5:6" x14ac:dyDescent="0.25">
      <c r="E197"/>
      <c r="F197"/>
    </row>
    <row r="198" spans="5:6" x14ac:dyDescent="0.25">
      <c r="E198"/>
      <c r="F198"/>
    </row>
    <row r="199" spans="5:6" x14ac:dyDescent="0.25">
      <c r="E199"/>
      <c r="F199"/>
    </row>
    <row r="200" spans="5:6" x14ac:dyDescent="0.25">
      <c r="E200"/>
      <c r="F200"/>
    </row>
    <row r="201" spans="5:6" x14ac:dyDescent="0.25">
      <c r="E201"/>
      <c r="F201"/>
    </row>
    <row r="202" spans="5:6" x14ac:dyDescent="0.25">
      <c r="E202"/>
      <c r="F202"/>
    </row>
    <row r="203" spans="5:6" x14ac:dyDescent="0.25">
      <c r="E203"/>
      <c r="F203"/>
    </row>
    <row r="204" spans="5:6" x14ac:dyDescent="0.25">
      <c r="E204"/>
      <c r="F204"/>
    </row>
    <row r="205" spans="5:6" x14ac:dyDescent="0.25">
      <c r="E205"/>
      <c r="F205"/>
    </row>
    <row r="206" spans="5:6" x14ac:dyDescent="0.25">
      <c r="E206"/>
      <c r="F206"/>
    </row>
    <row r="207" spans="5:6" x14ac:dyDescent="0.25">
      <c r="E207"/>
      <c r="F207"/>
    </row>
    <row r="208" spans="5:6" x14ac:dyDescent="0.25">
      <c r="E208"/>
      <c r="F208"/>
    </row>
    <row r="209" spans="5:6" x14ac:dyDescent="0.25">
      <c r="E209"/>
      <c r="F209"/>
    </row>
    <row r="210" spans="5:6" x14ac:dyDescent="0.25">
      <c r="E210"/>
      <c r="F210"/>
    </row>
    <row r="211" spans="5:6" x14ac:dyDescent="0.25">
      <c r="E211"/>
      <c r="F211"/>
    </row>
    <row r="212" spans="5:6" x14ac:dyDescent="0.25">
      <c r="E212"/>
      <c r="F212"/>
    </row>
    <row r="213" spans="5:6" x14ac:dyDescent="0.25">
      <c r="E213"/>
      <c r="F213"/>
    </row>
    <row r="214" spans="5:6" x14ac:dyDescent="0.25">
      <c r="E214"/>
      <c r="F214"/>
    </row>
    <row r="215" spans="5:6" x14ac:dyDescent="0.25">
      <c r="E215"/>
      <c r="F215"/>
    </row>
    <row r="216" spans="5:6" x14ac:dyDescent="0.25">
      <c r="E216"/>
      <c r="F216"/>
    </row>
    <row r="217" spans="5:6" x14ac:dyDescent="0.25">
      <c r="E217"/>
      <c r="F217"/>
    </row>
    <row r="218" spans="5:6" x14ac:dyDescent="0.25">
      <c r="E218"/>
      <c r="F218"/>
    </row>
    <row r="219" spans="5:6" x14ac:dyDescent="0.25">
      <c r="E219"/>
      <c r="F219"/>
    </row>
    <row r="220" spans="5:6" x14ac:dyDescent="0.25">
      <c r="E220"/>
      <c r="F220"/>
    </row>
    <row r="221" spans="5:6" x14ac:dyDescent="0.25">
      <c r="E221"/>
      <c r="F221"/>
    </row>
    <row r="222" spans="5:6" x14ac:dyDescent="0.25">
      <c r="E222"/>
      <c r="F222"/>
    </row>
    <row r="223" spans="5:6" x14ac:dyDescent="0.25">
      <c r="E223"/>
      <c r="F223"/>
    </row>
    <row r="224" spans="5:6" x14ac:dyDescent="0.25">
      <c r="E224"/>
      <c r="F224"/>
    </row>
    <row r="225" spans="5:6" x14ac:dyDescent="0.25">
      <c r="E225"/>
      <c r="F225"/>
    </row>
    <row r="226" spans="5:6" x14ac:dyDescent="0.25">
      <c r="E226"/>
      <c r="F226"/>
    </row>
    <row r="227" spans="5:6" x14ac:dyDescent="0.25">
      <c r="E227"/>
      <c r="F227"/>
    </row>
    <row r="228" spans="5:6" x14ac:dyDescent="0.25">
      <c r="E228"/>
      <c r="F228"/>
    </row>
    <row r="229" spans="5:6" x14ac:dyDescent="0.25">
      <c r="E229"/>
      <c r="F229"/>
    </row>
    <row r="230" spans="5:6" x14ac:dyDescent="0.25">
      <c r="E230"/>
      <c r="F230"/>
    </row>
    <row r="231" spans="5:6" x14ac:dyDescent="0.25">
      <c r="E231"/>
      <c r="F231"/>
    </row>
    <row r="232" spans="5:6" x14ac:dyDescent="0.25">
      <c r="E232"/>
      <c r="F232"/>
    </row>
    <row r="233" spans="5:6" x14ac:dyDescent="0.25">
      <c r="E233"/>
      <c r="F233"/>
    </row>
    <row r="234" spans="5:6" x14ac:dyDescent="0.25">
      <c r="E234"/>
      <c r="F234"/>
    </row>
    <row r="235" spans="5:6" x14ac:dyDescent="0.25">
      <c r="E235"/>
      <c r="F235"/>
    </row>
    <row r="236" spans="5:6" x14ac:dyDescent="0.25">
      <c r="E236"/>
      <c r="F236"/>
    </row>
    <row r="237" spans="5:6" x14ac:dyDescent="0.25">
      <c r="E237"/>
      <c r="F237"/>
    </row>
    <row r="238" spans="5:6" x14ac:dyDescent="0.25">
      <c r="E238"/>
      <c r="F238"/>
    </row>
    <row r="239" spans="5:6" x14ac:dyDescent="0.25">
      <c r="E239"/>
      <c r="F239"/>
    </row>
    <row r="240" spans="5:6" x14ac:dyDescent="0.25">
      <c r="E240"/>
      <c r="F240"/>
    </row>
    <row r="241" spans="5:6" x14ac:dyDescent="0.25">
      <c r="E241"/>
      <c r="F241"/>
    </row>
    <row r="242" spans="5:6" x14ac:dyDescent="0.25">
      <c r="E242"/>
      <c r="F242"/>
    </row>
    <row r="243" spans="5:6" x14ac:dyDescent="0.25">
      <c r="E243"/>
      <c r="F243"/>
    </row>
    <row r="244" spans="5:6" x14ac:dyDescent="0.25">
      <c r="E244"/>
      <c r="F244"/>
    </row>
    <row r="245" spans="5:6" x14ac:dyDescent="0.25">
      <c r="E245"/>
      <c r="F245"/>
    </row>
    <row r="246" spans="5:6" x14ac:dyDescent="0.25">
      <c r="E246"/>
      <c r="F246"/>
    </row>
    <row r="247" spans="5:6" x14ac:dyDescent="0.25">
      <c r="E247"/>
      <c r="F247"/>
    </row>
    <row r="248" spans="5:6" x14ac:dyDescent="0.25">
      <c r="E248"/>
      <c r="F248"/>
    </row>
    <row r="249" spans="5:6" x14ac:dyDescent="0.25">
      <c r="E249"/>
      <c r="F249"/>
    </row>
    <row r="250" spans="5:6" x14ac:dyDescent="0.25">
      <c r="E250"/>
      <c r="F250"/>
    </row>
    <row r="251" spans="5:6" x14ac:dyDescent="0.25">
      <c r="E251"/>
      <c r="F251"/>
    </row>
    <row r="252" spans="5:6" x14ac:dyDescent="0.25">
      <c r="E252"/>
      <c r="F252"/>
    </row>
    <row r="253" spans="5:6" x14ac:dyDescent="0.25">
      <c r="E253"/>
      <c r="F253"/>
    </row>
    <row r="254" spans="5:6" x14ac:dyDescent="0.25">
      <c r="E254"/>
      <c r="F254"/>
    </row>
    <row r="255" spans="5:6" x14ac:dyDescent="0.25">
      <c r="E255"/>
      <c r="F255"/>
    </row>
    <row r="256" spans="5:6" x14ac:dyDescent="0.25">
      <c r="E256"/>
      <c r="F256"/>
    </row>
    <row r="257" spans="5:6" x14ac:dyDescent="0.25">
      <c r="E257"/>
      <c r="F257"/>
    </row>
    <row r="258" spans="5:6" x14ac:dyDescent="0.25">
      <c r="E258"/>
      <c r="F258"/>
    </row>
    <row r="259" spans="5:6" x14ac:dyDescent="0.25">
      <c r="E259"/>
      <c r="F259"/>
    </row>
    <row r="260" spans="5:6" x14ac:dyDescent="0.25">
      <c r="E260"/>
      <c r="F260"/>
    </row>
    <row r="261" spans="5:6" x14ac:dyDescent="0.25">
      <c r="E261"/>
      <c r="F261"/>
    </row>
    <row r="262" spans="5:6" x14ac:dyDescent="0.25">
      <c r="E262"/>
      <c r="F262"/>
    </row>
    <row r="263" spans="5:6" x14ac:dyDescent="0.25">
      <c r="E263"/>
      <c r="F263"/>
    </row>
    <row r="264" spans="5:6" x14ac:dyDescent="0.25">
      <c r="E264"/>
      <c r="F264"/>
    </row>
    <row r="265" spans="5:6" x14ac:dyDescent="0.25">
      <c r="E265"/>
      <c r="F265"/>
    </row>
    <row r="266" spans="5:6" x14ac:dyDescent="0.25">
      <c r="E266"/>
      <c r="F266"/>
    </row>
    <row r="267" spans="5:6" x14ac:dyDescent="0.25">
      <c r="E267"/>
      <c r="F267"/>
    </row>
    <row r="268" spans="5:6" x14ac:dyDescent="0.25">
      <c r="E268"/>
      <c r="F268"/>
    </row>
    <row r="269" spans="5:6" x14ac:dyDescent="0.25">
      <c r="E269"/>
      <c r="F269"/>
    </row>
    <row r="270" spans="5:6" x14ac:dyDescent="0.25">
      <c r="E270"/>
      <c r="F270"/>
    </row>
    <row r="271" spans="5:6" x14ac:dyDescent="0.25">
      <c r="E271"/>
      <c r="F271"/>
    </row>
    <row r="272" spans="5:6" x14ac:dyDescent="0.25">
      <c r="E272"/>
      <c r="F272"/>
    </row>
    <row r="273" spans="5:6" x14ac:dyDescent="0.25">
      <c r="E273"/>
      <c r="F273"/>
    </row>
    <row r="274" spans="5:6" x14ac:dyDescent="0.25">
      <c r="E274"/>
      <c r="F274"/>
    </row>
    <row r="275" spans="5:6" x14ac:dyDescent="0.25">
      <c r="E275"/>
      <c r="F275"/>
    </row>
    <row r="276" spans="5:6" x14ac:dyDescent="0.25">
      <c r="E276"/>
      <c r="F276"/>
    </row>
    <row r="277" spans="5:6" x14ac:dyDescent="0.25">
      <c r="E277"/>
      <c r="F277"/>
    </row>
    <row r="278" spans="5:6" x14ac:dyDescent="0.25">
      <c r="E278"/>
      <c r="F278"/>
    </row>
    <row r="279" spans="5:6" x14ac:dyDescent="0.25">
      <c r="E279"/>
      <c r="F279"/>
    </row>
    <row r="280" spans="5:6" x14ac:dyDescent="0.25">
      <c r="E280"/>
      <c r="F280"/>
    </row>
    <row r="281" spans="5:6" x14ac:dyDescent="0.25">
      <c r="E281"/>
      <c r="F281"/>
    </row>
    <row r="282" spans="5:6" x14ac:dyDescent="0.25">
      <c r="E282"/>
      <c r="F282"/>
    </row>
    <row r="283" spans="5:6" x14ac:dyDescent="0.25">
      <c r="E283"/>
      <c r="F283"/>
    </row>
    <row r="284" spans="5:6" x14ac:dyDescent="0.25">
      <c r="E284"/>
      <c r="F284"/>
    </row>
    <row r="285" spans="5:6" x14ac:dyDescent="0.25">
      <c r="E285"/>
      <c r="F285"/>
    </row>
    <row r="286" spans="5:6" x14ac:dyDescent="0.25">
      <c r="E286"/>
      <c r="F286"/>
    </row>
    <row r="287" spans="5:6" x14ac:dyDescent="0.25">
      <c r="E287"/>
      <c r="F287"/>
    </row>
    <row r="288" spans="5:6" x14ac:dyDescent="0.25">
      <c r="E288"/>
      <c r="F288"/>
    </row>
    <row r="289" spans="5:6" x14ac:dyDescent="0.25">
      <c r="E289"/>
      <c r="F289"/>
    </row>
    <row r="290" spans="5:6" x14ac:dyDescent="0.25">
      <c r="E290"/>
      <c r="F290"/>
    </row>
    <row r="291" spans="5:6" x14ac:dyDescent="0.25">
      <c r="E291"/>
      <c r="F291"/>
    </row>
    <row r="292" spans="5:6" x14ac:dyDescent="0.25">
      <c r="E292"/>
      <c r="F292"/>
    </row>
    <row r="293" spans="5:6" x14ac:dyDescent="0.25">
      <c r="E293"/>
      <c r="F293"/>
    </row>
    <row r="294" spans="5:6" x14ac:dyDescent="0.25">
      <c r="E294"/>
      <c r="F294"/>
    </row>
    <row r="295" spans="5:6" x14ac:dyDescent="0.25">
      <c r="E295"/>
      <c r="F295"/>
    </row>
    <row r="296" spans="5:6" x14ac:dyDescent="0.25">
      <c r="E296"/>
      <c r="F296"/>
    </row>
    <row r="297" spans="5:6" x14ac:dyDescent="0.25">
      <c r="E297"/>
      <c r="F297"/>
    </row>
    <row r="298" spans="5:6" x14ac:dyDescent="0.25">
      <c r="E298"/>
      <c r="F298"/>
    </row>
    <row r="299" spans="5:6" x14ac:dyDescent="0.25">
      <c r="E299"/>
      <c r="F299"/>
    </row>
    <row r="300" spans="5:6" x14ac:dyDescent="0.25">
      <c r="E300"/>
      <c r="F300"/>
    </row>
    <row r="301" spans="5:6" x14ac:dyDescent="0.25">
      <c r="E301"/>
      <c r="F301"/>
    </row>
    <row r="302" spans="5:6" x14ac:dyDescent="0.25">
      <c r="E302"/>
      <c r="F302"/>
    </row>
    <row r="303" spans="5:6" x14ac:dyDescent="0.25">
      <c r="E303"/>
      <c r="F303"/>
    </row>
    <row r="304" spans="5:6" x14ac:dyDescent="0.25">
      <c r="E304"/>
      <c r="F304"/>
    </row>
    <row r="305" spans="5:6" x14ac:dyDescent="0.25">
      <c r="E305"/>
      <c r="F305"/>
    </row>
    <row r="306" spans="5:6" x14ac:dyDescent="0.25">
      <c r="E306"/>
      <c r="F306"/>
    </row>
    <row r="307" spans="5:6" x14ac:dyDescent="0.25">
      <c r="E307"/>
      <c r="F307"/>
    </row>
    <row r="308" spans="5:6" x14ac:dyDescent="0.25">
      <c r="E308"/>
      <c r="F308"/>
    </row>
    <row r="309" spans="5:6" x14ac:dyDescent="0.25">
      <c r="E309"/>
      <c r="F309"/>
    </row>
    <row r="310" spans="5:6" x14ac:dyDescent="0.25">
      <c r="E310"/>
      <c r="F310"/>
    </row>
    <row r="311" spans="5:6" x14ac:dyDescent="0.25">
      <c r="E311"/>
      <c r="F311"/>
    </row>
    <row r="312" spans="5:6" x14ac:dyDescent="0.25">
      <c r="E312"/>
      <c r="F312"/>
    </row>
    <row r="313" spans="5:6" x14ac:dyDescent="0.25">
      <c r="E313"/>
      <c r="F313"/>
    </row>
    <row r="314" spans="5:6" x14ac:dyDescent="0.25">
      <c r="E314"/>
      <c r="F314"/>
    </row>
    <row r="315" spans="5:6" x14ac:dyDescent="0.25">
      <c r="E315"/>
      <c r="F315"/>
    </row>
    <row r="316" spans="5:6" x14ac:dyDescent="0.25">
      <c r="E316"/>
      <c r="F316"/>
    </row>
    <row r="317" spans="5:6" x14ac:dyDescent="0.25">
      <c r="E317"/>
      <c r="F317"/>
    </row>
    <row r="318" spans="5:6" x14ac:dyDescent="0.25">
      <c r="E318"/>
      <c r="F318"/>
    </row>
    <row r="319" spans="5:6" x14ac:dyDescent="0.25">
      <c r="E319"/>
      <c r="F319"/>
    </row>
    <row r="320" spans="5:6" x14ac:dyDescent="0.25">
      <c r="E320"/>
      <c r="F320"/>
    </row>
    <row r="321" spans="5:6" x14ac:dyDescent="0.25">
      <c r="E321"/>
      <c r="F321"/>
    </row>
    <row r="322" spans="5:6" x14ac:dyDescent="0.25">
      <c r="E322"/>
      <c r="F322"/>
    </row>
    <row r="323" spans="5:6" x14ac:dyDescent="0.25">
      <c r="E323"/>
      <c r="F323"/>
    </row>
    <row r="324" spans="5:6" x14ac:dyDescent="0.25">
      <c r="E324"/>
      <c r="F324"/>
    </row>
    <row r="325" spans="5:6" x14ac:dyDescent="0.25">
      <c r="E325"/>
      <c r="F325"/>
    </row>
    <row r="326" spans="5:6" x14ac:dyDescent="0.25">
      <c r="E326"/>
      <c r="F326"/>
    </row>
    <row r="327" spans="5:6" x14ac:dyDescent="0.25">
      <c r="E327"/>
      <c r="F327"/>
    </row>
    <row r="328" spans="5:6" x14ac:dyDescent="0.25">
      <c r="E328"/>
      <c r="F328"/>
    </row>
    <row r="329" spans="5:6" x14ac:dyDescent="0.25">
      <c r="E329"/>
      <c r="F329"/>
    </row>
    <row r="330" spans="5:6" x14ac:dyDescent="0.25">
      <c r="E330"/>
      <c r="F330"/>
    </row>
    <row r="331" spans="5:6" x14ac:dyDescent="0.25">
      <c r="E331"/>
      <c r="F331"/>
    </row>
    <row r="332" spans="5:6" x14ac:dyDescent="0.25">
      <c r="E332"/>
      <c r="F332"/>
    </row>
    <row r="333" spans="5:6" x14ac:dyDescent="0.25">
      <c r="E333"/>
      <c r="F333"/>
    </row>
    <row r="334" spans="5:6" x14ac:dyDescent="0.25">
      <c r="E334"/>
      <c r="F334"/>
    </row>
    <row r="335" spans="5:6" x14ac:dyDescent="0.25">
      <c r="E335"/>
      <c r="F335"/>
    </row>
    <row r="336" spans="5:6" x14ac:dyDescent="0.25">
      <c r="E336"/>
      <c r="F336"/>
    </row>
    <row r="337" spans="5:6" x14ac:dyDescent="0.25">
      <c r="E337"/>
      <c r="F337"/>
    </row>
    <row r="338" spans="5:6" x14ac:dyDescent="0.25">
      <c r="E338"/>
      <c r="F338"/>
    </row>
    <row r="339" spans="5:6" x14ac:dyDescent="0.25">
      <c r="E339"/>
      <c r="F339"/>
    </row>
    <row r="340" spans="5:6" x14ac:dyDescent="0.25">
      <c r="E340"/>
      <c r="F340"/>
    </row>
    <row r="341" spans="5:6" x14ac:dyDescent="0.25">
      <c r="E341"/>
      <c r="F341"/>
    </row>
    <row r="342" spans="5:6" x14ac:dyDescent="0.25">
      <c r="E342"/>
      <c r="F342"/>
    </row>
    <row r="343" spans="5:6" x14ac:dyDescent="0.25">
      <c r="E343"/>
      <c r="F343"/>
    </row>
    <row r="344" spans="5:6" x14ac:dyDescent="0.25">
      <c r="E344"/>
      <c r="F344"/>
    </row>
    <row r="345" spans="5:6" x14ac:dyDescent="0.25">
      <c r="E345"/>
      <c r="F345"/>
    </row>
    <row r="346" spans="5:6" x14ac:dyDescent="0.25">
      <c r="E346"/>
      <c r="F346"/>
    </row>
    <row r="347" spans="5:6" x14ac:dyDescent="0.25">
      <c r="E347"/>
      <c r="F347"/>
    </row>
    <row r="348" spans="5:6" x14ac:dyDescent="0.25">
      <c r="E348"/>
      <c r="F348"/>
    </row>
    <row r="349" spans="5:6" x14ac:dyDescent="0.25">
      <c r="E349"/>
      <c r="F349"/>
    </row>
    <row r="350" spans="5:6" x14ac:dyDescent="0.25">
      <c r="E350"/>
      <c r="F350"/>
    </row>
    <row r="351" spans="5:6" x14ac:dyDescent="0.25">
      <c r="E351"/>
      <c r="F351"/>
    </row>
    <row r="352" spans="5:6" x14ac:dyDescent="0.25">
      <c r="E352"/>
      <c r="F352"/>
    </row>
    <row r="353" spans="5:6" x14ac:dyDescent="0.25">
      <c r="E353"/>
      <c r="F353"/>
    </row>
    <row r="354" spans="5:6" x14ac:dyDescent="0.25">
      <c r="E354"/>
      <c r="F354"/>
    </row>
    <row r="355" spans="5:6" x14ac:dyDescent="0.25">
      <c r="E355"/>
      <c r="F355"/>
    </row>
    <row r="356" spans="5:6" x14ac:dyDescent="0.25">
      <c r="E356"/>
      <c r="F356"/>
    </row>
    <row r="357" spans="5:6" x14ac:dyDescent="0.25">
      <c r="E357"/>
      <c r="F357"/>
    </row>
    <row r="358" spans="5:6" x14ac:dyDescent="0.25">
      <c r="E358"/>
      <c r="F358"/>
    </row>
    <row r="359" spans="5:6" x14ac:dyDescent="0.25">
      <c r="E359"/>
      <c r="F359"/>
    </row>
    <row r="360" spans="5:6" x14ac:dyDescent="0.25">
      <c r="E360"/>
      <c r="F360"/>
    </row>
    <row r="361" spans="5:6" x14ac:dyDescent="0.25">
      <c r="E361"/>
      <c r="F361"/>
    </row>
    <row r="362" spans="5:6" x14ac:dyDescent="0.25">
      <c r="E362"/>
      <c r="F362"/>
    </row>
    <row r="363" spans="5:6" x14ac:dyDescent="0.25">
      <c r="E363"/>
      <c r="F363"/>
    </row>
    <row r="364" spans="5:6" x14ac:dyDescent="0.25">
      <c r="E364"/>
      <c r="F364"/>
    </row>
    <row r="365" spans="5:6" x14ac:dyDescent="0.25">
      <c r="E365"/>
      <c r="F365"/>
    </row>
    <row r="366" spans="5:6" x14ac:dyDescent="0.25">
      <c r="E366"/>
      <c r="F366"/>
    </row>
    <row r="367" spans="5:6" x14ac:dyDescent="0.25">
      <c r="E367"/>
      <c r="F367"/>
    </row>
    <row r="368" spans="5:6" x14ac:dyDescent="0.25">
      <c r="E368"/>
      <c r="F368"/>
    </row>
    <row r="369" spans="5:6" x14ac:dyDescent="0.25">
      <c r="E369"/>
      <c r="F369"/>
    </row>
    <row r="370" spans="5:6" x14ac:dyDescent="0.25">
      <c r="E370"/>
      <c r="F370"/>
    </row>
    <row r="371" spans="5:6" x14ac:dyDescent="0.25">
      <c r="E371"/>
      <c r="F371"/>
    </row>
    <row r="372" spans="5:6" x14ac:dyDescent="0.25">
      <c r="E372"/>
      <c r="F372"/>
    </row>
    <row r="373" spans="5:6" x14ac:dyDescent="0.25">
      <c r="E373"/>
      <c r="F373"/>
    </row>
    <row r="374" spans="5:6" x14ac:dyDescent="0.25">
      <c r="E374"/>
      <c r="F374"/>
    </row>
    <row r="375" spans="5:6" x14ac:dyDescent="0.25">
      <c r="E375"/>
      <c r="F375"/>
    </row>
    <row r="376" spans="5:6" x14ac:dyDescent="0.25">
      <c r="E376"/>
      <c r="F376"/>
    </row>
    <row r="377" spans="5:6" x14ac:dyDescent="0.25">
      <c r="E377"/>
      <c r="F377"/>
    </row>
    <row r="378" spans="5:6" x14ac:dyDescent="0.25">
      <c r="E378"/>
      <c r="F378"/>
    </row>
    <row r="379" spans="5:6" x14ac:dyDescent="0.25">
      <c r="E379"/>
      <c r="F379"/>
    </row>
    <row r="380" spans="5:6" x14ac:dyDescent="0.25">
      <c r="E380"/>
      <c r="F380"/>
    </row>
    <row r="381" spans="5:6" x14ac:dyDescent="0.25">
      <c r="E381"/>
      <c r="F381"/>
    </row>
    <row r="382" spans="5:6" x14ac:dyDescent="0.25">
      <c r="E382"/>
      <c r="F382"/>
    </row>
    <row r="383" spans="5:6" x14ac:dyDescent="0.25">
      <c r="E383"/>
      <c r="F383"/>
    </row>
    <row r="384" spans="5:6" x14ac:dyDescent="0.25">
      <c r="E384"/>
      <c r="F384"/>
    </row>
    <row r="385" spans="5:6" x14ac:dyDescent="0.25">
      <c r="E385"/>
      <c r="F385"/>
    </row>
    <row r="386" spans="5:6" x14ac:dyDescent="0.25">
      <c r="E386"/>
      <c r="F386"/>
    </row>
    <row r="387" spans="5:6" x14ac:dyDescent="0.25">
      <c r="E387"/>
      <c r="F387"/>
    </row>
    <row r="388" spans="5:6" x14ac:dyDescent="0.25">
      <c r="E388"/>
      <c r="F388"/>
    </row>
    <row r="389" spans="5:6" x14ac:dyDescent="0.25">
      <c r="E389"/>
      <c r="F389"/>
    </row>
    <row r="390" spans="5:6" x14ac:dyDescent="0.25">
      <c r="E390"/>
      <c r="F390"/>
    </row>
    <row r="391" spans="5:6" x14ac:dyDescent="0.25">
      <c r="E391"/>
      <c r="F391"/>
    </row>
    <row r="392" spans="5:6" x14ac:dyDescent="0.25">
      <c r="E392"/>
      <c r="F392"/>
    </row>
    <row r="393" spans="5:6" x14ac:dyDescent="0.25">
      <c r="E393"/>
      <c r="F393"/>
    </row>
    <row r="394" spans="5:6" x14ac:dyDescent="0.25">
      <c r="E394"/>
      <c r="F394"/>
    </row>
    <row r="395" spans="5:6" x14ac:dyDescent="0.25">
      <c r="E395"/>
      <c r="F395"/>
    </row>
    <row r="396" spans="5:6" x14ac:dyDescent="0.25">
      <c r="E396"/>
      <c r="F396"/>
    </row>
    <row r="397" spans="5:6" x14ac:dyDescent="0.25">
      <c r="E397"/>
      <c r="F397"/>
    </row>
    <row r="398" spans="5:6" x14ac:dyDescent="0.25">
      <c r="E398"/>
      <c r="F398"/>
    </row>
    <row r="399" spans="5:6" x14ac:dyDescent="0.25">
      <c r="E399"/>
      <c r="F399"/>
    </row>
    <row r="400" spans="5:6" x14ac:dyDescent="0.25">
      <c r="E400"/>
      <c r="F400"/>
    </row>
    <row r="401" spans="5:6" x14ac:dyDescent="0.25">
      <c r="E401"/>
      <c r="F401"/>
    </row>
    <row r="402" spans="5:6" x14ac:dyDescent="0.25">
      <c r="E402"/>
      <c r="F402"/>
    </row>
    <row r="403" spans="5:6" x14ac:dyDescent="0.25">
      <c r="E403"/>
      <c r="F403"/>
    </row>
    <row r="404" spans="5:6" x14ac:dyDescent="0.25">
      <c r="E404"/>
      <c r="F404"/>
    </row>
    <row r="405" spans="5:6" x14ac:dyDescent="0.25">
      <c r="E405"/>
      <c r="F405"/>
    </row>
    <row r="406" spans="5:6" x14ac:dyDescent="0.25">
      <c r="E406"/>
      <c r="F406"/>
    </row>
    <row r="407" spans="5:6" x14ac:dyDescent="0.25">
      <c r="E407"/>
      <c r="F407"/>
    </row>
    <row r="408" spans="5:6" x14ac:dyDescent="0.25">
      <c r="E408"/>
      <c r="F408"/>
    </row>
    <row r="409" spans="5:6" x14ac:dyDescent="0.25">
      <c r="E409"/>
      <c r="F409"/>
    </row>
    <row r="410" spans="5:6" x14ac:dyDescent="0.25">
      <c r="E410"/>
      <c r="F410"/>
    </row>
    <row r="411" spans="5:6" x14ac:dyDescent="0.25">
      <c r="E411"/>
      <c r="F411"/>
    </row>
    <row r="412" spans="5:6" x14ac:dyDescent="0.25">
      <c r="E412"/>
      <c r="F412"/>
    </row>
    <row r="413" spans="5:6" x14ac:dyDescent="0.25">
      <c r="E413"/>
      <c r="F413"/>
    </row>
    <row r="414" spans="5:6" x14ac:dyDescent="0.25">
      <c r="E414"/>
      <c r="F414"/>
    </row>
    <row r="415" spans="5:6" x14ac:dyDescent="0.25">
      <c r="E415"/>
      <c r="F415"/>
    </row>
    <row r="416" spans="5:6" x14ac:dyDescent="0.25">
      <c r="E416"/>
      <c r="F416"/>
    </row>
    <row r="417" spans="5:6" x14ac:dyDescent="0.25">
      <c r="E417"/>
      <c r="F417"/>
    </row>
    <row r="418" spans="5:6" x14ac:dyDescent="0.25">
      <c r="E418"/>
      <c r="F418"/>
    </row>
    <row r="419" spans="5:6" x14ac:dyDescent="0.25">
      <c r="E419"/>
      <c r="F419"/>
    </row>
    <row r="420" spans="5:6" x14ac:dyDescent="0.25">
      <c r="E420"/>
      <c r="F420"/>
    </row>
    <row r="421" spans="5:6" x14ac:dyDescent="0.25">
      <c r="E421"/>
      <c r="F421"/>
    </row>
    <row r="422" spans="5:6" x14ac:dyDescent="0.25">
      <c r="E422"/>
      <c r="F422"/>
    </row>
    <row r="423" spans="5:6" x14ac:dyDescent="0.25">
      <c r="E423"/>
      <c r="F423"/>
    </row>
    <row r="424" spans="5:6" x14ac:dyDescent="0.25">
      <c r="E424"/>
      <c r="F424"/>
    </row>
    <row r="425" spans="5:6" x14ac:dyDescent="0.25">
      <c r="E425"/>
      <c r="F425"/>
    </row>
    <row r="426" spans="5:6" x14ac:dyDescent="0.25">
      <c r="E426"/>
      <c r="F426"/>
    </row>
    <row r="427" spans="5:6" x14ac:dyDescent="0.25">
      <c r="E427"/>
      <c r="F427"/>
    </row>
    <row r="428" spans="5:6" x14ac:dyDescent="0.25">
      <c r="E428"/>
      <c r="F428"/>
    </row>
    <row r="429" spans="5:6" x14ac:dyDescent="0.25">
      <c r="E429"/>
      <c r="F429"/>
    </row>
    <row r="430" spans="5:6" x14ac:dyDescent="0.25">
      <c r="E430"/>
      <c r="F430"/>
    </row>
    <row r="431" spans="5:6" x14ac:dyDescent="0.25">
      <c r="E431"/>
      <c r="F431"/>
    </row>
    <row r="432" spans="5:6" x14ac:dyDescent="0.25">
      <c r="E432"/>
      <c r="F432"/>
    </row>
    <row r="433" spans="5:6" x14ac:dyDescent="0.25">
      <c r="E433"/>
      <c r="F433"/>
    </row>
    <row r="434" spans="5:6" x14ac:dyDescent="0.25">
      <c r="E434"/>
      <c r="F434"/>
    </row>
    <row r="435" spans="5:6" x14ac:dyDescent="0.25">
      <c r="E435"/>
      <c r="F435"/>
    </row>
    <row r="436" spans="5:6" x14ac:dyDescent="0.25">
      <c r="E436"/>
      <c r="F436"/>
    </row>
    <row r="437" spans="5:6" x14ac:dyDescent="0.25">
      <c r="E437"/>
      <c r="F437"/>
    </row>
    <row r="438" spans="5:6" x14ac:dyDescent="0.25">
      <c r="E438"/>
      <c r="F438"/>
    </row>
    <row r="439" spans="5:6" x14ac:dyDescent="0.25">
      <c r="E439"/>
      <c r="F439"/>
    </row>
    <row r="440" spans="5:6" x14ac:dyDescent="0.25">
      <c r="E440"/>
      <c r="F440"/>
    </row>
    <row r="441" spans="5:6" x14ac:dyDescent="0.25">
      <c r="E441"/>
      <c r="F441"/>
    </row>
    <row r="442" spans="5:6" x14ac:dyDescent="0.25">
      <c r="E442"/>
      <c r="F442"/>
    </row>
    <row r="443" spans="5:6" x14ac:dyDescent="0.25">
      <c r="E443"/>
      <c r="F443"/>
    </row>
    <row r="444" spans="5:6" x14ac:dyDescent="0.25">
      <c r="E444"/>
      <c r="F444"/>
    </row>
    <row r="445" spans="5:6" x14ac:dyDescent="0.25">
      <c r="E445"/>
      <c r="F445"/>
    </row>
    <row r="446" spans="5:6" x14ac:dyDescent="0.25">
      <c r="E446"/>
      <c r="F446"/>
    </row>
    <row r="447" spans="5:6" x14ac:dyDescent="0.25">
      <c r="E447"/>
      <c r="F447"/>
    </row>
    <row r="448" spans="5:6" x14ac:dyDescent="0.25">
      <c r="E448"/>
      <c r="F448"/>
    </row>
    <row r="449" spans="5:6" x14ac:dyDescent="0.25">
      <c r="E449"/>
      <c r="F449"/>
    </row>
    <row r="450" spans="5:6" x14ac:dyDescent="0.25">
      <c r="E450"/>
      <c r="F450"/>
    </row>
    <row r="451" spans="5:6" x14ac:dyDescent="0.25">
      <c r="E451"/>
      <c r="F451"/>
    </row>
    <row r="452" spans="5:6" x14ac:dyDescent="0.25">
      <c r="E452"/>
      <c r="F452"/>
    </row>
    <row r="453" spans="5:6" x14ac:dyDescent="0.25">
      <c r="E453"/>
      <c r="F453"/>
    </row>
    <row r="454" spans="5:6" x14ac:dyDescent="0.25">
      <c r="E454"/>
      <c r="F454"/>
    </row>
    <row r="455" spans="5:6" x14ac:dyDescent="0.25">
      <c r="E455"/>
      <c r="F455"/>
    </row>
    <row r="456" spans="5:6" x14ac:dyDescent="0.25">
      <c r="E456"/>
      <c r="F456"/>
    </row>
    <row r="457" spans="5:6" x14ac:dyDescent="0.25">
      <c r="E457"/>
      <c r="F457"/>
    </row>
    <row r="458" spans="5:6" x14ac:dyDescent="0.25">
      <c r="E458"/>
      <c r="F458"/>
    </row>
    <row r="459" spans="5:6" x14ac:dyDescent="0.25">
      <c r="E459"/>
      <c r="F459"/>
    </row>
    <row r="460" spans="5:6" x14ac:dyDescent="0.25">
      <c r="E460"/>
      <c r="F460"/>
    </row>
    <row r="461" spans="5:6" x14ac:dyDescent="0.25">
      <c r="E461"/>
      <c r="F461"/>
    </row>
    <row r="462" spans="5:6" x14ac:dyDescent="0.25">
      <c r="E462"/>
      <c r="F462"/>
    </row>
    <row r="463" spans="5:6" x14ac:dyDescent="0.25">
      <c r="E463"/>
      <c r="F463"/>
    </row>
    <row r="464" spans="5:6" x14ac:dyDescent="0.25">
      <c r="E464"/>
      <c r="F464"/>
    </row>
    <row r="465" spans="5:6" x14ac:dyDescent="0.25">
      <c r="E465"/>
      <c r="F465"/>
    </row>
    <row r="466" spans="5:6" x14ac:dyDescent="0.25">
      <c r="E466"/>
      <c r="F466"/>
    </row>
    <row r="467" spans="5:6" x14ac:dyDescent="0.25">
      <c r="E467"/>
      <c r="F467"/>
    </row>
    <row r="468" spans="5:6" x14ac:dyDescent="0.25">
      <c r="E468"/>
      <c r="F468"/>
    </row>
    <row r="469" spans="5:6" x14ac:dyDescent="0.25">
      <c r="E469"/>
      <c r="F469"/>
    </row>
    <row r="470" spans="5:6" x14ac:dyDescent="0.25">
      <c r="E470"/>
      <c r="F470"/>
    </row>
    <row r="471" spans="5:6" x14ac:dyDescent="0.25">
      <c r="E471"/>
      <c r="F471"/>
    </row>
    <row r="472" spans="5:6" x14ac:dyDescent="0.25">
      <c r="E472"/>
      <c r="F472"/>
    </row>
    <row r="473" spans="5:6" x14ac:dyDescent="0.25">
      <c r="E473"/>
      <c r="F473"/>
    </row>
    <row r="474" spans="5:6" x14ac:dyDescent="0.25">
      <c r="E474"/>
      <c r="F474"/>
    </row>
    <row r="475" spans="5:6" x14ac:dyDescent="0.25">
      <c r="E475"/>
      <c r="F475"/>
    </row>
    <row r="476" spans="5:6" x14ac:dyDescent="0.25">
      <c r="E476"/>
      <c r="F476"/>
    </row>
    <row r="477" spans="5:6" x14ac:dyDescent="0.25">
      <c r="E477"/>
      <c r="F477"/>
    </row>
    <row r="478" spans="5:6" x14ac:dyDescent="0.25">
      <c r="E478"/>
      <c r="F478"/>
    </row>
    <row r="479" spans="5:6" x14ac:dyDescent="0.25">
      <c r="E479"/>
      <c r="F479"/>
    </row>
    <row r="480" spans="5:6" x14ac:dyDescent="0.25">
      <c r="E480"/>
      <c r="F480"/>
    </row>
    <row r="481" spans="5:6" x14ac:dyDescent="0.25">
      <c r="E481"/>
      <c r="F481"/>
    </row>
    <row r="482" spans="5:6" x14ac:dyDescent="0.25">
      <c r="E482"/>
      <c r="F482"/>
    </row>
    <row r="483" spans="5:6" x14ac:dyDescent="0.25">
      <c r="E483"/>
      <c r="F483"/>
    </row>
    <row r="484" spans="5:6" x14ac:dyDescent="0.25">
      <c r="E484"/>
      <c r="F484"/>
    </row>
    <row r="485" spans="5:6" x14ac:dyDescent="0.25">
      <c r="E485"/>
      <c r="F485"/>
    </row>
    <row r="486" spans="5:6" x14ac:dyDescent="0.25">
      <c r="E486"/>
      <c r="F486"/>
    </row>
    <row r="487" spans="5:6" x14ac:dyDescent="0.25">
      <c r="E487"/>
      <c r="F487"/>
    </row>
    <row r="488" spans="5:6" x14ac:dyDescent="0.25">
      <c r="E488"/>
      <c r="F488"/>
    </row>
    <row r="489" spans="5:6" x14ac:dyDescent="0.25">
      <c r="E489"/>
      <c r="F489"/>
    </row>
    <row r="490" spans="5:6" x14ac:dyDescent="0.25">
      <c r="E490"/>
      <c r="F490"/>
    </row>
    <row r="491" spans="5:6" x14ac:dyDescent="0.25">
      <c r="E491"/>
      <c r="F491"/>
    </row>
    <row r="492" spans="5:6" x14ac:dyDescent="0.25">
      <c r="E492"/>
      <c r="F492"/>
    </row>
    <row r="493" spans="5:6" x14ac:dyDescent="0.25">
      <c r="E493"/>
      <c r="F493"/>
    </row>
    <row r="494" spans="5:6" x14ac:dyDescent="0.25">
      <c r="E494"/>
      <c r="F494"/>
    </row>
    <row r="495" spans="5:6" x14ac:dyDescent="0.25">
      <c r="E495"/>
      <c r="F495"/>
    </row>
    <row r="496" spans="5:6" x14ac:dyDescent="0.25">
      <c r="E496"/>
      <c r="F496"/>
    </row>
    <row r="497" spans="5:6" x14ac:dyDescent="0.25">
      <c r="E497"/>
      <c r="F497"/>
    </row>
    <row r="498" spans="5:6" x14ac:dyDescent="0.25">
      <c r="E498"/>
      <c r="F498"/>
    </row>
    <row r="499" spans="5:6" x14ac:dyDescent="0.25">
      <c r="E499"/>
      <c r="F499"/>
    </row>
    <row r="500" spans="5:6" x14ac:dyDescent="0.25">
      <c r="E500"/>
      <c r="F500"/>
    </row>
    <row r="501" spans="5:6" x14ac:dyDescent="0.25">
      <c r="E501"/>
      <c r="F501"/>
    </row>
    <row r="502" spans="5:6" x14ac:dyDescent="0.25">
      <c r="E502"/>
      <c r="F502"/>
    </row>
    <row r="503" spans="5:6" x14ac:dyDescent="0.25">
      <c r="E503"/>
      <c r="F503"/>
    </row>
    <row r="504" spans="5:6" x14ac:dyDescent="0.25">
      <c r="E504"/>
      <c r="F504"/>
    </row>
    <row r="505" spans="5:6" x14ac:dyDescent="0.25">
      <c r="E505"/>
      <c r="F505"/>
    </row>
    <row r="506" spans="5:6" x14ac:dyDescent="0.25">
      <c r="E506"/>
      <c r="F506"/>
    </row>
    <row r="507" spans="5:6" x14ac:dyDescent="0.25">
      <c r="E507"/>
      <c r="F507"/>
    </row>
    <row r="508" spans="5:6" x14ac:dyDescent="0.25">
      <c r="E508"/>
      <c r="F508"/>
    </row>
    <row r="509" spans="5:6" x14ac:dyDescent="0.25">
      <c r="E509"/>
      <c r="F509"/>
    </row>
    <row r="510" spans="5:6" x14ac:dyDescent="0.25">
      <c r="E510"/>
      <c r="F510"/>
    </row>
    <row r="511" spans="5:6" x14ac:dyDescent="0.25">
      <c r="E511"/>
      <c r="F511"/>
    </row>
    <row r="512" spans="5:6" x14ac:dyDescent="0.25">
      <c r="E512"/>
      <c r="F512"/>
    </row>
    <row r="513" spans="5:6" x14ac:dyDescent="0.25">
      <c r="E513"/>
      <c r="F513"/>
    </row>
    <row r="514" spans="5:6" x14ac:dyDescent="0.25">
      <c r="E514"/>
      <c r="F514"/>
    </row>
    <row r="515" spans="5:6" x14ac:dyDescent="0.25">
      <c r="E515"/>
      <c r="F515"/>
    </row>
    <row r="516" spans="5:6" x14ac:dyDescent="0.25">
      <c r="E516"/>
      <c r="F516"/>
    </row>
    <row r="517" spans="5:6" x14ac:dyDescent="0.25">
      <c r="E517"/>
      <c r="F517"/>
    </row>
    <row r="518" spans="5:6" x14ac:dyDescent="0.25">
      <c r="E518"/>
      <c r="F518"/>
    </row>
    <row r="519" spans="5:6" x14ac:dyDescent="0.25">
      <c r="E519"/>
      <c r="F519"/>
    </row>
    <row r="520" spans="5:6" x14ac:dyDescent="0.25">
      <c r="E520"/>
      <c r="F520"/>
    </row>
    <row r="521" spans="5:6" x14ac:dyDescent="0.25">
      <c r="E521"/>
      <c r="F521"/>
    </row>
    <row r="522" spans="5:6" x14ac:dyDescent="0.25">
      <c r="E522"/>
      <c r="F522"/>
    </row>
    <row r="523" spans="5:6" x14ac:dyDescent="0.25">
      <c r="E523"/>
      <c r="F523"/>
    </row>
    <row r="524" spans="5:6" x14ac:dyDescent="0.25">
      <c r="E524"/>
      <c r="F524"/>
    </row>
    <row r="525" spans="5:6" x14ac:dyDescent="0.25">
      <c r="E525"/>
      <c r="F525"/>
    </row>
    <row r="526" spans="5:6" x14ac:dyDescent="0.25">
      <c r="E526"/>
      <c r="F526"/>
    </row>
    <row r="527" spans="5:6" x14ac:dyDescent="0.25">
      <c r="E527"/>
      <c r="F527"/>
    </row>
    <row r="528" spans="5:6" x14ac:dyDescent="0.25">
      <c r="E528"/>
      <c r="F528"/>
    </row>
    <row r="529" spans="5:6" x14ac:dyDescent="0.25">
      <c r="E529"/>
      <c r="F529"/>
    </row>
    <row r="530" spans="5:6" x14ac:dyDescent="0.25">
      <c r="E530"/>
      <c r="F530"/>
    </row>
    <row r="531" spans="5:6" x14ac:dyDescent="0.25">
      <c r="E531"/>
      <c r="F531"/>
    </row>
    <row r="532" spans="5:6" x14ac:dyDescent="0.25">
      <c r="E532"/>
      <c r="F532"/>
    </row>
    <row r="533" spans="5:6" x14ac:dyDescent="0.25">
      <c r="E533"/>
      <c r="F533"/>
    </row>
    <row r="534" spans="5:6" x14ac:dyDescent="0.25">
      <c r="E534"/>
      <c r="F534"/>
    </row>
    <row r="535" spans="5:6" x14ac:dyDescent="0.25">
      <c r="E535"/>
      <c r="F535"/>
    </row>
    <row r="536" spans="5:6" x14ac:dyDescent="0.25">
      <c r="E536"/>
      <c r="F536"/>
    </row>
    <row r="537" spans="5:6" x14ac:dyDescent="0.25">
      <c r="E537"/>
      <c r="F537"/>
    </row>
    <row r="538" spans="5:6" x14ac:dyDescent="0.25">
      <c r="E538"/>
      <c r="F538"/>
    </row>
    <row r="539" spans="5:6" x14ac:dyDescent="0.25">
      <c r="E539"/>
      <c r="F539"/>
    </row>
    <row r="540" spans="5:6" x14ac:dyDescent="0.25">
      <c r="E540"/>
      <c r="F540"/>
    </row>
    <row r="541" spans="5:6" x14ac:dyDescent="0.25">
      <c r="E541"/>
      <c r="F541"/>
    </row>
    <row r="542" spans="5:6" x14ac:dyDescent="0.25">
      <c r="E542"/>
      <c r="F542"/>
    </row>
    <row r="543" spans="5:6" x14ac:dyDescent="0.25">
      <c r="E543"/>
      <c r="F543"/>
    </row>
    <row r="544" spans="5:6" x14ac:dyDescent="0.25">
      <c r="E544"/>
      <c r="F544"/>
    </row>
    <row r="545" spans="5:6" x14ac:dyDescent="0.25">
      <c r="E545"/>
      <c r="F545"/>
    </row>
    <row r="546" spans="5:6" x14ac:dyDescent="0.25">
      <c r="E546"/>
      <c r="F546"/>
    </row>
    <row r="547" spans="5:6" x14ac:dyDescent="0.25">
      <c r="E547"/>
      <c r="F547"/>
    </row>
    <row r="548" spans="5:6" x14ac:dyDescent="0.25">
      <c r="E548"/>
      <c r="F548"/>
    </row>
    <row r="549" spans="5:6" x14ac:dyDescent="0.25">
      <c r="E549"/>
      <c r="F549"/>
    </row>
    <row r="550" spans="5:6" x14ac:dyDescent="0.25">
      <c r="E550"/>
      <c r="F550"/>
    </row>
    <row r="551" spans="5:6" x14ac:dyDescent="0.25">
      <c r="E551"/>
      <c r="F551"/>
    </row>
    <row r="552" spans="5:6" x14ac:dyDescent="0.25">
      <c r="E552"/>
      <c r="F552"/>
    </row>
    <row r="553" spans="5:6" x14ac:dyDescent="0.25">
      <c r="E553"/>
      <c r="F553"/>
    </row>
    <row r="554" spans="5:6" x14ac:dyDescent="0.25">
      <c r="E554"/>
      <c r="F554"/>
    </row>
    <row r="555" spans="5:6" x14ac:dyDescent="0.25">
      <c r="E555"/>
      <c r="F555"/>
    </row>
    <row r="556" spans="5:6" x14ac:dyDescent="0.25">
      <c r="E556"/>
      <c r="F556"/>
    </row>
    <row r="557" spans="5:6" x14ac:dyDescent="0.25">
      <c r="E557"/>
      <c r="F557"/>
    </row>
    <row r="558" spans="5:6" x14ac:dyDescent="0.25">
      <c r="E558"/>
      <c r="F558"/>
    </row>
    <row r="559" spans="5:6" x14ac:dyDescent="0.25">
      <c r="E559"/>
      <c r="F559"/>
    </row>
    <row r="560" spans="5:6" x14ac:dyDescent="0.25">
      <c r="E560"/>
      <c r="F560"/>
    </row>
    <row r="561" spans="5:6" x14ac:dyDescent="0.25">
      <c r="E561"/>
      <c r="F561"/>
    </row>
    <row r="562" spans="5:6" x14ac:dyDescent="0.25">
      <c r="E562"/>
      <c r="F562"/>
    </row>
    <row r="563" spans="5:6" x14ac:dyDescent="0.25">
      <c r="E563"/>
      <c r="F563"/>
    </row>
    <row r="564" spans="5:6" x14ac:dyDescent="0.25">
      <c r="E564"/>
      <c r="F564"/>
    </row>
    <row r="565" spans="5:6" x14ac:dyDescent="0.25">
      <c r="E565"/>
      <c r="F565"/>
    </row>
    <row r="566" spans="5:6" x14ac:dyDescent="0.25">
      <c r="E566"/>
      <c r="F566"/>
    </row>
    <row r="567" spans="5:6" x14ac:dyDescent="0.25">
      <c r="E567"/>
      <c r="F567"/>
    </row>
    <row r="568" spans="5:6" x14ac:dyDescent="0.25">
      <c r="E568"/>
      <c r="F568"/>
    </row>
    <row r="569" spans="5:6" x14ac:dyDescent="0.25">
      <c r="E569"/>
      <c r="F569"/>
    </row>
    <row r="570" spans="5:6" x14ac:dyDescent="0.25">
      <c r="E570"/>
      <c r="F570"/>
    </row>
    <row r="571" spans="5:6" x14ac:dyDescent="0.25">
      <c r="E571"/>
      <c r="F571"/>
    </row>
    <row r="572" spans="5:6" x14ac:dyDescent="0.25">
      <c r="E572"/>
      <c r="F572"/>
    </row>
    <row r="573" spans="5:6" x14ac:dyDescent="0.25">
      <c r="E573"/>
      <c r="F573"/>
    </row>
    <row r="574" spans="5:6" x14ac:dyDescent="0.25">
      <c r="E574"/>
      <c r="F574"/>
    </row>
    <row r="575" spans="5:6" x14ac:dyDescent="0.25">
      <c r="E575"/>
      <c r="F575"/>
    </row>
    <row r="576" spans="5:6" x14ac:dyDescent="0.25">
      <c r="E576"/>
      <c r="F576"/>
    </row>
    <row r="577" spans="5:6" x14ac:dyDescent="0.25">
      <c r="E577"/>
      <c r="F577"/>
    </row>
    <row r="578" spans="5:6" x14ac:dyDescent="0.25">
      <c r="E578"/>
      <c r="F578"/>
    </row>
    <row r="579" spans="5:6" x14ac:dyDescent="0.25">
      <c r="E579"/>
      <c r="F579"/>
    </row>
    <row r="580" spans="5:6" x14ac:dyDescent="0.25">
      <c r="E580"/>
      <c r="F580"/>
    </row>
    <row r="581" spans="5:6" x14ac:dyDescent="0.25">
      <c r="E581"/>
      <c r="F581"/>
    </row>
    <row r="582" spans="5:6" x14ac:dyDescent="0.25">
      <c r="E582"/>
      <c r="F582"/>
    </row>
    <row r="583" spans="5:6" x14ac:dyDescent="0.25">
      <c r="E583"/>
      <c r="F583"/>
    </row>
    <row r="584" spans="5:6" x14ac:dyDescent="0.25">
      <c r="E584"/>
      <c r="F584"/>
    </row>
    <row r="585" spans="5:6" x14ac:dyDescent="0.25">
      <c r="E585"/>
      <c r="F585"/>
    </row>
    <row r="586" spans="5:6" x14ac:dyDescent="0.25">
      <c r="E586"/>
      <c r="F586"/>
    </row>
    <row r="587" spans="5:6" x14ac:dyDescent="0.25">
      <c r="E587"/>
      <c r="F587"/>
    </row>
    <row r="588" spans="5:6" x14ac:dyDescent="0.25">
      <c r="E588"/>
      <c r="F588"/>
    </row>
    <row r="589" spans="5:6" x14ac:dyDescent="0.25">
      <c r="E589"/>
      <c r="F589"/>
    </row>
    <row r="590" spans="5:6" x14ac:dyDescent="0.25">
      <c r="E590"/>
      <c r="F590"/>
    </row>
    <row r="591" spans="5:6" x14ac:dyDescent="0.25">
      <c r="E591"/>
      <c r="F591"/>
    </row>
    <row r="592" spans="5:6" x14ac:dyDescent="0.25">
      <c r="E592"/>
      <c r="F592"/>
    </row>
    <row r="593" spans="5:6" x14ac:dyDescent="0.25">
      <c r="E593"/>
      <c r="F593"/>
    </row>
    <row r="594" spans="5:6" x14ac:dyDescent="0.25">
      <c r="E594"/>
      <c r="F594"/>
    </row>
    <row r="595" spans="5:6" x14ac:dyDescent="0.25">
      <c r="E595"/>
      <c r="F595"/>
    </row>
    <row r="596" spans="5:6" x14ac:dyDescent="0.25">
      <c r="E596"/>
      <c r="F596"/>
    </row>
    <row r="597" spans="5:6" x14ac:dyDescent="0.25">
      <c r="E597"/>
      <c r="F597"/>
    </row>
    <row r="598" spans="5:6" x14ac:dyDescent="0.25">
      <c r="E598"/>
      <c r="F598"/>
    </row>
    <row r="599" spans="5:6" x14ac:dyDescent="0.25">
      <c r="E599"/>
      <c r="F599"/>
    </row>
    <row r="600" spans="5:6" x14ac:dyDescent="0.25">
      <c r="E600"/>
      <c r="F600"/>
    </row>
    <row r="601" spans="5:6" x14ac:dyDescent="0.25">
      <c r="E601"/>
      <c r="F601"/>
    </row>
    <row r="602" spans="5:6" x14ac:dyDescent="0.25">
      <c r="E602"/>
      <c r="F602"/>
    </row>
    <row r="603" spans="5:6" x14ac:dyDescent="0.25">
      <c r="E603"/>
      <c r="F603"/>
    </row>
    <row r="604" spans="5:6" x14ac:dyDescent="0.25">
      <c r="E604"/>
      <c r="F604"/>
    </row>
    <row r="605" spans="5:6" x14ac:dyDescent="0.25">
      <c r="E605"/>
      <c r="F605"/>
    </row>
    <row r="606" spans="5:6" x14ac:dyDescent="0.25">
      <c r="E606"/>
      <c r="F606"/>
    </row>
    <row r="607" spans="5:6" x14ac:dyDescent="0.25">
      <c r="E607"/>
      <c r="F607"/>
    </row>
    <row r="608" spans="5:6" x14ac:dyDescent="0.25">
      <c r="E608"/>
      <c r="F608"/>
    </row>
    <row r="609" spans="5:6" x14ac:dyDescent="0.25">
      <c r="E609"/>
      <c r="F609"/>
    </row>
    <row r="610" spans="5:6" x14ac:dyDescent="0.25">
      <c r="E610"/>
      <c r="F610"/>
    </row>
    <row r="611" spans="5:6" x14ac:dyDescent="0.25">
      <c r="E611"/>
      <c r="F611"/>
    </row>
    <row r="612" spans="5:6" x14ac:dyDescent="0.25">
      <c r="E612"/>
      <c r="F612"/>
    </row>
    <row r="613" spans="5:6" x14ac:dyDescent="0.25">
      <c r="E613"/>
      <c r="F613"/>
    </row>
    <row r="614" spans="5:6" x14ac:dyDescent="0.25">
      <c r="E614"/>
      <c r="F614"/>
    </row>
    <row r="615" spans="5:6" x14ac:dyDescent="0.25">
      <c r="E615"/>
      <c r="F615"/>
    </row>
    <row r="616" spans="5:6" x14ac:dyDescent="0.25">
      <c r="E616"/>
      <c r="F616"/>
    </row>
    <row r="617" spans="5:6" x14ac:dyDescent="0.25">
      <c r="E617"/>
      <c r="F617"/>
    </row>
    <row r="618" spans="5:6" x14ac:dyDescent="0.25">
      <c r="E618"/>
      <c r="F618"/>
    </row>
    <row r="619" spans="5:6" x14ac:dyDescent="0.25">
      <c r="E619"/>
      <c r="F619"/>
    </row>
    <row r="620" spans="5:6" x14ac:dyDescent="0.25">
      <c r="E620"/>
      <c r="F620"/>
    </row>
    <row r="621" spans="5:6" x14ac:dyDescent="0.25">
      <c r="E621"/>
      <c r="F621"/>
    </row>
    <row r="622" spans="5:6" x14ac:dyDescent="0.25">
      <c r="E622"/>
      <c r="F622"/>
    </row>
    <row r="623" spans="5:6" x14ac:dyDescent="0.25">
      <c r="E623"/>
      <c r="F623"/>
    </row>
    <row r="624" spans="5:6" x14ac:dyDescent="0.25">
      <c r="E624"/>
      <c r="F624"/>
    </row>
    <row r="625" spans="5:6" x14ac:dyDescent="0.25">
      <c r="E625"/>
      <c r="F625"/>
    </row>
    <row r="626" spans="5:6" x14ac:dyDescent="0.25">
      <c r="E626"/>
      <c r="F626"/>
    </row>
    <row r="627" spans="5:6" x14ac:dyDescent="0.25">
      <c r="E627"/>
      <c r="F627"/>
    </row>
    <row r="628" spans="5:6" x14ac:dyDescent="0.25">
      <c r="E628"/>
      <c r="F628"/>
    </row>
    <row r="629" spans="5:6" x14ac:dyDescent="0.25">
      <c r="E629"/>
      <c r="F629"/>
    </row>
    <row r="630" spans="5:6" x14ac:dyDescent="0.25">
      <c r="E630"/>
      <c r="F630"/>
    </row>
    <row r="631" spans="5:6" x14ac:dyDescent="0.25">
      <c r="E631"/>
      <c r="F631"/>
    </row>
    <row r="632" spans="5:6" x14ac:dyDescent="0.25">
      <c r="E632"/>
      <c r="F632"/>
    </row>
    <row r="633" spans="5:6" x14ac:dyDescent="0.25">
      <c r="E633"/>
      <c r="F633"/>
    </row>
    <row r="634" spans="5:6" x14ac:dyDescent="0.25">
      <c r="E634"/>
      <c r="F634"/>
    </row>
    <row r="635" spans="5:6" x14ac:dyDescent="0.25">
      <c r="E635"/>
      <c r="F635"/>
    </row>
    <row r="636" spans="5:6" x14ac:dyDescent="0.25">
      <c r="E636"/>
      <c r="F636"/>
    </row>
    <row r="637" spans="5:6" x14ac:dyDescent="0.25">
      <c r="E637"/>
      <c r="F637"/>
    </row>
    <row r="638" spans="5:6" x14ac:dyDescent="0.25">
      <c r="E638"/>
      <c r="F638"/>
    </row>
    <row r="639" spans="5:6" x14ac:dyDescent="0.25">
      <c r="E639"/>
      <c r="F639"/>
    </row>
    <row r="640" spans="5:6" x14ac:dyDescent="0.25">
      <c r="E640"/>
      <c r="F640"/>
    </row>
    <row r="641" spans="5:6" x14ac:dyDescent="0.25">
      <c r="E641"/>
      <c r="F641"/>
    </row>
    <row r="642" spans="5:6" x14ac:dyDescent="0.25">
      <c r="E642"/>
      <c r="F642"/>
    </row>
    <row r="643" spans="5:6" x14ac:dyDescent="0.25">
      <c r="E643"/>
      <c r="F643"/>
    </row>
    <row r="644" spans="5:6" x14ac:dyDescent="0.25">
      <c r="E644"/>
      <c r="F644"/>
    </row>
    <row r="645" spans="5:6" x14ac:dyDescent="0.25">
      <c r="E645"/>
      <c r="F645"/>
    </row>
    <row r="646" spans="5:6" x14ac:dyDescent="0.25">
      <c r="E646"/>
      <c r="F646"/>
    </row>
    <row r="647" spans="5:6" x14ac:dyDescent="0.25">
      <c r="E647"/>
      <c r="F647"/>
    </row>
    <row r="648" spans="5:6" x14ac:dyDescent="0.25">
      <c r="E648"/>
      <c r="F648"/>
    </row>
    <row r="649" spans="5:6" x14ac:dyDescent="0.25">
      <c r="E649"/>
      <c r="F649"/>
    </row>
    <row r="650" spans="5:6" x14ac:dyDescent="0.25">
      <c r="E650"/>
      <c r="F650"/>
    </row>
    <row r="651" spans="5:6" x14ac:dyDescent="0.25">
      <c r="E651"/>
      <c r="F651"/>
    </row>
    <row r="652" spans="5:6" x14ac:dyDescent="0.25">
      <c r="E652"/>
      <c r="F652"/>
    </row>
    <row r="653" spans="5:6" x14ac:dyDescent="0.25">
      <c r="E653"/>
      <c r="F653"/>
    </row>
    <row r="654" spans="5:6" x14ac:dyDescent="0.25">
      <c r="E654"/>
      <c r="F654"/>
    </row>
    <row r="655" spans="5:6" x14ac:dyDescent="0.25">
      <c r="E655"/>
      <c r="F655"/>
    </row>
    <row r="656" spans="5:6" x14ac:dyDescent="0.25">
      <c r="E656"/>
      <c r="F656"/>
    </row>
    <row r="657" spans="5:6" x14ac:dyDescent="0.25">
      <c r="E657"/>
      <c r="F657"/>
    </row>
    <row r="658" spans="5:6" x14ac:dyDescent="0.25">
      <c r="E658"/>
      <c r="F658"/>
    </row>
    <row r="659" spans="5:6" x14ac:dyDescent="0.25">
      <c r="E659"/>
      <c r="F659"/>
    </row>
    <row r="660" spans="5:6" x14ac:dyDescent="0.25">
      <c r="E660"/>
      <c r="F660"/>
    </row>
    <row r="661" spans="5:6" x14ac:dyDescent="0.25">
      <c r="E661"/>
      <c r="F661"/>
    </row>
    <row r="662" spans="5:6" x14ac:dyDescent="0.25">
      <c r="E662"/>
      <c r="F662"/>
    </row>
    <row r="663" spans="5:6" x14ac:dyDescent="0.25">
      <c r="E663"/>
      <c r="F663"/>
    </row>
    <row r="664" spans="5:6" x14ac:dyDescent="0.25">
      <c r="E664"/>
      <c r="F664"/>
    </row>
    <row r="665" spans="5:6" x14ac:dyDescent="0.25">
      <c r="E665"/>
      <c r="F665"/>
    </row>
    <row r="666" spans="5:6" x14ac:dyDescent="0.25">
      <c r="E666"/>
      <c r="F666"/>
    </row>
    <row r="667" spans="5:6" x14ac:dyDescent="0.25">
      <c r="E667"/>
      <c r="F667"/>
    </row>
    <row r="668" spans="5:6" x14ac:dyDescent="0.25">
      <c r="E668"/>
      <c r="F668"/>
    </row>
    <row r="669" spans="5:6" x14ac:dyDescent="0.25">
      <c r="E669"/>
      <c r="F669"/>
    </row>
    <row r="670" spans="5:6" x14ac:dyDescent="0.25">
      <c r="E670"/>
      <c r="F670"/>
    </row>
    <row r="671" spans="5:6" x14ac:dyDescent="0.25">
      <c r="E671"/>
      <c r="F671"/>
    </row>
    <row r="672" spans="5:6" x14ac:dyDescent="0.25">
      <c r="E672"/>
      <c r="F672"/>
    </row>
    <row r="673" spans="5:6" x14ac:dyDescent="0.25">
      <c r="E673"/>
      <c r="F673"/>
    </row>
    <row r="674" spans="5:6" x14ac:dyDescent="0.25">
      <c r="E674"/>
      <c r="F674"/>
    </row>
    <row r="675" spans="5:6" x14ac:dyDescent="0.25">
      <c r="E675"/>
      <c r="F675"/>
    </row>
    <row r="676" spans="5:6" x14ac:dyDescent="0.25">
      <c r="E676"/>
      <c r="F676"/>
    </row>
    <row r="677" spans="5:6" x14ac:dyDescent="0.25">
      <c r="E677"/>
      <c r="F677"/>
    </row>
    <row r="678" spans="5:6" x14ac:dyDescent="0.25">
      <c r="E678"/>
      <c r="F678"/>
    </row>
    <row r="679" spans="5:6" x14ac:dyDescent="0.25">
      <c r="E679"/>
      <c r="F679"/>
    </row>
    <row r="680" spans="5:6" x14ac:dyDescent="0.25">
      <c r="E680"/>
      <c r="F680"/>
    </row>
    <row r="681" spans="5:6" x14ac:dyDescent="0.25">
      <c r="E681"/>
      <c r="F681"/>
    </row>
    <row r="682" spans="5:6" x14ac:dyDescent="0.25">
      <c r="E682"/>
      <c r="F682"/>
    </row>
    <row r="683" spans="5:6" x14ac:dyDescent="0.25">
      <c r="E683"/>
      <c r="F683"/>
    </row>
    <row r="684" spans="5:6" x14ac:dyDescent="0.25">
      <c r="E684"/>
      <c r="F684"/>
    </row>
    <row r="685" spans="5:6" x14ac:dyDescent="0.25">
      <c r="E685"/>
      <c r="F685"/>
    </row>
    <row r="686" spans="5:6" x14ac:dyDescent="0.25">
      <c r="E686"/>
      <c r="F686"/>
    </row>
    <row r="687" spans="5:6" x14ac:dyDescent="0.25">
      <c r="E687"/>
      <c r="F687"/>
    </row>
    <row r="688" spans="5:6" x14ac:dyDescent="0.25">
      <c r="E688"/>
      <c r="F688"/>
    </row>
    <row r="689" spans="5:6" x14ac:dyDescent="0.25">
      <c r="E689"/>
      <c r="F689"/>
    </row>
    <row r="690" spans="5:6" x14ac:dyDescent="0.25">
      <c r="E690"/>
      <c r="F690"/>
    </row>
    <row r="691" spans="5:6" x14ac:dyDescent="0.25">
      <c r="E691"/>
      <c r="F691"/>
    </row>
    <row r="692" spans="5:6" x14ac:dyDescent="0.25">
      <c r="E692"/>
      <c r="F692"/>
    </row>
    <row r="693" spans="5:6" x14ac:dyDescent="0.25">
      <c r="E693"/>
      <c r="F693"/>
    </row>
    <row r="694" spans="5:6" x14ac:dyDescent="0.25">
      <c r="E694"/>
      <c r="F694"/>
    </row>
    <row r="695" spans="5:6" x14ac:dyDescent="0.25">
      <c r="E695"/>
      <c r="F695"/>
    </row>
    <row r="696" spans="5:6" x14ac:dyDescent="0.25">
      <c r="E696"/>
      <c r="F696"/>
    </row>
    <row r="697" spans="5:6" x14ac:dyDescent="0.25">
      <c r="E697"/>
      <c r="F697"/>
    </row>
    <row r="698" spans="5:6" x14ac:dyDescent="0.25">
      <c r="E698"/>
      <c r="F698"/>
    </row>
    <row r="699" spans="5:6" x14ac:dyDescent="0.25">
      <c r="E699"/>
      <c r="F699"/>
    </row>
    <row r="700" spans="5:6" x14ac:dyDescent="0.25">
      <c r="E700"/>
      <c r="F700"/>
    </row>
    <row r="701" spans="5:6" x14ac:dyDescent="0.25">
      <c r="E701"/>
      <c r="F701"/>
    </row>
    <row r="702" spans="5:6" x14ac:dyDescent="0.25">
      <c r="E702"/>
      <c r="F702"/>
    </row>
    <row r="703" spans="5:6" x14ac:dyDescent="0.25">
      <c r="E703"/>
      <c r="F703"/>
    </row>
    <row r="704" spans="5:6" x14ac:dyDescent="0.25">
      <c r="E704"/>
      <c r="F704"/>
    </row>
    <row r="705" spans="5:6" x14ac:dyDescent="0.25">
      <c r="E705"/>
      <c r="F705"/>
    </row>
    <row r="706" spans="5:6" x14ac:dyDescent="0.25">
      <c r="E706"/>
      <c r="F706"/>
    </row>
    <row r="707" spans="5:6" x14ac:dyDescent="0.25">
      <c r="E707"/>
      <c r="F707"/>
    </row>
    <row r="708" spans="5:6" x14ac:dyDescent="0.25">
      <c r="E708"/>
      <c r="F708"/>
    </row>
    <row r="709" spans="5:6" x14ac:dyDescent="0.25">
      <c r="E709"/>
      <c r="F709"/>
    </row>
    <row r="710" spans="5:6" x14ac:dyDescent="0.25">
      <c r="E710"/>
      <c r="F710"/>
    </row>
    <row r="711" spans="5:6" x14ac:dyDescent="0.25">
      <c r="E711"/>
      <c r="F711"/>
    </row>
    <row r="712" spans="5:6" x14ac:dyDescent="0.25">
      <c r="E712"/>
      <c r="F712"/>
    </row>
    <row r="713" spans="5:6" x14ac:dyDescent="0.25">
      <c r="E713"/>
      <c r="F713"/>
    </row>
    <row r="714" spans="5:6" x14ac:dyDescent="0.25">
      <c r="E714"/>
      <c r="F714"/>
    </row>
    <row r="715" spans="5:6" x14ac:dyDescent="0.25">
      <c r="E715"/>
      <c r="F715"/>
    </row>
    <row r="716" spans="5:6" x14ac:dyDescent="0.25">
      <c r="E716"/>
      <c r="F716"/>
    </row>
    <row r="717" spans="5:6" x14ac:dyDescent="0.25">
      <c r="E717"/>
      <c r="F717"/>
    </row>
    <row r="718" spans="5:6" x14ac:dyDescent="0.25">
      <c r="E718"/>
      <c r="F718"/>
    </row>
    <row r="719" spans="5:6" x14ac:dyDescent="0.25">
      <c r="E719"/>
      <c r="F719"/>
    </row>
    <row r="720" spans="5:6" x14ac:dyDescent="0.25">
      <c r="E720"/>
      <c r="F720"/>
    </row>
    <row r="721" spans="5:6" x14ac:dyDescent="0.25">
      <c r="E721"/>
      <c r="F721"/>
    </row>
    <row r="722" spans="5:6" x14ac:dyDescent="0.25">
      <c r="E722"/>
      <c r="F722"/>
    </row>
    <row r="723" spans="5:6" x14ac:dyDescent="0.25">
      <c r="E723"/>
      <c r="F723"/>
    </row>
    <row r="724" spans="5:6" x14ac:dyDescent="0.25">
      <c r="E724"/>
      <c r="F724"/>
    </row>
    <row r="725" spans="5:6" x14ac:dyDescent="0.25">
      <c r="E725"/>
      <c r="F725"/>
    </row>
    <row r="726" spans="5:6" x14ac:dyDescent="0.25">
      <c r="E726"/>
      <c r="F726"/>
    </row>
    <row r="727" spans="5:6" x14ac:dyDescent="0.25">
      <c r="E727"/>
      <c r="F727"/>
    </row>
    <row r="728" spans="5:6" x14ac:dyDescent="0.25">
      <c r="E728"/>
      <c r="F728"/>
    </row>
    <row r="729" spans="5:6" x14ac:dyDescent="0.25">
      <c r="E729"/>
      <c r="F729"/>
    </row>
    <row r="730" spans="5:6" x14ac:dyDescent="0.25">
      <c r="E730"/>
      <c r="F730"/>
    </row>
    <row r="731" spans="5:6" x14ac:dyDescent="0.25">
      <c r="E731"/>
      <c r="F731"/>
    </row>
    <row r="732" spans="5:6" x14ac:dyDescent="0.25">
      <c r="E732"/>
      <c r="F732"/>
    </row>
    <row r="733" spans="5:6" x14ac:dyDescent="0.25">
      <c r="E733"/>
      <c r="F733"/>
    </row>
    <row r="734" spans="5:6" x14ac:dyDescent="0.25">
      <c r="E734"/>
      <c r="F734"/>
    </row>
    <row r="735" spans="5:6" x14ac:dyDescent="0.25">
      <c r="E735"/>
      <c r="F735"/>
    </row>
    <row r="736" spans="5:6" x14ac:dyDescent="0.25">
      <c r="E736"/>
      <c r="F736"/>
    </row>
    <row r="737" spans="5:6" x14ac:dyDescent="0.25">
      <c r="E737"/>
      <c r="F737"/>
    </row>
    <row r="738" spans="5:6" x14ac:dyDescent="0.25">
      <c r="E738"/>
      <c r="F738"/>
    </row>
    <row r="739" spans="5:6" x14ac:dyDescent="0.25">
      <c r="E739"/>
      <c r="F739"/>
    </row>
    <row r="740" spans="5:6" x14ac:dyDescent="0.25">
      <c r="E740"/>
      <c r="F740"/>
    </row>
    <row r="741" spans="5:6" x14ac:dyDescent="0.25">
      <c r="E741"/>
      <c r="F741"/>
    </row>
    <row r="742" spans="5:6" x14ac:dyDescent="0.25">
      <c r="E742"/>
      <c r="F742"/>
    </row>
    <row r="743" spans="5:6" x14ac:dyDescent="0.25">
      <c r="E743"/>
      <c r="F743"/>
    </row>
    <row r="744" spans="5:6" x14ac:dyDescent="0.25">
      <c r="E744"/>
      <c r="F744"/>
    </row>
    <row r="745" spans="5:6" x14ac:dyDescent="0.25">
      <c r="E745"/>
      <c r="F745"/>
    </row>
    <row r="746" spans="5:6" x14ac:dyDescent="0.25">
      <c r="E746"/>
      <c r="F746"/>
    </row>
    <row r="747" spans="5:6" x14ac:dyDescent="0.25">
      <c r="E747"/>
      <c r="F747"/>
    </row>
    <row r="748" spans="5:6" x14ac:dyDescent="0.25">
      <c r="E748"/>
      <c r="F748"/>
    </row>
    <row r="749" spans="5:6" x14ac:dyDescent="0.25">
      <c r="E749"/>
      <c r="F749"/>
    </row>
    <row r="750" spans="5:6" x14ac:dyDescent="0.25">
      <c r="E750"/>
      <c r="F750"/>
    </row>
    <row r="751" spans="5:6" x14ac:dyDescent="0.25">
      <c r="E751"/>
      <c r="F751"/>
    </row>
    <row r="752" spans="5:6" x14ac:dyDescent="0.25">
      <c r="E752"/>
      <c r="F752"/>
    </row>
    <row r="753" spans="5:6" x14ac:dyDescent="0.25">
      <c r="E753"/>
      <c r="F753"/>
    </row>
    <row r="754" spans="5:6" x14ac:dyDescent="0.25">
      <c r="E754"/>
      <c r="F754"/>
    </row>
    <row r="755" spans="5:6" x14ac:dyDescent="0.25">
      <c r="E755"/>
      <c r="F755"/>
    </row>
    <row r="756" spans="5:6" x14ac:dyDescent="0.25">
      <c r="E756"/>
      <c r="F756"/>
    </row>
    <row r="757" spans="5:6" x14ac:dyDescent="0.25">
      <c r="E757"/>
      <c r="F757"/>
    </row>
    <row r="758" spans="5:6" x14ac:dyDescent="0.25">
      <c r="E758"/>
      <c r="F758"/>
    </row>
    <row r="759" spans="5:6" x14ac:dyDescent="0.25">
      <c r="E759"/>
      <c r="F759"/>
    </row>
    <row r="760" spans="5:6" x14ac:dyDescent="0.25">
      <c r="E760"/>
      <c r="F760"/>
    </row>
    <row r="761" spans="5:6" x14ac:dyDescent="0.25">
      <c r="E761"/>
      <c r="F761"/>
    </row>
    <row r="762" spans="5:6" x14ac:dyDescent="0.25">
      <c r="E762"/>
      <c r="F762"/>
    </row>
    <row r="763" spans="5:6" x14ac:dyDescent="0.25">
      <c r="E763"/>
      <c r="F763"/>
    </row>
    <row r="764" spans="5:6" x14ac:dyDescent="0.25">
      <c r="E764"/>
      <c r="F764"/>
    </row>
    <row r="765" spans="5:6" x14ac:dyDescent="0.25">
      <c r="E765"/>
      <c r="F765"/>
    </row>
    <row r="766" spans="5:6" x14ac:dyDescent="0.25">
      <c r="E766"/>
      <c r="F766"/>
    </row>
    <row r="767" spans="5:6" x14ac:dyDescent="0.25">
      <c r="E767"/>
      <c r="F767"/>
    </row>
    <row r="768" spans="5:6" x14ac:dyDescent="0.25">
      <c r="E768"/>
      <c r="F768"/>
    </row>
    <row r="769" spans="5:6" x14ac:dyDescent="0.25">
      <c r="E769"/>
      <c r="F769"/>
    </row>
    <row r="770" spans="5:6" x14ac:dyDescent="0.25">
      <c r="E770"/>
      <c r="F770"/>
    </row>
    <row r="771" spans="5:6" x14ac:dyDescent="0.25">
      <c r="E771"/>
      <c r="F771"/>
    </row>
    <row r="772" spans="5:6" x14ac:dyDescent="0.25">
      <c r="E772"/>
      <c r="F772"/>
    </row>
    <row r="773" spans="5:6" x14ac:dyDescent="0.25">
      <c r="E773"/>
      <c r="F773"/>
    </row>
    <row r="774" spans="5:6" x14ac:dyDescent="0.25">
      <c r="E774"/>
      <c r="F774"/>
    </row>
    <row r="775" spans="5:6" x14ac:dyDescent="0.25">
      <c r="E775"/>
      <c r="F775"/>
    </row>
    <row r="776" spans="5:6" x14ac:dyDescent="0.25">
      <c r="E776"/>
      <c r="F776"/>
    </row>
    <row r="777" spans="5:6" x14ac:dyDescent="0.25">
      <c r="E777"/>
      <c r="F777"/>
    </row>
    <row r="778" spans="5:6" x14ac:dyDescent="0.25">
      <c r="E778"/>
      <c r="F778"/>
    </row>
    <row r="779" spans="5:6" x14ac:dyDescent="0.25">
      <c r="E779"/>
      <c r="F779"/>
    </row>
    <row r="780" spans="5:6" x14ac:dyDescent="0.25">
      <c r="E780"/>
      <c r="F780"/>
    </row>
    <row r="781" spans="5:6" x14ac:dyDescent="0.25">
      <c r="E781"/>
      <c r="F781"/>
    </row>
    <row r="782" spans="5:6" x14ac:dyDescent="0.25">
      <c r="E782"/>
      <c r="F782"/>
    </row>
    <row r="783" spans="5:6" x14ac:dyDescent="0.25">
      <c r="E783"/>
      <c r="F783"/>
    </row>
    <row r="784" spans="5:6" x14ac:dyDescent="0.25">
      <c r="E784"/>
      <c r="F784"/>
    </row>
    <row r="785" spans="5:6" x14ac:dyDescent="0.25">
      <c r="E785"/>
      <c r="F785"/>
    </row>
    <row r="786" spans="5:6" x14ac:dyDescent="0.25">
      <c r="E786"/>
      <c r="F786"/>
    </row>
    <row r="787" spans="5:6" x14ac:dyDescent="0.25">
      <c r="E787"/>
      <c r="F787"/>
    </row>
    <row r="788" spans="5:6" x14ac:dyDescent="0.25">
      <c r="E788"/>
      <c r="F788"/>
    </row>
    <row r="789" spans="5:6" x14ac:dyDescent="0.25">
      <c r="E789"/>
      <c r="F789"/>
    </row>
    <row r="790" spans="5:6" x14ac:dyDescent="0.25">
      <c r="E790"/>
      <c r="F790"/>
    </row>
    <row r="791" spans="5:6" x14ac:dyDescent="0.25">
      <c r="E791"/>
      <c r="F791"/>
    </row>
    <row r="792" spans="5:6" x14ac:dyDescent="0.25">
      <c r="E792"/>
      <c r="F792"/>
    </row>
    <row r="793" spans="5:6" x14ac:dyDescent="0.25">
      <c r="E793"/>
      <c r="F793"/>
    </row>
    <row r="794" spans="5:6" x14ac:dyDescent="0.25">
      <c r="E794"/>
      <c r="F794"/>
    </row>
    <row r="795" spans="5:6" x14ac:dyDescent="0.25">
      <c r="E795"/>
      <c r="F795"/>
    </row>
    <row r="796" spans="5:6" x14ac:dyDescent="0.25">
      <c r="E796"/>
      <c r="F796"/>
    </row>
    <row r="797" spans="5:6" x14ac:dyDescent="0.25">
      <c r="E797"/>
      <c r="F797"/>
    </row>
    <row r="798" spans="5:6" x14ac:dyDescent="0.25">
      <c r="E798"/>
      <c r="F798"/>
    </row>
    <row r="799" spans="5:6" x14ac:dyDescent="0.25">
      <c r="E799"/>
      <c r="F799"/>
    </row>
    <row r="800" spans="5:6" x14ac:dyDescent="0.25">
      <c r="E800"/>
      <c r="F800"/>
    </row>
    <row r="801" spans="5:6" x14ac:dyDescent="0.25">
      <c r="E801"/>
      <c r="F801"/>
    </row>
    <row r="802" spans="5:6" x14ac:dyDescent="0.25">
      <c r="E802"/>
      <c r="F802"/>
    </row>
    <row r="803" spans="5:6" x14ac:dyDescent="0.25">
      <c r="E803"/>
      <c r="F803"/>
    </row>
    <row r="804" spans="5:6" x14ac:dyDescent="0.25">
      <c r="E804"/>
      <c r="F804"/>
    </row>
    <row r="805" spans="5:6" x14ac:dyDescent="0.25">
      <c r="E805"/>
      <c r="F805"/>
    </row>
    <row r="806" spans="5:6" x14ac:dyDescent="0.25">
      <c r="E806"/>
      <c r="F806"/>
    </row>
    <row r="807" spans="5:6" x14ac:dyDescent="0.25">
      <c r="E807"/>
      <c r="F807"/>
    </row>
    <row r="808" spans="5:6" x14ac:dyDescent="0.25">
      <c r="E808"/>
      <c r="F808"/>
    </row>
    <row r="809" spans="5:6" x14ac:dyDescent="0.25">
      <c r="E809"/>
      <c r="F809"/>
    </row>
    <row r="810" spans="5:6" x14ac:dyDescent="0.25">
      <c r="E810"/>
      <c r="F810"/>
    </row>
    <row r="811" spans="5:6" x14ac:dyDescent="0.25">
      <c r="E811"/>
      <c r="F811"/>
    </row>
    <row r="812" spans="5:6" x14ac:dyDescent="0.25">
      <c r="E812"/>
      <c r="F812"/>
    </row>
    <row r="813" spans="5:6" x14ac:dyDescent="0.25">
      <c r="E813"/>
      <c r="F813"/>
    </row>
    <row r="814" spans="5:6" x14ac:dyDescent="0.25">
      <c r="E814"/>
      <c r="F814"/>
    </row>
    <row r="815" spans="5:6" x14ac:dyDescent="0.25">
      <c r="E815"/>
      <c r="F815"/>
    </row>
    <row r="816" spans="5:6" x14ac:dyDescent="0.25">
      <c r="E816"/>
      <c r="F816"/>
    </row>
    <row r="817" spans="5:6" x14ac:dyDescent="0.25">
      <c r="E817"/>
      <c r="F817"/>
    </row>
    <row r="818" spans="5:6" x14ac:dyDescent="0.25">
      <c r="E818"/>
      <c r="F818"/>
    </row>
    <row r="819" spans="5:6" x14ac:dyDescent="0.25">
      <c r="E819"/>
      <c r="F819"/>
    </row>
    <row r="820" spans="5:6" x14ac:dyDescent="0.25">
      <c r="E820"/>
      <c r="F820"/>
    </row>
    <row r="821" spans="5:6" x14ac:dyDescent="0.25">
      <c r="E821"/>
      <c r="F821"/>
    </row>
    <row r="822" spans="5:6" x14ac:dyDescent="0.25">
      <c r="E822"/>
      <c r="F822"/>
    </row>
    <row r="823" spans="5:6" x14ac:dyDescent="0.25">
      <c r="E823"/>
      <c r="F823"/>
    </row>
    <row r="824" spans="5:6" x14ac:dyDescent="0.25">
      <c r="E824"/>
      <c r="F824"/>
    </row>
    <row r="825" spans="5:6" x14ac:dyDescent="0.25">
      <c r="E825"/>
      <c r="F825"/>
    </row>
    <row r="826" spans="5:6" x14ac:dyDescent="0.25">
      <c r="E826"/>
      <c r="F826"/>
    </row>
    <row r="827" spans="5:6" x14ac:dyDescent="0.25">
      <c r="E827"/>
      <c r="F827"/>
    </row>
    <row r="828" spans="5:6" x14ac:dyDescent="0.25">
      <c r="E828"/>
      <c r="F828"/>
    </row>
    <row r="829" spans="5:6" x14ac:dyDescent="0.25">
      <c r="E829"/>
      <c r="F829"/>
    </row>
    <row r="830" spans="5:6" x14ac:dyDescent="0.25">
      <c r="E830"/>
      <c r="F830"/>
    </row>
    <row r="831" spans="5:6" x14ac:dyDescent="0.25">
      <c r="E831"/>
      <c r="F831"/>
    </row>
    <row r="832" spans="5:6" x14ac:dyDescent="0.25">
      <c r="E832"/>
      <c r="F832"/>
    </row>
    <row r="833" spans="5:6" x14ac:dyDescent="0.25">
      <c r="E833"/>
      <c r="F833"/>
    </row>
    <row r="834" spans="5:6" x14ac:dyDescent="0.25">
      <c r="E834"/>
      <c r="F834"/>
    </row>
    <row r="835" spans="5:6" x14ac:dyDescent="0.25">
      <c r="E835"/>
      <c r="F835"/>
    </row>
    <row r="836" spans="5:6" x14ac:dyDescent="0.25">
      <c r="E836"/>
      <c r="F836"/>
    </row>
    <row r="837" spans="5:6" x14ac:dyDescent="0.25">
      <c r="E837"/>
      <c r="F837"/>
    </row>
    <row r="838" spans="5:6" x14ac:dyDescent="0.25">
      <c r="E838"/>
      <c r="F838"/>
    </row>
    <row r="839" spans="5:6" x14ac:dyDescent="0.25">
      <c r="E839"/>
      <c r="F839"/>
    </row>
    <row r="840" spans="5:6" x14ac:dyDescent="0.25">
      <c r="E840"/>
      <c r="F840"/>
    </row>
    <row r="841" spans="5:6" x14ac:dyDescent="0.25">
      <c r="E841"/>
      <c r="F841"/>
    </row>
    <row r="842" spans="5:6" x14ac:dyDescent="0.25">
      <c r="E842"/>
      <c r="F842"/>
    </row>
    <row r="843" spans="5:6" x14ac:dyDescent="0.25">
      <c r="E843"/>
      <c r="F843"/>
    </row>
    <row r="844" spans="5:6" x14ac:dyDescent="0.25">
      <c r="E844"/>
      <c r="F844"/>
    </row>
    <row r="845" spans="5:6" x14ac:dyDescent="0.25">
      <c r="E845"/>
      <c r="F845"/>
    </row>
    <row r="846" spans="5:6" x14ac:dyDescent="0.25">
      <c r="E846"/>
      <c r="F846"/>
    </row>
    <row r="847" spans="5:6" x14ac:dyDescent="0.25">
      <c r="E847"/>
      <c r="F847"/>
    </row>
    <row r="848" spans="5:6" x14ac:dyDescent="0.25">
      <c r="E848"/>
      <c r="F848"/>
    </row>
    <row r="849" spans="5:6" x14ac:dyDescent="0.25">
      <c r="E849"/>
      <c r="F849"/>
    </row>
    <row r="850" spans="5:6" x14ac:dyDescent="0.25">
      <c r="E850"/>
      <c r="F850"/>
    </row>
    <row r="851" spans="5:6" x14ac:dyDescent="0.25">
      <c r="E851"/>
      <c r="F851"/>
    </row>
    <row r="852" spans="5:6" x14ac:dyDescent="0.25">
      <c r="E852"/>
      <c r="F852"/>
    </row>
    <row r="853" spans="5:6" x14ac:dyDescent="0.25">
      <c r="E853"/>
      <c r="F853"/>
    </row>
    <row r="854" spans="5:6" x14ac:dyDescent="0.25">
      <c r="E854"/>
      <c r="F854"/>
    </row>
    <row r="855" spans="5:6" x14ac:dyDescent="0.25">
      <c r="E855"/>
      <c r="F855"/>
    </row>
    <row r="856" spans="5:6" x14ac:dyDescent="0.25">
      <c r="E856"/>
      <c r="F856"/>
    </row>
    <row r="857" spans="5:6" x14ac:dyDescent="0.25">
      <c r="E857"/>
      <c r="F857"/>
    </row>
    <row r="858" spans="5:6" x14ac:dyDescent="0.25">
      <c r="E858"/>
      <c r="F858"/>
    </row>
    <row r="859" spans="5:6" x14ac:dyDescent="0.25">
      <c r="E859"/>
      <c r="F859"/>
    </row>
    <row r="860" spans="5:6" x14ac:dyDescent="0.25">
      <c r="E860"/>
      <c r="F860"/>
    </row>
    <row r="861" spans="5:6" x14ac:dyDescent="0.25">
      <c r="E861"/>
      <c r="F861"/>
    </row>
    <row r="862" spans="5:6" x14ac:dyDescent="0.25">
      <c r="E862"/>
      <c r="F862"/>
    </row>
    <row r="863" spans="5:6" x14ac:dyDescent="0.25">
      <c r="E863"/>
      <c r="F863"/>
    </row>
    <row r="864" spans="5:6" x14ac:dyDescent="0.25">
      <c r="E864"/>
      <c r="F864"/>
    </row>
    <row r="865" spans="5:6" x14ac:dyDescent="0.25">
      <c r="E865"/>
      <c r="F865"/>
    </row>
    <row r="866" spans="5:6" x14ac:dyDescent="0.25">
      <c r="E866"/>
      <c r="F866"/>
    </row>
    <row r="867" spans="5:6" x14ac:dyDescent="0.25">
      <c r="E867"/>
      <c r="F867"/>
    </row>
    <row r="868" spans="5:6" x14ac:dyDescent="0.25">
      <c r="E868"/>
      <c r="F868"/>
    </row>
    <row r="869" spans="5:6" x14ac:dyDescent="0.25">
      <c r="E869"/>
      <c r="F869"/>
    </row>
    <row r="870" spans="5:6" x14ac:dyDescent="0.25">
      <c r="E870"/>
      <c r="F870"/>
    </row>
    <row r="871" spans="5:6" x14ac:dyDescent="0.25">
      <c r="E871"/>
      <c r="F871"/>
    </row>
    <row r="872" spans="5:6" x14ac:dyDescent="0.25">
      <c r="E872"/>
      <c r="F872"/>
    </row>
    <row r="873" spans="5:6" x14ac:dyDescent="0.25">
      <c r="E873"/>
      <c r="F873"/>
    </row>
    <row r="874" spans="5:6" x14ac:dyDescent="0.25">
      <c r="E874"/>
      <c r="F874"/>
    </row>
    <row r="875" spans="5:6" x14ac:dyDescent="0.25">
      <c r="E875"/>
      <c r="F875"/>
    </row>
    <row r="876" spans="5:6" x14ac:dyDescent="0.25">
      <c r="E876"/>
      <c r="F876"/>
    </row>
    <row r="877" spans="5:6" x14ac:dyDescent="0.25">
      <c r="E877"/>
      <c r="F877"/>
    </row>
    <row r="878" spans="5:6" x14ac:dyDescent="0.25">
      <c r="E878"/>
      <c r="F878"/>
    </row>
    <row r="879" spans="5:6" x14ac:dyDescent="0.25">
      <c r="E879"/>
      <c r="F879"/>
    </row>
    <row r="880" spans="5:6" x14ac:dyDescent="0.25">
      <c r="E880"/>
      <c r="F880"/>
    </row>
    <row r="881" spans="5:6" x14ac:dyDescent="0.25">
      <c r="E881"/>
      <c r="F881"/>
    </row>
    <row r="882" spans="5:6" x14ac:dyDescent="0.25">
      <c r="E882"/>
      <c r="F882"/>
    </row>
    <row r="883" spans="5:6" x14ac:dyDescent="0.25">
      <c r="E883"/>
      <c r="F883"/>
    </row>
    <row r="884" spans="5:6" x14ac:dyDescent="0.25">
      <c r="E884"/>
      <c r="F884"/>
    </row>
    <row r="885" spans="5:6" x14ac:dyDescent="0.25">
      <c r="E885"/>
      <c r="F885"/>
    </row>
    <row r="886" spans="5:6" x14ac:dyDescent="0.25">
      <c r="E886"/>
      <c r="F886"/>
    </row>
    <row r="887" spans="5:6" x14ac:dyDescent="0.25">
      <c r="E887"/>
      <c r="F887"/>
    </row>
    <row r="888" spans="5:6" x14ac:dyDescent="0.25">
      <c r="E888"/>
      <c r="F888"/>
    </row>
    <row r="889" spans="5:6" x14ac:dyDescent="0.25">
      <c r="E889"/>
      <c r="F889"/>
    </row>
    <row r="890" spans="5:6" x14ac:dyDescent="0.25">
      <c r="E890"/>
      <c r="F890"/>
    </row>
    <row r="891" spans="5:6" x14ac:dyDescent="0.25">
      <c r="E891"/>
      <c r="F891"/>
    </row>
    <row r="892" spans="5:6" x14ac:dyDescent="0.25">
      <c r="E892"/>
      <c r="F892"/>
    </row>
    <row r="893" spans="5:6" x14ac:dyDescent="0.25">
      <c r="E893"/>
      <c r="F893"/>
    </row>
    <row r="894" spans="5:6" x14ac:dyDescent="0.25">
      <c r="E894"/>
      <c r="F894"/>
    </row>
    <row r="895" spans="5:6" x14ac:dyDescent="0.25">
      <c r="E895"/>
      <c r="F895"/>
    </row>
    <row r="896" spans="5:6" x14ac:dyDescent="0.25">
      <c r="E896"/>
      <c r="F896"/>
    </row>
    <row r="897" spans="5:6" x14ac:dyDescent="0.25">
      <c r="E897"/>
      <c r="F897"/>
    </row>
    <row r="898" spans="5:6" x14ac:dyDescent="0.25">
      <c r="E898"/>
      <c r="F898"/>
    </row>
    <row r="899" spans="5:6" x14ac:dyDescent="0.25">
      <c r="E899"/>
      <c r="F899"/>
    </row>
    <row r="900" spans="5:6" x14ac:dyDescent="0.25">
      <c r="E900"/>
      <c r="F900"/>
    </row>
    <row r="901" spans="5:6" x14ac:dyDescent="0.25">
      <c r="E901"/>
      <c r="F901"/>
    </row>
    <row r="902" spans="5:6" x14ac:dyDescent="0.25">
      <c r="E902"/>
      <c r="F902"/>
    </row>
    <row r="903" spans="5:6" x14ac:dyDescent="0.25">
      <c r="E903"/>
      <c r="F903"/>
    </row>
    <row r="904" spans="5:6" x14ac:dyDescent="0.25">
      <c r="E904"/>
      <c r="F904"/>
    </row>
    <row r="905" spans="5:6" x14ac:dyDescent="0.25">
      <c r="E905"/>
      <c r="F905"/>
    </row>
    <row r="906" spans="5:6" x14ac:dyDescent="0.25">
      <c r="E906"/>
      <c r="F906"/>
    </row>
    <row r="907" spans="5:6" x14ac:dyDescent="0.25">
      <c r="E907"/>
      <c r="F907"/>
    </row>
    <row r="908" spans="5:6" x14ac:dyDescent="0.25">
      <c r="E908"/>
      <c r="F908"/>
    </row>
    <row r="909" spans="5:6" x14ac:dyDescent="0.25">
      <c r="E909"/>
      <c r="F909"/>
    </row>
    <row r="910" spans="5:6" x14ac:dyDescent="0.25">
      <c r="E910"/>
      <c r="F910"/>
    </row>
    <row r="911" spans="5:6" x14ac:dyDescent="0.25">
      <c r="E911"/>
      <c r="F911"/>
    </row>
    <row r="912" spans="5:6" x14ac:dyDescent="0.25">
      <c r="E912"/>
      <c r="F912"/>
    </row>
    <row r="913" spans="5:6" x14ac:dyDescent="0.25">
      <c r="E913"/>
      <c r="F913"/>
    </row>
    <row r="914" spans="5:6" x14ac:dyDescent="0.25">
      <c r="E914"/>
      <c r="F914"/>
    </row>
    <row r="915" spans="5:6" x14ac:dyDescent="0.25">
      <c r="E915"/>
      <c r="F915"/>
    </row>
    <row r="916" spans="5:6" x14ac:dyDescent="0.25">
      <c r="E916"/>
      <c r="F916"/>
    </row>
    <row r="917" spans="5:6" x14ac:dyDescent="0.25">
      <c r="E917"/>
      <c r="F917"/>
    </row>
    <row r="918" spans="5:6" x14ac:dyDescent="0.25">
      <c r="E918"/>
      <c r="F918"/>
    </row>
    <row r="919" spans="5:6" x14ac:dyDescent="0.25">
      <c r="E919"/>
      <c r="F919"/>
    </row>
    <row r="920" spans="5:6" x14ac:dyDescent="0.25">
      <c r="E920"/>
      <c r="F920"/>
    </row>
    <row r="921" spans="5:6" x14ac:dyDescent="0.25">
      <c r="E921"/>
      <c r="F921"/>
    </row>
    <row r="922" spans="5:6" x14ac:dyDescent="0.25">
      <c r="E922"/>
      <c r="F922"/>
    </row>
    <row r="923" spans="5:6" x14ac:dyDescent="0.25">
      <c r="E923"/>
      <c r="F923"/>
    </row>
    <row r="924" spans="5:6" x14ac:dyDescent="0.25">
      <c r="E924"/>
      <c r="F924"/>
    </row>
    <row r="925" spans="5:6" x14ac:dyDescent="0.25">
      <c r="E925"/>
      <c r="F925"/>
    </row>
    <row r="926" spans="5:6" x14ac:dyDescent="0.25">
      <c r="E926"/>
      <c r="F926"/>
    </row>
    <row r="927" spans="5:6" x14ac:dyDescent="0.25">
      <c r="E927"/>
      <c r="F927"/>
    </row>
    <row r="928" spans="5:6" x14ac:dyDescent="0.25">
      <c r="E928"/>
      <c r="F928"/>
    </row>
    <row r="929" spans="5:6" x14ac:dyDescent="0.25">
      <c r="E929"/>
      <c r="F929"/>
    </row>
    <row r="930" spans="5:6" x14ac:dyDescent="0.25">
      <c r="E930"/>
      <c r="F930"/>
    </row>
    <row r="931" spans="5:6" x14ac:dyDescent="0.25">
      <c r="E931"/>
      <c r="F931"/>
    </row>
    <row r="932" spans="5:6" x14ac:dyDescent="0.25">
      <c r="E932"/>
      <c r="F932"/>
    </row>
    <row r="933" spans="5:6" x14ac:dyDescent="0.25">
      <c r="E933"/>
      <c r="F933"/>
    </row>
    <row r="934" spans="5:6" x14ac:dyDescent="0.25">
      <c r="E934"/>
      <c r="F934"/>
    </row>
    <row r="935" spans="5:6" x14ac:dyDescent="0.25">
      <c r="E935"/>
      <c r="F935"/>
    </row>
    <row r="936" spans="5:6" x14ac:dyDescent="0.25">
      <c r="E936"/>
      <c r="F936"/>
    </row>
    <row r="937" spans="5:6" x14ac:dyDescent="0.25">
      <c r="E937"/>
      <c r="F937"/>
    </row>
    <row r="938" spans="5:6" x14ac:dyDescent="0.25">
      <c r="E938"/>
      <c r="F938"/>
    </row>
    <row r="939" spans="5:6" x14ac:dyDescent="0.25">
      <c r="E939"/>
      <c r="F939"/>
    </row>
    <row r="940" spans="5:6" x14ac:dyDescent="0.25">
      <c r="E940"/>
      <c r="F940"/>
    </row>
    <row r="941" spans="5:6" x14ac:dyDescent="0.25">
      <c r="E941"/>
      <c r="F941"/>
    </row>
    <row r="942" spans="5:6" x14ac:dyDescent="0.25">
      <c r="E942"/>
      <c r="F942"/>
    </row>
    <row r="943" spans="5:6" x14ac:dyDescent="0.25">
      <c r="E943"/>
      <c r="F943"/>
    </row>
    <row r="944" spans="5:6" x14ac:dyDescent="0.25">
      <c r="E944"/>
      <c r="F944"/>
    </row>
    <row r="945" spans="5:6" x14ac:dyDescent="0.25">
      <c r="E945"/>
      <c r="F945"/>
    </row>
    <row r="946" spans="5:6" x14ac:dyDescent="0.25">
      <c r="E946"/>
      <c r="F946"/>
    </row>
    <row r="947" spans="5:6" x14ac:dyDescent="0.25">
      <c r="E947"/>
      <c r="F947"/>
    </row>
    <row r="948" spans="5:6" x14ac:dyDescent="0.25">
      <c r="E948"/>
      <c r="F948"/>
    </row>
    <row r="949" spans="5:6" x14ac:dyDescent="0.25">
      <c r="E949"/>
      <c r="F949"/>
    </row>
    <row r="950" spans="5:6" x14ac:dyDescent="0.25">
      <c r="E950"/>
      <c r="F950"/>
    </row>
    <row r="951" spans="5:6" x14ac:dyDescent="0.25">
      <c r="E951"/>
      <c r="F951"/>
    </row>
    <row r="952" spans="5:6" x14ac:dyDescent="0.25">
      <c r="E952"/>
      <c r="F952"/>
    </row>
    <row r="953" spans="5:6" x14ac:dyDescent="0.25">
      <c r="E953"/>
      <c r="F953"/>
    </row>
    <row r="954" spans="5:6" x14ac:dyDescent="0.25">
      <c r="E954"/>
      <c r="F954"/>
    </row>
    <row r="955" spans="5:6" x14ac:dyDescent="0.25">
      <c r="E955"/>
      <c r="F955"/>
    </row>
    <row r="956" spans="5:6" x14ac:dyDescent="0.25">
      <c r="E956"/>
      <c r="F956"/>
    </row>
    <row r="957" spans="5:6" x14ac:dyDescent="0.25">
      <c r="E957"/>
      <c r="F957"/>
    </row>
    <row r="958" spans="5:6" x14ac:dyDescent="0.25">
      <c r="E958"/>
      <c r="F958"/>
    </row>
    <row r="959" spans="5:6" x14ac:dyDescent="0.25">
      <c r="E959"/>
      <c r="F959"/>
    </row>
    <row r="960" spans="5:6" x14ac:dyDescent="0.25">
      <c r="E960"/>
      <c r="F960"/>
    </row>
    <row r="961" spans="5:6" x14ac:dyDescent="0.25">
      <c r="E961"/>
      <c r="F961"/>
    </row>
    <row r="962" spans="5:6" x14ac:dyDescent="0.25">
      <c r="E962"/>
      <c r="F962"/>
    </row>
    <row r="963" spans="5:6" x14ac:dyDescent="0.25">
      <c r="E963"/>
      <c r="F963"/>
    </row>
    <row r="964" spans="5:6" x14ac:dyDescent="0.25">
      <c r="E964"/>
      <c r="F964"/>
    </row>
    <row r="965" spans="5:6" x14ac:dyDescent="0.25">
      <c r="E965"/>
      <c r="F965"/>
    </row>
    <row r="966" spans="5:6" x14ac:dyDescent="0.25">
      <c r="E966"/>
      <c r="F966"/>
    </row>
    <row r="967" spans="5:6" x14ac:dyDescent="0.25">
      <c r="E967"/>
      <c r="F967"/>
    </row>
    <row r="968" spans="5:6" x14ac:dyDescent="0.25">
      <c r="E968"/>
      <c r="F968"/>
    </row>
    <row r="969" spans="5:6" x14ac:dyDescent="0.25">
      <c r="E969"/>
      <c r="F969"/>
    </row>
    <row r="970" spans="5:6" x14ac:dyDescent="0.25">
      <c r="E970"/>
      <c r="F970"/>
    </row>
    <row r="971" spans="5:6" x14ac:dyDescent="0.25">
      <c r="E971"/>
      <c r="F971"/>
    </row>
    <row r="972" spans="5:6" x14ac:dyDescent="0.25">
      <c r="E972"/>
      <c r="F972"/>
    </row>
    <row r="973" spans="5:6" x14ac:dyDescent="0.25">
      <c r="E973"/>
      <c r="F973"/>
    </row>
    <row r="974" spans="5:6" x14ac:dyDescent="0.25">
      <c r="E974"/>
      <c r="F974"/>
    </row>
    <row r="975" spans="5:6" x14ac:dyDescent="0.25">
      <c r="E975"/>
      <c r="F975"/>
    </row>
    <row r="976" spans="5:6" x14ac:dyDescent="0.25">
      <c r="E976"/>
      <c r="F976"/>
    </row>
    <row r="977" spans="5:6" x14ac:dyDescent="0.25">
      <c r="E977"/>
      <c r="F977"/>
    </row>
    <row r="978" spans="5:6" x14ac:dyDescent="0.25">
      <c r="E978"/>
      <c r="F978"/>
    </row>
    <row r="979" spans="5:6" x14ac:dyDescent="0.25">
      <c r="E979"/>
      <c r="F979"/>
    </row>
    <row r="980" spans="5:6" x14ac:dyDescent="0.25">
      <c r="E980"/>
      <c r="F980"/>
    </row>
    <row r="981" spans="5:6" x14ac:dyDescent="0.25">
      <c r="E981"/>
      <c r="F981"/>
    </row>
    <row r="982" spans="5:6" x14ac:dyDescent="0.25">
      <c r="E982"/>
      <c r="F982"/>
    </row>
    <row r="983" spans="5:6" x14ac:dyDescent="0.25">
      <c r="E983"/>
      <c r="F983"/>
    </row>
    <row r="984" spans="5:6" x14ac:dyDescent="0.25">
      <c r="E984"/>
      <c r="F984"/>
    </row>
    <row r="985" spans="5:6" x14ac:dyDescent="0.25">
      <c r="E985"/>
      <c r="F985"/>
    </row>
    <row r="986" spans="5:6" x14ac:dyDescent="0.25">
      <c r="E986"/>
      <c r="F986"/>
    </row>
    <row r="987" spans="5:6" x14ac:dyDescent="0.25">
      <c r="E987"/>
      <c r="F987"/>
    </row>
    <row r="988" spans="5:6" x14ac:dyDescent="0.25">
      <c r="E988"/>
      <c r="F988"/>
    </row>
    <row r="989" spans="5:6" x14ac:dyDescent="0.25">
      <c r="E989"/>
      <c r="F989"/>
    </row>
    <row r="990" spans="5:6" x14ac:dyDescent="0.25">
      <c r="E990"/>
      <c r="F990"/>
    </row>
    <row r="991" spans="5:6" x14ac:dyDescent="0.25">
      <c r="E991"/>
      <c r="F991"/>
    </row>
    <row r="992" spans="5:6" x14ac:dyDescent="0.25">
      <c r="E992"/>
      <c r="F992"/>
    </row>
    <row r="993" spans="5:6" x14ac:dyDescent="0.25">
      <c r="E993"/>
      <c r="F993"/>
    </row>
    <row r="994" spans="5:6" x14ac:dyDescent="0.25">
      <c r="E994"/>
      <c r="F994"/>
    </row>
    <row r="995" spans="5:6" x14ac:dyDescent="0.25">
      <c r="E995"/>
      <c r="F995"/>
    </row>
    <row r="996" spans="5:6" x14ac:dyDescent="0.25">
      <c r="E996"/>
      <c r="F996"/>
    </row>
    <row r="997" spans="5:6" x14ac:dyDescent="0.25">
      <c r="E997"/>
      <c r="F997"/>
    </row>
    <row r="998" spans="5:6" x14ac:dyDescent="0.25">
      <c r="E998"/>
      <c r="F998"/>
    </row>
    <row r="999" spans="5:6" x14ac:dyDescent="0.25">
      <c r="E999"/>
      <c r="F999"/>
    </row>
    <row r="1000" spans="5:6" x14ac:dyDescent="0.25">
      <c r="E1000"/>
      <c r="F1000"/>
    </row>
    <row r="1001" spans="5:6" x14ac:dyDescent="0.25">
      <c r="E1001"/>
      <c r="F1001"/>
    </row>
    <row r="1002" spans="5:6" x14ac:dyDescent="0.25">
      <c r="E1002"/>
      <c r="F1002"/>
    </row>
    <row r="1003" spans="5:6" x14ac:dyDescent="0.25">
      <c r="E1003"/>
      <c r="F1003"/>
    </row>
    <row r="1004" spans="5:6" x14ac:dyDescent="0.25">
      <c r="E1004"/>
      <c r="F1004"/>
    </row>
    <row r="1005" spans="5:6" x14ac:dyDescent="0.25">
      <c r="E1005"/>
      <c r="F1005"/>
    </row>
    <row r="1006" spans="5:6" x14ac:dyDescent="0.25">
      <c r="E1006"/>
      <c r="F1006"/>
    </row>
    <row r="1007" spans="5:6" x14ac:dyDescent="0.25">
      <c r="E1007"/>
      <c r="F1007"/>
    </row>
    <row r="1008" spans="5:6" x14ac:dyDescent="0.25">
      <c r="E1008"/>
      <c r="F1008"/>
    </row>
    <row r="1009" spans="5:6" x14ac:dyDescent="0.25">
      <c r="E1009"/>
      <c r="F1009"/>
    </row>
    <row r="1010" spans="5:6" x14ac:dyDescent="0.25">
      <c r="E1010"/>
      <c r="F1010"/>
    </row>
    <row r="1011" spans="5:6" x14ac:dyDescent="0.25">
      <c r="E1011"/>
      <c r="F1011"/>
    </row>
    <row r="1012" spans="5:6" x14ac:dyDescent="0.25">
      <c r="E1012"/>
      <c r="F1012"/>
    </row>
    <row r="1013" spans="5:6" x14ac:dyDescent="0.25">
      <c r="E1013"/>
      <c r="F1013"/>
    </row>
    <row r="1014" spans="5:6" x14ac:dyDescent="0.25">
      <c r="E1014"/>
      <c r="F1014"/>
    </row>
    <row r="1015" spans="5:6" x14ac:dyDescent="0.25">
      <c r="E1015"/>
      <c r="F1015"/>
    </row>
    <row r="1016" spans="5:6" x14ac:dyDescent="0.25">
      <c r="E1016"/>
      <c r="F1016"/>
    </row>
    <row r="1017" spans="5:6" x14ac:dyDescent="0.25">
      <c r="E1017"/>
      <c r="F1017"/>
    </row>
    <row r="1018" spans="5:6" x14ac:dyDescent="0.25">
      <c r="E1018"/>
      <c r="F1018"/>
    </row>
    <row r="1019" spans="5:6" x14ac:dyDescent="0.25">
      <c r="E1019"/>
      <c r="F1019"/>
    </row>
    <row r="1020" spans="5:6" x14ac:dyDescent="0.25">
      <c r="E1020"/>
      <c r="F1020"/>
    </row>
    <row r="1021" spans="5:6" x14ac:dyDescent="0.25">
      <c r="E1021"/>
      <c r="F1021"/>
    </row>
    <row r="1022" spans="5:6" x14ac:dyDescent="0.25">
      <c r="E1022"/>
      <c r="F1022"/>
    </row>
    <row r="1023" spans="5:6" x14ac:dyDescent="0.25">
      <c r="E1023"/>
      <c r="F1023"/>
    </row>
    <row r="1024" spans="5:6" x14ac:dyDescent="0.25">
      <c r="E1024"/>
      <c r="F1024"/>
    </row>
    <row r="1025" spans="5:6" x14ac:dyDescent="0.25">
      <c r="E1025"/>
      <c r="F1025"/>
    </row>
    <row r="1026" spans="5:6" x14ac:dyDescent="0.25">
      <c r="E1026"/>
      <c r="F1026"/>
    </row>
    <row r="1027" spans="5:6" x14ac:dyDescent="0.25">
      <c r="E1027"/>
      <c r="F1027"/>
    </row>
    <row r="1028" spans="5:6" x14ac:dyDescent="0.25">
      <c r="E1028"/>
      <c r="F1028"/>
    </row>
    <row r="1029" spans="5:6" x14ac:dyDescent="0.25">
      <c r="E1029"/>
      <c r="F1029"/>
    </row>
    <row r="1030" spans="5:6" x14ac:dyDescent="0.25">
      <c r="E1030"/>
      <c r="F1030"/>
    </row>
    <row r="1031" spans="5:6" x14ac:dyDescent="0.25">
      <c r="E1031"/>
      <c r="F1031"/>
    </row>
    <row r="1032" spans="5:6" x14ac:dyDescent="0.25">
      <c r="E1032"/>
      <c r="F1032"/>
    </row>
    <row r="1033" spans="5:6" x14ac:dyDescent="0.25">
      <c r="E1033"/>
      <c r="F1033"/>
    </row>
    <row r="1034" spans="5:6" x14ac:dyDescent="0.25">
      <c r="E1034"/>
      <c r="F1034"/>
    </row>
    <row r="1035" spans="5:6" x14ac:dyDescent="0.25">
      <c r="E1035"/>
      <c r="F1035"/>
    </row>
    <row r="1036" spans="5:6" x14ac:dyDescent="0.25">
      <c r="E1036"/>
      <c r="F1036"/>
    </row>
    <row r="1037" spans="5:6" x14ac:dyDescent="0.25">
      <c r="E1037"/>
      <c r="F1037"/>
    </row>
    <row r="1038" spans="5:6" x14ac:dyDescent="0.25">
      <c r="E1038"/>
      <c r="F1038"/>
    </row>
    <row r="1039" spans="5:6" x14ac:dyDescent="0.25">
      <c r="E1039"/>
      <c r="F1039"/>
    </row>
    <row r="1040" spans="5:6" x14ac:dyDescent="0.25">
      <c r="E1040"/>
      <c r="F1040"/>
    </row>
    <row r="1041" spans="5:6" x14ac:dyDescent="0.25">
      <c r="E1041"/>
      <c r="F1041"/>
    </row>
    <row r="1042" spans="5:6" x14ac:dyDescent="0.25">
      <c r="E1042"/>
      <c r="F1042"/>
    </row>
    <row r="1043" spans="5:6" x14ac:dyDescent="0.25">
      <c r="E1043"/>
      <c r="F1043"/>
    </row>
    <row r="1044" spans="5:6" x14ac:dyDescent="0.25">
      <c r="E1044"/>
      <c r="F1044"/>
    </row>
    <row r="1045" spans="5:6" x14ac:dyDescent="0.25">
      <c r="E1045"/>
    </row>
    <row r="1046" spans="5:6" x14ac:dyDescent="0.25">
      <c r="E1046"/>
    </row>
    <row r="1047" spans="5:6" x14ac:dyDescent="0.25">
      <c r="E1047"/>
    </row>
    <row r="1048" spans="5:6" x14ac:dyDescent="0.25">
      <c r="E1048"/>
    </row>
    <row r="1049" spans="5:6" x14ac:dyDescent="0.25">
      <c r="E1049"/>
    </row>
    <row r="1050" spans="5:6" x14ac:dyDescent="0.25">
      <c r="E1050"/>
    </row>
    <row r="1051" spans="5:6" x14ac:dyDescent="0.25">
      <c r="E1051"/>
    </row>
    <row r="1052" spans="5:6" x14ac:dyDescent="0.25">
      <c r="E1052"/>
    </row>
    <row r="1053" spans="5:6" x14ac:dyDescent="0.25">
      <c r="E1053"/>
    </row>
    <row r="1054" spans="5:6" x14ac:dyDescent="0.25">
      <c r="E1054"/>
    </row>
    <row r="1055" spans="5:6" x14ac:dyDescent="0.25">
      <c r="E1055"/>
    </row>
    <row r="1056" spans="5:6" x14ac:dyDescent="0.25">
      <c r="E1056"/>
    </row>
    <row r="1057" spans="5:5" x14ac:dyDescent="0.25">
      <c r="E1057"/>
    </row>
    <row r="1058" spans="5:5" x14ac:dyDescent="0.25">
      <c r="E1058"/>
    </row>
    <row r="1059" spans="5:5" x14ac:dyDescent="0.25">
      <c r="E1059"/>
    </row>
    <row r="1060" spans="5:5" x14ac:dyDescent="0.25">
      <c r="E1060"/>
    </row>
    <row r="1061" spans="5:5" x14ac:dyDescent="0.25">
      <c r="E1061"/>
    </row>
    <row r="1062" spans="5:5" x14ac:dyDescent="0.25">
      <c r="E1062"/>
    </row>
    <row r="1063" spans="5:5" x14ac:dyDescent="0.25">
      <c r="E1063"/>
    </row>
    <row r="1064" spans="5:5" x14ac:dyDescent="0.25">
      <c r="E1064"/>
    </row>
    <row r="1065" spans="5:5" x14ac:dyDescent="0.25">
      <c r="E1065"/>
    </row>
    <row r="1066" spans="5:5" x14ac:dyDescent="0.25">
      <c r="E1066"/>
    </row>
    <row r="1067" spans="5:5" x14ac:dyDescent="0.25">
      <c r="E1067"/>
    </row>
    <row r="1068" spans="5:5" x14ac:dyDescent="0.25">
      <c r="E1068"/>
    </row>
    <row r="1069" spans="5:5" x14ac:dyDescent="0.25">
      <c r="E1069"/>
    </row>
    <row r="1070" spans="5:5" x14ac:dyDescent="0.25">
      <c r="E1070"/>
    </row>
    <row r="1071" spans="5:5" x14ac:dyDescent="0.25">
      <c r="E1071"/>
    </row>
    <row r="1072" spans="5:5" x14ac:dyDescent="0.25">
      <c r="E1072"/>
    </row>
    <row r="1073" spans="5:5" x14ac:dyDescent="0.25">
      <c r="E1073"/>
    </row>
    <row r="1074" spans="5:5" x14ac:dyDescent="0.25">
      <c r="E1074"/>
    </row>
    <row r="1075" spans="5:5" x14ac:dyDescent="0.25">
      <c r="E1075"/>
    </row>
    <row r="1076" spans="5:5" x14ac:dyDescent="0.25">
      <c r="E1076"/>
    </row>
    <row r="1077" spans="5:5" x14ac:dyDescent="0.25">
      <c r="E1077"/>
    </row>
    <row r="1078" spans="5:5" x14ac:dyDescent="0.25">
      <c r="E1078"/>
    </row>
    <row r="1079" spans="5:5" x14ac:dyDescent="0.25">
      <c r="E1079"/>
    </row>
    <row r="1080" spans="5:5" x14ac:dyDescent="0.25">
      <c r="E1080"/>
    </row>
    <row r="1081" spans="5:5" x14ac:dyDescent="0.25">
      <c r="E1081"/>
    </row>
    <row r="1082" spans="5:5" x14ac:dyDescent="0.25">
      <c r="E1082"/>
    </row>
    <row r="1083" spans="5:5" x14ac:dyDescent="0.25">
      <c r="E1083"/>
    </row>
    <row r="1084" spans="5:5" x14ac:dyDescent="0.25">
      <c r="E1084"/>
    </row>
    <row r="1085" spans="5:5" x14ac:dyDescent="0.25">
      <c r="E1085"/>
    </row>
    <row r="1086" spans="5:5" x14ac:dyDescent="0.25">
      <c r="E1086"/>
    </row>
    <row r="1087" spans="5:5" x14ac:dyDescent="0.25">
      <c r="E1087"/>
    </row>
    <row r="1088" spans="5:5" x14ac:dyDescent="0.25">
      <c r="E1088"/>
    </row>
    <row r="1089" spans="5:5" x14ac:dyDescent="0.25">
      <c r="E1089"/>
    </row>
    <row r="1090" spans="5:5" x14ac:dyDescent="0.25">
      <c r="E1090"/>
    </row>
    <row r="1091" spans="5:5" x14ac:dyDescent="0.25">
      <c r="E1091"/>
    </row>
    <row r="1092" spans="5:5" x14ac:dyDescent="0.25">
      <c r="E1092"/>
    </row>
    <row r="1093" spans="5:5" x14ac:dyDescent="0.25">
      <c r="E1093"/>
    </row>
    <row r="1094" spans="5:5" x14ac:dyDescent="0.25">
      <c r="E1094"/>
    </row>
    <row r="1095" spans="5:5" x14ac:dyDescent="0.25">
      <c r="E1095"/>
    </row>
    <row r="1096" spans="5:5" x14ac:dyDescent="0.25">
      <c r="E1096"/>
    </row>
    <row r="1097" spans="5:5" x14ac:dyDescent="0.25">
      <c r="E1097"/>
    </row>
    <row r="1098" spans="5:5" x14ac:dyDescent="0.25">
      <c r="E1098"/>
    </row>
    <row r="1099" spans="5:5" x14ac:dyDescent="0.25">
      <c r="E1099"/>
    </row>
    <row r="1100" spans="5:5" x14ac:dyDescent="0.25">
      <c r="E1100"/>
    </row>
    <row r="1101" spans="5:5" x14ac:dyDescent="0.25">
      <c r="E1101"/>
    </row>
    <row r="1102" spans="5:5" x14ac:dyDescent="0.25">
      <c r="E1102"/>
    </row>
    <row r="1103" spans="5:5" x14ac:dyDescent="0.25">
      <c r="E1103"/>
    </row>
    <row r="1104" spans="5:5" x14ac:dyDescent="0.25">
      <c r="E1104"/>
    </row>
    <row r="1105" spans="5:5" x14ac:dyDescent="0.25">
      <c r="E1105"/>
    </row>
    <row r="1106" spans="5:5" x14ac:dyDescent="0.25">
      <c r="E1106"/>
    </row>
    <row r="1107" spans="5:5" x14ac:dyDescent="0.25">
      <c r="E1107"/>
    </row>
    <row r="1108" spans="5:5" x14ac:dyDescent="0.25">
      <c r="E1108"/>
    </row>
    <row r="1109" spans="5:5" x14ac:dyDescent="0.25">
      <c r="E1109"/>
    </row>
    <row r="1110" spans="5:5" x14ac:dyDescent="0.25">
      <c r="E1110"/>
    </row>
    <row r="1111" spans="5:5" x14ac:dyDescent="0.25">
      <c r="E1111"/>
    </row>
    <row r="1112" spans="5:5" x14ac:dyDescent="0.25">
      <c r="E1112"/>
    </row>
    <row r="1113" spans="5:5" x14ac:dyDescent="0.25">
      <c r="E1113"/>
    </row>
    <row r="1114" spans="5:5" x14ac:dyDescent="0.25">
      <c r="E1114"/>
    </row>
    <row r="1115" spans="5:5" x14ac:dyDescent="0.25">
      <c r="E1115"/>
    </row>
    <row r="1116" spans="5:5" x14ac:dyDescent="0.25">
      <c r="E1116"/>
    </row>
    <row r="1117" spans="5:5" x14ac:dyDescent="0.25">
      <c r="E1117"/>
    </row>
    <row r="1118" spans="5:5" x14ac:dyDescent="0.25">
      <c r="E1118"/>
    </row>
    <row r="1119" spans="5:5" x14ac:dyDescent="0.25">
      <c r="E1119"/>
    </row>
    <row r="1120" spans="5:5" x14ac:dyDescent="0.25">
      <c r="E1120"/>
    </row>
    <row r="1121" spans="5:5" x14ac:dyDescent="0.25">
      <c r="E1121"/>
    </row>
    <row r="1122" spans="5:5" x14ac:dyDescent="0.25">
      <c r="E1122"/>
    </row>
    <row r="1123" spans="5:5" x14ac:dyDescent="0.25">
      <c r="E1123"/>
    </row>
    <row r="1124" spans="5:5" x14ac:dyDescent="0.25">
      <c r="E1124"/>
    </row>
    <row r="1125" spans="5:5" x14ac:dyDescent="0.25">
      <c r="E1125"/>
    </row>
    <row r="1126" spans="5:5" x14ac:dyDescent="0.25">
      <c r="E1126"/>
    </row>
    <row r="1127" spans="5:5" x14ac:dyDescent="0.25">
      <c r="E1127"/>
    </row>
    <row r="1128" spans="5:5" x14ac:dyDescent="0.25">
      <c r="E1128"/>
    </row>
    <row r="1129" spans="5:5" x14ac:dyDescent="0.25">
      <c r="E1129"/>
    </row>
    <row r="1130" spans="5:5" x14ac:dyDescent="0.25">
      <c r="E1130"/>
    </row>
    <row r="1131" spans="5:5" x14ac:dyDescent="0.25">
      <c r="E1131"/>
    </row>
    <row r="1132" spans="5:5" x14ac:dyDescent="0.25">
      <c r="E1132"/>
    </row>
    <row r="1133" spans="5:5" x14ac:dyDescent="0.25">
      <c r="E1133"/>
    </row>
    <row r="1134" spans="5:5" x14ac:dyDescent="0.25">
      <c r="E1134"/>
    </row>
    <row r="1135" spans="5:5" x14ac:dyDescent="0.25">
      <c r="E1135"/>
    </row>
    <row r="1136" spans="5:5" x14ac:dyDescent="0.25">
      <c r="E1136"/>
    </row>
    <row r="1137" spans="5:5" x14ac:dyDescent="0.25">
      <c r="E1137"/>
    </row>
    <row r="1138" spans="5:5" x14ac:dyDescent="0.25">
      <c r="E1138"/>
    </row>
    <row r="1139" spans="5:5" x14ac:dyDescent="0.25">
      <c r="E1139"/>
    </row>
    <row r="1140" spans="5:5" x14ac:dyDescent="0.25">
      <c r="E1140"/>
    </row>
    <row r="1141" spans="5:5" x14ac:dyDescent="0.25">
      <c r="E1141"/>
    </row>
    <row r="1142" spans="5:5" x14ac:dyDescent="0.25">
      <c r="E1142"/>
    </row>
    <row r="1143" spans="5:5" x14ac:dyDescent="0.25">
      <c r="E1143"/>
    </row>
    <row r="1144" spans="5:5" x14ac:dyDescent="0.25">
      <c r="E1144"/>
    </row>
    <row r="1145" spans="5:5" x14ac:dyDescent="0.25">
      <c r="E1145"/>
    </row>
    <row r="1146" spans="5:5" x14ac:dyDescent="0.25">
      <c r="E1146"/>
    </row>
    <row r="1147" spans="5:5" x14ac:dyDescent="0.25">
      <c r="E1147"/>
    </row>
    <row r="1148" spans="5:5" x14ac:dyDescent="0.25">
      <c r="E1148"/>
    </row>
    <row r="1149" spans="5:5" x14ac:dyDescent="0.25">
      <c r="E1149"/>
    </row>
    <row r="1150" spans="5:5" x14ac:dyDescent="0.25">
      <c r="E1150"/>
    </row>
    <row r="1151" spans="5:5" x14ac:dyDescent="0.25">
      <c r="E1151"/>
    </row>
    <row r="1152" spans="5:5" x14ac:dyDescent="0.25">
      <c r="E1152"/>
    </row>
    <row r="1153" spans="5:5" x14ac:dyDescent="0.25">
      <c r="E1153"/>
    </row>
    <row r="1154" spans="5:5" x14ac:dyDescent="0.25">
      <c r="E1154"/>
    </row>
    <row r="1155" spans="5:5" x14ac:dyDescent="0.25">
      <c r="E1155"/>
    </row>
    <row r="1156" spans="5:5" x14ac:dyDescent="0.25">
      <c r="E1156"/>
    </row>
    <row r="1157" spans="5:5" x14ac:dyDescent="0.25">
      <c r="E1157"/>
    </row>
    <row r="1158" spans="5:5" x14ac:dyDescent="0.25">
      <c r="E1158"/>
    </row>
    <row r="1159" spans="5:5" x14ac:dyDescent="0.25">
      <c r="E1159"/>
    </row>
    <row r="1160" spans="5:5" x14ac:dyDescent="0.25">
      <c r="E1160"/>
    </row>
    <row r="1161" spans="5:5" x14ac:dyDescent="0.25">
      <c r="E1161"/>
    </row>
    <row r="1162" spans="5:5" x14ac:dyDescent="0.25">
      <c r="E1162"/>
    </row>
    <row r="1163" spans="5:5" x14ac:dyDescent="0.25">
      <c r="E1163"/>
    </row>
    <row r="1164" spans="5:5" x14ac:dyDescent="0.25">
      <c r="E1164"/>
    </row>
    <row r="1165" spans="5:5" x14ac:dyDescent="0.25">
      <c r="E1165"/>
    </row>
    <row r="1166" spans="5:5" x14ac:dyDescent="0.25">
      <c r="E1166"/>
    </row>
    <row r="1167" spans="5:5" x14ac:dyDescent="0.25">
      <c r="E1167"/>
    </row>
    <row r="1168" spans="5:5" x14ac:dyDescent="0.25">
      <c r="E1168"/>
    </row>
    <row r="1169" spans="5:5" x14ac:dyDescent="0.25">
      <c r="E1169"/>
    </row>
    <row r="1170" spans="5:5" x14ac:dyDescent="0.25">
      <c r="E1170"/>
    </row>
    <row r="1171" spans="5:5" x14ac:dyDescent="0.25">
      <c r="E1171"/>
    </row>
    <row r="1172" spans="5:5" x14ac:dyDescent="0.25">
      <c r="E1172"/>
    </row>
    <row r="1173" spans="5:5" x14ac:dyDescent="0.25">
      <c r="E1173"/>
    </row>
    <row r="1174" spans="5:5" x14ac:dyDescent="0.25">
      <c r="E1174"/>
    </row>
    <row r="1175" spans="5:5" x14ac:dyDescent="0.25">
      <c r="E1175"/>
    </row>
    <row r="1176" spans="5:5" x14ac:dyDescent="0.25">
      <c r="E1176"/>
    </row>
    <row r="1177" spans="5:5" x14ac:dyDescent="0.25">
      <c r="E1177"/>
    </row>
    <row r="1178" spans="5:5" x14ac:dyDescent="0.25">
      <c r="E1178"/>
    </row>
    <row r="1179" spans="5:5" x14ac:dyDescent="0.25">
      <c r="E1179"/>
    </row>
    <row r="1180" spans="5:5" x14ac:dyDescent="0.25">
      <c r="E1180"/>
    </row>
    <row r="1181" spans="5:5" x14ac:dyDescent="0.25">
      <c r="E1181"/>
    </row>
    <row r="1182" spans="5:5" x14ac:dyDescent="0.25">
      <c r="E1182"/>
    </row>
    <row r="1183" spans="5:5" x14ac:dyDescent="0.25">
      <c r="E1183"/>
    </row>
    <row r="1184" spans="5:5" x14ac:dyDescent="0.25">
      <c r="E1184"/>
    </row>
    <row r="1185" spans="5:5" x14ac:dyDescent="0.25">
      <c r="E1185"/>
    </row>
    <row r="1186" spans="5:5" x14ac:dyDescent="0.25">
      <c r="E1186"/>
    </row>
    <row r="1187" spans="5:5" x14ac:dyDescent="0.25">
      <c r="E1187"/>
    </row>
    <row r="1188" spans="5:5" x14ac:dyDescent="0.25">
      <c r="E1188"/>
    </row>
    <row r="1189" spans="5:5" x14ac:dyDescent="0.25">
      <c r="E1189"/>
    </row>
    <row r="1190" spans="5:5" x14ac:dyDescent="0.25">
      <c r="E1190"/>
    </row>
    <row r="1191" spans="5:5" x14ac:dyDescent="0.25">
      <c r="E1191"/>
    </row>
    <row r="1192" spans="5:5" x14ac:dyDescent="0.25">
      <c r="E1192"/>
    </row>
    <row r="1193" spans="5:5" x14ac:dyDescent="0.25">
      <c r="E1193"/>
    </row>
    <row r="1194" spans="5:5" x14ac:dyDescent="0.25">
      <c r="E1194"/>
    </row>
    <row r="1195" spans="5:5" x14ac:dyDescent="0.25">
      <c r="E1195"/>
    </row>
    <row r="1196" spans="5:5" x14ac:dyDescent="0.25">
      <c r="E1196"/>
    </row>
    <row r="1197" spans="5:5" x14ac:dyDescent="0.25">
      <c r="E1197"/>
    </row>
    <row r="1198" spans="5:5" x14ac:dyDescent="0.25">
      <c r="E1198"/>
    </row>
    <row r="1199" spans="5:5" x14ac:dyDescent="0.25">
      <c r="E1199"/>
    </row>
    <row r="1200" spans="5:5" x14ac:dyDescent="0.25">
      <c r="E1200"/>
    </row>
    <row r="1201" spans="5:5" x14ac:dyDescent="0.25">
      <c r="E1201"/>
    </row>
    <row r="1202" spans="5:5" x14ac:dyDescent="0.25">
      <c r="E1202"/>
    </row>
    <row r="1203" spans="5:5" x14ac:dyDescent="0.25">
      <c r="E1203"/>
    </row>
    <row r="1204" spans="5:5" x14ac:dyDescent="0.25">
      <c r="E1204"/>
    </row>
    <row r="1205" spans="5:5" x14ac:dyDescent="0.25">
      <c r="E1205"/>
    </row>
    <row r="1206" spans="5:5" x14ac:dyDescent="0.25">
      <c r="E1206"/>
    </row>
    <row r="1207" spans="5:5" x14ac:dyDescent="0.25">
      <c r="E1207"/>
    </row>
    <row r="1208" spans="5:5" x14ac:dyDescent="0.25">
      <c r="E1208"/>
    </row>
    <row r="1209" spans="5:5" x14ac:dyDescent="0.25">
      <c r="E1209"/>
    </row>
    <row r="1210" spans="5:5" x14ac:dyDescent="0.25">
      <c r="E1210"/>
    </row>
    <row r="1211" spans="5:5" x14ac:dyDescent="0.25">
      <c r="E1211"/>
    </row>
    <row r="1212" spans="5:5" x14ac:dyDescent="0.25">
      <c r="E1212"/>
    </row>
    <row r="1213" spans="5:5" x14ac:dyDescent="0.25">
      <c r="E1213"/>
    </row>
    <row r="1214" spans="5:5" x14ac:dyDescent="0.25">
      <c r="E1214"/>
    </row>
    <row r="1215" spans="5:5" x14ac:dyDescent="0.25">
      <c r="E1215"/>
    </row>
    <row r="1216" spans="5:5" x14ac:dyDescent="0.25">
      <c r="E1216"/>
    </row>
    <row r="1217" spans="5:5" x14ac:dyDescent="0.25">
      <c r="E1217"/>
    </row>
    <row r="1218" spans="5:5" x14ac:dyDescent="0.25">
      <c r="E1218"/>
    </row>
    <row r="1219" spans="5:5" x14ac:dyDescent="0.25">
      <c r="E1219"/>
    </row>
    <row r="1220" spans="5:5" x14ac:dyDescent="0.25">
      <c r="E1220"/>
    </row>
    <row r="1221" spans="5:5" x14ac:dyDescent="0.25">
      <c r="E1221"/>
    </row>
    <row r="1222" spans="5:5" x14ac:dyDescent="0.25">
      <c r="E1222"/>
    </row>
    <row r="1223" spans="5:5" x14ac:dyDescent="0.25">
      <c r="E1223"/>
    </row>
    <row r="1224" spans="5:5" x14ac:dyDescent="0.25">
      <c r="E1224"/>
    </row>
    <row r="1225" spans="5:5" x14ac:dyDescent="0.25">
      <c r="E1225"/>
    </row>
    <row r="1226" spans="5:5" x14ac:dyDescent="0.25">
      <c r="E1226"/>
    </row>
    <row r="1227" spans="5:5" x14ac:dyDescent="0.25">
      <c r="E1227"/>
    </row>
    <row r="1228" spans="5:5" x14ac:dyDescent="0.25">
      <c r="E1228"/>
    </row>
    <row r="1229" spans="5:5" x14ac:dyDescent="0.25">
      <c r="E1229"/>
    </row>
    <row r="1230" spans="5:5" x14ac:dyDescent="0.25">
      <c r="E1230"/>
    </row>
    <row r="1231" spans="5:5" x14ac:dyDescent="0.25">
      <c r="E1231"/>
    </row>
    <row r="1232" spans="5:5" x14ac:dyDescent="0.25">
      <c r="E1232"/>
    </row>
    <row r="1233" spans="5:5" x14ac:dyDescent="0.25">
      <c r="E1233"/>
    </row>
    <row r="1234" spans="5:5" x14ac:dyDescent="0.25">
      <c r="E1234"/>
    </row>
    <row r="1235" spans="5:5" x14ac:dyDescent="0.25">
      <c r="E1235"/>
    </row>
    <row r="1236" spans="5:5" x14ac:dyDescent="0.25">
      <c r="E1236"/>
    </row>
    <row r="1237" spans="5:5" x14ac:dyDescent="0.25">
      <c r="E1237"/>
    </row>
    <row r="1238" spans="5:5" x14ac:dyDescent="0.25">
      <c r="E1238"/>
    </row>
    <row r="1239" spans="5:5" x14ac:dyDescent="0.25">
      <c r="E1239"/>
    </row>
    <row r="1240" spans="5:5" x14ac:dyDescent="0.25">
      <c r="E1240"/>
    </row>
    <row r="1241" spans="5:5" x14ac:dyDescent="0.25">
      <c r="E1241"/>
    </row>
    <row r="1242" spans="5:5" x14ac:dyDescent="0.25">
      <c r="E1242"/>
    </row>
    <row r="1243" spans="5:5" x14ac:dyDescent="0.25">
      <c r="E1243"/>
    </row>
    <row r="1244" spans="5:5" x14ac:dyDescent="0.25">
      <c r="E1244"/>
    </row>
    <row r="1245" spans="5:5" x14ac:dyDescent="0.25">
      <c r="E1245"/>
    </row>
    <row r="1246" spans="5:5" x14ac:dyDescent="0.25">
      <c r="E1246"/>
    </row>
    <row r="1247" spans="5:5" x14ac:dyDescent="0.25">
      <c r="E1247"/>
    </row>
    <row r="1248" spans="5:5" x14ac:dyDescent="0.25">
      <c r="E1248"/>
    </row>
    <row r="1249" spans="5:5" x14ac:dyDescent="0.25">
      <c r="E1249"/>
    </row>
    <row r="1250" spans="5:5" x14ac:dyDescent="0.25">
      <c r="E1250"/>
    </row>
    <row r="1251" spans="5:5" x14ac:dyDescent="0.25">
      <c r="E1251"/>
    </row>
    <row r="1252" spans="5:5" x14ac:dyDescent="0.25">
      <c r="E1252"/>
    </row>
    <row r="1253" spans="5:5" x14ac:dyDescent="0.25">
      <c r="E1253"/>
    </row>
    <row r="1254" spans="5:5" x14ac:dyDescent="0.25">
      <c r="E1254"/>
    </row>
    <row r="1255" spans="5:5" x14ac:dyDescent="0.25">
      <c r="E1255"/>
    </row>
    <row r="1256" spans="5:5" x14ac:dyDescent="0.25">
      <c r="E1256"/>
    </row>
    <row r="1257" spans="5:5" x14ac:dyDescent="0.25">
      <c r="E1257"/>
    </row>
    <row r="1258" spans="5:5" x14ac:dyDescent="0.25">
      <c r="E1258"/>
    </row>
    <row r="1259" spans="5:5" x14ac:dyDescent="0.25">
      <c r="E1259"/>
    </row>
    <row r="1260" spans="5:5" x14ac:dyDescent="0.25">
      <c r="E1260"/>
    </row>
    <row r="1261" spans="5:5" x14ac:dyDescent="0.25">
      <c r="E1261"/>
    </row>
    <row r="1262" spans="5:5" x14ac:dyDescent="0.25">
      <c r="E1262"/>
    </row>
    <row r="1263" spans="5:5" x14ac:dyDescent="0.25">
      <c r="E1263"/>
    </row>
    <row r="1264" spans="5:5" x14ac:dyDescent="0.25">
      <c r="E1264"/>
    </row>
    <row r="1265" spans="5:5" x14ac:dyDescent="0.25">
      <c r="E1265"/>
    </row>
    <row r="1266" spans="5:5" x14ac:dyDescent="0.25">
      <c r="E1266"/>
    </row>
    <row r="1267" spans="5:5" x14ac:dyDescent="0.25">
      <c r="E1267"/>
    </row>
    <row r="1268" spans="5:5" x14ac:dyDescent="0.25">
      <c r="E1268"/>
    </row>
    <row r="1269" spans="5:5" x14ac:dyDescent="0.25">
      <c r="E1269"/>
    </row>
    <row r="1270" spans="5:5" x14ac:dyDescent="0.25">
      <c r="E1270"/>
    </row>
    <row r="1271" spans="5:5" x14ac:dyDescent="0.25">
      <c r="E1271"/>
    </row>
    <row r="1272" spans="5:5" x14ac:dyDescent="0.25">
      <c r="E1272"/>
    </row>
    <row r="1273" spans="5:5" x14ac:dyDescent="0.25">
      <c r="E1273"/>
    </row>
    <row r="1274" spans="5:5" x14ac:dyDescent="0.25">
      <c r="E1274"/>
    </row>
    <row r="1275" spans="5:5" x14ac:dyDescent="0.25">
      <c r="E1275"/>
    </row>
    <row r="1276" spans="5:5" x14ac:dyDescent="0.25">
      <c r="E1276"/>
    </row>
    <row r="1277" spans="5:5" x14ac:dyDescent="0.25">
      <c r="E1277"/>
    </row>
    <row r="1278" spans="5:5" x14ac:dyDescent="0.25">
      <c r="E1278"/>
    </row>
    <row r="1279" spans="5:5" x14ac:dyDescent="0.25">
      <c r="E1279"/>
    </row>
    <row r="1280" spans="5:5" x14ac:dyDescent="0.25">
      <c r="E1280"/>
    </row>
    <row r="1281" spans="5:5" x14ac:dyDescent="0.25">
      <c r="E1281"/>
    </row>
    <row r="1282" spans="5:5" x14ac:dyDescent="0.25">
      <c r="E1282"/>
    </row>
    <row r="1283" spans="5:5" x14ac:dyDescent="0.25">
      <c r="E1283"/>
    </row>
    <row r="1284" spans="5:5" x14ac:dyDescent="0.25">
      <c r="E1284"/>
    </row>
    <row r="1285" spans="5:5" x14ac:dyDescent="0.25">
      <c r="E1285"/>
    </row>
    <row r="1286" spans="5:5" x14ac:dyDescent="0.25">
      <c r="E1286"/>
    </row>
    <row r="1287" spans="5:5" x14ac:dyDescent="0.25">
      <c r="E1287"/>
    </row>
    <row r="1288" spans="5:5" x14ac:dyDescent="0.25">
      <c r="E1288"/>
    </row>
    <row r="1289" spans="5:5" x14ac:dyDescent="0.25">
      <c r="E1289"/>
    </row>
    <row r="1290" spans="5:5" x14ac:dyDescent="0.25">
      <c r="E1290"/>
    </row>
    <row r="1291" spans="5:5" x14ac:dyDescent="0.25">
      <c r="E1291"/>
    </row>
    <row r="1292" spans="5:5" x14ac:dyDescent="0.25">
      <c r="E1292"/>
    </row>
    <row r="1293" spans="5:5" x14ac:dyDescent="0.25">
      <c r="E1293"/>
    </row>
    <row r="1294" spans="5:5" x14ac:dyDescent="0.25">
      <c r="E1294"/>
    </row>
    <row r="1295" spans="5:5" x14ac:dyDescent="0.25">
      <c r="E1295"/>
    </row>
    <row r="1296" spans="5:5" x14ac:dyDescent="0.25">
      <c r="E1296"/>
    </row>
    <row r="1297" spans="5:5" x14ac:dyDescent="0.25">
      <c r="E1297"/>
    </row>
    <row r="1298" spans="5:5" x14ac:dyDescent="0.25">
      <c r="E1298"/>
    </row>
    <row r="1299" spans="5:5" x14ac:dyDescent="0.25">
      <c r="E1299"/>
    </row>
    <row r="1300" spans="5:5" x14ac:dyDescent="0.25">
      <c r="E1300"/>
    </row>
    <row r="1301" spans="5:5" x14ac:dyDescent="0.25">
      <c r="E1301"/>
    </row>
    <row r="1302" spans="5:5" x14ac:dyDescent="0.25">
      <c r="E1302"/>
    </row>
    <row r="1303" spans="5:5" x14ac:dyDescent="0.25">
      <c r="E1303"/>
    </row>
    <row r="1304" spans="5:5" x14ac:dyDescent="0.25">
      <c r="E1304"/>
    </row>
    <row r="1305" spans="5:5" x14ac:dyDescent="0.25">
      <c r="E1305"/>
    </row>
    <row r="1306" spans="5:5" x14ac:dyDescent="0.25">
      <c r="E1306"/>
    </row>
    <row r="1307" spans="5:5" x14ac:dyDescent="0.25">
      <c r="E1307"/>
    </row>
    <row r="1308" spans="5:5" x14ac:dyDescent="0.25">
      <c r="E1308"/>
    </row>
    <row r="1309" spans="5:5" x14ac:dyDescent="0.25">
      <c r="E1309"/>
    </row>
    <row r="1310" spans="5:5" x14ac:dyDescent="0.25">
      <c r="E1310"/>
    </row>
    <row r="1311" spans="5:5" x14ac:dyDescent="0.25">
      <c r="E1311"/>
    </row>
    <row r="1312" spans="5:5" x14ac:dyDescent="0.25">
      <c r="E1312"/>
    </row>
    <row r="1313" spans="5:5" x14ac:dyDescent="0.25">
      <c r="E1313"/>
    </row>
    <row r="1314" spans="5:5" x14ac:dyDescent="0.25">
      <c r="E1314"/>
    </row>
    <row r="1315" spans="5:5" x14ac:dyDescent="0.25">
      <c r="E1315"/>
    </row>
    <row r="1316" spans="5:5" x14ac:dyDescent="0.25">
      <c r="E1316"/>
    </row>
    <row r="1317" spans="5:5" x14ac:dyDescent="0.25">
      <c r="E1317"/>
    </row>
    <row r="1318" spans="5:5" x14ac:dyDescent="0.25">
      <c r="E1318"/>
    </row>
    <row r="1319" spans="5:5" x14ac:dyDescent="0.25">
      <c r="E1319"/>
    </row>
    <row r="1320" spans="5:5" x14ac:dyDescent="0.25">
      <c r="E1320"/>
    </row>
    <row r="1321" spans="5:5" x14ac:dyDescent="0.25">
      <c r="E1321"/>
    </row>
    <row r="1322" spans="5:5" x14ac:dyDescent="0.25">
      <c r="E1322"/>
    </row>
    <row r="1323" spans="5:5" x14ac:dyDescent="0.25">
      <c r="E1323"/>
    </row>
    <row r="1324" spans="5:5" x14ac:dyDescent="0.25">
      <c r="E1324"/>
    </row>
    <row r="1325" spans="5:5" x14ac:dyDescent="0.25">
      <c r="E1325"/>
    </row>
    <row r="1326" spans="5:5" x14ac:dyDescent="0.25">
      <c r="E1326"/>
    </row>
    <row r="1327" spans="5:5" x14ac:dyDescent="0.25">
      <c r="E1327"/>
    </row>
    <row r="1328" spans="5:5" x14ac:dyDescent="0.25">
      <c r="E1328"/>
    </row>
    <row r="1329" spans="5:5" x14ac:dyDescent="0.25">
      <c r="E1329"/>
    </row>
    <row r="1330" spans="5:5" x14ac:dyDescent="0.25">
      <c r="E1330"/>
    </row>
    <row r="1331" spans="5:5" x14ac:dyDescent="0.25">
      <c r="E1331"/>
    </row>
    <row r="1332" spans="5:5" x14ac:dyDescent="0.25">
      <c r="E1332"/>
    </row>
    <row r="1333" spans="5:5" x14ac:dyDescent="0.25">
      <c r="E1333"/>
    </row>
    <row r="1334" spans="5:5" x14ac:dyDescent="0.25">
      <c r="E1334"/>
    </row>
    <row r="1335" spans="5:5" x14ac:dyDescent="0.25">
      <c r="E1335"/>
    </row>
    <row r="1336" spans="5:5" x14ac:dyDescent="0.25">
      <c r="E1336"/>
    </row>
    <row r="1337" spans="5:5" x14ac:dyDescent="0.25">
      <c r="E1337"/>
    </row>
    <row r="1338" spans="5:5" x14ac:dyDescent="0.25">
      <c r="E1338"/>
    </row>
    <row r="1339" spans="5:5" x14ac:dyDescent="0.25">
      <c r="E1339"/>
    </row>
    <row r="1340" spans="5:5" x14ac:dyDescent="0.25">
      <c r="E1340"/>
    </row>
    <row r="1341" spans="5:5" x14ac:dyDescent="0.25">
      <c r="E1341"/>
    </row>
    <row r="1342" spans="5:5" x14ac:dyDescent="0.25">
      <c r="E1342"/>
    </row>
    <row r="1343" spans="5:5" x14ac:dyDescent="0.25">
      <c r="E1343"/>
    </row>
    <row r="1344" spans="5:5" x14ac:dyDescent="0.25">
      <c r="E1344"/>
    </row>
    <row r="1345" spans="5:5" x14ac:dyDescent="0.25">
      <c r="E1345"/>
    </row>
    <row r="1346" spans="5:5" x14ac:dyDescent="0.25">
      <c r="E1346"/>
    </row>
    <row r="1347" spans="5:5" x14ac:dyDescent="0.25">
      <c r="E1347"/>
    </row>
    <row r="1348" spans="5:5" x14ac:dyDescent="0.25">
      <c r="E1348"/>
    </row>
    <row r="1349" spans="5:5" x14ac:dyDescent="0.25">
      <c r="E1349"/>
    </row>
    <row r="1350" spans="5:5" x14ac:dyDescent="0.25">
      <c r="E1350"/>
    </row>
    <row r="1351" spans="5:5" x14ac:dyDescent="0.25">
      <c r="E1351"/>
    </row>
    <row r="1352" spans="5:5" x14ac:dyDescent="0.25">
      <c r="E1352"/>
    </row>
    <row r="1353" spans="5:5" x14ac:dyDescent="0.25">
      <c r="E1353"/>
    </row>
    <row r="1354" spans="5:5" x14ac:dyDescent="0.25">
      <c r="E1354"/>
    </row>
    <row r="1355" spans="5:5" x14ac:dyDescent="0.25">
      <c r="E1355"/>
    </row>
    <row r="1356" spans="5:5" x14ac:dyDescent="0.25">
      <c r="E1356"/>
    </row>
    <row r="1357" spans="5:5" x14ac:dyDescent="0.25">
      <c r="E1357"/>
    </row>
    <row r="1358" spans="5:5" x14ac:dyDescent="0.25">
      <c r="E1358"/>
    </row>
    <row r="1359" spans="5:5" x14ac:dyDescent="0.25">
      <c r="E1359"/>
    </row>
    <row r="1360" spans="5:5" x14ac:dyDescent="0.25">
      <c r="E1360"/>
    </row>
    <row r="1361" spans="5:5" x14ac:dyDescent="0.25">
      <c r="E1361"/>
    </row>
    <row r="1362" spans="5:5" x14ac:dyDescent="0.25">
      <c r="E1362"/>
    </row>
    <row r="1363" spans="5:5" x14ac:dyDescent="0.25">
      <c r="E1363"/>
    </row>
    <row r="1364" spans="5:5" x14ac:dyDescent="0.25">
      <c r="E1364"/>
    </row>
    <row r="1365" spans="5:5" x14ac:dyDescent="0.25">
      <c r="E1365"/>
    </row>
    <row r="1366" spans="5:5" x14ac:dyDescent="0.25">
      <c r="E1366"/>
    </row>
    <row r="1367" spans="5:5" x14ac:dyDescent="0.25">
      <c r="E1367"/>
    </row>
    <row r="1368" spans="5:5" x14ac:dyDescent="0.25">
      <c r="E1368"/>
    </row>
    <row r="1369" spans="5:5" x14ac:dyDescent="0.25">
      <c r="E1369"/>
    </row>
    <row r="1370" spans="5:5" x14ac:dyDescent="0.25">
      <c r="E1370"/>
    </row>
    <row r="1371" spans="5:5" x14ac:dyDescent="0.25">
      <c r="E1371"/>
    </row>
    <row r="1372" spans="5:5" x14ac:dyDescent="0.25">
      <c r="E1372"/>
    </row>
    <row r="1373" spans="5:5" x14ac:dyDescent="0.25">
      <c r="E1373"/>
    </row>
    <row r="1374" spans="5:5" x14ac:dyDescent="0.25">
      <c r="E1374"/>
    </row>
    <row r="1375" spans="5:5" x14ac:dyDescent="0.25">
      <c r="E1375"/>
    </row>
    <row r="1376" spans="5:5" x14ac:dyDescent="0.25">
      <c r="E1376"/>
    </row>
    <row r="1377" spans="5:5" x14ac:dyDescent="0.25">
      <c r="E1377"/>
    </row>
    <row r="1378" spans="5:5" x14ac:dyDescent="0.25">
      <c r="E1378"/>
    </row>
    <row r="1379" spans="5:5" x14ac:dyDescent="0.25">
      <c r="E1379"/>
    </row>
    <row r="1380" spans="5:5" x14ac:dyDescent="0.25">
      <c r="E1380"/>
    </row>
    <row r="1381" spans="5:5" x14ac:dyDescent="0.25">
      <c r="E1381"/>
    </row>
    <row r="1382" spans="5:5" x14ac:dyDescent="0.25">
      <c r="E1382"/>
    </row>
    <row r="1383" spans="5:5" x14ac:dyDescent="0.25">
      <c r="E1383"/>
    </row>
    <row r="1384" spans="5:5" x14ac:dyDescent="0.25">
      <c r="E1384"/>
    </row>
    <row r="1385" spans="5:5" x14ac:dyDescent="0.25">
      <c r="E1385"/>
    </row>
    <row r="1386" spans="5:5" x14ac:dyDescent="0.25">
      <c r="E1386"/>
    </row>
    <row r="1387" spans="5:5" x14ac:dyDescent="0.25">
      <c r="E1387"/>
    </row>
    <row r="1388" spans="5:5" x14ac:dyDescent="0.25">
      <c r="E1388"/>
    </row>
    <row r="1389" spans="5:5" x14ac:dyDescent="0.25">
      <c r="E1389"/>
    </row>
    <row r="1390" spans="5:5" x14ac:dyDescent="0.25">
      <c r="E1390"/>
    </row>
    <row r="1391" spans="5:5" x14ac:dyDescent="0.25">
      <c r="E1391"/>
    </row>
    <row r="1392" spans="5:5" x14ac:dyDescent="0.25">
      <c r="E1392"/>
    </row>
    <row r="1393" spans="5:5" x14ac:dyDescent="0.25">
      <c r="E1393"/>
    </row>
    <row r="1394" spans="5:5" x14ac:dyDescent="0.25">
      <c r="E1394"/>
    </row>
    <row r="1395" spans="5:5" x14ac:dyDescent="0.25">
      <c r="E1395"/>
    </row>
    <row r="1396" spans="5:5" x14ac:dyDescent="0.25">
      <c r="E1396"/>
    </row>
    <row r="1397" spans="5:5" x14ac:dyDescent="0.25">
      <c r="E1397"/>
    </row>
    <row r="1398" spans="5:5" x14ac:dyDescent="0.25">
      <c r="E1398"/>
    </row>
    <row r="1399" spans="5:5" x14ac:dyDescent="0.25">
      <c r="E1399"/>
    </row>
    <row r="1400" spans="5:5" x14ac:dyDescent="0.25">
      <c r="E1400"/>
    </row>
    <row r="1401" spans="5:5" x14ac:dyDescent="0.25">
      <c r="E1401"/>
    </row>
    <row r="1402" spans="5:5" x14ac:dyDescent="0.25">
      <c r="E1402"/>
    </row>
    <row r="1403" spans="5:5" x14ac:dyDescent="0.25">
      <c r="E1403"/>
    </row>
    <row r="1404" spans="5:5" x14ac:dyDescent="0.25">
      <c r="E1404"/>
    </row>
    <row r="1405" spans="5:5" x14ac:dyDescent="0.25">
      <c r="E1405"/>
    </row>
    <row r="1406" spans="5:5" x14ac:dyDescent="0.25">
      <c r="E1406"/>
    </row>
    <row r="1407" spans="5:5" x14ac:dyDescent="0.25">
      <c r="E1407"/>
    </row>
    <row r="1408" spans="5:5" x14ac:dyDescent="0.25">
      <c r="E1408"/>
    </row>
    <row r="1409" spans="5:5" x14ac:dyDescent="0.25">
      <c r="E1409"/>
    </row>
    <row r="1410" spans="5:5" x14ac:dyDescent="0.25">
      <c r="E1410"/>
    </row>
    <row r="1411" spans="5:5" x14ac:dyDescent="0.25">
      <c r="E1411"/>
    </row>
    <row r="1412" spans="5:5" x14ac:dyDescent="0.25">
      <c r="E1412"/>
    </row>
    <row r="1413" spans="5:5" x14ac:dyDescent="0.25">
      <c r="E1413"/>
    </row>
    <row r="1414" spans="5:5" x14ac:dyDescent="0.25">
      <c r="E1414"/>
    </row>
    <row r="1415" spans="5:5" x14ac:dyDescent="0.25">
      <c r="E1415"/>
    </row>
    <row r="1416" spans="5:5" x14ac:dyDescent="0.25">
      <c r="E1416"/>
    </row>
    <row r="1417" spans="5:5" x14ac:dyDescent="0.25">
      <c r="E1417"/>
    </row>
    <row r="1418" spans="5:5" x14ac:dyDescent="0.25">
      <c r="E1418"/>
    </row>
    <row r="1419" spans="5:5" x14ac:dyDescent="0.25">
      <c r="E1419"/>
    </row>
    <row r="1420" spans="5:5" x14ac:dyDescent="0.25">
      <c r="E1420"/>
    </row>
    <row r="1421" spans="5:5" x14ac:dyDescent="0.25">
      <c r="E1421"/>
    </row>
    <row r="1422" spans="5:5" x14ac:dyDescent="0.25">
      <c r="E1422"/>
    </row>
    <row r="1423" spans="5:5" x14ac:dyDescent="0.25">
      <c r="E1423"/>
    </row>
    <row r="1424" spans="5:5" x14ac:dyDescent="0.25">
      <c r="E1424"/>
    </row>
    <row r="1425" spans="5:5" x14ac:dyDescent="0.25">
      <c r="E1425"/>
    </row>
    <row r="1426" spans="5:5" x14ac:dyDescent="0.25">
      <c r="E1426"/>
    </row>
    <row r="1427" spans="5:5" x14ac:dyDescent="0.25">
      <c r="E1427"/>
    </row>
    <row r="1428" spans="5:5" x14ac:dyDescent="0.25">
      <c r="E1428"/>
    </row>
    <row r="1429" spans="5:5" x14ac:dyDescent="0.25">
      <c r="E1429"/>
    </row>
    <row r="1430" spans="5:5" x14ac:dyDescent="0.25">
      <c r="E1430"/>
    </row>
    <row r="1431" spans="5:5" x14ac:dyDescent="0.25">
      <c r="E1431"/>
    </row>
    <row r="1432" spans="5:5" x14ac:dyDescent="0.25">
      <c r="E1432"/>
    </row>
    <row r="1433" spans="5:5" x14ac:dyDescent="0.25">
      <c r="E1433"/>
    </row>
    <row r="1434" spans="5:5" x14ac:dyDescent="0.25">
      <c r="E1434"/>
    </row>
    <row r="1435" spans="5:5" x14ac:dyDescent="0.25">
      <c r="E1435"/>
    </row>
    <row r="1436" spans="5:5" x14ac:dyDescent="0.25">
      <c r="E1436"/>
    </row>
    <row r="1437" spans="5:5" x14ac:dyDescent="0.25">
      <c r="E1437"/>
    </row>
    <row r="1438" spans="5:5" x14ac:dyDescent="0.25">
      <c r="E1438"/>
    </row>
    <row r="1439" spans="5:5" x14ac:dyDescent="0.25">
      <c r="E1439"/>
    </row>
    <row r="1440" spans="5:5" x14ac:dyDescent="0.25">
      <c r="E1440"/>
    </row>
    <row r="1441" spans="5:5" x14ac:dyDescent="0.25">
      <c r="E1441"/>
    </row>
    <row r="1442" spans="5:5" x14ac:dyDescent="0.25">
      <c r="E1442"/>
    </row>
    <row r="1443" spans="5:5" x14ac:dyDescent="0.25">
      <c r="E1443"/>
    </row>
    <row r="1444" spans="5:5" x14ac:dyDescent="0.25">
      <c r="E1444"/>
    </row>
    <row r="1445" spans="5:5" x14ac:dyDescent="0.25">
      <c r="E1445"/>
    </row>
    <row r="1446" spans="5:5" x14ac:dyDescent="0.25">
      <c r="E1446"/>
    </row>
    <row r="1447" spans="5:5" x14ac:dyDescent="0.25">
      <c r="E1447"/>
    </row>
    <row r="1448" spans="5:5" x14ac:dyDescent="0.25">
      <c r="E1448"/>
    </row>
    <row r="1449" spans="5:5" x14ac:dyDescent="0.25">
      <c r="E1449"/>
    </row>
    <row r="1450" spans="5:5" x14ac:dyDescent="0.25">
      <c r="E1450"/>
    </row>
    <row r="1451" spans="5:5" x14ac:dyDescent="0.25">
      <c r="E1451"/>
    </row>
    <row r="1452" spans="5:5" x14ac:dyDescent="0.25">
      <c r="E1452"/>
    </row>
    <row r="1453" spans="5:5" x14ac:dyDescent="0.25">
      <c r="E1453"/>
    </row>
    <row r="1454" spans="5:5" x14ac:dyDescent="0.25">
      <c r="E1454"/>
    </row>
    <row r="1455" spans="5:5" x14ac:dyDescent="0.25">
      <c r="E1455"/>
    </row>
    <row r="1456" spans="5:5" x14ac:dyDescent="0.25">
      <c r="E1456"/>
    </row>
    <row r="1457" spans="5:5" x14ac:dyDescent="0.25">
      <c r="E1457"/>
    </row>
    <row r="1458" spans="5:5" x14ac:dyDescent="0.25">
      <c r="E1458"/>
    </row>
    <row r="1459" spans="5:5" x14ac:dyDescent="0.25">
      <c r="E1459"/>
    </row>
    <row r="1460" spans="5:5" x14ac:dyDescent="0.25">
      <c r="E1460"/>
    </row>
    <row r="1461" spans="5:5" x14ac:dyDescent="0.25">
      <c r="E1461"/>
    </row>
    <row r="1462" spans="5:5" x14ac:dyDescent="0.25">
      <c r="E1462"/>
    </row>
    <row r="1463" spans="5:5" x14ac:dyDescent="0.25">
      <c r="E1463"/>
    </row>
    <row r="1464" spans="5:5" x14ac:dyDescent="0.25">
      <c r="E1464"/>
    </row>
    <row r="1465" spans="5:5" x14ac:dyDescent="0.25">
      <c r="E1465"/>
    </row>
    <row r="1466" spans="5:5" x14ac:dyDescent="0.25">
      <c r="E1466"/>
    </row>
    <row r="1467" spans="5:5" x14ac:dyDescent="0.25">
      <c r="E1467"/>
    </row>
    <row r="1468" spans="5:5" x14ac:dyDescent="0.25">
      <c r="E1468"/>
    </row>
    <row r="1469" spans="5:5" x14ac:dyDescent="0.25">
      <c r="E1469"/>
    </row>
    <row r="1470" spans="5:5" x14ac:dyDescent="0.25">
      <c r="E1470"/>
    </row>
    <row r="1471" spans="5:5" x14ac:dyDescent="0.25">
      <c r="E1471"/>
    </row>
    <row r="1472" spans="5:5" x14ac:dyDescent="0.25">
      <c r="E1472"/>
    </row>
    <row r="1473" spans="5:5" x14ac:dyDescent="0.25">
      <c r="E1473"/>
    </row>
    <row r="1474" spans="5:5" x14ac:dyDescent="0.25">
      <c r="E1474"/>
    </row>
    <row r="1475" spans="5:5" x14ac:dyDescent="0.25">
      <c r="E1475"/>
    </row>
    <row r="1476" spans="5:5" x14ac:dyDescent="0.25">
      <c r="E1476"/>
    </row>
    <row r="1477" spans="5:5" x14ac:dyDescent="0.25">
      <c r="E1477"/>
    </row>
    <row r="1478" spans="5:5" x14ac:dyDescent="0.25">
      <c r="E1478"/>
    </row>
    <row r="1479" spans="5:5" x14ac:dyDescent="0.25">
      <c r="E1479"/>
    </row>
    <row r="1480" spans="5:5" x14ac:dyDescent="0.25">
      <c r="E1480"/>
    </row>
    <row r="1481" spans="5:5" x14ac:dyDescent="0.25">
      <c r="E1481"/>
    </row>
    <row r="1482" spans="5:5" x14ac:dyDescent="0.25">
      <c r="E1482"/>
    </row>
    <row r="1483" spans="5:5" x14ac:dyDescent="0.25">
      <c r="E1483"/>
    </row>
    <row r="1484" spans="5:5" x14ac:dyDescent="0.25">
      <c r="E1484"/>
    </row>
    <row r="1485" spans="5:5" x14ac:dyDescent="0.25">
      <c r="E1485"/>
    </row>
    <row r="1486" spans="5:5" x14ac:dyDescent="0.25">
      <c r="E1486"/>
    </row>
    <row r="1487" spans="5:5" x14ac:dyDescent="0.25">
      <c r="E1487"/>
    </row>
    <row r="1488" spans="5:5" x14ac:dyDescent="0.25">
      <c r="E1488"/>
    </row>
    <row r="1489" spans="5:5" x14ac:dyDescent="0.25">
      <c r="E1489"/>
    </row>
    <row r="1490" spans="5:5" x14ac:dyDescent="0.25">
      <c r="E1490"/>
    </row>
    <row r="1491" spans="5:5" x14ac:dyDescent="0.25">
      <c r="E1491"/>
    </row>
    <row r="1492" spans="5:5" x14ac:dyDescent="0.25">
      <c r="E1492"/>
    </row>
    <row r="1493" spans="5:5" x14ac:dyDescent="0.25">
      <c r="E1493"/>
    </row>
    <row r="1494" spans="5:5" x14ac:dyDescent="0.25">
      <c r="E1494"/>
    </row>
    <row r="1495" spans="5:5" x14ac:dyDescent="0.25">
      <c r="E1495"/>
    </row>
    <row r="1496" spans="5:5" x14ac:dyDescent="0.25">
      <c r="E1496"/>
    </row>
    <row r="1497" spans="5:5" x14ac:dyDescent="0.25">
      <c r="E1497"/>
    </row>
    <row r="1498" spans="5:5" x14ac:dyDescent="0.25">
      <c r="E1498"/>
    </row>
    <row r="1499" spans="5:5" x14ac:dyDescent="0.25">
      <c r="E1499"/>
    </row>
    <row r="1500" spans="5:5" x14ac:dyDescent="0.25">
      <c r="E1500"/>
    </row>
    <row r="1501" spans="5:5" x14ac:dyDescent="0.25">
      <c r="E1501"/>
    </row>
    <row r="1502" spans="5:5" x14ac:dyDescent="0.25">
      <c r="E1502"/>
    </row>
    <row r="1503" spans="5:5" x14ac:dyDescent="0.25">
      <c r="E1503"/>
    </row>
    <row r="1504" spans="5:5" x14ac:dyDescent="0.25">
      <c r="E1504"/>
    </row>
    <row r="1505" spans="5:5" x14ac:dyDescent="0.25">
      <c r="E1505"/>
    </row>
    <row r="1506" spans="5:5" x14ac:dyDescent="0.25">
      <c r="E1506"/>
    </row>
    <row r="1507" spans="5:5" x14ac:dyDescent="0.25">
      <c r="E1507"/>
    </row>
    <row r="1508" spans="5:5" x14ac:dyDescent="0.25">
      <c r="E1508"/>
    </row>
    <row r="1509" spans="5:5" x14ac:dyDescent="0.25">
      <c r="E1509"/>
    </row>
    <row r="1510" spans="5:5" x14ac:dyDescent="0.25">
      <c r="E1510"/>
    </row>
    <row r="1511" spans="5:5" x14ac:dyDescent="0.25">
      <c r="E1511"/>
    </row>
    <row r="1512" spans="5:5" x14ac:dyDescent="0.25">
      <c r="E1512"/>
    </row>
    <row r="1513" spans="5:5" x14ac:dyDescent="0.25">
      <c r="E1513"/>
    </row>
    <row r="1514" spans="5:5" x14ac:dyDescent="0.25">
      <c r="E1514"/>
    </row>
    <row r="1515" spans="5:5" x14ac:dyDescent="0.25">
      <c r="E1515"/>
    </row>
    <row r="1516" spans="5:5" x14ac:dyDescent="0.25">
      <c r="E1516"/>
    </row>
    <row r="1517" spans="5:5" x14ac:dyDescent="0.25">
      <c r="E1517"/>
    </row>
    <row r="1518" spans="5:5" x14ac:dyDescent="0.25">
      <c r="E1518"/>
    </row>
    <row r="1519" spans="5:5" x14ac:dyDescent="0.25">
      <c r="E1519"/>
    </row>
    <row r="1520" spans="5:5" x14ac:dyDescent="0.25">
      <c r="E1520"/>
    </row>
    <row r="1521" spans="5:5" x14ac:dyDescent="0.25">
      <c r="E1521"/>
    </row>
    <row r="1522" spans="5:5" x14ac:dyDescent="0.25">
      <c r="E1522"/>
    </row>
    <row r="1523" spans="5:5" x14ac:dyDescent="0.25">
      <c r="E1523"/>
    </row>
    <row r="1524" spans="5:5" x14ac:dyDescent="0.25">
      <c r="E1524"/>
    </row>
    <row r="1525" spans="5:5" x14ac:dyDescent="0.25">
      <c r="E1525"/>
    </row>
    <row r="1526" spans="5:5" x14ac:dyDescent="0.25">
      <c r="E1526"/>
    </row>
    <row r="1527" spans="5:5" x14ac:dyDescent="0.25">
      <c r="E1527"/>
    </row>
    <row r="1528" spans="5:5" x14ac:dyDescent="0.25">
      <c r="E1528"/>
    </row>
    <row r="1529" spans="5:5" x14ac:dyDescent="0.25">
      <c r="E1529"/>
    </row>
    <row r="1530" spans="5:5" x14ac:dyDescent="0.25">
      <c r="E1530"/>
    </row>
    <row r="1531" spans="5:5" x14ac:dyDescent="0.25">
      <c r="E1531"/>
    </row>
    <row r="1532" spans="5:5" x14ac:dyDescent="0.25">
      <c r="E1532"/>
    </row>
    <row r="1533" spans="5:5" x14ac:dyDescent="0.25">
      <c r="E1533"/>
    </row>
    <row r="1534" spans="5:5" x14ac:dyDescent="0.25">
      <c r="E1534"/>
    </row>
    <row r="1535" spans="5:5" x14ac:dyDescent="0.25">
      <c r="E1535"/>
    </row>
    <row r="1536" spans="5:5" x14ac:dyDescent="0.25">
      <c r="E1536"/>
    </row>
    <row r="1537" spans="5:5" x14ac:dyDescent="0.25">
      <c r="E1537"/>
    </row>
    <row r="1538" spans="5:5" x14ac:dyDescent="0.25">
      <c r="E1538"/>
    </row>
    <row r="1539" spans="5:5" x14ac:dyDescent="0.25">
      <c r="E1539"/>
    </row>
    <row r="1540" spans="5:5" x14ac:dyDescent="0.25">
      <c r="E1540"/>
    </row>
    <row r="1541" spans="5:5" x14ac:dyDescent="0.25">
      <c r="E1541"/>
    </row>
    <row r="1542" spans="5:5" x14ac:dyDescent="0.25">
      <c r="E1542"/>
    </row>
    <row r="1543" spans="5:5" x14ac:dyDescent="0.25">
      <c r="E1543"/>
    </row>
    <row r="1544" spans="5:5" x14ac:dyDescent="0.25">
      <c r="E1544"/>
    </row>
    <row r="1545" spans="5:5" x14ac:dyDescent="0.25">
      <c r="E1545"/>
    </row>
    <row r="1546" spans="5:5" x14ac:dyDescent="0.25">
      <c r="E1546"/>
    </row>
    <row r="1547" spans="5:5" x14ac:dyDescent="0.25">
      <c r="E1547"/>
    </row>
    <row r="1548" spans="5:5" x14ac:dyDescent="0.25">
      <c r="E1548"/>
    </row>
    <row r="1549" spans="5:5" x14ac:dyDescent="0.25">
      <c r="E1549"/>
    </row>
    <row r="1550" spans="5:5" x14ac:dyDescent="0.25">
      <c r="E1550"/>
    </row>
    <row r="1551" spans="5:5" x14ac:dyDescent="0.25">
      <c r="E1551"/>
    </row>
    <row r="1552" spans="5:5" x14ac:dyDescent="0.25">
      <c r="E1552"/>
    </row>
    <row r="1553" spans="5:5" x14ac:dyDescent="0.25">
      <c r="E1553"/>
    </row>
    <row r="1554" spans="5:5" x14ac:dyDescent="0.25">
      <c r="E1554"/>
    </row>
    <row r="1555" spans="5:5" x14ac:dyDescent="0.25">
      <c r="E1555"/>
    </row>
    <row r="1556" spans="5:5" x14ac:dyDescent="0.25">
      <c r="E1556"/>
    </row>
    <row r="1557" spans="5:5" x14ac:dyDescent="0.25">
      <c r="E1557"/>
    </row>
    <row r="1558" spans="5:5" x14ac:dyDescent="0.25">
      <c r="E1558"/>
    </row>
    <row r="1559" spans="5:5" x14ac:dyDescent="0.25">
      <c r="E1559"/>
    </row>
    <row r="1560" spans="5:5" x14ac:dyDescent="0.25">
      <c r="E1560"/>
    </row>
    <row r="1561" spans="5:5" x14ac:dyDescent="0.25">
      <c r="E1561"/>
    </row>
    <row r="1562" spans="5:5" x14ac:dyDescent="0.25">
      <c r="E1562"/>
    </row>
    <row r="1563" spans="5:5" x14ac:dyDescent="0.25">
      <c r="E1563"/>
    </row>
    <row r="1564" spans="5:5" x14ac:dyDescent="0.25">
      <c r="E1564"/>
    </row>
    <row r="1565" spans="5:5" x14ac:dyDescent="0.25">
      <c r="E1565"/>
    </row>
    <row r="1566" spans="5:5" x14ac:dyDescent="0.25">
      <c r="E1566"/>
    </row>
    <row r="1567" spans="5:5" x14ac:dyDescent="0.25">
      <c r="E1567"/>
    </row>
    <row r="1568" spans="5:5" x14ac:dyDescent="0.25">
      <c r="E1568"/>
    </row>
    <row r="1569" spans="5:5" x14ac:dyDescent="0.25">
      <c r="E1569"/>
    </row>
    <row r="1570" spans="5:5" x14ac:dyDescent="0.25">
      <c r="E1570"/>
    </row>
    <row r="1571" spans="5:5" x14ac:dyDescent="0.25">
      <c r="E1571"/>
    </row>
    <row r="1572" spans="5:5" x14ac:dyDescent="0.25">
      <c r="E1572"/>
    </row>
    <row r="1573" spans="5:5" x14ac:dyDescent="0.25">
      <c r="E1573"/>
    </row>
    <row r="1574" spans="5:5" x14ac:dyDescent="0.25">
      <c r="E1574"/>
    </row>
    <row r="1575" spans="5:5" x14ac:dyDescent="0.25">
      <c r="E1575"/>
    </row>
    <row r="1576" spans="5:5" x14ac:dyDescent="0.25">
      <c r="E1576"/>
    </row>
    <row r="1577" spans="5:5" x14ac:dyDescent="0.25">
      <c r="E1577"/>
    </row>
    <row r="1578" spans="5:5" x14ac:dyDescent="0.25">
      <c r="E1578"/>
    </row>
    <row r="1579" spans="5:5" x14ac:dyDescent="0.25">
      <c r="E1579"/>
    </row>
    <row r="1580" spans="5:5" x14ac:dyDescent="0.25">
      <c r="E1580"/>
    </row>
    <row r="1581" spans="5:5" x14ac:dyDescent="0.25">
      <c r="E1581"/>
    </row>
    <row r="1582" spans="5:5" x14ac:dyDescent="0.25">
      <c r="E1582"/>
    </row>
    <row r="1583" spans="5:5" x14ac:dyDescent="0.25">
      <c r="E1583"/>
    </row>
    <row r="1584" spans="5:5" x14ac:dyDescent="0.25">
      <c r="E1584"/>
    </row>
    <row r="1585" spans="5:5" x14ac:dyDescent="0.25">
      <c r="E1585"/>
    </row>
    <row r="1586" spans="5:5" x14ac:dyDescent="0.25">
      <c r="E1586"/>
    </row>
    <row r="1587" spans="5:5" x14ac:dyDescent="0.25">
      <c r="E1587"/>
    </row>
    <row r="1588" spans="5:5" x14ac:dyDescent="0.25">
      <c r="E1588"/>
    </row>
    <row r="1589" spans="5:5" x14ac:dyDescent="0.25">
      <c r="E1589"/>
    </row>
    <row r="1590" spans="5:5" x14ac:dyDescent="0.25">
      <c r="E1590"/>
    </row>
    <row r="1591" spans="5:5" x14ac:dyDescent="0.25">
      <c r="E1591"/>
    </row>
    <row r="1592" spans="5:5" x14ac:dyDescent="0.25">
      <c r="E1592"/>
    </row>
    <row r="1593" spans="5:5" x14ac:dyDescent="0.25">
      <c r="E1593"/>
    </row>
    <row r="1594" spans="5:5" x14ac:dyDescent="0.25">
      <c r="E1594"/>
    </row>
    <row r="1595" spans="5:5" x14ac:dyDescent="0.25">
      <c r="E1595"/>
    </row>
    <row r="1596" spans="5:5" x14ac:dyDescent="0.25">
      <c r="E1596"/>
    </row>
    <row r="1597" spans="5:5" x14ac:dyDescent="0.25">
      <c r="E1597"/>
    </row>
    <row r="1598" spans="5:5" x14ac:dyDescent="0.25">
      <c r="E1598"/>
    </row>
    <row r="1599" spans="5:5" x14ac:dyDescent="0.25">
      <c r="E1599"/>
    </row>
    <row r="1600" spans="5:5" x14ac:dyDescent="0.25">
      <c r="E1600"/>
    </row>
    <row r="1601" spans="5:5" x14ac:dyDescent="0.25">
      <c r="E1601"/>
    </row>
    <row r="1602" spans="5:5" x14ac:dyDescent="0.25">
      <c r="E1602"/>
    </row>
    <row r="1603" spans="5:5" x14ac:dyDescent="0.25">
      <c r="E1603"/>
    </row>
    <row r="1604" spans="5:5" x14ac:dyDescent="0.25">
      <c r="E1604"/>
    </row>
    <row r="1605" spans="5:5" x14ac:dyDescent="0.25">
      <c r="E1605"/>
    </row>
    <row r="1606" spans="5:5" x14ac:dyDescent="0.25">
      <c r="E1606"/>
    </row>
    <row r="1607" spans="5:5" x14ac:dyDescent="0.25">
      <c r="E1607"/>
    </row>
    <row r="1608" spans="5:5" x14ac:dyDescent="0.25">
      <c r="E1608"/>
    </row>
    <row r="1609" spans="5:5" x14ac:dyDescent="0.25">
      <c r="E1609"/>
    </row>
    <row r="1610" spans="5:5" x14ac:dyDescent="0.25">
      <c r="E1610"/>
    </row>
    <row r="1611" spans="5:5" x14ac:dyDescent="0.25">
      <c r="E1611"/>
    </row>
    <row r="1612" spans="5:5" x14ac:dyDescent="0.25">
      <c r="E1612"/>
    </row>
    <row r="1613" spans="5:5" x14ac:dyDescent="0.25">
      <c r="E1613"/>
    </row>
    <row r="1614" spans="5:5" x14ac:dyDescent="0.25">
      <c r="E1614"/>
    </row>
    <row r="1615" spans="5:5" x14ac:dyDescent="0.25">
      <c r="E1615"/>
    </row>
    <row r="1616" spans="5:5" x14ac:dyDescent="0.25">
      <c r="E1616"/>
    </row>
    <row r="1617" spans="5:5" x14ac:dyDescent="0.25">
      <c r="E1617"/>
    </row>
    <row r="1618" spans="5:5" x14ac:dyDescent="0.25">
      <c r="E1618"/>
    </row>
    <row r="1619" spans="5:5" x14ac:dyDescent="0.25">
      <c r="E1619"/>
    </row>
    <row r="1620" spans="5:5" x14ac:dyDescent="0.25">
      <c r="E1620"/>
    </row>
    <row r="1621" spans="5:5" x14ac:dyDescent="0.25">
      <c r="E1621"/>
    </row>
    <row r="1622" spans="5:5" x14ac:dyDescent="0.25">
      <c r="E1622"/>
    </row>
    <row r="1623" spans="5:5" x14ac:dyDescent="0.25">
      <c r="E1623"/>
    </row>
    <row r="1624" spans="5:5" x14ac:dyDescent="0.25">
      <c r="E1624"/>
    </row>
    <row r="1625" spans="5:5" x14ac:dyDescent="0.25">
      <c r="E1625"/>
    </row>
    <row r="1626" spans="5:5" x14ac:dyDescent="0.25">
      <c r="E1626"/>
    </row>
    <row r="1627" spans="5:5" x14ac:dyDescent="0.25">
      <c r="E1627"/>
    </row>
    <row r="1628" spans="5:5" x14ac:dyDescent="0.25">
      <c r="E1628"/>
    </row>
    <row r="1629" spans="5:5" x14ac:dyDescent="0.25">
      <c r="E1629"/>
    </row>
    <row r="1630" spans="5:5" x14ac:dyDescent="0.25">
      <c r="E1630"/>
    </row>
    <row r="1631" spans="5:5" x14ac:dyDescent="0.25">
      <c r="E1631"/>
    </row>
    <row r="1632" spans="5:5" x14ac:dyDescent="0.25">
      <c r="E1632"/>
    </row>
    <row r="1633" spans="5:5" x14ac:dyDescent="0.25">
      <c r="E1633"/>
    </row>
    <row r="1634" spans="5:5" x14ac:dyDescent="0.25">
      <c r="E1634"/>
    </row>
    <row r="1635" spans="5:5" x14ac:dyDescent="0.25">
      <c r="E1635"/>
    </row>
    <row r="1636" spans="5:5" x14ac:dyDescent="0.25">
      <c r="E1636"/>
    </row>
    <row r="1637" spans="5:5" x14ac:dyDescent="0.25">
      <c r="E1637"/>
    </row>
    <row r="1638" spans="5:5" x14ac:dyDescent="0.25">
      <c r="E1638"/>
    </row>
    <row r="1639" spans="5:5" x14ac:dyDescent="0.25">
      <c r="E1639"/>
    </row>
    <row r="1640" spans="5:5" x14ac:dyDescent="0.25">
      <c r="E1640"/>
    </row>
    <row r="1641" spans="5:5" x14ac:dyDescent="0.25">
      <c r="E1641"/>
    </row>
    <row r="1642" spans="5:5" x14ac:dyDescent="0.25">
      <c r="E1642"/>
    </row>
    <row r="1643" spans="5:5" x14ac:dyDescent="0.25">
      <c r="E1643"/>
    </row>
    <row r="1644" spans="5:5" x14ac:dyDescent="0.25">
      <c r="E1644"/>
    </row>
    <row r="1645" spans="5:5" x14ac:dyDescent="0.25">
      <c r="E1645"/>
    </row>
    <row r="1646" spans="5:5" x14ac:dyDescent="0.25">
      <c r="E1646"/>
    </row>
    <row r="1647" spans="5:5" x14ac:dyDescent="0.25">
      <c r="E1647"/>
    </row>
    <row r="1648" spans="5:5" x14ac:dyDescent="0.25">
      <c r="E1648"/>
    </row>
    <row r="1649" spans="5:5" x14ac:dyDescent="0.25">
      <c r="E1649"/>
    </row>
    <row r="1650" spans="5:5" x14ac:dyDescent="0.25">
      <c r="E1650"/>
    </row>
    <row r="1651" spans="5:5" x14ac:dyDescent="0.25">
      <c r="E1651"/>
    </row>
    <row r="1652" spans="5:5" x14ac:dyDescent="0.25">
      <c r="E1652"/>
    </row>
    <row r="1653" spans="5:5" x14ac:dyDescent="0.25">
      <c r="E1653"/>
    </row>
    <row r="1654" spans="5:5" x14ac:dyDescent="0.25">
      <c r="E1654"/>
    </row>
    <row r="1655" spans="5:5" x14ac:dyDescent="0.25">
      <c r="E1655"/>
    </row>
    <row r="1656" spans="5:5" x14ac:dyDescent="0.25">
      <c r="E1656"/>
    </row>
    <row r="1657" spans="5:5" x14ac:dyDescent="0.25">
      <c r="E1657"/>
    </row>
    <row r="1658" spans="5:5" x14ac:dyDescent="0.25">
      <c r="E1658"/>
    </row>
    <row r="1659" spans="5:5" x14ac:dyDescent="0.25">
      <c r="E1659"/>
    </row>
    <row r="1660" spans="5:5" x14ac:dyDescent="0.25">
      <c r="E1660"/>
    </row>
    <row r="1661" spans="5:5" x14ac:dyDescent="0.25">
      <c r="E1661"/>
    </row>
    <row r="1662" spans="5:5" x14ac:dyDescent="0.25">
      <c r="E1662"/>
    </row>
    <row r="1663" spans="5:5" x14ac:dyDescent="0.25">
      <c r="E1663"/>
    </row>
    <row r="1664" spans="5:5" x14ac:dyDescent="0.25">
      <c r="E1664"/>
    </row>
    <row r="1665" spans="5:5" x14ac:dyDescent="0.25">
      <c r="E1665"/>
    </row>
    <row r="1666" spans="5:5" x14ac:dyDescent="0.25">
      <c r="E1666"/>
    </row>
    <row r="1667" spans="5:5" x14ac:dyDescent="0.25">
      <c r="E1667"/>
    </row>
    <row r="1668" spans="5:5" x14ac:dyDescent="0.25">
      <c r="E1668"/>
    </row>
    <row r="1669" spans="5:5" x14ac:dyDescent="0.25">
      <c r="E1669"/>
    </row>
    <row r="1670" spans="5:5" x14ac:dyDescent="0.25">
      <c r="E1670"/>
    </row>
    <row r="1671" spans="5:5" x14ac:dyDescent="0.25">
      <c r="E1671"/>
    </row>
    <row r="1672" spans="5:5" x14ac:dyDescent="0.25">
      <c r="E1672"/>
    </row>
    <row r="1673" spans="5:5" x14ac:dyDescent="0.25">
      <c r="E1673"/>
    </row>
    <row r="1674" spans="5:5" x14ac:dyDescent="0.25">
      <c r="E1674"/>
    </row>
    <row r="1675" spans="5:5" x14ac:dyDescent="0.25">
      <c r="E1675"/>
    </row>
    <row r="1676" spans="5:5" x14ac:dyDescent="0.25">
      <c r="E1676"/>
    </row>
    <row r="1677" spans="5:5" x14ac:dyDescent="0.25">
      <c r="E1677"/>
    </row>
    <row r="1678" spans="5:5" x14ac:dyDescent="0.25">
      <c r="E1678"/>
    </row>
    <row r="1679" spans="5:5" x14ac:dyDescent="0.25">
      <c r="E1679"/>
    </row>
    <row r="1680" spans="5:5" x14ac:dyDescent="0.25">
      <c r="E1680"/>
    </row>
    <row r="1681" spans="5:5" x14ac:dyDescent="0.25">
      <c r="E1681"/>
    </row>
    <row r="1682" spans="5:5" x14ac:dyDescent="0.25">
      <c r="E1682"/>
    </row>
    <row r="1683" spans="5:5" x14ac:dyDescent="0.25">
      <c r="E1683"/>
    </row>
    <row r="1684" spans="5:5" x14ac:dyDescent="0.25">
      <c r="E1684"/>
    </row>
    <row r="1685" spans="5:5" x14ac:dyDescent="0.25">
      <c r="E1685"/>
    </row>
    <row r="1686" spans="5:5" x14ac:dyDescent="0.25">
      <c r="E1686"/>
    </row>
    <row r="1687" spans="5:5" x14ac:dyDescent="0.25">
      <c r="E1687"/>
    </row>
    <row r="1688" spans="5:5" x14ac:dyDescent="0.25">
      <c r="E1688"/>
    </row>
    <row r="1689" spans="5:5" x14ac:dyDescent="0.25">
      <c r="E1689"/>
    </row>
    <row r="1690" spans="5:5" x14ac:dyDescent="0.25">
      <c r="E1690"/>
    </row>
    <row r="1691" spans="5:5" x14ac:dyDescent="0.25">
      <c r="E1691"/>
    </row>
    <row r="1692" spans="5:5" x14ac:dyDescent="0.25">
      <c r="E1692"/>
    </row>
    <row r="1693" spans="5:5" x14ac:dyDescent="0.25">
      <c r="E1693"/>
    </row>
    <row r="1694" spans="5:5" x14ac:dyDescent="0.25">
      <c r="E1694"/>
    </row>
    <row r="1695" spans="5:5" x14ac:dyDescent="0.25">
      <c r="E1695"/>
    </row>
    <row r="1696" spans="5:5" x14ac:dyDescent="0.25">
      <c r="E1696"/>
    </row>
    <row r="1697" spans="5:5" x14ac:dyDescent="0.25">
      <c r="E1697"/>
    </row>
    <row r="1698" spans="5:5" x14ac:dyDescent="0.25">
      <c r="E1698"/>
    </row>
    <row r="1699" spans="5:5" x14ac:dyDescent="0.25">
      <c r="E1699"/>
    </row>
    <row r="1700" spans="5:5" x14ac:dyDescent="0.25">
      <c r="E1700"/>
    </row>
    <row r="1701" spans="5:5" x14ac:dyDescent="0.25">
      <c r="E1701"/>
    </row>
    <row r="1702" spans="5:5" x14ac:dyDescent="0.25">
      <c r="E1702"/>
    </row>
    <row r="1703" spans="5:5" x14ac:dyDescent="0.25">
      <c r="E1703"/>
    </row>
    <row r="1704" spans="5:5" x14ac:dyDescent="0.25">
      <c r="E1704"/>
    </row>
    <row r="1705" spans="5:5" x14ac:dyDescent="0.25">
      <c r="E1705"/>
    </row>
    <row r="1706" spans="5:5" x14ac:dyDescent="0.25">
      <c r="E1706"/>
    </row>
    <row r="1707" spans="5:5" x14ac:dyDescent="0.25">
      <c r="E1707"/>
    </row>
    <row r="1708" spans="5:5" x14ac:dyDescent="0.25">
      <c r="E1708"/>
    </row>
    <row r="1709" spans="5:5" x14ac:dyDescent="0.25">
      <c r="E1709"/>
    </row>
    <row r="1710" spans="5:5" x14ac:dyDescent="0.25">
      <c r="E1710"/>
    </row>
    <row r="1711" spans="5:5" x14ac:dyDescent="0.25">
      <c r="E1711"/>
    </row>
    <row r="1712" spans="5:5" x14ac:dyDescent="0.25">
      <c r="E1712"/>
    </row>
    <row r="1713" spans="5:5" x14ac:dyDescent="0.25">
      <c r="E1713"/>
    </row>
    <row r="1714" spans="5:5" x14ac:dyDescent="0.25">
      <c r="E1714"/>
    </row>
    <row r="1715" spans="5:5" x14ac:dyDescent="0.25">
      <c r="E1715"/>
    </row>
    <row r="1716" spans="5:5" x14ac:dyDescent="0.25">
      <c r="E1716"/>
    </row>
    <row r="1717" spans="5:5" x14ac:dyDescent="0.25">
      <c r="E1717"/>
    </row>
    <row r="1718" spans="5:5" x14ac:dyDescent="0.25">
      <c r="E1718"/>
    </row>
    <row r="1719" spans="5:5" x14ac:dyDescent="0.25">
      <c r="E1719"/>
    </row>
    <row r="1720" spans="5:5" x14ac:dyDescent="0.25">
      <c r="E1720"/>
    </row>
    <row r="1721" spans="5:5" x14ac:dyDescent="0.25">
      <c r="E1721"/>
    </row>
  </sheetData>
  <pageMargins left="0.7" right="0.7" top="0.75" bottom="0.75" header="0.3" footer="0.3"/>
  <pageSetup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1000"/>
  <sheetViews>
    <sheetView workbookViewId="0">
      <selection activeCell="V4" sqref="V4"/>
    </sheetView>
  </sheetViews>
  <sheetFormatPr baseColWidth="10" defaultColWidth="15.140625" defaultRowHeight="15" customHeight="1" x14ac:dyDescent="0.25"/>
  <cols>
    <col min="1" max="1" width="5" customWidth="1"/>
    <col min="2" max="2" width="9.85546875" customWidth="1"/>
    <col min="3" max="3" width="8" customWidth="1"/>
    <col min="4" max="4" width="9.42578125" customWidth="1"/>
    <col min="5" max="5" width="10.42578125" customWidth="1"/>
    <col min="6" max="6" width="9.28515625" customWidth="1"/>
    <col min="7" max="8" width="13.28515625" customWidth="1"/>
    <col min="9" max="9" width="19.5703125" customWidth="1"/>
    <col min="10" max="11" width="13.28515625" customWidth="1"/>
    <col min="12" max="12" width="45.42578125" customWidth="1"/>
    <col min="13" max="19" width="13.28515625" customWidth="1"/>
    <col min="20" max="20" width="39.7109375" customWidth="1"/>
    <col min="21" max="23" width="13.28515625" customWidth="1"/>
    <col min="24" max="24" width="28.7109375" customWidth="1"/>
    <col min="25" max="27" width="13.28515625" customWidth="1"/>
    <col min="28" max="28" width="21.42578125" customWidth="1"/>
    <col min="29" max="54" width="13.28515625" customWidth="1"/>
  </cols>
  <sheetData>
    <row r="1" spans="1:54" ht="59.25" customHeight="1" x14ac:dyDescent="0.25">
      <c r="A1" s="2"/>
      <c r="B1" s="2"/>
      <c r="C1" s="3"/>
      <c r="D1" s="3"/>
      <c r="E1" s="3"/>
      <c r="F1" s="3"/>
      <c r="G1" s="2"/>
      <c r="H1" s="4"/>
      <c r="I1" s="2"/>
      <c r="J1" s="2"/>
      <c r="K1" s="3"/>
      <c r="L1" s="3"/>
      <c r="M1" s="3"/>
      <c r="N1" s="3"/>
      <c r="O1" s="6"/>
      <c r="P1" s="7"/>
      <c r="Q1" s="8"/>
      <c r="R1" s="6"/>
      <c r="S1" s="7"/>
      <c r="T1" s="9"/>
      <c r="U1" s="8"/>
      <c r="V1" s="8"/>
      <c r="W1" s="8"/>
      <c r="X1" s="8"/>
      <c r="Y1" s="10"/>
      <c r="Z1" s="11"/>
      <c r="AA1" s="12"/>
      <c r="AB1" s="13"/>
      <c r="AC1" s="13"/>
      <c r="AD1" s="13"/>
      <c r="AE1" s="14"/>
      <c r="AF1" s="15"/>
      <c r="AG1" s="13"/>
      <c r="AH1" s="15"/>
      <c r="AI1" s="15"/>
      <c r="AJ1" s="15"/>
      <c r="AK1" s="15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</row>
    <row r="2" spans="1:54" ht="59.25" customHeight="1" x14ac:dyDescent="0.25">
      <c r="A2" s="20">
        <v>80</v>
      </c>
      <c r="B2" s="21" t="s">
        <v>371</v>
      </c>
      <c r="C2" s="21"/>
      <c r="D2" s="21"/>
      <c r="E2" s="21"/>
      <c r="F2" s="21"/>
      <c r="G2" s="51" t="s">
        <v>372</v>
      </c>
      <c r="H2" s="22">
        <v>42468</v>
      </c>
      <c r="I2" s="25" t="s">
        <v>373</v>
      </c>
      <c r="J2" s="52"/>
      <c r="K2" s="53">
        <v>4537500</v>
      </c>
      <c r="L2" s="30" t="s">
        <v>377</v>
      </c>
      <c r="M2" s="32"/>
      <c r="N2" s="33"/>
      <c r="O2" s="34"/>
      <c r="P2" s="35"/>
      <c r="Q2" s="36" t="s">
        <v>354</v>
      </c>
      <c r="R2" s="37" t="s">
        <v>379</v>
      </c>
      <c r="S2" s="37">
        <v>5</v>
      </c>
      <c r="T2" s="40" t="s">
        <v>380</v>
      </c>
      <c r="U2" s="42"/>
      <c r="V2" s="43"/>
      <c r="W2" s="40"/>
      <c r="X2" s="40"/>
      <c r="Y2" s="44" t="s">
        <v>220</v>
      </c>
      <c r="Z2" s="45">
        <v>42499</v>
      </c>
      <c r="AA2" s="46" t="s">
        <v>182</v>
      </c>
      <c r="AB2" s="47" t="s">
        <v>195</v>
      </c>
      <c r="AC2" s="47"/>
      <c r="AD2" s="46"/>
      <c r="AE2" s="48"/>
      <c r="AF2" s="49"/>
      <c r="AG2" s="49"/>
      <c r="AH2" s="49"/>
      <c r="AI2" s="49"/>
      <c r="AJ2" s="49"/>
      <c r="AK2" s="49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50" t="s">
        <v>352</v>
      </c>
      <c r="BB2" s="16"/>
    </row>
    <row r="3" spans="1:54" ht="59.25" customHeight="1" x14ac:dyDescent="0.25">
      <c r="A3" s="20">
        <v>81</v>
      </c>
      <c r="B3" s="21" t="s">
        <v>383</v>
      </c>
      <c r="C3" s="21"/>
      <c r="D3" s="21"/>
      <c r="E3" s="21"/>
      <c r="F3" s="21"/>
      <c r="G3" s="51" t="s">
        <v>385</v>
      </c>
      <c r="H3" s="22">
        <v>42468</v>
      </c>
      <c r="I3" s="25" t="s">
        <v>373</v>
      </c>
      <c r="J3" s="52"/>
      <c r="K3" s="53">
        <v>4537500</v>
      </c>
      <c r="L3" s="30" t="s">
        <v>387</v>
      </c>
      <c r="M3" s="32"/>
      <c r="N3" s="33"/>
      <c r="O3" s="34"/>
      <c r="P3" s="35"/>
      <c r="Q3" s="36" t="s">
        <v>354</v>
      </c>
      <c r="R3" s="37" t="s">
        <v>379</v>
      </c>
      <c r="S3" s="38"/>
      <c r="T3" s="40" t="s">
        <v>380</v>
      </c>
      <c r="U3" s="42"/>
      <c r="V3" s="43"/>
      <c r="W3" s="40"/>
      <c r="X3" s="40"/>
      <c r="Y3" s="44" t="s">
        <v>220</v>
      </c>
      <c r="Z3" s="45">
        <v>42499</v>
      </c>
      <c r="AA3" s="46" t="s">
        <v>182</v>
      </c>
      <c r="AB3" s="47" t="s">
        <v>195</v>
      </c>
      <c r="AC3" s="47"/>
      <c r="AD3" s="46"/>
      <c r="AE3" s="48"/>
      <c r="AF3" s="49"/>
      <c r="AG3" s="49"/>
      <c r="AH3" s="49"/>
      <c r="AI3" s="49"/>
      <c r="AJ3" s="49"/>
      <c r="AK3" s="49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50" t="s">
        <v>333</v>
      </c>
      <c r="BB3" s="16"/>
    </row>
    <row r="4" spans="1:54" ht="59.25" customHeight="1" x14ac:dyDescent="0.25">
      <c r="A4" s="20">
        <v>82</v>
      </c>
      <c r="B4" s="21" t="s">
        <v>389</v>
      </c>
      <c r="C4" s="21"/>
      <c r="D4" s="21"/>
      <c r="E4" s="21"/>
      <c r="F4" s="21"/>
      <c r="G4" s="51" t="s">
        <v>390</v>
      </c>
      <c r="H4" s="22">
        <v>42468</v>
      </c>
      <c r="I4" s="25" t="s">
        <v>373</v>
      </c>
      <c r="J4" s="52"/>
      <c r="K4" s="53">
        <v>4840000</v>
      </c>
      <c r="L4" s="30" t="s">
        <v>391</v>
      </c>
      <c r="M4" s="54"/>
      <c r="N4" s="33"/>
      <c r="O4" s="34"/>
      <c r="P4" s="35"/>
      <c r="Q4" s="36" t="s">
        <v>354</v>
      </c>
      <c r="R4" s="37" t="s">
        <v>379</v>
      </c>
      <c r="S4" s="38"/>
      <c r="T4" s="40" t="s">
        <v>380</v>
      </c>
      <c r="U4" s="42"/>
      <c r="V4" s="43"/>
      <c r="W4" s="40"/>
      <c r="X4" s="40"/>
      <c r="Y4" s="44" t="s">
        <v>220</v>
      </c>
      <c r="Z4" s="45">
        <v>42499</v>
      </c>
      <c r="AA4" s="46" t="s">
        <v>182</v>
      </c>
      <c r="AB4" s="47" t="s">
        <v>195</v>
      </c>
      <c r="AC4" s="47"/>
      <c r="AD4" s="46"/>
      <c r="AE4" s="48"/>
      <c r="AF4" s="49"/>
      <c r="AG4" s="49"/>
      <c r="AH4" s="49"/>
      <c r="AI4" s="49"/>
      <c r="AJ4" s="49"/>
      <c r="AK4" s="49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50" t="s">
        <v>398</v>
      </c>
      <c r="BB4" s="16"/>
    </row>
    <row r="5" spans="1:54" ht="59.25" customHeight="1" x14ac:dyDescent="0.25">
      <c r="A5" s="20">
        <v>83</v>
      </c>
      <c r="B5" s="21" t="s">
        <v>399</v>
      </c>
      <c r="C5" s="21"/>
      <c r="D5" s="21"/>
      <c r="E5" s="21"/>
      <c r="F5" s="21"/>
      <c r="G5" s="51" t="s">
        <v>400</v>
      </c>
      <c r="H5" s="22">
        <v>42468</v>
      </c>
      <c r="I5" s="25" t="s">
        <v>347</v>
      </c>
      <c r="J5" s="52"/>
      <c r="K5" s="53">
        <v>1108606</v>
      </c>
      <c r="L5" s="30" t="s">
        <v>405</v>
      </c>
      <c r="M5" s="32"/>
      <c r="N5" s="33"/>
      <c r="O5" s="34"/>
      <c r="P5" s="35"/>
      <c r="Q5" s="36" t="s">
        <v>354</v>
      </c>
      <c r="R5" s="37" t="s">
        <v>379</v>
      </c>
      <c r="S5" s="38"/>
      <c r="T5" s="40" t="s">
        <v>380</v>
      </c>
      <c r="U5" s="42"/>
      <c r="V5" s="43"/>
      <c r="W5" s="40"/>
      <c r="X5" s="40"/>
      <c r="Y5" s="44" t="s">
        <v>220</v>
      </c>
      <c r="Z5" s="45">
        <v>42499</v>
      </c>
      <c r="AA5" s="46" t="s">
        <v>99</v>
      </c>
      <c r="AB5" s="47" t="s">
        <v>195</v>
      </c>
      <c r="AC5" s="47"/>
      <c r="AD5" s="46"/>
      <c r="AE5" s="48"/>
      <c r="AF5" s="49"/>
      <c r="AG5" s="49"/>
      <c r="AH5" s="49"/>
      <c r="AI5" s="49"/>
      <c r="AJ5" s="49"/>
      <c r="AK5" s="49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50" t="s">
        <v>373</v>
      </c>
      <c r="BB5" s="16"/>
    </row>
    <row r="6" spans="1:54" ht="59.25" customHeight="1" x14ac:dyDescent="0.25">
      <c r="A6" s="20">
        <v>86</v>
      </c>
      <c r="B6" s="21" t="s">
        <v>410</v>
      </c>
      <c r="C6" s="21"/>
      <c r="D6" s="21"/>
      <c r="E6" s="21"/>
      <c r="F6" s="21"/>
      <c r="G6" s="51" t="s">
        <v>411</v>
      </c>
      <c r="H6" s="22">
        <v>42468</v>
      </c>
      <c r="I6" s="55" t="s">
        <v>318</v>
      </c>
      <c r="J6" s="52"/>
      <c r="K6" s="53">
        <v>1400000</v>
      </c>
      <c r="L6" s="30" t="s">
        <v>417</v>
      </c>
      <c r="M6" s="32"/>
      <c r="N6" s="33"/>
      <c r="O6" s="34"/>
      <c r="P6" s="35"/>
      <c r="Q6" s="36" t="s">
        <v>354</v>
      </c>
      <c r="R6" s="37" t="s">
        <v>379</v>
      </c>
      <c r="S6" s="38">
        <v>42514</v>
      </c>
      <c r="T6" s="40" t="s">
        <v>421</v>
      </c>
      <c r="U6" s="42"/>
      <c r="V6" s="43"/>
      <c r="W6" s="40"/>
      <c r="X6" s="40"/>
      <c r="Y6" s="44" t="s">
        <v>220</v>
      </c>
      <c r="Z6" s="45">
        <v>42499</v>
      </c>
      <c r="AA6" s="46" t="s">
        <v>182</v>
      </c>
      <c r="AB6" s="47" t="s">
        <v>195</v>
      </c>
      <c r="AC6" s="47"/>
      <c r="AD6" s="46"/>
      <c r="AE6" s="48"/>
      <c r="AF6" s="49"/>
      <c r="AG6" s="49"/>
      <c r="AH6" s="49"/>
      <c r="AI6" s="49"/>
      <c r="AJ6" s="49"/>
      <c r="AK6" s="49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50" t="s">
        <v>426</v>
      </c>
      <c r="BB6" s="16"/>
    </row>
    <row r="7" spans="1:54" ht="59.25" customHeight="1" x14ac:dyDescent="0.25">
      <c r="A7" s="20">
        <v>88</v>
      </c>
      <c r="B7" s="21" t="s">
        <v>428</v>
      </c>
      <c r="C7" s="21"/>
      <c r="D7" s="21"/>
      <c r="E7" s="21"/>
      <c r="F7" s="21"/>
      <c r="G7" s="51"/>
      <c r="H7" s="22">
        <v>42468</v>
      </c>
      <c r="I7" s="25" t="s">
        <v>352</v>
      </c>
      <c r="J7" s="26"/>
      <c r="K7" s="27"/>
      <c r="L7" s="30" t="s">
        <v>429</v>
      </c>
      <c r="M7" s="32"/>
      <c r="N7" s="33"/>
      <c r="O7" s="34"/>
      <c r="P7" s="35"/>
      <c r="Q7" s="36" t="s">
        <v>354</v>
      </c>
      <c r="R7" s="37" t="s">
        <v>379</v>
      </c>
      <c r="S7" s="38"/>
      <c r="T7" s="40" t="s">
        <v>380</v>
      </c>
      <c r="U7" s="42"/>
      <c r="V7" s="43"/>
      <c r="W7" s="40"/>
      <c r="X7" s="40"/>
      <c r="Y7" s="44" t="s">
        <v>220</v>
      </c>
      <c r="Z7" s="45">
        <v>42499</v>
      </c>
      <c r="AA7" s="46" t="s">
        <v>95</v>
      </c>
      <c r="AB7" s="47" t="s">
        <v>195</v>
      </c>
      <c r="AC7" s="47"/>
      <c r="AD7" s="46"/>
      <c r="AE7" s="48"/>
      <c r="AF7" s="49"/>
      <c r="AG7" s="49"/>
      <c r="AH7" s="49"/>
      <c r="AI7" s="49"/>
      <c r="AJ7" s="49"/>
      <c r="AK7" s="49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50" t="s">
        <v>339</v>
      </c>
      <c r="BB7" s="16"/>
    </row>
    <row r="8" spans="1:54" ht="59.25" customHeight="1" x14ac:dyDescent="0.25">
      <c r="A8" s="20">
        <v>70</v>
      </c>
      <c r="B8" s="21" t="s">
        <v>438</v>
      </c>
      <c r="C8" s="21"/>
      <c r="D8" s="21"/>
      <c r="E8" s="21"/>
      <c r="F8" s="21"/>
      <c r="G8" s="51"/>
      <c r="H8" s="22">
        <v>42383</v>
      </c>
      <c r="I8" s="25" t="s">
        <v>217</v>
      </c>
      <c r="J8" s="29" t="s">
        <v>224</v>
      </c>
      <c r="K8" s="56">
        <v>46603270.039999999</v>
      </c>
      <c r="L8" s="30" t="s">
        <v>447</v>
      </c>
      <c r="M8" s="32"/>
      <c r="N8" s="33"/>
      <c r="O8" s="34"/>
      <c r="P8" s="35"/>
      <c r="Q8" s="39" t="s">
        <v>219</v>
      </c>
      <c r="R8" s="37" t="s">
        <v>190</v>
      </c>
      <c r="S8" s="38"/>
      <c r="T8" s="40" t="s">
        <v>463</v>
      </c>
      <c r="U8" s="42"/>
      <c r="V8" s="43"/>
      <c r="W8" s="40"/>
      <c r="X8" s="40"/>
      <c r="Y8" s="44" t="s">
        <v>220</v>
      </c>
      <c r="Z8" s="45">
        <v>42499</v>
      </c>
      <c r="AA8" s="46" t="s">
        <v>227</v>
      </c>
      <c r="AB8" s="47" t="s">
        <v>195</v>
      </c>
      <c r="AC8" s="47" t="s">
        <v>227</v>
      </c>
      <c r="AD8" s="48"/>
      <c r="AE8" s="48"/>
      <c r="AF8" s="49"/>
      <c r="AG8" s="49"/>
      <c r="AH8" s="49"/>
      <c r="AI8" s="49"/>
      <c r="AJ8" s="49"/>
      <c r="AK8" s="49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50" t="s">
        <v>468</v>
      </c>
      <c r="BB8" s="16"/>
    </row>
    <row r="9" spans="1:54" ht="45" customHeight="1" x14ac:dyDescent="0.25">
      <c r="A9" s="20">
        <v>12</v>
      </c>
      <c r="B9" s="21" t="s">
        <v>469</v>
      </c>
      <c r="C9" s="21"/>
      <c r="D9" s="21"/>
      <c r="E9" s="21"/>
      <c r="F9" s="21"/>
      <c r="G9" s="23"/>
      <c r="H9" s="22">
        <v>42383</v>
      </c>
      <c r="I9" s="25" t="s">
        <v>235</v>
      </c>
      <c r="J9" s="26"/>
      <c r="K9" s="27">
        <v>1734800</v>
      </c>
      <c r="L9" s="30" t="s">
        <v>476</v>
      </c>
      <c r="M9" s="32"/>
      <c r="N9" s="33"/>
      <c r="O9" s="34"/>
      <c r="P9" s="35"/>
      <c r="Q9" s="39"/>
      <c r="R9" s="37" t="s">
        <v>205</v>
      </c>
      <c r="S9" s="38"/>
      <c r="T9" s="40"/>
      <c r="U9" s="42" t="s">
        <v>250</v>
      </c>
      <c r="V9" s="43">
        <v>42503</v>
      </c>
      <c r="W9" s="40"/>
      <c r="X9" s="40" t="s">
        <v>487</v>
      </c>
      <c r="Y9" s="44" t="s">
        <v>235</v>
      </c>
      <c r="Z9" s="45">
        <v>42445</v>
      </c>
      <c r="AA9" s="46"/>
      <c r="AB9" s="47" t="s">
        <v>195</v>
      </c>
      <c r="AC9" s="47"/>
      <c r="AD9" s="48"/>
      <c r="AE9" s="48"/>
      <c r="AF9" s="49"/>
      <c r="AG9" s="49"/>
      <c r="AH9" s="49"/>
      <c r="AI9" s="49"/>
      <c r="AJ9" s="49"/>
      <c r="AK9" s="49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50" t="s">
        <v>209</v>
      </c>
      <c r="BA9" s="50" t="s">
        <v>271</v>
      </c>
      <c r="BB9" s="16"/>
    </row>
    <row r="10" spans="1:54" ht="59.25" customHeight="1" x14ac:dyDescent="0.25">
      <c r="A10" s="18"/>
      <c r="B10" s="18"/>
      <c r="C10" s="18"/>
      <c r="D10" s="18"/>
      <c r="E10" s="18"/>
      <c r="F10" s="18"/>
      <c r="I10" s="18"/>
      <c r="L10" s="18"/>
      <c r="T10" s="18"/>
      <c r="X10" s="18"/>
      <c r="AB10" s="18"/>
    </row>
    <row r="11" spans="1:54" ht="59.25" customHeight="1" x14ac:dyDescent="0.25">
      <c r="A11" s="18"/>
      <c r="B11" s="18"/>
      <c r="C11" s="18"/>
      <c r="D11" s="18"/>
      <c r="E11" s="18"/>
      <c r="F11" s="18"/>
      <c r="I11" s="18"/>
      <c r="L11" s="18"/>
      <c r="T11" s="18"/>
      <c r="X11" s="18"/>
      <c r="AB11" s="18"/>
    </row>
    <row r="12" spans="1:54" ht="59.25" customHeight="1" x14ac:dyDescent="0.25">
      <c r="A12" s="18"/>
      <c r="B12" s="18"/>
      <c r="C12" s="18"/>
      <c r="D12" s="18"/>
      <c r="E12" s="18"/>
      <c r="F12" s="18"/>
      <c r="I12" s="18"/>
      <c r="L12" s="18"/>
      <c r="T12" s="18"/>
      <c r="X12" s="18"/>
      <c r="AB12" s="18"/>
    </row>
    <row r="13" spans="1:54" ht="59.25" customHeight="1" x14ac:dyDescent="0.25">
      <c r="A13" s="18"/>
      <c r="B13" s="18"/>
      <c r="C13" s="18"/>
      <c r="D13" s="18"/>
      <c r="E13" s="18"/>
      <c r="F13" s="18"/>
      <c r="I13" s="18"/>
      <c r="L13" s="18"/>
      <c r="T13" s="18"/>
      <c r="X13" s="18"/>
      <c r="AB13" s="18"/>
    </row>
    <row r="14" spans="1:54" ht="59.25" customHeight="1" x14ac:dyDescent="0.25">
      <c r="A14" s="18"/>
      <c r="B14" s="18"/>
      <c r="C14" s="18"/>
      <c r="D14" s="18"/>
      <c r="E14" s="18"/>
      <c r="F14" s="18"/>
      <c r="I14" s="18"/>
      <c r="L14" s="18"/>
      <c r="T14" s="18"/>
      <c r="X14" s="18"/>
      <c r="AB14" s="18"/>
    </row>
    <row r="15" spans="1:54" ht="59.25" customHeight="1" x14ac:dyDescent="0.25">
      <c r="A15" s="18"/>
      <c r="B15" s="18"/>
      <c r="C15" s="18"/>
      <c r="D15" s="18"/>
      <c r="E15" s="18"/>
      <c r="F15" s="18"/>
      <c r="I15" s="18"/>
      <c r="L15" s="18"/>
      <c r="T15" s="18"/>
      <c r="X15" s="18"/>
      <c r="AB15" s="18"/>
    </row>
    <row r="16" spans="1:54" ht="59.25" customHeight="1" x14ac:dyDescent="0.25">
      <c r="A16" s="18"/>
      <c r="B16" s="18"/>
      <c r="C16" s="18"/>
      <c r="D16" s="18"/>
      <c r="E16" s="18"/>
      <c r="F16" s="18"/>
      <c r="I16" s="18"/>
      <c r="L16" s="18"/>
      <c r="T16" s="18"/>
      <c r="X16" s="18"/>
      <c r="AB16" s="18"/>
    </row>
    <row r="17" spans="1:28" ht="59.25" customHeight="1" x14ac:dyDescent="0.25">
      <c r="A17" s="18"/>
      <c r="B17" s="18"/>
      <c r="C17" s="18"/>
      <c r="D17" s="18"/>
      <c r="E17" s="18"/>
      <c r="F17" s="18"/>
      <c r="I17" s="18"/>
      <c r="L17" s="18"/>
      <c r="T17" s="18"/>
      <c r="X17" s="18"/>
      <c r="AB17" s="18"/>
    </row>
    <row r="18" spans="1:28" ht="59.25" customHeight="1" x14ac:dyDescent="0.25">
      <c r="A18" s="18"/>
      <c r="B18" s="18"/>
      <c r="C18" s="18"/>
      <c r="D18" s="18"/>
      <c r="E18" s="18"/>
      <c r="F18" s="18"/>
      <c r="I18" s="18"/>
      <c r="L18" s="18"/>
      <c r="T18" s="18"/>
      <c r="X18" s="18"/>
      <c r="AB18" s="18"/>
    </row>
    <row r="19" spans="1:28" ht="59.25" customHeight="1" x14ac:dyDescent="0.25">
      <c r="A19" s="18"/>
      <c r="B19" s="18"/>
      <c r="C19" s="18"/>
      <c r="D19" s="18"/>
      <c r="E19" s="18"/>
      <c r="F19" s="18"/>
      <c r="I19" s="18"/>
      <c r="L19" s="18"/>
      <c r="T19" s="18"/>
      <c r="X19" s="18"/>
      <c r="AB19" s="18"/>
    </row>
    <row r="20" spans="1:28" ht="59.25" customHeight="1" x14ac:dyDescent="0.25">
      <c r="A20" s="18"/>
      <c r="B20" s="18"/>
      <c r="C20" s="18"/>
      <c r="D20" s="18"/>
      <c r="E20" s="18"/>
      <c r="F20" s="18"/>
      <c r="I20" s="18"/>
      <c r="L20" s="18"/>
      <c r="T20" s="18"/>
      <c r="X20" s="18"/>
      <c r="AB20" s="18"/>
    </row>
    <row r="21" spans="1:28" ht="59.25" customHeight="1" x14ac:dyDescent="0.25">
      <c r="A21" s="18"/>
      <c r="B21" s="18"/>
      <c r="C21" s="18"/>
      <c r="D21" s="18"/>
      <c r="E21" s="18"/>
      <c r="F21" s="18"/>
      <c r="I21" s="18"/>
      <c r="L21" s="18"/>
      <c r="T21" s="18"/>
      <c r="X21" s="18"/>
      <c r="AB21" s="18"/>
    </row>
    <row r="22" spans="1:28" x14ac:dyDescent="0.25">
      <c r="A22" s="18"/>
      <c r="B22" s="18"/>
      <c r="C22" s="18"/>
      <c r="D22" s="18"/>
      <c r="E22" s="18"/>
      <c r="F22" s="18"/>
      <c r="I22" s="18"/>
      <c r="L22" s="18"/>
      <c r="T22" s="18"/>
      <c r="X22" s="18"/>
      <c r="AB22" s="18"/>
    </row>
    <row r="23" spans="1:28" x14ac:dyDescent="0.25">
      <c r="A23" s="18"/>
      <c r="B23" s="18"/>
      <c r="C23" s="18"/>
      <c r="D23" s="18"/>
      <c r="E23" s="18"/>
      <c r="F23" s="18"/>
      <c r="I23" s="18"/>
      <c r="L23" s="18"/>
      <c r="T23" s="18"/>
      <c r="X23" s="18"/>
      <c r="AB23" s="18"/>
    </row>
    <row r="24" spans="1:28" x14ac:dyDescent="0.25">
      <c r="A24" s="18"/>
      <c r="B24" s="18"/>
      <c r="C24" s="18"/>
      <c r="D24" s="18"/>
      <c r="E24" s="18"/>
      <c r="F24" s="18"/>
      <c r="I24" s="18"/>
      <c r="L24" s="18"/>
      <c r="T24" s="18"/>
      <c r="X24" s="18"/>
      <c r="AB24" s="18"/>
    </row>
    <row r="25" spans="1:28" x14ac:dyDescent="0.25">
      <c r="A25" s="18"/>
      <c r="B25" s="18"/>
      <c r="C25" s="18"/>
      <c r="D25" s="18"/>
      <c r="E25" s="18"/>
      <c r="F25" s="18"/>
      <c r="I25" s="18"/>
      <c r="L25" s="18"/>
      <c r="T25" s="18"/>
      <c r="X25" s="18"/>
      <c r="AB25" s="18"/>
    </row>
    <row r="26" spans="1:28" x14ac:dyDescent="0.25">
      <c r="A26" s="18"/>
      <c r="B26" s="18"/>
      <c r="C26" s="18"/>
      <c r="D26" s="18"/>
      <c r="E26" s="18"/>
      <c r="F26" s="18"/>
      <c r="I26" s="18"/>
      <c r="L26" s="18"/>
      <c r="T26" s="18"/>
      <c r="X26" s="18"/>
      <c r="AB26" s="18"/>
    </row>
    <row r="27" spans="1:28" x14ac:dyDescent="0.25">
      <c r="A27" s="18"/>
      <c r="B27" s="18"/>
      <c r="C27" s="18"/>
      <c r="D27" s="18"/>
      <c r="E27" s="18"/>
      <c r="F27" s="18"/>
      <c r="I27" s="18"/>
      <c r="L27" s="18"/>
      <c r="T27" s="18"/>
      <c r="X27" s="18"/>
      <c r="AB27" s="18"/>
    </row>
    <row r="28" spans="1:28" x14ac:dyDescent="0.25">
      <c r="A28" s="18"/>
      <c r="B28" s="18"/>
      <c r="C28" s="18"/>
      <c r="D28" s="18"/>
      <c r="E28" s="18"/>
      <c r="F28" s="18"/>
      <c r="I28" s="18"/>
      <c r="L28" s="18"/>
      <c r="T28" s="18"/>
      <c r="X28" s="18"/>
      <c r="AB28" s="18"/>
    </row>
    <row r="29" spans="1:28" x14ac:dyDescent="0.25">
      <c r="A29" s="18"/>
      <c r="B29" s="18"/>
      <c r="C29" s="18"/>
      <c r="D29" s="18"/>
      <c r="E29" s="18"/>
      <c r="F29" s="18"/>
      <c r="I29" s="18"/>
      <c r="L29" s="18"/>
      <c r="T29" s="18"/>
      <c r="X29" s="18"/>
      <c r="AB29" s="18"/>
    </row>
    <row r="30" spans="1:28" x14ac:dyDescent="0.25">
      <c r="A30" s="18"/>
      <c r="B30" s="18"/>
      <c r="C30" s="18"/>
      <c r="D30" s="18"/>
      <c r="E30" s="18"/>
      <c r="F30" s="18"/>
      <c r="I30" s="18"/>
      <c r="L30" s="18"/>
      <c r="T30" s="18"/>
      <c r="X30" s="18"/>
      <c r="AB30" s="18"/>
    </row>
    <row r="31" spans="1:28" x14ac:dyDescent="0.25">
      <c r="A31" s="18"/>
      <c r="B31" s="18"/>
      <c r="C31" s="18"/>
      <c r="D31" s="18"/>
      <c r="E31" s="18"/>
      <c r="F31" s="18"/>
      <c r="I31" s="18"/>
      <c r="L31" s="18"/>
      <c r="T31" s="18"/>
      <c r="X31" s="18"/>
      <c r="AB31" s="18"/>
    </row>
    <row r="32" spans="1:28" x14ac:dyDescent="0.25">
      <c r="A32" s="18"/>
      <c r="B32" s="18"/>
      <c r="C32" s="18"/>
      <c r="D32" s="18"/>
      <c r="E32" s="18"/>
      <c r="F32" s="18"/>
      <c r="I32" s="18"/>
      <c r="L32" s="18"/>
      <c r="T32" s="18"/>
      <c r="X32" s="18"/>
      <c r="AB32" s="18"/>
    </row>
    <row r="33" spans="1:28" x14ac:dyDescent="0.25">
      <c r="A33" s="18"/>
      <c r="B33" s="18"/>
      <c r="C33" s="18"/>
      <c r="D33" s="18"/>
      <c r="E33" s="18"/>
      <c r="F33" s="18"/>
      <c r="I33" s="18"/>
      <c r="L33" s="18"/>
      <c r="T33" s="18"/>
      <c r="X33" s="18"/>
      <c r="AB33" s="18"/>
    </row>
    <row r="34" spans="1:28" x14ac:dyDescent="0.25">
      <c r="A34" s="18"/>
      <c r="B34" s="18"/>
      <c r="C34" s="18"/>
      <c r="D34" s="18"/>
      <c r="E34" s="18"/>
      <c r="F34" s="18"/>
      <c r="I34" s="18"/>
      <c r="L34" s="18"/>
      <c r="T34" s="18"/>
      <c r="X34" s="18"/>
      <c r="AB34" s="18"/>
    </row>
    <row r="35" spans="1:28" x14ac:dyDescent="0.25">
      <c r="A35" s="18"/>
      <c r="B35" s="18"/>
      <c r="C35" s="18"/>
      <c r="D35" s="18"/>
      <c r="E35" s="18"/>
      <c r="F35" s="18"/>
      <c r="I35" s="18"/>
      <c r="L35" s="18"/>
      <c r="T35" s="18"/>
      <c r="X35" s="18"/>
      <c r="AB35" s="18"/>
    </row>
    <row r="36" spans="1:28" x14ac:dyDescent="0.25">
      <c r="A36" s="18"/>
      <c r="B36" s="18"/>
      <c r="C36" s="18"/>
      <c r="D36" s="18"/>
      <c r="E36" s="18"/>
      <c r="F36" s="18"/>
      <c r="I36" s="18"/>
      <c r="L36" s="18"/>
      <c r="T36" s="18"/>
      <c r="X36" s="18"/>
      <c r="AB36" s="18"/>
    </row>
    <row r="37" spans="1:28" x14ac:dyDescent="0.25">
      <c r="A37" s="18"/>
      <c r="B37" s="18"/>
      <c r="C37" s="18"/>
      <c r="D37" s="18"/>
      <c r="E37" s="18"/>
      <c r="F37" s="18"/>
      <c r="I37" s="18"/>
      <c r="L37" s="18"/>
      <c r="T37" s="18"/>
      <c r="X37" s="18"/>
      <c r="AB37" s="18"/>
    </row>
    <row r="38" spans="1:28" x14ac:dyDescent="0.25">
      <c r="A38" s="18"/>
      <c r="B38" s="18"/>
      <c r="C38" s="18"/>
      <c r="D38" s="18"/>
      <c r="E38" s="18"/>
      <c r="F38" s="18"/>
      <c r="I38" s="18"/>
      <c r="L38" s="18"/>
      <c r="T38" s="18"/>
      <c r="X38" s="18"/>
      <c r="AB38" s="18"/>
    </row>
    <row r="39" spans="1:28" x14ac:dyDescent="0.25">
      <c r="A39" s="18"/>
      <c r="B39" s="18"/>
      <c r="C39" s="18"/>
      <c r="D39" s="18"/>
      <c r="E39" s="18"/>
      <c r="F39" s="18"/>
      <c r="I39" s="18"/>
      <c r="L39" s="18"/>
      <c r="T39" s="18"/>
      <c r="X39" s="18"/>
      <c r="AB39" s="18"/>
    </row>
    <row r="40" spans="1:28" x14ac:dyDescent="0.25">
      <c r="A40" s="18"/>
      <c r="B40" s="18"/>
      <c r="C40" s="18"/>
      <c r="D40" s="18"/>
      <c r="E40" s="18"/>
      <c r="F40" s="18"/>
      <c r="I40" s="18"/>
      <c r="L40" s="18"/>
      <c r="T40" s="18"/>
      <c r="X40" s="18"/>
      <c r="AB40" s="18"/>
    </row>
    <row r="41" spans="1:28" x14ac:dyDescent="0.25">
      <c r="A41" s="18"/>
      <c r="B41" s="18"/>
      <c r="C41" s="18"/>
      <c r="D41" s="18"/>
      <c r="E41" s="18"/>
      <c r="F41" s="18"/>
      <c r="I41" s="18"/>
      <c r="L41" s="18"/>
      <c r="T41" s="18"/>
      <c r="X41" s="18"/>
      <c r="AB41" s="18"/>
    </row>
    <row r="42" spans="1:28" x14ac:dyDescent="0.25">
      <c r="A42" s="18"/>
      <c r="B42" s="18"/>
      <c r="C42" s="18"/>
      <c r="D42" s="18"/>
      <c r="E42" s="18"/>
      <c r="F42" s="18"/>
      <c r="I42" s="18"/>
      <c r="L42" s="18"/>
      <c r="T42" s="18"/>
      <c r="X42" s="18"/>
      <c r="AB42" s="18"/>
    </row>
    <row r="43" spans="1:28" x14ac:dyDescent="0.25">
      <c r="A43" s="18"/>
      <c r="B43" s="18"/>
      <c r="C43" s="18"/>
      <c r="D43" s="18"/>
      <c r="E43" s="18"/>
      <c r="F43" s="18"/>
      <c r="I43" s="18"/>
      <c r="L43" s="18"/>
      <c r="T43" s="18"/>
      <c r="X43" s="18"/>
      <c r="AB43" s="18"/>
    </row>
    <row r="44" spans="1:28" x14ac:dyDescent="0.25">
      <c r="A44" s="18"/>
      <c r="B44" s="18"/>
      <c r="C44" s="18"/>
      <c r="D44" s="18"/>
      <c r="E44" s="18"/>
      <c r="F44" s="18"/>
      <c r="I44" s="18"/>
      <c r="L44" s="18"/>
      <c r="T44" s="18"/>
      <c r="X44" s="18"/>
      <c r="AB44" s="18"/>
    </row>
    <row r="45" spans="1:28" x14ac:dyDescent="0.25">
      <c r="A45" s="18"/>
      <c r="B45" s="18"/>
      <c r="C45" s="18"/>
      <c r="D45" s="18"/>
      <c r="E45" s="18"/>
      <c r="F45" s="18"/>
      <c r="I45" s="18"/>
      <c r="L45" s="18"/>
      <c r="T45" s="18"/>
      <c r="X45" s="18"/>
      <c r="AB45" s="18"/>
    </row>
    <row r="46" spans="1:28" x14ac:dyDescent="0.25">
      <c r="A46" s="18"/>
      <c r="B46" s="18"/>
      <c r="C46" s="18"/>
      <c r="D46" s="18"/>
      <c r="E46" s="18"/>
      <c r="F46" s="18"/>
      <c r="I46" s="18"/>
      <c r="L46" s="18"/>
      <c r="T46" s="18"/>
      <c r="X46" s="18"/>
      <c r="AB46" s="18"/>
    </row>
    <row r="47" spans="1:28" x14ac:dyDescent="0.25">
      <c r="A47" s="18"/>
      <c r="B47" s="18"/>
      <c r="C47" s="18"/>
      <c r="D47" s="18"/>
      <c r="E47" s="18"/>
      <c r="F47" s="18"/>
      <c r="I47" s="18"/>
      <c r="L47" s="18"/>
      <c r="T47" s="18"/>
      <c r="X47" s="18"/>
      <c r="AB47" s="18"/>
    </row>
    <row r="48" spans="1:28" x14ac:dyDescent="0.25">
      <c r="A48" s="18"/>
      <c r="B48" s="18"/>
      <c r="C48" s="18"/>
      <c r="D48" s="18"/>
      <c r="E48" s="18"/>
      <c r="F48" s="18"/>
      <c r="I48" s="18"/>
      <c r="L48" s="18"/>
      <c r="T48" s="18"/>
      <c r="X48" s="18"/>
      <c r="AB48" s="18"/>
    </row>
    <row r="49" spans="1:28" x14ac:dyDescent="0.25">
      <c r="A49" s="18"/>
      <c r="B49" s="18"/>
      <c r="C49" s="18"/>
      <c r="D49" s="18"/>
      <c r="E49" s="18"/>
      <c r="F49" s="18"/>
      <c r="I49" s="18"/>
      <c r="L49" s="18"/>
      <c r="T49" s="18"/>
      <c r="X49" s="18"/>
      <c r="AB49" s="18"/>
    </row>
    <row r="50" spans="1:28" x14ac:dyDescent="0.25">
      <c r="A50" s="18"/>
      <c r="B50" s="18"/>
      <c r="C50" s="18"/>
      <c r="D50" s="18"/>
      <c r="E50" s="18"/>
      <c r="F50" s="18"/>
      <c r="I50" s="18"/>
      <c r="L50" s="18"/>
      <c r="T50" s="18"/>
      <c r="X50" s="18"/>
      <c r="AB50" s="18"/>
    </row>
    <row r="51" spans="1:28" x14ac:dyDescent="0.25">
      <c r="A51" s="18"/>
      <c r="B51" s="18"/>
      <c r="C51" s="18"/>
      <c r="D51" s="18"/>
      <c r="E51" s="18"/>
      <c r="F51" s="18"/>
      <c r="I51" s="18"/>
      <c r="L51" s="18"/>
      <c r="T51" s="18"/>
      <c r="X51" s="18"/>
      <c r="AB51" s="18"/>
    </row>
    <row r="52" spans="1:28" x14ac:dyDescent="0.25">
      <c r="A52" s="18"/>
      <c r="B52" s="18"/>
      <c r="C52" s="18"/>
      <c r="D52" s="18"/>
      <c r="E52" s="18"/>
      <c r="F52" s="18"/>
      <c r="I52" s="18"/>
      <c r="L52" s="18"/>
      <c r="T52" s="18"/>
      <c r="X52" s="18"/>
      <c r="AB52" s="18"/>
    </row>
    <row r="53" spans="1:28" x14ac:dyDescent="0.25">
      <c r="A53" s="18"/>
      <c r="B53" s="18"/>
      <c r="C53" s="18"/>
      <c r="D53" s="18"/>
      <c r="E53" s="18"/>
      <c r="F53" s="18"/>
      <c r="I53" s="18"/>
      <c r="L53" s="18"/>
      <c r="T53" s="18"/>
      <c r="X53" s="18"/>
      <c r="AB53" s="18"/>
    </row>
    <row r="54" spans="1:28" x14ac:dyDescent="0.25">
      <c r="A54" s="18"/>
      <c r="B54" s="18"/>
      <c r="C54" s="18"/>
      <c r="D54" s="18"/>
      <c r="E54" s="18"/>
      <c r="F54" s="18"/>
      <c r="I54" s="18"/>
      <c r="L54" s="18"/>
      <c r="T54" s="18"/>
      <c r="X54" s="18"/>
      <c r="AB54" s="18"/>
    </row>
    <row r="55" spans="1:28" x14ac:dyDescent="0.25">
      <c r="A55" s="18"/>
      <c r="B55" s="18"/>
      <c r="C55" s="18"/>
      <c r="D55" s="18"/>
      <c r="E55" s="18"/>
      <c r="F55" s="18"/>
      <c r="I55" s="18"/>
      <c r="L55" s="18"/>
      <c r="T55" s="18"/>
      <c r="X55" s="18"/>
      <c r="AB55" s="18"/>
    </row>
    <row r="56" spans="1:28" x14ac:dyDescent="0.25">
      <c r="A56" s="18"/>
      <c r="B56" s="18"/>
      <c r="C56" s="18"/>
      <c r="D56" s="18"/>
      <c r="E56" s="18"/>
      <c r="F56" s="18"/>
      <c r="I56" s="18"/>
      <c r="L56" s="18"/>
      <c r="T56" s="18"/>
      <c r="X56" s="18"/>
      <c r="AB56" s="18"/>
    </row>
    <row r="57" spans="1:28" x14ac:dyDescent="0.25">
      <c r="A57" s="18"/>
      <c r="B57" s="18"/>
      <c r="C57" s="18"/>
      <c r="D57" s="18"/>
      <c r="E57" s="18"/>
      <c r="F57" s="18"/>
      <c r="I57" s="18"/>
      <c r="L57" s="18"/>
      <c r="T57" s="18"/>
      <c r="X57" s="18"/>
      <c r="AB57" s="18"/>
    </row>
    <row r="58" spans="1:28" x14ac:dyDescent="0.25">
      <c r="A58" s="18"/>
      <c r="B58" s="18"/>
      <c r="C58" s="18"/>
      <c r="D58" s="18"/>
      <c r="E58" s="18"/>
      <c r="F58" s="18"/>
      <c r="I58" s="18"/>
      <c r="L58" s="18"/>
      <c r="T58" s="18"/>
      <c r="X58" s="18"/>
      <c r="AB58" s="18"/>
    </row>
    <row r="59" spans="1:28" x14ac:dyDescent="0.25">
      <c r="A59" s="18"/>
      <c r="B59" s="18"/>
      <c r="C59" s="18"/>
      <c r="D59" s="18"/>
      <c r="E59" s="18"/>
      <c r="F59" s="18"/>
      <c r="I59" s="18"/>
      <c r="L59" s="18"/>
      <c r="T59" s="18"/>
      <c r="X59" s="18"/>
      <c r="AB59" s="18"/>
    </row>
    <row r="60" spans="1:28" x14ac:dyDescent="0.25">
      <c r="A60" s="18"/>
      <c r="B60" s="18"/>
      <c r="C60" s="18"/>
      <c r="D60" s="18"/>
      <c r="E60" s="18"/>
      <c r="F60" s="18"/>
      <c r="I60" s="18"/>
      <c r="L60" s="18"/>
      <c r="T60" s="18"/>
      <c r="X60" s="18"/>
      <c r="AB60" s="18"/>
    </row>
    <row r="61" spans="1:28" x14ac:dyDescent="0.25">
      <c r="A61" s="18"/>
      <c r="B61" s="18"/>
      <c r="C61" s="18"/>
      <c r="D61" s="18"/>
      <c r="E61" s="18"/>
      <c r="F61" s="18"/>
      <c r="I61" s="18"/>
      <c r="L61" s="18"/>
      <c r="T61" s="18"/>
      <c r="X61" s="18"/>
      <c r="AB61" s="18"/>
    </row>
    <row r="62" spans="1:28" x14ac:dyDescent="0.25">
      <c r="A62" s="18"/>
      <c r="B62" s="18"/>
      <c r="C62" s="18"/>
      <c r="D62" s="18"/>
      <c r="E62" s="18"/>
      <c r="F62" s="18"/>
      <c r="I62" s="18"/>
      <c r="L62" s="18"/>
      <c r="T62" s="18"/>
      <c r="X62" s="18"/>
      <c r="AB62" s="18"/>
    </row>
    <row r="63" spans="1:28" x14ac:dyDescent="0.25">
      <c r="A63" s="18"/>
      <c r="B63" s="18"/>
      <c r="C63" s="18"/>
      <c r="D63" s="18"/>
      <c r="E63" s="18"/>
      <c r="F63" s="18"/>
      <c r="I63" s="18"/>
      <c r="L63" s="18"/>
      <c r="T63" s="18"/>
      <c r="X63" s="18"/>
      <c r="AB63" s="18"/>
    </row>
    <row r="64" spans="1:28" x14ac:dyDescent="0.25">
      <c r="A64" s="18"/>
      <c r="B64" s="18"/>
      <c r="C64" s="18"/>
      <c r="D64" s="18"/>
      <c r="E64" s="18"/>
      <c r="F64" s="18"/>
      <c r="I64" s="18"/>
      <c r="L64" s="18"/>
      <c r="T64" s="18"/>
      <c r="X64" s="18"/>
      <c r="AB64" s="18"/>
    </row>
    <row r="65" spans="1:28" x14ac:dyDescent="0.25">
      <c r="A65" s="18"/>
      <c r="B65" s="18"/>
      <c r="C65" s="18"/>
      <c r="D65" s="18"/>
      <c r="E65" s="18"/>
      <c r="F65" s="18"/>
      <c r="I65" s="18"/>
      <c r="L65" s="18"/>
      <c r="T65" s="18"/>
      <c r="X65" s="18"/>
      <c r="AB65" s="18"/>
    </row>
    <row r="66" spans="1:28" x14ac:dyDescent="0.25">
      <c r="A66" s="18"/>
      <c r="B66" s="18"/>
      <c r="C66" s="18"/>
      <c r="D66" s="18"/>
      <c r="E66" s="18"/>
      <c r="F66" s="18"/>
      <c r="I66" s="18"/>
      <c r="L66" s="18"/>
      <c r="T66" s="18"/>
      <c r="X66" s="18"/>
      <c r="AB66" s="18"/>
    </row>
    <row r="67" spans="1:28" x14ac:dyDescent="0.25">
      <c r="A67" s="18"/>
      <c r="B67" s="18"/>
      <c r="C67" s="18"/>
      <c r="D67" s="18"/>
      <c r="E67" s="18"/>
      <c r="F67" s="18"/>
      <c r="I67" s="18"/>
      <c r="L67" s="18"/>
      <c r="T67" s="18"/>
      <c r="X67" s="18"/>
      <c r="AB67" s="18"/>
    </row>
    <row r="68" spans="1:28" x14ac:dyDescent="0.25">
      <c r="A68" s="18"/>
      <c r="B68" s="18"/>
      <c r="C68" s="18"/>
      <c r="D68" s="18"/>
      <c r="E68" s="18"/>
      <c r="F68" s="18"/>
      <c r="I68" s="18"/>
      <c r="L68" s="18"/>
      <c r="T68" s="18"/>
      <c r="X68" s="18"/>
      <c r="AB68" s="18"/>
    </row>
    <row r="69" spans="1:28" x14ac:dyDescent="0.25">
      <c r="A69" s="18"/>
      <c r="B69" s="18"/>
      <c r="C69" s="18"/>
      <c r="D69" s="18"/>
      <c r="E69" s="18"/>
      <c r="F69" s="18"/>
      <c r="I69" s="18"/>
      <c r="L69" s="18"/>
      <c r="T69" s="18"/>
      <c r="X69" s="18"/>
      <c r="AB69" s="18"/>
    </row>
    <row r="70" spans="1:28" x14ac:dyDescent="0.25">
      <c r="A70" s="18"/>
      <c r="B70" s="18"/>
      <c r="C70" s="18"/>
      <c r="D70" s="18"/>
      <c r="E70" s="18"/>
      <c r="F70" s="18"/>
      <c r="I70" s="18"/>
      <c r="L70" s="18"/>
      <c r="T70" s="18"/>
      <c r="X70" s="18"/>
      <c r="AB70" s="18"/>
    </row>
    <row r="71" spans="1:28" x14ac:dyDescent="0.25">
      <c r="A71" s="18"/>
      <c r="B71" s="18"/>
      <c r="C71" s="18"/>
      <c r="D71" s="18"/>
      <c r="E71" s="18"/>
      <c r="F71" s="18"/>
      <c r="I71" s="18"/>
      <c r="L71" s="18"/>
      <c r="T71" s="18"/>
      <c r="X71" s="18"/>
      <c r="AB71" s="18"/>
    </row>
    <row r="72" spans="1:28" x14ac:dyDescent="0.25">
      <c r="A72" s="18"/>
      <c r="B72" s="18"/>
      <c r="C72" s="18"/>
      <c r="D72" s="18"/>
      <c r="E72" s="18"/>
      <c r="F72" s="18"/>
      <c r="I72" s="18"/>
      <c r="L72" s="18"/>
      <c r="T72" s="18"/>
      <c r="X72" s="18"/>
      <c r="AB72" s="18"/>
    </row>
    <row r="73" spans="1:28" x14ac:dyDescent="0.25">
      <c r="A73" s="18"/>
      <c r="B73" s="18"/>
      <c r="C73" s="18"/>
      <c r="D73" s="18"/>
      <c r="E73" s="18"/>
      <c r="F73" s="18"/>
      <c r="I73" s="18"/>
      <c r="L73" s="18"/>
      <c r="T73" s="18"/>
      <c r="X73" s="18"/>
      <c r="AB73" s="18"/>
    </row>
    <row r="74" spans="1:28" x14ac:dyDescent="0.25">
      <c r="A74" s="18"/>
      <c r="B74" s="18"/>
      <c r="C74" s="18"/>
      <c r="D74" s="18"/>
      <c r="E74" s="18"/>
      <c r="F74" s="18"/>
      <c r="I74" s="18"/>
      <c r="L74" s="18"/>
      <c r="T74" s="18"/>
      <c r="X74" s="18"/>
      <c r="AB74" s="18"/>
    </row>
    <row r="75" spans="1:28" x14ac:dyDescent="0.25">
      <c r="A75" s="18"/>
      <c r="B75" s="18"/>
      <c r="C75" s="18"/>
      <c r="D75" s="18"/>
      <c r="E75" s="18"/>
      <c r="F75" s="18"/>
      <c r="I75" s="18"/>
      <c r="L75" s="18"/>
      <c r="T75" s="18"/>
      <c r="X75" s="18"/>
      <c r="AB75" s="18"/>
    </row>
    <row r="76" spans="1:28" x14ac:dyDescent="0.25">
      <c r="A76" s="18"/>
      <c r="B76" s="18"/>
      <c r="C76" s="18"/>
      <c r="D76" s="18"/>
      <c r="E76" s="18"/>
      <c r="F76" s="18"/>
      <c r="I76" s="18"/>
      <c r="L76" s="18"/>
      <c r="T76" s="18"/>
      <c r="X76" s="18"/>
      <c r="AB76" s="18"/>
    </row>
    <row r="77" spans="1:28" x14ac:dyDescent="0.25">
      <c r="A77" s="18"/>
      <c r="B77" s="18"/>
      <c r="C77" s="18"/>
      <c r="D77" s="18"/>
      <c r="E77" s="18"/>
      <c r="F77" s="18"/>
      <c r="I77" s="18"/>
      <c r="L77" s="18"/>
      <c r="T77" s="18"/>
      <c r="X77" s="18"/>
      <c r="AB77" s="18"/>
    </row>
    <row r="78" spans="1:28" x14ac:dyDescent="0.25">
      <c r="A78" s="18"/>
      <c r="B78" s="18"/>
      <c r="C78" s="18"/>
      <c r="D78" s="18"/>
      <c r="E78" s="18"/>
      <c r="F78" s="18"/>
      <c r="I78" s="18"/>
      <c r="L78" s="18"/>
      <c r="T78" s="18"/>
      <c r="X78" s="18"/>
      <c r="AB78" s="18"/>
    </row>
    <row r="79" spans="1:28" x14ac:dyDescent="0.25">
      <c r="A79" s="18"/>
      <c r="B79" s="18"/>
      <c r="C79" s="18"/>
      <c r="D79" s="18"/>
      <c r="E79" s="18"/>
      <c r="F79" s="18"/>
      <c r="I79" s="18"/>
      <c r="L79" s="18"/>
      <c r="T79" s="18"/>
      <c r="X79" s="18"/>
      <c r="AB79" s="18"/>
    </row>
    <row r="80" spans="1:28" x14ac:dyDescent="0.25">
      <c r="A80" s="18"/>
      <c r="B80" s="18"/>
      <c r="C80" s="18"/>
      <c r="D80" s="18"/>
      <c r="E80" s="18"/>
      <c r="F80" s="18"/>
      <c r="I80" s="18"/>
      <c r="L80" s="18"/>
      <c r="T80" s="18"/>
      <c r="X80" s="18"/>
      <c r="AB80" s="18"/>
    </row>
    <row r="81" spans="1:28" x14ac:dyDescent="0.25">
      <c r="A81" s="18"/>
      <c r="B81" s="18"/>
      <c r="C81" s="18"/>
      <c r="D81" s="18"/>
      <c r="E81" s="18"/>
      <c r="F81" s="18"/>
      <c r="I81" s="18"/>
      <c r="L81" s="18"/>
      <c r="T81" s="18"/>
      <c r="X81" s="18"/>
      <c r="AB81" s="18"/>
    </row>
    <row r="82" spans="1:28" x14ac:dyDescent="0.25">
      <c r="A82" s="18"/>
      <c r="B82" s="18"/>
      <c r="C82" s="18"/>
      <c r="D82" s="18"/>
      <c r="E82" s="18"/>
      <c r="F82" s="18"/>
      <c r="I82" s="18"/>
      <c r="L82" s="18"/>
      <c r="T82" s="18"/>
      <c r="X82" s="18"/>
      <c r="AB82" s="18"/>
    </row>
    <row r="83" spans="1:28" x14ac:dyDescent="0.25">
      <c r="A83" s="18"/>
      <c r="B83" s="18"/>
      <c r="C83" s="18"/>
      <c r="D83" s="18"/>
      <c r="E83" s="18"/>
      <c r="F83" s="18"/>
      <c r="I83" s="18"/>
      <c r="L83" s="18"/>
      <c r="T83" s="18"/>
      <c r="X83" s="18"/>
      <c r="AB83" s="18"/>
    </row>
    <row r="84" spans="1:28" x14ac:dyDescent="0.25">
      <c r="A84" s="18"/>
      <c r="B84" s="18"/>
      <c r="C84" s="18"/>
      <c r="D84" s="18"/>
      <c r="E84" s="18"/>
      <c r="F84" s="18"/>
      <c r="I84" s="18"/>
      <c r="L84" s="18"/>
      <c r="T84" s="18"/>
      <c r="X84" s="18"/>
      <c r="AB84" s="18"/>
    </row>
    <row r="85" spans="1:28" x14ac:dyDescent="0.25">
      <c r="A85" s="18"/>
      <c r="B85" s="18"/>
      <c r="C85" s="18"/>
      <c r="D85" s="18"/>
      <c r="E85" s="18"/>
      <c r="F85" s="18"/>
      <c r="I85" s="18"/>
      <c r="L85" s="18"/>
      <c r="T85" s="18"/>
      <c r="X85" s="18"/>
      <c r="AB85" s="18"/>
    </row>
    <row r="86" spans="1:28" x14ac:dyDescent="0.25">
      <c r="A86" s="18"/>
      <c r="B86" s="18"/>
      <c r="C86" s="18"/>
      <c r="D86" s="18"/>
      <c r="E86" s="18"/>
      <c r="F86" s="18"/>
      <c r="I86" s="18"/>
      <c r="L86" s="18"/>
      <c r="T86" s="18"/>
      <c r="X86" s="18"/>
      <c r="AB86" s="18"/>
    </row>
    <row r="87" spans="1:28" x14ac:dyDescent="0.25">
      <c r="A87" s="18"/>
      <c r="B87" s="18"/>
      <c r="C87" s="18"/>
      <c r="D87" s="18"/>
      <c r="E87" s="18"/>
      <c r="F87" s="18"/>
      <c r="I87" s="18"/>
      <c r="L87" s="18"/>
      <c r="T87" s="18"/>
      <c r="X87" s="18"/>
      <c r="AB87" s="18"/>
    </row>
    <row r="88" spans="1:28" x14ac:dyDescent="0.25">
      <c r="A88" s="18"/>
      <c r="B88" s="18"/>
      <c r="C88" s="18"/>
      <c r="D88" s="18"/>
      <c r="E88" s="18"/>
      <c r="F88" s="18"/>
      <c r="I88" s="18"/>
      <c r="L88" s="18"/>
      <c r="T88" s="18"/>
      <c r="X88" s="18"/>
      <c r="AB88" s="18"/>
    </row>
    <row r="89" spans="1:28" x14ac:dyDescent="0.25">
      <c r="A89" s="18"/>
      <c r="B89" s="18"/>
      <c r="C89" s="18"/>
      <c r="D89" s="18"/>
      <c r="E89" s="18"/>
      <c r="F89" s="18"/>
      <c r="I89" s="18"/>
      <c r="L89" s="18"/>
      <c r="T89" s="18"/>
      <c r="X89" s="18"/>
      <c r="AB89" s="18"/>
    </row>
    <row r="90" spans="1:28" x14ac:dyDescent="0.25">
      <c r="A90" s="18"/>
      <c r="B90" s="18"/>
      <c r="C90" s="18"/>
      <c r="D90" s="18"/>
      <c r="E90" s="18"/>
      <c r="F90" s="18"/>
      <c r="I90" s="18"/>
      <c r="L90" s="18"/>
      <c r="T90" s="18"/>
      <c r="X90" s="18"/>
      <c r="AB90" s="18"/>
    </row>
    <row r="91" spans="1:28" x14ac:dyDescent="0.25">
      <c r="A91" s="18"/>
      <c r="B91" s="18"/>
      <c r="C91" s="18"/>
      <c r="D91" s="18"/>
      <c r="E91" s="18"/>
      <c r="F91" s="18"/>
      <c r="I91" s="18"/>
      <c r="L91" s="18"/>
      <c r="T91" s="18"/>
      <c r="X91" s="18"/>
      <c r="AB91" s="18"/>
    </row>
    <row r="92" spans="1:28" x14ac:dyDescent="0.25">
      <c r="A92" s="18"/>
      <c r="B92" s="18"/>
      <c r="C92" s="18"/>
      <c r="D92" s="18"/>
      <c r="E92" s="18"/>
      <c r="F92" s="18"/>
      <c r="I92" s="18"/>
      <c r="L92" s="18"/>
      <c r="T92" s="18"/>
      <c r="X92" s="18"/>
      <c r="AB92" s="18"/>
    </row>
    <row r="93" spans="1:28" x14ac:dyDescent="0.25">
      <c r="A93" s="18"/>
      <c r="B93" s="18"/>
      <c r="C93" s="18"/>
      <c r="D93" s="18"/>
      <c r="E93" s="18"/>
      <c r="F93" s="18"/>
      <c r="I93" s="18"/>
      <c r="L93" s="18"/>
      <c r="T93" s="18"/>
      <c r="X93" s="18"/>
      <c r="AB93" s="18"/>
    </row>
    <row r="94" spans="1:28" x14ac:dyDescent="0.25">
      <c r="A94" s="18"/>
      <c r="B94" s="18"/>
      <c r="C94" s="18"/>
      <c r="D94" s="18"/>
      <c r="E94" s="18"/>
      <c r="F94" s="18"/>
      <c r="I94" s="18"/>
      <c r="L94" s="18"/>
      <c r="T94" s="18"/>
      <c r="X94" s="18"/>
      <c r="AB94" s="18"/>
    </row>
    <row r="95" spans="1:28" x14ac:dyDescent="0.25">
      <c r="A95" s="18"/>
      <c r="B95" s="18"/>
      <c r="C95" s="18"/>
      <c r="D95" s="18"/>
      <c r="E95" s="18"/>
      <c r="F95" s="18"/>
      <c r="I95" s="18"/>
      <c r="L95" s="18"/>
      <c r="T95" s="18"/>
      <c r="X95" s="18"/>
      <c r="AB95" s="18"/>
    </row>
    <row r="96" spans="1:28" x14ac:dyDescent="0.25">
      <c r="A96" s="18"/>
      <c r="B96" s="18"/>
      <c r="C96" s="18"/>
      <c r="D96" s="18"/>
      <c r="E96" s="18"/>
      <c r="F96" s="18"/>
      <c r="I96" s="18"/>
      <c r="L96" s="18"/>
      <c r="T96" s="18"/>
      <c r="X96" s="18"/>
      <c r="AB96" s="18"/>
    </row>
    <row r="97" spans="1:28" x14ac:dyDescent="0.25">
      <c r="A97" s="18"/>
      <c r="B97" s="18"/>
      <c r="C97" s="18"/>
      <c r="D97" s="18"/>
      <c r="E97" s="18"/>
      <c r="F97" s="18"/>
      <c r="I97" s="18"/>
      <c r="L97" s="18"/>
      <c r="T97" s="18"/>
      <c r="X97" s="18"/>
      <c r="AB97" s="18"/>
    </row>
    <row r="98" spans="1:28" x14ac:dyDescent="0.25">
      <c r="A98" s="18"/>
      <c r="B98" s="18"/>
      <c r="C98" s="18"/>
      <c r="D98" s="18"/>
      <c r="E98" s="18"/>
      <c r="F98" s="18"/>
      <c r="I98" s="18"/>
      <c r="L98" s="18"/>
      <c r="T98" s="18"/>
      <c r="X98" s="18"/>
      <c r="AB98" s="18"/>
    </row>
    <row r="99" spans="1:28" x14ac:dyDescent="0.25">
      <c r="A99" s="18"/>
      <c r="B99" s="18"/>
      <c r="C99" s="18"/>
      <c r="D99" s="18"/>
      <c r="E99" s="18"/>
      <c r="F99" s="18"/>
      <c r="I99" s="18"/>
      <c r="L99" s="18"/>
      <c r="T99" s="18"/>
      <c r="X99" s="18"/>
      <c r="AB99" s="18"/>
    </row>
    <row r="100" spans="1:28" x14ac:dyDescent="0.25">
      <c r="A100" s="18"/>
      <c r="B100" s="18"/>
      <c r="C100" s="18"/>
      <c r="D100" s="18"/>
      <c r="E100" s="18"/>
      <c r="F100" s="18"/>
      <c r="I100" s="18"/>
      <c r="L100" s="18"/>
      <c r="T100" s="18"/>
      <c r="X100" s="18"/>
      <c r="AB100" s="18"/>
    </row>
    <row r="101" spans="1:28" x14ac:dyDescent="0.25">
      <c r="A101" s="18"/>
      <c r="B101" s="18"/>
      <c r="C101" s="18"/>
      <c r="D101" s="18"/>
      <c r="E101" s="18"/>
      <c r="F101" s="18"/>
      <c r="I101" s="18"/>
      <c r="L101" s="18"/>
      <c r="T101" s="18"/>
      <c r="X101" s="18"/>
      <c r="AB101" s="18"/>
    </row>
    <row r="102" spans="1:28" x14ac:dyDescent="0.25">
      <c r="A102" s="18"/>
      <c r="B102" s="18"/>
      <c r="C102" s="18"/>
      <c r="D102" s="18"/>
      <c r="E102" s="18"/>
      <c r="F102" s="18"/>
      <c r="I102" s="18"/>
      <c r="L102" s="18"/>
      <c r="T102" s="18"/>
      <c r="X102" s="18"/>
      <c r="AB102" s="18"/>
    </row>
    <row r="103" spans="1:28" x14ac:dyDescent="0.25">
      <c r="A103" s="18"/>
      <c r="B103" s="18"/>
      <c r="C103" s="18"/>
      <c r="D103" s="18"/>
      <c r="E103" s="18"/>
      <c r="F103" s="18"/>
      <c r="I103" s="18"/>
      <c r="L103" s="18"/>
      <c r="T103" s="18"/>
      <c r="X103" s="18"/>
      <c r="AB103" s="18"/>
    </row>
    <row r="104" spans="1:28" x14ac:dyDescent="0.25">
      <c r="A104" s="18"/>
      <c r="B104" s="18"/>
      <c r="C104" s="18"/>
      <c r="D104" s="18"/>
      <c r="E104" s="18"/>
      <c r="F104" s="18"/>
      <c r="I104" s="18"/>
      <c r="L104" s="18"/>
      <c r="T104" s="18"/>
      <c r="X104" s="18"/>
      <c r="AB104" s="18"/>
    </row>
    <row r="105" spans="1:28" x14ac:dyDescent="0.25">
      <c r="A105" s="18"/>
      <c r="B105" s="18"/>
      <c r="C105" s="18"/>
      <c r="D105" s="18"/>
      <c r="E105" s="18"/>
      <c r="F105" s="18"/>
      <c r="I105" s="18"/>
      <c r="L105" s="18"/>
      <c r="T105" s="18"/>
      <c r="X105" s="18"/>
      <c r="AB105" s="18"/>
    </row>
    <row r="106" spans="1:28" x14ac:dyDescent="0.25">
      <c r="A106" s="18"/>
      <c r="B106" s="18"/>
      <c r="C106" s="18"/>
      <c r="D106" s="18"/>
      <c r="E106" s="18"/>
      <c r="F106" s="18"/>
      <c r="I106" s="18"/>
      <c r="L106" s="18"/>
      <c r="T106" s="18"/>
      <c r="X106" s="18"/>
      <c r="AB106" s="18"/>
    </row>
    <row r="107" spans="1:28" x14ac:dyDescent="0.25">
      <c r="A107" s="18"/>
      <c r="B107" s="18"/>
      <c r="C107" s="18"/>
      <c r="D107" s="18"/>
      <c r="E107" s="18"/>
      <c r="F107" s="18"/>
      <c r="I107" s="18"/>
      <c r="L107" s="18"/>
      <c r="T107" s="18"/>
      <c r="X107" s="18"/>
      <c r="AB107" s="18"/>
    </row>
    <row r="108" spans="1:28" x14ac:dyDescent="0.25">
      <c r="A108" s="18"/>
      <c r="B108" s="18"/>
      <c r="C108" s="18"/>
      <c r="D108" s="18"/>
      <c r="E108" s="18"/>
      <c r="F108" s="18"/>
      <c r="I108" s="18"/>
      <c r="L108" s="18"/>
      <c r="T108" s="18"/>
      <c r="X108" s="18"/>
      <c r="AB108" s="18"/>
    </row>
    <row r="109" spans="1:28" x14ac:dyDescent="0.25">
      <c r="A109" s="18"/>
      <c r="B109" s="18"/>
      <c r="C109" s="18"/>
      <c r="D109" s="18"/>
      <c r="E109" s="18"/>
      <c r="F109" s="18"/>
      <c r="I109" s="18"/>
      <c r="L109" s="18"/>
      <c r="T109" s="18"/>
      <c r="X109" s="18"/>
      <c r="AB109" s="18"/>
    </row>
    <row r="110" spans="1:28" x14ac:dyDescent="0.25">
      <c r="A110" s="18"/>
      <c r="B110" s="18"/>
      <c r="C110" s="18"/>
      <c r="D110" s="18"/>
      <c r="E110" s="18"/>
      <c r="F110" s="18"/>
      <c r="I110" s="18"/>
      <c r="L110" s="18"/>
      <c r="T110" s="18"/>
      <c r="X110" s="18"/>
      <c r="AB110" s="18"/>
    </row>
    <row r="111" spans="1:28" x14ac:dyDescent="0.25">
      <c r="A111" s="18"/>
      <c r="B111" s="18"/>
      <c r="C111" s="18"/>
      <c r="D111" s="18"/>
      <c r="E111" s="18"/>
      <c r="F111" s="18"/>
      <c r="I111" s="18"/>
      <c r="L111" s="18"/>
      <c r="T111" s="18"/>
      <c r="X111" s="18"/>
      <c r="AB111" s="18"/>
    </row>
    <row r="112" spans="1:28" x14ac:dyDescent="0.25">
      <c r="A112" s="18"/>
      <c r="B112" s="18"/>
      <c r="C112" s="18"/>
      <c r="D112" s="18"/>
      <c r="E112" s="18"/>
      <c r="F112" s="18"/>
      <c r="I112" s="18"/>
      <c r="L112" s="18"/>
      <c r="T112" s="18"/>
      <c r="X112" s="18"/>
      <c r="AB112" s="18"/>
    </row>
    <row r="113" spans="1:28" x14ac:dyDescent="0.25">
      <c r="A113" s="18"/>
      <c r="B113" s="18"/>
      <c r="C113" s="18"/>
      <c r="D113" s="18"/>
      <c r="E113" s="18"/>
      <c r="F113" s="18"/>
      <c r="I113" s="18"/>
      <c r="L113" s="18"/>
      <c r="T113" s="18"/>
      <c r="X113" s="18"/>
      <c r="AB113" s="18"/>
    </row>
    <row r="114" spans="1:28" x14ac:dyDescent="0.25">
      <c r="A114" s="18"/>
      <c r="B114" s="18"/>
      <c r="C114" s="18"/>
      <c r="D114" s="18"/>
      <c r="E114" s="18"/>
      <c r="F114" s="18"/>
      <c r="I114" s="18"/>
      <c r="L114" s="18"/>
      <c r="T114" s="18"/>
      <c r="X114" s="18"/>
      <c r="AB114" s="18"/>
    </row>
    <row r="115" spans="1:28" x14ac:dyDescent="0.25">
      <c r="A115" s="18"/>
      <c r="B115" s="18"/>
      <c r="C115" s="18"/>
      <c r="D115" s="18"/>
      <c r="E115" s="18"/>
      <c r="F115" s="18"/>
      <c r="I115" s="18"/>
      <c r="L115" s="18"/>
      <c r="T115" s="18"/>
      <c r="X115" s="18"/>
      <c r="AB115" s="18"/>
    </row>
    <row r="116" spans="1:28" x14ac:dyDescent="0.25">
      <c r="A116" s="18"/>
      <c r="B116" s="18"/>
      <c r="C116" s="18"/>
      <c r="D116" s="18"/>
      <c r="E116" s="18"/>
      <c r="F116" s="18"/>
      <c r="I116" s="18"/>
      <c r="L116" s="18"/>
      <c r="T116" s="18"/>
      <c r="X116" s="18"/>
      <c r="AB116" s="18"/>
    </row>
    <row r="117" spans="1:28" x14ac:dyDescent="0.25">
      <c r="A117" s="18"/>
      <c r="B117" s="18"/>
      <c r="C117" s="18"/>
      <c r="D117" s="18"/>
      <c r="E117" s="18"/>
      <c r="F117" s="18"/>
      <c r="I117" s="18"/>
      <c r="L117" s="18"/>
      <c r="T117" s="18"/>
      <c r="X117" s="18"/>
      <c r="AB117" s="18"/>
    </row>
    <row r="118" spans="1:28" x14ac:dyDescent="0.25">
      <c r="A118" s="18"/>
      <c r="B118" s="18"/>
      <c r="C118" s="18"/>
      <c r="D118" s="18"/>
      <c r="E118" s="18"/>
      <c r="F118" s="18"/>
      <c r="I118" s="18"/>
      <c r="L118" s="18"/>
      <c r="T118" s="18"/>
      <c r="X118" s="18"/>
      <c r="AB118" s="18"/>
    </row>
    <row r="119" spans="1:28" x14ac:dyDescent="0.25">
      <c r="A119" s="18"/>
      <c r="B119" s="18"/>
      <c r="C119" s="18"/>
      <c r="D119" s="18"/>
      <c r="E119" s="18"/>
      <c r="F119" s="18"/>
      <c r="I119" s="18"/>
      <c r="L119" s="18"/>
      <c r="T119" s="18"/>
      <c r="X119" s="18"/>
      <c r="AB119" s="18"/>
    </row>
    <row r="120" spans="1:28" x14ac:dyDescent="0.25">
      <c r="A120" s="18"/>
      <c r="B120" s="18"/>
      <c r="C120" s="18"/>
      <c r="D120" s="18"/>
      <c r="E120" s="18"/>
      <c r="F120" s="18"/>
      <c r="I120" s="18"/>
      <c r="L120" s="18"/>
      <c r="T120" s="18"/>
      <c r="X120" s="18"/>
      <c r="AB120" s="18"/>
    </row>
    <row r="121" spans="1:28" x14ac:dyDescent="0.25">
      <c r="A121" s="18"/>
      <c r="B121" s="18"/>
      <c r="C121" s="18"/>
      <c r="D121" s="18"/>
      <c r="E121" s="18"/>
      <c r="F121" s="18"/>
      <c r="I121" s="18"/>
      <c r="L121" s="18"/>
      <c r="T121" s="18"/>
      <c r="X121" s="18"/>
      <c r="AB121" s="18"/>
    </row>
    <row r="122" spans="1:28" x14ac:dyDescent="0.25">
      <c r="A122" s="18"/>
      <c r="B122" s="18"/>
      <c r="C122" s="18"/>
      <c r="D122" s="18"/>
      <c r="E122" s="18"/>
      <c r="F122" s="18"/>
      <c r="I122" s="18"/>
      <c r="L122" s="18"/>
      <c r="T122" s="18"/>
      <c r="X122" s="18"/>
      <c r="AB122" s="18"/>
    </row>
    <row r="123" spans="1:28" x14ac:dyDescent="0.25">
      <c r="A123" s="18"/>
      <c r="B123" s="18"/>
      <c r="C123" s="18"/>
      <c r="D123" s="18"/>
      <c r="E123" s="18"/>
      <c r="F123" s="18"/>
      <c r="I123" s="18"/>
      <c r="L123" s="18"/>
      <c r="T123" s="18"/>
      <c r="X123" s="18"/>
      <c r="AB123" s="18"/>
    </row>
    <row r="124" spans="1:28" x14ac:dyDescent="0.25">
      <c r="A124" s="18"/>
      <c r="B124" s="18"/>
      <c r="C124" s="18"/>
      <c r="D124" s="18"/>
      <c r="E124" s="18"/>
      <c r="F124" s="18"/>
      <c r="I124" s="18"/>
      <c r="L124" s="18"/>
      <c r="T124" s="18"/>
      <c r="X124" s="18"/>
      <c r="AB124" s="18"/>
    </row>
    <row r="125" spans="1:28" x14ac:dyDescent="0.25">
      <c r="A125" s="18"/>
      <c r="B125" s="18"/>
      <c r="C125" s="18"/>
      <c r="D125" s="18"/>
      <c r="E125" s="18"/>
      <c r="F125" s="18"/>
      <c r="I125" s="18"/>
      <c r="L125" s="18"/>
      <c r="T125" s="18"/>
      <c r="X125" s="18"/>
      <c r="AB125" s="18"/>
    </row>
    <row r="126" spans="1:28" x14ac:dyDescent="0.25">
      <c r="A126" s="18"/>
      <c r="B126" s="18"/>
      <c r="C126" s="18"/>
      <c r="D126" s="18"/>
      <c r="E126" s="18"/>
      <c r="F126" s="18"/>
      <c r="I126" s="18"/>
      <c r="L126" s="18"/>
      <c r="T126" s="18"/>
      <c r="X126" s="18"/>
      <c r="AB126" s="18"/>
    </row>
    <row r="127" spans="1:28" x14ac:dyDescent="0.25">
      <c r="A127" s="18"/>
      <c r="B127" s="18"/>
      <c r="C127" s="18"/>
      <c r="D127" s="18"/>
      <c r="E127" s="18"/>
      <c r="F127" s="18"/>
      <c r="I127" s="18"/>
      <c r="L127" s="18"/>
      <c r="T127" s="18"/>
      <c r="X127" s="18"/>
      <c r="AB127" s="18"/>
    </row>
    <row r="128" spans="1:28" x14ac:dyDescent="0.25">
      <c r="A128" s="18"/>
      <c r="B128" s="18"/>
      <c r="C128" s="18"/>
      <c r="D128" s="18"/>
      <c r="E128" s="18"/>
      <c r="F128" s="18"/>
      <c r="I128" s="18"/>
      <c r="L128" s="18"/>
      <c r="T128" s="18"/>
      <c r="X128" s="18"/>
      <c r="AB128" s="18"/>
    </row>
    <row r="129" spans="1:28" x14ac:dyDescent="0.25">
      <c r="A129" s="18"/>
      <c r="B129" s="18"/>
      <c r="C129" s="18"/>
      <c r="D129" s="18"/>
      <c r="E129" s="18"/>
      <c r="F129" s="18"/>
      <c r="I129" s="18"/>
      <c r="L129" s="18"/>
      <c r="T129" s="18"/>
      <c r="X129" s="18"/>
      <c r="AB129" s="18"/>
    </row>
    <row r="130" spans="1:28" x14ac:dyDescent="0.25">
      <c r="A130" s="18"/>
      <c r="B130" s="18"/>
      <c r="C130" s="18"/>
      <c r="D130" s="18"/>
      <c r="E130" s="18"/>
      <c r="F130" s="18"/>
      <c r="I130" s="18"/>
      <c r="L130" s="18"/>
      <c r="T130" s="18"/>
      <c r="X130" s="18"/>
      <c r="AB130" s="18"/>
    </row>
    <row r="131" spans="1:28" x14ac:dyDescent="0.25">
      <c r="A131" s="18"/>
      <c r="B131" s="18"/>
      <c r="C131" s="18"/>
      <c r="D131" s="18"/>
      <c r="E131" s="18"/>
      <c r="F131" s="18"/>
      <c r="I131" s="18"/>
      <c r="L131" s="18"/>
      <c r="T131" s="18"/>
      <c r="X131" s="18"/>
      <c r="AB131" s="18"/>
    </row>
    <row r="132" spans="1:28" x14ac:dyDescent="0.25">
      <c r="A132" s="18"/>
      <c r="B132" s="18"/>
      <c r="C132" s="18"/>
      <c r="D132" s="18"/>
      <c r="E132" s="18"/>
      <c r="F132" s="18"/>
      <c r="I132" s="18"/>
      <c r="L132" s="18"/>
      <c r="T132" s="18"/>
      <c r="X132" s="18"/>
      <c r="AB132" s="18"/>
    </row>
    <row r="133" spans="1:28" x14ac:dyDescent="0.25">
      <c r="A133" s="18"/>
      <c r="B133" s="18"/>
      <c r="C133" s="18"/>
      <c r="D133" s="18"/>
      <c r="E133" s="18"/>
      <c r="F133" s="18"/>
      <c r="I133" s="18"/>
      <c r="L133" s="18"/>
      <c r="T133" s="18"/>
      <c r="X133" s="18"/>
      <c r="AB133" s="18"/>
    </row>
    <row r="134" spans="1:28" x14ac:dyDescent="0.25">
      <c r="A134" s="18"/>
      <c r="B134" s="18"/>
      <c r="C134" s="18"/>
      <c r="D134" s="18"/>
      <c r="E134" s="18"/>
      <c r="F134" s="18"/>
      <c r="I134" s="18"/>
      <c r="L134" s="18"/>
      <c r="T134" s="18"/>
      <c r="X134" s="18"/>
      <c r="AB134" s="18"/>
    </row>
    <row r="135" spans="1:28" x14ac:dyDescent="0.25">
      <c r="A135" s="18"/>
      <c r="B135" s="18"/>
      <c r="C135" s="18"/>
      <c r="D135" s="18"/>
      <c r="E135" s="18"/>
      <c r="F135" s="18"/>
      <c r="I135" s="18"/>
      <c r="L135" s="18"/>
      <c r="T135" s="18"/>
      <c r="X135" s="18"/>
      <c r="AB135" s="18"/>
    </row>
    <row r="136" spans="1:28" x14ac:dyDescent="0.25">
      <c r="A136" s="18"/>
      <c r="B136" s="18"/>
      <c r="C136" s="18"/>
      <c r="D136" s="18"/>
      <c r="E136" s="18"/>
      <c r="F136" s="18"/>
      <c r="I136" s="18"/>
      <c r="L136" s="18"/>
      <c r="T136" s="18"/>
      <c r="X136" s="18"/>
      <c r="AB136" s="18"/>
    </row>
    <row r="137" spans="1:28" x14ac:dyDescent="0.25">
      <c r="A137" s="18"/>
      <c r="B137" s="18"/>
      <c r="C137" s="18"/>
      <c r="D137" s="18"/>
      <c r="E137" s="18"/>
      <c r="F137" s="18"/>
      <c r="I137" s="18"/>
      <c r="L137" s="18"/>
      <c r="T137" s="18"/>
      <c r="X137" s="18"/>
      <c r="AB137" s="18"/>
    </row>
    <row r="138" spans="1:28" x14ac:dyDescent="0.25">
      <c r="A138" s="18"/>
      <c r="B138" s="18"/>
      <c r="C138" s="18"/>
      <c r="D138" s="18"/>
      <c r="E138" s="18"/>
      <c r="F138" s="18"/>
      <c r="I138" s="18"/>
      <c r="L138" s="18"/>
      <c r="T138" s="18"/>
      <c r="X138" s="18"/>
      <c r="AB138" s="18"/>
    </row>
    <row r="139" spans="1:28" x14ac:dyDescent="0.25">
      <c r="A139" s="18"/>
      <c r="B139" s="18"/>
      <c r="C139" s="18"/>
      <c r="D139" s="18"/>
      <c r="E139" s="18"/>
      <c r="F139" s="18"/>
      <c r="I139" s="18"/>
      <c r="L139" s="18"/>
      <c r="T139" s="18"/>
      <c r="X139" s="18"/>
      <c r="AB139" s="18"/>
    </row>
    <row r="140" spans="1:28" x14ac:dyDescent="0.25">
      <c r="A140" s="18"/>
      <c r="B140" s="18"/>
      <c r="C140" s="18"/>
      <c r="D140" s="18"/>
      <c r="E140" s="18"/>
      <c r="F140" s="18"/>
      <c r="I140" s="18"/>
      <c r="L140" s="18"/>
      <c r="T140" s="18"/>
      <c r="X140" s="18"/>
      <c r="AB140" s="18"/>
    </row>
    <row r="141" spans="1:28" x14ac:dyDescent="0.25">
      <c r="A141" s="18"/>
      <c r="B141" s="18"/>
      <c r="C141" s="18"/>
      <c r="D141" s="18"/>
      <c r="E141" s="18"/>
      <c r="F141" s="18"/>
      <c r="I141" s="18"/>
      <c r="L141" s="18"/>
      <c r="T141" s="18"/>
      <c r="X141" s="18"/>
      <c r="AB141" s="18"/>
    </row>
    <row r="142" spans="1:28" x14ac:dyDescent="0.25">
      <c r="A142" s="18"/>
      <c r="B142" s="18"/>
      <c r="C142" s="18"/>
      <c r="D142" s="18"/>
      <c r="E142" s="18"/>
      <c r="F142" s="18"/>
      <c r="I142" s="18"/>
      <c r="L142" s="18"/>
      <c r="T142" s="18"/>
      <c r="X142" s="18"/>
      <c r="AB142" s="18"/>
    </row>
    <row r="143" spans="1:28" x14ac:dyDescent="0.25">
      <c r="A143" s="18"/>
      <c r="B143" s="18"/>
      <c r="C143" s="18"/>
      <c r="D143" s="18"/>
      <c r="E143" s="18"/>
      <c r="F143" s="18"/>
      <c r="I143" s="18"/>
      <c r="L143" s="18"/>
      <c r="T143" s="18"/>
      <c r="X143" s="18"/>
      <c r="AB143" s="18"/>
    </row>
    <row r="144" spans="1:28" x14ac:dyDescent="0.25">
      <c r="A144" s="18"/>
      <c r="B144" s="18"/>
      <c r="C144" s="18"/>
      <c r="D144" s="18"/>
      <c r="E144" s="18"/>
      <c r="F144" s="18"/>
      <c r="I144" s="18"/>
      <c r="L144" s="18"/>
      <c r="T144" s="18"/>
      <c r="X144" s="18"/>
      <c r="AB144" s="18"/>
    </row>
    <row r="145" spans="1:28" x14ac:dyDescent="0.25">
      <c r="A145" s="18"/>
      <c r="B145" s="18"/>
      <c r="C145" s="18"/>
      <c r="D145" s="18"/>
      <c r="E145" s="18"/>
      <c r="F145" s="18"/>
      <c r="I145" s="18"/>
      <c r="L145" s="18"/>
      <c r="T145" s="18"/>
      <c r="X145" s="18"/>
      <c r="AB145" s="18"/>
    </row>
    <row r="146" spans="1:28" x14ac:dyDescent="0.25">
      <c r="A146" s="18"/>
      <c r="B146" s="18"/>
      <c r="C146" s="18"/>
      <c r="D146" s="18"/>
      <c r="E146" s="18"/>
      <c r="F146" s="18"/>
      <c r="I146" s="18"/>
      <c r="L146" s="18"/>
      <c r="T146" s="18"/>
      <c r="X146" s="18"/>
      <c r="AB146" s="18"/>
    </row>
    <row r="147" spans="1:28" x14ac:dyDescent="0.25">
      <c r="A147" s="18"/>
      <c r="B147" s="18"/>
      <c r="C147" s="18"/>
      <c r="D147" s="18"/>
      <c r="E147" s="18"/>
      <c r="F147" s="18"/>
      <c r="I147" s="18"/>
      <c r="L147" s="18"/>
      <c r="T147" s="18"/>
      <c r="X147" s="18"/>
      <c r="AB147" s="18"/>
    </row>
    <row r="148" spans="1:28" x14ac:dyDescent="0.25">
      <c r="A148" s="18"/>
      <c r="B148" s="18"/>
      <c r="C148" s="18"/>
      <c r="D148" s="18"/>
      <c r="E148" s="18"/>
      <c r="F148" s="18"/>
      <c r="I148" s="18"/>
      <c r="L148" s="18"/>
      <c r="T148" s="18"/>
      <c r="X148" s="18"/>
      <c r="AB148" s="18"/>
    </row>
    <row r="149" spans="1:28" x14ac:dyDescent="0.25">
      <c r="A149" s="18"/>
      <c r="B149" s="18"/>
      <c r="C149" s="18"/>
      <c r="D149" s="18"/>
      <c r="E149" s="18"/>
      <c r="F149" s="18"/>
      <c r="I149" s="18"/>
      <c r="L149" s="18"/>
      <c r="T149" s="18"/>
      <c r="X149" s="18"/>
      <c r="AB149" s="18"/>
    </row>
    <row r="150" spans="1:28" x14ac:dyDescent="0.25">
      <c r="A150" s="18"/>
      <c r="B150" s="18"/>
      <c r="C150" s="18"/>
      <c r="D150" s="18"/>
      <c r="E150" s="18"/>
      <c r="F150" s="18"/>
      <c r="I150" s="18"/>
      <c r="L150" s="18"/>
      <c r="T150" s="18"/>
      <c r="X150" s="18"/>
      <c r="AB150" s="18"/>
    </row>
    <row r="151" spans="1:28" x14ac:dyDescent="0.25">
      <c r="A151" s="18"/>
      <c r="B151" s="18"/>
      <c r="C151" s="18"/>
      <c r="D151" s="18"/>
      <c r="E151" s="18"/>
      <c r="F151" s="18"/>
      <c r="I151" s="18"/>
      <c r="L151" s="18"/>
      <c r="T151" s="18"/>
      <c r="X151" s="18"/>
      <c r="AB151" s="18"/>
    </row>
    <row r="152" spans="1:28" x14ac:dyDescent="0.25">
      <c r="A152" s="18"/>
      <c r="B152" s="18"/>
      <c r="C152" s="18"/>
      <c r="D152" s="18"/>
      <c r="E152" s="18"/>
      <c r="F152" s="18"/>
      <c r="I152" s="18"/>
      <c r="L152" s="18"/>
      <c r="T152" s="18"/>
      <c r="X152" s="18"/>
      <c r="AB152" s="18"/>
    </row>
    <row r="153" spans="1:28" x14ac:dyDescent="0.25">
      <c r="A153" s="18"/>
      <c r="B153" s="18"/>
      <c r="C153" s="18"/>
      <c r="D153" s="18"/>
      <c r="E153" s="18"/>
      <c r="F153" s="18"/>
      <c r="I153" s="18"/>
      <c r="L153" s="18"/>
      <c r="T153" s="18"/>
      <c r="X153" s="18"/>
      <c r="AB153" s="18"/>
    </row>
    <row r="154" spans="1:28" x14ac:dyDescent="0.25">
      <c r="A154" s="18"/>
      <c r="B154" s="18"/>
      <c r="C154" s="18"/>
      <c r="D154" s="18"/>
      <c r="E154" s="18"/>
      <c r="F154" s="18"/>
      <c r="I154" s="18"/>
      <c r="L154" s="18"/>
      <c r="T154" s="18"/>
      <c r="X154" s="18"/>
      <c r="AB154" s="18"/>
    </row>
    <row r="155" spans="1:28" x14ac:dyDescent="0.25">
      <c r="A155" s="18"/>
      <c r="B155" s="18"/>
      <c r="C155" s="18"/>
      <c r="D155" s="18"/>
      <c r="E155" s="18"/>
      <c r="F155" s="18"/>
      <c r="I155" s="18"/>
      <c r="L155" s="18"/>
      <c r="T155" s="18"/>
      <c r="X155" s="18"/>
      <c r="AB155" s="18"/>
    </row>
    <row r="156" spans="1:28" x14ac:dyDescent="0.25">
      <c r="A156" s="18"/>
      <c r="B156" s="18"/>
      <c r="C156" s="18"/>
      <c r="D156" s="18"/>
      <c r="E156" s="18"/>
      <c r="F156" s="18"/>
      <c r="I156" s="18"/>
      <c r="L156" s="18"/>
      <c r="T156" s="18"/>
      <c r="X156" s="18"/>
      <c r="AB156" s="18"/>
    </row>
    <row r="157" spans="1:28" x14ac:dyDescent="0.25">
      <c r="A157" s="18"/>
      <c r="B157" s="18"/>
      <c r="C157" s="18"/>
      <c r="D157" s="18"/>
      <c r="E157" s="18"/>
      <c r="F157" s="18"/>
      <c r="I157" s="18"/>
      <c r="L157" s="18"/>
      <c r="T157" s="18"/>
      <c r="X157" s="18"/>
      <c r="AB157" s="18"/>
    </row>
    <row r="158" spans="1:28" x14ac:dyDescent="0.25">
      <c r="A158" s="18"/>
      <c r="B158" s="18"/>
      <c r="C158" s="18"/>
      <c r="D158" s="18"/>
      <c r="E158" s="18"/>
      <c r="F158" s="18"/>
      <c r="I158" s="18"/>
      <c r="L158" s="18"/>
      <c r="T158" s="18"/>
      <c r="X158" s="18"/>
      <c r="AB158" s="18"/>
    </row>
    <row r="159" spans="1:28" x14ac:dyDescent="0.25">
      <c r="A159" s="18"/>
      <c r="B159" s="18"/>
      <c r="C159" s="18"/>
      <c r="D159" s="18"/>
      <c r="E159" s="18"/>
      <c r="F159" s="18"/>
      <c r="I159" s="18"/>
      <c r="L159" s="18"/>
      <c r="T159" s="18"/>
      <c r="X159" s="18"/>
      <c r="AB159" s="18"/>
    </row>
    <row r="160" spans="1:28" x14ac:dyDescent="0.25">
      <c r="A160" s="18"/>
      <c r="B160" s="18"/>
      <c r="C160" s="18"/>
      <c r="D160" s="18"/>
      <c r="E160" s="18"/>
      <c r="F160" s="18"/>
      <c r="I160" s="18"/>
      <c r="L160" s="18"/>
      <c r="T160" s="18"/>
      <c r="X160" s="18"/>
      <c r="AB160" s="18"/>
    </row>
    <row r="161" spans="1:28" x14ac:dyDescent="0.25">
      <c r="A161" s="18"/>
      <c r="B161" s="18"/>
      <c r="C161" s="18"/>
      <c r="D161" s="18"/>
      <c r="E161" s="18"/>
      <c r="F161" s="18"/>
      <c r="I161" s="18"/>
      <c r="L161" s="18"/>
      <c r="T161" s="18"/>
      <c r="X161" s="18"/>
      <c r="AB161" s="18"/>
    </row>
    <row r="162" spans="1:28" x14ac:dyDescent="0.25">
      <c r="A162" s="18"/>
      <c r="B162" s="18"/>
      <c r="C162" s="18"/>
      <c r="D162" s="18"/>
      <c r="E162" s="18"/>
      <c r="F162" s="18"/>
      <c r="I162" s="18"/>
      <c r="L162" s="18"/>
      <c r="T162" s="18"/>
      <c r="X162" s="18"/>
      <c r="AB162" s="18"/>
    </row>
    <row r="163" spans="1:28" x14ac:dyDescent="0.25">
      <c r="A163" s="18"/>
      <c r="B163" s="18"/>
      <c r="C163" s="18"/>
      <c r="D163" s="18"/>
      <c r="E163" s="18"/>
      <c r="F163" s="18"/>
      <c r="I163" s="18"/>
      <c r="L163" s="18"/>
      <c r="T163" s="18"/>
      <c r="X163" s="18"/>
      <c r="AB163" s="18"/>
    </row>
    <row r="164" spans="1:28" x14ac:dyDescent="0.25">
      <c r="A164" s="18"/>
      <c r="B164" s="18"/>
      <c r="C164" s="18"/>
      <c r="D164" s="18"/>
      <c r="E164" s="18"/>
      <c r="F164" s="18"/>
      <c r="I164" s="18"/>
      <c r="L164" s="18"/>
      <c r="T164" s="18"/>
      <c r="X164" s="18"/>
      <c r="AB164" s="18"/>
    </row>
    <row r="165" spans="1:28" x14ac:dyDescent="0.25">
      <c r="A165" s="18"/>
      <c r="B165" s="18"/>
      <c r="C165" s="18"/>
      <c r="D165" s="18"/>
      <c r="E165" s="18"/>
      <c r="F165" s="18"/>
      <c r="I165" s="18"/>
      <c r="L165" s="18"/>
      <c r="T165" s="18"/>
      <c r="X165" s="18"/>
      <c r="AB165" s="18"/>
    </row>
    <row r="166" spans="1:28" x14ac:dyDescent="0.25">
      <c r="A166" s="18"/>
      <c r="B166" s="18"/>
      <c r="C166" s="18"/>
      <c r="D166" s="18"/>
      <c r="E166" s="18"/>
      <c r="F166" s="18"/>
      <c r="I166" s="18"/>
      <c r="L166" s="18"/>
      <c r="T166" s="18"/>
      <c r="X166" s="18"/>
      <c r="AB166" s="18"/>
    </row>
    <row r="167" spans="1:28" x14ac:dyDescent="0.25">
      <c r="A167" s="18"/>
      <c r="B167" s="18"/>
      <c r="C167" s="18"/>
      <c r="D167" s="18"/>
      <c r="E167" s="18"/>
      <c r="F167" s="18"/>
      <c r="I167" s="18"/>
      <c r="L167" s="18"/>
      <c r="T167" s="18"/>
      <c r="X167" s="18"/>
      <c r="AB167" s="18"/>
    </row>
    <row r="168" spans="1:28" x14ac:dyDescent="0.25">
      <c r="A168" s="18"/>
      <c r="B168" s="18"/>
      <c r="C168" s="18"/>
      <c r="D168" s="18"/>
      <c r="E168" s="18"/>
      <c r="F168" s="18"/>
      <c r="I168" s="18"/>
      <c r="L168" s="18"/>
      <c r="T168" s="18"/>
      <c r="X168" s="18"/>
      <c r="AB168" s="18"/>
    </row>
    <row r="169" spans="1:28" x14ac:dyDescent="0.25">
      <c r="A169" s="18"/>
      <c r="B169" s="18"/>
      <c r="C169" s="18"/>
      <c r="D169" s="18"/>
      <c r="E169" s="18"/>
      <c r="F169" s="18"/>
      <c r="I169" s="18"/>
      <c r="L169" s="18"/>
      <c r="T169" s="18"/>
      <c r="X169" s="18"/>
      <c r="AB169" s="18"/>
    </row>
    <row r="170" spans="1:28" x14ac:dyDescent="0.25">
      <c r="A170" s="18"/>
      <c r="B170" s="18"/>
      <c r="C170" s="18"/>
      <c r="D170" s="18"/>
      <c r="E170" s="18"/>
      <c r="F170" s="18"/>
      <c r="I170" s="18"/>
      <c r="L170" s="18"/>
      <c r="T170" s="18"/>
      <c r="X170" s="18"/>
      <c r="AB170" s="18"/>
    </row>
    <row r="171" spans="1:28" x14ac:dyDescent="0.25">
      <c r="A171" s="18"/>
      <c r="B171" s="18"/>
      <c r="C171" s="18"/>
      <c r="D171" s="18"/>
      <c r="E171" s="18"/>
      <c r="F171" s="18"/>
      <c r="I171" s="18"/>
      <c r="L171" s="18"/>
      <c r="T171" s="18"/>
      <c r="X171" s="18"/>
      <c r="AB171" s="18"/>
    </row>
    <row r="172" spans="1:28" x14ac:dyDescent="0.25">
      <c r="A172" s="18"/>
      <c r="B172" s="18"/>
      <c r="C172" s="18"/>
      <c r="D172" s="18"/>
      <c r="E172" s="18"/>
      <c r="F172" s="18"/>
      <c r="I172" s="18"/>
      <c r="L172" s="18"/>
      <c r="T172" s="18"/>
      <c r="X172" s="18"/>
      <c r="AB172" s="18"/>
    </row>
    <row r="173" spans="1:28" x14ac:dyDescent="0.25">
      <c r="A173" s="18"/>
      <c r="B173" s="18"/>
      <c r="C173" s="18"/>
      <c r="D173" s="18"/>
      <c r="E173" s="18"/>
      <c r="F173" s="18"/>
      <c r="I173" s="18"/>
      <c r="L173" s="18"/>
      <c r="T173" s="18"/>
      <c r="X173" s="18"/>
      <c r="AB173" s="18"/>
    </row>
    <row r="174" spans="1:28" x14ac:dyDescent="0.25">
      <c r="A174" s="18"/>
      <c r="B174" s="18"/>
      <c r="C174" s="18"/>
      <c r="D174" s="18"/>
      <c r="E174" s="18"/>
      <c r="F174" s="18"/>
      <c r="I174" s="18"/>
      <c r="L174" s="18"/>
      <c r="T174" s="18"/>
      <c r="X174" s="18"/>
      <c r="AB174" s="18"/>
    </row>
    <row r="175" spans="1:28" x14ac:dyDescent="0.25">
      <c r="A175" s="18"/>
      <c r="B175" s="18"/>
      <c r="C175" s="18"/>
      <c r="D175" s="18"/>
      <c r="E175" s="18"/>
      <c r="F175" s="18"/>
      <c r="I175" s="18"/>
      <c r="L175" s="18"/>
      <c r="T175" s="18"/>
      <c r="X175" s="18"/>
      <c r="AB175" s="18"/>
    </row>
    <row r="176" spans="1:28" x14ac:dyDescent="0.25">
      <c r="A176" s="18"/>
      <c r="B176" s="18"/>
      <c r="C176" s="18"/>
      <c r="D176" s="18"/>
      <c r="E176" s="18"/>
      <c r="F176" s="18"/>
      <c r="I176" s="18"/>
      <c r="L176" s="18"/>
      <c r="T176" s="18"/>
      <c r="X176" s="18"/>
      <c r="AB176" s="18"/>
    </row>
    <row r="177" spans="1:28" x14ac:dyDescent="0.25">
      <c r="A177" s="18"/>
      <c r="B177" s="18"/>
      <c r="C177" s="18"/>
      <c r="D177" s="18"/>
      <c r="E177" s="18"/>
      <c r="F177" s="18"/>
      <c r="I177" s="18"/>
      <c r="L177" s="18"/>
      <c r="T177" s="18"/>
      <c r="X177" s="18"/>
      <c r="AB177" s="18"/>
    </row>
    <row r="178" spans="1:28" x14ac:dyDescent="0.25">
      <c r="A178" s="18"/>
      <c r="B178" s="18"/>
      <c r="C178" s="18"/>
      <c r="D178" s="18"/>
      <c r="E178" s="18"/>
      <c r="F178" s="18"/>
      <c r="I178" s="18"/>
      <c r="L178" s="18"/>
      <c r="T178" s="18"/>
      <c r="X178" s="18"/>
      <c r="AB178" s="18"/>
    </row>
    <row r="179" spans="1:28" x14ac:dyDescent="0.25">
      <c r="A179" s="18"/>
      <c r="B179" s="18"/>
      <c r="C179" s="18"/>
      <c r="D179" s="18"/>
      <c r="E179" s="18"/>
      <c r="F179" s="18"/>
      <c r="I179" s="18"/>
      <c r="L179" s="18"/>
      <c r="T179" s="18"/>
      <c r="X179" s="18"/>
      <c r="AB179" s="18"/>
    </row>
    <row r="180" spans="1:28" x14ac:dyDescent="0.25">
      <c r="A180" s="18"/>
      <c r="B180" s="18"/>
      <c r="C180" s="18"/>
      <c r="D180" s="18"/>
      <c r="E180" s="18"/>
      <c r="F180" s="18"/>
      <c r="I180" s="18"/>
      <c r="L180" s="18"/>
      <c r="T180" s="18"/>
      <c r="X180" s="18"/>
      <c r="AB180" s="18"/>
    </row>
    <row r="181" spans="1:28" x14ac:dyDescent="0.25">
      <c r="A181" s="18"/>
      <c r="B181" s="18"/>
      <c r="C181" s="18"/>
      <c r="D181" s="18"/>
      <c r="E181" s="18"/>
      <c r="F181" s="18"/>
      <c r="I181" s="18"/>
      <c r="L181" s="18"/>
      <c r="T181" s="18"/>
      <c r="X181" s="18"/>
      <c r="AB181" s="18"/>
    </row>
    <row r="182" spans="1:28" x14ac:dyDescent="0.25">
      <c r="A182" s="18"/>
      <c r="B182" s="18"/>
      <c r="C182" s="18"/>
      <c r="D182" s="18"/>
      <c r="E182" s="18"/>
      <c r="F182" s="18"/>
      <c r="I182" s="18"/>
      <c r="L182" s="18"/>
      <c r="T182" s="18"/>
      <c r="X182" s="18"/>
      <c r="AB182" s="18"/>
    </row>
    <row r="183" spans="1:28" x14ac:dyDescent="0.25">
      <c r="A183" s="18"/>
      <c r="B183" s="18"/>
      <c r="C183" s="18"/>
      <c r="D183" s="18"/>
      <c r="E183" s="18"/>
      <c r="F183" s="18"/>
      <c r="I183" s="18"/>
      <c r="L183" s="18"/>
      <c r="T183" s="18"/>
      <c r="X183" s="18"/>
      <c r="AB183" s="18"/>
    </row>
    <row r="184" spans="1:28" x14ac:dyDescent="0.25">
      <c r="A184" s="18"/>
      <c r="B184" s="18"/>
      <c r="C184" s="18"/>
      <c r="D184" s="18"/>
      <c r="E184" s="18"/>
      <c r="F184" s="18"/>
      <c r="I184" s="18"/>
      <c r="L184" s="18"/>
      <c r="T184" s="18"/>
      <c r="X184" s="18"/>
      <c r="AB184" s="18"/>
    </row>
    <row r="185" spans="1:28" x14ac:dyDescent="0.25">
      <c r="A185" s="18"/>
      <c r="B185" s="18"/>
      <c r="C185" s="18"/>
      <c r="D185" s="18"/>
      <c r="E185" s="18"/>
      <c r="F185" s="18"/>
      <c r="I185" s="18"/>
      <c r="L185" s="18"/>
      <c r="T185" s="18"/>
      <c r="X185" s="18"/>
      <c r="AB185" s="18"/>
    </row>
    <row r="186" spans="1:28" x14ac:dyDescent="0.25">
      <c r="A186" s="18"/>
      <c r="B186" s="18"/>
      <c r="C186" s="18"/>
      <c r="D186" s="18"/>
      <c r="E186" s="18"/>
      <c r="F186" s="18"/>
      <c r="I186" s="18"/>
      <c r="L186" s="18"/>
      <c r="T186" s="18"/>
      <c r="X186" s="18"/>
      <c r="AB186" s="18"/>
    </row>
    <row r="187" spans="1:28" x14ac:dyDescent="0.25">
      <c r="A187" s="18"/>
      <c r="B187" s="18"/>
      <c r="C187" s="18"/>
      <c r="D187" s="18"/>
      <c r="E187" s="18"/>
      <c r="F187" s="18"/>
      <c r="I187" s="18"/>
      <c r="L187" s="18"/>
      <c r="T187" s="18"/>
      <c r="X187" s="18"/>
      <c r="AB187" s="18"/>
    </row>
    <row r="188" spans="1:28" x14ac:dyDescent="0.25">
      <c r="A188" s="18"/>
      <c r="B188" s="18"/>
      <c r="C188" s="18"/>
      <c r="D188" s="18"/>
      <c r="E188" s="18"/>
      <c r="F188" s="18"/>
      <c r="I188" s="18"/>
      <c r="L188" s="18"/>
      <c r="T188" s="18"/>
      <c r="X188" s="18"/>
      <c r="AB188" s="18"/>
    </row>
    <row r="189" spans="1:28" x14ac:dyDescent="0.25">
      <c r="A189" s="18"/>
      <c r="B189" s="18"/>
      <c r="C189" s="18"/>
      <c r="D189" s="18"/>
      <c r="E189" s="18"/>
      <c r="F189" s="18"/>
      <c r="I189" s="18"/>
      <c r="L189" s="18"/>
      <c r="T189" s="18"/>
      <c r="X189" s="18"/>
      <c r="AB189" s="18"/>
    </row>
    <row r="190" spans="1:28" x14ac:dyDescent="0.25">
      <c r="A190" s="18"/>
      <c r="B190" s="18"/>
      <c r="C190" s="18"/>
      <c r="D190" s="18"/>
      <c r="E190" s="18"/>
      <c r="F190" s="18"/>
      <c r="I190" s="18"/>
      <c r="L190" s="18"/>
      <c r="T190" s="18"/>
      <c r="X190" s="18"/>
      <c r="AB190" s="18"/>
    </row>
    <row r="191" spans="1:28" x14ac:dyDescent="0.25">
      <c r="A191" s="18"/>
      <c r="B191" s="18"/>
      <c r="C191" s="18"/>
      <c r="D191" s="18"/>
      <c r="E191" s="18"/>
      <c r="F191" s="18"/>
      <c r="I191" s="18"/>
      <c r="L191" s="18"/>
      <c r="T191" s="18"/>
      <c r="X191" s="18"/>
      <c r="AB191" s="18"/>
    </row>
    <row r="192" spans="1:28" x14ac:dyDescent="0.25">
      <c r="A192" s="18"/>
      <c r="B192" s="18"/>
      <c r="C192" s="18"/>
      <c r="D192" s="18"/>
      <c r="E192" s="18"/>
      <c r="F192" s="18"/>
      <c r="I192" s="18"/>
      <c r="L192" s="18"/>
      <c r="T192" s="18"/>
      <c r="X192" s="18"/>
      <c r="AB192" s="18"/>
    </row>
    <row r="193" spans="1:28" x14ac:dyDescent="0.25">
      <c r="A193" s="18"/>
      <c r="B193" s="18"/>
      <c r="C193" s="18"/>
      <c r="D193" s="18"/>
      <c r="E193" s="18"/>
      <c r="F193" s="18"/>
      <c r="I193" s="18"/>
      <c r="L193" s="18"/>
      <c r="T193" s="18"/>
      <c r="X193" s="18"/>
      <c r="AB193" s="18"/>
    </row>
    <row r="194" spans="1:28" x14ac:dyDescent="0.25">
      <c r="A194" s="18"/>
      <c r="B194" s="18"/>
      <c r="C194" s="18"/>
      <c r="D194" s="18"/>
      <c r="E194" s="18"/>
      <c r="F194" s="18"/>
      <c r="I194" s="18"/>
      <c r="L194" s="18"/>
      <c r="T194" s="18"/>
      <c r="X194" s="18"/>
      <c r="AB194" s="18"/>
    </row>
    <row r="195" spans="1:28" x14ac:dyDescent="0.25">
      <c r="A195" s="18"/>
      <c r="B195" s="18"/>
      <c r="C195" s="18"/>
      <c r="D195" s="18"/>
      <c r="E195" s="18"/>
      <c r="F195" s="18"/>
      <c r="I195" s="18"/>
      <c r="L195" s="18"/>
      <c r="T195" s="18"/>
      <c r="X195" s="18"/>
      <c r="AB195" s="18"/>
    </row>
    <row r="196" spans="1:28" x14ac:dyDescent="0.25">
      <c r="A196" s="18"/>
      <c r="B196" s="18"/>
      <c r="C196" s="18"/>
      <c r="D196" s="18"/>
      <c r="E196" s="18"/>
      <c r="F196" s="18"/>
      <c r="I196" s="18"/>
      <c r="L196" s="18"/>
      <c r="T196" s="18"/>
      <c r="X196" s="18"/>
      <c r="AB196" s="18"/>
    </row>
    <row r="197" spans="1:28" x14ac:dyDescent="0.25">
      <c r="A197" s="18"/>
      <c r="B197" s="18"/>
      <c r="C197" s="18"/>
      <c r="D197" s="18"/>
      <c r="E197" s="18"/>
      <c r="F197" s="18"/>
      <c r="I197" s="18"/>
      <c r="L197" s="18"/>
      <c r="T197" s="18"/>
      <c r="X197" s="18"/>
      <c r="AB197" s="18"/>
    </row>
    <row r="198" spans="1:28" x14ac:dyDescent="0.25">
      <c r="A198" s="18"/>
      <c r="B198" s="18"/>
      <c r="C198" s="18"/>
      <c r="D198" s="18"/>
      <c r="E198" s="18"/>
      <c r="F198" s="18"/>
      <c r="I198" s="18"/>
      <c r="L198" s="18"/>
      <c r="T198" s="18"/>
      <c r="X198" s="18"/>
      <c r="AB198" s="18"/>
    </row>
    <row r="199" spans="1:28" x14ac:dyDescent="0.25">
      <c r="A199" s="18"/>
      <c r="B199" s="18"/>
      <c r="C199" s="18"/>
      <c r="D199" s="18"/>
      <c r="E199" s="18"/>
      <c r="F199" s="18"/>
      <c r="I199" s="18"/>
      <c r="L199" s="18"/>
      <c r="T199" s="18"/>
      <c r="X199" s="18"/>
      <c r="AB199" s="18"/>
    </row>
    <row r="200" spans="1:28" x14ac:dyDescent="0.25">
      <c r="A200" s="18"/>
      <c r="B200" s="18"/>
      <c r="C200" s="18"/>
      <c r="D200" s="18"/>
      <c r="E200" s="18"/>
      <c r="F200" s="18"/>
      <c r="I200" s="18"/>
      <c r="L200" s="18"/>
      <c r="T200" s="18"/>
      <c r="X200" s="18"/>
      <c r="AB200" s="18"/>
    </row>
    <row r="201" spans="1:28" x14ac:dyDescent="0.25">
      <c r="A201" s="18"/>
      <c r="B201" s="18"/>
      <c r="C201" s="18"/>
      <c r="D201" s="18"/>
      <c r="E201" s="18"/>
      <c r="F201" s="18"/>
      <c r="I201" s="18"/>
      <c r="L201" s="18"/>
      <c r="T201" s="18"/>
      <c r="X201" s="18"/>
      <c r="AB201" s="18"/>
    </row>
    <row r="202" spans="1:28" x14ac:dyDescent="0.25">
      <c r="A202" s="18"/>
      <c r="B202" s="18"/>
      <c r="C202" s="18"/>
      <c r="D202" s="18"/>
      <c r="E202" s="18"/>
      <c r="F202" s="18"/>
      <c r="I202" s="18"/>
      <c r="L202" s="18"/>
      <c r="T202" s="18"/>
      <c r="X202" s="18"/>
      <c r="AB202" s="18"/>
    </row>
    <row r="203" spans="1:28" x14ac:dyDescent="0.25">
      <c r="A203" s="18"/>
      <c r="B203" s="18"/>
      <c r="C203" s="18"/>
      <c r="D203" s="18"/>
      <c r="E203" s="18"/>
      <c r="F203" s="18"/>
      <c r="I203" s="18"/>
      <c r="L203" s="18"/>
      <c r="T203" s="18"/>
      <c r="X203" s="18"/>
      <c r="AB203" s="18"/>
    </row>
    <row r="204" spans="1:28" x14ac:dyDescent="0.25">
      <c r="A204" s="18"/>
      <c r="B204" s="18"/>
      <c r="C204" s="18"/>
      <c r="D204" s="18"/>
      <c r="E204" s="18"/>
      <c r="F204" s="18"/>
      <c r="I204" s="18"/>
      <c r="L204" s="18"/>
      <c r="T204" s="18"/>
      <c r="X204" s="18"/>
      <c r="AB204" s="18"/>
    </row>
    <row r="205" spans="1:28" x14ac:dyDescent="0.25">
      <c r="A205" s="18"/>
      <c r="B205" s="18"/>
      <c r="C205" s="18"/>
      <c r="D205" s="18"/>
      <c r="E205" s="18"/>
      <c r="F205" s="18"/>
      <c r="I205" s="18"/>
      <c r="L205" s="18"/>
      <c r="T205" s="18"/>
      <c r="X205" s="18"/>
      <c r="AB205" s="18"/>
    </row>
    <row r="206" spans="1:28" x14ac:dyDescent="0.25">
      <c r="A206" s="18"/>
      <c r="B206" s="18"/>
      <c r="C206" s="18"/>
      <c r="D206" s="18"/>
      <c r="E206" s="18"/>
      <c r="F206" s="18"/>
      <c r="I206" s="18"/>
      <c r="L206" s="18"/>
      <c r="T206" s="18"/>
      <c r="X206" s="18"/>
      <c r="AB206" s="18"/>
    </row>
    <row r="207" spans="1:28" x14ac:dyDescent="0.25">
      <c r="A207" s="18"/>
      <c r="B207" s="18"/>
      <c r="C207" s="18"/>
      <c r="D207" s="18"/>
      <c r="E207" s="18"/>
      <c r="F207" s="18"/>
      <c r="I207" s="18"/>
      <c r="L207" s="18"/>
      <c r="T207" s="18"/>
      <c r="X207" s="18"/>
      <c r="AB207" s="18"/>
    </row>
    <row r="208" spans="1:28" x14ac:dyDescent="0.25">
      <c r="A208" s="18"/>
      <c r="B208" s="18"/>
      <c r="C208" s="18"/>
      <c r="D208" s="18"/>
      <c r="E208" s="18"/>
      <c r="F208" s="18"/>
      <c r="I208" s="18"/>
      <c r="L208" s="18"/>
      <c r="T208" s="18"/>
      <c r="X208" s="18"/>
      <c r="AB208" s="18"/>
    </row>
    <row r="209" spans="1:28" x14ac:dyDescent="0.25">
      <c r="A209" s="18"/>
      <c r="B209" s="18"/>
      <c r="C209" s="18"/>
      <c r="D209" s="18"/>
      <c r="E209" s="18"/>
      <c r="F209" s="18"/>
      <c r="I209" s="18"/>
      <c r="L209" s="18"/>
      <c r="T209" s="18"/>
      <c r="X209" s="18"/>
      <c r="AB209" s="18"/>
    </row>
    <row r="210" spans="1:28" x14ac:dyDescent="0.25">
      <c r="A210" s="18"/>
      <c r="B210" s="18"/>
      <c r="C210" s="18"/>
      <c r="D210" s="18"/>
      <c r="E210" s="18"/>
      <c r="F210" s="18"/>
      <c r="I210" s="18"/>
      <c r="L210" s="18"/>
      <c r="T210" s="18"/>
      <c r="X210" s="18"/>
      <c r="AB210" s="18"/>
    </row>
    <row r="211" spans="1:28" x14ac:dyDescent="0.25">
      <c r="A211" s="18"/>
      <c r="B211" s="18"/>
      <c r="C211" s="18"/>
      <c r="D211" s="18"/>
      <c r="E211" s="18"/>
      <c r="F211" s="18"/>
      <c r="I211" s="18"/>
      <c r="L211" s="18"/>
      <c r="T211" s="18"/>
      <c r="X211" s="18"/>
      <c r="AB211" s="18"/>
    </row>
    <row r="212" spans="1:28" x14ac:dyDescent="0.25">
      <c r="A212" s="18"/>
      <c r="B212" s="18"/>
      <c r="C212" s="18"/>
      <c r="D212" s="18"/>
      <c r="E212" s="18"/>
      <c r="F212" s="18"/>
      <c r="I212" s="18"/>
      <c r="L212" s="18"/>
      <c r="T212" s="18"/>
      <c r="X212" s="18"/>
      <c r="AB212" s="18"/>
    </row>
    <row r="213" spans="1:28" x14ac:dyDescent="0.25">
      <c r="A213" s="18"/>
      <c r="B213" s="18"/>
      <c r="C213" s="18"/>
      <c r="D213" s="18"/>
      <c r="E213" s="18"/>
      <c r="F213" s="18"/>
      <c r="I213" s="18"/>
      <c r="L213" s="18"/>
      <c r="T213" s="18"/>
      <c r="X213" s="18"/>
      <c r="AB213" s="18"/>
    </row>
    <row r="214" spans="1:28" x14ac:dyDescent="0.25">
      <c r="A214" s="18"/>
      <c r="B214" s="18"/>
      <c r="C214" s="18"/>
      <c r="D214" s="18"/>
      <c r="E214" s="18"/>
      <c r="F214" s="18"/>
      <c r="I214" s="18"/>
      <c r="L214" s="18"/>
      <c r="T214" s="18"/>
      <c r="X214" s="18"/>
      <c r="AB214" s="18"/>
    </row>
    <row r="215" spans="1:28" x14ac:dyDescent="0.25">
      <c r="A215" s="18"/>
      <c r="B215" s="18"/>
      <c r="C215" s="18"/>
      <c r="D215" s="18"/>
      <c r="E215" s="18"/>
      <c r="F215" s="18"/>
      <c r="I215" s="18"/>
      <c r="L215" s="18"/>
      <c r="T215" s="18"/>
      <c r="X215" s="18"/>
      <c r="AB215" s="18"/>
    </row>
    <row r="216" spans="1:28" x14ac:dyDescent="0.25">
      <c r="A216" s="18"/>
      <c r="B216" s="18"/>
      <c r="C216" s="18"/>
      <c r="D216" s="18"/>
      <c r="E216" s="18"/>
      <c r="F216" s="18"/>
      <c r="I216" s="18"/>
      <c r="L216" s="18"/>
      <c r="T216" s="18"/>
      <c r="X216" s="18"/>
      <c r="AB216" s="18"/>
    </row>
    <row r="217" spans="1:28" x14ac:dyDescent="0.25">
      <c r="A217" s="18"/>
      <c r="B217" s="18"/>
      <c r="C217" s="18"/>
      <c r="D217" s="18"/>
      <c r="E217" s="18"/>
      <c r="F217" s="18"/>
      <c r="I217" s="18"/>
      <c r="L217" s="18"/>
      <c r="T217" s="18"/>
      <c r="X217" s="18"/>
      <c r="AB217" s="18"/>
    </row>
    <row r="218" spans="1:28" x14ac:dyDescent="0.25">
      <c r="A218" s="18"/>
      <c r="B218" s="18"/>
      <c r="C218" s="18"/>
      <c r="D218" s="18"/>
      <c r="E218" s="18"/>
      <c r="F218" s="18"/>
      <c r="I218" s="18"/>
      <c r="L218" s="18"/>
      <c r="T218" s="18"/>
      <c r="X218" s="18"/>
      <c r="AB218" s="18"/>
    </row>
    <row r="219" spans="1:28" x14ac:dyDescent="0.25">
      <c r="A219" s="18"/>
      <c r="B219" s="18"/>
      <c r="C219" s="18"/>
      <c r="D219" s="18"/>
      <c r="E219" s="18"/>
      <c r="F219" s="18"/>
      <c r="I219" s="18"/>
      <c r="L219" s="18"/>
      <c r="T219" s="18"/>
      <c r="X219" s="18"/>
      <c r="AB219" s="18"/>
    </row>
    <row r="220" spans="1:28" x14ac:dyDescent="0.25">
      <c r="A220" s="18"/>
      <c r="B220" s="18"/>
      <c r="C220" s="18"/>
      <c r="D220" s="18"/>
      <c r="E220" s="18"/>
      <c r="F220" s="18"/>
      <c r="I220" s="18"/>
      <c r="L220" s="18"/>
      <c r="T220" s="18"/>
      <c r="X220" s="18"/>
      <c r="AB220" s="18"/>
    </row>
    <row r="221" spans="1:28" x14ac:dyDescent="0.25">
      <c r="A221" s="18"/>
      <c r="B221" s="18"/>
      <c r="C221" s="18"/>
      <c r="D221" s="18"/>
      <c r="E221" s="18"/>
      <c r="F221" s="18"/>
      <c r="I221" s="18"/>
      <c r="L221" s="18"/>
      <c r="T221" s="18"/>
      <c r="X221" s="18"/>
      <c r="AB221" s="18"/>
    </row>
    <row r="222" spans="1:28" x14ac:dyDescent="0.25">
      <c r="A222" s="18"/>
      <c r="B222" s="18"/>
      <c r="C222" s="18"/>
      <c r="D222" s="18"/>
      <c r="E222" s="18"/>
      <c r="F222" s="18"/>
      <c r="I222" s="18"/>
      <c r="L222" s="18"/>
      <c r="T222" s="18"/>
      <c r="X222" s="18"/>
      <c r="AB222" s="18"/>
    </row>
    <row r="223" spans="1:28" x14ac:dyDescent="0.25">
      <c r="A223" s="18"/>
      <c r="B223" s="18"/>
      <c r="C223" s="18"/>
      <c r="D223" s="18"/>
      <c r="E223" s="18"/>
      <c r="F223" s="18"/>
      <c r="I223" s="18"/>
      <c r="L223" s="18"/>
      <c r="T223" s="18"/>
      <c r="X223" s="18"/>
      <c r="AB223" s="18"/>
    </row>
    <row r="224" spans="1:28" x14ac:dyDescent="0.25">
      <c r="A224" s="18"/>
      <c r="B224" s="18"/>
      <c r="C224" s="18"/>
      <c r="D224" s="18"/>
      <c r="E224" s="18"/>
      <c r="F224" s="18"/>
      <c r="I224" s="18"/>
      <c r="L224" s="18"/>
      <c r="T224" s="18"/>
      <c r="X224" s="18"/>
      <c r="AB224" s="18"/>
    </row>
    <row r="225" spans="1:28" x14ac:dyDescent="0.25">
      <c r="A225" s="18"/>
      <c r="B225" s="18"/>
      <c r="C225" s="18"/>
      <c r="D225" s="18"/>
      <c r="E225" s="18"/>
      <c r="F225" s="18"/>
      <c r="I225" s="18"/>
      <c r="L225" s="18"/>
      <c r="T225" s="18"/>
      <c r="X225" s="18"/>
      <c r="AB225" s="18"/>
    </row>
    <row r="226" spans="1:28" x14ac:dyDescent="0.25">
      <c r="A226" s="18"/>
      <c r="B226" s="18"/>
      <c r="C226" s="18"/>
      <c r="D226" s="18"/>
      <c r="E226" s="18"/>
      <c r="F226" s="18"/>
      <c r="I226" s="18"/>
      <c r="L226" s="18"/>
      <c r="T226" s="18"/>
      <c r="X226" s="18"/>
      <c r="AB226" s="18"/>
    </row>
    <row r="227" spans="1:28" x14ac:dyDescent="0.25">
      <c r="A227" s="18"/>
      <c r="B227" s="18"/>
      <c r="C227" s="18"/>
      <c r="D227" s="18"/>
      <c r="E227" s="18"/>
      <c r="F227" s="18"/>
      <c r="I227" s="18"/>
      <c r="L227" s="18"/>
      <c r="T227" s="18"/>
      <c r="X227" s="18"/>
      <c r="AB227" s="18"/>
    </row>
    <row r="228" spans="1:28" x14ac:dyDescent="0.25">
      <c r="A228" s="18"/>
      <c r="B228" s="18"/>
      <c r="C228" s="18"/>
      <c r="D228" s="18"/>
      <c r="E228" s="18"/>
      <c r="F228" s="18"/>
      <c r="I228" s="18"/>
      <c r="L228" s="18"/>
      <c r="T228" s="18"/>
      <c r="X228" s="18"/>
      <c r="AB228" s="18"/>
    </row>
    <row r="229" spans="1:28" x14ac:dyDescent="0.25">
      <c r="A229" s="18"/>
      <c r="B229" s="18"/>
      <c r="C229" s="18"/>
      <c r="D229" s="18"/>
      <c r="E229" s="18"/>
      <c r="F229" s="18"/>
      <c r="I229" s="18"/>
      <c r="L229" s="18"/>
      <c r="T229" s="18"/>
      <c r="X229" s="18"/>
      <c r="AB229" s="18"/>
    </row>
    <row r="230" spans="1:28" x14ac:dyDescent="0.25">
      <c r="A230" s="18"/>
      <c r="B230" s="18"/>
      <c r="C230" s="18"/>
      <c r="D230" s="18"/>
      <c r="E230" s="18"/>
      <c r="F230" s="18"/>
      <c r="I230" s="18"/>
      <c r="L230" s="18"/>
      <c r="T230" s="18"/>
      <c r="X230" s="18"/>
      <c r="AB230" s="18"/>
    </row>
    <row r="231" spans="1:28" x14ac:dyDescent="0.25">
      <c r="A231" s="18"/>
      <c r="B231" s="18"/>
      <c r="C231" s="18"/>
      <c r="D231" s="18"/>
      <c r="E231" s="18"/>
      <c r="F231" s="18"/>
      <c r="I231" s="18"/>
      <c r="L231" s="18"/>
      <c r="T231" s="18"/>
      <c r="X231" s="18"/>
      <c r="AB231" s="18"/>
    </row>
    <row r="232" spans="1:28" x14ac:dyDescent="0.25">
      <c r="A232" s="18"/>
      <c r="B232" s="18"/>
      <c r="C232" s="18"/>
      <c r="D232" s="18"/>
      <c r="E232" s="18"/>
      <c r="F232" s="18"/>
      <c r="I232" s="18"/>
      <c r="L232" s="18"/>
      <c r="T232" s="18"/>
      <c r="X232" s="18"/>
      <c r="AB232" s="18"/>
    </row>
    <row r="233" spans="1:28" x14ac:dyDescent="0.25">
      <c r="A233" s="18"/>
      <c r="B233" s="18"/>
      <c r="C233" s="18"/>
      <c r="D233" s="18"/>
      <c r="E233" s="18"/>
      <c r="F233" s="18"/>
      <c r="I233" s="18"/>
      <c r="L233" s="18"/>
      <c r="T233" s="18"/>
      <c r="X233" s="18"/>
      <c r="AB233" s="18"/>
    </row>
    <row r="234" spans="1:28" x14ac:dyDescent="0.25">
      <c r="A234" s="18"/>
      <c r="B234" s="18"/>
      <c r="C234" s="18"/>
      <c r="D234" s="18"/>
      <c r="E234" s="18"/>
      <c r="F234" s="18"/>
      <c r="I234" s="18"/>
      <c r="L234" s="18"/>
      <c r="T234" s="18"/>
      <c r="X234" s="18"/>
      <c r="AB234" s="18"/>
    </row>
    <row r="235" spans="1:28" x14ac:dyDescent="0.25">
      <c r="A235" s="18"/>
      <c r="B235" s="18"/>
      <c r="C235" s="18"/>
      <c r="D235" s="18"/>
      <c r="E235" s="18"/>
      <c r="F235" s="18"/>
      <c r="I235" s="18"/>
      <c r="L235" s="18"/>
      <c r="T235" s="18"/>
      <c r="X235" s="18"/>
      <c r="AB235" s="18"/>
    </row>
    <row r="236" spans="1:28" x14ac:dyDescent="0.25">
      <c r="A236" s="18"/>
      <c r="B236" s="18"/>
      <c r="C236" s="18"/>
      <c r="D236" s="18"/>
      <c r="E236" s="18"/>
      <c r="F236" s="18"/>
      <c r="I236" s="18"/>
      <c r="L236" s="18"/>
      <c r="T236" s="18"/>
      <c r="X236" s="18"/>
      <c r="AB236" s="18"/>
    </row>
    <row r="237" spans="1:28" x14ac:dyDescent="0.25">
      <c r="A237" s="18"/>
      <c r="B237" s="18"/>
      <c r="C237" s="18"/>
      <c r="D237" s="18"/>
      <c r="E237" s="18"/>
      <c r="F237" s="18"/>
      <c r="I237" s="18"/>
      <c r="L237" s="18"/>
      <c r="T237" s="18"/>
      <c r="X237" s="18"/>
      <c r="AB237" s="18"/>
    </row>
    <row r="238" spans="1:28" x14ac:dyDescent="0.25">
      <c r="A238" s="18"/>
      <c r="B238" s="18"/>
      <c r="C238" s="18"/>
      <c r="D238" s="18"/>
      <c r="E238" s="18"/>
      <c r="F238" s="18"/>
      <c r="I238" s="18"/>
      <c r="L238" s="18"/>
      <c r="T238" s="18"/>
      <c r="X238" s="18"/>
      <c r="AB238" s="18"/>
    </row>
    <row r="239" spans="1:28" x14ac:dyDescent="0.25">
      <c r="A239" s="18"/>
      <c r="B239" s="18"/>
      <c r="C239" s="18"/>
      <c r="D239" s="18"/>
      <c r="E239" s="18"/>
      <c r="F239" s="18"/>
      <c r="I239" s="18"/>
      <c r="L239" s="18"/>
      <c r="T239" s="18"/>
      <c r="X239" s="18"/>
      <c r="AB239" s="18"/>
    </row>
    <row r="240" spans="1:28" x14ac:dyDescent="0.25">
      <c r="A240" s="18"/>
      <c r="B240" s="18"/>
      <c r="C240" s="18"/>
      <c r="D240" s="18"/>
      <c r="E240" s="18"/>
      <c r="F240" s="18"/>
      <c r="I240" s="18"/>
      <c r="L240" s="18"/>
      <c r="T240" s="18"/>
      <c r="X240" s="18"/>
      <c r="AB240" s="18"/>
    </row>
    <row r="241" spans="1:28" x14ac:dyDescent="0.25">
      <c r="A241" s="18"/>
      <c r="B241" s="18"/>
      <c r="C241" s="18"/>
      <c r="D241" s="18"/>
      <c r="E241" s="18"/>
      <c r="F241" s="18"/>
      <c r="I241" s="18"/>
      <c r="L241" s="18"/>
      <c r="T241" s="18"/>
      <c r="X241" s="18"/>
      <c r="AB241" s="18"/>
    </row>
    <row r="242" spans="1:28" x14ac:dyDescent="0.25">
      <c r="A242" s="18"/>
      <c r="B242" s="18"/>
      <c r="C242" s="18"/>
      <c r="D242" s="18"/>
      <c r="E242" s="18"/>
      <c r="F242" s="18"/>
      <c r="I242" s="18"/>
      <c r="L242" s="18"/>
      <c r="T242" s="18"/>
      <c r="X242" s="18"/>
      <c r="AB242" s="18"/>
    </row>
    <row r="243" spans="1:28" x14ac:dyDescent="0.25">
      <c r="A243" s="18"/>
      <c r="B243" s="18"/>
      <c r="C243" s="18"/>
      <c r="D243" s="18"/>
      <c r="E243" s="18"/>
      <c r="F243" s="18"/>
      <c r="I243" s="18"/>
      <c r="L243" s="18"/>
      <c r="T243" s="18"/>
      <c r="X243" s="18"/>
      <c r="AB243" s="18"/>
    </row>
    <row r="244" spans="1:28" x14ac:dyDescent="0.25">
      <c r="A244" s="18"/>
      <c r="B244" s="18"/>
      <c r="C244" s="18"/>
      <c r="D244" s="18"/>
      <c r="E244" s="18"/>
      <c r="F244" s="18"/>
      <c r="I244" s="18"/>
      <c r="L244" s="18"/>
      <c r="T244" s="18"/>
      <c r="X244" s="18"/>
      <c r="AB244" s="18"/>
    </row>
    <row r="245" spans="1:28" x14ac:dyDescent="0.25">
      <c r="A245" s="18"/>
      <c r="B245" s="18"/>
      <c r="C245" s="18"/>
      <c r="D245" s="18"/>
      <c r="E245" s="18"/>
      <c r="F245" s="18"/>
      <c r="I245" s="18"/>
      <c r="L245" s="18"/>
      <c r="T245" s="18"/>
      <c r="X245" s="18"/>
      <c r="AB245" s="18"/>
    </row>
    <row r="246" spans="1:28" x14ac:dyDescent="0.25">
      <c r="A246" s="18"/>
      <c r="B246" s="18"/>
      <c r="C246" s="18"/>
      <c r="D246" s="18"/>
      <c r="E246" s="18"/>
      <c r="F246" s="18"/>
      <c r="I246" s="18"/>
      <c r="L246" s="18"/>
      <c r="T246" s="18"/>
      <c r="X246" s="18"/>
      <c r="AB246" s="18"/>
    </row>
    <row r="247" spans="1:28" x14ac:dyDescent="0.25">
      <c r="A247" s="18"/>
      <c r="B247" s="18"/>
      <c r="C247" s="18"/>
      <c r="D247" s="18"/>
      <c r="E247" s="18"/>
      <c r="F247" s="18"/>
      <c r="I247" s="18"/>
      <c r="L247" s="18"/>
      <c r="T247" s="18"/>
      <c r="X247" s="18"/>
      <c r="AB247" s="18"/>
    </row>
    <row r="248" spans="1:28" x14ac:dyDescent="0.25">
      <c r="A248" s="18"/>
      <c r="B248" s="18"/>
      <c r="C248" s="18"/>
      <c r="D248" s="18"/>
      <c r="E248" s="18"/>
      <c r="F248" s="18"/>
      <c r="I248" s="18"/>
      <c r="L248" s="18"/>
      <c r="T248" s="18"/>
      <c r="X248" s="18"/>
      <c r="AB248" s="18"/>
    </row>
    <row r="249" spans="1:28" x14ac:dyDescent="0.25">
      <c r="A249" s="18"/>
      <c r="B249" s="18"/>
      <c r="C249" s="18"/>
      <c r="D249" s="18"/>
      <c r="E249" s="18"/>
      <c r="F249" s="18"/>
      <c r="I249" s="18"/>
      <c r="L249" s="18"/>
      <c r="T249" s="18"/>
      <c r="X249" s="18"/>
      <c r="AB249" s="18"/>
    </row>
    <row r="250" spans="1:28" x14ac:dyDescent="0.25">
      <c r="A250" s="18"/>
      <c r="B250" s="18"/>
      <c r="C250" s="18"/>
      <c r="D250" s="18"/>
      <c r="E250" s="18"/>
      <c r="F250" s="18"/>
      <c r="I250" s="18"/>
      <c r="L250" s="18"/>
      <c r="T250" s="18"/>
      <c r="X250" s="18"/>
      <c r="AB250" s="18"/>
    </row>
    <row r="251" spans="1:28" x14ac:dyDescent="0.25">
      <c r="A251" s="18"/>
      <c r="B251" s="18"/>
      <c r="C251" s="18"/>
      <c r="D251" s="18"/>
      <c r="E251" s="18"/>
      <c r="F251" s="18"/>
      <c r="I251" s="18"/>
      <c r="L251" s="18"/>
      <c r="T251" s="18"/>
      <c r="X251" s="18"/>
      <c r="AB251" s="18"/>
    </row>
    <row r="252" spans="1:28" x14ac:dyDescent="0.25">
      <c r="A252" s="18"/>
      <c r="B252" s="18"/>
      <c r="C252" s="18"/>
      <c r="D252" s="18"/>
      <c r="E252" s="18"/>
      <c r="F252" s="18"/>
      <c r="I252" s="18"/>
      <c r="L252" s="18"/>
      <c r="T252" s="18"/>
      <c r="X252" s="18"/>
      <c r="AB252" s="18"/>
    </row>
    <row r="253" spans="1:28" x14ac:dyDescent="0.25">
      <c r="A253" s="18"/>
      <c r="B253" s="18"/>
      <c r="C253" s="18"/>
      <c r="D253" s="18"/>
      <c r="E253" s="18"/>
      <c r="F253" s="18"/>
      <c r="I253" s="18"/>
      <c r="L253" s="18"/>
      <c r="T253" s="18"/>
      <c r="X253" s="18"/>
      <c r="AB253" s="18"/>
    </row>
    <row r="254" spans="1:28" x14ac:dyDescent="0.25">
      <c r="A254" s="18"/>
      <c r="B254" s="18"/>
      <c r="C254" s="18"/>
      <c r="D254" s="18"/>
      <c r="E254" s="18"/>
      <c r="F254" s="18"/>
      <c r="I254" s="18"/>
      <c r="L254" s="18"/>
      <c r="T254" s="18"/>
      <c r="X254" s="18"/>
      <c r="AB254" s="18"/>
    </row>
    <row r="255" spans="1:28" x14ac:dyDescent="0.25">
      <c r="A255" s="18"/>
      <c r="B255" s="18"/>
      <c r="C255" s="18"/>
      <c r="D255" s="18"/>
      <c r="E255" s="18"/>
      <c r="F255" s="18"/>
      <c r="I255" s="18"/>
      <c r="L255" s="18"/>
      <c r="T255" s="18"/>
      <c r="X255" s="18"/>
      <c r="AB255" s="18"/>
    </row>
    <row r="256" spans="1:28" x14ac:dyDescent="0.25">
      <c r="A256" s="18"/>
      <c r="B256" s="18"/>
      <c r="C256" s="18"/>
      <c r="D256" s="18"/>
      <c r="E256" s="18"/>
      <c r="F256" s="18"/>
      <c r="I256" s="18"/>
      <c r="L256" s="18"/>
      <c r="T256" s="18"/>
      <c r="X256" s="18"/>
      <c r="AB256" s="18"/>
    </row>
    <row r="257" spans="1:28" x14ac:dyDescent="0.25">
      <c r="A257" s="18"/>
      <c r="B257" s="18"/>
      <c r="C257" s="18"/>
      <c r="D257" s="18"/>
      <c r="E257" s="18"/>
      <c r="F257" s="18"/>
      <c r="I257" s="18"/>
      <c r="L257" s="18"/>
      <c r="T257" s="18"/>
      <c r="X257" s="18"/>
      <c r="AB257" s="18"/>
    </row>
    <row r="258" spans="1:28" x14ac:dyDescent="0.25">
      <c r="A258" s="18"/>
      <c r="B258" s="18"/>
      <c r="C258" s="18"/>
      <c r="D258" s="18"/>
      <c r="E258" s="18"/>
      <c r="F258" s="18"/>
      <c r="I258" s="18"/>
      <c r="L258" s="18"/>
      <c r="T258" s="18"/>
      <c r="X258" s="18"/>
      <c r="AB258" s="18"/>
    </row>
    <row r="259" spans="1:28" x14ac:dyDescent="0.25">
      <c r="A259" s="18"/>
      <c r="B259" s="18"/>
      <c r="C259" s="18"/>
      <c r="D259" s="18"/>
      <c r="E259" s="18"/>
      <c r="F259" s="18"/>
      <c r="I259" s="18"/>
      <c r="L259" s="18"/>
      <c r="T259" s="18"/>
      <c r="X259" s="18"/>
      <c r="AB259" s="18"/>
    </row>
    <row r="260" spans="1:28" x14ac:dyDescent="0.25">
      <c r="A260" s="18"/>
      <c r="B260" s="18"/>
      <c r="C260" s="18"/>
      <c r="D260" s="18"/>
      <c r="E260" s="18"/>
      <c r="F260" s="18"/>
      <c r="I260" s="18"/>
      <c r="L260" s="18"/>
      <c r="T260" s="18"/>
      <c r="X260" s="18"/>
      <c r="AB260" s="18"/>
    </row>
    <row r="261" spans="1:28" x14ac:dyDescent="0.25">
      <c r="A261" s="18"/>
      <c r="B261" s="18"/>
      <c r="C261" s="18"/>
      <c r="D261" s="18"/>
      <c r="E261" s="18"/>
      <c r="F261" s="18"/>
      <c r="I261" s="18"/>
      <c r="L261" s="18"/>
      <c r="T261" s="18"/>
      <c r="X261" s="18"/>
      <c r="AB261" s="18"/>
    </row>
    <row r="262" spans="1:28" x14ac:dyDescent="0.25">
      <c r="A262" s="18"/>
      <c r="B262" s="18"/>
      <c r="C262" s="18"/>
      <c r="D262" s="18"/>
      <c r="E262" s="18"/>
      <c r="F262" s="18"/>
      <c r="I262" s="18"/>
      <c r="L262" s="18"/>
      <c r="T262" s="18"/>
      <c r="X262" s="18"/>
      <c r="AB262" s="18"/>
    </row>
    <row r="263" spans="1:28" x14ac:dyDescent="0.25">
      <c r="A263" s="18"/>
      <c r="B263" s="18"/>
      <c r="C263" s="18"/>
      <c r="D263" s="18"/>
      <c r="E263" s="18"/>
      <c r="F263" s="18"/>
      <c r="I263" s="18"/>
      <c r="L263" s="18"/>
      <c r="T263" s="18"/>
      <c r="X263" s="18"/>
      <c r="AB263" s="18"/>
    </row>
    <row r="264" spans="1:28" x14ac:dyDescent="0.25">
      <c r="A264" s="18"/>
      <c r="B264" s="18"/>
      <c r="C264" s="18"/>
      <c r="D264" s="18"/>
      <c r="E264" s="18"/>
      <c r="F264" s="18"/>
      <c r="I264" s="18"/>
      <c r="L264" s="18"/>
      <c r="T264" s="18"/>
      <c r="X264" s="18"/>
      <c r="AB264" s="18"/>
    </row>
    <row r="265" spans="1:28" x14ac:dyDescent="0.25">
      <c r="A265" s="18"/>
      <c r="B265" s="18"/>
      <c r="C265" s="18"/>
      <c r="D265" s="18"/>
      <c r="E265" s="18"/>
      <c r="F265" s="18"/>
      <c r="I265" s="18"/>
      <c r="L265" s="18"/>
      <c r="T265" s="18"/>
      <c r="X265" s="18"/>
      <c r="AB265" s="18"/>
    </row>
    <row r="266" spans="1:28" x14ac:dyDescent="0.25">
      <c r="A266" s="18"/>
      <c r="B266" s="18"/>
      <c r="C266" s="18"/>
      <c r="D266" s="18"/>
      <c r="E266" s="18"/>
      <c r="F266" s="18"/>
      <c r="I266" s="18"/>
      <c r="L266" s="18"/>
      <c r="T266" s="18"/>
      <c r="X266" s="18"/>
      <c r="AB266" s="18"/>
    </row>
    <row r="267" spans="1:28" x14ac:dyDescent="0.25">
      <c r="A267" s="18"/>
      <c r="B267" s="18"/>
      <c r="C267" s="18"/>
      <c r="D267" s="18"/>
      <c r="E267" s="18"/>
      <c r="F267" s="18"/>
      <c r="I267" s="18"/>
      <c r="L267" s="18"/>
      <c r="T267" s="18"/>
      <c r="X267" s="18"/>
      <c r="AB267" s="18"/>
    </row>
    <row r="268" spans="1:28" x14ac:dyDescent="0.25">
      <c r="A268" s="18"/>
      <c r="B268" s="18"/>
      <c r="C268" s="18"/>
      <c r="D268" s="18"/>
      <c r="E268" s="18"/>
      <c r="F268" s="18"/>
      <c r="I268" s="18"/>
      <c r="L268" s="18"/>
      <c r="T268" s="18"/>
      <c r="X268" s="18"/>
      <c r="AB268" s="18"/>
    </row>
    <row r="269" spans="1:28" x14ac:dyDescent="0.25">
      <c r="A269" s="18"/>
      <c r="B269" s="18"/>
      <c r="C269" s="18"/>
      <c r="D269" s="18"/>
      <c r="E269" s="18"/>
      <c r="F269" s="18"/>
      <c r="I269" s="18"/>
      <c r="L269" s="18"/>
      <c r="T269" s="18"/>
      <c r="X269" s="18"/>
      <c r="AB269" s="18"/>
    </row>
    <row r="270" spans="1:28" x14ac:dyDescent="0.25">
      <c r="A270" s="18"/>
      <c r="B270" s="18"/>
      <c r="C270" s="18"/>
      <c r="D270" s="18"/>
      <c r="E270" s="18"/>
      <c r="F270" s="18"/>
      <c r="I270" s="18"/>
      <c r="L270" s="18"/>
      <c r="T270" s="18"/>
      <c r="X270" s="18"/>
      <c r="AB270" s="18"/>
    </row>
    <row r="271" spans="1:28" x14ac:dyDescent="0.25">
      <c r="A271" s="18"/>
      <c r="B271" s="18"/>
      <c r="C271" s="18"/>
      <c r="D271" s="18"/>
      <c r="E271" s="18"/>
      <c r="F271" s="18"/>
      <c r="I271" s="18"/>
      <c r="L271" s="18"/>
      <c r="T271" s="18"/>
      <c r="X271" s="18"/>
      <c r="AB271" s="18"/>
    </row>
    <row r="272" spans="1:28" x14ac:dyDescent="0.25">
      <c r="A272" s="18"/>
      <c r="B272" s="18"/>
      <c r="C272" s="18"/>
      <c r="D272" s="18"/>
      <c r="E272" s="18"/>
      <c r="F272" s="18"/>
      <c r="I272" s="18"/>
      <c r="L272" s="18"/>
      <c r="T272" s="18"/>
      <c r="X272" s="18"/>
      <c r="AB272" s="18"/>
    </row>
    <row r="273" spans="1:28" x14ac:dyDescent="0.25">
      <c r="A273" s="18"/>
      <c r="B273" s="18"/>
      <c r="C273" s="18"/>
      <c r="D273" s="18"/>
      <c r="E273" s="18"/>
      <c r="F273" s="18"/>
      <c r="I273" s="18"/>
      <c r="L273" s="18"/>
      <c r="T273" s="18"/>
      <c r="X273" s="18"/>
      <c r="AB273" s="18"/>
    </row>
    <row r="274" spans="1:28" x14ac:dyDescent="0.25">
      <c r="A274" s="18"/>
      <c r="B274" s="18"/>
      <c r="C274" s="18"/>
      <c r="D274" s="18"/>
      <c r="E274" s="18"/>
      <c r="F274" s="18"/>
      <c r="I274" s="18"/>
      <c r="L274" s="18"/>
      <c r="T274" s="18"/>
      <c r="X274" s="18"/>
      <c r="AB274" s="18"/>
    </row>
    <row r="275" spans="1:28" x14ac:dyDescent="0.25">
      <c r="A275" s="18"/>
      <c r="B275" s="18"/>
      <c r="C275" s="18"/>
      <c r="D275" s="18"/>
      <c r="E275" s="18"/>
      <c r="F275" s="18"/>
      <c r="I275" s="18"/>
      <c r="L275" s="18"/>
      <c r="T275" s="18"/>
      <c r="X275" s="18"/>
      <c r="AB275" s="18"/>
    </row>
    <row r="276" spans="1:28" x14ac:dyDescent="0.25">
      <c r="A276" s="18"/>
      <c r="B276" s="18"/>
      <c r="C276" s="18"/>
      <c r="D276" s="18"/>
      <c r="E276" s="18"/>
      <c r="F276" s="18"/>
      <c r="I276" s="18"/>
      <c r="L276" s="18"/>
      <c r="T276" s="18"/>
      <c r="X276" s="18"/>
      <c r="AB276" s="18"/>
    </row>
    <row r="277" spans="1:28" x14ac:dyDescent="0.25">
      <c r="A277" s="18"/>
      <c r="B277" s="18"/>
      <c r="C277" s="18"/>
      <c r="D277" s="18"/>
      <c r="E277" s="18"/>
      <c r="F277" s="18"/>
      <c r="I277" s="18"/>
      <c r="L277" s="18"/>
      <c r="T277" s="18"/>
      <c r="X277" s="18"/>
      <c r="AB277" s="18"/>
    </row>
    <row r="278" spans="1:28" x14ac:dyDescent="0.25">
      <c r="A278" s="18"/>
      <c r="B278" s="18"/>
      <c r="C278" s="18"/>
      <c r="D278" s="18"/>
      <c r="E278" s="18"/>
      <c r="F278" s="18"/>
      <c r="I278" s="18"/>
      <c r="L278" s="18"/>
      <c r="T278" s="18"/>
      <c r="X278" s="18"/>
      <c r="AB278" s="18"/>
    </row>
    <row r="279" spans="1:28" x14ac:dyDescent="0.25">
      <c r="A279" s="18"/>
      <c r="B279" s="18"/>
      <c r="C279" s="18"/>
      <c r="D279" s="18"/>
      <c r="E279" s="18"/>
      <c r="F279" s="18"/>
      <c r="I279" s="18"/>
      <c r="L279" s="18"/>
      <c r="T279" s="18"/>
      <c r="X279" s="18"/>
      <c r="AB279" s="18"/>
    </row>
    <row r="280" spans="1:28" x14ac:dyDescent="0.25">
      <c r="A280" s="18"/>
      <c r="B280" s="18"/>
      <c r="C280" s="18"/>
      <c r="D280" s="18"/>
      <c r="E280" s="18"/>
      <c r="F280" s="18"/>
      <c r="I280" s="18"/>
      <c r="L280" s="18"/>
      <c r="T280" s="18"/>
      <c r="X280" s="18"/>
      <c r="AB280" s="18"/>
    </row>
    <row r="281" spans="1:28" x14ac:dyDescent="0.25">
      <c r="A281" s="18"/>
      <c r="B281" s="18"/>
      <c r="C281" s="18"/>
      <c r="D281" s="18"/>
      <c r="E281" s="18"/>
      <c r="F281" s="18"/>
      <c r="I281" s="18"/>
      <c r="L281" s="18"/>
      <c r="T281" s="18"/>
      <c r="X281" s="18"/>
      <c r="AB281" s="18"/>
    </row>
    <row r="282" spans="1:28" x14ac:dyDescent="0.25">
      <c r="A282" s="18"/>
      <c r="B282" s="18"/>
      <c r="C282" s="18"/>
      <c r="D282" s="18"/>
      <c r="E282" s="18"/>
      <c r="F282" s="18"/>
      <c r="I282" s="18"/>
      <c r="L282" s="18"/>
      <c r="T282" s="18"/>
      <c r="X282" s="18"/>
      <c r="AB282" s="18"/>
    </row>
    <row r="283" spans="1:28" x14ac:dyDescent="0.25">
      <c r="A283" s="18"/>
      <c r="B283" s="18"/>
      <c r="C283" s="18"/>
      <c r="D283" s="18"/>
      <c r="E283" s="18"/>
      <c r="F283" s="18"/>
      <c r="I283" s="18"/>
      <c r="L283" s="18"/>
      <c r="T283" s="18"/>
      <c r="X283" s="18"/>
      <c r="AB283" s="18"/>
    </row>
    <row r="284" spans="1:28" x14ac:dyDescent="0.25">
      <c r="A284" s="18"/>
      <c r="B284" s="18"/>
      <c r="C284" s="18"/>
      <c r="D284" s="18"/>
      <c r="E284" s="18"/>
      <c r="F284" s="18"/>
      <c r="I284" s="18"/>
      <c r="L284" s="18"/>
      <c r="T284" s="18"/>
      <c r="X284" s="18"/>
      <c r="AB284" s="18"/>
    </row>
    <row r="285" spans="1:28" x14ac:dyDescent="0.25">
      <c r="A285" s="18"/>
      <c r="B285" s="18"/>
      <c r="C285" s="18"/>
      <c r="D285" s="18"/>
      <c r="E285" s="18"/>
      <c r="F285" s="18"/>
      <c r="I285" s="18"/>
      <c r="L285" s="18"/>
      <c r="T285" s="18"/>
      <c r="X285" s="18"/>
      <c r="AB285" s="18"/>
    </row>
    <row r="286" spans="1:28" x14ac:dyDescent="0.25">
      <c r="A286" s="18"/>
      <c r="B286" s="18"/>
      <c r="C286" s="18"/>
      <c r="D286" s="18"/>
      <c r="E286" s="18"/>
      <c r="F286" s="18"/>
      <c r="I286" s="18"/>
      <c r="L286" s="18"/>
      <c r="T286" s="18"/>
      <c r="X286" s="18"/>
      <c r="AB286" s="18"/>
    </row>
    <row r="287" spans="1:28" x14ac:dyDescent="0.25">
      <c r="A287" s="18"/>
      <c r="B287" s="18"/>
      <c r="C287" s="18"/>
      <c r="D287" s="18"/>
      <c r="E287" s="18"/>
      <c r="F287" s="18"/>
      <c r="I287" s="18"/>
      <c r="L287" s="18"/>
      <c r="T287" s="18"/>
      <c r="X287" s="18"/>
      <c r="AB287" s="18"/>
    </row>
    <row r="288" spans="1:28" x14ac:dyDescent="0.25">
      <c r="A288" s="18"/>
      <c r="B288" s="18"/>
      <c r="C288" s="18"/>
      <c r="D288" s="18"/>
      <c r="E288" s="18"/>
      <c r="F288" s="18"/>
      <c r="I288" s="18"/>
      <c r="L288" s="18"/>
      <c r="T288" s="18"/>
      <c r="X288" s="18"/>
      <c r="AB288" s="18"/>
    </row>
    <row r="289" spans="1:28" x14ac:dyDescent="0.25">
      <c r="A289" s="18"/>
      <c r="B289" s="18"/>
      <c r="C289" s="18"/>
      <c r="D289" s="18"/>
      <c r="E289" s="18"/>
      <c r="F289" s="18"/>
      <c r="I289" s="18"/>
      <c r="L289" s="18"/>
      <c r="T289" s="18"/>
      <c r="X289" s="18"/>
      <c r="AB289" s="18"/>
    </row>
    <row r="290" spans="1:28" x14ac:dyDescent="0.25">
      <c r="A290" s="18"/>
      <c r="B290" s="18"/>
      <c r="C290" s="18"/>
      <c r="D290" s="18"/>
      <c r="E290" s="18"/>
      <c r="F290" s="18"/>
      <c r="I290" s="18"/>
      <c r="L290" s="18"/>
      <c r="T290" s="18"/>
      <c r="X290" s="18"/>
      <c r="AB290" s="18"/>
    </row>
    <row r="291" spans="1:28" x14ac:dyDescent="0.25">
      <c r="A291" s="18"/>
      <c r="B291" s="18"/>
      <c r="C291" s="18"/>
      <c r="D291" s="18"/>
      <c r="E291" s="18"/>
      <c r="F291" s="18"/>
      <c r="I291" s="18"/>
      <c r="L291" s="18"/>
      <c r="T291" s="18"/>
      <c r="X291" s="18"/>
      <c r="AB291" s="18"/>
    </row>
    <row r="292" spans="1:28" x14ac:dyDescent="0.25">
      <c r="A292" s="18"/>
      <c r="B292" s="18"/>
      <c r="C292" s="18"/>
      <c r="D292" s="18"/>
      <c r="E292" s="18"/>
      <c r="F292" s="18"/>
      <c r="I292" s="18"/>
      <c r="L292" s="18"/>
      <c r="T292" s="18"/>
      <c r="X292" s="18"/>
      <c r="AB292" s="18"/>
    </row>
    <row r="293" spans="1:28" x14ac:dyDescent="0.25">
      <c r="A293" s="18"/>
      <c r="B293" s="18"/>
      <c r="C293" s="18"/>
      <c r="D293" s="18"/>
      <c r="E293" s="18"/>
      <c r="F293" s="18"/>
      <c r="I293" s="18"/>
      <c r="L293" s="18"/>
      <c r="T293" s="18"/>
      <c r="X293" s="18"/>
      <c r="AB293" s="18"/>
    </row>
    <row r="294" spans="1:28" x14ac:dyDescent="0.25">
      <c r="A294" s="18"/>
      <c r="B294" s="18"/>
      <c r="C294" s="18"/>
      <c r="D294" s="18"/>
      <c r="E294" s="18"/>
      <c r="F294" s="18"/>
      <c r="I294" s="18"/>
      <c r="L294" s="18"/>
      <c r="T294" s="18"/>
      <c r="X294" s="18"/>
      <c r="AB294" s="18"/>
    </row>
    <row r="295" spans="1:28" x14ac:dyDescent="0.25">
      <c r="A295" s="18"/>
      <c r="B295" s="18"/>
      <c r="C295" s="18"/>
      <c r="D295" s="18"/>
      <c r="E295" s="18"/>
      <c r="F295" s="18"/>
      <c r="I295" s="18"/>
      <c r="L295" s="18"/>
      <c r="T295" s="18"/>
      <c r="X295" s="18"/>
      <c r="AB295" s="18"/>
    </row>
    <row r="296" spans="1:28" x14ac:dyDescent="0.25">
      <c r="A296" s="18"/>
      <c r="B296" s="18"/>
      <c r="C296" s="18"/>
      <c r="D296" s="18"/>
      <c r="E296" s="18"/>
      <c r="F296" s="18"/>
      <c r="I296" s="18"/>
      <c r="L296" s="18"/>
      <c r="T296" s="18"/>
      <c r="X296" s="18"/>
      <c r="AB296" s="18"/>
    </row>
    <row r="297" spans="1:28" x14ac:dyDescent="0.25">
      <c r="A297" s="18"/>
      <c r="B297" s="18"/>
      <c r="C297" s="18"/>
      <c r="D297" s="18"/>
      <c r="E297" s="18"/>
      <c r="F297" s="18"/>
      <c r="I297" s="18"/>
      <c r="L297" s="18"/>
      <c r="T297" s="18"/>
      <c r="X297" s="18"/>
      <c r="AB297" s="18"/>
    </row>
    <row r="298" spans="1:28" x14ac:dyDescent="0.25">
      <c r="A298" s="18"/>
      <c r="B298" s="18"/>
      <c r="C298" s="18"/>
      <c r="D298" s="18"/>
      <c r="E298" s="18"/>
      <c r="F298" s="18"/>
      <c r="I298" s="18"/>
      <c r="L298" s="18"/>
      <c r="T298" s="18"/>
      <c r="X298" s="18"/>
      <c r="AB298" s="18"/>
    </row>
    <row r="299" spans="1:28" x14ac:dyDescent="0.25">
      <c r="A299" s="18"/>
      <c r="B299" s="18"/>
      <c r="C299" s="18"/>
      <c r="D299" s="18"/>
      <c r="E299" s="18"/>
      <c r="F299" s="18"/>
      <c r="I299" s="18"/>
      <c r="L299" s="18"/>
      <c r="T299" s="18"/>
      <c r="X299" s="18"/>
      <c r="AB299" s="18"/>
    </row>
    <row r="300" spans="1:28" x14ac:dyDescent="0.25">
      <c r="A300" s="18"/>
      <c r="B300" s="18"/>
      <c r="C300" s="18"/>
      <c r="D300" s="18"/>
      <c r="E300" s="18"/>
      <c r="F300" s="18"/>
      <c r="I300" s="18"/>
      <c r="L300" s="18"/>
      <c r="T300" s="18"/>
      <c r="X300" s="18"/>
      <c r="AB300" s="18"/>
    </row>
    <row r="301" spans="1:28" x14ac:dyDescent="0.25">
      <c r="A301" s="18"/>
      <c r="B301" s="18"/>
      <c r="C301" s="18"/>
      <c r="D301" s="18"/>
      <c r="E301" s="18"/>
      <c r="F301" s="18"/>
      <c r="I301" s="18"/>
      <c r="L301" s="18"/>
      <c r="T301" s="18"/>
      <c r="X301" s="18"/>
      <c r="AB301" s="18"/>
    </row>
    <row r="302" spans="1:28" x14ac:dyDescent="0.25">
      <c r="A302" s="18"/>
      <c r="B302" s="18"/>
      <c r="C302" s="18"/>
      <c r="D302" s="18"/>
      <c r="E302" s="18"/>
      <c r="F302" s="18"/>
      <c r="I302" s="18"/>
      <c r="L302" s="18"/>
      <c r="T302" s="18"/>
      <c r="X302" s="18"/>
      <c r="AB302" s="18"/>
    </row>
    <row r="303" spans="1:28" x14ac:dyDescent="0.25">
      <c r="A303" s="18"/>
      <c r="B303" s="18"/>
      <c r="C303" s="18"/>
      <c r="D303" s="18"/>
      <c r="E303" s="18"/>
      <c r="F303" s="18"/>
      <c r="I303" s="18"/>
      <c r="L303" s="18"/>
      <c r="T303" s="18"/>
      <c r="X303" s="18"/>
      <c r="AB303" s="18"/>
    </row>
    <row r="304" spans="1:28" x14ac:dyDescent="0.25">
      <c r="A304" s="18"/>
      <c r="B304" s="18"/>
      <c r="C304" s="18"/>
      <c r="D304" s="18"/>
      <c r="E304" s="18"/>
      <c r="F304" s="18"/>
      <c r="I304" s="18"/>
      <c r="L304" s="18"/>
      <c r="T304" s="18"/>
      <c r="X304" s="18"/>
      <c r="AB304" s="18"/>
    </row>
    <row r="305" spans="1:28" x14ac:dyDescent="0.25">
      <c r="A305" s="18"/>
      <c r="B305" s="18"/>
      <c r="C305" s="18"/>
      <c r="D305" s="18"/>
      <c r="E305" s="18"/>
      <c r="F305" s="18"/>
      <c r="I305" s="18"/>
      <c r="L305" s="18"/>
      <c r="T305" s="18"/>
      <c r="X305" s="18"/>
      <c r="AB305" s="18"/>
    </row>
    <row r="306" spans="1:28" x14ac:dyDescent="0.25">
      <c r="A306" s="18"/>
      <c r="B306" s="18"/>
      <c r="C306" s="18"/>
      <c r="D306" s="18"/>
      <c r="E306" s="18"/>
      <c r="F306" s="18"/>
      <c r="I306" s="18"/>
      <c r="L306" s="18"/>
      <c r="T306" s="18"/>
      <c r="X306" s="18"/>
      <c r="AB306" s="18"/>
    </row>
    <row r="307" spans="1:28" x14ac:dyDescent="0.25">
      <c r="A307" s="18"/>
      <c r="B307" s="18"/>
      <c r="C307" s="18"/>
      <c r="D307" s="18"/>
      <c r="E307" s="18"/>
      <c r="F307" s="18"/>
      <c r="I307" s="18"/>
      <c r="L307" s="18"/>
      <c r="T307" s="18"/>
      <c r="X307" s="18"/>
      <c r="AB307" s="18"/>
    </row>
    <row r="308" spans="1:28" x14ac:dyDescent="0.25">
      <c r="A308" s="18"/>
      <c r="B308" s="18"/>
      <c r="C308" s="18"/>
      <c r="D308" s="18"/>
      <c r="E308" s="18"/>
      <c r="F308" s="18"/>
      <c r="I308" s="18"/>
      <c r="L308" s="18"/>
      <c r="T308" s="18"/>
      <c r="X308" s="18"/>
      <c r="AB308" s="18"/>
    </row>
    <row r="309" spans="1:28" x14ac:dyDescent="0.25">
      <c r="A309" s="18"/>
      <c r="B309" s="18"/>
      <c r="C309" s="18"/>
      <c r="D309" s="18"/>
      <c r="E309" s="18"/>
      <c r="F309" s="18"/>
      <c r="I309" s="18"/>
      <c r="L309" s="18"/>
      <c r="T309" s="18"/>
      <c r="X309" s="18"/>
      <c r="AB309" s="18"/>
    </row>
    <row r="310" spans="1:28" x14ac:dyDescent="0.25">
      <c r="A310" s="18"/>
      <c r="B310" s="18"/>
      <c r="C310" s="18"/>
      <c r="D310" s="18"/>
      <c r="E310" s="18"/>
      <c r="F310" s="18"/>
      <c r="I310" s="18"/>
      <c r="L310" s="18"/>
      <c r="T310" s="18"/>
      <c r="X310" s="18"/>
      <c r="AB310" s="18"/>
    </row>
    <row r="311" spans="1:28" x14ac:dyDescent="0.25">
      <c r="A311" s="18"/>
      <c r="B311" s="18"/>
      <c r="C311" s="18"/>
      <c r="D311" s="18"/>
      <c r="E311" s="18"/>
      <c r="F311" s="18"/>
      <c r="I311" s="18"/>
      <c r="L311" s="18"/>
      <c r="T311" s="18"/>
      <c r="X311" s="18"/>
      <c r="AB311" s="18"/>
    </row>
    <row r="312" spans="1:28" x14ac:dyDescent="0.25">
      <c r="A312" s="18"/>
      <c r="B312" s="18"/>
      <c r="C312" s="18"/>
      <c r="D312" s="18"/>
      <c r="E312" s="18"/>
      <c r="F312" s="18"/>
      <c r="I312" s="18"/>
      <c r="L312" s="18"/>
      <c r="T312" s="18"/>
      <c r="X312" s="18"/>
      <c r="AB312" s="18"/>
    </row>
    <row r="313" spans="1:28" x14ac:dyDescent="0.25">
      <c r="A313" s="18"/>
      <c r="B313" s="18"/>
      <c r="C313" s="18"/>
      <c r="D313" s="18"/>
      <c r="E313" s="18"/>
      <c r="F313" s="18"/>
      <c r="I313" s="18"/>
      <c r="L313" s="18"/>
      <c r="T313" s="18"/>
      <c r="X313" s="18"/>
      <c r="AB313" s="18"/>
    </row>
    <row r="314" spans="1:28" x14ac:dyDescent="0.25">
      <c r="A314" s="18"/>
      <c r="B314" s="18"/>
      <c r="C314" s="18"/>
      <c r="D314" s="18"/>
      <c r="E314" s="18"/>
      <c r="F314" s="18"/>
      <c r="I314" s="18"/>
      <c r="L314" s="18"/>
      <c r="T314" s="18"/>
      <c r="X314" s="18"/>
      <c r="AB314" s="18"/>
    </row>
    <row r="315" spans="1:28" x14ac:dyDescent="0.25">
      <c r="A315" s="18"/>
      <c r="B315" s="18"/>
      <c r="C315" s="18"/>
      <c r="D315" s="18"/>
      <c r="E315" s="18"/>
      <c r="F315" s="18"/>
      <c r="I315" s="18"/>
      <c r="L315" s="18"/>
      <c r="T315" s="18"/>
      <c r="X315" s="18"/>
      <c r="AB315" s="18"/>
    </row>
    <row r="316" spans="1:28" x14ac:dyDescent="0.25">
      <c r="A316" s="18"/>
      <c r="B316" s="18"/>
      <c r="C316" s="18"/>
      <c r="D316" s="18"/>
      <c r="E316" s="18"/>
      <c r="F316" s="18"/>
      <c r="I316" s="18"/>
      <c r="L316" s="18"/>
      <c r="T316" s="18"/>
      <c r="X316" s="18"/>
      <c r="AB316" s="18"/>
    </row>
    <row r="317" spans="1:28" x14ac:dyDescent="0.25">
      <c r="A317" s="18"/>
      <c r="B317" s="18"/>
      <c r="C317" s="18"/>
      <c r="D317" s="18"/>
      <c r="E317" s="18"/>
      <c r="F317" s="18"/>
      <c r="I317" s="18"/>
      <c r="L317" s="18"/>
      <c r="T317" s="18"/>
      <c r="X317" s="18"/>
      <c r="AB317" s="18"/>
    </row>
    <row r="318" spans="1:28" x14ac:dyDescent="0.25">
      <c r="A318" s="18"/>
      <c r="B318" s="18"/>
      <c r="C318" s="18"/>
      <c r="D318" s="18"/>
      <c r="E318" s="18"/>
      <c r="F318" s="18"/>
      <c r="I318" s="18"/>
      <c r="L318" s="18"/>
      <c r="T318" s="18"/>
      <c r="X318" s="18"/>
      <c r="AB318" s="18"/>
    </row>
    <row r="319" spans="1:28" x14ac:dyDescent="0.25">
      <c r="A319" s="18"/>
      <c r="B319" s="18"/>
      <c r="C319" s="18"/>
      <c r="D319" s="18"/>
      <c r="E319" s="18"/>
      <c r="F319" s="18"/>
      <c r="I319" s="18"/>
      <c r="L319" s="18"/>
      <c r="T319" s="18"/>
      <c r="X319" s="18"/>
      <c r="AB319" s="18"/>
    </row>
    <row r="320" spans="1:28" x14ac:dyDescent="0.25">
      <c r="A320" s="18"/>
      <c r="B320" s="18"/>
      <c r="C320" s="18"/>
      <c r="D320" s="18"/>
      <c r="E320" s="18"/>
      <c r="F320" s="18"/>
      <c r="I320" s="18"/>
      <c r="L320" s="18"/>
      <c r="T320" s="18"/>
      <c r="X320" s="18"/>
      <c r="AB320" s="18"/>
    </row>
    <row r="321" spans="1:28" x14ac:dyDescent="0.25">
      <c r="A321" s="18"/>
      <c r="B321" s="18"/>
      <c r="C321" s="18"/>
      <c r="D321" s="18"/>
      <c r="E321" s="18"/>
      <c r="F321" s="18"/>
      <c r="I321" s="18"/>
      <c r="L321" s="18"/>
      <c r="T321" s="18"/>
      <c r="X321" s="18"/>
      <c r="AB321" s="18"/>
    </row>
    <row r="322" spans="1:28" x14ac:dyDescent="0.25">
      <c r="A322" s="18"/>
      <c r="B322" s="18"/>
      <c r="C322" s="18"/>
      <c r="D322" s="18"/>
      <c r="E322" s="18"/>
      <c r="F322" s="18"/>
      <c r="I322" s="18"/>
      <c r="L322" s="18"/>
      <c r="T322" s="18"/>
      <c r="X322" s="18"/>
      <c r="AB322" s="18"/>
    </row>
    <row r="323" spans="1:28" x14ac:dyDescent="0.25">
      <c r="A323" s="18"/>
      <c r="B323" s="18"/>
      <c r="C323" s="18"/>
      <c r="D323" s="18"/>
      <c r="E323" s="18"/>
      <c r="F323" s="18"/>
      <c r="I323" s="18"/>
      <c r="L323" s="18"/>
      <c r="T323" s="18"/>
      <c r="X323" s="18"/>
      <c r="AB323" s="18"/>
    </row>
    <row r="324" spans="1:28" x14ac:dyDescent="0.25">
      <c r="A324" s="18"/>
      <c r="B324" s="18"/>
      <c r="C324" s="18"/>
      <c r="D324" s="18"/>
      <c r="E324" s="18"/>
      <c r="F324" s="18"/>
      <c r="I324" s="18"/>
      <c r="L324" s="18"/>
      <c r="T324" s="18"/>
      <c r="X324" s="18"/>
      <c r="AB324" s="18"/>
    </row>
    <row r="325" spans="1:28" x14ac:dyDescent="0.25">
      <c r="A325" s="18"/>
      <c r="B325" s="18"/>
      <c r="C325" s="18"/>
      <c r="D325" s="18"/>
      <c r="E325" s="18"/>
      <c r="F325" s="18"/>
      <c r="I325" s="18"/>
      <c r="L325" s="18"/>
      <c r="T325" s="18"/>
      <c r="X325" s="18"/>
      <c r="AB325" s="18"/>
    </row>
    <row r="326" spans="1:28" x14ac:dyDescent="0.25">
      <c r="A326" s="18"/>
      <c r="B326" s="18"/>
      <c r="C326" s="18"/>
      <c r="D326" s="18"/>
      <c r="E326" s="18"/>
      <c r="F326" s="18"/>
      <c r="I326" s="18"/>
      <c r="L326" s="18"/>
      <c r="T326" s="18"/>
      <c r="X326" s="18"/>
      <c r="AB326" s="18"/>
    </row>
    <row r="327" spans="1:28" x14ac:dyDescent="0.25">
      <c r="A327" s="18"/>
      <c r="B327" s="18"/>
      <c r="C327" s="18"/>
      <c r="D327" s="18"/>
      <c r="E327" s="18"/>
      <c r="F327" s="18"/>
      <c r="I327" s="18"/>
      <c r="L327" s="18"/>
      <c r="T327" s="18"/>
      <c r="X327" s="18"/>
      <c r="AB327" s="18"/>
    </row>
    <row r="328" spans="1:28" x14ac:dyDescent="0.25">
      <c r="A328" s="18"/>
      <c r="B328" s="18"/>
      <c r="C328" s="18"/>
      <c r="D328" s="18"/>
      <c r="E328" s="18"/>
      <c r="F328" s="18"/>
      <c r="I328" s="18"/>
      <c r="L328" s="18"/>
      <c r="T328" s="18"/>
      <c r="X328" s="18"/>
      <c r="AB328" s="18"/>
    </row>
    <row r="329" spans="1:28" x14ac:dyDescent="0.25">
      <c r="A329" s="18"/>
      <c r="B329" s="18"/>
      <c r="C329" s="18"/>
      <c r="D329" s="18"/>
      <c r="E329" s="18"/>
      <c r="F329" s="18"/>
      <c r="I329" s="18"/>
      <c r="L329" s="18"/>
      <c r="T329" s="18"/>
      <c r="X329" s="18"/>
      <c r="AB329" s="18"/>
    </row>
    <row r="330" spans="1:28" x14ac:dyDescent="0.25">
      <c r="A330" s="18"/>
      <c r="B330" s="18"/>
      <c r="C330" s="18"/>
      <c r="D330" s="18"/>
      <c r="E330" s="18"/>
      <c r="F330" s="18"/>
      <c r="I330" s="18"/>
      <c r="L330" s="18"/>
      <c r="T330" s="18"/>
      <c r="X330" s="18"/>
      <c r="AB330" s="18"/>
    </row>
    <row r="331" spans="1:28" x14ac:dyDescent="0.25">
      <c r="A331" s="18"/>
      <c r="B331" s="18"/>
      <c r="C331" s="18"/>
      <c r="D331" s="18"/>
      <c r="E331" s="18"/>
      <c r="F331" s="18"/>
      <c r="I331" s="18"/>
      <c r="L331" s="18"/>
      <c r="T331" s="18"/>
      <c r="X331" s="18"/>
      <c r="AB331" s="18"/>
    </row>
    <row r="332" spans="1:28" x14ac:dyDescent="0.25">
      <c r="A332" s="18"/>
      <c r="B332" s="18"/>
      <c r="C332" s="18"/>
      <c r="D332" s="18"/>
      <c r="E332" s="18"/>
      <c r="F332" s="18"/>
      <c r="I332" s="18"/>
      <c r="L332" s="18"/>
      <c r="T332" s="18"/>
      <c r="X332" s="18"/>
      <c r="AB332" s="18"/>
    </row>
    <row r="333" spans="1:28" x14ac:dyDescent="0.25">
      <c r="A333" s="18"/>
      <c r="B333" s="18"/>
      <c r="C333" s="18"/>
      <c r="D333" s="18"/>
      <c r="E333" s="18"/>
      <c r="F333" s="18"/>
      <c r="I333" s="18"/>
      <c r="L333" s="18"/>
      <c r="T333" s="18"/>
      <c r="X333" s="18"/>
      <c r="AB333" s="18"/>
    </row>
    <row r="334" spans="1:28" x14ac:dyDescent="0.25">
      <c r="A334" s="18"/>
      <c r="B334" s="18"/>
      <c r="C334" s="18"/>
      <c r="D334" s="18"/>
      <c r="E334" s="18"/>
      <c r="F334" s="18"/>
      <c r="I334" s="18"/>
      <c r="L334" s="18"/>
      <c r="T334" s="18"/>
      <c r="X334" s="18"/>
      <c r="AB334" s="18"/>
    </row>
    <row r="335" spans="1:28" x14ac:dyDescent="0.25">
      <c r="A335" s="18"/>
      <c r="B335" s="18"/>
      <c r="C335" s="18"/>
      <c r="D335" s="18"/>
      <c r="E335" s="18"/>
      <c r="F335" s="18"/>
      <c r="I335" s="18"/>
      <c r="L335" s="18"/>
      <c r="T335" s="18"/>
      <c r="X335" s="18"/>
      <c r="AB335" s="18"/>
    </row>
    <row r="336" spans="1:28" x14ac:dyDescent="0.25">
      <c r="A336" s="18"/>
      <c r="B336" s="18"/>
      <c r="C336" s="18"/>
      <c r="D336" s="18"/>
      <c r="E336" s="18"/>
      <c r="F336" s="18"/>
      <c r="I336" s="18"/>
      <c r="L336" s="18"/>
      <c r="T336" s="18"/>
      <c r="X336" s="18"/>
      <c r="AB336" s="18"/>
    </row>
    <row r="337" spans="1:28" x14ac:dyDescent="0.25">
      <c r="A337" s="18"/>
      <c r="B337" s="18"/>
      <c r="C337" s="18"/>
      <c r="D337" s="18"/>
      <c r="E337" s="18"/>
      <c r="F337" s="18"/>
      <c r="I337" s="18"/>
      <c r="L337" s="18"/>
      <c r="T337" s="18"/>
      <c r="X337" s="18"/>
      <c r="AB337" s="18"/>
    </row>
    <row r="338" spans="1:28" x14ac:dyDescent="0.25">
      <c r="A338" s="18"/>
      <c r="B338" s="18"/>
      <c r="C338" s="18"/>
      <c r="D338" s="18"/>
      <c r="E338" s="18"/>
      <c r="F338" s="18"/>
      <c r="I338" s="18"/>
      <c r="L338" s="18"/>
      <c r="T338" s="18"/>
      <c r="X338" s="18"/>
      <c r="AB338" s="18"/>
    </row>
    <row r="339" spans="1:28" x14ac:dyDescent="0.25">
      <c r="A339" s="18"/>
      <c r="B339" s="18"/>
      <c r="C339" s="18"/>
      <c r="D339" s="18"/>
      <c r="E339" s="18"/>
      <c r="F339" s="18"/>
      <c r="I339" s="18"/>
      <c r="L339" s="18"/>
      <c r="T339" s="18"/>
      <c r="X339" s="18"/>
      <c r="AB339" s="18"/>
    </row>
    <row r="340" spans="1:28" x14ac:dyDescent="0.25">
      <c r="A340" s="18"/>
      <c r="B340" s="18"/>
      <c r="C340" s="18"/>
      <c r="D340" s="18"/>
      <c r="E340" s="18"/>
      <c r="F340" s="18"/>
      <c r="I340" s="18"/>
      <c r="L340" s="18"/>
      <c r="T340" s="18"/>
      <c r="X340" s="18"/>
      <c r="AB340" s="18"/>
    </row>
    <row r="341" spans="1:28" x14ac:dyDescent="0.25">
      <c r="A341" s="18"/>
      <c r="B341" s="18"/>
      <c r="C341" s="18"/>
      <c r="D341" s="18"/>
      <c r="E341" s="18"/>
      <c r="F341" s="18"/>
      <c r="I341" s="18"/>
      <c r="L341" s="18"/>
      <c r="T341" s="18"/>
      <c r="X341" s="18"/>
      <c r="AB341" s="18"/>
    </row>
    <row r="342" spans="1:28" x14ac:dyDescent="0.25">
      <c r="A342" s="18"/>
      <c r="B342" s="18"/>
      <c r="C342" s="18"/>
      <c r="D342" s="18"/>
      <c r="E342" s="18"/>
      <c r="F342" s="18"/>
      <c r="I342" s="18"/>
      <c r="L342" s="18"/>
      <c r="T342" s="18"/>
      <c r="X342" s="18"/>
      <c r="AB342" s="18"/>
    </row>
    <row r="343" spans="1:28" x14ac:dyDescent="0.25">
      <c r="A343" s="18"/>
      <c r="B343" s="18"/>
      <c r="C343" s="18"/>
      <c r="D343" s="18"/>
      <c r="E343" s="18"/>
      <c r="F343" s="18"/>
      <c r="I343" s="18"/>
      <c r="L343" s="18"/>
      <c r="T343" s="18"/>
      <c r="X343" s="18"/>
      <c r="AB343" s="18"/>
    </row>
    <row r="344" spans="1:28" x14ac:dyDescent="0.25">
      <c r="A344" s="18"/>
      <c r="B344" s="18"/>
      <c r="C344" s="18"/>
      <c r="D344" s="18"/>
      <c r="E344" s="18"/>
      <c r="F344" s="18"/>
      <c r="I344" s="18"/>
      <c r="L344" s="18"/>
      <c r="T344" s="18"/>
      <c r="X344" s="18"/>
      <c r="AB344" s="18"/>
    </row>
    <row r="345" spans="1:28" x14ac:dyDescent="0.25">
      <c r="A345" s="18"/>
      <c r="B345" s="18"/>
      <c r="C345" s="18"/>
      <c r="D345" s="18"/>
      <c r="E345" s="18"/>
      <c r="F345" s="18"/>
      <c r="I345" s="18"/>
      <c r="L345" s="18"/>
      <c r="T345" s="18"/>
      <c r="X345" s="18"/>
      <c r="AB345" s="18"/>
    </row>
    <row r="346" spans="1:28" x14ac:dyDescent="0.25">
      <c r="A346" s="18"/>
      <c r="B346" s="18"/>
      <c r="C346" s="18"/>
      <c r="D346" s="18"/>
      <c r="E346" s="18"/>
      <c r="F346" s="18"/>
      <c r="I346" s="18"/>
      <c r="L346" s="18"/>
      <c r="T346" s="18"/>
      <c r="X346" s="18"/>
      <c r="AB346" s="18"/>
    </row>
    <row r="347" spans="1:28" x14ac:dyDescent="0.25">
      <c r="A347" s="18"/>
      <c r="B347" s="18"/>
      <c r="C347" s="18"/>
      <c r="D347" s="18"/>
      <c r="E347" s="18"/>
      <c r="F347" s="18"/>
      <c r="I347" s="18"/>
      <c r="L347" s="18"/>
      <c r="T347" s="18"/>
      <c r="X347" s="18"/>
      <c r="AB347" s="18"/>
    </row>
    <row r="348" spans="1:28" x14ac:dyDescent="0.25">
      <c r="A348" s="18"/>
      <c r="B348" s="18"/>
      <c r="C348" s="18"/>
      <c r="D348" s="18"/>
      <c r="E348" s="18"/>
      <c r="F348" s="18"/>
      <c r="I348" s="18"/>
      <c r="L348" s="18"/>
      <c r="T348" s="18"/>
      <c r="X348" s="18"/>
      <c r="AB348" s="18"/>
    </row>
    <row r="349" spans="1:28" x14ac:dyDescent="0.25">
      <c r="A349" s="18"/>
      <c r="B349" s="18"/>
      <c r="C349" s="18"/>
      <c r="D349" s="18"/>
      <c r="E349" s="18"/>
      <c r="F349" s="18"/>
      <c r="I349" s="18"/>
      <c r="L349" s="18"/>
      <c r="T349" s="18"/>
      <c r="X349" s="18"/>
      <c r="AB349" s="18"/>
    </row>
    <row r="350" spans="1:28" x14ac:dyDescent="0.25">
      <c r="A350" s="18"/>
      <c r="B350" s="18"/>
      <c r="C350" s="18"/>
      <c r="D350" s="18"/>
      <c r="E350" s="18"/>
      <c r="F350" s="18"/>
      <c r="I350" s="18"/>
      <c r="L350" s="18"/>
      <c r="T350" s="18"/>
      <c r="X350" s="18"/>
      <c r="AB350" s="18"/>
    </row>
    <row r="351" spans="1:28" x14ac:dyDescent="0.25">
      <c r="A351" s="18"/>
      <c r="B351" s="18"/>
      <c r="C351" s="18"/>
      <c r="D351" s="18"/>
      <c r="E351" s="18"/>
      <c r="F351" s="18"/>
      <c r="I351" s="18"/>
      <c r="L351" s="18"/>
      <c r="T351" s="18"/>
      <c r="X351" s="18"/>
      <c r="AB351" s="18"/>
    </row>
    <row r="352" spans="1:28" x14ac:dyDescent="0.25">
      <c r="A352" s="18"/>
      <c r="B352" s="18"/>
      <c r="C352" s="18"/>
      <c r="D352" s="18"/>
      <c r="E352" s="18"/>
      <c r="F352" s="18"/>
      <c r="I352" s="18"/>
      <c r="L352" s="18"/>
      <c r="T352" s="18"/>
      <c r="X352" s="18"/>
      <c r="AB352" s="18"/>
    </row>
    <row r="353" spans="1:28" x14ac:dyDescent="0.25">
      <c r="A353" s="18"/>
      <c r="B353" s="18"/>
      <c r="C353" s="18"/>
      <c r="D353" s="18"/>
      <c r="E353" s="18"/>
      <c r="F353" s="18"/>
      <c r="I353" s="18"/>
      <c r="L353" s="18"/>
      <c r="T353" s="18"/>
      <c r="X353" s="18"/>
      <c r="AB353" s="18"/>
    </row>
    <row r="354" spans="1:28" x14ac:dyDescent="0.25">
      <c r="A354" s="18"/>
      <c r="B354" s="18"/>
      <c r="C354" s="18"/>
      <c r="D354" s="18"/>
      <c r="E354" s="18"/>
      <c r="F354" s="18"/>
      <c r="I354" s="18"/>
      <c r="L354" s="18"/>
      <c r="T354" s="18"/>
      <c r="X354" s="18"/>
      <c r="AB354" s="18"/>
    </row>
    <row r="355" spans="1:28" x14ac:dyDescent="0.25">
      <c r="A355" s="18"/>
      <c r="B355" s="18"/>
      <c r="C355" s="18"/>
      <c r="D355" s="18"/>
      <c r="E355" s="18"/>
      <c r="F355" s="18"/>
      <c r="I355" s="18"/>
      <c r="L355" s="18"/>
      <c r="T355" s="18"/>
      <c r="X355" s="18"/>
      <c r="AB355" s="18"/>
    </row>
    <row r="356" spans="1:28" x14ac:dyDescent="0.25">
      <c r="A356" s="18"/>
      <c r="B356" s="18"/>
      <c r="C356" s="18"/>
      <c r="D356" s="18"/>
      <c r="E356" s="18"/>
      <c r="F356" s="18"/>
      <c r="I356" s="18"/>
      <c r="L356" s="18"/>
      <c r="T356" s="18"/>
      <c r="X356" s="18"/>
      <c r="AB356" s="18"/>
    </row>
    <row r="357" spans="1:28" x14ac:dyDescent="0.25">
      <c r="A357" s="18"/>
      <c r="B357" s="18"/>
      <c r="C357" s="18"/>
      <c r="D357" s="18"/>
      <c r="E357" s="18"/>
      <c r="F357" s="18"/>
      <c r="I357" s="18"/>
      <c r="L357" s="18"/>
      <c r="T357" s="18"/>
      <c r="X357" s="18"/>
      <c r="AB357" s="18"/>
    </row>
    <row r="358" spans="1:28" x14ac:dyDescent="0.25">
      <c r="A358" s="18"/>
      <c r="B358" s="18"/>
      <c r="C358" s="18"/>
      <c r="D358" s="18"/>
      <c r="E358" s="18"/>
      <c r="F358" s="18"/>
      <c r="I358" s="18"/>
      <c r="L358" s="18"/>
      <c r="T358" s="18"/>
      <c r="X358" s="18"/>
      <c r="AB358" s="18"/>
    </row>
    <row r="359" spans="1:28" x14ac:dyDescent="0.25">
      <c r="A359" s="18"/>
      <c r="B359" s="18"/>
      <c r="C359" s="18"/>
      <c r="D359" s="18"/>
      <c r="E359" s="18"/>
      <c r="F359" s="18"/>
      <c r="I359" s="18"/>
      <c r="L359" s="18"/>
      <c r="T359" s="18"/>
      <c r="X359" s="18"/>
      <c r="AB359" s="18"/>
    </row>
    <row r="360" spans="1:28" x14ac:dyDescent="0.25">
      <c r="A360" s="18"/>
      <c r="B360" s="18"/>
      <c r="C360" s="18"/>
      <c r="D360" s="18"/>
      <c r="E360" s="18"/>
      <c r="F360" s="18"/>
      <c r="I360" s="18"/>
      <c r="L360" s="18"/>
      <c r="T360" s="18"/>
      <c r="X360" s="18"/>
      <c r="AB360" s="18"/>
    </row>
    <row r="361" spans="1:28" x14ac:dyDescent="0.25">
      <c r="A361" s="18"/>
      <c r="B361" s="18"/>
      <c r="C361" s="18"/>
      <c r="D361" s="18"/>
      <c r="E361" s="18"/>
      <c r="F361" s="18"/>
      <c r="I361" s="18"/>
      <c r="L361" s="18"/>
      <c r="T361" s="18"/>
      <c r="X361" s="18"/>
      <c r="AB361" s="18"/>
    </row>
    <row r="362" spans="1:28" x14ac:dyDescent="0.25">
      <c r="A362" s="18"/>
      <c r="B362" s="18"/>
      <c r="C362" s="18"/>
      <c r="D362" s="18"/>
      <c r="E362" s="18"/>
      <c r="F362" s="18"/>
      <c r="I362" s="18"/>
      <c r="L362" s="18"/>
      <c r="T362" s="18"/>
      <c r="X362" s="18"/>
      <c r="AB362" s="18"/>
    </row>
    <row r="363" spans="1:28" x14ac:dyDescent="0.25">
      <c r="A363" s="18"/>
      <c r="B363" s="18"/>
      <c r="C363" s="18"/>
      <c r="D363" s="18"/>
      <c r="E363" s="18"/>
      <c r="F363" s="18"/>
      <c r="I363" s="18"/>
      <c r="L363" s="18"/>
      <c r="T363" s="18"/>
      <c r="X363" s="18"/>
      <c r="AB363" s="18"/>
    </row>
    <row r="364" spans="1:28" x14ac:dyDescent="0.25">
      <c r="A364" s="18"/>
      <c r="B364" s="18"/>
      <c r="C364" s="18"/>
      <c r="D364" s="18"/>
      <c r="E364" s="18"/>
      <c r="F364" s="18"/>
      <c r="I364" s="18"/>
      <c r="L364" s="18"/>
      <c r="T364" s="18"/>
      <c r="X364" s="18"/>
      <c r="AB364" s="18"/>
    </row>
    <row r="365" spans="1:28" x14ac:dyDescent="0.25">
      <c r="A365" s="18"/>
      <c r="B365" s="18"/>
      <c r="C365" s="18"/>
      <c r="D365" s="18"/>
      <c r="E365" s="18"/>
      <c r="F365" s="18"/>
      <c r="I365" s="18"/>
      <c r="L365" s="18"/>
      <c r="T365" s="18"/>
      <c r="X365" s="18"/>
      <c r="AB365" s="18"/>
    </row>
    <row r="366" spans="1:28" x14ac:dyDescent="0.25">
      <c r="A366" s="18"/>
      <c r="B366" s="18"/>
      <c r="C366" s="18"/>
      <c r="D366" s="18"/>
      <c r="E366" s="18"/>
      <c r="F366" s="18"/>
      <c r="I366" s="18"/>
      <c r="L366" s="18"/>
      <c r="T366" s="18"/>
      <c r="X366" s="18"/>
      <c r="AB366" s="18"/>
    </row>
    <row r="367" spans="1:28" x14ac:dyDescent="0.25">
      <c r="A367" s="18"/>
      <c r="B367" s="18"/>
      <c r="C367" s="18"/>
      <c r="D367" s="18"/>
      <c r="E367" s="18"/>
      <c r="F367" s="18"/>
      <c r="I367" s="18"/>
      <c r="L367" s="18"/>
      <c r="T367" s="18"/>
      <c r="X367" s="18"/>
      <c r="AB367" s="18"/>
    </row>
    <row r="368" spans="1:28" x14ac:dyDescent="0.25">
      <c r="A368" s="18"/>
      <c r="B368" s="18"/>
      <c r="C368" s="18"/>
      <c r="D368" s="18"/>
      <c r="E368" s="18"/>
      <c r="F368" s="18"/>
      <c r="I368" s="18"/>
      <c r="L368" s="18"/>
      <c r="T368" s="18"/>
      <c r="X368" s="18"/>
      <c r="AB368" s="18"/>
    </row>
    <row r="369" spans="1:28" x14ac:dyDescent="0.25">
      <c r="A369" s="18"/>
      <c r="B369" s="18"/>
      <c r="C369" s="18"/>
      <c r="D369" s="18"/>
      <c r="E369" s="18"/>
      <c r="F369" s="18"/>
      <c r="I369" s="18"/>
      <c r="L369" s="18"/>
      <c r="T369" s="18"/>
      <c r="X369" s="18"/>
      <c r="AB369" s="18"/>
    </row>
    <row r="370" spans="1:28" x14ac:dyDescent="0.25">
      <c r="A370" s="18"/>
      <c r="B370" s="18"/>
      <c r="C370" s="18"/>
      <c r="D370" s="18"/>
      <c r="E370" s="18"/>
      <c r="F370" s="18"/>
      <c r="I370" s="18"/>
      <c r="L370" s="18"/>
      <c r="T370" s="18"/>
      <c r="X370" s="18"/>
      <c r="AB370" s="18"/>
    </row>
    <row r="371" spans="1:28" x14ac:dyDescent="0.25">
      <c r="A371" s="18"/>
      <c r="B371" s="18"/>
      <c r="C371" s="18"/>
      <c r="D371" s="18"/>
      <c r="E371" s="18"/>
      <c r="F371" s="18"/>
      <c r="I371" s="18"/>
      <c r="L371" s="18"/>
      <c r="T371" s="18"/>
      <c r="X371" s="18"/>
      <c r="AB371" s="18"/>
    </row>
    <row r="372" spans="1:28" x14ac:dyDescent="0.25">
      <c r="A372" s="18"/>
      <c r="B372" s="18"/>
      <c r="C372" s="18"/>
      <c r="D372" s="18"/>
      <c r="E372" s="18"/>
      <c r="F372" s="18"/>
      <c r="I372" s="18"/>
      <c r="L372" s="18"/>
      <c r="T372" s="18"/>
      <c r="X372" s="18"/>
      <c r="AB372" s="18"/>
    </row>
    <row r="373" spans="1:28" x14ac:dyDescent="0.25">
      <c r="A373" s="18"/>
      <c r="B373" s="18"/>
      <c r="C373" s="18"/>
      <c r="D373" s="18"/>
      <c r="E373" s="18"/>
      <c r="F373" s="18"/>
      <c r="I373" s="18"/>
      <c r="L373" s="18"/>
      <c r="T373" s="18"/>
      <c r="X373" s="18"/>
      <c r="AB373" s="18"/>
    </row>
    <row r="374" spans="1:28" x14ac:dyDescent="0.25">
      <c r="A374" s="18"/>
      <c r="B374" s="18"/>
      <c r="C374" s="18"/>
      <c r="D374" s="18"/>
      <c r="E374" s="18"/>
      <c r="F374" s="18"/>
      <c r="I374" s="18"/>
      <c r="L374" s="18"/>
      <c r="T374" s="18"/>
      <c r="X374" s="18"/>
      <c r="AB374" s="18"/>
    </row>
    <row r="375" spans="1:28" x14ac:dyDescent="0.25">
      <c r="A375" s="18"/>
      <c r="B375" s="18"/>
      <c r="C375" s="18"/>
      <c r="D375" s="18"/>
      <c r="E375" s="18"/>
      <c r="F375" s="18"/>
      <c r="I375" s="18"/>
      <c r="L375" s="18"/>
      <c r="T375" s="18"/>
      <c r="X375" s="18"/>
      <c r="AB375" s="18"/>
    </row>
    <row r="376" spans="1:28" x14ac:dyDescent="0.25">
      <c r="A376" s="18"/>
      <c r="B376" s="18"/>
      <c r="C376" s="18"/>
      <c r="D376" s="18"/>
      <c r="E376" s="18"/>
      <c r="F376" s="18"/>
      <c r="I376" s="18"/>
      <c r="L376" s="18"/>
      <c r="T376" s="18"/>
      <c r="X376" s="18"/>
      <c r="AB376" s="18"/>
    </row>
    <row r="377" spans="1:28" x14ac:dyDescent="0.25">
      <c r="A377" s="18"/>
      <c r="B377" s="18"/>
      <c r="C377" s="18"/>
      <c r="D377" s="18"/>
      <c r="E377" s="18"/>
      <c r="F377" s="18"/>
      <c r="I377" s="18"/>
      <c r="L377" s="18"/>
      <c r="T377" s="18"/>
      <c r="X377" s="18"/>
      <c r="AB377" s="18"/>
    </row>
    <row r="378" spans="1:28" x14ac:dyDescent="0.25">
      <c r="A378" s="18"/>
      <c r="B378" s="18"/>
      <c r="C378" s="18"/>
      <c r="D378" s="18"/>
      <c r="E378" s="18"/>
      <c r="F378" s="18"/>
      <c r="I378" s="18"/>
      <c r="L378" s="18"/>
      <c r="T378" s="18"/>
      <c r="X378" s="18"/>
      <c r="AB378" s="18"/>
    </row>
    <row r="379" spans="1:28" x14ac:dyDescent="0.25">
      <c r="A379" s="18"/>
      <c r="B379" s="18"/>
      <c r="C379" s="18"/>
      <c r="D379" s="18"/>
      <c r="E379" s="18"/>
      <c r="F379" s="18"/>
      <c r="I379" s="18"/>
      <c r="L379" s="18"/>
      <c r="T379" s="18"/>
      <c r="X379" s="18"/>
      <c r="AB379" s="18"/>
    </row>
    <row r="380" spans="1:28" x14ac:dyDescent="0.25">
      <c r="A380" s="18"/>
      <c r="B380" s="18"/>
      <c r="C380" s="18"/>
      <c r="D380" s="18"/>
      <c r="E380" s="18"/>
      <c r="F380" s="18"/>
      <c r="I380" s="18"/>
      <c r="L380" s="18"/>
      <c r="T380" s="18"/>
      <c r="X380" s="18"/>
      <c r="AB380" s="18"/>
    </row>
    <row r="381" spans="1:28" x14ac:dyDescent="0.25">
      <c r="A381" s="18"/>
      <c r="B381" s="18"/>
      <c r="C381" s="18"/>
      <c r="D381" s="18"/>
      <c r="E381" s="18"/>
      <c r="F381" s="18"/>
      <c r="I381" s="18"/>
      <c r="L381" s="18"/>
      <c r="T381" s="18"/>
      <c r="X381" s="18"/>
      <c r="AB381" s="18"/>
    </row>
    <row r="382" spans="1:28" x14ac:dyDescent="0.25">
      <c r="A382" s="18"/>
      <c r="B382" s="18"/>
      <c r="C382" s="18"/>
      <c r="D382" s="18"/>
      <c r="E382" s="18"/>
      <c r="F382" s="18"/>
      <c r="I382" s="18"/>
      <c r="L382" s="18"/>
      <c r="T382" s="18"/>
      <c r="X382" s="18"/>
      <c r="AB382" s="18"/>
    </row>
    <row r="383" spans="1:28" x14ac:dyDescent="0.25">
      <c r="A383" s="18"/>
      <c r="B383" s="18"/>
      <c r="C383" s="18"/>
      <c r="D383" s="18"/>
      <c r="E383" s="18"/>
      <c r="F383" s="18"/>
      <c r="I383" s="18"/>
      <c r="L383" s="18"/>
      <c r="T383" s="18"/>
      <c r="X383" s="18"/>
      <c r="AB383" s="18"/>
    </row>
    <row r="384" spans="1:28" x14ac:dyDescent="0.25">
      <c r="A384" s="18"/>
      <c r="B384" s="18"/>
      <c r="C384" s="18"/>
      <c r="D384" s="18"/>
      <c r="E384" s="18"/>
      <c r="F384" s="18"/>
      <c r="I384" s="18"/>
      <c r="L384" s="18"/>
      <c r="T384" s="18"/>
      <c r="X384" s="18"/>
      <c r="AB384" s="18"/>
    </row>
    <row r="385" spans="1:28" x14ac:dyDescent="0.25">
      <c r="A385" s="18"/>
      <c r="B385" s="18"/>
      <c r="C385" s="18"/>
      <c r="D385" s="18"/>
      <c r="E385" s="18"/>
      <c r="F385" s="18"/>
      <c r="I385" s="18"/>
      <c r="L385" s="18"/>
      <c r="T385" s="18"/>
      <c r="X385" s="18"/>
      <c r="AB385" s="18"/>
    </row>
    <row r="386" spans="1:28" x14ac:dyDescent="0.25">
      <c r="A386" s="18"/>
      <c r="B386" s="18"/>
      <c r="C386" s="18"/>
      <c r="D386" s="18"/>
      <c r="E386" s="18"/>
      <c r="F386" s="18"/>
      <c r="I386" s="18"/>
      <c r="L386" s="18"/>
      <c r="T386" s="18"/>
      <c r="X386" s="18"/>
      <c r="AB386" s="18"/>
    </row>
    <row r="387" spans="1:28" x14ac:dyDescent="0.25">
      <c r="A387" s="18"/>
      <c r="B387" s="18"/>
      <c r="C387" s="18"/>
      <c r="D387" s="18"/>
      <c r="E387" s="18"/>
      <c r="F387" s="18"/>
      <c r="I387" s="18"/>
      <c r="L387" s="18"/>
      <c r="T387" s="18"/>
      <c r="X387" s="18"/>
      <c r="AB387" s="18"/>
    </row>
    <row r="388" spans="1:28" x14ac:dyDescent="0.25">
      <c r="A388" s="18"/>
      <c r="B388" s="18"/>
      <c r="C388" s="18"/>
      <c r="D388" s="18"/>
      <c r="E388" s="18"/>
      <c r="F388" s="18"/>
      <c r="I388" s="18"/>
      <c r="L388" s="18"/>
      <c r="T388" s="18"/>
      <c r="X388" s="18"/>
      <c r="AB388" s="18"/>
    </row>
    <row r="389" spans="1:28" x14ac:dyDescent="0.25">
      <c r="A389" s="18"/>
      <c r="B389" s="18"/>
      <c r="C389" s="18"/>
      <c r="D389" s="18"/>
      <c r="E389" s="18"/>
      <c r="F389" s="18"/>
      <c r="I389" s="18"/>
      <c r="L389" s="18"/>
      <c r="T389" s="18"/>
      <c r="X389" s="18"/>
      <c r="AB389" s="18"/>
    </row>
    <row r="390" spans="1:28" x14ac:dyDescent="0.25">
      <c r="A390" s="18"/>
      <c r="B390" s="18"/>
      <c r="C390" s="18"/>
      <c r="D390" s="18"/>
      <c r="E390" s="18"/>
      <c r="F390" s="18"/>
      <c r="I390" s="18"/>
      <c r="L390" s="18"/>
      <c r="T390" s="18"/>
      <c r="X390" s="18"/>
      <c r="AB390" s="18"/>
    </row>
    <row r="391" spans="1:28" x14ac:dyDescent="0.25">
      <c r="A391" s="18"/>
      <c r="B391" s="18"/>
      <c r="C391" s="18"/>
      <c r="D391" s="18"/>
      <c r="E391" s="18"/>
      <c r="F391" s="18"/>
      <c r="I391" s="18"/>
      <c r="L391" s="18"/>
      <c r="T391" s="18"/>
      <c r="X391" s="18"/>
      <c r="AB391" s="18"/>
    </row>
    <row r="392" spans="1:28" x14ac:dyDescent="0.25">
      <c r="A392" s="18"/>
      <c r="B392" s="18"/>
      <c r="C392" s="18"/>
      <c r="D392" s="18"/>
      <c r="E392" s="18"/>
      <c r="F392" s="18"/>
      <c r="I392" s="18"/>
      <c r="L392" s="18"/>
      <c r="T392" s="18"/>
      <c r="X392" s="18"/>
      <c r="AB392" s="18"/>
    </row>
    <row r="393" spans="1:28" x14ac:dyDescent="0.25">
      <c r="A393" s="18"/>
      <c r="B393" s="18"/>
      <c r="C393" s="18"/>
      <c r="D393" s="18"/>
      <c r="E393" s="18"/>
      <c r="F393" s="18"/>
      <c r="I393" s="18"/>
      <c r="L393" s="18"/>
      <c r="T393" s="18"/>
      <c r="X393" s="18"/>
      <c r="AB393" s="18"/>
    </row>
    <row r="394" spans="1:28" x14ac:dyDescent="0.25">
      <c r="A394" s="18"/>
      <c r="B394" s="18"/>
      <c r="C394" s="18"/>
      <c r="D394" s="18"/>
      <c r="E394" s="18"/>
      <c r="F394" s="18"/>
      <c r="I394" s="18"/>
      <c r="L394" s="18"/>
      <c r="T394" s="18"/>
      <c r="X394" s="18"/>
      <c r="AB394" s="18"/>
    </row>
    <row r="395" spans="1:28" x14ac:dyDescent="0.25">
      <c r="A395" s="18"/>
      <c r="B395" s="18"/>
      <c r="C395" s="18"/>
      <c r="D395" s="18"/>
      <c r="E395" s="18"/>
      <c r="F395" s="18"/>
      <c r="I395" s="18"/>
      <c r="L395" s="18"/>
      <c r="T395" s="18"/>
      <c r="X395" s="18"/>
      <c r="AB395" s="18"/>
    </row>
    <row r="396" spans="1:28" x14ac:dyDescent="0.25">
      <c r="A396" s="18"/>
      <c r="B396" s="18"/>
      <c r="C396" s="18"/>
      <c r="D396" s="18"/>
      <c r="E396" s="18"/>
      <c r="F396" s="18"/>
      <c r="I396" s="18"/>
      <c r="L396" s="18"/>
      <c r="T396" s="18"/>
      <c r="X396" s="18"/>
      <c r="AB396" s="18"/>
    </row>
    <row r="397" spans="1:28" x14ac:dyDescent="0.25">
      <c r="A397" s="18"/>
      <c r="B397" s="18"/>
      <c r="C397" s="18"/>
      <c r="D397" s="18"/>
      <c r="E397" s="18"/>
      <c r="F397" s="18"/>
      <c r="I397" s="18"/>
      <c r="L397" s="18"/>
      <c r="T397" s="18"/>
      <c r="X397" s="18"/>
      <c r="AB397" s="18"/>
    </row>
    <row r="398" spans="1:28" x14ac:dyDescent="0.25">
      <c r="A398" s="18"/>
      <c r="B398" s="18"/>
      <c r="C398" s="18"/>
      <c r="D398" s="18"/>
      <c r="E398" s="18"/>
      <c r="F398" s="18"/>
      <c r="I398" s="18"/>
      <c r="L398" s="18"/>
      <c r="T398" s="18"/>
      <c r="X398" s="18"/>
      <c r="AB398" s="18"/>
    </row>
    <row r="399" spans="1:28" x14ac:dyDescent="0.25">
      <c r="A399" s="18"/>
      <c r="B399" s="18"/>
      <c r="C399" s="18"/>
      <c r="D399" s="18"/>
      <c r="E399" s="18"/>
      <c r="F399" s="18"/>
      <c r="I399" s="18"/>
      <c r="L399" s="18"/>
      <c r="T399" s="18"/>
      <c r="X399" s="18"/>
      <c r="AB399" s="18"/>
    </row>
    <row r="400" spans="1:28" x14ac:dyDescent="0.25">
      <c r="A400" s="18"/>
      <c r="B400" s="18"/>
      <c r="C400" s="18"/>
      <c r="D400" s="18"/>
      <c r="E400" s="18"/>
      <c r="F400" s="18"/>
      <c r="I400" s="18"/>
      <c r="L400" s="18"/>
      <c r="T400" s="18"/>
      <c r="X400" s="18"/>
      <c r="AB400" s="18"/>
    </row>
    <row r="401" spans="1:28" x14ac:dyDescent="0.25">
      <c r="A401" s="18"/>
      <c r="B401" s="18"/>
      <c r="C401" s="18"/>
      <c r="D401" s="18"/>
      <c r="E401" s="18"/>
      <c r="F401" s="18"/>
      <c r="I401" s="18"/>
      <c r="L401" s="18"/>
      <c r="T401" s="18"/>
      <c r="X401" s="18"/>
      <c r="AB401" s="18"/>
    </row>
    <row r="402" spans="1:28" x14ac:dyDescent="0.25">
      <c r="A402" s="18"/>
      <c r="B402" s="18"/>
      <c r="C402" s="18"/>
      <c r="D402" s="18"/>
      <c r="E402" s="18"/>
      <c r="F402" s="18"/>
      <c r="I402" s="18"/>
      <c r="L402" s="18"/>
      <c r="T402" s="18"/>
      <c r="X402" s="18"/>
      <c r="AB402" s="18"/>
    </row>
    <row r="403" spans="1:28" x14ac:dyDescent="0.25">
      <c r="A403" s="18"/>
      <c r="B403" s="18"/>
      <c r="C403" s="18"/>
      <c r="D403" s="18"/>
      <c r="E403" s="18"/>
      <c r="F403" s="18"/>
      <c r="I403" s="18"/>
      <c r="L403" s="18"/>
      <c r="T403" s="18"/>
      <c r="X403" s="18"/>
      <c r="AB403" s="18"/>
    </row>
    <row r="404" spans="1:28" x14ac:dyDescent="0.25">
      <c r="A404" s="18"/>
      <c r="B404" s="18"/>
      <c r="C404" s="18"/>
      <c r="D404" s="18"/>
      <c r="E404" s="18"/>
      <c r="F404" s="18"/>
      <c r="I404" s="18"/>
      <c r="L404" s="18"/>
      <c r="T404" s="18"/>
      <c r="X404" s="18"/>
      <c r="AB404" s="18"/>
    </row>
    <row r="405" spans="1:28" x14ac:dyDescent="0.25">
      <c r="A405" s="18"/>
      <c r="B405" s="18"/>
      <c r="C405" s="18"/>
      <c r="D405" s="18"/>
      <c r="E405" s="18"/>
      <c r="F405" s="18"/>
      <c r="I405" s="18"/>
      <c r="L405" s="18"/>
      <c r="T405" s="18"/>
      <c r="X405" s="18"/>
      <c r="AB405" s="18"/>
    </row>
    <row r="406" spans="1:28" x14ac:dyDescent="0.25">
      <c r="A406" s="18"/>
      <c r="B406" s="18"/>
      <c r="C406" s="18"/>
      <c r="D406" s="18"/>
      <c r="E406" s="18"/>
      <c r="F406" s="18"/>
      <c r="I406" s="18"/>
      <c r="L406" s="18"/>
      <c r="T406" s="18"/>
      <c r="X406" s="18"/>
      <c r="AB406" s="18"/>
    </row>
    <row r="407" spans="1:28" x14ac:dyDescent="0.25">
      <c r="A407" s="18"/>
      <c r="B407" s="18"/>
      <c r="C407" s="18"/>
      <c r="D407" s="18"/>
      <c r="E407" s="18"/>
      <c r="F407" s="18"/>
      <c r="I407" s="18"/>
      <c r="L407" s="18"/>
      <c r="T407" s="18"/>
      <c r="X407" s="18"/>
      <c r="AB407" s="18"/>
    </row>
    <row r="408" spans="1:28" x14ac:dyDescent="0.25">
      <c r="A408" s="18"/>
      <c r="B408" s="18"/>
      <c r="C408" s="18"/>
      <c r="D408" s="18"/>
      <c r="E408" s="18"/>
      <c r="F408" s="18"/>
      <c r="I408" s="18"/>
      <c r="L408" s="18"/>
      <c r="T408" s="18"/>
      <c r="X408" s="18"/>
      <c r="AB408" s="18"/>
    </row>
    <row r="409" spans="1:28" x14ac:dyDescent="0.25">
      <c r="A409" s="18"/>
      <c r="B409" s="18"/>
      <c r="C409" s="18"/>
      <c r="D409" s="18"/>
      <c r="E409" s="18"/>
      <c r="F409" s="18"/>
      <c r="I409" s="18"/>
      <c r="L409" s="18"/>
      <c r="T409" s="18"/>
      <c r="X409" s="18"/>
      <c r="AB409" s="18"/>
    </row>
    <row r="410" spans="1:28" x14ac:dyDescent="0.25">
      <c r="A410" s="18"/>
      <c r="B410" s="18"/>
      <c r="C410" s="18"/>
      <c r="D410" s="18"/>
      <c r="E410" s="18"/>
      <c r="F410" s="18"/>
      <c r="I410" s="18"/>
      <c r="L410" s="18"/>
      <c r="T410" s="18"/>
      <c r="X410" s="18"/>
      <c r="AB410" s="18"/>
    </row>
    <row r="411" spans="1:28" x14ac:dyDescent="0.25">
      <c r="A411" s="18"/>
      <c r="B411" s="18"/>
      <c r="C411" s="18"/>
      <c r="D411" s="18"/>
      <c r="E411" s="18"/>
      <c r="F411" s="18"/>
      <c r="I411" s="18"/>
      <c r="L411" s="18"/>
      <c r="T411" s="18"/>
      <c r="X411" s="18"/>
      <c r="AB411" s="18"/>
    </row>
    <row r="412" spans="1:28" x14ac:dyDescent="0.25">
      <c r="A412" s="18"/>
      <c r="B412" s="18"/>
      <c r="C412" s="18"/>
      <c r="D412" s="18"/>
      <c r="E412" s="18"/>
      <c r="F412" s="18"/>
      <c r="I412" s="18"/>
      <c r="L412" s="18"/>
      <c r="T412" s="18"/>
      <c r="X412" s="18"/>
      <c r="AB412" s="18"/>
    </row>
    <row r="413" spans="1:28" x14ac:dyDescent="0.25">
      <c r="A413" s="18"/>
      <c r="B413" s="18"/>
      <c r="C413" s="18"/>
      <c r="D413" s="18"/>
      <c r="E413" s="18"/>
      <c r="F413" s="18"/>
      <c r="I413" s="18"/>
      <c r="L413" s="18"/>
      <c r="T413" s="18"/>
      <c r="X413" s="18"/>
      <c r="AB413" s="18"/>
    </row>
    <row r="414" spans="1:28" x14ac:dyDescent="0.25">
      <c r="A414" s="18"/>
      <c r="B414" s="18"/>
      <c r="C414" s="18"/>
      <c r="D414" s="18"/>
      <c r="E414" s="18"/>
      <c r="F414" s="18"/>
      <c r="I414" s="18"/>
      <c r="L414" s="18"/>
      <c r="T414" s="18"/>
      <c r="X414" s="18"/>
      <c r="AB414" s="18"/>
    </row>
    <row r="415" spans="1:28" x14ac:dyDescent="0.25">
      <c r="A415" s="18"/>
      <c r="B415" s="18"/>
      <c r="C415" s="18"/>
      <c r="D415" s="18"/>
      <c r="E415" s="18"/>
      <c r="F415" s="18"/>
      <c r="I415" s="18"/>
      <c r="L415" s="18"/>
      <c r="T415" s="18"/>
      <c r="X415" s="18"/>
      <c r="AB415" s="18"/>
    </row>
    <row r="416" spans="1:28" x14ac:dyDescent="0.25">
      <c r="A416" s="18"/>
      <c r="B416" s="18"/>
      <c r="C416" s="18"/>
      <c r="D416" s="18"/>
      <c r="E416" s="18"/>
      <c r="F416" s="18"/>
      <c r="I416" s="18"/>
      <c r="L416" s="18"/>
      <c r="T416" s="18"/>
      <c r="X416" s="18"/>
      <c r="AB416" s="18"/>
    </row>
    <row r="417" spans="1:28" x14ac:dyDescent="0.25">
      <c r="A417" s="18"/>
      <c r="B417" s="18"/>
      <c r="C417" s="18"/>
      <c r="D417" s="18"/>
      <c r="E417" s="18"/>
      <c r="F417" s="18"/>
      <c r="I417" s="18"/>
      <c r="L417" s="18"/>
      <c r="T417" s="18"/>
      <c r="X417" s="18"/>
      <c r="AB417" s="18"/>
    </row>
    <row r="418" spans="1:28" x14ac:dyDescent="0.25">
      <c r="A418" s="18"/>
      <c r="B418" s="18"/>
      <c r="C418" s="18"/>
      <c r="D418" s="18"/>
      <c r="E418" s="18"/>
      <c r="F418" s="18"/>
      <c r="I418" s="18"/>
      <c r="L418" s="18"/>
      <c r="T418" s="18"/>
      <c r="X418" s="18"/>
      <c r="AB418" s="18"/>
    </row>
    <row r="419" spans="1:28" x14ac:dyDescent="0.25">
      <c r="A419" s="18"/>
      <c r="B419" s="18"/>
      <c r="C419" s="18"/>
      <c r="D419" s="18"/>
      <c r="E419" s="18"/>
      <c r="F419" s="18"/>
      <c r="I419" s="18"/>
      <c r="L419" s="18"/>
      <c r="T419" s="18"/>
      <c r="X419" s="18"/>
      <c r="AB419" s="18"/>
    </row>
    <row r="420" spans="1:28" x14ac:dyDescent="0.25">
      <c r="A420" s="18"/>
      <c r="B420" s="18"/>
      <c r="C420" s="18"/>
      <c r="D420" s="18"/>
      <c r="E420" s="18"/>
      <c r="F420" s="18"/>
      <c r="I420" s="18"/>
      <c r="L420" s="18"/>
      <c r="T420" s="18"/>
      <c r="X420" s="18"/>
      <c r="AB420" s="18"/>
    </row>
    <row r="421" spans="1:28" x14ac:dyDescent="0.25">
      <c r="A421" s="18"/>
      <c r="B421" s="18"/>
      <c r="C421" s="18"/>
      <c r="D421" s="18"/>
      <c r="E421" s="18"/>
      <c r="F421" s="18"/>
      <c r="I421" s="18"/>
      <c r="L421" s="18"/>
      <c r="T421" s="18"/>
      <c r="X421" s="18"/>
      <c r="AB421" s="18"/>
    </row>
    <row r="422" spans="1:28" x14ac:dyDescent="0.25">
      <c r="A422" s="18"/>
      <c r="B422" s="18"/>
      <c r="C422" s="18"/>
      <c r="D422" s="18"/>
      <c r="E422" s="18"/>
      <c r="F422" s="18"/>
      <c r="I422" s="18"/>
      <c r="L422" s="18"/>
      <c r="T422" s="18"/>
      <c r="X422" s="18"/>
      <c r="AB422" s="18"/>
    </row>
    <row r="423" spans="1:28" x14ac:dyDescent="0.25">
      <c r="A423" s="18"/>
      <c r="B423" s="18"/>
      <c r="C423" s="18"/>
      <c r="D423" s="18"/>
      <c r="E423" s="18"/>
      <c r="F423" s="18"/>
      <c r="I423" s="18"/>
      <c r="L423" s="18"/>
      <c r="T423" s="18"/>
      <c r="X423" s="18"/>
      <c r="AB423" s="18"/>
    </row>
    <row r="424" spans="1:28" x14ac:dyDescent="0.25">
      <c r="A424" s="18"/>
      <c r="B424" s="18"/>
      <c r="C424" s="18"/>
      <c r="D424" s="18"/>
      <c r="E424" s="18"/>
      <c r="F424" s="18"/>
      <c r="I424" s="18"/>
      <c r="L424" s="18"/>
      <c r="T424" s="18"/>
      <c r="X424" s="18"/>
      <c r="AB424" s="18"/>
    </row>
    <row r="425" spans="1:28" x14ac:dyDescent="0.25">
      <c r="A425" s="18"/>
      <c r="B425" s="18"/>
      <c r="C425" s="18"/>
      <c r="D425" s="18"/>
      <c r="E425" s="18"/>
      <c r="F425" s="18"/>
      <c r="I425" s="18"/>
      <c r="L425" s="18"/>
      <c r="T425" s="18"/>
      <c r="X425" s="18"/>
      <c r="AB425" s="18"/>
    </row>
    <row r="426" spans="1:28" x14ac:dyDescent="0.25">
      <c r="A426" s="18"/>
      <c r="B426" s="18"/>
      <c r="C426" s="18"/>
      <c r="D426" s="18"/>
      <c r="E426" s="18"/>
      <c r="F426" s="18"/>
      <c r="I426" s="18"/>
      <c r="L426" s="18"/>
      <c r="T426" s="18"/>
      <c r="X426" s="18"/>
      <c r="AB426" s="18"/>
    </row>
    <row r="427" spans="1:28" x14ac:dyDescent="0.25">
      <c r="A427" s="18"/>
      <c r="B427" s="18"/>
      <c r="C427" s="18"/>
      <c r="D427" s="18"/>
      <c r="E427" s="18"/>
      <c r="F427" s="18"/>
      <c r="I427" s="18"/>
      <c r="L427" s="18"/>
      <c r="T427" s="18"/>
      <c r="X427" s="18"/>
      <c r="AB427" s="18"/>
    </row>
    <row r="428" spans="1:28" x14ac:dyDescent="0.25">
      <c r="A428" s="18"/>
      <c r="B428" s="18"/>
      <c r="C428" s="18"/>
      <c r="D428" s="18"/>
      <c r="E428" s="18"/>
      <c r="F428" s="18"/>
      <c r="I428" s="18"/>
      <c r="L428" s="18"/>
      <c r="T428" s="18"/>
      <c r="X428" s="18"/>
      <c r="AB428" s="18"/>
    </row>
    <row r="429" spans="1:28" x14ac:dyDescent="0.25">
      <c r="A429" s="18"/>
      <c r="B429" s="18"/>
      <c r="C429" s="18"/>
      <c r="D429" s="18"/>
      <c r="E429" s="18"/>
      <c r="F429" s="18"/>
      <c r="I429" s="18"/>
      <c r="L429" s="18"/>
      <c r="T429" s="18"/>
      <c r="X429" s="18"/>
      <c r="AB429" s="18"/>
    </row>
    <row r="430" spans="1:28" x14ac:dyDescent="0.25">
      <c r="A430" s="18"/>
      <c r="B430" s="18"/>
      <c r="C430" s="18"/>
      <c r="D430" s="18"/>
      <c r="E430" s="18"/>
      <c r="F430" s="18"/>
      <c r="I430" s="18"/>
      <c r="L430" s="18"/>
      <c r="T430" s="18"/>
      <c r="X430" s="18"/>
      <c r="AB430" s="18"/>
    </row>
    <row r="431" spans="1:28" x14ac:dyDescent="0.25">
      <c r="A431" s="18"/>
      <c r="B431" s="18"/>
      <c r="C431" s="18"/>
      <c r="D431" s="18"/>
      <c r="E431" s="18"/>
      <c r="F431" s="18"/>
      <c r="I431" s="18"/>
      <c r="L431" s="18"/>
      <c r="T431" s="18"/>
      <c r="X431" s="18"/>
      <c r="AB431" s="18"/>
    </row>
    <row r="432" spans="1:28" x14ac:dyDescent="0.25">
      <c r="A432" s="18"/>
      <c r="B432" s="18"/>
      <c r="C432" s="18"/>
      <c r="D432" s="18"/>
      <c r="E432" s="18"/>
      <c r="F432" s="18"/>
      <c r="I432" s="18"/>
      <c r="L432" s="18"/>
      <c r="T432" s="18"/>
      <c r="X432" s="18"/>
      <c r="AB432" s="18"/>
    </row>
    <row r="433" spans="1:28" x14ac:dyDescent="0.25">
      <c r="A433" s="18"/>
      <c r="B433" s="18"/>
      <c r="C433" s="18"/>
      <c r="D433" s="18"/>
      <c r="E433" s="18"/>
      <c r="F433" s="18"/>
      <c r="I433" s="18"/>
      <c r="L433" s="18"/>
      <c r="T433" s="18"/>
      <c r="X433" s="18"/>
      <c r="AB433" s="18"/>
    </row>
    <row r="434" spans="1:28" x14ac:dyDescent="0.25">
      <c r="A434" s="18"/>
      <c r="B434" s="18"/>
      <c r="C434" s="18"/>
      <c r="D434" s="18"/>
      <c r="E434" s="18"/>
      <c r="F434" s="18"/>
      <c r="I434" s="18"/>
      <c r="L434" s="18"/>
      <c r="T434" s="18"/>
      <c r="X434" s="18"/>
      <c r="AB434" s="18"/>
    </row>
    <row r="435" spans="1:28" x14ac:dyDescent="0.25">
      <c r="A435" s="18"/>
      <c r="B435" s="18"/>
      <c r="C435" s="18"/>
      <c r="D435" s="18"/>
      <c r="E435" s="18"/>
      <c r="F435" s="18"/>
      <c r="I435" s="18"/>
      <c r="L435" s="18"/>
      <c r="T435" s="18"/>
      <c r="X435" s="18"/>
      <c r="AB435" s="18"/>
    </row>
    <row r="436" spans="1:28" x14ac:dyDescent="0.25">
      <c r="A436" s="18"/>
      <c r="B436" s="18"/>
      <c r="C436" s="18"/>
      <c r="D436" s="18"/>
      <c r="E436" s="18"/>
      <c r="F436" s="18"/>
      <c r="I436" s="18"/>
      <c r="L436" s="18"/>
      <c r="T436" s="18"/>
      <c r="X436" s="18"/>
      <c r="AB436" s="18"/>
    </row>
    <row r="437" spans="1:28" x14ac:dyDescent="0.25">
      <c r="A437" s="18"/>
      <c r="B437" s="18"/>
      <c r="C437" s="18"/>
      <c r="D437" s="18"/>
      <c r="E437" s="18"/>
      <c r="F437" s="18"/>
      <c r="I437" s="18"/>
      <c r="L437" s="18"/>
      <c r="T437" s="18"/>
      <c r="X437" s="18"/>
      <c r="AB437" s="18"/>
    </row>
    <row r="438" spans="1:28" x14ac:dyDescent="0.25">
      <c r="A438" s="18"/>
      <c r="B438" s="18"/>
      <c r="C438" s="18"/>
      <c r="D438" s="18"/>
      <c r="E438" s="18"/>
      <c r="F438" s="18"/>
      <c r="I438" s="18"/>
      <c r="L438" s="18"/>
      <c r="T438" s="18"/>
      <c r="X438" s="18"/>
      <c r="AB438" s="18"/>
    </row>
    <row r="439" spans="1:28" x14ac:dyDescent="0.25">
      <c r="A439" s="18"/>
      <c r="B439" s="18"/>
      <c r="C439" s="18"/>
      <c r="D439" s="18"/>
      <c r="E439" s="18"/>
      <c r="F439" s="18"/>
      <c r="I439" s="18"/>
      <c r="L439" s="18"/>
      <c r="T439" s="18"/>
      <c r="X439" s="18"/>
      <c r="AB439" s="18"/>
    </row>
    <row r="440" spans="1:28" x14ac:dyDescent="0.25">
      <c r="A440" s="18"/>
      <c r="B440" s="18"/>
      <c r="C440" s="18"/>
      <c r="D440" s="18"/>
      <c r="E440" s="18"/>
      <c r="F440" s="18"/>
      <c r="I440" s="18"/>
      <c r="L440" s="18"/>
      <c r="T440" s="18"/>
      <c r="X440" s="18"/>
      <c r="AB440" s="18"/>
    </row>
    <row r="441" spans="1:28" x14ac:dyDescent="0.25">
      <c r="A441" s="18"/>
      <c r="B441" s="18"/>
      <c r="C441" s="18"/>
      <c r="D441" s="18"/>
      <c r="E441" s="18"/>
      <c r="F441" s="18"/>
      <c r="I441" s="18"/>
      <c r="L441" s="18"/>
      <c r="T441" s="18"/>
      <c r="X441" s="18"/>
      <c r="AB441" s="18"/>
    </row>
    <row r="442" spans="1:28" x14ac:dyDescent="0.25">
      <c r="A442" s="18"/>
      <c r="B442" s="18"/>
      <c r="C442" s="18"/>
      <c r="D442" s="18"/>
      <c r="E442" s="18"/>
      <c r="F442" s="18"/>
      <c r="I442" s="18"/>
      <c r="L442" s="18"/>
      <c r="T442" s="18"/>
      <c r="X442" s="18"/>
      <c r="AB442" s="18"/>
    </row>
    <row r="443" spans="1:28" x14ac:dyDescent="0.25">
      <c r="A443" s="18"/>
      <c r="B443" s="18"/>
      <c r="C443" s="18"/>
      <c r="D443" s="18"/>
      <c r="E443" s="18"/>
      <c r="F443" s="18"/>
      <c r="I443" s="18"/>
      <c r="L443" s="18"/>
      <c r="T443" s="18"/>
      <c r="X443" s="18"/>
      <c r="AB443" s="18"/>
    </row>
    <row r="444" spans="1:28" x14ac:dyDescent="0.25">
      <c r="A444" s="18"/>
      <c r="B444" s="18"/>
      <c r="C444" s="18"/>
      <c r="D444" s="18"/>
      <c r="E444" s="18"/>
      <c r="F444" s="18"/>
      <c r="I444" s="18"/>
      <c r="L444" s="18"/>
      <c r="T444" s="18"/>
      <c r="X444" s="18"/>
      <c r="AB444" s="18"/>
    </row>
    <row r="445" spans="1:28" x14ac:dyDescent="0.25">
      <c r="A445" s="18"/>
      <c r="B445" s="18"/>
      <c r="C445" s="18"/>
      <c r="D445" s="18"/>
      <c r="E445" s="18"/>
      <c r="F445" s="18"/>
      <c r="I445" s="18"/>
      <c r="L445" s="18"/>
      <c r="T445" s="18"/>
      <c r="X445" s="18"/>
      <c r="AB445" s="18"/>
    </row>
    <row r="446" spans="1:28" x14ac:dyDescent="0.25">
      <c r="A446" s="18"/>
      <c r="B446" s="18"/>
      <c r="C446" s="18"/>
      <c r="D446" s="18"/>
      <c r="E446" s="18"/>
      <c r="F446" s="18"/>
      <c r="I446" s="18"/>
      <c r="L446" s="18"/>
      <c r="T446" s="18"/>
      <c r="X446" s="18"/>
      <c r="AB446" s="18"/>
    </row>
    <row r="447" spans="1:28" x14ac:dyDescent="0.25">
      <c r="A447" s="18"/>
      <c r="B447" s="18"/>
      <c r="C447" s="18"/>
      <c r="D447" s="18"/>
      <c r="E447" s="18"/>
      <c r="F447" s="18"/>
      <c r="I447" s="18"/>
      <c r="L447" s="18"/>
      <c r="T447" s="18"/>
      <c r="X447" s="18"/>
      <c r="AB447" s="18"/>
    </row>
    <row r="448" spans="1:28" x14ac:dyDescent="0.25">
      <c r="A448" s="18"/>
      <c r="B448" s="18"/>
      <c r="C448" s="18"/>
      <c r="D448" s="18"/>
      <c r="E448" s="18"/>
      <c r="F448" s="18"/>
      <c r="I448" s="18"/>
      <c r="L448" s="18"/>
      <c r="T448" s="18"/>
      <c r="X448" s="18"/>
      <c r="AB448" s="18"/>
    </row>
    <row r="449" spans="1:28" x14ac:dyDescent="0.25">
      <c r="A449" s="18"/>
      <c r="B449" s="18"/>
      <c r="C449" s="18"/>
      <c r="D449" s="18"/>
      <c r="E449" s="18"/>
      <c r="F449" s="18"/>
      <c r="I449" s="18"/>
      <c r="L449" s="18"/>
      <c r="T449" s="18"/>
      <c r="X449" s="18"/>
      <c r="AB449" s="18"/>
    </row>
    <row r="450" spans="1:28" x14ac:dyDescent="0.25">
      <c r="A450" s="18"/>
      <c r="B450" s="18"/>
      <c r="C450" s="18"/>
      <c r="D450" s="18"/>
      <c r="E450" s="18"/>
      <c r="F450" s="18"/>
      <c r="I450" s="18"/>
      <c r="L450" s="18"/>
      <c r="T450" s="18"/>
      <c r="X450" s="18"/>
      <c r="AB450" s="18"/>
    </row>
    <row r="451" spans="1:28" x14ac:dyDescent="0.25">
      <c r="A451" s="18"/>
      <c r="B451" s="18"/>
      <c r="C451" s="18"/>
      <c r="D451" s="18"/>
      <c r="E451" s="18"/>
      <c r="F451" s="18"/>
      <c r="I451" s="18"/>
      <c r="L451" s="18"/>
      <c r="T451" s="18"/>
      <c r="X451" s="18"/>
      <c r="AB451" s="18"/>
    </row>
    <row r="452" spans="1:28" x14ac:dyDescent="0.25">
      <c r="A452" s="18"/>
      <c r="B452" s="18"/>
      <c r="C452" s="18"/>
      <c r="D452" s="18"/>
      <c r="E452" s="18"/>
      <c r="F452" s="18"/>
      <c r="I452" s="18"/>
      <c r="L452" s="18"/>
      <c r="T452" s="18"/>
      <c r="X452" s="18"/>
      <c r="AB452" s="18"/>
    </row>
    <row r="453" spans="1:28" x14ac:dyDescent="0.25">
      <c r="A453" s="18"/>
      <c r="B453" s="18"/>
      <c r="C453" s="18"/>
      <c r="D453" s="18"/>
      <c r="E453" s="18"/>
      <c r="F453" s="18"/>
      <c r="I453" s="18"/>
      <c r="L453" s="18"/>
      <c r="T453" s="18"/>
      <c r="X453" s="18"/>
      <c r="AB453" s="18"/>
    </row>
    <row r="454" spans="1:28" x14ac:dyDescent="0.25">
      <c r="A454" s="18"/>
      <c r="B454" s="18"/>
      <c r="C454" s="18"/>
      <c r="D454" s="18"/>
      <c r="E454" s="18"/>
      <c r="F454" s="18"/>
      <c r="I454" s="18"/>
      <c r="L454" s="18"/>
      <c r="T454" s="18"/>
      <c r="X454" s="18"/>
      <c r="AB454" s="18"/>
    </row>
    <row r="455" spans="1:28" x14ac:dyDescent="0.25">
      <c r="A455" s="18"/>
      <c r="B455" s="18"/>
      <c r="C455" s="18"/>
      <c r="D455" s="18"/>
      <c r="E455" s="18"/>
      <c r="F455" s="18"/>
      <c r="I455" s="18"/>
      <c r="L455" s="18"/>
      <c r="T455" s="18"/>
      <c r="X455" s="18"/>
      <c r="AB455" s="18"/>
    </row>
    <row r="456" spans="1:28" x14ac:dyDescent="0.25">
      <c r="A456" s="18"/>
      <c r="B456" s="18"/>
      <c r="C456" s="18"/>
      <c r="D456" s="18"/>
      <c r="E456" s="18"/>
      <c r="F456" s="18"/>
      <c r="I456" s="18"/>
      <c r="L456" s="18"/>
      <c r="T456" s="18"/>
      <c r="X456" s="18"/>
      <c r="AB456" s="18"/>
    </row>
    <row r="457" spans="1:28" x14ac:dyDescent="0.25">
      <c r="A457" s="18"/>
      <c r="B457" s="18"/>
      <c r="C457" s="18"/>
      <c r="D457" s="18"/>
      <c r="E457" s="18"/>
      <c r="F457" s="18"/>
      <c r="I457" s="18"/>
      <c r="L457" s="18"/>
      <c r="T457" s="18"/>
      <c r="X457" s="18"/>
      <c r="AB457" s="18"/>
    </row>
    <row r="458" spans="1:28" x14ac:dyDescent="0.25">
      <c r="A458" s="18"/>
      <c r="B458" s="18"/>
      <c r="C458" s="18"/>
      <c r="D458" s="18"/>
      <c r="E458" s="18"/>
      <c r="F458" s="18"/>
      <c r="I458" s="18"/>
      <c r="L458" s="18"/>
      <c r="T458" s="18"/>
      <c r="X458" s="18"/>
      <c r="AB458" s="18"/>
    </row>
    <row r="459" spans="1:28" x14ac:dyDescent="0.25">
      <c r="A459" s="18"/>
      <c r="B459" s="18"/>
      <c r="C459" s="18"/>
      <c r="D459" s="18"/>
      <c r="E459" s="18"/>
      <c r="F459" s="18"/>
      <c r="I459" s="18"/>
      <c r="L459" s="18"/>
      <c r="T459" s="18"/>
      <c r="X459" s="18"/>
      <c r="AB459" s="18"/>
    </row>
    <row r="460" spans="1:28" x14ac:dyDescent="0.25">
      <c r="A460" s="18"/>
      <c r="B460" s="18"/>
      <c r="C460" s="18"/>
      <c r="D460" s="18"/>
      <c r="E460" s="18"/>
      <c r="F460" s="18"/>
      <c r="I460" s="18"/>
      <c r="L460" s="18"/>
      <c r="T460" s="18"/>
      <c r="X460" s="18"/>
      <c r="AB460" s="18"/>
    </row>
    <row r="461" spans="1:28" x14ac:dyDescent="0.25">
      <c r="A461" s="18"/>
      <c r="B461" s="18"/>
      <c r="C461" s="18"/>
      <c r="D461" s="18"/>
      <c r="E461" s="18"/>
      <c r="F461" s="18"/>
      <c r="I461" s="18"/>
      <c r="L461" s="18"/>
      <c r="T461" s="18"/>
      <c r="X461" s="18"/>
      <c r="AB461" s="18"/>
    </row>
    <row r="462" spans="1:28" x14ac:dyDescent="0.25">
      <c r="A462" s="18"/>
      <c r="B462" s="18"/>
      <c r="C462" s="18"/>
      <c r="D462" s="18"/>
      <c r="E462" s="18"/>
      <c r="F462" s="18"/>
      <c r="I462" s="18"/>
      <c r="L462" s="18"/>
      <c r="T462" s="18"/>
      <c r="X462" s="18"/>
      <c r="AB462" s="18"/>
    </row>
    <row r="463" spans="1:28" x14ac:dyDescent="0.25">
      <c r="A463" s="18"/>
      <c r="B463" s="18"/>
      <c r="C463" s="18"/>
      <c r="D463" s="18"/>
      <c r="E463" s="18"/>
      <c r="F463" s="18"/>
      <c r="I463" s="18"/>
      <c r="L463" s="18"/>
      <c r="T463" s="18"/>
      <c r="X463" s="18"/>
      <c r="AB463" s="18"/>
    </row>
    <row r="464" spans="1:28" x14ac:dyDescent="0.25">
      <c r="A464" s="18"/>
      <c r="B464" s="18"/>
      <c r="C464" s="18"/>
      <c r="D464" s="18"/>
      <c r="E464" s="18"/>
      <c r="F464" s="18"/>
      <c r="I464" s="18"/>
      <c r="L464" s="18"/>
      <c r="T464" s="18"/>
      <c r="X464" s="18"/>
      <c r="AB464" s="18"/>
    </row>
    <row r="465" spans="1:28" x14ac:dyDescent="0.25">
      <c r="A465" s="18"/>
      <c r="B465" s="18"/>
      <c r="C465" s="18"/>
      <c r="D465" s="18"/>
      <c r="E465" s="18"/>
      <c r="F465" s="18"/>
      <c r="I465" s="18"/>
      <c r="L465" s="18"/>
      <c r="T465" s="18"/>
      <c r="X465" s="18"/>
      <c r="AB465" s="18"/>
    </row>
    <row r="466" spans="1:28" x14ac:dyDescent="0.25">
      <c r="A466" s="18"/>
      <c r="B466" s="18"/>
      <c r="C466" s="18"/>
      <c r="D466" s="18"/>
      <c r="E466" s="18"/>
      <c r="F466" s="18"/>
      <c r="I466" s="18"/>
      <c r="L466" s="18"/>
      <c r="T466" s="18"/>
      <c r="X466" s="18"/>
      <c r="AB466" s="18"/>
    </row>
    <row r="467" spans="1:28" x14ac:dyDescent="0.25">
      <c r="A467" s="18"/>
      <c r="B467" s="18"/>
      <c r="C467" s="18"/>
      <c r="D467" s="18"/>
      <c r="E467" s="18"/>
      <c r="F467" s="18"/>
      <c r="I467" s="18"/>
      <c r="L467" s="18"/>
      <c r="T467" s="18"/>
      <c r="X467" s="18"/>
      <c r="AB467" s="18"/>
    </row>
    <row r="468" spans="1:28" x14ac:dyDescent="0.25">
      <c r="A468" s="18"/>
      <c r="B468" s="18"/>
      <c r="C468" s="18"/>
      <c r="D468" s="18"/>
      <c r="E468" s="18"/>
      <c r="F468" s="18"/>
      <c r="I468" s="18"/>
      <c r="L468" s="18"/>
      <c r="T468" s="18"/>
      <c r="X468" s="18"/>
      <c r="AB468" s="18"/>
    </row>
    <row r="469" spans="1:28" x14ac:dyDescent="0.25">
      <c r="A469" s="18"/>
      <c r="B469" s="18"/>
      <c r="C469" s="18"/>
      <c r="D469" s="18"/>
      <c r="E469" s="18"/>
      <c r="F469" s="18"/>
      <c r="I469" s="18"/>
      <c r="L469" s="18"/>
      <c r="T469" s="18"/>
      <c r="X469" s="18"/>
      <c r="AB469" s="18"/>
    </row>
    <row r="470" spans="1:28" x14ac:dyDescent="0.25">
      <c r="A470" s="18"/>
      <c r="B470" s="18"/>
      <c r="C470" s="18"/>
      <c r="D470" s="18"/>
      <c r="E470" s="18"/>
      <c r="F470" s="18"/>
      <c r="I470" s="18"/>
      <c r="L470" s="18"/>
      <c r="T470" s="18"/>
      <c r="X470" s="18"/>
      <c r="AB470" s="18"/>
    </row>
    <row r="471" spans="1:28" x14ac:dyDescent="0.25">
      <c r="A471" s="18"/>
      <c r="B471" s="18"/>
      <c r="C471" s="18"/>
      <c r="D471" s="18"/>
      <c r="E471" s="18"/>
      <c r="F471" s="18"/>
      <c r="I471" s="18"/>
      <c r="L471" s="18"/>
      <c r="T471" s="18"/>
      <c r="X471" s="18"/>
      <c r="AB471" s="18"/>
    </row>
    <row r="472" spans="1:28" x14ac:dyDescent="0.25">
      <c r="A472" s="18"/>
      <c r="B472" s="18"/>
      <c r="C472" s="18"/>
      <c r="D472" s="18"/>
      <c r="E472" s="18"/>
      <c r="F472" s="18"/>
      <c r="I472" s="18"/>
      <c r="L472" s="18"/>
      <c r="T472" s="18"/>
      <c r="X472" s="18"/>
      <c r="AB472" s="18"/>
    </row>
    <row r="473" spans="1:28" x14ac:dyDescent="0.25">
      <c r="A473" s="18"/>
      <c r="B473" s="18"/>
      <c r="C473" s="18"/>
      <c r="D473" s="18"/>
      <c r="E473" s="18"/>
      <c r="F473" s="18"/>
      <c r="I473" s="18"/>
      <c r="L473" s="18"/>
      <c r="T473" s="18"/>
      <c r="X473" s="18"/>
      <c r="AB473" s="18"/>
    </row>
    <row r="474" spans="1:28" x14ac:dyDescent="0.25">
      <c r="A474" s="18"/>
      <c r="B474" s="18"/>
      <c r="C474" s="18"/>
      <c r="D474" s="18"/>
      <c r="E474" s="18"/>
      <c r="F474" s="18"/>
      <c r="I474" s="18"/>
      <c r="L474" s="18"/>
      <c r="T474" s="18"/>
      <c r="X474" s="18"/>
      <c r="AB474" s="18"/>
    </row>
    <row r="475" spans="1:28" x14ac:dyDescent="0.25">
      <c r="A475" s="18"/>
      <c r="B475" s="18"/>
      <c r="C475" s="18"/>
      <c r="D475" s="18"/>
      <c r="E475" s="18"/>
      <c r="F475" s="18"/>
      <c r="I475" s="18"/>
      <c r="L475" s="18"/>
      <c r="T475" s="18"/>
      <c r="X475" s="18"/>
      <c r="AB475" s="18"/>
    </row>
    <row r="476" spans="1:28" x14ac:dyDescent="0.25">
      <c r="A476" s="18"/>
      <c r="B476" s="18"/>
      <c r="C476" s="18"/>
      <c r="D476" s="18"/>
      <c r="E476" s="18"/>
      <c r="F476" s="18"/>
      <c r="I476" s="18"/>
      <c r="L476" s="18"/>
      <c r="T476" s="18"/>
      <c r="X476" s="18"/>
      <c r="AB476" s="18"/>
    </row>
    <row r="477" spans="1:28" x14ac:dyDescent="0.25">
      <c r="A477" s="18"/>
      <c r="B477" s="18"/>
      <c r="C477" s="18"/>
      <c r="D477" s="18"/>
      <c r="E477" s="18"/>
      <c r="F477" s="18"/>
      <c r="I477" s="18"/>
      <c r="L477" s="18"/>
      <c r="T477" s="18"/>
      <c r="X477" s="18"/>
      <c r="AB477" s="18"/>
    </row>
    <row r="478" spans="1:28" x14ac:dyDescent="0.25">
      <c r="A478" s="18"/>
      <c r="B478" s="18"/>
      <c r="C478" s="18"/>
      <c r="D478" s="18"/>
      <c r="E478" s="18"/>
      <c r="F478" s="18"/>
      <c r="I478" s="18"/>
      <c r="L478" s="18"/>
      <c r="T478" s="18"/>
      <c r="X478" s="18"/>
      <c r="AB478" s="18"/>
    </row>
    <row r="479" spans="1:28" x14ac:dyDescent="0.25">
      <c r="A479" s="18"/>
      <c r="B479" s="18"/>
      <c r="C479" s="18"/>
      <c r="D479" s="18"/>
      <c r="E479" s="18"/>
      <c r="F479" s="18"/>
      <c r="I479" s="18"/>
      <c r="L479" s="18"/>
      <c r="T479" s="18"/>
      <c r="X479" s="18"/>
      <c r="AB479" s="18"/>
    </row>
    <row r="480" spans="1:28" x14ac:dyDescent="0.25">
      <c r="A480" s="18"/>
      <c r="B480" s="18"/>
      <c r="C480" s="18"/>
      <c r="D480" s="18"/>
      <c r="E480" s="18"/>
      <c r="F480" s="18"/>
      <c r="I480" s="18"/>
      <c r="L480" s="18"/>
      <c r="T480" s="18"/>
      <c r="X480" s="18"/>
      <c r="AB480" s="18"/>
    </row>
    <row r="481" spans="1:28" x14ac:dyDescent="0.25">
      <c r="A481" s="18"/>
      <c r="B481" s="18"/>
      <c r="C481" s="18"/>
      <c r="D481" s="18"/>
      <c r="E481" s="18"/>
      <c r="F481" s="18"/>
      <c r="I481" s="18"/>
      <c r="L481" s="18"/>
      <c r="T481" s="18"/>
      <c r="X481" s="18"/>
      <c r="AB481" s="18"/>
    </row>
    <row r="482" spans="1:28" x14ac:dyDescent="0.25">
      <c r="A482" s="18"/>
      <c r="B482" s="18"/>
      <c r="C482" s="18"/>
      <c r="D482" s="18"/>
      <c r="E482" s="18"/>
      <c r="F482" s="18"/>
      <c r="I482" s="18"/>
      <c r="L482" s="18"/>
      <c r="T482" s="18"/>
      <c r="X482" s="18"/>
      <c r="AB482" s="18"/>
    </row>
    <row r="483" spans="1:28" x14ac:dyDescent="0.25">
      <c r="A483" s="18"/>
      <c r="B483" s="18"/>
      <c r="C483" s="18"/>
      <c r="D483" s="18"/>
      <c r="E483" s="18"/>
      <c r="F483" s="18"/>
      <c r="I483" s="18"/>
      <c r="L483" s="18"/>
      <c r="T483" s="18"/>
      <c r="X483" s="18"/>
      <c r="AB483" s="18"/>
    </row>
    <row r="484" spans="1:28" x14ac:dyDescent="0.25">
      <c r="A484" s="18"/>
      <c r="B484" s="18"/>
      <c r="C484" s="18"/>
      <c r="D484" s="18"/>
      <c r="E484" s="18"/>
      <c r="F484" s="18"/>
      <c r="I484" s="18"/>
      <c r="L484" s="18"/>
      <c r="T484" s="18"/>
      <c r="X484" s="18"/>
      <c r="AB484" s="18"/>
    </row>
    <row r="485" spans="1:28" x14ac:dyDescent="0.25">
      <c r="A485" s="18"/>
      <c r="B485" s="18"/>
      <c r="C485" s="18"/>
      <c r="D485" s="18"/>
      <c r="E485" s="18"/>
      <c r="F485" s="18"/>
      <c r="I485" s="18"/>
      <c r="L485" s="18"/>
      <c r="T485" s="18"/>
      <c r="X485" s="18"/>
      <c r="AB485" s="18"/>
    </row>
    <row r="486" spans="1:28" x14ac:dyDescent="0.25">
      <c r="A486" s="18"/>
      <c r="B486" s="18"/>
      <c r="C486" s="18"/>
      <c r="D486" s="18"/>
      <c r="E486" s="18"/>
      <c r="F486" s="18"/>
      <c r="I486" s="18"/>
      <c r="L486" s="18"/>
      <c r="T486" s="18"/>
      <c r="X486" s="18"/>
      <c r="AB486" s="18"/>
    </row>
    <row r="487" spans="1:28" x14ac:dyDescent="0.25">
      <c r="A487" s="18"/>
      <c r="B487" s="18"/>
      <c r="C487" s="18"/>
      <c r="D487" s="18"/>
      <c r="E487" s="18"/>
      <c r="F487" s="18"/>
      <c r="I487" s="18"/>
      <c r="L487" s="18"/>
      <c r="T487" s="18"/>
      <c r="X487" s="18"/>
      <c r="AB487" s="18"/>
    </row>
    <row r="488" spans="1:28" x14ac:dyDescent="0.25">
      <c r="A488" s="18"/>
      <c r="B488" s="18"/>
      <c r="C488" s="18"/>
      <c r="D488" s="18"/>
      <c r="E488" s="18"/>
      <c r="F488" s="18"/>
      <c r="I488" s="18"/>
      <c r="L488" s="18"/>
      <c r="T488" s="18"/>
      <c r="X488" s="18"/>
      <c r="AB488" s="18"/>
    </row>
    <row r="489" spans="1:28" x14ac:dyDescent="0.25">
      <c r="A489" s="18"/>
      <c r="B489" s="18"/>
      <c r="C489" s="18"/>
      <c r="D489" s="18"/>
      <c r="E489" s="18"/>
      <c r="F489" s="18"/>
      <c r="I489" s="18"/>
      <c r="L489" s="18"/>
      <c r="T489" s="18"/>
      <c r="X489" s="18"/>
      <c r="AB489" s="18"/>
    </row>
    <row r="490" spans="1:28" x14ac:dyDescent="0.25">
      <c r="A490" s="18"/>
      <c r="B490" s="18"/>
      <c r="C490" s="18"/>
      <c r="D490" s="18"/>
      <c r="E490" s="18"/>
      <c r="F490" s="18"/>
      <c r="I490" s="18"/>
      <c r="L490" s="18"/>
      <c r="T490" s="18"/>
      <c r="X490" s="18"/>
      <c r="AB490" s="18"/>
    </row>
    <row r="491" spans="1:28" x14ac:dyDescent="0.25">
      <c r="A491" s="18"/>
      <c r="B491" s="18"/>
      <c r="C491" s="18"/>
      <c r="D491" s="18"/>
      <c r="E491" s="18"/>
      <c r="F491" s="18"/>
      <c r="I491" s="18"/>
      <c r="L491" s="18"/>
      <c r="T491" s="18"/>
      <c r="X491" s="18"/>
      <c r="AB491" s="18"/>
    </row>
    <row r="492" spans="1:28" x14ac:dyDescent="0.25">
      <c r="A492" s="18"/>
      <c r="B492" s="18"/>
      <c r="C492" s="18"/>
      <c r="D492" s="18"/>
      <c r="E492" s="18"/>
      <c r="F492" s="18"/>
      <c r="I492" s="18"/>
      <c r="L492" s="18"/>
      <c r="T492" s="18"/>
      <c r="X492" s="18"/>
      <c r="AB492" s="18"/>
    </row>
    <row r="493" spans="1:28" x14ac:dyDescent="0.25">
      <c r="A493" s="18"/>
      <c r="B493" s="18"/>
      <c r="C493" s="18"/>
      <c r="D493" s="18"/>
      <c r="E493" s="18"/>
      <c r="F493" s="18"/>
      <c r="I493" s="18"/>
      <c r="L493" s="18"/>
      <c r="T493" s="18"/>
      <c r="X493" s="18"/>
      <c r="AB493" s="18"/>
    </row>
    <row r="494" spans="1:28" x14ac:dyDescent="0.25">
      <c r="A494" s="18"/>
      <c r="B494" s="18"/>
      <c r="C494" s="18"/>
      <c r="D494" s="18"/>
      <c r="E494" s="18"/>
      <c r="F494" s="18"/>
      <c r="I494" s="18"/>
      <c r="L494" s="18"/>
      <c r="T494" s="18"/>
      <c r="X494" s="18"/>
      <c r="AB494" s="18"/>
    </row>
    <row r="495" spans="1:28" x14ac:dyDescent="0.25">
      <c r="A495" s="18"/>
      <c r="B495" s="18"/>
      <c r="C495" s="18"/>
      <c r="D495" s="18"/>
      <c r="E495" s="18"/>
      <c r="F495" s="18"/>
      <c r="I495" s="18"/>
      <c r="L495" s="18"/>
      <c r="T495" s="18"/>
      <c r="X495" s="18"/>
      <c r="AB495" s="18"/>
    </row>
    <row r="496" spans="1:28" x14ac:dyDescent="0.25">
      <c r="A496" s="18"/>
      <c r="B496" s="18"/>
      <c r="C496" s="18"/>
      <c r="D496" s="18"/>
      <c r="E496" s="18"/>
      <c r="F496" s="18"/>
      <c r="I496" s="18"/>
      <c r="L496" s="18"/>
      <c r="T496" s="18"/>
      <c r="X496" s="18"/>
      <c r="AB496" s="18"/>
    </row>
    <row r="497" spans="1:28" x14ac:dyDescent="0.25">
      <c r="A497" s="18"/>
      <c r="B497" s="18"/>
      <c r="C497" s="18"/>
      <c r="D497" s="18"/>
      <c r="E497" s="18"/>
      <c r="F497" s="18"/>
      <c r="I497" s="18"/>
      <c r="L497" s="18"/>
      <c r="T497" s="18"/>
      <c r="X497" s="18"/>
      <c r="AB497" s="18"/>
    </row>
    <row r="498" spans="1:28" x14ac:dyDescent="0.25">
      <c r="A498" s="18"/>
      <c r="B498" s="18"/>
      <c r="C498" s="18"/>
      <c r="D498" s="18"/>
      <c r="E498" s="18"/>
      <c r="F498" s="18"/>
      <c r="I498" s="18"/>
      <c r="L498" s="18"/>
      <c r="T498" s="18"/>
      <c r="X498" s="18"/>
      <c r="AB498" s="18"/>
    </row>
    <row r="499" spans="1:28" x14ac:dyDescent="0.25">
      <c r="A499" s="18"/>
      <c r="B499" s="18"/>
      <c r="C499" s="18"/>
      <c r="D499" s="18"/>
      <c r="E499" s="18"/>
      <c r="F499" s="18"/>
      <c r="I499" s="18"/>
      <c r="L499" s="18"/>
      <c r="T499" s="18"/>
      <c r="X499" s="18"/>
      <c r="AB499" s="18"/>
    </row>
    <row r="500" spans="1:28" x14ac:dyDescent="0.25">
      <c r="A500" s="18"/>
      <c r="B500" s="18"/>
      <c r="C500" s="18"/>
      <c r="D500" s="18"/>
      <c r="E500" s="18"/>
      <c r="F500" s="18"/>
      <c r="I500" s="18"/>
      <c r="L500" s="18"/>
      <c r="T500" s="18"/>
      <c r="X500" s="18"/>
      <c r="AB500" s="18"/>
    </row>
    <row r="501" spans="1:28" x14ac:dyDescent="0.25">
      <c r="A501" s="18"/>
      <c r="B501" s="18"/>
      <c r="C501" s="18"/>
      <c r="D501" s="18"/>
      <c r="E501" s="18"/>
      <c r="F501" s="18"/>
      <c r="I501" s="18"/>
      <c r="L501" s="18"/>
      <c r="T501" s="18"/>
      <c r="X501" s="18"/>
      <c r="AB501" s="18"/>
    </row>
    <row r="502" spans="1:28" x14ac:dyDescent="0.25">
      <c r="A502" s="18"/>
      <c r="B502" s="18"/>
      <c r="C502" s="18"/>
      <c r="D502" s="18"/>
      <c r="E502" s="18"/>
      <c r="F502" s="18"/>
      <c r="I502" s="18"/>
      <c r="L502" s="18"/>
      <c r="T502" s="18"/>
      <c r="X502" s="18"/>
      <c r="AB502" s="18"/>
    </row>
    <row r="503" spans="1:28" x14ac:dyDescent="0.25">
      <c r="A503" s="18"/>
      <c r="B503" s="18"/>
      <c r="C503" s="18"/>
      <c r="D503" s="18"/>
      <c r="E503" s="18"/>
      <c r="F503" s="18"/>
      <c r="I503" s="18"/>
      <c r="L503" s="18"/>
      <c r="T503" s="18"/>
      <c r="X503" s="18"/>
      <c r="AB503" s="18"/>
    </row>
    <row r="504" spans="1:28" x14ac:dyDescent="0.25">
      <c r="A504" s="18"/>
      <c r="B504" s="18"/>
      <c r="C504" s="18"/>
      <c r="D504" s="18"/>
      <c r="E504" s="18"/>
      <c r="F504" s="18"/>
      <c r="I504" s="18"/>
      <c r="L504" s="18"/>
      <c r="T504" s="18"/>
      <c r="X504" s="18"/>
      <c r="AB504" s="18"/>
    </row>
    <row r="505" spans="1:28" x14ac:dyDescent="0.25">
      <c r="A505" s="18"/>
      <c r="B505" s="18"/>
      <c r="C505" s="18"/>
      <c r="D505" s="18"/>
      <c r="E505" s="18"/>
      <c r="F505" s="18"/>
      <c r="I505" s="18"/>
      <c r="L505" s="18"/>
      <c r="T505" s="18"/>
      <c r="X505" s="18"/>
      <c r="AB505" s="18"/>
    </row>
    <row r="506" spans="1:28" x14ac:dyDescent="0.25">
      <c r="A506" s="18"/>
      <c r="B506" s="18"/>
      <c r="C506" s="18"/>
      <c r="D506" s="18"/>
      <c r="E506" s="18"/>
      <c r="F506" s="18"/>
      <c r="I506" s="18"/>
      <c r="L506" s="18"/>
      <c r="T506" s="18"/>
      <c r="X506" s="18"/>
      <c r="AB506" s="18"/>
    </row>
    <row r="507" spans="1:28" x14ac:dyDescent="0.25">
      <c r="A507" s="18"/>
      <c r="B507" s="18"/>
      <c r="C507" s="18"/>
      <c r="D507" s="18"/>
      <c r="E507" s="18"/>
      <c r="F507" s="18"/>
      <c r="I507" s="18"/>
      <c r="L507" s="18"/>
      <c r="T507" s="18"/>
      <c r="X507" s="18"/>
      <c r="AB507" s="18"/>
    </row>
    <row r="508" spans="1:28" x14ac:dyDescent="0.25">
      <c r="A508" s="18"/>
      <c r="B508" s="18"/>
      <c r="C508" s="18"/>
      <c r="D508" s="18"/>
      <c r="E508" s="18"/>
      <c r="F508" s="18"/>
      <c r="I508" s="18"/>
      <c r="L508" s="18"/>
      <c r="T508" s="18"/>
      <c r="X508" s="18"/>
      <c r="AB508" s="18"/>
    </row>
    <row r="509" spans="1:28" x14ac:dyDescent="0.25">
      <c r="A509" s="18"/>
      <c r="B509" s="18"/>
      <c r="C509" s="18"/>
      <c r="D509" s="18"/>
      <c r="E509" s="18"/>
      <c r="F509" s="18"/>
      <c r="I509" s="18"/>
      <c r="L509" s="18"/>
      <c r="T509" s="18"/>
      <c r="X509" s="18"/>
      <c r="AB509" s="18"/>
    </row>
    <row r="510" spans="1:28" x14ac:dyDescent="0.25">
      <c r="A510" s="18"/>
      <c r="B510" s="18"/>
      <c r="C510" s="18"/>
      <c r="D510" s="18"/>
      <c r="E510" s="18"/>
      <c r="F510" s="18"/>
      <c r="I510" s="18"/>
      <c r="L510" s="18"/>
      <c r="T510" s="18"/>
      <c r="X510" s="18"/>
      <c r="AB510" s="18"/>
    </row>
    <row r="511" spans="1:28" x14ac:dyDescent="0.25">
      <c r="A511" s="18"/>
      <c r="B511" s="18"/>
      <c r="C511" s="18"/>
      <c r="D511" s="18"/>
      <c r="E511" s="18"/>
      <c r="F511" s="18"/>
      <c r="I511" s="18"/>
      <c r="L511" s="18"/>
      <c r="T511" s="18"/>
      <c r="X511" s="18"/>
      <c r="AB511" s="18"/>
    </row>
    <row r="512" spans="1:28" x14ac:dyDescent="0.25">
      <c r="A512" s="18"/>
      <c r="B512" s="18"/>
      <c r="C512" s="18"/>
      <c r="D512" s="18"/>
      <c r="E512" s="18"/>
      <c r="F512" s="18"/>
      <c r="I512" s="18"/>
      <c r="L512" s="18"/>
      <c r="T512" s="18"/>
      <c r="X512" s="18"/>
      <c r="AB512" s="18"/>
    </row>
    <row r="513" spans="1:28" x14ac:dyDescent="0.25">
      <c r="A513" s="18"/>
      <c r="B513" s="18"/>
      <c r="C513" s="18"/>
      <c r="D513" s="18"/>
      <c r="E513" s="18"/>
      <c r="F513" s="18"/>
      <c r="I513" s="18"/>
      <c r="L513" s="18"/>
      <c r="T513" s="18"/>
      <c r="X513" s="18"/>
      <c r="AB513" s="18"/>
    </row>
    <row r="514" spans="1:28" x14ac:dyDescent="0.25">
      <c r="A514" s="18"/>
      <c r="B514" s="18"/>
      <c r="C514" s="18"/>
      <c r="D514" s="18"/>
      <c r="E514" s="18"/>
      <c r="F514" s="18"/>
      <c r="I514" s="18"/>
      <c r="L514" s="18"/>
      <c r="T514" s="18"/>
      <c r="X514" s="18"/>
      <c r="AB514" s="18"/>
    </row>
    <row r="515" spans="1:28" x14ac:dyDescent="0.25">
      <c r="A515" s="18"/>
      <c r="B515" s="18"/>
      <c r="C515" s="18"/>
      <c r="D515" s="18"/>
      <c r="E515" s="18"/>
      <c r="F515" s="18"/>
      <c r="I515" s="18"/>
      <c r="L515" s="18"/>
      <c r="T515" s="18"/>
      <c r="X515" s="18"/>
      <c r="AB515" s="18"/>
    </row>
    <row r="516" spans="1:28" x14ac:dyDescent="0.25">
      <c r="A516" s="18"/>
      <c r="B516" s="18"/>
      <c r="C516" s="18"/>
      <c r="D516" s="18"/>
      <c r="E516" s="18"/>
      <c r="F516" s="18"/>
      <c r="I516" s="18"/>
      <c r="L516" s="18"/>
      <c r="T516" s="18"/>
      <c r="X516" s="18"/>
      <c r="AB516" s="18"/>
    </row>
    <row r="517" spans="1:28" x14ac:dyDescent="0.25">
      <c r="A517" s="18"/>
      <c r="B517" s="18"/>
      <c r="C517" s="18"/>
      <c r="D517" s="18"/>
      <c r="E517" s="18"/>
      <c r="F517" s="18"/>
      <c r="I517" s="18"/>
      <c r="L517" s="18"/>
      <c r="T517" s="18"/>
      <c r="X517" s="18"/>
      <c r="AB517" s="18"/>
    </row>
    <row r="518" spans="1:28" x14ac:dyDescent="0.25">
      <c r="A518" s="18"/>
      <c r="B518" s="18"/>
      <c r="C518" s="18"/>
      <c r="D518" s="18"/>
      <c r="E518" s="18"/>
      <c r="F518" s="18"/>
      <c r="I518" s="18"/>
      <c r="L518" s="18"/>
      <c r="T518" s="18"/>
      <c r="X518" s="18"/>
      <c r="AB518" s="18"/>
    </row>
    <row r="519" spans="1:28" x14ac:dyDescent="0.25">
      <c r="A519" s="18"/>
      <c r="B519" s="18"/>
      <c r="C519" s="18"/>
      <c r="D519" s="18"/>
      <c r="E519" s="18"/>
      <c r="F519" s="18"/>
      <c r="I519" s="18"/>
      <c r="L519" s="18"/>
      <c r="T519" s="18"/>
      <c r="X519" s="18"/>
      <c r="AB519" s="18"/>
    </row>
    <row r="520" spans="1:28" x14ac:dyDescent="0.25">
      <c r="A520" s="18"/>
      <c r="B520" s="18"/>
      <c r="C520" s="18"/>
      <c r="D520" s="18"/>
      <c r="E520" s="18"/>
      <c r="F520" s="18"/>
      <c r="I520" s="18"/>
      <c r="L520" s="18"/>
      <c r="T520" s="18"/>
      <c r="X520" s="18"/>
      <c r="AB520" s="18"/>
    </row>
    <row r="521" spans="1:28" x14ac:dyDescent="0.25">
      <c r="A521" s="18"/>
      <c r="B521" s="18"/>
      <c r="C521" s="18"/>
      <c r="D521" s="18"/>
      <c r="E521" s="18"/>
      <c r="F521" s="18"/>
      <c r="I521" s="18"/>
      <c r="L521" s="18"/>
      <c r="T521" s="18"/>
      <c r="X521" s="18"/>
      <c r="AB521" s="18"/>
    </row>
    <row r="522" spans="1:28" x14ac:dyDescent="0.25">
      <c r="A522" s="18"/>
      <c r="B522" s="18"/>
      <c r="C522" s="18"/>
      <c r="D522" s="18"/>
      <c r="E522" s="18"/>
      <c r="F522" s="18"/>
      <c r="I522" s="18"/>
      <c r="L522" s="18"/>
      <c r="T522" s="18"/>
      <c r="X522" s="18"/>
      <c r="AB522" s="18"/>
    </row>
    <row r="523" spans="1:28" x14ac:dyDescent="0.25">
      <c r="A523" s="18"/>
      <c r="B523" s="18"/>
      <c r="C523" s="18"/>
      <c r="D523" s="18"/>
      <c r="E523" s="18"/>
      <c r="F523" s="18"/>
      <c r="I523" s="18"/>
      <c r="L523" s="18"/>
      <c r="T523" s="18"/>
      <c r="X523" s="18"/>
      <c r="AB523" s="18"/>
    </row>
    <row r="524" spans="1:28" x14ac:dyDescent="0.25">
      <c r="A524" s="18"/>
      <c r="B524" s="18"/>
      <c r="C524" s="18"/>
      <c r="D524" s="18"/>
      <c r="E524" s="18"/>
      <c r="F524" s="18"/>
      <c r="I524" s="18"/>
      <c r="L524" s="18"/>
      <c r="T524" s="18"/>
      <c r="X524" s="18"/>
      <c r="AB524" s="18"/>
    </row>
    <row r="525" spans="1:28" x14ac:dyDescent="0.25">
      <c r="A525" s="18"/>
      <c r="B525" s="18"/>
      <c r="C525" s="18"/>
      <c r="D525" s="18"/>
      <c r="E525" s="18"/>
      <c r="F525" s="18"/>
      <c r="I525" s="18"/>
      <c r="L525" s="18"/>
      <c r="T525" s="18"/>
      <c r="X525" s="18"/>
      <c r="AB525" s="18"/>
    </row>
    <row r="526" spans="1:28" x14ac:dyDescent="0.25">
      <c r="A526" s="18"/>
      <c r="B526" s="18"/>
      <c r="C526" s="18"/>
      <c r="D526" s="18"/>
      <c r="E526" s="18"/>
      <c r="F526" s="18"/>
      <c r="I526" s="18"/>
      <c r="L526" s="18"/>
      <c r="T526" s="18"/>
      <c r="X526" s="18"/>
      <c r="AB526" s="18"/>
    </row>
    <row r="527" spans="1:28" x14ac:dyDescent="0.25">
      <c r="A527" s="18"/>
      <c r="B527" s="18"/>
      <c r="C527" s="18"/>
      <c r="D527" s="18"/>
      <c r="E527" s="18"/>
      <c r="F527" s="18"/>
      <c r="I527" s="18"/>
      <c r="L527" s="18"/>
      <c r="T527" s="18"/>
      <c r="X527" s="18"/>
      <c r="AB527" s="18"/>
    </row>
    <row r="528" spans="1:28" x14ac:dyDescent="0.25">
      <c r="A528" s="18"/>
      <c r="B528" s="18"/>
      <c r="C528" s="18"/>
      <c r="D528" s="18"/>
      <c r="E528" s="18"/>
      <c r="F528" s="18"/>
      <c r="I528" s="18"/>
      <c r="L528" s="18"/>
      <c r="T528" s="18"/>
      <c r="X528" s="18"/>
      <c r="AB528" s="18"/>
    </row>
    <row r="529" spans="1:28" x14ac:dyDescent="0.25">
      <c r="A529" s="18"/>
      <c r="B529" s="18"/>
      <c r="C529" s="18"/>
      <c r="D529" s="18"/>
      <c r="E529" s="18"/>
      <c r="F529" s="18"/>
      <c r="I529" s="18"/>
      <c r="L529" s="18"/>
      <c r="T529" s="18"/>
      <c r="X529" s="18"/>
      <c r="AB529" s="18"/>
    </row>
    <row r="530" spans="1:28" x14ac:dyDescent="0.25">
      <c r="A530" s="18"/>
      <c r="B530" s="18"/>
      <c r="C530" s="18"/>
      <c r="D530" s="18"/>
      <c r="E530" s="18"/>
      <c r="F530" s="18"/>
      <c r="I530" s="18"/>
      <c r="L530" s="18"/>
      <c r="T530" s="18"/>
      <c r="X530" s="18"/>
      <c r="AB530" s="18"/>
    </row>
    <row r="531" spans="1:28" x14ac:dyDescent="0.25">
      <c r="A531" s="18"/>
      <c r="B531" s="18"/>
      <c r="C531" s="18"/>
      <c r="D531" s="18"/>
      <c r="E531" s="18"/>
      <c r="F531" s="18"/>
      <c r="I531" s="18"/>
      <c r="L531" s="18"/>
      <c r="T531" s="18"/>
      <c r="X531" s="18"/>
      <c r="AB531" s="18"/>
    </row>
    <row r="532" spans="1:28" x14ac:dyDescent="0.25">
      <c r="A532" s="18"/>
      <c r="B532" s="18"/>
      <c r="C532" s="18"/>
      <c r="D532" s="18"/>
      <c r="E532" s="18"/>
      <c r="F532" s="18"/>
      <c r="I532" s="18"/>
      <c r="L532" s="18"/>
      <c r="T532" s="18"/>
      <c r="X532" s="18"/>
      <c r="AB532" s="18"/>
    </row>
    <row r="533" spans="1:28" x14ac:dyDescent="0.25">
      <c r="A533" s="18"/>
      <c r="B533" s="18"/>
      <c r="C533" s="18"/>
      <c r="D533" s="18"/>
      <c r="E533" s="18"/>
      <c r="F533" s="18"/>
      <c r="I533" s="18"/>
      <c r="L533" s="18"/>
      <c r="T533" s="18"/>
      <c r="X533" s="18"/>
      <c r="AB533" s="18"/>
    </row>
    <row r="534" spans="1:28" x14ac:dyDescent="0.25">
      <c r="A534" s="18"/>
      <c r="B534" s="18"/>
      <c r="C534" s="18"/>
      <c r="D534" s="18"/>
      <c r="E534" s="18"/>
      <c r="F534" s="18"/>
      <c r="I534" s="18"/>
      <c r="L534" s="18"/>
      <c r="T534" s="18"/>
      <c r="X534" s="18"/>
      <c r="AB534" s="18"/>
    </row>
    <row r="535" spans="1:28" x14ac:dyDescent="0.25">
      <c r="A535" s="18"/>
      <c r="B535" s="18"/>
      <c r="C535" s="18"/>
      <c r="D535" s="18"/>
      <c r="E535" s="18"/>
      <c r="F535" s="18"/>
      <c r="I535" s="18"/>
      <c r="L535" s="18"/>
      <c r="T535" s="18"/>
      <c r="X535" s="18"/>
      <c r="AB535" s="18"/>
    </row>
    <row r="536" spans="1:28" x14ac:dyDescent="0.25">
      <c r="A536" s="18"/>
      <c r="B536" s="18"/>
      <c r="C536" s="18"/>
      <c r="D536" s="18"/>
      <c r="E536" s="18"/>
      <c r="F536" s="18"/>
      <c r="I536" s="18"/>
      <c r="L536" s="18"/>
      <c r="T536" s="18"/>
      <c r="X536" s="18"/>
      <c r="AB536" s="18"/>
    </row>
    <row r="537" spans="1:28" x14ac:dyDescent="0.25">
      <c r="A537" s="18"/>
      <c r="B537" s="18"/>
      <c r="C537" s="18"/>
      <c r="D537" s="18"/>
      <c r="E537" s="18"/>
      <c r="F537" s="18"/>
      <c r="I537" s="18"/>
      <c r="L537" s="18"/>
      <c r="T537" s="18"/>
      <c r="X537" s="18"/>
      <c r="AB537" s="18"/>
    </row>
    <row r="538" spans="1:28" x14ac:dyDescent="0.25">
      <c r="A538" s="18"/>
      <c r="B538" s="18"/>
      <c r="C538" s="18"/>
      <c r="D538" s="18"/>
      <c r="E538" s="18"/>
      <c r="F538" s="18"/>
      <c r="I538" s="18"/>
      <c r="L538" s="18"/>
      <c r="T538" s="18"/>
      <c r="X538" s="18"/>
      <c r="AB538" s="18"/>
    </row>
    <row r="539" spans="1:28" x14ac:dyDescent="0.25">
      <c r="A539" s="18"/>
      <c r="B539" s="18"/>
      <c r="C539" s="18"/>
      <c r="D539" s="18"/>
      <c r="E539" s="18"/>
      <c r="F539" s="18"/>
      <c r="I539" s="18"/>
      <c r="L539" s="18"/>
      <c r="T539" s="18"/>
      <c r="X539" s="18"/>
      <c r="AB539" s="18"/>
    </row>
    <row r="540" spans="1:28" x14ac:dyDescent="0.25">
      <c r="A540" s="18"/>
      <c r="B540" s="18"/>
      <c r="C540" s="18"/>
      <c r="D540" s="18"/>
      <c r="E540" s="18"/>
      <c r="F540" s="18"/>
      <c r="I540" s="18"/>
      <c r="L540" s="18"/>
      <c r="T540" s="18"/>
      <c r="X540" s="18"/>
      <c r="AB540" s="18"/>
    </row>
    <row r="541" spans="1:28" x14ac:dyDescent="0.25">
      <c r="A541" s="18"/>
      <c r="B541" s="18"/>
      <c r="C541" s="18"/>
      <c r="D541" s="18"/>
      <c r="E541" s="18"/>
      <c r="F541" s="18"/>
      <c r="I541" s="18"/>
      <c r="L541" s="18"/>
      <c r="T541" s="18"/>
      <c r="X541" s="18"/>
      <c r="AB541" s="18"/>
    </row>
    <row r="542" spans="1:28" x14ac:dyDescent="0.25">
      <c r="A542" s="18"/>
      <c r="B542" s="18"/>
      <c r="C542" s="18"/>
      <c r="D542" s="18"/>
      <c r="E542" s="18"/>
      <c r="F542" s="18"/>
      <c r="I542" s="18"/>
      <c r="L542" s="18"/>
      <c r="T542" s="18"/>
      <c r="X542" s="18"/>
      <c r="AB542" s="18"/>
    </row>
    <row r="543" spans="1:28" x14ac:dyDescent="0.25">
      <c r="A543" s="18"/>
      <c r="B543" s="18"/>
      <c r="C543" s="18"/>
      <c r="D543" s="18"/>
      <c r="E543" s="18"/>
      <c r="F543" s="18"/>
      <c r="I543" s="18"/>
      <c r="L543" s="18"/>
      <c r="T543" s="18"/>
      <c r="X543" s="18"/>
      <c r="AB543" s="18"/>
    </row>
    <row r="544" spans="1:28" x14ac:dyDescent="0.25">
      <c r="A544" s="18"/>
      <c r="B544" s="18"/>
      <c r="C544" s="18"/>
      <c r="D544" s="18"/>
      <c r="E544" s="18"/>
      <c r="F544" s="18"/>
      <c r="I544" s="18"/>
      <c r="L544" s="18"/>
      <c r="T544" s="18"/>
      <c r="X544" s="18"/>
      <c r="AB544" s="18"/>
    </row>
    <row r="545" spans="1:28" x14ac:dyDescent="0.25">
      <c r="A545" s="18"/>
      <c r="B545" s="18"/>
      <c r="C545" s="18"/>
      <c r="D545" s="18"/>
      <c r="E545" s="18"/>
      <c r="F545" s="18"/>
      <c r="I545" s="18"/>
      <c r="L545" s="18"/>
      <c r="T545" s="18"/>
      <c r="X545" s="18"/>
      <c r="AB545" s="18"/>
    </row>
    <row r="546" spans="1:28" x14ac:dyDescent="0.25">
      <c r="A546" s="18"/>
      <c r="B546" s="18"/>
      <c r="C546" s="18"/>
      <c r="D546" s="18"/>
      <c r="E546" s="18"/>
      <c r="F546" s="18"/>
      <c r="I546" s="18"/>
      <c r="L546" s="18"/>
      <c r="T546" s="18"/>
      <c r="X546" s="18"/>
      <c r="AB546" s="18"/>
    </row>
    <row r="547" spans="1:28" x14ac:dyDescent="0.25">
      <c r="A547" s="18"/>
      <c r="B547" s="18"/>
      <c r="C547" s="18"/>
      <c r="D547" s="18"/>
      <c r="E547" s="18"/>
      <c r="F547" s="18"/>
      <c r="I547" s="18"/>
      <c r="L547" s="18"/>
      <c r="T547" s="18"/>
      <c r="X547" s="18"/>
      <c r="AB547" s="18"/>
    </row>
    <row r="548" spans="1:28" x14ac:dyDescent="0.25">
      <c r="A548" s="18"/>
      <c r="B548" s="18"/>
      <c r="C548" s="18"/>
      <c r="D548" s="18"/>
      <c r="E548" s="18"/>
      <c r="F548" s="18"/>
      <c r="I548" s="18"/>
      <c r="L548" s="18"/>
      <c r="T548" s="18"/>
      <c r="X548" s="18"/>
      <c r="AB548" s="18"/>
    </row>
    <row r="549" spans="1:28" x14ac:dyDescent="0.25">
      <c r="A549" s="18"/>
      <c r="B549" s="18"/>
      <c r="C549" s="18"/>
      <c r="D549" s="18"/>
      <c r="E549" s="18"/>
      <c r="F549" s="18"/>
      <c r="I549" s="18"/>
      <c r="L549" s="18"/>
      <c r="T549" s="18"/>
      <c r="X549" s="18"/>
      <c r="AB549" s="18"/>
    </row>
    <row r="550" spans="1:28" x14ac:dyDescent="0.25">
      <c r="A550" s="18"/>
      <c r="B550" s="18"/>
      <c r="C550" s="18"/>
      <c r="D550" s="18"/>
      <c r="E550" s="18"/>
      <c r="F550" s="18"/>
      <c r="I550" s="18"/>
      <c r="L550" s="18"/>
      <c r="T550" s="18"/>
      <c r="X550" s="18"/>
      <c r="AB550" s="18"/>
    </row>
    <row r="551" spans="1:28" x14ac:dyDescent="0.25">
      <c r="A551" s="18"/>
      <c r="B551" s="18"/>
      <c r="C551" s="18"/>
      <c r="D551" s="18"/>
      <c r="E551" s="18"/>
      <c r="F551" s="18"/>
      <c r="I551" s="18"/>
      <c r="L551" s="18"/>
      <c r="T551" s="18"/>
      <c r="X551" s="18"/>
      <c r="AB551" s="18"/>
    </row>
    <row r="552" spans="1:28" x14ac:dyDescent="0.25">
      <c r="A552" s="18"/>
      <c r="B552" s="18"/>
      <c r="C552" s="18"/>
      <c r="D552" s="18"/>
      <c r="E552" s="18"/>
      <c r="F552" s="18"/>
      <c r="I552" s="18"/>
      <c r="L552" s="18"/>
      <c r="T552" s="18"/>
      <c r="X552" s="18"/>
      <c r="AB552" s="18"/>
    </row>
    <row r="553" spans="1:28" x14ac:dyDescent="0.25">
      <c r="A553" s="18"/>
      <c r="B553" s="18"/>
      <c r="C553" s="18"/>
      <c r="D553" s="18"/>
      <c r="E553" s="18"/>
      <c r="F553" s="18"/>
      <c r="I553" s="18"/>
      <c r="L553" s="18"/>
      <c r="T553" s="18"/>
      <c r="X553" s="18"/>
      <c r="AB553" s="18"/>
    </row>
    <row r="554" spans="1:28" x14ac:dyDescent="0.25">
      <c r="A554" s="18"/>
      <c r="B554" s="18"/>
      <c r="C554" s="18"/>
      <c r="D554" s="18"/>
      <c r="E554" s="18"/>
      <c r="F554" s="18"/>
      <c r="I554" s="18"/>
      <c r="L554" s="18"/>
      <c r="T554" s="18"/>
      <c r="X554" s="18"/>
      <c r="AB554" s="18"/>
    </row>
    <row r="555" spans="1:28" x14ac:dyDescent="0.25">
      <c r="A555" s="18"/>
      <c r="B555" s="18"/>
      <c r="C555" s="18"/>
      <c r="D555" s="18"/>
      <c r="E555" s="18"/>
      <c r="F555" s="18"/>
      <c r="I555" s="18"/>
      <c r="L555" s="18"/>
      <c r="T555" s="18"/>
      <c r="X555" s="18"/>
      <c r="AB555" s="18"/>
    </row>
    <row r="556" spans="1:28" x14ac:dyDescent="0.25">
      <c r="A556" s="18"/>
      <c r="B556" s="18"/>
      <c r="C556" s="18"/>
      <c r="D556" s="18"/>
      <c r="E556" s="18"/>
      <c r="F556" s="18"/>
      <c r="I556" s="18"/>
      <c r="L556" s="18"/>
      <c r="T556" s="18"/>
      <c r="X556" s="18"/>
      <c r="AB556" s="18"/>
    </row>
    <row r="557" spans="1:28" x14ac:dyDescent="0.25">
      <c r="A557" s="18"/>
      <c r="B557" s="18"/>
      <c r="C557" s="18"/>
      <c r="D557" s="18"/>
      <c r="E557" s="18"/>
      <c r="F557" s="18"/>
      <c r="I557" s="18"/>
      <c r="L557" s="18"/>
      <c r="T557" s="18"/>
      <c r="X557" s="18"/>
      <c r="AB557" s="18"/>
    </row>
    <row r="558" spans="1:28" x14ac:dyDescent="0.25">
      <c r="A558" s="18"/>
      <c r="B558" s="18"/>
      <c r="C558" s="18"/>
      <c r="D558" s="18"/>
      <c r="E558" s="18"/>
      <c r="F558" s="18"/>
      <c r="I558" s="18"/>
      <c r="L558" s="18"/>
      <c r="T558" s="18"/>
      <c r="X558" s="18"/>
      <c r="AB558" s="18"/>
    </row>
    <row r="559" spans="1:28" x14ac:dyDescent="0.25">
      <c r="A559" s="18"/>
      <c r="B559" s="18"/>
      <c r="C559" s="18"/>
      <c r="D559" s="18"/>
      <c r="E559" s="18"/>
      <c r="F559" s="18"/>
      <c r="I559" s="18"/>
      <c r="L559" s="18"/>
      <c r="T559" s="18"/>
      <c r="X559" s="18"/>
      <c r="AB559" s="18"/>
    </row>
    <row r="560" spans="1:28" x14ac:dyDescent="0.25">
      <c r="A560" s="18"/>
      <c r="B560" s="18"/>
      <c r="C560" s="18"/>
      <c r="D560" s="18"/>
      <c r="E560" s="18"/>
      <c r="F560" s="18"/>
      <c r="I560" s="18"/>
      <c r="L560" s="18"/>
      <c r="T560" s="18"/>
      <c r="X560" s="18"/>
      <c r="AB560" s="18"/>
    </row>
    <row r="561" spans="1:28" x14ac:dyDescent="0.25">
      <c r="A561" s="18"/>
      <c r="B561" s="18"/>
      <c r="C561" s="18"/>
      <c r="D561" s="18"/>
      <c r="E561" s="18"/>
      <c r="F561" s="18"/>
      <c r="I561" s="18"/>
      <c r="L561" s="18"/>
      <c r="T561" s="18"/>
      <c r="X561" s="18"/>
      <c r="AB561" s="18"/>
    </row>
    <row r="562" spans="1:28" x14ac:dyDescent="0.25">
      <c r="A562" s="18"/>
      <c r="B562" s="18"/>
      <c r="C562" s="18"/>
      <c r="D562" s="18"/>
      <c r="E562" s="18"/>
      <c r="F562" s="18"/>
      <c r="I562" s="18"/>
      <c r="L562" s="18"/>
      <c r="T562" s="18"/>
      <c r="X562" s="18"/>
      <c r="AB562" s="18"/>
    </row>
    <row r="563" spans="1:28" x14ac:dyDescent="0.25">
      <c r="A563" s="18"/>
      <c r="B563" s="18"/>
      <c r="C563" s="18"/>
      <c r="D563" s="18"/>
      <c r="E563" s="18"/>
      <c r="F563" s="18"/>
      <c r="I563" s="18"/>
      <c r="L563" s="18"/>
      <c r="T563" s="18"/>
      <c r="X563" s="18"/>
      <c r="AB563" s="18"/>
    </row>
    <row r="564" spans="1:28" x14ac:dyDescent="0.25">
      <c r="A564" s="18"/>
      <c r="B564" s="18"/>
      <c r="C564" s="18"/>
      <c r="D564" s="18"/>
      <c r="E564" s="18"/>
      <c r="F564" s="18"/>
      <c r="I564" s="18"/>
      <c r="L564" s="18"/>
      <c r="T564" s="18"/>
      <c r="X564" s="18"/>
      <c r="AB564" s="18"/>
    </row>
    <row r="565" spans="1:28" x14ac:dyDescent="0.25">
      <c r="A565" s="18"/>
      <c r="B565" s="18"/>
      <c r="C565" s="18"/>
      <c r="D565" s="18"/>
      <c r="E565" s="18"/>
      <c r="F565" s="18"/>
      <c r="I565" s="18"/>
      <c r="L565" s="18"/>
      <c r="T565" s="18"/>
      <c r="X565" s="18"/>
      <c r="AB565" s="18"/>
    </row>
    <row r="566" spans="1:28" x14ac:dyDescent="0.25">
      <c r="A566" s="18"/>
      <c r="B566" s="18"/>
      <c r="C566" s="18"/>
      <c r="D566" s="18"/>
      <c r="E566" s="18"/>
      <c r="F566" s="18"/>
      <c r="I566" s="18"/>
      <c r="L566" s="18"/>
      <c r="T566" s="18"/>
      <c r="X566" s="18"/>
      <c r="AB566" s="18"/>
    </row>
    <row r="567" spans="1:28" x14ac:dyDescent="0.25">
      <c r="A567" s="18"/>
      <c r="B567" s="18"/>
      <c r="C567" s="18"/>
      <c r="D567" s="18"/>
      <c r="E567" s="18"/>
      <c r="F567" s="18"/>
      <c r="I567" s="18"/>
      <c r="L567" s="18"/>
      <c r="T567" s="18"/>
      <c r="X567" s="18"/>
      <c r="AB567" s="18"/>
    </row>
    <row r="568" spans="1:28" x14ac:dyDescent="0.25">
      <c r="A568" s="18"/>
      <c r="B568" s="18"/>
      <c r="C568" s="18"/>
      <c r="D568" s="18"/>
      <c r="E568" s="18"/>
      <c r="F568" s="18"/>
      <c r="I568" s="18"/>
      <c r="L568" s="18"/>
      <c r="T568" s="18"/>
      <c r="X568" s="18"/>
      <c r="AB568" s="18"/>
    </row>
    <row r="569" spans="1:28" x14ac:dyDescent="0.25">
      <c r="A569" s="18"/>
      <c r="B569" s="18"/>
      <c r="C569" s="18"/>
      <c r="D569" s="18"/>
      <c r="E569" s="18"/>
      <c r="F569" s="18"/>
      <c r="I569" s="18"/>
      <c r="L569" s="18"/>
      <c r="T569" s="18"/>
      <c r="X569" s="18"/>
      <c r="AB569" s="18"/>
    </row>
    <row r="570" spans="1:28" x14ac:dyDescent="0.25">
      <c r="A570" s="18"/>
      <c r="B570" s="18"/>
      <c r="C570" s="18"/>
      <c r="D570" s="18"/>
      <c r="E570" s="18"/>
      <c r="F570" s="18"/>
      <c r="I570" s="18"/>
      <c r="L570" s="18"/>
      <c r="T570" s="18"/>
      <c r="X570" s="18"/>
      <c r="AB570" s="18"/>
    </row>
    <row r="571" spans="1:28" x14ac:dyDescent="0.25">
      <c r="A571" s="18"/>
      <c r="B571" s="18"/>
      <c r="C571" s="18"/>
      <c r="D571" s="18"/>
      <c r="E571" s="18"/>
      <c r="F571" s="18"/>
      <c r="I571" s="18"/>
      <c r="L571" s="18"/>
      <c r="T571" s="18"/>
      <c r="X571" s="18"/>
      <c r="AB571" s="18"/>
    </row>
    <row r="572" spans="1:28" x14ac:dyDescent="0.25">
      <c r="A572" s="18"/>
      <c r="B572" s="18"/>
      <c r="C572" s="18"/>
      <c r="D572" s="18"/>
      <c r="E572" s="18"/>
      <c r="F572" s="18"/>
      <c r="I572" s="18"/>
      <c r="L572" s="18"/>
      <c r="T572" s="18"/>
      <c r="X572" s="18"/>
      <c r="AB572" s="18"/>
    </row>
    <row r="573" spans="1:28" x14ac:dyDescent="0.25">
      <c r="A573" s="18"/>
      <c r="B573" s="18"/>
      <c r="C573" s="18"/>
      <c r="D573" s="18"/>
      <c r="E573" s="18"/>
      <c r="F573" s="18"/>
      <c r="I573" s="18"/>
      <c r="L573" s="18"/>
      <c r="T573" s="18"/>
      <c r="X573" s="18"/>
      <c r="AB573" s="18"/>
    </row>
    <row r="574" spans="1:28" x14ac:dyDescent="0.25">
      <c r="A574" s="18"/>
      <c r="B574" s="18"/>
      <c r="C574" s="18"/>
      <c r="D574" s="18"/>
      <c r="E574" s="18"/>
      <c r="F574" s="18"/>
      <c r="I574" s="18"/>
      <c r="L574" s="18"/>
      <c r="T574" s="18"/>
      <c r="X574" s="18"/>
      <c r="AB574" s="18"/>
    </row>
    <row r="575" spans="1:28" x14ac:dyDescent="0.25">
      <c r="A575" s="18"/>
      <c r="B575" s="18"/>
      <c r="C575" s="18"/>
      <c r="D575" s="18"/>
      <c r="E575" s="18"/>
      <c r="F575" s="18"/>
      <c r="I575" s="18"/>
      <c r="L575" s="18"/>
      <c r="T575" s="18"/>
      <c r="X575" s="18"/>
      <c r="AB575" s="18"/>
    </row>
    <row r="576" spans="1:28" x14ac:dyDescent="0.25">
      <c r="A576" s="18"/>
      <c r="B576" s="18"/>
      <c r="C576" s="18"/>
      <c r="D576" s="18"/>
      <c r="E576" s="18"/>
      <c r="F576" s="18"/>
      <c r="I576" s="18"/>
      <c r="L576" s="18"/>
      <c r="T576" s="18"/>
      <c r="X576" s="18"/>
      <c r="AB576" s="18"/>
    </row>
    <row r="577" spans="1:28" x14ac:dyDescent="0.25">
      <c r="A577" s="18"/>
      <c r="B577" s="18"/>
      <c r="C577" s="18"/>
      <c r="D577" s="18"/>
      <c r="E577" s="18"/>
      <c r="F577" s="18"/>
      <c r="I577" s="18"/>
      <c r="L577" s="18"/>
      <c r="T577" s="18"/>
      <c r="X577" s="18"/>
      <c r="AB577" s="18"/>
    </row>
    <row r="578" spans="1:28" x14ac:dyDescent="0.25">
      <c r="A578" s="18"/>
      <c r="B578" s="18"/>
      <c r="C578" s="18"/>
      <c r="D578" s="18"/>
      <c r="E578" s="18"/>
      <c r="F578" s="18"/>
      <c r="I578" s="18"/>
      <c r="L578" s="18"/>
      <c r="T578" s="18"/>
      <c r="X578" s="18"/>
      <c r="AB578" s="18"/>
    </row>
    <row r="579" spans="1:28" x14ac:dyDescent="0.25">
      <c r="A579" s="18"/>
      <c r="B579" s="18"/>
      <c r="C579" s="18"/>
      <c r="D579" s="18"/>
      <c r="E579" s="18"/>
      <c r="F579" s="18"/>
      <c r="I579" s="18"/>
      <c r="L579" s="18"/>
      <c r="T579" s="18"/>
      <c r="X579" s="18"/>
      <c r="AB579" s="18"/>
    </row>
    <row r="580" spans="1:28" x14ac:dyDescent="0.25">
      <c r="A580" s="18"/>
      <c r="B580" s="18"/>
      <c r="C580" s="18"/>
      <c r="D580" s="18"/>
      <c r="E580" s="18"/>
      <c r="F580" s="18"/>
      <c r="I580" s="18"/>
      <c r="L580" s="18"/>
      <c r="T580" s="18"/>
      <c r="X580" s="18"/>
      <c r="AB580" s="18"/>
    </row>
    <row r="581" spans="1:28" x14ac:dyDescent="0.25">
      <c r="A581" s="18"/>
      <c r="B581" s="18"/>
      <c r="C581" s="18"/>
      <c r="D581" s="18"/>
      <c r="E581" s="18"/>
      <c r="F581" s="18"/>
      <c r="I581" s="18"/>
      <c r="L581" s="18"/>
      <c r="T581" s="18"/>
      <c r="X581" s="18"/>
      <c r="AB581" s="18"/>
    </row>
    <row r="582" spans="1:28" x14ac:dyDescent="0.25">
      <c r="A582" s="18"/>
      <c r="B582" s="18"/>
      <c r="C582" s="18"/>
      <c r="D582" s="18"/>
      <c r="E582" s="18"/>
      <c r="F582" s="18"/>
      <c r="I582" s="18"/>
      <c r="L582" s="18"/>
      <c r="T582" s="18"/>
      <c r="X582" s="18"/>
      <c r="AB582" s="18"/>
    </row>
    <row r="583" spans="1:28" x14ac:dyDescent="0.25">
      <c r="A583" s="18"/>
      <c r="B583" s="18"/>
      <c r="C583" s="18"/>
      <c r="D583" s="18"/>
      <c r="E583" s="18"/>
      <c r="F583" s="18"/>
      <c r="I583" s="18"/>
      <c r="L583" s="18"/>
      <c r="T583" s="18"/>
      <c r="X583" s="18"/>
      <c r="AB583" s="18"/>
    </row>
    <row r="584" spans="1:28" x14ac:dyDescent="0.25">
      <c r="A584" s="18"/>
      <c r="B584" s="18"/>
      <c r="C584" s="18"/>
      <c r="D584" s="18"/>
      <c r="E584" s="18"/>
      <c r="F584" s="18"/>
      <c r="I584" s="18"/>
      <c r="L584" s="18"/>
      <c r="T584" s="18"/>
      <c r="X584" s="18"/>
      <c r="AB584" s="18"/>
    </row>
    <row r="585" spans="1:28" x14ac:dyDescent="0.25">
      <c r="A585" s="18"/>
      <c r="B585" s="18"/>
      <c r="C585" s="18"/>
      <c r="D585" s="18"/>
      <c r="E585" s="18"/>
      <c r="F585" s="18"/>
      <c r="I585" s="18"/>
      <c r="L585" s="18"/>
      <c r="T585" s="18"/>
      <c r="X585" s="18"/>
      <c r="AB585" s="18"/>
    </row>
    <row r="586" spans="1:28" x14ac:dyDescent="0.25">
      <c r="A586" s="18"/>
      <c r="B586" s="18"/>
      <c r="C586" s="18"/>
      <c r="D586" s="18"/>
      <c r="E586" s="18"/>
      <c r="F586" s="18"/>
      <c r="I586" s="18"/>
      <c r="L586" s="18"/>
      <c r="T586" s="18"/>
      <c r="X586" s="18"/>
      <c r="AB586" s="18"/>
    </row>
    <row r="587" spans="1:28" x14ac:dyDescent="0.25">
      <c r="A587" s="18"/>
      <c r="B587" s="18"/>
      <c r="C587" s="18"/>
      <c r="D587" s="18"/>
      <c r="E587" s="18"/>
      <c r="F587" s="18"/>
      <c r="I587" s="18"/>
      <c r="L587" s="18"/>
      <c r="T587" s="18"/>
      <c r="X587" s="18"/>
      <c r="AB587" s="18"/>
    </row>
    <row r="588" spans="1:28" x14ac:dyDescent="0.25">
      <c r="A588" s="18"/>
      <c r="B588" s="18"/>
      <c r="C588" s="18"/>
      <c r="D588" s="18"/>
      <c r="E588" s="18"/>
      <c r="F588" s="18"/>
      <c r="I588" s="18"/>
      <c r="L588" s="18"/>
      <c r="T588" s="18"/>
      <c r="X588" s="18"/>
      <c r="AB588" s="18"/>
    </row>
    <row r="589" spans="1:28" x14ac:dyDescent="0.25">
      <c r="A589" s="18"/>
      <c r="B589" s="18"/>
      <c r="C589" s="18"/>
      <c r="D589" s="18"/>
      <c r="E589" s="18"/>
      <c r="F589" s="18"/>
      <c r="I589" s="18"/>
      <c r="L589" s="18"/>
      <c r="T589" s="18"/>
      <c r="X589" s="18"/>
      <c r="AB589" s="18"/>
    </row>
    <row r="590" spans="1:28" x14ac:dyDescent="0.25">
      <c r="A590" s="18"/>
      <c r="B590" s="18"/>
      <c r="C590" s="18"/>
      <c r="D590" s="18"/>
      <c r="E590" s="18"/>
      <c r="F590" s="18"/>
      <c r="I590" s="18"/>
      <c r="L590" s="18"/>
      <c r="T590" s="18"/>
      <c r="X590" s="18"/>
      <c r="AB590" s="18"/>
    </row>
    <row r="591" spans="1:28" x14ac:dyDescent="0.25">
      <c r="A591" s="18"/>
      <c r="B591" s="18"/>
      <c r="C591" s="18"/>
      <c r="D591" s="18"/>
      <c r="E591" s="18"/>
      <c r="F591" s="18"/>
      <c r="I591" s="18"/>
      <c r="L591" s="18"/>
      <c r="T591" s="18"/>
      <c r="X591" s="18"/>
      <c r="AB591" s="18"/>
    </row>
    <row r="592" spans="1:28" x14ac:dyDescent="0.25">
      <c r="A592" s="18"/>
      <c r="B592" s="18"/>
      <c r="C592" s="18"/>
      <c r="D592" s="18"/>
      <c r="E592" s="18"/>
      <c r="F592" s="18"/>
      <c r="I592" s="18"/>
      <c r="L592" s="18"/>
      <c r="T592" s="18"/>
      <c r="X592" s="18"/>
      <c r="AB592" s="18"/>
    </row>
    <row r="593" spans="1:28" x14ac:dyDescent="0.25">
      <c r="A593" s="18"/>
      <c r="B593" s="18"/>
      <c r="C593" s="18"/>
      <c r="D593" s="18"/>
      <c r="E593" s="18"/>
      <c r="F593" s="18"/>
      <c r="I593" s="18"/>
      <c r="L593" s="18"/>
      <c r="T593" s="18"/>
      <c r="X593" s="18"/>
      <c r="AB593" s="18"/>
    </row>
    <row r="594" spans="1:28" x14ac:dyDescent="0.25">
      <c r="A594" s="18"/>
      <c r="B594" s="18"/>
      <c r="C594" s="18"/>
      <c r="D594" s="18"/>
      <c r="E594" s="18"/>
      <c r="F594" s="18"/>
      <c r="I594" s="18"/>
      <c r="L594" s="18"/>
      <c r="T594" s="18"/>
      <c r="X594" s="18"/>
      <c r="AB594" s="18"/>
    </row>
    <row r="595" spans="1:28" x14ac:dyDescent="0.25">
      <c r="A595" s="18"/>
      <c r="B595" s="18"/>
      <c r="C595" s="18"/>
      <c r="D595" s="18"/>
      <c r="E595" s="18"/>
      <c r="F595" s="18"/>
      <c r="I595" s="18"/>
      <c r="L595" s="18"/>
      <c r="T595" s="18"/>
      <c r="X595" s="18"/>
      <c r="AB595" s="18"/>
    </row>
    <row r="596" spans="1:28" x14ac:dyDescent="0.25">
      <c r="A596" s="18"/>
      <c r="B596" s="18"/>
      <c r="C596" s="18"/>
      <c r="D596" s="18"/>
      <c r="E596" s="18"/>
      <c r="F596" s="18"/>
      <c r="I596" s="18"/>
      <c r="L596" s="18"/>
      <c r="T596" s="18"/>
      <c r="X596" s="18"/>
      <c r="AB596" s="18"/>
    </row>
    <row r="597" spans="1:28" x14ac:dyDescent="0.25">
      <c r="A597" s="18"/>
      <c r="B597" s="18"/>
      <c r="C597" s="18"/>
      <c r="D597" s="18"/>
      <c r="E597" s="18"/>
      <c r="F597" s="18"/>
      <c r="I597" s="18"/>
      <c r="L597" s="18"/>
      <c r="T597" s="18"/>
      <c r="X597" s="18"/>
      <c r="AB597" s="18"/>
    </row>
    <row r="598" spans="1:28" x14ac:dyDescent="0.25">
      <c r="A598" s="18"/>
      <c r="B598" s="18"/>
      <c r="C598" s="18"/>
      <c r="D598" s="18"/>
      <c r="E598" s="18"/>
      <c r="F598" s="18"/>
      <c r="I598" s="18"/>
      <c r="L598" s="18"/>
      <c r="T598" s="18"/>
      <c r="X598" s="18"/>
      <c r="AB598" s="18"/>
    </row>
    <row r="599" spans="1:28" x14ac:dyDescent="0.25">
      <c r="A599" s="18"/>
      <c r="B599" s="18"/>
      <c r="C599" s="18"/>
      <c r="D599" s="18"/>
      <c r="E599" s="18"/>
      <c r="F599" s="18"/>
      <c r="I599" s="18"/>
      <c r="L599" s="18"/>
      <c r="T599" s="18"/>
      <c r="X599" s="18"/>
      <c r="AB599" s="18"/>
    </row>
    <row r="600" spans="1:28" x14ac:dyDescent="0.25">
      <c r="A600" s="18"/>
      <c r="B600" s="18"/>
      <c r="C600" s="18"/>
      <c r="D600" s="18"/>
      <c r="E600" s="18"/>
      <c r="F600" s="18"/>
      <c r="I600" s="18"/>
      <c r="L600" s="18"/>
      <c r="T600" s="18"/>
      <c r="X600" s="18"/>
      <c r="AB600" s="18"/>
    </row>
    <row r="601" spans="1:28" x14ac:dyDescent="0.25">
      <c r="A601" s="18"/>
      <c r="B601" s="18"/>
      <c r="C601" s="18"/>
      <c r="D601" s="18"/>
      <c r="E601" s="18"/>
      <c r="F601" s="18"/>
      <c r="I601" s="18"/>
      <c r="L601" s="18"/>
      <c r="T601" s="18"/>
      <c r="X601" s="18"/>
      <c r="AB601" s="18"/>
    </row>
    <row r="602" spans="1:28" x14ac:dyDescent="0.25">
      <c r="A602" s="18"/>
      <c r="B602" s="18"/>
      <c r="C602" s="18"/>
      <c r="D602" s="18"/>
      <c r="E602" s="18"/>
      <c r="F602" s="18"/>
      <c r="I602" s="18"/>
      <c r="L602" s="18"/>
      <c r="T602" s="18"/>
      <c r="X602" s="18"/>
      <c r="AB602" s="18"/>
    </row>
    <row r="603" spans="1:28" x14ac:dyDescent="0.25">
      <c r="A603" s="18"/>
      <c r="B603" s="18"/>
      <c r="C603" s="18"/>
      <c r="D603" s="18"/>
      <c r="E603" s="18"/>
      <c r="F603" s="18"/>
      <c r="I603" s="18"/>
      <c r="L603" s="18"/>
      <c r="T603" s="18"/>
      <c r="X603" s="18"/>
      <c r="AB603" s="18"/>
    </row>
    <row r="604" spans="1:28" x14ac:dyDescent="0.25">
      <c r="A604" s="18"/>
      <c r="B604" s="18"/>
      <c r="C604" s="18"/>
      <c r="D604" s="18"/>
      <c r="E604" s="18"/>
      <c r="F604" s="18"/>
      <c r="I604" s="18"/>
      <c r="L604" s="18"/>
      <c r="T604" s="18"/>
      <c r="X604" s="18"/>
      <c r="AB604" s="18"/>
    </row>
    <row r="605" spans="1:28" x14ac:dyDescent="0.25">
      <c r="A605" s="18"/>
      <c r="B605" s="18"/>
      <c r="C605" s="18"/>
      <c r="D605" s="18"/>
      <c r="E605" s="18"/>
      <c r="F605" s="18"/>
      <c r="I605" s="18"/>
      <c r="L605" s="18"/>
      <c r="T605" s="18"/>
      <c r="X605" s="18"/>
      <c r="AB605" s="18"/>
    </row>
    <row r="606" spans="1:28" x14ac:dyDescent="0.25">
      <c r="A606" s="18"/>
      <c r="B606" s="18"/>
      <c r="C606" s="18"/>
      <c r="D606" s="18"/>
      <c r="E606" s="18"/>
      <c r="F606" s="18"/>
      <c r="I606" s="18"/>
      <c r="L606" s="18"/>
      <c r="T606" s="18"/>
      <c r="X606" s="18"/>
      <c r="AB606" s="18"/>
    </row>
    <row r="607" spans="1:28" x14ac:dyDescent="0.25">
      <c r="A607" s="18"/>
      <c r="B607" s="18"/>
      <c r="C607" s="18"/>
      <c r="D607" s="18"/>
      <c r="E607" s="18"/>
      <c r="F607" s="18"/>
      <c r="I607" s="18"/>
      <c r="L607" s="18"/>
      <c r="T607" s="18"/>
      <c r="X607" s="18"/>
      <c r="AB607" s="18"/>
    </row>
    <row r="608" spans="1:28" x14ac:dyDescent="0.25">
      <c r="A608" s="18"/>
      <c r="B608" s="18"/>
      <c r="C608" s="18"/>
      <c r="D608" s="18"/>
      <c r="E608" s="18"/>
      <c r="F608" s="18"/>
      <c r="I608" s="18"/>
      <c r="L608" s="18"/>
      <c r="T608" s="18"/>
      <c r="X608" s="18"/>
      <c r="AB608" s="18"/>
    </row>
    <row r="609" spans="1:28" x14ac:dyDescent="0.25">
      <c r="A609" s="18"/>
      <c r="B609" s="18"/>
      <c r="C609" s="18"/>
      <c r="D609" s="18"/>
      <c r="E609" s="18"/>
      <c r="F609" s="18"/>
      <c r="I609" s="18"/>
      <c r="L609" s="18"/>
      <c r="T609" s="18"/>
      <c r="X609" s="18"/>
      <c r="AB609" s="18"/>
    </row>
    <row r="610" spans="1:28" x14ac:dyDescent="0.25">
      <c r="A610" s="18"/>
      <c r="B610" s="18"/>
      <c r="C610" s="18"/>
      <c r="D610" s="18"/>
      <c r="E610" s="18"/>
      <c r="F610" s="18"/>
      <c r="I610" s="18"/>
      <c r="L610" s="18"/>
      <c r="T610" s="18"/>
      <c r="X610" s="18"/>
      <c r="AB610" s="18"/>
    </row>
    <row r="611" spans="1:28" x14ac:dyDescent="0.25">
      <c r="A611" s="18"/>
      <c r="B611" s="18"/>
      <c r="C611" s="18"/>
      <c r="D611" s="18"/>
      <c r="E611" s="18"/>
      <c r="F611" s="18"/>
      <c r="I611" s="18"/>
      <c r="L611" s="18"/>
      <c r="T611" s="18"/>
      <c r="X611" s="18"/>
      <c r="AB611" s="18"/>
    </row>
    <row r="612" spans="1:28" x14ac:dyDescent="0.25">
      <c r="A612" s="18"/>
      <c r="B612" s="18"/>
      <c r="C612" s="18"/>
      <c r="D612" s="18"/>
      <c r="E612" s="18"/>
      <c r="F612" s="18"/>
      <c r="I612" s="18"/>
      <c r="L612" s="18"/>
      <c r="T612" s="18"/>
      <c r="X612" s="18"/>
      <c r="AB612" s="18"/>
    </row>
    <row r="613" spans="1:28" x14ac:dyDescent="0.25">
      <c r="A613" s="18"/>
      <c r="B613" s="18"/>
      <c r="C613" s="18"/>
      <c r="D613" s="18"/>
      <c r="E613" s="18"/>
      <c r="F613" s="18"/>
      <c r="I613" s="18"/>
      <c r="L613" s="18"/>
      <c r="T613" s="18"/>
      <c r="X613" s="18"/>
      <c r="AB613" s="18"/>
    </row>
    <row r="614" spans="1:28" x14ac:dyDescent="0.25">
      <c r="A614" s="18"/>
      <c r="B614" s="18"/>
      <c r="C614" s="18"/>
      <c r="D614" s="18"/>
      <c r="E614" s="18"/>
      <c r="F614" s="18"/>
      <c r="I614" s="18"/>
      <c r="L614" s="18"/>
      <c r="T614" s="18"/>
      <c r="X614" s="18"/>
      <c r="AB614" s="18"/>
    </row>
    <row r="615" spans="1:28" x14ac:dyDescent="0.25">
      <c r="A615" s="18"/>
      <c r="B615" s="18"/>
      <c r="C615" s="18"/>
      <c r="D615" s="18"/>
      <c r="E615" s="18"/>
      <c r="F615" s="18"/>
      <c r="I615" s="18"/>
      <c r="L615" s="18"/>
      <c r="T615" s="18"/>
      <c r="X615" s="18"/>
      <c r="AB615" s="18"/>
    </row>
    <row r="616" spans="1:28" x14ac:dyDescent="0.25">
      <c r="A616" s="18"/>
      <c r="B616" s="18"/>
      <c r="C616" s="18"/>
      <c r="D616" s="18"/>
      <c r="E616" s="18"/>
      <c r="F616" s="18"/>
      <c r="I616" s="18"/>
      <c r="L616" s="18"/>
      <c r="T616" s="18"/>
      <c r="X616" s="18"/>
      <c r="AB616" s="18"/>
    </row>
    <row r="617" spans="1:28" x14ac:dyDescent="0.25">
      <c r="A617" s="18"/>
      <c r="B617" s="18"/>
      <c r="C617" s="18"/>
      <c r="D617" s="18"/>
      <c r="E617" s="18"/>
      <c r="F617" s="18"/>
      <c r="I617" s="18"/>
      <c r="L617" s="18"/>
      <c r="T617" s="18"/>
      <c r="X617" s="18"/>
      <c r="AB617" s="18"/>
    </row>
    <row r="618" spans="1:28" x14ac:dyDescent="0.25">
      <c r="A618" s="18"/>
      <c r="B618" s="18"/>
      <c r="C618" s="18"/>
      <c r="D618" s="18"/>
      <c r="E618" s="18"/>
      <c r="F618" s="18"/>
      <c r="I618" s="18"/>
      <c r="L618" s="18"/>
      <c r="T618" s="18"/>
      <c r="X618" s="18"/>
      <c r="AB618" s="18"/>
    </row>
    <row r="619" spans="1:28" x14ac:dyDescent="0.25">
      <c r="A619" s="18"/>
      <c r="B619" s="18"/>
      <c r="C619" s="18"/>
      <c r="D619" s="18"/>
      <c r="E619" s="18"/>
      <c r="F619" s="18"/>
      <c r="I619" s="18"/>
      <c r="L619" s="18"/>
      <c r="T619" s="18"/>
      <c r="X619" s="18"/>
      <c r="AB619" s="18"/>
    </row>
    <row r="620" spans="1:28" x14ac:dyDescent="0.25">
      <c r="A620" s="18"/>
      <c r="B620" s="18"/>
      <c r="C620" s="18"/>
      <c r="D620" s="18"/>
      <c r="E620" s="18"/>
      <c r="F620" s="18"/>
      <c r="I620" s="18"/>
      <c r="L620" s="18"/>
      <c r="T620" s="18"/>
      <c r="X620" s="18"/>
      <c r="AB620" s="18"/>
    </row>
    <row r="621" spans="1:28" x14ac:dyDescent="0.25">
      <c r="A621" s="18"/>
      <c r="B621" s="18"/>
      <c r="C621" s="18"/>
      <c r="D621" s="18"/>
      <c r="E621" s="18"/>
      <c r="F621" s="18"/>
      <c r="I621" s="18"/>
      <c r="L621" s="18"/>
      <c r="T621" s="18"/>
      <c r="X621" s="18"/>
      <c r="AB621" s="18"/>
    </row>
    <row r="622" spans="1:28" x14ac:dyDescent="0.25">
      <c r="A622" s="18"/>
      <c r="B622" s="18"/>
      <c r="C622" s="18"/>
      <c r="D622" s="18"/>
      <c r="E622" s="18"/>
      <c r="F622" s="18"/>
      <c r="I622" s="18"/>
      <c r="L622" s="18"/>
      <c r="T622" s="18"/>
      <c r="X622" s="18"/>
      <c r="AB622" s="18"/>
    </row>
    <row r="623" spans="1:28" x14ac:dyDescent="0.25">
      <c r="A623" s="18"/>
      <c r="B623" s="18"/>
      <c r="C623" s="18"/>
      <c r="D623" s="18"/>
      <c r="E623" s="18"/>
      <c r="F623" s="18"/>
      <c r="I623" s="18"/>
      <c r="L623" s="18"/>
      <c r="T623" s="18"/>
      <c r="X623" s="18"/>
      <c r="AB623" s="18"/>
    </row>
    <row r="624" spans="1:28" x14ac:dyDescent="0.25">
      <c r="A624" s="18"/>
      <c r="B624" s="18"/>
      <c r="C624" s="18"/>
      <c r="D624" s="18"/>
      <c r="E624" s="18"/>
      <c r="F624" s="18"/>
      <c r="I624" s="18"/>
      <c r="L624" s="18"/>
      <c r="T624" s="18"/>
      <c r="X624" s="18"/>
      <c r="AB624" s="18"/>
    </row>
    <row r="625" spans="1:28" x14ac:dyDescent="0.25">
      <c r="A625" s="18"/>
      <c r="B625" s="18"/>
      <c r="C625" s="18"/>
      <c r="D625" s="18"/>
      <c r="E625" s="18"/>
      <c r="F625" s="18"/>
      <c r="I625" s="18"/>
      <c r="L625" s="18"/>
      <c r="T625" s="18"/>
      <c r="X625" s="18"/>
      <c r="AB625" s="18"/>
    </row>
    <row r="626" spans="1:28" x14ac:dyDescent="0.25">
      <c r="A626" s="18"/>
      <c r="B626" s="18"/>
      <c r="C626" s="18"/>
      <c r="D626" s="18"/>
      <c r="E626" s="18"/>
      <c r="F626" s="18"/>
      <c r="I626" s="18"/>
      <c r="L626" s="18"/>
      <c r="T626" s="18"/>
      <c r="X626" s="18"/>
      <c r="AB626" s="18"/>
    </row>
    <row r="627" spans="1:28" x14ac:dyDescent="0.25">
      <c r="A627" s="18"/>
      <c r="B627" s="18"/>
      <c r="C627" s="18"/>
      <c r="D627" s="18"/>
      <c r="E627" s="18"/>
      <c r="F627" s="18"/>
      <c r="I627" s="18"/>
      <c r="L627" s="18"/>
      <c r="T627" s="18"/>
      <c r="X627" s="18"/>
      <c r="AB627" s="18"/>
    </row>
    <row r="628" spans="1:28" x14ac:dyDescent="0.25">
      <c r="A628" s="18"/>
      <c r="B628" s="18"/>
      <c r="C628" s="18"/>
      <c r="D628" s="18"/>
      <c r="E628" s="18"/>
      <c r="F628" s="18"/>
      <c r="I628" s="18"/>
      <c r="L628" s="18"/>
      <c r="T628" s="18"/>
      <c r="X628" s="18"/>
      <c r="AB628" s="18"/>
    </row>
    <row r="629" spans="1:28" x14ac:dyDescent="0.25">
      <c r="A629" s="18"/>
      <c r="B629" s="18"/>
      <c r="C629" s="18"/>
      <c r="D629" s="18"/>
      <c r="E629" s="18"/>
      <c r="F629" s="18"/>
      <c r="I629" s="18"/>
      <c r="L629" s="18"/>
      <c r="T629" s="18"/>
      <c r="X629" s="18"/>
      <c r="AB629" s="18"/>
    </row>
    <row r="630" spans="1:28" x14ac:dyDescent="0.25">
      <c r="A630" s="18"/>
      <c r="B630" s="18"/>
      <c r="C630" s="18"/>
      <c r="D630" s="18"/>
      <c r="E630" s="18"/>
      <c r="F630" s="18"/>
      <c r="I630" s="18"/>
      <c r="L630" s="18"/>
      <c r="T630" s="18"/>
      <c r="X630" s="18"/>
      <c r="AB630" s="18"/>
    </row>
    <row r="631" spans="1:28" x14ac:dyDescent="0.25">
      <c r="A631" s="18"/>
      <c r="B631" s="18"/>
      <c r="C631" s="18"/>
      <c r="D631" s="18"/>
      <c r="E631" s="18"/>
      <c r="F631" s="18"/>
      <c r="I631" s="18"/>
      <c r="L631" s="18"/>
      <c r="T631" s="18"/>
      <c r="X631" s="18"/>
      <c r="AB631" s="18"/>
    </row>
    <row r="632" spans="1:28" x14ac:dyDescent="0.25">
      <c r="A632" s="18"/>
      <c r="B632" s="18"/>
      <c r="C632" s="18"/>
      <c r="D632" s="18"/>
      <c r="E632" s="18"/>
      <c r="F632" s="18"/>
      <c r="I632" s="18"/>
      <c r="L632" s="18"/>
      <c r="T632" s="18"/>
      <c r="X632" s="18"/>
      <c r="AB632" s="18"/>
    </row>
    <row r="633" spans="1:28" x14ac:dyDescent="0.25">
      <c r="A633" s="18"/>
      <c r="B633" s="18"/>
      <c r="C633" s="18"/>
      <c r="D633" s="18"/>
      <c r="E633" s="18"/>
      <c r="F633" s="18"/>
      <c r="I633" s="18"/>
      <c r="L633" s="18"/>
      <c r="T633" s="18"/>
      <c r="X633" s="18"/>
      <c r="AB633" s="18"/>
    </row>
    <row r="634" spans="1:28" x14ac:dyDescent="0.25">
      <c r="A634" s="18"/>
      <c r="B634" s="18"/>
      <c r="C634" s="18"/>
      <c r="D634" s="18"/>
      <c r="E634" s="18"/>
      <c r="F634" s="18"/>
      <c r="I634" s="18"/>
      <c r="L634" s="18"/>
      <c r="T634" s="18"/>
      <c r="X634" s="18"/>
      <c r="AB634" s="18"/>
    </row>
    <row r="635" spans="1:28" x14ac:dyDescent="0.25">
      <c r="A635" s="18"/>
      <c r="B635" s="18"/>
      <c r="C635" s="18"/>
      <c r="D635" s="18"/>
      <c r="E635" s="18"/>
      <c r="F635" s="18"/>
      <c r="I635" s="18"/>
      <c r="L635" s="18"/>
      <c r="T635" s="18"/>
      <c r="X635" s="18"/>
      <c r="AB635" s="18"/>
    </row>
    <row r="636" spans="1:28" x14ac:dyDescent="0.25">
      <c r="A636" s="18"/>
      <c r="B636" s="18"/>
      <c r="C636" s="18"/>
      <c r="D636" s="18"/>
      <c r="E636" s="18"/>
      <c r="F636" s="18"/>
      <c r="I636" s="18"/>
      <c r="L636" s="18"/>
      <c r="T636" s="18"/>
      <c r="X636" s="18"/>
      <c r="AB636" s="18"/>
    </row>
    <row r="637" spans="1:28" x14ac:dyDescent="0.25">
      <c r="A637" s="18"/>
      <c r="B637" s="18"/>
      <c r="C637" s="18"/>
      <c r="D637" s="18"/>
      <c r="E637" s="18"/>
      <c r="F637" s="18"/>
      <c r="I637" s="18"/>
      <c r="L637" s="18"/>
      <c r="T637" s="18"/>
      <c r="X637" s="18"/>
      <c r="AB637" s="18"/>
    </row>
    <row r="638" spans="1:28" x14ac:dyDescent="0.25">
      <c r="A638" s="18"/>
      <c r="B638" s="18"/>
      <c r="C638" s="18"/>
      <c r="D638" s="18"/>
      <c r="E638" s="18"/>
      <c r="F638" s="18"/>
      <c r="I638" s="18"/>
      <c r="L638" s="18"/>
      <c r="T638" s="18"/>
      <c r="X638" s="18"/>
      <c r="AB638" s="18"/>
    </row>
    <row r="639" spans="1:28" x14ac:dyDescent="0.25">
      <c r="A639" s="18"/>
      <c r="B639" s="18"/>
      <c r="C639" s="18"/>
      <c r="D639" s="18"/>
      <c r="E639" s="18"/>
      <c r="F639" s="18"/>
      <c r="I639" s="18"/>
      <c r="L639" s="18"/>
      <c r="T639" s="18"/>
      <c r="X639" s="18"/>
      <c r="AB639" s="18"/>
    </row>
    <row r="640" spans="1:28" x14ac:dyDescent="0.25">
      <c r="A640" s="18"/>
      <c r="B640" s="18"/>
      <c r="C640" s="18"/>
      <c r="D640" s="18"/>
      <c r="E640" s="18"/>
      <c r="F640" s="18"/>
      <c r="I640" s="18"/>
      <c r="L640" s="18"/>
      <c r="T640" s="18"/>
      <c r="X640" s="18"/>
      <c r="AB640" s="18"/>
    </row>
    <row r="641" spans="1:28" x14ac:dyDescent="0.25">
      <c r="A641" s="18"/>
      <c r="B641" s="18"/>
      <c r="C641" s="18"/>
      <c r="D641" s="18"/>
      <c r="E641" s="18"/>
      <c r="F641" s="18"/>
      <c r="I641" s="18"/>
      <c r="L641" s="18"/>
      <c r="T641" s="18"/>
      <c r="X641" s="18"/>
      <c r="AB641" s="18"/>
    </row>
    <row r="642" spans="1:28" x14ac:dyDescent="0.25">
      <c r="A642" s="18"/>
      <c r="B642" s="18"/>
      <c r="C642" s="18"/>
      <c r="D642" s="18"/>
      <c r="E642" s="18"/>
      <c r="F642" s="18"/>
      <c r="I642" s="18"/>
      <c r="L642" s="18"/>
      <c r="T642" s="18"/>
      <c r="X642" s="18"/>
      <c r="AB642" s="18"/>
    </row>
    <row r="643" spans="1:28" x14ac:dyDescent="0.25">
      <c r="A643" s="18"/>
      <c r="B643" s="18"/>
      <c r="C643" s="18"/>
      <c r="D643" s="18"/>
      <c r="E643" s="18"/>
      <c r="F643" s="18"/>
      <c r="I643" s="18"/>
      <c r="L643" s="18"/>
      <c r="T643" s="18"/>
      <c r="X643" s="18"/>
      <c r="AB643" s="18"/>
    </row>
    <row r="644" spans="1:28" x14ac:dyDescent="0.25">
      <c r="A644" s="18"/>
      <c r="B644" s="18"/>
      <c r="C644" s="18"/>
      <c r="D644" s="18"/>
      <c r="E644" s="18"/>
      <c r="F644" s="18"/>
      <c r="I644" s="18"/>
      <c r="L644" s="18"/>
      <c r="T644" s="18"/>
      <c r="X644" s="18"/>
      <c r="AB644" s="18"/>
    </row>
    <row r="645" spans="1:28" x14ac:dyDescent="0.25">
      <c r="A645" s="18"/>
      <c r="B645" s="18"/>
      <c r="C645" s="18"/>
      <c r="D645" s="18"/>
      <c r="E645" s="18"/>
      <c r="F645" s="18"/>
      <c r="I645" s="18"/>
      <c r="L645" s="18"/>
      <c r="T645" s="18"/>
      <c r="X645" s="18"/>
      <c r="AB645" s="18"/>
    </row>
    <row r="646" spans="1:28" x14ac:dyDescent="0.25">
      <c r="A646" s="18"/>
      <c r="B646" s="18"/>
      <c r="C646" s="18"/>
      <c r="D646" s="18"/>
      <c r="E646" s="18"/>
      <c r="F646" s="18"/>
      <c r="I646" s="18"/>
      <c r="L646" s="18"/>
      <c r="T646" s="18"/>
      <c r="X646" s="18"/>
      <c r="AB646" s="18"/>
    </row>
    <row r="647" spans="1:28" x14ac:dyDescent="0.25">
      <c r="A647" s="18"/>
      <c r="B647" s="18"/>
      <c r="C647" s="18"/>
      <c r="D647" s="18"/>
      <c r="E647" s="18"/>
      <c r="F647" s="18"/>
      <c r="I647" s="18"/>
      <c r="L647" s="18"/>
      <c r="T647" s="18"/>
      <c r="X647" s="18"/>
      <c r="AB647" s="18"/>
    </row>
    <row r="648" spans="1:28" x14ac:dyDescent="0.25">
      <c r="A648" s="18"/>
      <c r="B648" s="18"/>
      <c r="C648" s="18"/>
      <c r="D648" s="18"/>
      <c r="E648" s="18"/>
      <c r="F648" s="18"/>
      <c r="I648" s="18"/>
      <c r="L648" s="18"/>
      <c r="T648" s="18"/>
      <c r="X648" s="18"/>
      <c r="AB648" s="18"/>
    </row>
    <row r="649" spans="1:28" x14ac:dyDescent="0.25">
      <c r="A649" s="18"/>
      <c r="B649" s="18"/>
      <c r="C649" s="18"/>
      <c r="D649" s="18"/>
      <c r="E649" s="18"/>
      <c r="F649" s="18"/>
      <c r="I649" s="18"/>
      <c r="L649" s="18"/>
      <c r="T649" s="18"/>
      <c r="X649" s="18"/>
      <c r="AB649" s="18"/>
    </row>
    <row r="650" spans="1:28" x14ac:dyDescent="0.25">
      <c r="A650" s="18"/>
      <c r="B650" s="18"/>
      <c r="C650" s="18"/>
      <c r="D650" s="18"/>
      <c r="E650" s="18"/>
      <c r="F650" s="18"/>
      <c r="I650" s="18"/>
      <c r="L650" s="18"/>
      <c r="T650" s="18"/>
      <c r="X650" s="18"/>
      <c r="AB650" s="18"/>
    </row>
    <row r="651" spans="1:28" x14ac:dyDescent="0.25">
      <c r="A651" s="18"/>
      <c r="B651" s="18"/>
      <c r="C651" s="18"/>
      <c r="D651" s="18"/>
      <c r="E651" s="18"/>
      <c r="F651" s="18"/>
      <c r="I651" s="18"/>
      <c r="L651" s="18"/>
      <c r="T651" s="18"/>
      <c r="X651" s="18"/>
      <c r="AB651" s="18"/>
    </row>
    <row r="652" spans="1:28" x14ac:dyDescent="0.25">
      <c r="A652" s="18"/>
      <c r="B652" s="18"/>
      <c r="C652" s="18"/>
      <c r="D652" s="18"/>
      <c r="E652" s="18"/>
      <c r="F652" s="18"/>
      <c r="I652" s="18"/>
      <c r="L652" s="18"/>
      <c r="T652" s="18"/>
      <c r="X652" s="18"/>
      <c r="AB652" s="18"/>
    </row>
    <row r="653" spans="1:28" x14ac:dyDescent="0.25">
      <c r="A653" s="18"/>
      <c r="B653" s="18"/>
      <c r="C653" s="18"/>
      <c r="D653" s="18"/>
      <c r="E653" s="18"/>
      <c r="F653" s="18"/>
      <c r="I653" s="18"/>
      <c r="L653" s="18"/>
      <c r="T653" s="18"/>
      <c r="X653" s="18"/>
      <c r="AB653" s="18"/>
    </row>
    <row r="654" spans="1:28" x14ac:dyDescent="0.25">
      <c r="A654" s="18"/>
      <c r="B654" s="18"/>
      <c r="C654" s="18"/>
      <c r="D654" s="18"/>
      <c r="E654" s="18"/>
      <c r="F654" s="18"/>
      <c r="I654" s="18"/>
      <c r="L654" s="18"/>
      <c r="T654" s="18"/>
      <c r="X654" s="18"/>
      <c r="AB654" s="18"/>
    </row>
    <row r="655" spans="1:28" x14ac:dyDescent="0.25">
      <c r="A655" s="18"/>
      <c r="B655" s="18"/>
      <c r="C655" s="18"/>
      <c r="D655" s="18"/>
      <c r="E655" s="18"/>
      <c r="F655" s="18"/>
      <c r="I655" s="18"/>
      <c r="L655" s="18"/>
      <c r="T655" s="18"/>
      <c r="X655" s="18"/>
      <c r="AB655" s="18"/>
    </row>
    <row r="656" spans="1:28" x14ac:dyDescent="0.25">
      <c r="A656" s="18"/>
      <c r="B656" s="18"/>
      <c r="C656" s="18"/>
      <c r="D656" s="18"/>
      <c r="E656" s="18"/>
      <c r="F656" s="18"/>
      <c r="I656" s="18"/>
      <c r="L656" s="18"/>
      <c r="T656" s="18"/>
      <c r="X656" s="18"/>
      <c r="AB656" s="18"/>
    </row>
    <row r="657" spans="1:28" x14ac:dyDescent="0.25">
      <c r="A657" s="18"/>
      <c r="B657" s="18"/>
      <c r="C657" s="18"/>
      <c r="D657" s="18"/>
      <c r="E657" s="18"/>
      <c r="F657" s="18"/>
      <c r="I657" s="18"/>
      <c r="L657" s="18"/>
      <c r="T657" s="18"/>
      <c r="X657" s="18"/>
      <c r="AB657" s="18"/>
    </row>
    <row r="658" spans="1:28" x14ac:dyDescent="0.25">
      <c r="A658" s="18"/>
      <c r="B658" s="18"/>
      <c r="C658" s="18"/>
      <c r="D658" s="18"/>
      <c r="E658" s="18"/>
      <c r="F658" s="18"/>
      <c r="I658" s="18"/>
      <c r="L658" s="18"/>
      <c r="T658" s="18"/>
      <c r="X658" s="18"/>
      <c r="AB658" s="18"/>
    </row>
    <row r="659" spans="1:28" x14ac:dyDescent="0.25">
      <c r="A659" s="18"/>
      <c r="B659" s="18"/>
      <c r="C659" s="18"/>
      <c r="D659" s="18"/>
      <c r="E659" s="18"/>
      <c r="F659" s="18"/>
      <c r="I659" s="18"/>
      <c r="L659" s="18"/>
      <c r="T659" s="18"/>
      <c r="X659" s="18"/>
      <c r="AB659" s="18"/>
    </row>
    <row r="660" spans="1:28" x14ac:dyDescent="0.25">
      <c r="A660" s="18"/>
      <c r="B660" s="18"/>
      <c r="C660" s="18"/>
      <c r="D660" s="18"/>
      <c r="E660" s="18"/>
      <c r="F660" s="18"/>
      <c r="I660" s="18"/>
      <c r="L660" s="18"/>
      <c r="T660" s="18"/>
      <c r="X660" s="18"/>
      <c r="AB660" s="18"/>
    </row>
    <row r="661" spans="1:28" x14ac:dyDescent="0.25">
      <c r="A661" s="18"/>
      <c r="B661" s="18"/>
      <c r="C661" s="18"/>
      <c r="D661" s="18"/>
      <c r="E661" s="18"/>
      <c r="F661" s="18"/>
      <c r="I661" s="18"/>
      <c r="L661" s="18"/>
      <c r="T661" s="18"/>
      <c r="X661" s="18"/>
      <c r="AB661" s="18"/>
    </row>
    <row r="662" spans="1:28" x14ac:dyDescent="0.25">
      <c r="A662" s="18"/>
      <c r="B662" s="18"/>
      <c r="C662" s="18"/>
      <c r="D662" s="18"/>
      <c r="E662" s="18"/>
      <c r="F662" s="18"/>
      <c r="I662" s="18"/>
      <c r="L662" s="18"/>
      <c r="T662" s="18"/>
      <c r="X662" s="18"/>
      <c r="AB662" s="18"/>
    </row>
    <row r="663" spans="1:28" x14ac:dyDescent="0.25">
      <c r="A663" s="18"/>
      <c r="B663" s="18"/>
      <c r="C663" s="18"/>
      <c r="D663" s="18"/>
      <c r="E663" s="18"/>
      <c r="F663" s="18"/>
      <c r="I663" s="18"/>
      <c r="L663" s="18"/>
      <c r="T663" s="18"/>
      <c r="X663" s="18"/>
      <c r="AB663" s="18"/>
    </row>
    <row r="664" spans="1:28" x14ac:dyDescent="0.25">
      <c r="A664" s="18"/>
      <c r="B664" s="18"/>
      <c r="C664" s="18"/>
      <c r="D664" s="18"/>
      <c r="E664" s="18"/>
      <c r="F664" s="18"/>
      <c r="I664" s="18"/>
      <c r="L664" s="18"/>
      <c r="T664" s="18"/>
      <c r="X664" s="18"/>
      <c r="AB664" s="18"/>
    </row>
    <row r="665" spans="1:28" x14ac:dyDescent="0.25">
      <c r="A665" s="18"/>
      <c r="B665" s="18"/>
      <c r="C665" s="18"/>
      <c r="D665" s="18"/>
      <c r="E665" s="18"/>
      <c r="F665" s="18"/>
      <c r="I665" s="18"/>
      <c r="L665" s="18"/>
      <c r="T665" s="18"/>
      <c r="X665" s="18"/>
      <c r="AB665" s="18"/>
    </row>
    <row r="666" spans="1:28" x14ac:dyDescent="0.25">
      <c r="A666" s="18"/>
      <c r="B666" s="18"/>
      <c r="C666" s="18"/>
      <c r="D666" s="18"/>
      <c r="E666" s="18"/>
      <c r="F666" s="18"/>
      <c r="I666" s="18"/>
      <c r="L666" s="18"/>
      <c r="T666" s="18"/>
      <c r="X666" s="18"/>
      <c r="AB666" s="18"/>
    </row>
    <row r="667" spans="1:28" x14ac:dyDescent="0.25">
      <c r="A667" s="18"/>
      <c r="B667" s="18"/>
      <c r="C667" s="18"/>
      <c r="D667" s="18"/>
      <c r="E667" s="18"/>
      <c r="F667" s="18"/>
      <c r="I667" s="18"/>
      <c r="L667" s="18"/>
      <c r="T667" s="18"/>
      <c r="X667" s="18"/>
      <c r="AB667" s="18"/>
    </row>
    <row r="668" spans="1:28" x14ac:dyDescent="0.25">
      <c r="A668" s="18"/>
      <c r="B668" s="18"/>
      <c r="C668" s="18"/>
      <c r="D668" s="18"/>
      <c r="E668" s="18"/>
      <c r="F668" s="18"/>
      <c r="I668" s="18"/>
      <c r="L668" s="18"/>
      <c r="T668" s="18"/>
      <c r="X668" s="18"/>
      <c r="AB668" s="18"/>
    </row>
    <row r="669" spans="1:28" x14ac:dyDescent="0.25">
      <c r="A669" s="18"/>
      <c r="B669" s="18"/>
      <c r="C669" s="18"/>
      <c r="D669" s="18"/>
      <c r="E669" s="18"/>
      <c r="F669" s="18"/>
      <c r="I669" s="18"/>
      <c r="L669" s="18"/>
      <c r="T669" s="18"/>
      <c r="X669" s="18"/>
      <c r="AB669" s="18"/>
    </row>
    <row r="670" spans="1:28" x14ac:dyDescent="0.25">
      <c r="A670" s="18"/>
      <c r="B670" s="18"/>
      <c r="C670" s="18"/>
      <c r="D670" s="18"/>
      <c r="E670" s="18"/>
      <c r="F670" s="18"/>
      <c r="I670" s="18"/>
      <c r="L670" s="18"/>
      <c r="T670" s="18"/>
      <c r="X670" s="18"/>
      <c r="AB670" s="18"/>
    </row>
    <row r="671" spans="1:28" x14ac:dyDescent="0.25">
      <c r="A671" s="18"/>
      <c r="B671" s="18"/>
      <c r="C671" s="18"/>
      <c r="D671" s="18"/>
      <c r="E671" s="18"/>
      <c r="F671" s="18"/>
      <c r="I671" s="18"/>
      <c r="L671" s="18"/>
      <c r="T671" s="18"/>
      <c r="X671" s="18"/>
      <c r="AB671" s="18"/>
    </row>
    <row r="672" spans="1:28" x14ac:dyDescent="0.25">
      <c r="A672" s="18"/>
      <c r="B672" s="18"/>
      <c r="C672" s="18"/>
      <c r="D672" s="18"/>
      <c r="E672" s="18"/>
      <c r="F672" s="18"/>
      <c r="I672" s="18"/>
      <c r="L672" s="18"/>
      <c r="T672" s="18"/>
      <c r="X672" s="18"/>
      <c r="AB672" s="18"/>
    </row>
    <row r="673" spans="1:28" x14ac:dyDescent="0.25">
      <c r="A673" s="18"/>
      <c r="B673" s="18"/>
      <c r="C673" s="18"/>
      <c r="D673" s="18"/>
      <c r="E673" s="18"/>
      <c r="F673" s="18"/>
      <c r="I673" s="18"/>
      <c r="L673" s="18"/>
      <c r="T673" s="18"/>
      <c r="X673" s="18"/>
      <c r="AB673" s="18"/>
    </row>
    <row r="674" spans="1:28" x14ac:dyDescent="0.25">
      <c r="A674" s="18"/>
      <c r="B674" s="18"/>
      <c r="C674" s="18"/>
      <c r="D674" s="18"/>
      <c r="E674" s="18"/>
      <c r="F674" s="18"/>
      <c r="I674" s="18"/>
      <c r="L674" s="18"/>
      <c r="T674" s="18"/>
      <c r="X674" s="18"/>
      <c r="AB674" s="18"/>
    </row>
    <row r="675" spans="1:28" x14ac:dyDescent="0.25">
      <c r="A675" s="18"/>
      <c r="B675" s="18"/>
      <c r="C675" s="18"/>
      <c r="D675" s="18"/>
      <c r="E675" s="18"/>
      <c r="F675" s="18"/>
      <c r="I675" s="18"/>
      <c r="L675" s="18"/>
      <c r="T675" s="18"/>
      <c r="X675" s="18"/>
      <c r="AB675" s="18"/>
    </row>
    <row r="676" spans="1:28" x14ac:dyDescent="0.25">
      <c r="A676" s="18"/>
      <c r="B676" s="18"/>
      <c r="C676" s="18"/>
      <c r="D676" s="18"/>
      <c r="E676" s="18"/>
      <c r="F676" s="18"/>
      <c r="I676" s="18"/>
      <c r="L676" s="18"/>
      <c r="T676" s="18"/>
      <c r="X676" s="18"/>
      <c r="AB676" s="18"/>
    </row>
    <row r="677" spans="1:28" x14ac:dyDescent="0.25">
      <c r="A677" s="18"/>
      <c r="B677" s="18"/>
      <c r="C677" s="18"/>
      <c r="D677" s="18"/>
      <c r="E677" s="18"/>
      <c r="F677" s="18"/>
      <c r="I677" s="18"/>
      <c r="L677" s="18"/>
      <c r="T677" s="18"/>
      <c r="X677" s="18"/>
      <c r="AB677" s="18"/>
    </row>
    <row r="678" spans="1:28" x14ac:dyDescent="0.25">
      <c r="A678" s="18"/>
      <c r="B678" s="18"/>
      <c r="C678" s="18"/>
      <c r="D678" s="18"/>
      <c r="E678" s="18"/>
      <c r="F678" s="18"/>
      <c r="I678" s="18"/>
      <c r="L678" s="18"/>
      <c r="T678" s="18"/>
      <c r="X678" s="18"/>
      <c r="AB678" s="18"/>
    </row>
    <row r="679" spans="1:28" x14ac:dyDescent="0.25">
      <c r="A679" s="18"/>
      <c r="B679" s="18"/>
      <c r="C679" s="18"/>
      <c r="D679" s="18"/>
      <c r="E679" s="18"/>
      <c r="F679" s="18"/>
      <c r="I679" s="18"/>
      <c r="L679" s="18"/>
      <c r="T679" s="18"/>
      <c r="X679" s="18"/>
      <c r="AB679" s="18"/>
    </row>
    <row r="680" spans="1:28" x14ac:dyDescent="0.25">
      <c r="A680" s="18"/>
      <c r="B680" s="18"/>
      <c r="C680" s="18"/>
      <c r="D680" s="18"/>
      <c r="E680" s="18"/>
      <c r="F680" s="18"/>
      <c r="I680" s="18"/>
      <c r="L680" s="18"/>
      <c r="T680" s="18"/>
      <c r="X680" s="18"/>
      <c r="AB680" s="18"/>
    </row>
    <row r="681" spans="1:28" x14ac:dyDescent="0.25">
      <c r="A681" s="18"/>
      <c r="B681" s="18"/>
      <c r="C681" s="18"/>
      <c r="D681" s="18"/>
      <c r="E681" s="18"/>
      <c r="F681" s="18"/>
      <c r="I681" s="18"/>
      <c r="L681" s="18"/>
      <c r="T681" s="18"/>
      <c r="X681" s="18"/>
      <c r="AB681" s="18"/>
    </row>
    <row r="682" spans="1:28" x14ac:dyDescent="0.25">
      <c r="A682" s="18"/>
      <c r="B682" s="18"/>
      <c r="C682" s="18"/>
      <c r="D682" s="18"/>
      <c r="E682" s="18"/>
      <c r="F682" s="18"/>
      <c r="I682" s="18"/>
      <c r="L682" s="18"/>
      <c r="T682" s="18"/>
      <c r="X682" s="18"/>
      <c r="AB682" s="18"/>
    </row>
    <row r="683" spans="1:28" x14ac:dyDescent="0.25">
      <c r="A683" s="18"/>
      <c r="B683" s="18"/>
      <c r="C683" s="18"/>
      <c r="D683" s="18"/>
      <c r="E683" s="18"/>
      <c r="F683" s="18"/>
      <c r="I683" s="18"/>
      <c r="L683" s="18"/>
      <c r="T683" s="18"/>
      <c r="X683" s="18"/>
      <c r="AB683" s="18"/>
    </row>
    <row r="684" spans="1:28" x14ac:dyDescent="0.25">
      <c r="A684" s="18"/>
      <c r="B684" s="18"/>
      <c r="C684" s="18"/>
      <c r="D684" s="18"/>
      <c r="E684" s="18"/>
      <c r="F684" s="18"/>
      <c r="I684" s="18"/>
      <c r="L684" s="18"/>
      <c r="T684" s="18"/>
      <c r="X684" s="18"/>
      <c r="AB684" s="18"/>
    </row>
    <row r="685" spans="1:28" x14ac:dyDescent="0.25">
      <c r="A685" s="18"/>
      <c r="B685" s="18"/>
      <c r="C685" s="18"/>
      <c r="D685" s="18"/>
      <c r="E685" s="18"/>
      <c r="F685" s="18"/>
      <c r="I685" s="18"/>
      <c r="L685" s="18"/>
      <c r="T685" s="18"/>
      <c r="X685" s="18"/>
      <c r="AB685" s="18"/>
    </row>
    <row r="686" spans="1:28" x14ac:dyDescent="0.25">
      <c r="A686" s="18"/>
      <c r="B686" s="18"/>
      <c r="C686" s="18"/>
      <c r="D686" s="18"/>
      <c r="E686" s="18"/>
      <c r="F686" s="18"/>
      <c r="I686" s="18"/>
      <c r="L686" s="18"/>
      <c r="T686" s="18"/>
      <c r="X686" s="18"/>
      <c r="AB686" s="18"/>
    </row>
    <row r="687" spans="1:28" x14ac:dyDescent="0.25">
      <c r="A687" s="18"/>
      <c r="B687" s="18"/>
      <c r="C687" s="18"/>
      <c r="D687" s="18"/>
      <c r="E687" s="18"/>
      <c r="F687" s="18"/>
      <c r="I687" s="18"/>
      <c r="L687" s="18"/>
      <c r="T687" s="18"/>
      <c r="X687" s="18"/>
      <c r="AB687" s="18"/>
    </row>
    <row r="688" spans="1:28" x14ac:dyDescent="0.25">
      <c r="A688" s="18"/>
      <c r="B688" s="18"/>
      <c r="C688" s="18"/>
      <c r="D688" s="18"/>
      <c r="E688" s="18"/>
      <c r="F688" s="18"/>
      <c r="I688" s="18"/>
      <c r="L688" s="18"/>
      <c r="T688" s="18"/>
      <c r="X688" s="18"/>
      <c r="AB688" s="18"/>
    </row>
    <row r="689" spans="1:28" x14ac:dyDescent="0.25">
      <c r="A689" s="18"/>
      <c r="B689" s="18"/>
      <c r="C689" s="18"/>
      <c r="D689" s="18"/>
      <c r="E689" s="18"/>
      <c r="F689" s="18"/>
      <c r="I689" s="18"/>
      <c r="L689" s="18"/>
      <c r="T689" s="18"/>
      <c r="X689" s="18"/>
      <c r="AB689" s="18"/>
    </row>
    <row r="690" spans="1:28" x14ac:dyDescent="0.25">
      <c r="A690" s="18"/>
      <c r="B690" s="18"/>
      <c r="C690" s="18"/>
      <c r="D690" s="18"/>
      <c r="E690" s="18"/>
      <c r="F690" s="18"/>
      <c r="I690" s="18"/>
      <c r="L690" s="18"/>
      <c r="T690" s="18"/>
      <c r="X690" s="18"/>
      <c r="AB690" s="18"/>
    </row>
    <row r="691" spans="1:28" x14ac:dyDescent="0.25">
      <c r="A691" s="18"/>
      <c r="B691" s="18"/>
      <c r="C691" s="18"/>
      <c r="D691" s="18"/>
      <c r="E691" s="18"/>
      <c r="F691" s="18"/>
      <c r="I691" s="18"/>
      <c r="L691" s="18"/>
      <c r="T691" s="18"/>
      <c r="X691" s="18"/>
      <c r="AB691" s="18"/>
    </row>
    <row r="692" spans="1:28" x14ac:dyDescent="0.25">
      <c r="A692" s="18"/>
      <c r="B692" s="18"/>
      <c r="C692" s="18"/>
      <c r="D692" s="18"/>
      <c r="E692" s="18"/>
      <c r="F692" s="18"/>
      <c r="I692" s="18"/>
      <c r="L692" s="18"/>
      <c r="T692" s="18"/>
      <c r="X692" s="18"/>
      <c r="AB692" s="18"/>
    </row>
    <row r="693" spans="1:28" x14ac:dyDescent="0.25">
      <c r="A693" s="18"/>
      <c r="B693" s="18"/>
      <c r="C693" s="18"/>
      <c r="D693" s="18"/>
      <c r="E693" s="18"/>
      <c r="F693" s="18"/>
      <c r="I693" s="18"/>
      <c r="L693" s="18"/>
      <c r="T693" s="18"/>
      <c r="X693" s="18"/>
      <c r="AB693" s="18"/>
    </row>
    <row r="694" spans="1:28" x14ac:dyDescent="0.25">
      <c r="A694" s="18"/>
      <c r="B694" s="18"/>
      <c r="C694" s="18"/>
      <c r="D694" s="18"/>
      <c r="E694" s="18"/>
      <c r="F694" s="18"/>
      <c r="I694" s="18"/>
      <c r="L694" s="18"/>
      <c r="T694" s="18"/>
      <c r="X694" s="18"/>
      <c r="AB694" s="18"/>
    </row>
    <row r="695" spans="1:28" x14ac:dyDescent="0.25">
      <c r="A695" s="18"/>
      <c r="B695" s="18"/>
      <c r="C695" s="18"/>
      <c r="D695" s="18"/>
      <c r="E695" s="18"/>
      <c r="F695" s="18"/>
      <c r="I695" s="18"/>
      <c r="L695" s="18"/>
      <c r="T695" s="18"/>
      <c r="X695" s="18"/>
      <c r="AB695" s="18"/>
    </row>
    <row r="696" spans="1:28" x14ac:dyDescent="0.25">
      <c r="A696" s="18"/>
      <c r="B696" s="18"/>
      <c r="C696" s="18"/>
      <c r="D696" s="18"/>
      <c r="E696" s="18"/>
      <c r="F696" s="18"/>
      <c r="I696" s="18"/>
      <c r="L696" s="18"/>
      <c r="T696" s="18"/>
      <c r="X696" s="18"/>
      <c r="AB696" s="18"/>
    </row>
    <row r="697" spans="1:28" x14ac:dyDescent="0.25">
      <c r="A697" s="18"/>
      <c r="B697" s="18"/>
      <c r="C697" s="18"/>
      <c r="D697" s="18"/>
      <c r="E697" s="18"/>
      <c r="F697" s="18"/>
      <c r="I697" s="18"/>
      <c r="L697" s="18"/>
      <c r="T697" s="18"/>
      <c r="X697" s="18"/>
      <c r="AB697" s="18"/>
    </row>
    <row r="698" spans="1:28" x14ac:dyDescent="0.25">
      <c r="A698" s="18"/>
      <c r="B698" s="18"/>
      <c r="C698" s="18"/>
      <c r="D698" s="18"/>
      <c r="E698" s="18"/>
      <c r="F698" s="18"/>
      <c r="I698" s="18"/>
      <c r="L698" s="18"/>
      <c r="T698" s="18"/>
      <c r="X698" s="18"/>
      <c r="AB698" s="18"/>
    </row>
    <row r="699" spans="1:28" x14ac:dyDescent="0.25">
      <c r="A699" s="18"/>
      <c r="B699" s="18"/>
      <c r="C699" s="18"/>
      <c r="D699" s="18"/>
      <c r="E699" s="18"/>
      <c r="F699" s="18"/>
      <c r="I699" s="18"/>
      <c r="L699" s="18"/>
      <c r="T699" s="18"/>
      <c r="X699" s="18"/>
      <c r="AB699" s="18"/>
    </row>
    <row r="700" spans="1:28" x14ac:dyDescent="0.25">
      <c r="A700" s="18"/>
      <c r="B700" s="18"/>
      <c r="C700" s="18"/>
      <c r="D700" s="18"/>
      <c r="E700" s="18"/>
      <c r="F700" s="18"/>
      <c r="I700" s="18"/>
      <c r="L700" s="18"/>
      <c r="T700" s="18"/>
      <c r="X700" s="18"/>
      <c r="AB700" s="18"/>
    </row>
    <row r="701" spans="1:28" x14ac:dyDescent="0.25">
      <c r="A701" s="18"/>
      <c r="B701" s="18"/>
      <c r="C701" s="18"/>
      <c r="D701" s="18"/>
      <c r="E701" s="18"/>
      <c r="F701" s="18"/>
      <c r="I701" s="18"/>
      <c r="L701" s="18"/>
      <c r="T701" s="18"/>
      <c r="X701" s="18"/>
      <c r="AB701" s="18"/>
    </row>
    <row r="702" spans="1:28" x14ac:dyDescent="0.25">
      <c r="A702" s="18"/>
      <c r="B702" s="18"/>
      <c r="C702" s="18"/>
      <c r="D702" s="18"/>
      <c r="E702" s="18"/>
      <c r="F702" s="18"/>
      <c r="I702" s="18"/>
      <c r="L702" s="18"/>
      <c r="T702" s="18"/>
      <c r="X702" s="18"/>
      <c r="AB702" s="18"/>
    </row>
    <row r="703" spans="1:28" x14ac:dyDescent="0.25">
      <c r="A703" s="18"/>
      <c r="B703" s="18"/>
      <c r="C703" s="18"/>
      <c r="D703" s="18"/>
      <c r="E703" s="18"/>
      <c r="F703" s="18"/>
      <c r="I703" s="18"/>
      <c r="L703" s="18"/>
      <c r="T703" s="18"/>
      <c r="X703" s="18"/>
      <c r="AB703" s="18"/>
    </row>
    <row r="704" spans="1:28" x14ac:dyDescent="0.25">
      <c r="A704" s="18"/>
      <c r="B704" s="18"/>
      <c r="C704" s="18"/>
      <c r="D704" s="18"/>
      <c r="E704" s="18"/>
      <c r="F704" s="18"/>
      <c r="I704" s="18"/>
      <c r="L704" s="18"/>
      <c r="T704" s="18"/>
      <c r="X704" s="18"/>
      <c r="AB704" s="18"/>
    </row>
    <row r="705" spans="1:28" x14ac:dyDescent="0.25">
      <c r="A705" s="18"/>
      <c r="B705" s="18"/>
      <c r="C705" s="18"/>
      <c r="D705" s="18"/>
      <c r="E705" s="18"/>
      <c r="F705" s="18"/>
      <c r="I705" s="18"/>
      <c r="L705" s="18"/>
      <c r="T705" s="18"/>
      <c r="X705" s="18"/>
      <c r="AB705" s="18"/>
    </row>
    <row r="706" spans="1:28" x14ac:dyDescent="0.25">
      <c r="A706" s="18"/>
      <c r="B706" s="18"/>
      <c r="C706" s="18"/>
      <c r="D706" s="18"/>
      <c r="E706" s="18"/>
      <c r="F706" s="18"/>
      <c r="I706" s="18"/>
      <c r="L706" s="18"/>
      <c r="T706" s="18"/>
      <c r="X706" s="18"/>
      <c r="AB706" s="18"/>
    </row>
    <row r="707" spans="1:28" x14ac:dyDescent="0.25">
      <c r="A707" s="18"/>
      <c r="B707" s="18"/>
      <c r="C707" s="18"/>
      <c r="D707" s="18"/>
      <c r="E707" s="18"/>
      <c r="F707" s="18"/>
      <c r="I707" s="18"/>
      <c r="L707" s="18"/>
      <c r="T707" s="18"/>
      <c r="X707" s="18"/>
      <c r="AB707" s="18"/>
    </row>
    <row r="708" spans="1:28" x14ac:dyDescent="0.25">
      <c r="A708" s="18"/>
      <c r="B708" s="18"/>
      <c r="C708" s="18"/>
      <c r="D708" s="18"/>
      <c r="E708" s="18"/>
      <c r="F708" s="18"/>
      <c r="I708" s="18"/>
      <c r="L708" s="18"/>
      <c r="T708" s="18"/>
      <c r="X708" s="18"/>
      <c r="AB708" s="18"/>
    </row>
    <row r="709" spans="1:28" x14ac:dyDescent="0.25">
      <c r="A709" s="18"/>
      <c r="B709" s="18"/>
      <c r="C709" s="18"/>
      <c r="D709" s="18"/>
      <c r="E709" s="18"/>
      <c r="F709" s="18"/>
      <c r="I709" s="18"/>
      <c r="L709" s="18"/>
      <c r="T709" s="18"/>
      <c r="X709" s="18"/>
      <c r="AB709" s="18"/>
    </row>
    <row r="710" spans="1:28" x14ac:dyDescent="0.25">
      <c r="A710" s="18"/>
      <c r="B710" s="18"/>
      <c r="C710" s="18"/>
      <c r="D710" s="18"/>
      <c r="E710" s="18"/>
      <c r="F710" s="18"/>
      <c r="I710" s="18"/>
      <c r="L710" s="18"/>
      <c r="T710" s="18"/>
      <c r="X710" s="18"/>
      <c r="AB710" s="18"/>
    </row>
    <row r="711" spans="1:28" x14ac:dyDescent="0.25">
      <c r="A711" s="18"/>
      <c r="B711" s="18"/>
      <c r="C711" s="18"/>
      <c r="D711" s="18"/>
      <c r="E711" s="18"/>
      <c r="F711" s="18"/>
      <c r="I711" s="18"/>
      <c r="L711" s="18"/>
      <c r="T711" s="18"/>
      <c r="X711" s="18"/>
      <c r="AB711" s="18"/>
    </row>
    <row r="712" spans="1:28" x14ac:dyDescent="0.25">
      <c r="A712" s="18"/>
      <c r="B712" s="18"/>
      <c r="C712" s="18"/>
      <c r="D712" s="18"/>
      <c r="E712" s="18"/>
      <c r="F712" s="18"/>
      <c r="I712" s="18"/>
      <c r="L712" s="18"/>
      <c r="T712" s="18"/>
      <c r="X712" s="18"/>
      <c r="AB712" s="18"/>
    </row>
    <row r="713" spans="1:28" x14ac:dyDescent="0.25">
      <c r="A713" s="18"/>
      <c r="B713" s="18"/>
      <c r="C713" s="18"/>
      <c r="D713" s="18"/>
      <c r="E713" s="18"/>
      <c r="F713" s="18"/>
      <c r="I713" s="18"/>
      <c r="L713" s="18"/>
      <c r="T713" s="18"/>
      <c r="X713" s="18"/>
      <c r="AB713" s="18"/>
    </row>
    <row r="714" spans="1:28" x14ac:dyDescent="0.25">
      <c r="A714" s="18"/>
      <c r="B714" s="18"/>
      <c r="C714" s="18"/>
      <c r="D714" s="18"/>
      <c r="E714" s="18"/>
      <c r="F714" s="18"/>
      <c r="I714" s="18"/>
      <c r="L714" s="18"/>
      <c r="T714" s="18"/>
      <c r="X714" s="18"/>
      <c r="AB714" s="18"/>
    </row>
    <row r="715" spans="1:28" x14ac:dyDescent="0.25">
      <c r="A715" s="18"/>
      <c r="B715" s="18"/>
      <c r="C715" s="18"/>
      <c r="D715" s="18"/>
      <c r="E715" s="18"/>
      <c r="F715" s="18"/>
      <c r="I715" s="18"/>
      <c r="L715" s="18"/>
      <c r="T715" s="18"/>
      <c r="X715" s="18"/>
      <c r="AB715" s="18"/>
    </row>
    <row r="716" spans="1:28" x14ac:dyDescent="0.25">
      <c r="A716" s="18"/>
      <c r="B716" s="18"/>
      <c r="C716" s="18"/>
      <c r="D716" s="18"/>
      <c r="E716" s="18"/>
      <c r="F716" s="18"/>
      <c r="I716" s="18"/>
      <c r="L716" s="18"/>
      <c r="T716" s="18"/>
      <c r="X716" s="18"/>
      <c r="AB716" s="18"/>
    </row>
    <row r="717" spans="1:28" x14ac:dyDescent="0.25">
      <c r="A717" s="18"/>
      <c r="B717" s="18"/>
      <c r="C717" s="18"/>
      <c r="D717" s="18"/>
      <c r="E717" s="18"/>
      <c r="F717" s="18"/>
      <c r="I717" s="18"/>
      <c r="L717" s="18"/>
      <c r="T717" s="18"/>
      <c r="X717" s="18"/>
      <c r="AB717" s="18"/>
    </row>
    <row r="718" spans="1:28" x14ac:dyDescent="0.25">
      <c r="A718" s="18"/>
      <c r="B718" s="18"/>
      <c r="C718" s="18"/>
      <c r="D718" s="18"/>
      <c r="E718" s="18"/>
      <c r="F718" s="18"/>
      <c r="I718" s="18"/>
      <c r="L718" s="18"/>
      <c r="T718" s="18"/>
      <c r="X718" s="18"/>
      <c r="AB718" s="18"/>
    </row>
    <row r="719" spans="1:28" x14ac:dyDescent="0.25">
      <c r="A719" s="18"/>
      <c r="B719" s="18"/>
      <c r="C719" s="18"/>
      <c r="D719" s="18"/>
      <c r="E719" s="18"/>
      <c r="F719" s="18"/>
      <c r="I719" s="18"/>
      <c r="L719" s="18"/>
      <c r="T719" s="18"/>
      <c r="X719" s="18"/>
      <c r="AB719" s="18"/>
    </row>
    <row r="720" spans="1:28" x14ac:dyDescent="0.25">
      <c r="A720" s="18"/>
      <c r="B720" s="18"/>
      <c r="C720" s="18"/>
      <c r="D720" s="18"/>
      <c r="E720" s="18"/>
      <c r="F720" s="18"/>
      <c r="I720" s="18"/>
      <c r="L720" s="18"/>
      <c r="T720" s="18"/>
      <c r="X720" s="18"/>
      <c r="AB720" s="18"/>
    </row>
    <row r="721" spans="1:28" x14ac:dyDescent="0.25">
      <c r="A721" s="18"/>
      <c r="B721" s="18"/>
      <c r="C721" s="18"/>
      <c r="D721" s="18"/>
      <c r="E721" s="18"/>
      <c r="F721" s="18"/>
      <c r="I721" s="18"/>
      <c r="L721" s="18"/>
      <c r="T721" s="18"/>
      <c r="X721" s="18"/>
      <c r="AB721" s="18"/>
    </row>
    <row r="722" spans="1:28" x14ac:dyDescent="0.25">
      <c r="A722" s="18"/>
      <c r="B722" s="18"/>
      <c r="C722" s="18"/>
      <c r="D722" s="18"/>
      <c r="E722" s="18"/>
      <c r="F722" s="18"/>
      <c r="I722" s="18"/>
      <c r="L722" s="18"/>
      <c r="T722" s="18"/>
      <c r="X722" s="18"/>
      <c r="AB722" s="18"/>
    </row>
    <row r="723" spans="1:28" x14ac:dyDescent="0.25">
      <c r="A723" s="18"/>
      <c r="B723" s="18"/>
      <c r="C723" s="18"/>
      <c r="D723" s="18"/>
      <c r="E723" s="18"/>
      <c r="F723" s="18"/>
      <c r="I723" s="18"/>
      <c r="L723" s="18"/>
      <c r="T723" s="18"/>
      <c r="X723" s="18"/>
      <c r="AB723" s="18"/>
    </row>
    <row r="724" spans="1:28" x14ac:dyDescent="0.25">
      <c r="A724" s="18"/>
      <c r="B724" s="18"/>
      <c r="C724" s="18"/>
      <c r="D724" s="18"/>
      <c r="E724" s="18"/>
      <c r="F724" s="18"/>
      <c r="I724" s="18"/>
      <c r="L724" s="18"/>
      <c r="T724" s="18"/>
      <c r="X724" s="18"/>
      <c r="AB724" s="18"/>
    </row>
    <row r="725" spans="1:28" x14ac:dyDescent="0.25">
      <c r="A725" s="18"/>
      <c r="B725" s="18"/>
      <c r="C725" s="18"/>
      <c r="D725" s="18"/>
      <c r="E725" s="18"/>
      <c r="F725" s="18"/>
      <c r="I725" s="18"/>
      <c r="L725" s="18"/>
      <c r="T725" s="18"/>
      <c r="X725" s="18"/>
      <c r="AB725" s="18"/>
    </row>
    <row r="726" spans="1:28" x14ac:dyDescent="0.25">
      <c r="A726" s="18"/>
      <c r="B726" s="18"/>
      <c r="C726" s="18"/>
      <c r="D726" s="18"/>
      <c r="E726" s="18"/>
      <c r="F726" s="18"/>
      <c r="I726" s="18"/>
      <c r="L726" s="18"/>
      <c r="T726" s="18"/>
      <c r="X726" s="18"/>
      <c r="AB726" s="18"/>
    </row>
    <row r="727" spans="1:28" x14ac:dyDescent="0.25">
      <c r="A727" s="18"/>
      <c r="B727" s="18"/>
      <c r="C727" s="18"/>
      <c r="D727" s="18"/>
      <c r="E727" s="18"/>
      <c r="F727" s="18"/>
      <c r="I727" s="18"/>
      <c r="L727" s="18"/>
      <c r="T727" s="18"/>
      <c r="X727" s="18"/>
      <c r="AB727" s="18"/>
    </row>
    <row r="728" spans="1:28" x14ac:dyDescent="0.25">
      <c r="A728" s="18"/>
      <c r="B728" s="18"/>
      <c r="C728" s="18"/>
      <c r="D728" s="18"/>
      <c r="E728" s="18"/>
      <c r="F728" s="18"/>
      <c r="I728" s="18"/>
      <c r="L728" s="18"/>
      <c r="T728" s="18"/>
      <c r="X728" s="18"/>
      <c r="AB728" s="18"/>
    </row>
    <row r="729" spans="1:28" x14ac:dyDescent="0.25">
      <c r="A729" s="18"/>
      <c r="B729" s="18"/>
      <c r="C729" s="18"/>
      <c r="D729" s="18"/>
      <c r="E729" s="18"/>
      <c r="F729" s="18"/>
      <c r="I729" s="18"/>
      <c r="L729" s="18"/>
      <c r="T729" s="18"/>
      <c r="X729" s="18"/>
      <c r="AB729" s="18"/>
    </row>
    <row r="730" spans="1:28" x14ac:dyDescent="0.25">
      <c r="A730" s="18"/>
      <c r="B730" s="18"/>
      <c r="C730" s="18"/>
      <c r="D730" s="18"/>
      <c r="E730" s="18"/>
      <c r="F730" s="18"/>
      <c r="I730" s="18"/>
      <c r="L730" s="18"/>
      <c r="T730" s="18"/>
      <c r="X730" s="18"/>
      <c r="AB730" s="18"/>
    </row>
    <row r="731" spans="1:28" x14ac:dyDescent="0.25">
      <c r="A731" s="18"/>
      <c r="B731" s="18"/>
      <c r="C731" s="18"/>
      <c r="D731" s="18"/>
      <c r="E731" s="18"/>
      <c r="F731" s="18"/>
      <c r="I731" s="18"/>
      <c r="L731" s="18"/>
      <c r="T731" s="18"/>
      <c r="X731" s="18"/>
      <c r="AB731" s="18"/>
    </row>
    <row r="732" spans="1:28" x14ac:dyDescent="0.25">
      <c r="A732" s="18"/>
      <c r="B732" s="18"/>
      <c r="C732" s="18"/>
      <c r="D732" s="18"/>
      <c r="E732" s="18"/>
      <c r="F732" s="18"/>
      <c r="I732" s="18"/>
      <c r="L732" s="18"/>
      <c r="T732" s="18"/>
      <c r="X732" s="18"/>
      <c r="AB732" s="18"/>
    </row>
    <row r="733" spans="1:28" x14ac:dyDescent="0.25">
      <c r="A733" s="18"/>
      <c r="B733" s="18"/>
      <c r="C733" s="18"/>
      <c r="D733" s="18"/>
      <c r="E733" s="18"/>
      <c r="F733" s="18"/>
      <c r="I733" s="18"/>
      <c r="L733" s="18"/>
      <c r="T733" s="18"/>
      <c r="X733" s="18"/>
      <c r="AB733" s="18"/>
    </row>
    <row r="734" spans="1:28" x14ac:dyDescent="0.25">
      <c r="A734" s="18"/>
      <c r="B734" s="18"/>
      <c r="C734" s="18"/>
      <c r="D734" s="18"/>
      <c r="E734" s="18"/>
      <c r="F734" s="18"/>
      <c r="I734" s="18"/>
      <c r="L734" s="18"/>
      <c r="T734" s="18"/>
      <c r="X734" s="18"/>
      <c r="AB734" s="18"/>
    </row>
    <row r="735" spans="1:28" x14ac:dyDescent="0.25">
      <c r="A735" s="18"/>
      <c r="B735" s="18"/>
      <c r="C735" s="18"/>
      <c r="D735" s="18"/>
      <c r="E735" s="18"/>
      <c r="F735" s="18"/>
      <c r="I735" s="18"/>
      <c r="L735" s="18"/>
      <c r="T735" s="18"/>
      <c r="X735" s="18"/>
      <c r="AB735" s="18"/>
    </row>
    <row r="736" spans="1:28" x14ac:dyDescent="0.25">
      <c r="A736" s="18"/>
      <c r="B736" s="18"/>
      <c r="C736" s="18"/>
      <c r="D736" s="18"/>
      <c r="E736" s="18"/>
      <c r="F736" s="18"/>
      <c r="I736" s="18"/>
      <c r="L736" s="18"/>
      <c r="T736" s="18"/>
      <c r="X736" s="18"/>
      <c r="AB736" s="18"/>
    </row>
    <row r="737" spans="1:28" x14ac:dyDescent="0.25">
      <c r="A737" s="18"/>
      <c r="B737" s="18"/>
      <c r="C737" s="18"/>
      <c r="D737" s="18"/>
      <c r="E737" s="18"/>
      <c r="F737" s="18"/>
      <c r="I737" s="18"/>
      <c r="L737" s="18"/>
      <c r="T737" s="18"/>
      <c r="X737" s="18"/>
      <c r="AB737" s="18"/>
    </row>
    <row r="738" spans="1:28" x14ac:dyDescent="0.25">
      <c r="A738" s="18"/>
      <c r="B738" s="18"/>
      <c r="C738" s="18"/>
      <c r="D738" s="18"/>
      <c r="E738" s="18"/>
      <c r="F738" s="18"/>
      <c r="I738" s="18"/>
      <c r="L738" s="18"/>
      <c r="T738" s="18"/>
      <c r="X738" s="18"/>
      <c r="AB738" s="18"/>
    </row>
    <row r="739" spans="1:28" x14ac:dyDescent="0.25">
      <c r="A739" s="18"/>
      <c r="B739" s="18"/>
      <c r="C739" s="18"/>
      <c r="D739" s="18"/>
      <c r="E739" s="18"/>
      <c r="F739" s="18"/>
      <c r="I739" s="18"/>
      <c r="L739" s="18"/>
      <c r="T739" s="18"/>
      <c r="X739" s="18"/>
      <c r="AB739" s="18"/>
    </row>
    <row r="740" spans="1:28" x14ac:dyDescent="0.25">
      <c r="A740" s="18"/>
      <c r="B740" s="18"/>
      <c r="C740" s="18"/>
      <c r="D740" s="18"/>
      <c r="E740" s="18"/>
      <c r="F740" s="18"/>
      <c r="I740" s="18"/>
      <c r="L740" s="18"/>
      <c r="T740" s="18"/>
      <c r="X740" s="18"/>
      <c r="AB740" s="18"/>
    </row>
    <row r="741" spans="1:28" x14ac:dyDescent="0.25">
      <c r="A741" s="18"/>
      <c r="B741" s="18"/>
      <c r="C741" s="18"/>
      <c r="D741" s="18"/>
      <c r="E741" s="18"/>
      <c r="F741" s="18"/>
      <c r="I741" s="18"/>
      <c r="L741" s="18"/>
      <c r="T741" s="18"/>
      <c r="X741" s="18"/>
      <c r="AB741" s="18"/>
    </row>
    <row r="742" spans="1:28" x14ac:dyDescent="0.25">
      <c r="A742" s="18"/>
      <c r="B742" s="18"/>
      <c r="C742" s="18"/>
      <c r="D742" s="18"/>
      <c r="E742" s="18"/>
      <c r="F742" s="18"/>
      <c r="I742" s="18"/>
      <c r="L742" s="18"/>
      <c r="T742" s="18"/>
      <c r="X742" s="18"/>
      <c r="AB742" s="18"/>
    </row>
    <row r="743" spans="1:28" x14ac:dyDescent="0.25">
      <c r="A743" s="18"/>
      <c r="B743" s="18"/>
      <c r="C743" s="18"/>
      <c r="D743" s="18"/>
      <c r="E743" s="18"/>
      <c r="F743" s="18"/>
      <c r="I743" s="18"/>
      <c r="L743" s="18"/>
      <c r="T743" s="18"/>
      <c r="X743" s="18"/>
      <c r="AB743" s="18"/>
    </row>
    <row r="744" spans="1:28" x14ac:dyDescent="0.25">
      <c r="A744" s="18"/>
      <c r="B744" s="18"/>
      <c r="C744" s="18"/>
      <c r="D744" s="18"/>
      <c r="E744" s="18"/>
      <c r="F744" s="18"/>
      <c r="I744" s="18"/>
      <c r="L744" s="18"/>
      <c r="T744" s="18"/>
      <c r="X744" s="18"/>
      <c r="AB744" s="18"/>
    </row>
    <row r="745" spans="1:28" x14ac:dyDescent="0.25">
      <c r="A745" s="18"/>
      <c r="B745" s="18"/>
      <c r="C745" s="18"/>
      <c r="D745" s="18"/>
      <c r="E745" s="18"/>
      <c r="F745" s="18"/>
      <c r="I745" s="18"/>
      <c r="L745" s="18"/>
      <c r="T745" s="18"/>
      <c r="X745" s="18"/>
      <c r="AB745" s="18"/>
    </row>
    <row r="746" spans="1:28" x14ac:dyDescent="0.25">
      <c r="A746" s="18"/>
      <c r="B746" s="18"/>
      <c r="C746" s="18"/>
      <c r="D746" s="18"/>
      <c r="E746" s="18"/>
      <c r="F746" s="18"/>
      <c r="I746" s="18"/>
      <c r="L746" s="18"/>
      <c r="T746" s="18"/>
      <c r="X746" s="18"/>
      <c r="AB746" s="18"/>
    </row>
    <row r="747" spans="1:28" x14ac:dyDescent="0.25">
      <c r="A747" s="18"/>
      <c r="B747" s="18"/>
      <c r="C747" s="18"/>
      <c r="D747" s="18"/>
      <c r="E747" s="18"/>
      <c r="F747" s="18"/>
      <c r="I747" s="18"/>
      <c r="L747" s="18"/>
      <c r="T747" s="18"/>
      <c r="X747" s="18"/>
      <c r="AB747" s="18"/>
    </row>
    <row r="748" spans="1:28" x14ac:dyDescent="0.25">
      <c r="A748" s="18"/>
      <c r="B748" s="18"/>
      <c r="C748" s="18"/>
      <c r="D748" s="18"/>
      <c r="E748" s="18"/>
      <c r="F748" s="18"/>
      <c r="I748" s="18"/>
      <c r="L748" s="18"/>
      <c r="T748" s="18"/>
      <c r="X748" s="18"/>
      <c r="AB748" s="18"/>
    </row>
    <row r="749" spans="1:28" x14ac:dyDescent="0.25">
      <c r="A749" s="18"/>
      <c r="B749" s="18"/>
      <c r="C749" s="18"/>
      <c r="D749" s="18"/>
      <c r="E749" s="18"/>
      <c r="F749" s="18"/>
      <c r="I749" s="18"/>
      <c r="L749" s="18"/>
      <c r="T749" s="18"/>
      <c r="X749" s="18"/>
      <c r="AB749" s="18"/>
    </row>
    <row r="750" spans="1:28" x14ac:dyDescent="0.25">
      <c r="A750" s="18"/>
      <c r="B750" s="18"/>
      <c r="C750" s="18"/>
      <c r="D750" s="18"/>
      <c r="E750" s="18"/>
      <c r="F750" s="18"/>
      <c r="I750" s="18"/>
      <c r="L750" s="18"/>
      <c r="T750" s="18"/>
      <c r="X750" s="18"/>
      <c r="AB750" s="18"/>
    </row>
    <row r="751" spans="1:28" x14ac:dyDescent="0.25">
      <c r="A751" s="18"/>
      <c r="B751" s="18"/>
      <c r="C751" s="18"/>
      <c r="D751" s="18"/>
      <c r="E751" s="18"/>
      <c r="F751" s="18"/>
      <c r="I751" s="18"/>
      <c r="L751" s="18"/>
      <c r="T751" s="18"/>
      <c r="X751" s="18"/>
      <c r="AB751" s="18"/>
    </row>
    <row r="752" spans="1:28" x14ac:dyDescent="0.25">
      <c r="A752" s="18"/>
      <c r="B752" s="18"/>
      <c r="C752" s="18"/>
      <c r="D752" s="18"/>
      <c r="E752" s="18"/>
      <c r="F752" s="18"/>
      <c r="I752" s="18"/>
      <c r="L752" s="18"/>
      <c r="T752" s="18"/>
      <c r="X752" s="18"/>
      <c r="AB752" s="18"/>
    </row>
    <row r="753" spans="1:28" x14ac:dyDescent="0.25">
      <c r="A753" s="18"/>
      <c r="B753" s="18"/>
      <c r="C753" s="18"/>
      <c r="D753" s="18"/>
      <c r="E753" s="18"/>
      <c r="F753" s="18"/>
      <c r="I753" s="18"/>
      <c r="L753" s="18"/>
      <c r="T753" s="18"/>
      <c r="X753" s="18"/>
      <c r="AB753" s="18"/>
    </row>
    <row r="754" spans="1:28" x14ac:dyDescent="0.25">
      <c r="A754" s="18"/>
      <c r="B754" s="18"/>
      <c r="C754" s="18"/>
      <c r="D754" s="18"/>
      <c r="E754" s="18"/>
      <c r="F754" s="18"/>
      <c r="I754" s="18"/>
      <c r="L754" s="18"/>
      <c r="T754" s="18"/>
      <c r="X754" s="18"/>
      <c r="AB754" s="18"/>
    </row>
    <row r="755" spans="1:28" x14ac:dyDescent="0.25">
      <c r="A755" s="18"/>
      <c r="B755" s="18"/>
      <c r="C755" s="18"/>
      <c r="D755" s="18"/>
      <c r="E755" s="18"/>
      <c r="F755" s="18"/>
      <c r="I755" s="18"/>
      <c r="L755" s="18"/>
      <c r="T755" s="18"/>
      <c r="X755" s="18"/>
      <c r="AB755" s="18"/>
    </row>
    <row r="756" spans="1:28" x14ac:dyDescent="0.25">
      <c r="A756" s="18"/>
      <c r="B756" s="18"/>
      <c r="C756" s="18"/>
      <c r="D756" s="18"/>
      <c r="E756" s="18"/>
      <c r="F756" s="18"/>
      <c r="I756" s="18"/>
      <c r="L756" s="18"/>
      <c r="T756" s="18"/>
      <c r="X756" s="18"/>
      <c r="AB756" s="18"/>
    </row>
    <row r="757" spans="1:28" x14ac:dyDescent="0.25">
      <c r="A757" s="18"/>
      <c r="B757" s="18"/>
      <c r="C757" s="18"/>
      <c r="D757" s="18"/>
      <c r="E757" s="18"/>
      <c r="F757" s="18"/>
      <c r="I757" s="18"/>
      <c r="L757" s="18"/>
      <c r="T757" s="18"/>
      <c r="X757" s="18"/>
      <c r="AB757" s="18"/>
    </row>
    <row r="758" spans="1:28" x14ac:dyDescent="0.25">
      <c r="A758" s="18"/>
      <c r="B758" s="18"/>
      <c r="C758" s="18"/>
      <c r="D758" s="18"/>
      <c r="E758" s="18"/>
      <c r="F758" s="18"/>
      <c r="I758" s="18"/>
      <c r="L758" s="18"/>
      <c r="T758" s="18"/>
      <c r="X758" s="18"/>
      <c r="AB758" s="18"/>
    </row>
    <row r="759" spans="1:28" x14ac:dyDescent="0.25">
      <c r="A759" s="18"/>
      <c r="B759" s="18"/>
      <c r="C759" s="18"/>
      <c r="D759" s="18"/>
      <c r="E759" s="18"/>
      <c r="F759" s="18"/>
      <c r="I759" s="18"/>
      <c r="L759" s="18"/>
      <c r="T759" s="18"/>
      <c r="X759" s="18"/>
      <c r="AB759" s="18"/>
    </row>
    <row r="760" spans="1:28" x14ac:dyDescent="0.25">
      <c r="A760" s="18"/>
      <c r="B760" s="18"/>
      <c r="C760" s="18"/>
      <c r="D760" s="18"/>
      <c r="E760" s="18"/>
      <c r="F760" s="18"/>
      <c r="I760" s="18"/>
      <c r="L760" s="18"/>
      <c r="T760" s="18"/>
      <c r="X760" s="18"/>
      <c r="AB760" s="18"/>
    </row>
    <row r="761" spans="1:28" x14ac:dyDescent="0.25">
      <c r="A761" s="18"/>
      <c r="B761" s="18"/>
      <c r="C761" s="18"/>
      <c r="D761" s="18"/>
      <c r="E761" s="18"/>
      <c r="F761" s="18"/>
      <c r="I761" s="18"/>
      <c r="L761" s="18"/>
      <c r="T761" s="18"/>
      <c r="X761" s="18"/>
      <c r="AB761" s="18"/>
    </row>
    <row r="762" spans="1:28" x14ac:dyDescent="0.25">
      <c r="A762" s="18"/>
      <c r="B762" s="18"/>
      <c r="C762" s="18"/>
      <c r="D762" s="18"/>
      <c r="E762" s="18"/>
      <c r="F762" s="18"/>
      <c r="I762" s="18"/>
      <c r="L762" s="18"/>
      <c r="T762" s="18"/>
      <c r="X762" s="18"/>
      <c r="AB762" s="18"/>
    </row>
    <row r="763" spans="1:28" x14ac:dyDescent="0.25">
      <c r="A763" s="18"/>
      <c r="B763" s="18"/>
      <c r="C763" s="18"/>
      <c r="D763" s="18"/>
      <c r="E763" s="18"/>
      <c r="F763" s="18"/>
      <c r="I763" s="18"/>
      <c r="L763" s="18"/>
      <c r="T763" s="18"/>
      <c r="X763" s="18"/>
      <c r="AB763" s="18"/>
    </row>
    <row r="764" spans="1:28" x14ac:dyDescent="0.25">
      <c r="A764" s="18"/>
      <c r="B764" s="18"/>
      <c r="C764" s="18"/>
      <c r="D764" s="18"/>
      <c r="E764" s="18"/>
      <c r="F764" s="18"/>
      <c r="I764" s="18"/>
      <c r="L764" s="18"/>
      <c r="T764" s="18"/>
      <c r="X764" s="18"/>
      <c r="AB764" s="18"/>
    </row>
    <row r="765" spans="1:28" x14ac:dyDescent="0.25">
      <c r="A765" s="18"/>
      <c r="B765" s="18"/>
      <c r="C765" s="18"/>
      <c r="D765" s="18"/>
      <c r="E765" s="18"/>
      <c r="F765" s="18"/>
      <c r="I765" s="18"/>
      <c r="L765" s="18"/>
      <c r="T765" s="18"/>
      <c r="X765" s="18"/>
      <c r="AB765" s="18"/>
    </row>
    <row r="766" spans="1:28" x14ac:dyDescent="0.25">
      <c r="A766" s="18"/>
      <c r="B766" s="18"/>
      <c r="C766" s="18"/>
      <c r="D766" s="18"/>
      <c r="E766" s="18"/>
      <c r="F766" s="18"/>
      <c r="I766" s="18"/>
      <c r="L766" s="18"/>
      <c r="T766" s="18"/>
      <c r="X766" s="18"/>
      <c r="AB766" s="18"/>
    </row>
    <row r="767" spans="1:28" x14ac:dyDescent="0.25">
      <c r="A767" s="18"/>
      <c r="B767" s="18"/>
      <c r="C767" s="18"/>
      <c r="D767" s="18"/>
      <c r="E767" s="18"/>
      <c r="F767" s="18"/>
      <c r="I767" s="18"/>
      <c r="L767" s="18"/>
      <c r="T767" s="18"/>
      <c r="X767" s="18"/>
      <c r="AB767" s="18"/>
    </row>
    <row r="768" spans="1:28" x14ac:dyDescent="0.25">
      <c r="A768" s="18"/>
      <c r="B768" s="18"/>
      <c r="C768" s="18"/>
      <c r="D768" s="18"/>
      <c r="E768" s="18"/>
      <c r="F768" s="18"/>
      <c r="I768" s="18"/>
      <c r="L768" s="18"/>
      <c r="T768" s="18"/>
      <c r="X768" s="18"/>
      <c r="AB768" s="18"/>
    </row>
    <row r="769" spans="1:28" x14ac:dyDescent="0.25">
      <c r="A769" s="18"/>
      <c r="B769" s="18"/>
      <c r="C769" s="18"/>
      <c r="D769" s="18"/>
      <c r="E769" s="18"/>
      <c r="F769" s="18"/>
      <c r="I769" s="18"/>
      <c r="L769" s="18"/>
      <c r="T769" s="18"/>
      <c r="X769" s="18"/>
      <c r="AB769" s="18"/>
    </row>
    <row r="770" spans="1:28" x14ac:dyDescent="0.25">
      <c r="A770" s="18"/>
      <c r="B770" s="18"/>
      <c r="C770" s="18"/>
      <c r="D770" s="18"/>
      <c r="E770" s="18"/>
      <c r="F770" s="18"/>
      <c r="I770" s="18"/>
      <c r="L770" s="18"/>
      <c r="T770" s="18"/>
      <c r="X770" s="18"/>
      <c r="AB770" s="18"/>
    </row>
    <row r="771" spans="1:28" x14ac:dyDescent="0.25">
      <c r="A771" s="18"/>
      <c r="B771" s="18"/>
      <c r="C771" s="18"/>
      <c r="D771" s="18"/>
      <c r="E771" s="18"/>
      <c r="F771" s="18"/>
      <c r="I771" s="18"/>
      <c r="L771" s="18"/>
      <c r="T771" s="18"/>
      <c r="X771" s="18"/>
      <c r="AB771" s="18"/>
    </row>
    <row r="772" spans="1:28" x14ac:dyDescent="0.25">
      <c r="A772" s="18"/>
      <c r="B772" s="18"/>
      <c r="C772" s="18"/>
      <c r="D772" s="18"/>
      <c r="E772" s="18"/>
      <c r="F772" s="18"/>
      <c r="I772" s="18"/>
      <c r="L772" s="18"/>
      <c r="T772" s="18"/>
      <c r="X772" s="18"/>
      <c r="AB772" s="18"/>
    </row>
    <row r="773" spans="1:28" x14ac:dyDescent="0.25">
      <c r="A773" s="18"/>
      <c r="B773" s="18"/>
      <c r="C773" s="18"/>
      <c r="D773" s="18"/>
      <c r="E773" s="18"/>
      <c r="F773" s="18"/>
      <c r="I773" s="18"/>
      <c r="L773" s="18"/>
      <c r="T773" s="18"/>
      <c r="X773" s="18"/>
      <c r="AB773" s="18"/>
    </row>
    <row r="774" spans="1:28" x14ac:dyDescent="0.25">
      <c r="A774" s="18"/>
      <c r="B774" s="18"/>
      <c r="C774" s="18"/>
      <c r="D774" s="18"/>
      <c r="E774" s="18"/>
      <c r="F774" s="18"/>
      <c r="I774" s="18"/>
      <c r="L774" s="18"/>
      <c r="T774" s="18"/>
      <c r="X774" s="18"/>
      <c r="AB774" s="18"/>
    </row>
    <row r="775" spans="1:28" x14ac:dyDescent="0.25">
      <c r="A775" s="18"/>
      <c r="B775" s="18"/>
      <c r="C775" s="18"/>
      <c r="D775" s="18"/>
      <c r="E775" s="18"/>
      <c r="F775" s="18"/>
      <c r="I775" s="18"/>
      <c r="L775" s="18"/>
      <c r="T775" s="18"/>
      <c r="X775" s="18"/>
      <c r="AB775" s="18"/>
    </row>
    <row r="776" spans="1:28" x14ac:dyDescent="0.25">
      <c r="A776" s="18"/>
      <c r="B776" s="18"/>
      <c r="C776" s="18"/>
      <c r="D776" s="18"/>
      <c r="E776" s="18"/>
      <c r="F776" s="18"/>
      <c r="I776" s="18"/>
      <c r="L776" s="18"/>
      <c r="T776" s="18"/>
      <c r="X776" s="18"/>
      <c r="AB776" s="18"/>
    </row>
    <row r="777" spans="1:28" x14ac:dyDescent="0.25">
      <c r="A777" s="18"/>
      <c r="B777" s="18"/>
      <c r="C777" s="18"/>
      <c r="D777" s="18"/>
      <c r="E777" s="18"/>
      <c r="F777" s="18"/>
      <c r="I777" s="18"/>
      <c r="L777" s="18"/>
      <c r="T777" s="18"/>
      <c r="X777" s="18"/>
      <c r="AB777" s="18"/>
    </row>
    <row r="778" spans="1:28" x14ac:dyDescent="0.25">
      <c r="A778" s="18"/>
      <c r="B778" s="18"/>
      <c r="C778" s="18"/>
      <c r="D778" s="18"/>
      <c r="E778" s="18"/>
      <c r="F778" s="18"/>
      <c r="I778" s="18"/>
      <c r="L778" s="18"/>
      <c r="T778" s="18"/>
      <c r="X778" s="18"/>
      <c r="AB778" s="18"/>
    </row>
    <row r="779" spans="1:28" x14ac:dyDescent="0.25">
      <c r="A779" s="18"/>
      <c r="B779" s="18"/>
      <c r="C779" s="18"/>
      <c r="D779" s="18"/>
      <c r="E779" s="18"/>
      <c r="F779" s="18"/>
      <c r="I779" s="18"/>
      <c r="L779" s="18"/>
      <c r="T779" s="18"/>
      <c r="X779" s="18"/>
      <c r="AB779" s="18"/>
    </row>
    <row r="780" spans="1:28" x14ac:dyDescent="0.25">
      <c r="A780" s="18"/>
      <c r="B780" s="18"/>
      <c r="C780" s="18"/>
      <c r="D780" s="18"/>
      <c r="E780" s="18"/>
      <c r="F780" s="18"/>
      <c r="I780" s="18"/>
      <c r="L780" s="18"/>
      <c r="T780" s="18"/>
      <c r="X780" s="18"/>
      <c r="AB780" s="18"/>
    </row>
    <row r="781" spans="1:28" x14ac:dyDescent="0.25">
      <c r="A781" s="18"/>
      <c r="B781" s="18"/>
      <c r="C781" s="18"/>
      <c r="D781" s="18"/>
      <c r="E781" s="18"/>
      <c r="F781" s="18"/>
      <c r="I781" s="18"/>
      <c r="L781" s="18"/>
      <c r="T781" s="18"/>
      <c r="X781" s="18"/>
      <c r="AB781" s="18"/>
    </row>
    <row r="782" spans="1:28" x14ac:dyDescent="0.25">
      <c r="A782" s="18"/>
      <c r="B782" s="18"/>
      <c r="C782" s="18"/>
      <c r="D782" s="18"/>
      <c r="E782" s="18"/>
      <c r="F782" s="18"/>
      <c r="I782" s="18"/>
      <c r="L782" s="18"/>
      <c r="T782" s="18"/>
      <c r="X782" s="18"/>
      <c r="AB782" s="18"/>
    </row>
    <row r="783" spans="1:28" x14ac:dyDescent="0.25">
      <c r="A783" s="18"/>
      <c r="B783" s="18"/>
      <c r="C783" s="18"/>
      <c r="D783" s="18"/>
      <c r="E783" s="18"/>
      <c r="F783" s="18"/>
      <c r="I783" s="18"/>
      <c r="L783" s="18"/>
      <c r="T783" s="18"/>
      <c r="X783" s="18"/>
      <c r="AB783" s="18"/>
    </row>
    <row r="784" spans="1:28" x14ac:dyDescent="0.25">
      <c r="A784" s="18"/>
      <c r="B784" s="18"/>
      <c r="C784" s="18"/>
      <c r="D784" s="18"/>
      <c r="E784" s="18"/>
      <c r="F784" s="18"/>
      <c r="I784" s="18"/>
      <c r="L784" s="18"/>
      <c r="T784" s="18"/>
      <c r="X784" s="18"/>
      <c r="AB784" s="18"/>
    </row>
    <row r="785" spans="1:28" x14ac:dyDescent="0.25">
      <c r="A785" s="18"/>
      <c r="B785" s="18"/>
      <c r="C785" s="18"/>
      <c r="D785" s="18"/>
      <c r="E785" s="18"/>
      <c r="F785" s="18"/>
      <c r="I785" s="18"/>
      <c r="L785" s="18"/>
      <c r="T785" s="18"/>
      <c r="X785" s="18"/>
      <c r="AB785" s="18"/>
    </row>
    <row r="786" spans="1:28" x14ac:dyDescent="0.25">
      <c r="A786" s="18"/>
      <c r="B786" s="18"/>
      <c r="C786" s="18"/>
      <c r="D786" s="18"/>
      <c r="E786" s="18"/>
      <c r="F786" s="18"/>
      <c r="I786" s="18"/>
      <c r="L786" s="18"/>
      <c r="T786" s="18"/>
      <c r="X786" s="18"/>
      <c r="AB786" s="18"/>
    </row>
    <row r="787" spans="1:28" x14ac:dyDescent="0.25">
      <c r="A787" s="18"/>
      <c r="B787" s="18"/>
      <c r="C787" s="18"/>
      <c r="D787" s="18"/>
      <c r="E787" s="18"/>
      <c r="F787" s="18"/>
      <c r="I787" s="18"/>
      <c r="L787" s="18"/>
      <c r="T787" s="18"/>
      <c r="X787" s="18"/>
      <c r="AB787" s="18"/>
    </row>
    <row r="788" spans="1:28" x14ac:dyDescent="0.25">
      <c r="A788" s="18"/>
      <c r="B788" s="18"/>
      <c r="C788" s="18"/>
      <c r="D788" s="18"/>
      <c r="E788" s="18"/>
      <c r="F788" s="18"/>
      <c r="I788" s="18"/>
      <c r="L788" s="18"/>
      <c r="T788" s="18"/>
      <c r="X788" s="18"/>
      <c r="AB788" s="18"/>
    </row>
    <row r="789" spans="1:28" x14ac:dyDescent="0.25">
      <c r="A789" s="18"/>
      <c r="B789" s="18"/>
      <c r="C789" s="18"/>
      <c r="D789" s="18"/>
      <c r="E789" s="18"/>
      <c r="F789" s="18"/>
      <c r="I789" s="18"/>
      <c r="L789" s="18"/>
      <c r="T789" s="18"/>
      <c r="X789" s="18"/>
      <c r="AB789" s="18"/>
    </row>
    <row r="790" spans="1:28" x14ac:dyDescent="0.25">
      <c r="A790" s="18"/>
      <c r="B790" s="18"/>
      <c r="C790" s="18"/>
      <c r="D790" s="18"/>
      <c r="E790" s="18"/>
      <c r="F790" s="18"/>
      <c r="I790" s="18"/>
      <c r="L790" s="18"/>
      <c r="T790" s="18"/>
      <c r="X790" s="18"/>
      <c r="AB790" s="18"/>
    </row>
    <row r="791" spans="1:28" x14ac:dyDescent="0.25">
      <c r="A791" s="18"/>
      <c r="B791" s="18"/>
      <c r="C791" s="18"/>
      <c r="D791" s="18"/>
      <c r="E791" s="18"/>
      <c r="F791" s="18"/>
      <c r="I791" s="18"/>
      <c r="L791" s="18"/>
      <c r="T791" s="18"/>
      <c r="X791" s="18"/>
      <c r="AB791" s="18"/>
    </row>
    <row r="792" spans="1:28" x14ac:dyDescent="0.25">
      <c r="A792" s="18"/>
      <c r="B792" s="18"/>
      <c r="C792" s="18"/>
      <c r="D792" s="18"/>
      <c r="E792" s="18"/>
      <c r="F792" s="18"/>
      <c r="I792" s="18"/>
      <c r="L792" s="18"/>
      <c r="T792" s="18"/>
      <c r="X792" s="18"/>
      <c r="AB792" s="18"/>
    </row>
    <row r="793" spans="1:28" x14ac:dyDescent="0.25">
      <c r="A793" s="18"/>
      <c r="B793" s="18"/>
      <c r="C793" s="18"/>
      <c r="D793" s="18"/>
      <c r="E793" s="18"/>
      <c r="F793" s="18"/>
      <c r="I793" s="18"/>
      <c r="L793" s="18"/>
      <c r="T793" s="18"/>
      <c r="X793" s="18"/>
      <c r="AB793" s="18"/>
    </row>
    <row r="794" spans="1:28" x14ac:dyDescent="0.25">
      <c r="A794" s="18"/>
      <c r="B794" s="18"/>
      <c r="C794" s="18"/>
      <c r="D794" s="18"/>
      <c r="E794" s="18"/>
      <c r="F794" s="18"/>
      <c r="I794" s="18"/>
      <c r="L794" s="18"/>
      <c r="T794" s="18"/>
      <c r="X794" s="18"/>
      <c r="AB794" s="18"/>
    </row>
    <row r="795" spans="1:28" x14ac:dyDescent="0.25">
      <c r="A795" s="18"/>
      <c r="B795" s="18"/>
      <c r="C795" s="18"/>
      <c r="D795" s="18"/>
      <c r="E795" s="18"/>
      <c r="F795" s="18"/>
      <c r="I795" s="18"/>
      <c r="L795" s="18"/>
      <c r="T795" s="18"/>
      <c r="X795" s="18"/>
      <c r="AB795" s="18"/>
    </row>
    <row r="796" spans="1:28" x14ac:dyDescent="0.25">
      <c r="A796" s="18"/>
      <c r="B796" s="18"/>
      <c r="C796" s="18"/>
      <c r="D796" s="18"/>
      <c r="E796" s="18"/>
      <c r="F796" s="18"/>
      <c r="I796" s="18"/>
      <c r="L796" s="18"/>
      <c r="T796" s="18"/>
      <c r="X796" s="18"/>
      <c r="AB796" s="18"/>
    </row>
    <row r="797" spans="1:28" x14ac:dyDescent="0.25">
      <c r="A797" s="18"/>
      <c r="B797" s="18"/>
      <c r="C797" s="18"/>
      <c r="D797" s="18"/>
      <c r="E797" s="18"/>
      <c r="F797" s="18"/>
      <c r="I797" s="18"/>
      <c r="L797" s="18"/>
      <c r="T797" s="18"/>
      <c r="X797" s="18"/>
      <c r="AB797" s="18"/>
    </row>
    <row r="798" spans="1:28" x14ac:dyDescent="0.25">
      <c r="A798" s="18"/>
      <c r="B798" s="18"/>
      <c r="C798" s="18"/>
      <c r="D798" s="18"/>
      <c r="E798" s="18"/>
      <c r="F798" s="18"/>
      <c r="I798" s="18"/>
      <c r="L798" s="18"/>
      <c r="T798" s="18"/>
      <c r="X798" s="18"/>
      <c r="AB798" s="18"/>
    </row>
    <row r="799" spans="1:28" x14ac:dyDescent="0.25">
      <c r="A799" s="18"/>
      <c r="B799" s="18"/>
      <c r="C799" s="18"/>
      <c r="D799" s="18"/>
      <c r="E799" s="18"/>
      <c r="F799" s="18"/>
      <c r="I799" s="18"/>
      <c r="L799" s="18"/>
      <c r="T799" s="18"/>
      <c r="X799" s="18"/>
      <c r="AB799" s="18"/>
    </row>
    <row r="800" spans="1:28" x14ac:dyDescent="0.25">
      <c r="A800" s="18"/>
      <c r="B800" s="18"/>
      <c r="C800" s="18"/>
      <c r="D800" s="18"/>
      <c r="E800" s="18"/>
      <c r="F800" s="18"/>
      <c r="I800" s="18"/>
      <c r="L800" s="18"/>
      <c r="T800" s="18"/>
      <c r="X800" s="18"/>
      <c r="AB800" s="18"/>
    </row>
    <row r="801" spans="1:28" x14ac:dyDescent="0.25">
      <c r="A801" s="18"/>
      <c r="B801" s="18"/>
      <c r="C801" s="18"/>
      <c r="D801" s="18"/>
      <c r="E801" s="18"/>
      <c r="F801" s="18"/>
      <c r="I801" s="18"/>
      <c r="L801" s="18"/>
      <c r="T801" s="18"/>
      <c r="X801" s="18"/>
      <c r="AB801" s="18"/>
    </row>
    <row r="802" spans="1:28" x14ac:dyDescent="0.25">
      <c r="A802" s="18"/>
      <c r="B802" s="18"/>
      <c r="C802" s="18"/>
      <c r="D802" s="18"/>
      <c r="E802" s="18"/>
      <c r="F802" s="18"/>
      <c r="I802" s="18"/>
      <c r="L802" s="18"/>
      <c r="T802" s="18"/>
      <c r="X802" s="18"/>
      <c r="AB802" s="18"/>
    </row>
    <row r="803" spans="1:28" x14ac:dyDescent="0.25">
      <c r="A803" s="18"/>
      <c r="B803" s="18"/>
      <c r="C803" s="18"/>
      <c r="D803" s="18"/>
      <c r="E803" s="18"/>
      <c r="F803" s="18"/>
      <c r="I803" s="18"/>
      <c r="L803" s="18"/>
      <c r="T803" s="18"/>
      <c r="X803" s="18"/>
      <c r="AB803" s="18"/>
    </row>
    <row r="804" spans="1:28" x14ac:dyDescent="0.25">
      <c r="A804" s="18"/>
      <c r="B804" s="18"/>
      <c r="C804" s="18"/>
      <c r="D804" s="18"/>
      <c r="E804" s="18"/>
      <c r="F804" s="18"/>
      <c r="I804" s="18"/>
      <c r="L804" s="18"/>
      <c r="T804" s="18"/>
      <c r="X804" s="18"/>
      <c r="AB804" s="18"/>
    </row>
    <row r="805" spans="1:28" x14ac:dyDescent="0.25">
      <c r="A805" s="18"/>
      <c r="B805" s="18"/>
      <c r="C805" s="18"/>
      <c r="D805" s="18"/>
      <c r="E805" s="18"/>
      <c r="F805" s="18"/>
      <c r="I805" s="18"/>
      <c r="L805" s="18"/>
      <c r="T805" s="18"/>
      <c r="X805" s="18"/>
      <c r="AB805" s="18"/>
    </row>
    <row r="806" spans="1:28" x14ac:dyDescent="0.25">
      <c r="A806" s="18"/>
      <c r="B806" s="18"/>
      <c r="C806" s="18"/>
      <c r="D806" s="18"/>
      <c r="E806" s="18"/>
      <c r="F806" s="18"/>
      <c r="I806" s="18"/>
      <c r="L806" s="18"/>
      <c r="T806" s="18"/>
      <c r="X806" s="18"/>
      <c r="AB806" s="18"/>
    </row>
    <row r="807" spans="1:28" x14ac:dyDescent="0.25">
      <c r="A807" s="18"/>
      <c r="B807" s="18"/>
      <c r="C807" s="18"/>
      <c r="D807" s="18"/>
      <c r="E807" s="18"/>
      <c r="F807" s="18"/>
      <c r="I807" s="18"/>
      <c r="L807" s="18"/>
      <c r="T807" s="18"/>
      <c r="X807" s="18"/>
      <c r="AB807" s="18"/>
    </row>
    <row r="808" spans="1:28" x14ac:dyDescent="0.25">
      <c r="A808" s="18"/>
      <c r="B808" s="18"/>
      <c r="C808" s="18"/>
      <c r="D808" s="18"/>
      <c r="E808" s="18"/>
      <c r="F808" s="18"/>
      <c r="I808" s="18"/>
      <c r="L808" s="18"/>
      <c r="T808" s="18"/>
      <c r="X808" s="18"/>
      <c r="AB808" s="18"/>
    </row>
    <row r="809" spans="1:28" x14ac:dyDescent="0.25">
      <c r="A809" s="18"/>
      <c r="B809" s="18"/>
      <c r="C809" s="18"/>
      <c r="D809" s="18"/>
      <c r="E809" s="18"/>
      <c r="F809" s="18"/>
      <c r="I809" s="18"/>
      <c r="L809" s="18"/>
      <c r="T809" s="18"/>
      <c r="X809" s="18"/>
      <c r="AB809" s="18"/>
    </row>
    <row r="810" spans="1:28" x14ac:dyDescent="0.25">
      <c r="A810" s="18"/>
      <c r="B810" s="18"/>
      <c r="C810" s="18"/>
      <c r="D810" s="18"/>
      <c r="E810" s="18"/>
      <c r="F810" s="18"/>
      <c r="I810" s="18"/>
      <c r="L810" s="18"/>
      <c r="T810" s="18"/>
      <c r="X810" s="18"/>
      <c r="AB810" s="18"/>
    </row>
    <row r="811" spans="1:28" x14ac:dyDescent="0.25">
      <c r="A811" s="18"/>
      <c r="B811" s="18"/>
      <c r="C811" s="18"/>
      <c r="D811" s="18"/>
      <c r="E811" s="18"/>
      <c r="F811" s="18"/>
      <c r="I811" s="18"/>
      <c r="L811" s="18"/>
      <c r="T811" s="18"/>
      <c r="X811" s="18"/>
      <c r="AB811" s="18"/>
    </row>
    <row r="812" spans="1:28" x14ac:dyDescent="0.25">
      <c r="A812" s="18"/>
      <c r="B812" s="18"/>
      <c r="C812" s="18"/>
      <c r="D812" s="18"/>
      <c r="E812" s="18"/>
      <c r="F812" s="18"/>
      <c r="I812" s="18"/>
      <c r="L812" s="18"/>
      <c r="T812" s="18"/>
      <c r="X812" s="18"/>
      <c r="AB812" s="18"/>
    </row>
    <row r="813" spans="1:28" x14ac:dyDescent="0.25">
      <c r="A813" s="18"/>
      <c r="B813" s="18"/>
      <c r="C813" s="18"/>
      <c r="D813" s="18"/>
      <c r="E813" s="18"/>
      <c r="F813" s="18"/>
      <c r="I813" s="18"/>
      <c r="L813" s="18"/>
      <c r="T813" s="18"/>
      <c r="X813" s="18"/>
      <c r="AB813" s="18"/>
    </row>
    <row r="814" spans="1:28" x14ac:dyDescent="0.25">
      <c r="A814" s="18"/>
      <c r="B814" s="18"/>
      <c r="C814" s="18"/>
      <c r="D814" s="18"/>
      <c r="E814" s="18"/>
      <c r="F814" s="18"/>
      <c r="I814" s="18"/>
      <c r="L814" s="18"/>
      <c r="T814" s="18"/>
      <c r="X814" s="18"/>
      <c r="AB814" s="18"/>
    </row>
    <row r="815" spans="1:28" x14ac:dyDescent="0.25">
      <c r="A815" s="18"/>
      <c r="B815" s="18"/>
      <c r="C815" s="18"/>
      <c r="D815" s="18"/>
      <c r="E815" s="18"/>
      <c r="F815" s="18"/>
      <c r="I815" s="18"/>
      <c r="L815" s="18"/>
      <c r="T815" s="18"/>
      <c r="X815" s="18"/>
      <c r="AB815" s="18"/>
    </row>
    <row r="816" spans="1:28" x14ac:dyDescent="0.25">
      <c r="A816" s="18"/>
      <c r="B816" s="18"/>
      <c r="C816" s="18"/>
      <c r="D816" s="18"/>
      <c r="E816" s="18"/>
      <c r="F816" s="18"/>
      <c r="I816" s="18"/>
      <c r="L816" s="18"/>
      <c r="T816" s="18"/>
      <c r="X816" s="18"/>
      <c r="AB816" s="18"/>
    </row>
    <row r="817" spans="1:28" x14ac:dyDescent="0.25">
      <c r="A817" s="18"/>
      <c r="B817" s="18"/>
      <c r="C817" s="18"/>
      <c r="D817" s="18"/>
      <c r="E817" s="18"/>
      <c r="F817" s="18"/>
      <c r="I817" s="18"/>
      <c r="L817" s="18"/>
      <c r="T817" s="18"/>
      <c r="X817" s="18"/>
      <c r="AB817" s="18"/>
    </row>
    <row r="818" spans="1:28" x14ac:dyDescent="0.25">
      <c r="A818" s="18"/>
      <c r="B818" s="18"/>
      <c r="C818" s="18"/>
      <c r="D818" s="18"/>
      <c r="E818" s="18"/>
      <c r="F818" s="18"/>
      <c r="I818" s="18"/>
      <c r="L818" s="18"/>
      <c r="T818" s="18"/>
      <c r="X818" s="18"/>
      <c r="AB818" s="18"/>
    </row>
    <row r="819" spans="1:28" x14ac:dyDescent="0.25">
      <c r="A819" s="18"/>
      <c r="B819" s="18"/>
      <c r="C819" s="18"/>
      <c r="D819" s="18"/>
      <c r="E819" s="18"/>
      <c r="F819" s="18"/>
      <c r="I819" s="18"/>
      <c r="L819" s="18"/>
      <c r="T819" s="18"/>
      <c r="X819" s="18"/>
      <c r="AB819" s="18"/>
    </row>
    <row r="820" spans="1:28" x14ac:dyDescent="0.25">
      <c r="A820" s="18"/>
      <c r="B820" s="18"/>
      <c r="C820" s="18"/>
      <c r="D820" s="18"/>
      <c r="E820" s="18"/>
      <c r="F820" s="18"/>
      <c r="I820" s="18"/>
      <c r="L820" s="18"/>
      <c r="T820" s="18"/>
      <c r="X820" s="18"/>
      <c r="AB820" s="18"/>
    </row>
    <row r="821" spans="1:28" x14ac:dyDescent="0.25">
      <c r="A821" s="18"/>
      <c r="B821" s="18"/>
      <c r="C821" s="18"/>
      <c r="D821" s="18"/>
      <c r="E821" s="18"/>
      <c r="F821" s="18"/>
      <c r="I821" s="18"/>
      <c r="L821" s="18"/>
      <c r="T821" s="18"/>
      <c r="X821" s="18"/>
      <c r="AB821" s="18"/>
    </row>
    <row r="822" spans="1:28" x14ac:dyDescent="0.25">
      <c r="A822" s="18"/>
      <c r="B822" s="18"/>
      <c r="C822" s="18"/>
      <c r="D822" s="18"/>
      <c r="E822" s="18"/>
      <c r="F822" s="18"/>
      <c r="I822" s="18"/>
      <c r="L822" s="18"/>
      <c r="T822" s="18"/>
      <c r="X822" s="18"/>
      <c r="AB822" s="18"/>
    </row>
    <row r="823" spans="1:28" x14ac:dyDescent="0.25">
      <c r="A823" s="18"/>
      <c r="B823" s="18"/>
      <c r="C823" s="18"/>
      <c r="D823" s="18"/>
      <c r="E823" s="18"/>
      <c r="F823" s="18"/>
      <c r="I823" s="18"/>
      <c r="L823" s="18"/>
      <c r="T823" s="18"/>
      <c r="X823" s="18"/>
      <c r="AB823" s="18"/>
    </row>
    <row r="824" spans="1:28" x14ac:dyDescent="0.25">
      <c r="A824" s="18"/>
      <c r="B824" s="18"/>
      <c r="C824" s="18"/>
      <c r="D824" s="18"/>
      <c r="E824" s="18"/>
      <c r="F824" s="18"/>
      <c r="I824" s="18"/>
      <c r="L824" s="18"/>
      <c r="T824" s="18"/>
      <c r="X824" s="18"/>
      <c r="AB824" s="18"/>
    </row>
    <row r="825" spans="1:28" x14ac:dyDescent="0.25">
      <c r="A825" s="18"/>
      <c r="B825" s="18"/>
      <c r="C825" s="18"/>
      <c r="D825" s="18"/>
      <c r="E825" s="18"/>
      <c r="F825" s="18"/>
      <c r="I825" s="18"/>
      <c r="L825" s="18"/>
      <c r="T825" s="18"/>
      <c r="X825" s="18"/>
      <c r="AB825" s="18"/>
    </row>
    <row r="826" spans="1:28" x14ac:dyDescent="0.25">
      <c r="A826" s="18"/>
      <c r="B826" s="18"/>
      <c r="C826" s="18"/>
      <c r="D826" s="18"/>
      <c r="E826" s="18"/>
      <c r="F826" s="18"/>
      <c r="I826" s="18"/>
      <c r="L826" s="18"/>
      <c r="T826" s="18"/>
      <c r="X826" s="18"/>
      <c r="AB826" s="18"/>
    </row>
    <row r="827" spans="1:28" x14ac:dyDescent="0.25">
      <c r="A827" s="18"/>
      <c r="B827" s="18"/>
      <c r="C827" s="18"/>
      <c r="D827" s="18"/>
      <c r="E827" s="18"/>
      <c r="F827" s="18"/>
      <c r="I827" s="18"/>
      <c r="L827" s="18"/>
      <c r="T827" s="18"/>
      <c r="X827" s="18"/>
      <c r="AB827" s="18"/>
    </row>
    <row r="828" spans="1:28" x14ac:dyDescent="0.25">
      <c r="A828" s="18"/>
      <c r="B828" s="18"/>
      <c r="C828" s="18"/>
      <c r="D828" s="18"/>
      <c r="E828" s="18"/>
      <c r="F828" s="18"/>
      <c r="I828" s="18"/>
      <c r="L828" s="18"/>
      <c r="T828" s="18"/>
      <c r="X828" s="18"/>
      <c r="AB828" s="18"/>
    </row>
    <row r="829" spans="1:28" x14ac:dyDescent="0.25">
      <c r="A829" s="18"/>
      <c r="B829" s="18"/>
      <c r="C829" s="18"/>
      <c r="D829" s="18"/>
      <c r="E829" s="18"/>
      <c r="F829" s="18"/>
      <c r="I829" s="18"/>
      <c r="L829" s="18"/>
      <c r="T829" s="18"/>
      <c r="X829" s="18"/>
      <c r="AB829" s="18"/>
    </row>
    <row r="830" spans="1:28" x14ac:dyDescent="0.25">
      <c r="A830" s="18"/>
      <c r="B830" s="18"/>
      <c r="C830" s="18"/>
      <c r="D830" s="18"/>
      <c r="E830" s="18"/>
      <c r="F830" s="18"/>
      <c r="I830" s="18"/>
      <c r="L830" s="18"/>
      <c r="T830" s="18"/>
      <c r="X830" s="18"/>
      <c r="AB830" s="18"/>
    </row>
    <row r="831" spans="1:28" x14ac:dyDescent="0.25">
      <c r="A831" s="18"/>
      <c r="B831" s="18"/>
      <c r="C831" s="18"/>
      <c r="D831" s="18"/>
      <c r="E831" s="18"/>
      <c r="F831" s="18"/>
      <c r="I831" s="18"/>
      <c r="L831" s="18"/>
      <c r="T831" s="18"/>
      <c r="X831" s="18"/>
      <c r="AB831" s="18"/>
    </row>
    <row r="832" spans="1:28" x14ac:dyDescent="0.25">
      <c r="A832" s="18"/>
      <c r="B832" s="18"/>
      <c r="C832" s="18"/>
      <c r="D832" s="18"/>
      <c r="E832" s="18"/>
      <c r="F832" s="18"/>
      <c r="I832" s="18"/>
      <c r="L832" s="18"/>
      <c r="T832" s="18"/>
      <c r="X832" s="18"/>
      <c r="AB832" s="18"/>
    </row>
    <row r="833" spans="1:28" x14ac:dyDescent="0.25">
      <c r="A833" s="18"/>
      <c r="B833" s="18"/>
      <c r="C833" s="18"/>
      <c r="D833" s="18"/>
      <c r="E833" s="18"/>
      <c r="F833" s="18"/>
      <c r="I833" s="18"/>
      <c r="L833" s="18"/>
      <c r="T833" s="18"/>
      <c r="X833" s="18"/>
      <c r="AB833" s="18"/>
    </row>
    <row r="834" spans="1:28" x14ac:dyDescent="0.25">
      <c r="A834" s="18"/>
      <c r="B834" s="18"/>
      <c r="C834" s="18"/>
      <c r="D834" s="18"/>
      <c r="E834" s="18"/>
      <c r="F834" s="18"/>
      <c r="I834" s="18"/>
      <c r="L834" s="18"/>
      <c r="T834" s="18"/>
      <c r="X834" s="18"/>
      <c r="AB834" s="18"/>
    </row>
    <row r="835" spans="1:28" x14ac:dyDescent="0.25">
      <c r="A835" s="18"/>
      <c r="B835" s="18"/>
      <c r="C835" s="18"/>
      <c r="D835" s="18"/>
      <c r="E835" s="18"/>
      <c r="F835" s="18"/>
      <c r="I835" s="18"/>
      <c r="L835" s="18"/>
      <c r="T835" s="18"/>
      <c r="X835" s="18"/>
      <c r="AB835" s="18"/>
    </row>
    <row r="836" spans="1:28" x14ac:dyDescent="0.25">
      <c r="A836" s="18"/>
      <c r="B836" s="18"/>
      <c r="C836" s="18"/>
      <c r="D836" s="18"/>
      <c r="E836" s="18"/>
      <c r="F836" s="18"/>
      <c r="I836" s="18"/>
      <c r="L836" s="18"/>
      <c r="T836" s="18"/>
      <c r="X836" s="18"/>
      <c r="AB836" s="18"/>
    </row>
    <row r="837" spans="1:28" x14ac:dyDescent="0.25">
      <c r="A837" s="18"/>
      <c r="B837" s="18"/>
      <c r="C837" s="18"/>
      <c r="D837" s="18"/>
      <c r="E837" s="18"/>
      <c r="F837" s="18"/>
      <c r="I837" s="18"/>
      <c r="L837" s="18"/>
      <c r="T837" s="18"/>
      <c r="X837" s="18"/>
      <c r="AB837" s="18"/>
    </row>
    <row r="838" spans="1:28" x14ac:dyDescent="0.25">
      <c r="A838" s="18"/>
      <c r="B838" s="18"/>
      <c r="C838" s="18"/>
      <c r="D838" s="18"/>
      <c r="E838" s="18"/>
      <c r="F838" s="18"/>
      <c r="I838" s="18"/>
      <c r="L838" s="18"/>
      <c r="T838" s="18"/>
      <c r="X838" s="18"/>
      <c r="AB838" s="18"/>
    </row>
    <row r="839" spans="1:28" x14ac:dyDescent="0.25">
      <c r="A839" s="18"/>
      <c r="B839" s="18"/>
      <c r="C839" s="18"/>
      <c r="D839" s="18"/>
      <c r="E839" s="18"/>
      <c r="F839" s="18"/>
      <c r="I839" s="18"/>
      <c r="L839" s="18"/>
      <c r="T839" s="18"/>
      <c r="X839" s="18"/>
      <c r="AB839" s="18"/>
    </row>
    <row r="840" spans="1:28" x14ac:dyDescent="0.25">
      <c r="A840" s="18"/>
      <c r="B840" s="18"/>
      <c r="C840" s="18"/>
      <c r="D840" s="18"/>
      <c r="E840" s="18"/>
      <c r="F840" s="18"/>
      <c r="I840" s="18"/>
      <c r="L840" s="18"/>
      <c r="T840" s="18"/>
      <c r="X840" s="18"/>
      <c r="AB840" s="18"/>
    </row>
    <row r="841" spans="1:28" x14ac:dyDescent="0.25">
      <c r="A841" s="18"/>
      <c r="B841" s="18"/>
      <c r="C841" s="18"/>
      <c r="D841" s="18"/>
      <c r="E841" s="18"/>
      <c r="F841" s="18"/>
      <c r="I841" s="18"/>
      <c r="L841" s="18"/>
      <c r="T841" s="18"/>
      <c r="X841" s="18"/>
      <c r="AB841" s="18"/>
    </row>
    <row r="842" spans="1:28" x14ac:dyDescent="0.25">
      <c r="A842" s="18"/>
      <c r="B842" s="18"/>
      <c r="C842" s="18"/>
      <c r="D842" s="18"/>
      <c r="E842" s="18"/>
      <c r="F842" s="18"/>
      <c r="I842" s="18"/>
      <c r="L842" s="18"/>
      <c r="T842" s="18"/>
      <c r="X842" s="18"/>
      <c r="AB842" s="18"/>
    </row>
    <row r="843" spans="1:28" x14ac:dyDescent="0.25">
      <c r="A843" s="18"/>
      <c r="B843" s="18"/>
      <c r="C843" s="18"/>
      <c r="D843" s="18"/>
      <c r="E843" s="18"/>
      <c r="F843" s="18"/>
      <c r="I843" s="18"/>
      <c r="L843" s="18"/>
      <c r="T843" s="18"/>
      <c r="X843" s="18"/>
      <c r="AB843" s="18"/>
    </row>
    <row r="844" spans="1:28" x14ac:dyDescent="0.25">
      <c r="A844" s="18"/>
      <c r="B844" s="18"/>
      <c r="C844" s="18"/>
      <c r="D844" s="18"/>
      <c r="E844" s="18"/>
      <c r="F844" s="18"/>
      <c r="I844" s="18"/>
      <c r="L844" s="18"/>
      <c r="T844" s="18"/>
      <c r="X844" s="18"/>
      <c r="AB844" s="18"/>
    </row>
    <row r="845" spans="1:28" x14ac:dyDescent="0.25">
      <c r="A845" s="18"/>
      <c r="B845" s="18"/>
      <c r="C845" s="18"/>
      <c r="D845" s="18"/>
      <c r="E845" s="18"/>
      <c r="F845" s="18"/>
      <c r="I845" s="18"/>
      <c r="L845" s="18"/>
      <c r="T845" s="18"/>
      <c r="X845" s="18"/>
      <c r="AB845" s="18"/>
    </row>
    <row r="846" spans="1:28" x14ac:dyDescent="0.25">
      <c r="A846" s="18"/>
      <c r="B846" s="18"/>
      <c r="C846" s="18"/>
      <c r="D846" s="18"/>
      <c r="E846" s="18"/>
      <c r="F846" s="18"/>
      <c r="I846" s="18"/>
      <c r="L846" s="18"/>
      <c r="T846" s="18"/>
      <c r="X846" s="18"/>
      <c r="AB846" s="18"/>
    </row>
    <row r="847" spans="1:28" x14ac:dyDescent="0.25">
      <c r="A847" s="18"/>
      <c r="B847" s="18"/>
      <c r="C847" s="18"/>
      <c r="D847" s="18"/>
      <c r="E847" s="18"/>
      <c r="F847" s="18"/>
      <c r="I847" s="18"/>
      <c r="L847" s="18"/>
      <c r="T847" s="18"/>
      <c r="X847" s="18"/>
      <c r="AB847" s="18"/>
    </row>
    <row r="848" spans="1:28" x14ac:dyDescent="0.25">
      <c r="A848" s="18"/>
      <c r="B848" s="18"/>
      <c r="C848" s="18"/>
      <c r="D848" s="18"/>
      <c r="E848" s="18"/>
      <c r="F848" s="18"/>
      <c r="I848" s="18"/>
      <c r="L848" s="18"/>
      <c r="T848" s="18"/>
      <c r="X848" s="18"/>
      <c r="AB848" s="18"/>
    </row>
    <row r="849" spans="1:28" x14ac:dyDescent="0.25">
      <c r="A849" s="18"/>
      <c r="B849" s="18"/>
      <c r="C849" s="18"/>
      <c r="D849" s="18"/>
      <c r="E849" s="18"/>
      <c r="F849" s="18"/>
      <c r="I849" s="18"/>
      <c r="L849" s="18"/>
      <c r="T849" s="18"/>
      <c r="X849" s="18"/>
      <c r="AB849" s="18"/>
    </row>
    <row r="850" spans="1:28" x14ac:dyDescent="0.25">
      <c r="A850" s="18"/>
      <c r="B850" s="18"/>
      <c r="C850" s="18"/>
      <c r="D850" s="18"/>
      <c r="E850" s="18"/>
      <c r="F850" s="18"/>
      <c r="I850" s="18"/>
      <c r="L850" s="18"/>
      <c r="T850" s="18"/>
      <c r="X850" s="18"/>
      <c r="AB850" s="18"/>
    </row>
    <row r="851" spans="1:28" x14ac:dyDescent="0.25">
      <c r="A851" s="18"/>
      <c r="B851" s="18"/>
      <c r="C851" s="18"/>
      <c r="D851" s="18"/>
      <c r="E851" s="18"/>
      <c r="F851" s="18"/>
      <c r="I851" s="18"/>
      <c r="L851" s="18"/>
      <c r="T851" s="18"/>
      <c r="X851" s="18"/>
      <c r="AB851" s="18"/>
    </row>
    <row r="852" spans="1:28" x14ac:dyDescent="0.25">
      <c r="A852" s="18"/>
      <c r="B852" s="18"/>
      <c r="C852" s="18"/>
      <c r="D852" s="18"/>
      <c r="E852" s="18"/>
      <c r="F852" s="18"/>
      <c r="I852" s="18"/>
      <c r="L852" s="18"/>
      <c r="T852" s="18"/>
      <c r="X852" s="18"/>
      <c r="AB852" s="18"/>
    </row>
    <row r="853" spans="1:28" x14ac:dyDescent="0.25">
      <c r="A853" s="18"/>
      <c r="B853" s="18"/>
      <c r="C853" s="18"/>
      <c r="D853" s="18"/>
      <c r="E853" s="18"/>
      <c r="F853" s="18"/>
      <c r="I853" s="18"/>
      <c r="L853" s="18"/>
      <c r="T853" s="18"/>
      <c r="X853" s="18"/>
      <c r="AB853" s="18"/>
    </row>
    <row r="854" spans="1:28" x14ac:dyDescent="0.25">
      <c r="A854" s="18"/>
      <c r="B854" s="18"/>
      <c r="C854" s="18"/>
      <c r="D854" s="18"/>
      <c r="E854" s="18"/>
      <c r="F854" s="18"/>
      <c r="I854" s="18"/>
      <c r="L854" s="18"/>
      <c r="T854" s="18"/>
      <c r="X854" s="18"/>
      <c r="AB854" s="18"/>
    </row>
    <row r="855" spans="1:28" x14ac:dyDescent="0.25">
      <c r="A855" s="18"/>
      <c r="B855" s="18"/>
      <c r="C855" s="18"/>
      <c r="D855" s="18"/>
      <c r="E855" s="18"/>
      <c r="F855" s="18"/>
      <c r="I855" s="18"/>
      <c r="L855" s="18"/>
      <c r="T855" s="18"/>
      <c r="X855" s="18"/>
      <c r="AB855" s="18"/>
    </row>
    <row r="856" spans="1:28" x14ac:dyDescent="0.25">
      <c r="A856" s="18"/>
      <c r="B856" s="18"/>
      <c r="C856" s="18"/>
      <c r="D856" s="18"/>
      <c r="E856" s="18"/>
      <c r="F856" s="18"/>
      <c r="I856" s="18"/>
      <c r="L856" s="18"/>
      <c r="T856" s="18"/>
      <c r="X856" s="18"/>
      <c r="AB856" s="18"/>
    </row>
    <row r="857" spans="1:28" x14ac:dyDescent="0.25">
      <c r="A857" s="18"/>
      <c r="B857" s="18"/>
      <c r="C857" s="18"/>
      <c r="D857" s="18"/>
      <c r="E857" s="18"/>
      <c r="F857" s="18"/>
      <c r="I857" s="18"/>
      <c r="L857" s="18"/>
      <c r="T857" s="18"/>
      <c r="X857" s="18"/>
      <c r="AB857" s="18"/>
    </row>
    <row r="858" spans="1:28" x14ac:dyDescent="0.25">
      <c r="A858" s="18"/>
      <c r="B858" s="18"/>
      <c r="C858" s="18"/>
      <c r="D858" s="18"/>
      <c r="E858" s="18"/>
      <c r="F858" s="18"/>
      <c r="I858" s="18"/>
      <c r="L858" s="18"/>
      <c r="T858" s="18"/>
      <c r="X858" s="18"/>
      <c r="AB858" s="18"/>
    </row>
    <row r="859" spans="1:28" x14ac:dyDescent="0.25">
      <c r="A859" s="18"/>
      <c r="B859" s="18"/>
      <c r="C859" s="18"/>
      <c r="D859" s="18"/>
      <c r="E859" s="18"/>
      <c r="F859" s="18"/>
      <c r="I859" s="18"/>
      <c r="L859" s="18"/>
      <c r="T859" s="18"/>
      <c r="X859" s="18"/>
      <c r="AB859" s="18"/>
    </row>
    <row r="860" spans="1:28" x14ac:dyDescent="0.25">
      <c r="A860" s="18"/>
      <c r="B860" s="18"/>
      <c r="C860" s="18"/>
      <c r="D860" s="18"/>
      <c r="E860" s="18"/>
      <c r="F860" s="18"/>
      <c r="I860" s="18"/>
      <c r="L860" s="18"/>
      <c r="T860" s="18"/>
      <c r="X860" s="18"/>
      <c r="AB860" s="18"/>
    </row>
    <row r="861" spans="1:28" x14ac:dyDescent="0.25">
      <c r="A861" s="18"/>
      <c r="B861" s="18"/>
      <c r="C861" s="18"/>
      <c r="D861" s="18"/>
      <c r="E861" s="18"/>
      <c r="F861" s="18"/>
      <c r="I861" s="18"/>
      <c r="L861" s="18"/>
      <c r="T861" s="18"/>
      <c r="X861" s="18"/>
      <c r="AB861" s="18"/>
    </row>
    <row r="862" spans="1:28" x14ac:dyDescent="0.25">
      <c r="A862" s="18"/>
      <c r="B862" s="18"/>
      <c r="C862" s="18"/>
      <c r="D862" s="18"/>
      <c r="E862" s="18"/>
      <c r="F862" s="18"/>
      <c r="I862" s="18"/>
      <c r="L862" s="18"/>
      <c r="T862" s="18"/>
      <c r="X862" s="18"/>
      <c r="AB862" s="18"/>
    </row>
    <row r="863" spans="1:28" x14ac:dyDescent="0.25">
      <c r="A863" s="18"/>
      <c r="B863" s="18"/>
      <c r="C863" s="18"/>
      <c r="D863" s="18"/>
      <c r="E863" s="18"/>
      <c r="F863" s="18"/>
      <c r="I863" s="18"/>
      <c r="L863" s="18"/>
      <c r="T863" s="18"/>
      <c r="X863" s="18"/>
      <c r="AB863" s="18"/>
    </row>
    <row r="864" spans="1:28" x14ac:dyDescent="0.25">
      <c r="A864" s="18"/>
      <c r="B864" s="18"/>
      <c r="C864" s="18"/>
      <c r="D864" s="18"/>
      <c r="E864" s="18"/>
      <c r="F864" s="18"/>
      <c r="I864" s="18"/>
      <c r="L864" s="18"/>
      <c r="T864" s="18"/>
      <c r="X864" s="18"/>
      <c r="AB864" s="18"/>
    </row>
    <row r="865" spans="1:28" x14ac:dyDescent="0.25">
      <c r="A865" s="18"/>
      <c r="B865" s="18"/>
      <c r="C865" s="18"/>
      <c r="D865" s="18"/>
      <c r="E865" s="18"/>
      <c r="F865" s="18"/>
      <c r="I865" s="18"/>
      <c r="L865" s="18"/>
      <c r="T865" s="18"/>
      <c r="X865" s="18"/>
      <c r="AB865" s="18"/>
    </row>
    <row r="866" spans="1:28" x14ac:dyDescent="0.25">
      <c r="A866" s="18"/>
      <c r="B866" s="18"/>
      <c r="C866" s="18"/>
      <c r="D866" s="18"/>
      <c r="E866" s="18"/>
      <c r="F866" s="18"/>
      <c r="I866" s="18"/>
      <c r="L866" s="18"/>
      <c r="T866" s="18"/>
      <c r="X866" s="18"/>
      <c r="AB866" s="18"/>
    </row>
    <row r="867" spans="1:28" x14ac:dyDescent="0.25">
      <c r="A867" s="18"/>
      <c r="B867" s="18"/>
      <c r="C867" s="18"/>
      <c r="D867" s="18"/>
      <c r="E867" s="18"/>
      <c r="F867" s="18"/>
      <c r="I867" s="18"/>
      <c r="L867" s="18"/>
      <c r="T867" s="18"/>
      <c r="X867" s="18"/>
      <c r="AB867" s="18"/>
    </row>
    <row r="868" spans="1:28" x14ac:dyDescent="0.25">
      <c r="A868" s="18"/>
      <c r="B868" s="18"/>
      <c r="C868" s="18"/>
      <c r="D868" s="18"/>
      <c r="E868" s="18"/>
      <c r="F868" s="18"/>
      <c r="I868" s="18"/>
      <c r="L868" s="18"/>
      <c r="T868" s="18"/>
      <c r="X868" s="18"/>
      <c r="AB868" s="18"/>
    </row>
    <row r="869" spans="1:28" x14ac:dyDescent="0.25">
      <c r="A869" s="18"/>
      <c r="B869" s="18"/>
      <c r="C869" s="18"/>
      <c r="D869" s="18"/>
      <c r="E869" s="18"/>
      <c r="F869" s="18"/>
      <c r="I869" s="18"/>
      <c r="L869" s="18"/>
      <c r="T869" s="18"/>
      <c r="X869" s="18"/>
      <c r="AB869" s="18"/>
    </row>
    <row r="870" spans="1:28" x14ac:dyDescent="0.25">
      <c r="A870" s="18"/>
      <c r="B870" s="18"/>
      <c r="C870" s="18"/>
      <c r="D870" s="18"/>
      <c r="E870" s="18"/>
      <c r="F870" s="18"/>
      <c r="I870" s="18"/>
      <c r="L870" s="18"/>
      <c r="T870" s="18"/>
      <c r="X870" s="18"/>
      <c r="AB870" s="18"/>
    </row>
    <row r="871" spans="1:28" x14ac:dyDescent="0.25">
      <c r="A871" s="18"/>
      <c r="B871" s="18"/>
      <c r="C871" s="18"/>
      <c r="D871" s="18"/>
      <c r="E871" s="18"/>
      <c r="F871" s="18"/>
      <c r="I871" s="18"/>
      <c r="L871" s="18"/>
      <c r="T871" s="18"/>
      <c r="X871" s="18"/>
      <c r="AB871" s="18"/>
    </row>
    <row r="872" spans="1:28" x14ac:dyDescent="0.25">
      <c r="A872" s="18"/>
      <c r="B872" s="18"/>
      <c r="C872" s="18"/>
      <c r="D872" s="18"/>
      <c r="E872" s="18"/>
      <c r="F872" s="18"/>
      <c r="I872" s="18"/>
      <c r="L872" s="18"/>
      <c r="T872" s="18"/>
      <c r="X872" s="18"/>
      <c r="AB872" s="18"/>
    </row>
    <row r="873" spans="1:28" x14ac:dyDescent="0.25">
      <c r="A873" s="18"/>
      <c r="B873" s="18"/>
      <c r="C873" s="18"/>
      <c r="D873" s="18"/>
      <c r="E873" s="18"/>
      <c r="F873" s="18"/>
      <c r="I873" s="18"/>
      <c r="L873" s="18"/>
      <c r="T873" s="18"/>
      <c r="X873" s="18"/>
      <c r="AB873" s="18"/>
    </row>
    <row r="874" spans="1:28" x14ac:dyDescent="0.25">
      <c r="A874" s="18"/>
      <c r="B874" s="18"/>
      <c r="C874" s="18"/>
      <c r="D874" s="18"/>
      <c r="E874" s="18"/>
      <c r="F874" s="18"/>
      <c r="I874" s="18"/>
      <c r="L874" s="18"/>
      <c r="T874" s="18"/>
      <c r="X874" s="18"/>
      <c r="AB874" s="18"/>
    </row>
    <row r="875" spans="1:28" x14ac:dyDescent="0.25">
      <c r="A875" s="18"/>
      <c r="B875" s="18"/>
      <c r="C875" s="18"/>
      <c r="D875" s="18"/>
      <c r="E875" s="18"/>
      <c r="F875" s="18"/>
      <c r="I875" s="18"/>
      <c r="L875" s="18"/>
      <c r="T875" s="18"/>
      <c r="X875" s="18"/>
      <c r="AB875" s="18"/>
    </row>
    <row r="876" spans="1:28" x14ac:dyDescent="0.25">
      <c r="A876" s="18"/>
      <c r="B876" s="18"/>
      <c r="C876" s="18"/>
      <c r="D876" s="18"/>
      <c r="E876" s="18"/>
      <c r="F876" s="18"/>
      <c r="I876" s="18"/>
      <c r="L876" s="18"/>
      <c r="T876" s="18"/>
      <c r="X876" s="18"/>
      <c r="AB876" s="18"/>
    </row>
    <row r="877" spans="1:28" x14ac:dyDescent="0.25">
      <c r="A877" s="18"/>
      <c r="B877" s="18"/>
      <c r="C877" s="18"/>
      <c r="D877" s="18"/>
      <c r="E877" s="18"/>
      <c r="F877" s="18"/>
      <c r="I877" s="18"/>
      <c r="L877" s="18"/>
      <c r="T877" s="18"/>
      <c r="X877" s="18"/>
      <c r="AB877" s="18"/>
    </row>
    <row r="878" spans="1:28" x14ac:dyDescent="0.25">
      <c r="A878" s="18"/>
      <c r="B878" s="18"/>
      <c r="C878" s="18"/>
      <c r="D878" s="18"/>
      <c r="E878" s="18"/>
      <c r="F878" s="18"/>
      <c r="I878" s="18"/>
      <c r="L878" s="18"/>
      <c r="T878" s="18"/>
      <c r="X878" s="18"/>
      <c r="AB878" s="18"/>
    </row>
    <row r="879" spans="1:28" x14ac:dyDescent="0.25">
      <c r="A879" s="18"/>
      <c r="B879" s="18"/>
      <c r="C879" s="18"/>
      <c r="D879" s="18"/>
      <c r="E879" s="18"/>
      <c r="F879" s="18"/>
      <c r="I879" s="18"/>
      <c r="L879" s="18"/>
      <c r="T879" s="18"/>
      <c r="X879" s="18"/>
      <c r="AB879" s="18"/>
    </row>
    <row r="880" spans="1:28" x14ac:dyDescent="0.25">
      <c r="A880" s="18"/>
      <c r="B880" s="18"/>
      <c r="C880" s="18"/>
      <c r="D880" s="18"/>
      <c r="E880" s="18"/>
      <c r="F880" s="18"/>
      <c r="I880" s="18"/>
      <c r="L880" s="18"/>
      <c r="T880" s="18"/>
      <c r="X880" s="18"/>
      <c r="AB880" s="18"/>
    </row>
    <row r="881" spans="1:28" x14ac:dyDescent="0.25">
      <c r="A881" s="18"/>
      <c r="B881" s="18"/>
      <c r="C881" s="18"/>
      <c r="D881" s="18"/>
      <c r="E881" s="18"/>
      <c r="F881" s="18"/>
      <c r="I881" s="18"/>
      <c r="L881" s="18"/>
      <c r="T881" s="18"/>
      <c r="X881" s="18"/>
      <c r="AB881" s="18"/>
    </row>
    <row r="882" spans="1:28" x14ac:dyDescent="0.25">
      <c r="A882" s="18"/>
      <c r="B882" s="18"/>
      <c r="C882" s="18"/>
      <c r="D882" s="18"/>
      <c r="E882" s="18"/>
      <c r="F882" s="18"/>
      <c r="I882" s="18"/>
      <c r="L882" s="18"/>
      <c r="T882" s="18"/>
      <c r="X882" s="18"/>
      <c r="AB882" s="18"/>
    </row>
    <row r="883" spans="1:28" x14ac:dyDescent="0.25">
      <c r="A883" s="18"/>
      <c r="B883" s="18"/>
      <c r="C883" s="18"/>
      <c r="D883" s="18"/>
      <c r="E883" s="18"/>
      <c r="F883" s="18"/>
      <c r="I883" s="18"/>
      <c r="L883" s="18"/>
      <c r="T883" s="18"/>
      <c r="X883" s="18"/>
      <c r="AB883" s="18"/>
    </row>
    <row r="884" spans="1:28" x14ac:dyDescent="0.25">
      <c r="A884" s="18"/>
      <c r="B884" s="18"/>
      <c r="C884" s="18"/>
      <c r="D884" s="18"/>
      <c r="E884" s="18"/>
      <c r="F884" s="18"/>
      <c r="I884" s="18"/>
      <c r="L884" s="18"/>
      <c r="T884" s="18"/>
      <c r="X884" s="18"/>
      <c r="AB884" s="18"/>
    </row>
    <row r="885" spans="1:28" x14ac:dyDescent="0.25">
      <c r="A885" s="18"/>
      <c r="B885" s="18"/>
      <c r="C885" s="18"/>
      <c r="D885" s="18"/>
      <c r="E885" s="18"/>
      <c r="F885" s="18"/>
      <c r="I885" s="18"/>
      <c r="L885" s="18"/>
      <c r="T885" s="18"/>
      <c r="X885" s="18"/>
      <c r="AB885" s="18"/>
    </row>
    <row r="886" spans="1:28" x14ac:dyDescent="0.25">
      <c r="A886" s="18"/>
      <c r="B886" s="18"/>
      <c r="C886" s="18"/>
      <c r="D886" s="18"/>
      <c r="E886" s="18"/>
      <c r="F886" s="18"/>
      <c r="I886" s="18"/>
      <c r="L886" s="18"/>
      <c r="T886" s="18"/>
      <c r="X886" s="18"/>
      <c r="AB886" s="18"/>
    </row>
    <row r="887" spans="1:28" x14ac:dyDescent="0.25">
      <c r="A887" s="18"/>
      <c r="B887" s="18"/>
      <c r="C887" s="18"/>
      <c r="D887" s="18"/>
      <c r="E887" s="18"/>
      <c r="F887" s="18"/>
      <c r="I887" s="18"/>
      <c r="L887" s="18"/>
      <c r="T887" s="18"/>
      <c r="X887" s="18"/>
      <c r="AB887" s="18"/>
    </row>
    <row r="888" spans="1:28" x14ac:dyDescent="0.25">
      <c r="A888" s="18"/>
      <c r="B888" s="18"/>
      <c r="C888" s="18"/>
      <c r="D888" s="18"/>
      <c r="E888" s="18"/>
      <c r="F888" s="18"/>
      <c r="I888" s="18"/>
      <c r="L888" s="18"/>
      <c r="T888" s="18"/>
      <c r="X888" s="18"/>
      <c r="AB888" s="18"/>
    </row>
    <row r="889" spans="1:28" x14ac:dyDescent="0.25">
      <c r="A889" s="18"/>
      <c r="B889" s="18"/>
      <c r="C889" s="18"/>
      <c r="D889" s="18"/>
      <c r="E889" s="18"/>
      <c r="F889" s="18"/>
      <c r="I889" s="18"/>
      <c r="L889" s="18"/>
      <c r="T889" s="18"/>
      <c r="X889" s="18"/>
      <c r="AB889" s="18"/>
    </row>
    <row r="890" spans="1:28" x14ac:dyDescent="0.25">
      <c r="A890" s="18"/>
      <c r="B890" s="18"/>
      <c r="C890" s="18"/>
      <c r="D890" s="18"/>
      <c r="E890" s="18"/>
      <c r="F890" s="18"/>
      <c r="I890" s="18"/>
      <c r="L890" s="18"/>
      <c r="T890" s="18"/>
      <c r="X890" s="18"/>
      <c r="AB890" s="18"/>
    </row>
    <row r="891" spans="1:28" x14ac:dyDescent="0.25">
      <c r="A891" s="18"/>
      <c r="B891" s="18"/>
      <c r="C891" s="18"/>
      <c r="D891" s="18"/>
      <c r="E891" s="18"/>
      <c r="F891" s="18"/>
      <c r="I891" s="18"/>
      <c r="L891" s="18"/>
      <c r="T891" s="18"/>
      <c r="X891" s="18"/>
      <c r="AB891" s="18"/>
    </row>
    <row r="892" spans="1:28" x14ac:dyDescent="0.25">
      <c r="A892" s="18"/>
      <c r="B892" s="18"/>
      <c r="C892" s="18"/>
      <c r="D892" s="18"/>
      <c r="E892" s="18"/>
      <c r="F892" s="18"/>
      <c r="I892" s="18"/>
      <c r="L892" s="18"/>
      <c r="T892" s="18"/>
      <c r="X892" s="18"/>
      <c r="AB892" s="18"/>
    </row>
    <row r="893" spans="1:28" x14ac:dyDescent="0.25">
      <c r="A893" s="18"/>
      <c r="B893" s="18"/>
      <c r="C893" s="18"/>
      <c r="D893" s="18"/>
      <c r="E893" s="18"/>
      <c r="F893" s="18"/>
      <c r="I893" s="18"/>
      <c r="L893" s="18"/>
      <c r="T893" s="18"/>
      <c r="X893" s="18"/>
      <c r="AB893" s="18"/>
    </row>
    <row r="894" spans="1:28" x14ac:dyDescent="0.25">
      <c r="A894" s="18"/>
      <c r="B894" s="18"/>
      <c r="C894" s="18"/>
      <c r="D894" s="18"/>
      <c r="E894" s="18"/>
      <c r="F894" s="18"/>
      <c r="I894" s="18"/>
      <c r="L894" s="18"/>
      <c r="T894" s="18"/>
      <c r="X894" s="18"/>
      <c r="AB894" s="18"/>
    </row>
    <row r="895" spans="1:28" x14ac:dyDescent="0.25">
      <c r="A895" s="18"/>
      <c r="B895" s="18"/>
      <c r="C895" s="18"/>
      <c r="D895" s="18"/>
      <c r="E895" s="18"/>
      <c r="F895" s="18"/>
      <c r="I895" s="18"/>
      <c r="L895" s="18"/>
      <c r="T895" s="18"/>
      <c r="X895" s="18"/>
      <c r="AB895" s="18"/>
    </row>
    <row r="896" spans="1:28" x14ac:dyDescent="0.25">
      <c r="A896" s="18"/>
      <c r="B896" s="18"/>
      <c r="C896" s="18"/>
      <c r="D896" s="18"/>
      <c r="E896" s="18"/>
      <c r="F896" s="18"/>
      <c r="I896" s="18"/>
      <c r="L896" s="18"/>
      <c r="T896" s="18"/>
      <c r="X896" s="18"/>
      <c r="AB896" s="18"/>
    </row>
    <row r="897" spans="1:28" x14ac:dyDescent="0.25">
      <c r="A897" s="18"/>
      <c r="B897" s="18"/>
      <c r="C897" s="18"/>
      <c r="D897" s="18"/>
      <c r="E897" s="18"/>
      <c r="F897" s="18"/>
      <c r="I897" s="18"/>
      <c r="L897" s="18"/>
      <c r="T897" s="18"/>
      <c r="X897" s="18"/>
      <c r="AB897" s="18"/>
    </row>
    <row r="898" spans="1:28" x14ac:dyDescent="0.25">
      <c r="A898" s="18"/>
      <c r="B898" s="18"/>
      <c r="C898" s="18"/>
      <c r="D898" s="18"/>
      <c r="E898" s="18"/>
      <c r="F898" s="18"/>
      <c r="I898" s="18"/>
      <c r="L898" s="18"/>
      <c r="T898" s="18"/>
      <c r="X898" s="18"/>
      <c r="AB898" s="18"/>
    </row>
    <row r="899" spans="1:28" x14ac:dyDescent="0.25">
      <c r="A899" s="18"/>
      <c r="B899" s="18"/>
      <c r="C899" s="18"/>
      <c r="D899" s="18"/>
      <c r="E899" s="18"/>
      <c r="F899" s="18"/>
      <c r="I899" s="18"/>
      <c r="L899" s="18"/>
      <c r="T899" s="18"/>
      <c r="X899" s="18"/>
      <c r="AB899" s="18"/>
    </row>
    <row r="900" spans="1:28" x14ac:dyDescent="0.25">
      <c r="A900" s="18"/>
      <c r="B900" s="18"/>
      <c r="C900" s="18"/>
      <c r="D900" s="18"/>
      <c r="E900" s="18"/>
      <c r="F900" s="18"/>
      <c r="I900" s="18"/>
      <c r="L900" s="18"/>
      <c r="T900" s="18"/>
      <c r="X900" s="18"/>
      <c r="AB900" s="18"/>
    </row>
    <row r="901" spans="1:28" x14ac:dyDescent="0.25">
      <c r="A901" s="18"/>
      <c r="B901" s="18"/>
      <c r="C901" s="18"/>
      <c r="D901" s="18"/>
      <c r="E901" s="18"/>
      <c r="F901" s="18"/>
      <c r="I901" s="18"/>
      <c r="L901" s="18"/>
      <c r="T901" s="18"/>
      <c r="X901" s="18"/>
      <c r="AB901" s="18"/>
    </row>
    <row r="902" spans="1:28" x14ac:dyDescent="0.25">
      <c r="A902" s="18"/>
      <c r="B902" s="18"/>
      <c r="C902" s="18"/>
      <c r="D902" s="18"/>
      <c r="E902" s="18"/>
      <c r="F902" s="18"/>
      <c r="I902" s="18"/>
      <c r="L902" s="18"/>
      <c r="T902" s="18"/>
      <c r="X902" s="18"/>
      <c r="AB902" s="18"/>
    </row>
    <row r="903" spans="1:28" x14ac:dyDescent="0.25">
      <c r="A903" s="18"/>
      <c r="B903" s="18"/>
      <c r="C903" s="18"/>
      <c r="D903" s="18"/>
      <c r="E903" s="18"/>
      <c r="F903" s="18"/>
      <c r="I903" s="18"/>
      <c r="L903" s="18"/>
      <c r="T903" s="18"/>
      <c r="X903" s="18"/>
      <c r="AB903" s="18"/>
    </row>
    <row r="904" spans="1:28" x14ac:dyDescent="0.25">
      <c r="A904" s="18"/>
      <c r="B904" s="18"/>
      <c r="C904" s="18"/>
      <c r="D904" s="18"/>
      <c r="E904" s="18"/>
      <c r="F904" s="18"/>
      <c r="I904" s="18"/>
      <c r="L904" s="18"/>
      <c r="T904" s="18"/>
      <c r="X904" s="18"/>
      <c r="AB904" s="18"/>
    </row>
    <row r="905" spans="1:28" x14ac:dyDescent="0.25">
      <c r="A905" s="18"/>
      <c r="B905" s="18"/>
      <c r="C905" s="18"/>
      <c r="D905" s="18"/>
      <c r="E905" s="18"/>
      <c r="F905" s="18"/>
      <c r="I905" s="18"/>
      <c r="L905" s="18"/>
      <c r="T905" s="18"/>
      <c r="X905" s="18"/>
      <c r="AB905" s="18"/>
    </row>
    <row r="906" spans="1:28" x14ac:dyDescent="0.25">
      <c r="A906" s="18"/>
      <c r="B906" s="18"/>
      <c r="C906" s="18"/>
      <c r="D906" s="18"/>
      <c r="E906" s="18"/>
      <c r="F906" s="18"/>
      <c r="I906" s="18"/>
      <c r="L906" s="18"/>
      <c r="T906" s="18"/>
      <c r="X906" s="18"/>
      <c r="AB906" s="18"/>
    </row>
    <row r="907" spans="1:28" x14ac:dyDescent="0.25">
      <c r="A907" s="18"/>
      <c r="B907" s="18"/>
      <c r="C907" s="18"/>
      <c r="D907" s="18"/>
      <c r="E907" s="18"/>
      <c r="F907" s="18"/>
      <c r="I907" s="18"/>
      <c r="L907" s="18"/>
      <c r="T907" s="18"/>
      <c r="X907" s="18"/>
      <c r="AB907" s="18"/>
    </row>
    <row r="908" spans="1:28" x14ac:dyDescent="0.25">
      <c r="A908" s="18"/>
      <c r="B908" s="18"/>
      <c r="C908" s="18"/>
      <c r="D908" s="18"/>
      <c r="E908" s="18"/>
      <c r="F908" s="18"/>
      <c r="I908" s="18"/>
      <c r="L908" s="18"/>
      <c r="T908" s="18"/>
      <c r="X908" s="18"/>
      <c r="AB908" s="18"/>
    </row>
    <row r="909" spans="1:28" x14ac:dyDescent="0.25">
      <c r="A909" s="18"/>
      <c r="B909" s="18"/>
      <c r="C909" s="18"/>
      <c r="D909" s="18"/>
      <c r="E909" s="18"/>
      <c r="F909" s="18"/>
      <c r="I909" s="18"/>
      <c r="L909" s="18"/>
      <c r="T909" s="18"/>
      <c r="X909" s="18"/>
      <c r="AB909" s="18"/>
    </row>
    <row r="910" spans="1:28" x14ac:dyDescent="0.25">
      <c r="A910" s="18"/>
      <c r="B910" s="18"/>
      <c r="C910" s="18"/>
      <c r="D910" s="18"/>
      <c r="E910" s="18"/>
      <c r="F910" s="18"/>
      <c r="I910" s="18"/>
      <c r="L910" s="18"/>
      <c r="T910" s="18"/>
      <c r="X910" s="18"/>
      <c r="AB910" s="18"/>
    </row>
    <row r="911" spans="1:28" x14ac:dyDescent="0.25">
      <c r="A911" s="18"/>
      <c r="B911" s="18"/>
      <c r="C911" s="18"/>
      <c r="D911" s="18"/>
      <c r="E911" s="18"/>
      <c r="F911" s="18"/>
      <c r="I911" s="18"/>
      <c r="L911" s="18"/>
      <c r="T911" s="18"/>
      <c r="X911" s="18"/>
      <c r="AB911" s="18"/>
    </row>
    <row r="912" spans="1:28" x14ac:dyDescent="0.25">
      <c r="A912" s="18"/>
      <c r="B912" s="18"/>
      <c r="C912" s="18"/>
      <c r="D912" s="18"/>
      <c r="E912" s="18"/>
      <c r="F912" s="18"/>
      <c r="I912" s="18"/>
      <c r="L912" s="18"/>
      <c r="T912" s="18"/>
      <c r="X912" s="18"/>
      <c r="AB912" s="18"/>
    </row>
    <row r="913" spans="1:28" x14ac:dyDescent="0.25">
      <c r="A913" s="18"/>
      <c r="B913" s="18"/>
      <c r="C913" s="18"/>
      <c r="D913" s="18"/>
      <c r="E913" s="18"/>
      <c r="F913" s="18"/>
      <c r="I913" s="18"/>
      <c r="L913" s="18"/>
      <c r="T913" s="18"/>
      <c r="X913" s="18"/>
      <c r="AB913" s="18"/>
    </row>
    <row r="914" spans="1:28" x14ac:dyDescent="0.25">
      <c r="A914" s="18"/>
      <c r="B914" s="18"/>
      <c r="C914" s="18"/>
      <c r="D914" s="18"/>
      <c r="E914" s="18"/>
      <c r="F914" s="18"/>
      <c r="I914" s="18"/>
      <c r="L914" s="18"/>
      <c r="T914" s="18"/>
      <c r="X914" s="18"/>
      <c r="AB914" s="18"/>
    </row>
    <row r="915" spans="1:28" x14ac:dyDescent="0.25">
      <c r="A915" s="18"/>
      <c r="B915" s="18"/>
      <c r="C915" s="18"/>
      <c r="D915" s="18"/>
      <c r="E915" s="18"/>
      <c r="F915" s="18"/>
      <c r="I915" s="18"/>
      <c r="L915" s="18"/>
      <c r="T915" s="18"/>
      <c r="X915" s="18"/>
      <c r="AB915" s="18"/>
    </row>
    <row r="916" spans="1:28" x14ac:dyDescent="0.25">
      <c r="A916" s="18"/>
      <c r="B916" s="18"/>
      <c r="C916" s="18"/>
      <c r="D916" s="18"/>
      <c r="E916" s="18"/>
      <c r="F916" s="18"/>
      <c r="I916" s="18"/>
      <c r="L916" s="18"/>
      <c r="T916" s="18"/>
      <c r="X916" s="18"/>
      <c r="AB916" s="18"/>
    </row>
    <row r="917" spans="1:28" x14ac:dyDescent="0.25">
      <c r="A917" s="18"/>
      <c r="B917" s="18"/>
      <c r="C917" s="18"/>
      <c r="D917" s="18"/>
      <c r="E917" s="18"/>
      <c r="F917" s="18"/>
      <c r="I917" s="18"/>
      <c r="L917" s="18"/>
      <c r="T917" s="18"/>
      <c r="X917" s="18"/>
      <c r="AB917" s="18"/>
    </row>
    <row r="918" spans="1:28" x14ac:dyDescent="0.25">
      <c r="A918" s="18"/>
      <c r="B918" s="18"/>
      <c r="C918" s="18"/>
      <c r="D918" s="18"/>
      <c r="E918" s="18"/>
      <c r="F918" s="18"/>
      <c r="I918" s="18"/>
      <c r="L918" s="18"/>
      <c r="T918" s="18"/>
      <c r="X918" s="18"/>
      <c r="AB918" s="18"/>
    </row>
    <row r="919" spans="1:28" x14ac:dyDescent="0.25">
      <c r="A919" s="18"/>
      <c r="B919" s="18"/>
      <c r="C919" s="18"/>
      <c r="D919" s="18"/>
      <c r="E919" s="18"/>
      <c r="F919" s="18"/>
      <c r="I919" s="18"/>
      <c r="L919" s="18"/>
      <c r="T919" s="18"/>
      <c r="X919" s="18"/>
      <c r="AB919" s="18"/>
    </row>
    <row r="920" spans="1:28" x14ac:dyDescent="0.25">
      <c r="A920" s="18"/>
      <c r="B920" s="18"/>
      <c r="C920" s="18"/>
      <c r="D920" s="18"/>
      <c r="E920" s="18"/>
      <c r="F920" s="18"/>
      <c r="I920" s="18"/>
      <c r="L920" s="18"/>
      <c r="T920" s="18"/>
      <c r="X920" s="18"/>
      <c r="AB920" s="18"/>
    </row>
    <row r="921" spans="1:28" x14ac:dyDescent="0.25">
      <c r="A921" s="18"/>
      <c r="B921" s="18"/>
      <c r="C921" s="18"/>
      <c r="D921" s="18"/>
      <c r="E921" s="18"/>
      <c r="F921" s="18"/>
      <c r="I921" s="18"/>
      <c r="L921" s="18"/>
      <c r="T921" s="18"/>
      <c r="X921" s="18"/>
      <c r="AB921" s="18"/>
    </row>
    <row r="922" spans="1:28" x14ac:dyDescent="0.25">
      <c r="A922" s="18"/>
      <c r="B922" s="18"/>
      <c r="C922" s="18"/>
      <c r="D922" s="18"/>
      <c r="E922" s="18"/>
      <c r="F922" s="18"/>
      <c r="I922" s="18"/>
      <c r="L922" s="18"/>
      <c r="T922" s="18"/>
      <c r="X922" s="18"/>
      <c r="AB922" s="18"/>
    </row>
    <row r="923" spans="1:28" x14ac:dyDescent="0.25">
      <c r="A923" s="18"/>
      <c r="B923" s="18"/>
      <c r="C923" s="18"/>
      <c r="D923" s="18"/>
      <c r="E923" s="18"/>
      <c r="F923" s="18"/>
      <c r="I923" s="18"/>
      <c r="L923" s="18"/>
      <c r="T923" s="18"/>
      <c r="X923" s="18"/>
      <c r="AB923" s="18"/>
    </row>
    <row r="924" spans="1:28" x14ac:dyDescent="0.25">
      <c r="A924" s="18"/>
      <c r="B924" s="18"/>
      <c r="C924" s="18"/>
      <c r="D924" s="18"/>
      <c r="E924" s="18"/>
      <c r="F924" s="18"/>
      <c r="I924" s="18"/>
      <c r="L924" s="18"/>
      <c r="T924" s="18"/>
      <c r="X924" s="18"/>
      <c r="AB924" s="18"/>
    </row>
    <row r="925" spans="1:28" x14ac:dyDescent="0.25">
      <c r="A925" s="18"/>
      <c r="B925" s="18"/>
      <c r="C925" s="18"/>
      <c r="D925" s="18"/>
      <c r="E925" s="18"/>
      <c r="F925" s="18"/>
      <c r="I925" s="18"/>
      <c r="L925" s="18"/>
      <c r="T925" s="18"/>
      <c r="X925" s="18"/>
      <c r="AB925" s="18"/>
    </row>
    <row r="926" spans="1:28" x14ac:dyDescent="0.25">
      <c r="A926" s="18"/>
      <c r="B926" s="18"/>
      <c r="C926" s="18"/>
      <c r="D926" s="18"/>
      <c r="E926" s="18"/>
      <c r="F926" s="18"/>
      <c r="I926" s="18"/>
      <c r="L926" s="18"/>
      <c r="T926" s="18"/>
      <c r="X926" s="18"/>
      <c r="AB926" s="18"/>
    </row>
    <row r="927" spans="1:28" x14ac:dyDescent="0.25">
      <c r="A927" s="18"/>
      <c r="B927" s="18"/>
      <c r="C927" s="18"/>
      <c r="D927" s="18"/>
      <c r="E927" s="18"/>
      <c r="F927" s="18"/>
      <c r="I927" s="18"/>
      <c r="L927" s="18"/>
      <c r="T927" s="18"/>
      <c r="X927" s="18"/>
      <c r="AB927" s="18"/>
    </row>
    <row r="928" spans="1:28" x14ac:dyDescent="0.25">
      <c r="A928" s="18"/>
      <c r="B928" s="18"/>
      <c r="C928" s="18"/>
      <c r="D928" s="18"/>
      <c r="E928" s="18"/>
      <c r="F928" s="18"/>
      <c r="I928" s="18"/>
      <c r="L928" s="18"/>
      <c r="T928" s="18"/>
      <c r="X928" s="18"/>
      <c r="AB928" s="18"/>
    </row>
    <row r="929" spans="1:28" x14ac:dyDescent="0.25">
      <c r="A929" s="18"/>
      <c r="B929" s="18"/>
      <c r="C929" s="18"/>
      <c r="D929" s="18"/>
      <c r="E929" s="18"/>
      <c r="F929" s="18"/>
      <c r="I929" s="18"/>
      <c r="L929" s="18"/>
      <c r="T929" s="18"/>
      <c r="X929" s="18"/>
      <c r="AB929" s="18"/>
    </row>
    <row r="930" spans="1:28" x14ac:dyDescent="0.25">
      <c r="A930" s="18"/>
      <c r="B930" s="18"/>
      <c r="C930" s="18"/>
      <c r="D930" s="18"/>
      <c r="E930" s="18"/>
      <c r="F930" s="18"/>
      <c r="I930" s="18"/>
      <c r="L930" s="18"/>
      <c r="T930" s="18"/>
      <c r="X930" s="18"/>
      <c r="AB930" s="18"/>
    </row>
    <row r="931" spans="1:28" x14ac:dyDescent="0.25">
      <c r="A931" s="18"/>
      <c r="B931" s="18"/>
      <c r="C931" s="18"/>
      <c r="D931" s="18"/>
      <c r="E931" s="18"/>
      <c r="F931" s="18"/>
      <c r="I931" s="18"/>
      <c r="L931" s="18"/>
      <c r="T931" s="18"/>
      <c r="X931" s="18"/>
      <c r="AB931" s="18"/>
    </row>
    <row r="932" spans="1:28" x14ac:dyDescent="0.25">
      <c r="A932" s="18"/>
      <c r="B932" s="18"/>
      <c r="C932" s="18"/>
      <c r="D932" s="18"/>
      <c r="E932" s="18"/>
      <c r="F932" s="18"/>
      <c r="I932" s="18"/>
      <c r="L932" s="18"/>
      <c r="T932" s="18"/>
      <c r="X932" s="18"/>
      <c r="AB932" s="18"/>
    </row>
    <row r="933" spans="1:28" x14ac:dyDescent="0.25">
      <c r="A933" s="18"/>
      <c r="B933" s="18"/>
      <c r="C933" s="18"/>
      <c r="D933" s="18"/>
      <c r="E933" s="18"/>
      <c r="F933" s="18"/>
      <c r="I933" s="18"/>
      <c r="L933" s="18"/>
      <c r="T933" s="18"/>
      <c r="X933" s="18"/>
      <c r="AB933" s="18"/>
    </row>
    <row r="934" spans="1:28" x14ac:dyDescent="0.25">
      <c r="A934" s="18"/>
      <c r="B934" s="18"/>
      <c r="C934" s="18"/>
      <c r="D934" s="18"/>
      <c r="E934" s="18"/>
      <c r="F934" s="18"/>
      <c r="I934" s="18"/>
      <c r="L934" s="18"/>
      <c r="T934" s="18"/>
      <c r="X934" s="18"/>
      <c r="AB934" s="18"/>
    </row>
    <row r="935" spans="1:28" x14ac:dyDescent="0.25">
      <c r="A935" s="18"/>
      <c r="B935" s="18"/>
      <c r="C935" s="18"/>
      <c r="D935" s="18"/>
      <c r="E935" s="18"/>
      <c r="F935" s="18"/>
      <c r="I935" s="18"/>
      <c r="L935" s="18"/>
      <c r="T935" s="18"/>
      <c r="X935" s="18"/>
      <c r="AB935" s="18"/>
    </row>
    <row r="936" spans="1:28" x14ac:dyDescent="0.25">
      <c r="A936" s="18"/>
      <c r="B936" s="18"/>
      <c r="C936" s="18"/>
      <c r="D936" s="18"/>
      <c r="E936" s="18"/>
      <c r="F936" s="18"/>
      <c r="I936" s="18"/>
      <c r="L936" s="18"/>
      <c r="T936" s="18"/>
      <c r="X936" s="18"/>
      <c r="AB936" s="18"/>
    </row>
    <row r="937" spans="1:28" x14ac:dyDescent="0.25">
      <c r="A937" s="18"/>
      <c r="B937" s="18"/>
      <c r="C937" s="18"/>
      <c r="D937" s="18"/>
      <c r="E937" s="18"/>
      <c r="F937" s="18"/>
      <c r="I937" s="18"/>
      <c r="L937" s="18"/>
      <c r="T937" s="18"/>
      <c r="X937" s="18"/>
      <c r="AB937" s="18"/>
    </row>
    <row r="938" spans="1:28" x14ac:dyDescent="0.25">
      <c r="A938" s="18"/>
      <c r="B938" s="18"/>
      <c r="C938" s="18"/>
      <c r="D938" s="18"/>
      <c r="E938" s="18"/>
      <c r="F938" s="18"/>
      <c r="I938" s="18"/>
      <c r="L938" s="18"/>
      <c r="T938" s="18"/>
      <c r="X938" s="18"/>
      <c r="AB938" s="18"/>
    </row>
    <row r="939" spans="1:28" x14ac:dyDescent="0.25">
      <c r="A939" s="18"/>
      <c r="B939" s="18"/>
      <c r="C939" s="18"/>
      <c r="D939" s="18"/>
      <c r="E939" s="18"/>
      <c r="F939" s="18"/>
      <c r="I939" s="18"/>
      <c r="L939" s="18"/>
      <c r="T939" s="18"/>
      <c r="X939" s="18"/>
      <c r="AB939" s="18"/>
    </row>
    <row r="940" spans="1:28" x14ac:dyDescent="0.25">
      <c r="A940" s="18"/>
      <c r="B940" s="18"/>
      <c r="C940" s="18"/>
      <c r="D940" s="18"/>
      <c r="E940" s="18"/>
      <c r="F940" s="18"/>
      <c r="I940" s="18"/>
      <c r="L940" s="18"/>
      <c r="T940" s="18"/>
      <c r="X940" s="18"/>
      <c r="AB940" s="18"/>
    </row>
    <row r="941" spans="1:28" x14ac:dyDescent="0.25">
      <c r="A941" s="18"/>
      <c r="B941" s="18"/>
      <c r="C941" s="18"/>
      <c r="D941" s="18"/>
      <c r="E941" s="18"/>
      <c r="F941" s="18"/>
      <c r="I941" s="18"/>
      <c r="L941" s="18"/>
      <c r="T941" s="18"/>
      <c r="X941" s="18"/>
      <c r="AB941" s="18"/>
    </row>
    <row r="942" spans="1:28" x14ac:dyDescent="0.25">
      <c r="A942" s="18"/>
      <c r="B942" s="18"/>
      <c r="C942" s="18"/>
      <c r="D942" s="18"/>
      <c r="E942" s="18"/>
      <c r="F942" s="18"/>
      <c r="I942" s="18"/>
      <c r="L942" s="18"/>
      <c r="T942" s="18"/>
      <c r="X942" s="18"/>
      <c r="AB942" s="18"/>
    </row>
    <row r="943" spans="1:28" x14ac:dyDescent="0.25">
      <c r="A943" s="18"/>
      <c r="B943" s="18"/>
      <c r="C943" s="18"/>
      <c r="D943" s="18"/>
      <c r="E943" s="18"/>
      <c r="F943" s="18"/>
      <c r="I943" s="18"/>
      <c r="L943" s="18"/>
      <c r="T943" s="18"/>
      <c r="X943" s="18"/>
      <c r="AB943" s="18"/>
    </row>
    <row r="944" spans="1:28" x14ac:dyDescent="0.25">
      <c r="A944" s="18"/>
      <c r="B944" s="18"/>
      <c r="C944" s="18"/>
      <c r="D944" s="18"/>
      <c r="E944" s="18"/>
      <c r="F944" s="18"/>
      <c r="I944" s="18"/>
      <c r="L944" s="18"/>
      <c r="T944" s="18"/>
      <c r="X944" s="18"/>
      <c r="AB944" s="18"/>
    </row>
    <row r="945" spans="1:28" x14ac:dyDescent="0.25">
      <c r="A945" s="18"/>
      <c r="B945" s="18"/>
      <c r="C945" s="18"/>
      <c r="D945" s="18"/>
      <c r="E945" s="18"/>
      <c r="F945" s="18"/>
      <c r="I945" s="18"/>
      <c r="L945" s="18"/>
      <c r="T945" s="18"/>
      <c r="X945" s="18"/>
      <c r="AB945" s="18"/>
    </row>
    <row r="946" spans="1:28" x14ac:dyDescent="0.25">
      <c r="A946" s="18"/>
      <c r="B946" s="18"/>
      <c r="C946" s="18"/>
      <c r="D946" s="18"/>
      <c r="E946" s="18"/>
      <c r="F946" s="18"/>
      <c r="I946" s="18"/>
      <c r="L946" s="18"/>
      <c r="T946" s="18"/>
      <c r="X946" s="18"/>
      <c r="AB946" s="18"/>
    </row>
    <row r="947" spans="1:28" x14ac:dyDescent="0.25">
      <c r="A947" s="18"/>
      <c r="B947" s="18"/>
      <c r="C947" s="18"/>
      <c r="D947" s="18"/>
      <c r="E947" s="18"/>
      <c r="F947" s="18"/>
      <c r="I947" s="18"/>
      <c r="L947" s="18"/>
      <c r="T947" s="18"/>
      <c r="X947" s="18"/>
      <c r="AB947" s="18"/>
    </row>
    <row r="948" spans="1:28" x14ac:dyDescent="0.25">
      <c r="A948" s="18"/>
      <c r="B948" s="18"/>
      <c r="C948" s="18"/>
      <c r="D948" s="18"/>
      <c r="E948" s="18"/>
      <c r="F948" s="18"/>
      <c r="I948" s="18"/>
      <c r="L948" s="18"/>
      <c r="T948" s="18"/>
      <c r="X948" s="18"/>
      <c r="AB948" s="18"/>
    </row>
    <row r="949" spans="1:28" x14ac:dyDescent="0.25">
      <c r="A949" s="18"/>
      <c r="B949" s="18"/>
      <c r="C949" s="18"/>
      <c r="D949" s="18"/>
      <c r="E949" s="18"/>
      <c r="F949" s="18"/>
      <c r="I949" s="18"/>
      <c r="L949" s="18"/>
      <c r="T949" s="18"/>
      <c r="X949" s="18"/>
      <c r="AB949" s="18"/>
    </row>
    <row r="950" spans="1:28" x14ac:dyDescent="0.25">
      <c r="A950" s="18"/>
      <c r="B950" s="18"/>
      <c r="C950" s="18"/>
      <c r="D950" s="18"/>
      <c r="E950" s="18"/>
      <c r="F950" s="18"/>
      <c r="I950" s="18"/>
      <c r="L950" s="18"/>
      <c r="T950" s="18"/>
      <c r="X950" s="18"/>
      <c r="AB950" s="18"/>
    </row>
    <row r="951" spans="1:28" x14ac:dyDescent="0.25">
      <c r="A951" s="18"/>
      <c r="B951" s="18"/>
      <c r="C951" s="18"/>
      <c r="D951" s="18"/>
      <c r="E951" s="18"/>
      <c r="F951" s="18"/>
      <c r="I951" s="18"/>
      <c r="L951" s="18"/>
      <c r="T951" s="18"/>
      <c r="X951" s="18"/>
      <c r="AB951" s="18"/>
    </row>
    <row r="952" spans="1:28" x14ac:dyDescent="0.25">
      <c r="A952" s="18"/>
      <c r="B952" s="18"/>
      <c r="C952" s="18"/>
      <c r="D952" s="18"/>
      <c r="E952" s="18"/>
      <c r="F952" s="18"/>
      <c r="I952" s="18"/>
      <c r="L952" s="18"/>
      <c r="T952" s="18"/>
      <c r="X952" s="18"/>
      <c r="AB952" s="18"/>
    </row>
    <row r="953" spans="1:28" x14ac:dyDescent="0.25">
      <c r="A953" s="18"/>
      <c r="B953" s="18"/>
      <c r="C953" s="18"/>
      <c r="D953" s="18"/>
      <c r="E953" s="18"/>
      <c r="F953" s="18"/>
      <c r="I953" s="18"/>
      <c r="L953" s="18"/>
      <c r="T953" s="18"/>
      <c r="X953" s="18"/>
      <c r="AB953" s="18"/>
    </row>
    <row r="954" spans="1:28" x14ac:dyDescent="0.25">
      <c r="A954" s="18"/>
      <c r="B954" s="18"/>
      <c r="C954" s="18"/>
      <c r="D954" s="18"/>
      <c r="E954" s="18"/>
      <c r="F954" s="18"/>
      <c r="I954" s="18"/>
      <c r="L954" s="18"/>
      <c r="T954" s="18"/>
      <c r="X954" s="18"/>
      <c r="AB954" s="18"/>
    </row>
    <row r="955" spans="1:28" x14ac:dyDescent="0.25">
      <c r="A955" s="18"/>
      <c r="B955" s="18"/>
      <c r="C955" s="18"/>
      <c r="D955" s="18"/>
      <c r="E955" s="18"/>
      <c r="F955" s="18"/>
      <c r="I955" s="18"/>
      <c r="L955" s="18"/>
      <c r="T955" s="18"/>
      <c r="X955" s="18"/>
      <c r="AB955" s="18"/>
    </row>
    <row r="956" spans="1:28" x14ac:dyDescent="0.25">
      <c r="A956" s="18"/>
      <c r="B956" s="18"/>
      <c r="C956" s="18"/>
      <c r="D956" s="18"/>
      <c r="E956" s="18"/>
      <c r="F956" s="18"/>
      <c r="I956" s="18"/>
      <c r="L956" s="18"/>
      <c r="T956" s="18"/>
      <c r="X956" s="18"/>
      <c r="AB956" s="18"/>
    </row>
    <row r="957" spans="1:28" x14ac:dyDescent="0.25">
      <c r="A957" s="18"/>
      <c r="B957" s="18"/>
      <c r="C957" s="18"/>
      <c r="D957" s="18"/>
      <c r="E957" s="18"/>
      <c r="F957" s="18"/>
      <c r="I957" s="18"/>
      <c r="L957" s="18"/>
      <c r="T957" s="18"/>
      <c r="X957" s="18"/>
      <c r="AB957" s="18"/>
    </row>
    <row r="958" spans="1:28" x14ac:dyDescent="0.25">
      <c r="A958" s="18"/>
      <c r="B958" s="18"/>
      <c r="C958" s="18"/>
      <c r="D958" s="18"/>
      <c r="E958" s="18"/>
      <c r="F958" s="18"/>
      <c r="I958" s="18"/>
      <c r="L958" s="18"/>
      <c r="T958" s="18"/>
      <c r="X958" s="18"/>
      <c r="AB958" s="18"/>
    </row>
    <row r="959" spans="1:28" x14ac:dyDescent="0.25">
      <c r="A959" s="18"/>
      <c r="B959" s="18"/>
      <c r="C959" s="18"/>
      <c r="D959" s="18"/>
      <c r="E959" s="18"/>
      <c r="F959" s="18"/>
      <c r="I959" s="18"/>
      <c r="L959" s="18"/>
      <c r="T959" s="18"/>
      <c r="X959" s="18"/>
      <c r="AB959" s="18"/>
    </row>
    <row r="960" spans="1:28" x14ac:dyDescent="0.25">
      <c r="A960" s="18"/>
      <c r="B960" s="18"/>
      <c r="C960" s="18"/>
      <c r="D960" s="18"/>
      <c r="E960" s="18"/>
      <c r="F960" s="18"/>
      <c r="I960" s="18"/>
      <c r="L960" s="18"/>
      <c r="T960" s="18"/>
      <c r="X960" s="18"/>
      <c r="AB960" s="18"/>
    </row>
    <row r="961" spans="1:28" x14ac:dyDescent="0.25">
      <c r="A961" s="18"/>
      <c r="B961" s="18"/>
      <c r="C961" s="18"/>
      <c r="D961" s="18"/>
      <c r="E961" s="18"/>
      <c r="F961" s="18"/>
      <c r="I961" s="18"/>
      <c r="L961" s="18"/>
      <c r="T961" s="18"/>
      <c r="X961" s="18"/>
      <c r="AB961" s="18"/>
    </row>
    <row r="962" spans="1:28" x14ac:dyDescent="0.25">
      <c r="A962" s="18"/>
      <c r="B962" s="18"/>
      <c r="C962" s="18"/>
      <c r="D962" s="18"/>
      <c r="E962" s="18"/>
      <c r="F962" s="18"/>
      <c r="I962" s="18"/>
      <c r="L962" s="18"/>
      <c r="T962" s="18"/>
      <c r="X962" s="18"/>
      <c r="AB962" s="18"/>
    </row>
    <row r="963" spans="1:28" x14ac:dyDescent="0.25">
      <c r="A963" s="18"/>
      <c r="B963" s="18"/>
      <c r="C963" s="18"/>
      <c r="D963" s="18"/>
      <c r="E963" s="18"/>
      <c r="F963" s="18"/>
      <c r="I963" s="18"/>
      <c r="L963" s="18"/>
      <c r="T963" s="18"/>
      <c r="X963" s="18"/>
      <c r="AB963" s="18"/>
    </row>
    <row r="964" spans="1:28" x14ac:dyDescent="0.25">
      <c r="A964" s="18"/>
      <c r="B964" s="18"/>
      <c r="C964" s="18"/>
      <c r="D964" s="18"/>
      <c r="E964" s="18"/>
      <c r="F964" s="18"/>
      <c r="I964" s="18"/>
      <c r="L964" s="18"/>
      <c r="T964" s="18"/>
      <c r="X964" s="18"/>
      <c r="AB964" s="18"/>
    </row>
    <row r="965" spans="1:28" x14ac:dyDescent="0.25">
      <c r="A965" s="18"/>
      <c r="B965" s="18"/>
      <c r="C965" s="18"/>
      <c r="D965" s="18"/>
      <c r="E965" s="18"/>
      <c r="F965" s="18"/>
      <c r="I965" s="18"/>
      <c r="L965" s="18"/>
      <c r="T965" s="18"/>
      <c r="X965" s="18"/>
      <c r="AB965" s="18"/>
    </row>
    <row r="966" spans="1:28" x14ac:dyDescent="0.25">
      <c r="A966" s="18"/>
      <c r="B966" s="18"/>
      <c r="C966" s="18"/>
      <c r="D966" s="18"/>
      <c r="E966" s="18"/>
      <c r="F966" s="18"/>
      <c r="I966" s="18"/>
      <c r="L966" s="18"/>
      <c r="T966" s="18"/>
      <c r="X966" s="18"/>
      <c r="AB966" s="18"/>
    </row>
    <row r="967" spans="1:28" x14ac:dyDescent="0.25">
      <c r="A967" s="18"/>
      <c r="B967" s="18"/>
      <c r="C967" s="18"/>
      <c r="D967" s="18"/>
      <c r="E967" s="18"/>
      <c r="F967" s="18"/>
      <c r="I967" s="18"/>
      <c r="L967" s="18"/>
      <c r="T967" s="18"/>
      <c r="X967" s="18"/>
      <c r="AB967" s="18"/>
    </row>
    <row r="968" spans="1:28" x14ac:dyDescent="0.25">
      <c r="A968" s="18"/>
      <c r="B968" s="18"/>
      <c r="C968" s="18"/>
      <c r="D968" s="18"/>
      <c r="E968" s="18"/>
      <c r="F968" s="18"/>
      <c r="I968" s="18"/>
      <c r="L968" s="18"/>
      <c r="T968" s="18"/>
      <c r="X968" s="18"/>
      <c r="AB968" s="18"/>
    </row>
    <row r="969" spans="1:28" x14ac:dyDescent="0.25">
      <c r="A969" s="18"/>
      <c r="B969" s="18"/>
      <c r="C969" s="18"/>
      <c r="D969" s="18"/>
      <c r="E969" s="18"/>
      <c r="F969" s="18"/>
      <c r="I969" s="18"/>
      <c r="L969" s="18"/>
      <c r="T969" s="18"/>
      <c r="X969" s="18"/>
      <c r="AB969" s="18"/>
    </row>
    <row r="970" spans="1:28" x14ac:dyDescent="0.25">
      <c r="A970" s="18"/>
      <c r="B970" s="18"/>
      <c r="C970" s="18"/>
      <c r="D970" s="18"/>
      <c r="E970" s="18"/>
      <c r="F970" s="18"/>
      <c r="I970" s="18"/>
      <c r="L970" s="18"/>
      <c r="T970" s="18"/>
      <c r="X970" s="18"/>
      <c r="AB970" s="18"/>
    </row>
    <row r="971" spans="1:28" x14ac:dyDescent="0.25">
      <c r="A971" s="18"/>
      <c r="B971" s="18"/>
      <c r="C971" s="18"/>
      <c r="D971" s="18"/>
      <c r="E971" s="18"/>
      <c r="F971" s="18"/>
      <c r="I971" s="18"/>
      <c r="L971" s="18"/>
      <c r="T971" s="18"/>
      <c r="X971" s="18"/>
      <c r="AB971" s="18"/>
    </row>
    <row r="972" spans="1:28" x14ac:dyDescent="0.25">
      <c r="A972" s="18"/>
      <c r="B972" s="18"/>
      <c r="C972" s="18"/>
      <c r="D972" s="18"/>
      <c r="E972" s="18"/>
      <c r="F972" s="18"/>
      <c r="I972" s="18"/>
      <c r="L972" s="18"/>
      <c r="T972" s="18"/>
      <c r="X972" s="18"/>
      <c r="AB972" s="18"/>
    </row>
    <row r="973" spans="1:28" x14ac:dyDescent="0.25">
      <c r="A973" s="18"/>
      <c r="B973" s="18"/>
      <c r="C973" s="18"/>
      <c r="D973" s="18"/>
      <c r="E973" s="18"/>
      <c r="F973" s="18"/>
      <c r="I973" s="18"/>
      <c r="L973" s="18"/>
      <c r="T973" s="18"/>
      <c r="X973" s="18"/>
      <c r="AB973" s="18"/>
    </row>
    <row r="974" spans="1:28" x14ac:dyDescent="0.25">
      <c r="A974" s="18"/>
      <c r="B974" s="18"/>
      <c r="C974" s="18"/>
      <c r="D974" s="18"/>
      <c r="E974" s="18"/>
      <c r="F974" s="18"/>
      <c r="I974" s="18"/>
      <c r="L974" s="18"/>
      <c r="T974" s="18"/>
      <c r="X974" s="18"/>
      <c r="AB974" s="18"/>
    </row>
    <row r="975" spans="1:28" x14ac:dyDescent="0.25">
      <c r="A975" s="18"/>
      <c r="B975" s="18"/>
      <c r="C975" s="18"/>
      <c r="D975" s="18"/>
      <c r="E975" s="18"/>
      <c r="F975" s="18"/>
      <c r="I975" s="18"/>
      <c r="L975" s="18"/>
      <c r="T975" s="18"/>
      <c r="X975" s="18"/>
      <c r="AB975" s="18"/>
    </row>
    <row r="976" spans="1:28" x14ac:dyDescent="0.25">
      <c r="A976" s="18"/>
      <c r="B976" s="18"/>
      <c r="C976" s="18"/>
      <c r="D976" s="18"/>
      <c r="E976" s="18"/>
      <c r="F976" s="18"/>
      <c r="I976" s="18"/>
      <c r="L976" s="18"/>
      <c r="T976" s="18"/>
      <c r="X976" s="18"/>
      <c r="AB976" s="18"/>
    </row>
    <row r="977" spans="1:28" x14ac:dyDescent="0.25">
      <c r="A977" s="18"/>
      <c r="B977" s="18"/>
      <c r="C977" s="18"/>
      <c r="D977" s="18"/>
      <c r="E977" s="18"/>
      <c r="F977" s="18"/>
      <c r="I977" s="18"/>
      <c r="L977" s="18"/>
      <c r="T977" s="18"/>
      <c r="X977" s="18"/>
      <c r="AB977" s="18"/>
    </row>
    <row r="978" spans="1:28" x14ac:dyDescent="0.25">
      <c r="A978" s="18"/>
      <c r="B978" s="18"/>
      <c r="C978" s="18"/>
      <c r="D978" s="18"/>
      <c r="E978" s="18"/>
      <c r="F978" s="18"/>
      <c r="I978" s="18"/>
      <c r="L978" s="18"/>
      <c r="T978" s="18"/>
      <c r="X978" s="18"/>
      <c r="AB978" s="18"/>
    </row>
    <row r="979" spans="1:28" x14ac:dyDescent="0.25">
      <c r="A979" s="18"/>
      <c r="B979" s="18"/>
      <c r="C979" s="18"/>
      <c r="D979" s="18"/>
      <c r="E979" s="18"/>
      <c r="F979" s="18"/>
      <c r="I979" s="18"/>
      <c r="L979" s="18"/>
      <c r="T979" s="18"/>
      <c r="X979" s="18"/>
      <c r="AB979" s="18"/>
    </row>
    <row r="980" spans="1:28" x14ac:dyDescent="0.25">
      <c r="A980" s="18"/>
      <c r="B980" s="18"/>
      <c r="C980" s="18"/>
      <c r="D980" s="18"/>
      <c r="E980" s="18"/>
      <c r="F980" s="18"/>
      <c r="I980" s="18"/>
      <c r="L980" s="18"/>
      <c r="T980" s="18"/>
      <c r="X980" s="18"/>
      <c r="AB980" s="18"/>
    </row>
    <row r="981" spans="1:28" x14ac:dyDescent="0.25">
      <c r="A981" s="18"/>
      <c r="B981" s="18"/>
      <c r="C981" s="18"/>
      <c r="D981" s="18"/>
      <c r="E981" s="18"/>
      <c r="F981" s="18"/>
      <c r="I981" s="18"/>
      <c r="L981" s="18"/>
      <c r="T981" s="18"/>
      <c r="X981" s="18"/>
      <c r="AB981" s="18"/>
    </row>
    <row r="982" spans="1:28" x14ac:dyDescent="0.25">
      <c r="A982" s="18"/>
      <c r="B982" s="18"/>
      <c r="C982" s="18"/>
      <c r="D982" s="18"/>
      <c r="E982" s="18"/>
      <c r="F982" s="18"/>
      <c r="I982" s="18"/>
      <c r="L982" s="18"/>
      <c r="T982" s="18"/>
      <c r="X982" s="18"/>
      <c r="AB982" s="18"/>
    </row>
    <row r="983" spans="1:28" x14ac:dyDescent="0.25">
      <c r="A983" s="18"/>
      <c r="B983" s="18"/>
      <c r="C983" s="18"/>
      <c r="D983" s="18"/>
      <c r="E983" s="18"/>
      <c r="F983" s="18"/>
      <c r="I983" s="18"/>
      <c r="L983" s="18"/>
      <c r="T983" s="18"/>
      <c r="X983" s="18"/>
      <c r="AB983" s="18"/>
    </row>
    <row r="984" spans="1:28" x14ac:dyDescent="0.25">
      <c r="A984" s="18"/>
      <c r="B984" s="18"/>
      <c r="C984" s="18"/>
      <c r="D984" s="18"/>
      <c r="E984" s="18"/>
      <c r="F984" s="18"/>
      <c r="I984" s="18"/>
      <c r="L984" s="18"/>
      <c r="T984" s="18"/>
      <c r="X984" s="18"/>
      <c r="AB984" s="18"/>
    </row>
    <row r="985" spans="1:28" x14ac:dyDescent="0.25">
      <c r="A985" s="18"/>
      <c r="B985" s="18"/>
      <c r="C985" s="18"/>
      <c r="D985" s="18"/>
      <c r="E985" s="18"/>
      <c r="F985" s="18"/>
      <c r="I985" s="18"/>
      <c r="L985" s="18"/>
      <c r="T985" s="18"/>
      <c r="X985" s="18"/>
      <c r="AB985" s="18"/>
    </row>
    <row r="986" spans="1:28" x14ac:dyDescent="0.25">
      <c r="A986" s="18"/>
      <c r="B986" s="18"/>
      <c r="C986" s="18"/>
      <c r="D986" s="18"/>
      <c r="E986" s="18"/>
      <c r="F986" s="18"/>
      <c r="I986" s="18"/>
      <c r="L986" s="18"/>
      <c r="T986" s="18"/>
      <c r="X986" s="18"/>
      <c r="AB986" s="18"/>
    </row>
    <row r="987" spans="1:28" x14ac:dyDescent="0.25">
      <c r="A987" s="18"/>
      <c r="B987" s="18"/>
      <c r="C987" s="18"/>
      <c r="D987" s="18"/>
      <c r="E987" s="18"/>
      <c r="F987" s="18"/>
      <c r="I987" s="18"/>
      <c r="L987" s="18"/>
      <c r="T987" s="18"/>
      <c r="X987" s="18"/>
      <c r="AB987" s="18"/>
    </row>
    <row r="988" spans="1:28" x14ac:dyDescent="0.25">
      <c r="A988" s="18"/>
      <c r="B988" s="18"/>
      <c r="C988" s="18"/>
      <c r="D988" s="18"/>
      <c r="E988" s="18"/>
      <c r="F988" s="18"/>
      <c r="I988" s="18"/>
      <c r="L988" s="18"/>
      <c r="T988" s="18"/>
      <c r="X988" s="18"/>
      <c r="AB988" s="18"/>
    </row>
    <row r="989" spans="1:28" x14ac:dyDescent="0.25">
      <c r="A989" s="18"/>
      <c r="B989" s="18"/>
      <c r="C989" s="18"/>
      <c r="D989" s="18"/>
      <c r="E989" s="18"/>
      <c r="F989" s="18"/>
      <c r="I989" s="18"/>
      <c r="L989" s="18"/>
      <c r="T989" s="18"/>
      <c r="X989" s="18"/>
      <c r="AB989" s="18"/>
    </row>
    <row r="990" spans="1:28" x14ac:dyDescent="0.25">
      <c r="A990" s="18"/>
      <c r="B990" s="18"/>
      <c r="C990" s="18"/>
      <c r="D990" s="18"/>
      <c r="E990" s="18"/>
      <c r="F990" s="18"/>
      <c r="I990" s="18"/>
      <c r="L990" s="18"/>
      <c r="T990" s="18"/>
      <c r="X990" s="18"/>
      <c r="AB990" s="18"/>
    </row>
    <row r="991" spans="1:28" x14ac:dyDescent="0.25">
      <c r="A991" s="18"/>
      <c r="B991" s="18"/>
      <c r="C991" s="18"/>
      <c r="D991" s="18"/>
      <c r="E991" s="18"/>
      <c r="F991" s="18"/>
      <c r="I991" s="18"/>
      <c r="L991" s="18"/>
      <c r="T991" s="18"/>
      <c r="X991" s="18"/>
      <c r="AB991" s="18"/>
    </row>
    <row r="992" spans="1:28" x14ac:dyDescent="0.25">
      <c r="A992" s="18"/>
      <c r="B992" s="18"/>
      <c r="C992" s="18"/>
      <c r="D992" s="18"/>
      <c r="E992" s="18"/>
      <c r="F992" s="18"/>
      <c r="I992" s="18"/>
      <c r="L992" s="18"/>
      <c r="T992" s="18"/>
      <c r="X992" s="18"/>
      <c r="AB992" s="18"/>
    </row>
    <row r="993" spans="1:28" x14ac:dyDescent="0.25">
      <c r="A993" s="18"/>
      <c r="B993" s="18"/>
      <c r="C993" s="18"/>
      <c r="D993" s="18"/>
      <c r="E993" s="18"/>
      <c r="F993" s="18"/>
      <c r="I993" s="18"/>
      <c r="L993" s="18"/>
      <c r="T993" s="18"/>
      <c r="X993" s="18"/>
      <c r="AB993" s="18"/>
    </row>
    <row r="994" spans="1:28" x14ac:dyDescent="0.25">
      <c r="A994" s="18"/>
      <c r="B994" s="18"/>
      <c r="C994" s="18"/>
      <c r="D994" s="18"/>
      <c r="E994" s="18"/>
      <c r="F994" s="18"/>
      <c r="I994" s="18"/>
      <c r="L994" s="18"/>
      <c r="T994" s="18"/>
      <c r="X994" s="18"/>
      <c r="AB994" s="18"/>
    </row>
    <row r="995" spans="1:28" x14ac:dyDescent="0.25">
      <c r="A995" s="18"/>
      <c r="B995" s="18"/>
      <c r="C995" s="18"/>
      <c r="D995" s="18"/>
      <c r="E995" s="18"/>
      <c r="F995" s="18"/>
      <c r="I995" s="18"/>
      <c r="L995" s="18"/>
      <c r="T995" s="18"/>
      <c r="X995" s="18"/>
      <c r="AB995" s="18"/>
    </row>
    <row r="996" spans="1:28" x14ac:dyDescent="0.25">
      <c r="A996" s="18"/>
      <c r="B996" s="18"/>
      <c r="C996" s="18"/>
      <c r="D996" s="18"/>
      <c r="E996" s="18"/>
      <c r="F996" s="18"/>
      <c r="I996" s="18"/>
      <c r="L996" s="18"/>
      <c r="T996" s="18"/>
      <c r="X996" s="18"/>
      <c r="AB996" s="18"/>
    </row>
    <row r="997" spans="1:28" x14ac:dyDescent="0.25">
      <c r="A997" s="18"/>
      <c r="B997" s="18"/>
      <c r="C997" s="18"/>
      <c r="D997" s="18"/>
      <c r="E997" s="18"/>
      <c r="F997" s="18"/>
      <c r="I997" s="18"/>
      <c r="L997" s="18"/>
      <c r="T997" s="18"/>
      <c r="X997" s="18"/>
      <c r="AB997" s="18"/>
    </row>
    <row r="998" spans="1:28" x14ac:dyDescent="0.25">
      <c r="A998" s="18"/>
      <c r="B998" s="18"/>
      <c r="C998" s="18"/>
      <c r="D998" s="18"/>
      <c r="E998" s="18"/>
      <c r="F998" s="18"/>
      <c r="I998" s="18"/>
      <c r="L998" s="18"/>
      <c r="T998" s="18"/>
      <c r="X998" s="18"/>
      <c r="AB998" s="18"/>
    </row>
    <row r="999" spans="1:28" x14ac:dyDescent="0.25">
      <c r="A999" s="18"/>
      <c r="B999" s="18"/>
      <c r="C999" s="18"/>
      <c r="D999" s="18"/>
      <c r="E999" s="18"/>
      <c r="F999" s="18"/>
      <c r="I999" s="18"/>
      <c r="L999" s="18"/>
      <c r="T999" s="18"/>
      <c r="X999" s="18"/>
      <c r="AB999" s="18"/>
    </row>
    <row r="1000" spans="1:28" x14ac:dyDescent="0.25">
      <c r="A1000" s="18"/>
      <c r="B1000" s="18"/>
      <c r="C1000" s="18"/>
      <c r="D1000" s="18"/>
      <c r="E1000" s="18"/>
      <c r="F1000" s="18"/>
      <c r="I1000" s="18"/>
      <c r="L1000" s="18"/>
      <c r="T1000" s="18"/>
      <c r="X1000" s="18"/>
      <c r="AB1000" s="18"/>
    </row>
  </sheetData>
  <dataValidations count="2">
    <dataValidation type="list" allowBlank="1" sqref="R2:R9">
      <formula1>"Analia,Carolina,Daniel,Griselda,Guido,Laura Siciliano,Laura Soriano,Linda,Lorena,Luciano,Mariana,Matías,Melina,Miriam,Orlando,Sebastian,Sin Asignar"</formula1>
    </dataValidation>
    <dataValidation type="list" allowBlank="1" showErrorMessage="1" sqref="U2:U9">
      <formula1>$AY$2:$AY$24</formula1>
    </dataValidation>
  </dataValidations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>
          <x14:formula1>
            <xm:f>Maestro!$BC$2:$BC$82</xm:f>
          </x14:formula1>
          <xm:sqref>I2:I9</xm:sqref>
        </x14:dataValidation>
        <x14:dataValidation type="list" allowBlank="1" showErrorMessage="1">
          <x14:formula1>
            <xm:f>Maestro!$BB$2:$BB$24</xm:f>
          </x14:formula1>
          <xm:sqref>M2:O9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B3" sqref="B3"/>
    </sheetView>
  </sheetViews>
  <sheetFormatPr baseColWidth="10" defaultColWidth="15.140625" defaultRowHeight="15" customHeight="1" x14ac:dyDescent="0.25"/>
  <cols>
    <col min="1" max="1" width="5.7109375" customWidth="1"/>
    <col min="2" max="2" width="16.140625" customWidth="1"/>
    <col min="3" max="3" width="8.85546875" customWidth="1"/>
    <col min="4" max="4" width="29.5703125" customWidth="1"/>
    <col min="5" max="5" width="8.85546875" customWidth="1"/>
    <col min="6" max="6" width="32.85546875" customWidth="1"/>
    <col min="7" max="16" width="8.85546875" customWidth="1"/>
    <col min="17" max="26" width="13.28515625" customWidth="1"/>
  </cols>
  <sheetData>
    <row r="1" spans="1:26" x14ac:dyDescent="0.25">
      <c r="A1" s="59" t="s">
        <v>803</v>
      </c>
      <c r="B1" s="60" t="s">
        <v>3</v>
      </c>
      <c r="C1" s="16"/>
      <c r="D1" s="61" t="s">
        <v>806</v>
      </c>
      <c r="E1" s="16"/>
      <c r="F1" s="62" t="s">
        <v>809</v>
      </c>
      <c r="G1" s="16"/>
      <c r="H1" s="16"/>
      <c r="I1" s="16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x14ac:dyDescent="0.25">
      <c r="A2" s="63">
        <v>1</v>
      </c>
      <c r="B2" s="64" t="s">
        <v>817</v>
      </c>
      <c r="C2" s="16"/>
      <c r="D2" s="50" t="s">
        <v>187</v>
      </c>
      <c r="E2" s="16"/>
      <c r="F2" s="50" t="s">
        <v>56</v>
      </c>
      <c r="G2" s="16"/>
      <c r="H2" s="16"/>
      <c r="I2" s="16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x14ac:dyDescent="0.25">
      <c r="A3" s="63">
        <v>2</v>
      </c>
      <c r="B3" s="29" t="s">
        <v>818</v>
      </c>
      <c r="C3" s="16"/>
      <c r="D3" s="50" t="s">
        <v>199</v>
      </c>
      <c r="E3" s="16"/>
      <c r="F3" s="50" t="s">
        <v>197</v>
      </c>
      <c r="G3" s="16"/>
      <c r="H3" s="16"/>
      <c r="I3" s="16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x14ac:dyDescent="0.25">
      <c r="A4" s="63">
        <v>3</v>
      </c>
      <c r="B4" s="29" t="s">
        <v>607</v>
      </c>
      <c r="C4" s="16"/>
      <c r="D4" s="50" t="s">
        <v>213</v>
      </c>
      <c r="E4" s="16"/>
      <c r="F4" s="50" t="s">
        <v>212</v>
      </c>
      <c r="G4" s="16"/>
      <c r="H4" s="16"/>
      <c r="I4" s="16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x14ac:dyDescent="0.25">
      <c r="A5" s="63">
        <v>4</v>
      </c>
      <c r="B5" s="29" t="s">
        <v>821</v>
      </c>
      <c r="C5" s="16"/>
      <c r="D5" s="50" t="s">
        <v>221</v>
      </c>
      <c r="E5" s="16"/>
      <c r="F5" s="50" t="s">
        <v>116</v>
      </c>
      <c r="G5" s="16"/>
      <c r="H5" s="16"/>
      <c r="I5" s="16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x14ac:dyDescent="0.25">
      <c r="A6" s="63">
        <v>5</v>
      </c>
      <c r="B6" s="64" t="s">
        <v>824</v>
      </c>
      <c r="C6" s="16"/>
      <c r="D6" s="50" t="s">
        <v>228</v>
      </c>
      <c r="E6" s="16"/>
      <c r="F6" s="50" t="s">
        <v>226</v>
      </c>
      <c r="G6" s="16"/>
      <c r="H6" s="16"/>
      <c r="I6" s="16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x14ac:dyDescent="0.25">
      <c r="A7" s="63">
        <v>6</v>
      </c>
      <c r="B7" s="29" t="s">
        <v>727</v>
      </c>
      <c r="C7" s="16"/>
      <c r="D7" s="50" t="s">
        <v>232</v>
      </c>
      <c r="E7" s="16"/>
      <c r="F7" s="50" t="s">
        <v>203</v>
      </c>
      <c r="G7" s="16"/>
      <c r="H7" s="16"/>
      <c r="I7" s="16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x14ac:dyDescent="0.25">
      <c r="A8" s="63">
        <v>7</v>
      </c>
      <c r="B8" s="29" t="s">
        <v>827</v>
      </c>
      <c r="C8" s="16"/>
      <c r="D8" s="50" t="s">
        <v>237</v>
      </c>
      <c r="E8" s="16"/>
      <c r="F8" s="50" t="s">
        <v>709</v>
      </c>
      <c r="G8" s="16"/>
      <c r="H8" s="16"/>
      <c r="I8" s="16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x14ac:dyDescent="0.25">
      <c r="A9" s="63">
        <v>8</v>
      </c>
      <c r="B9" s="29" t="s">
        <v>112</v>
      </c>
      <c r="C9" s="16"/>
      <c r="D9" s="50" t="s">
        <v>242</v>
      </c>
      <c r="E9" s="16"/>
      <c r="F9" s="50" t="s">
        <v>241</v>
      </c>
      <c r="G9" s="16"/>
      <c r="H9" s="16"/>
      <c r="I9" s="16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x14ac:dyDescent="0.25">
      <c r="A10" s="63">
        <v>9</v>
      </c>
      <c r="B10" s="64" t="s">
        <v>70</v>
      </c>
      <c r="C10" s="16"/>
      <c r="D10" s="50" t="s">
        <v>251</v>
      </c>
      <c r="E10" s="16"/>
      <c r="F10" s="50" t="s">
        <v>240</v>
      </c>
      <c r="G10" s="16"/>
      <c r="H10" s="16"/>
      <c r="I10" s="16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x14ac:dyDescent="0.25">
      <c r="A11" s="63">
        <v>10</v>
      </c>
      <c r="B11" s="29" t="s">
        <v>830</v>
      </c>
      <c r="C11" s="16"/>
      <c r="D11" s="50" t="s">
        <v>246</v>
      </c>
      <c r="E11" s="16"/>
      <c r="F11" s="50" t="s">
        <v>250</v>
      </c>
      <c r="G11" s="16"/>
      <c r="H11" s="16"/>
      <c r="I11" s="16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x14ac:dyDescent="0.25">
      <c r="A12" s="63">
        <v>11</v>
      </c>
      <c r="B12" s="29" t="s">
        <v>61</v>
      </c>
      <c r="C12" s="16"/>
      <c r="D12" s="50" t="s">
        <v>258</v>
      </c>
      <c r="E12" s="16"/>
      <c r="F12" s="50" t="s">
        <v>206</v>
      </c>
      <c r="G12" s="16"/>
      <c r="H12" s="16"/>
      <c r="I12" s="16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x14ac:dyDescent="0.25">
      <c r="A13" s="63">
        <v>12</v>
      </c>
      <c r="B13" s="64" t="s">
        <v>127</v>
      </c>
      <c r="C13" s="16"/>
      <c r="D13" s="50" t="s">
        <v>264</v>
      </c>
      <c r="E13" s="16"/>
      <c r="F13" s="50" t="s">
        <v>209</v>
      </c>
      <c r="G13" s="16"/>
      <c r="H13" s="16"/>
      <c r="I13" s="16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x14ac:dyDescent="0.25">
      <c r="A14" s="63">
        <v>13</v>
      </c>
      <c r="B14" s="64" t="s">
        <v>96</v>
      </c>
      <c r="C14" s="16"/>
      <c r="D14" s="50" t="s">
        <v>271</v>
      </c>
      <c r="E14" s="16"/>
      <c r="F14" s="50" t="s">
        <v>263</v>
      </c>
      <c r="G14" s="16"/>
      <c r="H14" s="16"/>
      <c r="I14" s="16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x14ac:dyDescent="0.25">
      <c r="A15" s="63">
        <v>14</v>
      </c>
      <c r="B15" s="64" t="s">
        <v>55</v>
      </c>
      <c r="C15" s="16"/>
      <c r="D15" s="50" t="s">
        <v>239</v>
      </c>
      <c r="E15" s="16"/>
      <c r="F15" s="50" t="s">
        <v>270</v>
      </c>
      <c r="G15" s="16"/>
      <c r="H15" s="16"/>
      <c r="I15" s="16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x14ac:dyDescent="0.25">
      <c r="A16" s="63">
        <v>15</v>
      </c>
      <c r="B16" s="64" t="s">
        <v>379</v>
      </c>
      <c r="C16" s="16"/>
      <c r="D16" s="50" t="s">
        <v>217</v>
      </c>
      <c r="E16" s="16"/>
      <c r="F16" s="50" t="s">
        <v>204</v>
      </c>
      <c r="G16" s="16"/>
      <c r="H16" s="16"/>
      <c r="I16" s="16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5" customHeight="1" x14ac:dyDescent="0.25">
      <c r="A17" s="63">
        <v>16</v>
      </c>
      <c r="B17" s="64" t="s">
        <v>80</v>
      </c>
      <c r="C17" s="16"/>
      <c r="D17" s="50" t="s">
        <v>297</v>
      </c>
      <c r="E17" s="16"/>
      <c r="F17" s="50" t="s">
        <v>283</v>
      </c>
      <c r="G17" s="16"/>
      <c r="H17" s="16"/>
      <c r="I17" s="16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5" customHeight="1" x14ac:dyDescent="0.25">
      <c r="A18" s="63">
        <v>17</v>
      </c>
      <c r="B18" s="65" t="s">
        <v>837</v>
      </c>
      <c r="C18" s="16"/>
      <c r="D18" s="50" t="s">
        <v>309</v>
      </c>
      <c r="E18" s="16"/>
      <c r="F18" s="50" t="s">
        <v>296</v>
      </c>
      <c r="G18" s="16"/>
      <c r="H18" s="16"/>
      <c r="I18" s="16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5" customHeight="1" x14ac:dyDescent="0.25">
      <c r="A19" s="63">
        <v>18</v>
      </c>
      <c r="B19" s="65" t="s">
        <v>837</v>
      </c>
      <c r="C19" s="16"/>
      <c r="D19" s="50" t="s">
        <v>311</v>
      </c>
      <c r="E19" s="16"/>
      <c r="F19" s="50" t="s">
        <v>247</v>
      </c>
      <c r="G19" s="16"/>
      <c r="H19" s="16"/>
      <c r="I19" s="16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5" customHeight="1" x14ac:dyDescent="0.25">
      <c r="A20" s="63">
        <v>19</v>
      </c>
      <c r="B20" s="65" t="s">
        <v>837</v>
      </c>
      <c r="C20" s="16"/>
      <c r="D20" s="50" t="s">
        <v>323</v>
      </c>
      <c r="E20" s="16"/>
      <c r="F20" s="50" t="s">
        <v>319</v>
      </c>
      <c r="G20" s="16"/>
      <c r="H20" s="16"/>
      <c r="I20" s="16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5" customHeight="1" x14ac:dyDescent="0.25">
      <c r="A21" s="63">
        <v>20</v>
      </c>
      <c r="B21" s="65" t="s">
        <v>837</v>
      </c>
      <c r="C21" s="16"/>
      <c r="D21" s="50" t="s">
        <v>330</v>
      </c>
      <c r="E21" s="16"/>
      <c r="F21" s="50" t="s">
        <v>322</v>
      </c>
      <c r="G21" s="16"/>
      <c r="H21" s="16"/>
      <c r="I21" s="16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5" customHeight="1" x14ac:dyDescent="0.25">
      <c r="A22" s="63">
        <v>21</v>
      </c>
      <c r="B22" s="65" t="s">
        <v>837</v>
      </c>
      <c r="C22" s="16"/>
      <c r="D22" s="50" t="s">
        <v>189</v>
      </c>
      <c r="E22" s="16"/>
      <c r="F22" s="50" t="s">
        <v>329</v>
      </c>
      <c r="G22" s="16"/>
      <c r="H22" s="16"/>
      <c r="I22" s="16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5" customHeight="1" x14ac:dyDescent="0.25">
      <c r="A23" s="63">
        <v>22</v>
      </c>
      <c r="B23" s="29" t="s">
        <v>843</v>
      </c>
      <c r="C23" s="16"/>
      <c r="D23" s="50" t="s">
        <v>234</v>
      </c>
      <c r="E23" s="16"/>
      <c r="F23" s="50" t="s">
        <v>177</v>
      </c>
      <c r="G23" s="16"/>
      <c r="H23" s="16"/>
      <c r="I23" s="16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5" customHeight="1" x14ac:dyDescent="0.25">
      <c r="A24" s="63">
        <v>23</v>
      </c>
      <c r="B24" s="65" t="s">
        <v>837</v>
      </c>
      <c r="C24" s="16"/>
      <c r="D24" s="50" t="s">
        <v>279</v>
      </c>
      <c r="E24" s="16"/>
      <c r="F24" s="50" t="s">
        <v>336</v>
      </c>
      <c r="G24" s="16"/>
      <c r="H24" s="16"/>
      <c r="I24" s="16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5" customHeight="1" x14ac:dyDescent="0.25">
      <c r="A25" s="63">
        <v>24</v>
      </c>
      <c r="B25" s="29" t="s">
        <v>846</v>
      </c>
      <c r="C25" s="16"/>
      <c r="D25" s="50" t="s">
        <v>359</v>
      </c>
      <c r="E25" s="16"/>
      <c r="F25" s="16"/>
      <c r="G25" s="16"/>
      <c r="H25" s="16"/>
      <c r="I25" s="16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5" customHeight="1" x14ac:dyDescent="0.25">
      <c r="A26" s="63">
        <v>25</v>
      </c>
      <c r="B26" s="65" t="s">
        <v>837</v>
      </c>
      <c r="C26" s="16"/>
      <c r="D26" s="50" t="s">
        <v>369</v>
      </c>
      <c r="E26" s="16"/>
      <c r="F26" s="16"/>
      <c r="G26" s="16"/>
      <c r="H26" s="16"/>
      <c r="I26" s="16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5" customHeight="1" x14ac:dyDescent="0.25">
      <c r="A27" s="63">
        <v>26</v>
      </c>
      <c r="B27" s="64" t="s">
        <v>848</v>
      </c>
      <c r="C27" s="16"/>
      <c r="D27" s="50" t="s">
        <v>193</v>
      </c>
      <c r="E27" s="16"/>
      <c r="F27" s="18"/>
      <c r="G27" s="16"/>
      <c r="H27" s="16"/>
      <c r="I27" s="16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5" customHeight="1" x14ac:dyDescent="0.25">
      <c r="A28" s="63">
        <v>27</v>
      </c>
      <c r="B28" s="64" t="s">
        <v>849</v>
      </c>
      <c r="C28" s="16"/>
      <c r="D28" s="50" t="s">
        <v>235</v>
      </c>
      <c r="E28" s="16"/>
      <c r="F28" s="18"/>
      <c r="G28" s="16"/>
      <c r="H28" s="16"/>
      <c r="I28" s="16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5" customHeight="1" x14ac:dyDescent="0.25">
      <c r="A29" s="63">
        <v>28</v>
      </c>
      <c r="B29" s="29" t="s">
        <v>849</v>
      </c>
      <c r="C29" s="16"/>
      <c r="D29" s="50" t="s">
        <v>394</v>
      </c>
      <c r="E29" s="16"/>
      <c r="F29" s="18"/>
      <c r="G29" s="16"/>
      <c r="H29" s="16"/>
      <c r="I29" s="16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5" customHeight="1" x14ac:dyDescent="0.25">
      <c r="A30" s="63">
        <v>29</v>
      </c>
      <c r="B30" s="29" t="s">
        <v>849</v>
      </c>
      <c r="C30" s="16"/>
      <c r="D30" s="50" t="s">
        <v>401</v>
      </c>
      <c r="E30" s="16"/>
      <c r="F30" s="18"/>
      <c r="G30" s="16"/>
      <c r="H30" s="16"/>
      <c r="I30" s="16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5" customHeight="1" x14ac:dyDescent="0.25">
      <c r="A31" s="16"/>
      <c r="B31" s="16"/>
      <c r="C31" s="16"/>
      <c r="D31" s="50" t="s">
        <v>407</v>
      </c>
      <c r="E31" s="16"/>
      <c r="F31" s="18"/>
      <c r="G31" s="16"/>
      <c r="H31" s="16"/>
      <c r="I31" s="16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5" customHeight="1" x14ac:dyDescent="0.25">
      <c r="A32" s="16"/>
      <c r="B32" s="16"/>
      <c r="C32" s="16"/>
      <c r="D32" s="50" t="s">
        <v>412</v>
      </c>
      <c r="E32" s="16"/>
      <c r="F32" s="18"/>
      <c r="G32" s="16"/>
      <c r="H32" s="16"/>
      <c r="I32" s="16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5" customHeight="1" x14ac:dyDescent="0.25">
      <c r="A33" s="16"/>
      <c r="B33" s="16"/>
      <c r="C33" s="16"/>
      <c r="D33" s="50" t="s">
        <v>415</v>
      </c>
      <c r="E33" s="16"/>
      <c r="F33" s="18"/>
      <c r="G33" s="16"/>
      <c r="H33" s="16"/>
      <c r="I33" s="16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5" customHeight="1" x14ac:dyDescent="0.25">
      <c r="A34" s="16"/>
      <c r="B34" s="16"/>
      <c r="C34" s="16"/>
      <c r="D34" s="50" t="s">
        <v>418</v>
      </c>
      <c r="E34" s="16"/>
      <c r="F34" s="18"/>
      <c r="G34" s="16"/>
      <c r="H34" s="16"/>
      <c r="I34" s="16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5" customHeight="1" x14ac:dyDescent="0.25">
      <c r="A35" s="16"/>
      <c r="B35" s="16"/>
      <c r="C35" s="16"/>
      <c r="D35" s="50" t="s">
        <v>420</v>
      </c>
      <c r="E35" s="16"/>
      <c r="F35" s="18"/>
      <c r="G35" s="16"/>
      <c r="H35" s="16"/>
      <c r="I35" s="16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5" customHeight="1" x14ac:dyDescent="0.25">
      <c r="A36" s="16"/>
      <c r="B36" s="16"/>
      <c r="C36" s="16"/>
      <c r="D36" s="50" t="s">
        <v>424</v>
      </c>
      <c r="E36" s="16"/>
      <c r="F36" s="18"/>
      <c r="G36" s="16"/>
      <c r="H36" s="16"/>
      <c r="I36" s="16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5" customHeight="1" x14ac:dyDescent="0.25">
      <c r="A37" s="16"/>
      <c r="B37" s="16"/>
      <c r="C37" s="16"/>
      <c r="D37" s="50" t="s">
        <v>430</v>
      </c>
      <c r="E37" s="16"/>
      <c r="F37" s="18"/>
      <c r="G37" s="16"/>
      <c r="H37" s="16"/>
      <c r="I37" s="16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5" customHeight="1" x14ac:dyDescent="0.25">
      <c r="A38" s="16"/>
      <c r="B38" s="16"/>
      <c r="C38" s="16"/>
      <c r="D38" s="50" t="s">
        <v>49</v>
      </c>
      <c r="E38" s="16"/>
      <c r="F38" s="18"/>
      <c r="G38" s="16"/>
      <c r="H38" s="16"/>
      <c r="I38" s="16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5" customHeight="1" x14ac:dyDescent="0.25">
      <c r="A39" s="16"/>
      <c r="B39" s="16"/>
      <c r="C39" s="16"/>
      <c r="D39" s="50" t="s">
        <v>435</v>
      </c>
      <c r="E39" s="16"/>
      <c r="F39" s="18"/>
      <c r="G39" s="16"/>
      <c r="H39" s="16"/>
      <c r="I39" s="16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5" customHeight="1" x14ac:dyDescent="0.25">
      <c r="A40" s="16"/>
      <c r="B40" s="16"/>
      <c r="C40" s="16"/>
      <c r="D40" s="50" t="s">
        <v>439</v>
      </c>
      <c r="E40" s="16"/>
      <c r="F40" s="18"/>
      <c r="G40" s="16"/>
      <c r="H40" s="16"/>
      <c r="I40" s="16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5" customHeight="1" x14ac:dyDescent="0.25">
      <c r="A41" s="16"/>
      <c r="B41" s="16"/>
      <c r="C41" s="16"/>
      <c r="D41" s="50" t="s">
        <v>301</v>
      </c>
      <c r="E41" s="16"/>
      <c r="F41" s="18"/>
      <c r="G41" s="16"/>
      <c r="H41" s="16"/>
      <c r="I41" s="16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5" customHeight="1" x14ac:dyDescent="0.25">
      <c r="A42" s="16"/>
      <c r="B42" s="16"/>
      <c r="C42" s="16"/>
      <c r="D42" s="50" t="s">
        <v>47</v>
      </c>
      <c r="E42" s="16"/>
      <c r="F42" s="16"/>
      <c r="G42" s="16"/>
      <c r="H42" s="16"/>
      <c r="I42" s="16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5" customHeight="1" x14ac:dyDescent="0.25">
      <c r="A43" s="16"/>
      <c r="B43" s="16"/>
      <c r="C43" s="16"/>
      <c r="D43" s="50" t="s">
        <v>255</v>
      </c>
      <c r="E43" s="16"/>
      <c r="F43" s="16"/>
      <c r="G43" s="16"/>
      <c r="H43" s="16"/>
      <c r="I43" s="16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5" customHeight="1" x14ac:dyDescent="0.25">
      <c r="A44" s="16"/>
      <c r="B44" s="16"/>
      <c r="C44" s="16"/>
      <c r="D44" s="50" t="s">
        <v>444</v>
      </c>
      <c r="E44" s="16"/>
      <c r="F44" s="16"/>
      <c r="G44" s="16"/>
      <c r="H44" s="16"/>
      <c r="I44" s="16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5" customHeight="1" x14ac:dyDescent="0.25">
      <c r="A45" s="16"/>
      <c r="B45" s="16"/>
      <c r="C45" s="16"/>
      <c r="D45" s="50" t="s">
        <v>267</v>
      </c>
      <c r="E45" s="16"/>
      <c r="F45" s="16"/>
      <c r="G45" s="16"/>
      <c r="H45" s="16"/>
      <c r="I45" s="16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5" customHeight="1" x14ac:dyDescent="0.25">
      <c r="A46" s="16"/>
      <c r="B46" s="16"/>
      <c r="C46" s="16"/>
      <c r="D46" s="50" t="s">
        <v>448</v>
      </c>
      <c r="E46" s="16"/>
      <c r="F46" s="16"/>
      <c r="G46" s="16"/>
      <c r="H46" s="16"/>
      <c r="I46" s="16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5" customHeight="1" x14ac:dyDescent="0.25">
      <c r="A47" s="16"/>
      <c r="B47" s="16"/>
      <c r="C47" s="16"/>
      <c r="D47" s="50" t="s">
        <v>402</v>
      </c>
      <c r="E47" s="16"/>
      <c r="F47" s="16"/>
      <c r="G47" s="16"/>
      <c r="H47" s="16"/>
      <c r="I47" s="16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5" customHeight="1" x14ac:dyDescent="0.25">
      <c r="A48" s="16"/>
      <c r="B48" s="16"/>
      <c r="C48" s="16"/>
      <c r="D48" s="50" t="s">
        <v>260</v>
      </c>
      <c r="E48" s="16"/>
      <c r="F48" s="16"/>
      <c r="G48" s="16"/>
      <c r="H48" s="16"/>
      <c r="I48" s="16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5" customHeight="1" x14ac:dyDescent="0.25">
      <c r="A49" s="16"/>
      <c r="B49" s="16"/>
      <c r="C49" s="16"/>
      <c r="D49" s="50" t="s">
        <v>343</v>
      </c>
      <c r="E49" s="16"/>
      <c r="F49" s="16"/>
      <c r="G49" s="16"/>
      <c r="H49" s="16"/>
      <c r="I49" s="16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5" customHeight="1" x14ac:dyDescent="0.25">
      <c r="A50" s="16"/>
      <c r="B50" s="16"/>
      <c r="C50" s="16"/>
      <c r="D50" s="50" t="s">
        <v>284</v>
      </c>
      <c r="E50" s="16"/>
      <c r="F50" s="16"/>
      <c r="G50" s="16"/>
      <c r="H50" s="16"/>
      <c r="I50" s="16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5" customHeight="1" x14ac:dyDescent="0.25">
      <c r="A51" s="16"/>
      <c r="B51" s="16"/>
      <c r="C51" s="16"/>
      <c r="D51" s="50" t="s">
        <v>196</v>
      </c>
      <c r="E51" s="16"/>
      <c r="F51" s="16"/>
      <c r="G51" s="16"/>
      <c r="H51" s="16"/>
      <c r="I51" s="16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5" customHeight="1" x14ac:dyDescent="0.25">
      <c r="A52" s="16"/>
      <c r="B52" s="16"/>
      <c r="C52" s="16"/>
      <c r="D52" s="50" t="s">
        <v>473</v>
      </c>
      <c r="E52" s="16"/>
      <c r="F52" s="16"/>
      <c r="G52" s="16"/>
      <c r="H52" s="16"/>
      <c r="I52" s="16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5" customHeight="1" x14ac:dyDescent="0.25">
      <c r="A53" s="16"/>
      <c r="B53" s="16"/>
      <c r="C53" s="16"/>
      <c r="D53" s="50" t="s">
        <v>477</v>
      </c>
      <c r="E53" s="16"/>
      <c r="F53" s="16"/>
      <c r="G53" s="16"/>
      <c r="H53" s="16"/>
      <c r="I53" s="16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5" customHeight="1" x14ac:dyDescent="0.25">
      <c r="A54" s="16"/>
      <c r="B54" s="16"/>
      <c r="C54" s="16"/>
      <c r="D54" s="50" t="s">
        <v>479</v>
      </c>
      <c r="E54" s="16"/>
      <c r="F54" s="16"/>
      <c r="G54" s="16"/>
      <c r="H54" s="16"/>
      <c r="I54" s="16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5" customHeight="1" x14ac:dyDescent="0.25">
      <c r="A55" s="16"/>
      <c r="B55" s="16"/>
      <c r="C55" s="16"/>
      <c r="D55" s="50" t="s">
        <v>481</v>
      </c>
      <c r="E55" s="16"/>
      <c r="F55" s="16"/>
      <c r="G55" s="16"/>
      <c r="H55" s="16"/>
      <c r="I55" s="16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5" customHeight="1" x14ac:dyDescent="0.25">
      <c r="A56" s="16"/>
      <c r="B56" s="16"/>
      <c r="C56" s="16"/>
      <c r="D56" s="50" t="s">
        <v>483</v>
      </c>
      <c r="E56" s="16"/>
      <c r="F56" s="16"/>
      <c r="G56" s="16"/>
      <c r="H56" s="16"/>
      <c r="I56" s="16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5" customHeight="1" x14ac:dyDescent="0.25">
      <c r="A57" s="16"/>
      <c r="B57" s="16"/>
      <c r="C57" s="16"/>
      <c r="D57" s="50" t="s">
        <v>450</v>
      </c>
      <c r="E57" s="16"/>
      <c r="F57" s="16"/>
      <c r="G57" s="16"/>
      <c r="H57" s="16"/>
      <c r="I57" s="16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5" customHeight="1" x14ac:dyDescent="0.25">
      <c r="A58" s="16"/>
      <c r="B58" s="16"/>
      <c r="C58" s="16"/>
      <c r="D58" s="50" t="s">
        <v>493</v>
      </c>
      <c r="E58" s="16"/>
      <c r="F58" s="16"/>
      <c r="G58" s="16"/>
      <c r="H58" s="16"/>
      <c r="I58" s="16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5" customHeight="1" x14ac:dyDescent="0.25">
      <c r="A59" s="16"/>
      <c r="B59" s="16"/>
      <c r="C59" s="16"/>
      <c r="D59" s="50" t="s">
        <v>495</v>
      </c>
      <c r="E59" s="16"/>
      <c r="F59" s="16"/>
      <c r="G59" s="16"/>
      <c r="H59" s="16"/>
      <c r="I59" s="16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5" customHeight="1" x14ac:dyDescent="0.25">
      <c r="A60" s="16"/>
      <c r="B60" s="16"/>
      <c r="C60" s="16"/>
      <c r="D60" s="50" t="s">
        <v>497</v>
      </c>
      <c r="E60" s="16"/>
      <c r="F60" s="16"/>
      <c r="G60" s="16"/>
      <c r="H60" s="16"/>
      <c r="I60" s="16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5" customHeight="1" x14ac:dyDescent="0.25">
      <c r="A61" s="16"/>
      <c r="B61" s="16"/>
      <c r="C61" s="16"/>
      <c r="D61" s="50" t="s">
        <v>500</v>
      </c>
      <c r="E61" s="16"/>
      <c r="F61" s="16"/>
      <c r="G61" s="16"/>
      <c r="H61" s="16"/>
      <c r="I61" s="16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5" customHeight="1" x14ac:dyDescent="0.25">
      <c r="A62" s="16"/>
      <c r="B62" s="16"/>
      <c r="C62" s="16"/>
      <c r="D62" s="50" t="s">
        <v>253</v>
      </c>
      <c r="E62" s="16"/>
      <c r="F62" s="16"/>
      <c r="G62" s="16"/>
      <c r="H62" s="16"/>
      <c r="I62" s="16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5" customHeight="1" x14ac:dyDescent="0.25">
      <c r="A63" s="16"/>
      <c r="B63" s="16"/>
      <c r="C63" s="16"/>
      <c r="D63" s="50" t="s">
        <v>503</v>
      </c>
      <c r="E63" s="16"/>
      <c r="F63" s="16"/>
      <c r="G63" s="16"/>
      <c r="H63" s="16"/>
      <c r="I63" s="16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5" customHeight="1" x14ac:dyDescent="0.25">
      <c r="A64" s="16"/>
      <c r="B64" s="16"/>
      <c r="C64" s="16"/>
      <c r="D64" s="50" t="s">
        <v>507</v>
      </c>
      <c r="E64" s="16"/>
      <c r="F64" s="16"/>
      <c r="G64" s="16"/>
      <c r="H64" s="16"/>
      <c r="I64" s="16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5" customHeight="1" x14ac:dyDescent="0.25">
      <c r="A65" s="16"/>
      <c r="B65" s="16"/>
      <c r="C65" s="16"/>
      <c r="D65" s="50" t="s">
        <v>388</v>
      </c>
      <c r="E65" s="16"/>
      <c r="F65" s="16"/>
      <c r="G65" s="16"/>
      <c r="H65" s="16"/>
      <c r="I65" s="16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5" customHeight="1" x14ac:dyDescent="0.25">
      <c r="A66" s="16"/>
      <c r="B66" s="16"/>
      <c r="C66" s="16"/>
      <c r="D66" s="50" t="s">
        <v>511</v>
      </c>
      <c r="E66" s="16"/>
      <c r="F66" s="16"/>
      <c r="G66" s="16"/>
      <c r="H66" s="16"/>
      <c r="I66" s="16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5" customHeight="1" x14ac:dyDescent="0.25">
      <c r="A67" s="16"/>
      <c r="B67" s="16"/>
      <c r="C67" s="16"/>
      <c r="D67" s="57" t="s">
        <v>513</v>
      </c>
      <c r="E67" s="16"/>
      <c r="F67" s="16"/>
      <c r="G67" s="16"/>
      <c r="H67" s="16"/>
      <c r="I67" s="16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5" customHeight="1" x14ac:dyDescent="0.25">
      <c r="A68" s="16"/>
      <c r="B68" s="16"/>
      <c r="C68" s="16"/>
      <c r="D68" s="50" t="s">
        <v>517</v>
      </c>
      <c r="E68" s="16"/>
      <c r="F68" s="16"/>
      <c r="G68" s="16"/>
      <c r="H68" s="16"/>
      <c r="I68" s="16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5" customHeight="1" x14ac:dyDescent="0.25">
      <c r="A69" s="16"/>
      <c r="B69" s="16"/>
      <c r="C69" s="16"/>
      <c r="D69" s="50" t="s">
        <v>521</v>
      </c>
      <c r="E69" s="16"/>
      <c r="F69" s="16"/>
      <c r="G69" s="16"/>
      <c r="H69" s="16"/>
      <c r="I69" s="16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5" customHeight="1" x14ac:dyDescent="0.25">
      <c r="A70" s="16"/>
      <c r="B70" s="16"/>
      <c r="C70" s="16"/>
      <c r="D70" s="50" t="s">
        <v>314</v>
      </c>
      <c r="E70" s="16"/>
      <c r="F70" s="16"/>
      <c r="G70" s="16"/>
      <c r="H70" s="16"/>
      <c r="I70" s="16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5" customHeight="1" x14ac:dyDescent="0.25">
      <c r="A71" s="16"/>
      <c r="B71" s="16"/>
      <c r="C71" s="16"/>
      <c r="D71" s="50" t="s">
        <v>223</v>
      </c>
      <c r="E71" s="16"/>
      <c r="F71" s="16"/>
      <c r="G71" s="16"/>
      <c r="H71" s="16"/>
      <c r="I71" s="16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5" customHeight="1" x14ac:dyDescent="0.25">
      <c r="A72" s="16"/>
      <c r="B72" s="16"/>
      <c r="C72" s="16"/>
      <c r="D72" s="50" t="s">
        <v>318</v>
      </c>
      <c r="E72" s="16"/>
      <c r="F72" s="16"/>
      <c r="G72" s="16"/>
      <c r="H72" s="16"/>
      <c r="I72" s="16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5" customHeight="1" x14ac:dyDescent="0.25">
      <c r="A73" s="16"/>
      <c r="B73" s="16"/>
      <c r="C73" s="16"/>
      <c r="D73" s="50" t="s">
        <v>468</v>
      </c>
      <c r="E73" s="16"/>
      <c r="F73" s="16"/>
      <c r="G73" s="16"/>
      <c r="H73" s="16"/>
      <c r="I73" s="16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5" customHeight="1" x14ac:dyDescent="0.25">
      <c r="A74" s="16"/>
      <c r="B74" s="16"/>
      <c r="C74" s="16"/>
      <c r="D74" s="50" t="s">
        <v>536</v>
      </c>
      <c r="E74" s="16"/>
      <c r="F74" s="16"/>
      <c r="G74" s="16"/>
      <c r="H74" s="16"/>
      <c r="I74" s="16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5" customHeight="1" x14ac:dyDescent="0.25">
      <c r="A75" s="16"/>
      <c r="B75" s="16"/>
      <c r="C75" s="16"/>
      <c r="D75" s="50" t="s">
        <v>542</v>
      </c>
      <c r="E75" s="16"/>
      <c r="F75" s="16"/>
      <c r="G75" s="16"/>
      <c r="H75" s="16"/>
      <c r="I75" s="16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5" customHeight="1" x14ac:dyDescent="0.25">
      <c r="A76" s="16"/>
      <c r="B76" s="16"/>
      <c r="C76" s="16"/>
      <c r="D76" s="50" t="s">
        <v>547</v>
      </c>
      <c r="E76" s="16"/>
      <c r="F76" s="16"/>
      <c r="G76" s="16"/>
      <c r="H76" s="16"/>
      <c r="I76" s="16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5" customHeight="1" x14ac:dyDescent="0.25">
      <c r="A77" s="16"/>
      <c r="B77" s="16"/>
      <c r="C77" s="16"/>
      <c r="D77" s="50" t="s">
        <v>347</v>
      </c>
      <c r="E77" s="16"/>
      <c r="F77" s="16"/>
      <c r="G77" s="16"/>
      <c r="H77" s="16"/>
      <c r="I77" s="16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5" customHeight="1" x14ac:dyDescent="0.25">
      <c r="A78" s="16"/>
      <c r="B78" s="16"/>
      <c r="C78" s="16"/>
      <c r="D78" s="50" t="s">
        <v>553</v>
      </c>
      <c r="E78" s="16"/>
      <c r="F78" s="16"/>
      <c r="G78" s="16"/>
      <c r="H78" s="16"/>
      <c r="I78" s="16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5" customHeight="1" x14ac:dyDescent="0.25">
      <c r="A79" s="16"/>
      <c r="B79" s="16"/>
      <c r="C79" s="16"/>
      <c r="D79" s="50" t="s">
        <v>565</v>
      </c>
      <c r="E79" s="16"/>
      <c r="F79" s="16"/>
      <c r="G79" s="16"/>
      <c r="H79" s="16"/>
      <c r="I79" s="16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5" customHeight="1" x14ac:dyDescent="0.25">
      <c r="A80" s="16"/>
      <c r="B80" s="16"/>
      <c r="C80" s="16"/>
      <c r="D80" s="50" t="s">
        <v>509</v>
      </c>
      <c r="E80" s="16"/>
      <c r="F80" s="16"/>
      <c r="G80" s="16"/>
      <c r="H80" s="16"/>
      <c r="I80" s="16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5" customHeight="1" x14ac:dyDescent="0.25">
      <c r="A81" s="16"/>
      <c r="B81" s="16"/>
      <c r="C81" s="16"/>
      <c r="D81" s="50" t="s">
        <v>327</v>
      </c>
      <c r="E81" s="16"/>
      <c r="F81" s="16"/>
      <c r="G81" s="16"/>
      <c r="H81" s="16"/>
      <c r="I81" s="16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5" customHeight="1" x14ac:dyDescent="0.25">
      <c r="A82" s="16"/>
      <c r="B82" s="16"/>
      <c r="C82" s="16"/>
      <c r="D82" s="50" t="s">
        <v>300</v>
      </c>
      <c r="E82" s="16"/>
      <c r="F82" s="16"/>
      <c r="G82" s="16"/>
      <c r="H82" s="16"/>
      <c r="I82" s="16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5" customHeight="1" x14ac:dyDescent="0.25">
      <c r="A83" s="16"/>
      <c r="B83" s="16"/>
      <c r="C83" s="16"/>
      <c r="D83" s="50" t="s">
        <v>352</v>
      </c>
      <c r="E83" s="16"/>
      <c r="F83" s="16"/>
      <c r="G83" s="16"/>
      <c r="H83" s="16"/>
      <c r="I83" s="16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5" customHeight="1" x14ac:dyDescent="0.25">
      <c r="A84" s="16"/>
      <c r="B84" s="16"/>
      <c r="C84" s="16"/>
      <c r="D84" s="50" t="s">
        <v>333</v>
      </c>
      <c r="E84" s="16"/>
      <c r="F84" s="16"/>
      <c r="G84" s="16"/>
      <c r="H84" s="16"/>
      <c r="I84" s="16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5" customHeight="1" x14ac:dyDescent="0.25">
      <c r="A85" s="16"/>
      <c r="B85" s="16"/>
      <c r="C85" s="16"/>
      <c r="D85" s="50" t="s">
        <v>592</v>
      </c>
      <c r="E85" s="16"/>
      <c r="F85" s="16"/>
      <c r="G85" s="16"/>
      <c r="H85" s="16"/>
      <c r="I85" s="16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5" customHeight="1" x14ac:dyDescent="0.25">
      <c r="A86" s="16"/>
      <c r="B86" s="16"/>
      <c r="C86" s="16"/>
      <c r="D86" s="50" t="s">
        <v>373</v>
      </c>
      <c r="E86" s="16"/>
      <c r="F86" s="16"/>
      <c r="G86" s="16"/>
      <c r="H86" s="16"/>
      <c r="I86" s="16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5" customHeight="1" x14ac:dyDescent="0.25">
      <c r="A87" s="16"/>
      <c r="B87" s="16"/>
      <c r="C87" s="16"/>
      <c r="D87" s="50" t="s">
        <v>210</v>
      </c>
      <c r="E87" s="16"/>
      <c r="F87" s="16"/>
      <c r="G87" s="16"/>
      <c r="H87" s="16"/>
      <c r="I87" s="16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5" customHeight="1" x14ac:dyDescent="0.25">
      <c r="A88" s="16"/>
      <c r="B88" s="16"/>
      <c r="C88" s="16"/>
      <c r="D88" s="50" t="s">
        <v>612</v>
      </c>
      <c r="E88" s="16"/>
      <c r="F88" s="16"/>
      <c r="G88" s="16"/>
      <c r="H88" s="16"/>
      <c r="I88" s="16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5" customHeight="1" x14ac:dyDescent="0.25">
      <c r="A89" s="16"/>
      <c r="B89" s="16"/>
      <c r="C89" s="16"/>
      <c r="D89" s="50" t="s">
        <v>426</v>
      </c>
      <c r="E89" s="16"/>
      <c r="F89" s="16"/>
      <c r="G89" s="16"/>
      <c r="H89" s="16"/>
      <c r="I89" s="16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5" customHeight="1" x14ac:dyDescent="0.25">
      <c r="A90" s="16"/>
      <c r="B90" s="16"/>
      <c r="C90" s="16"/>
      <c r="D90" s="50" t="s">
        <v>619</v>
      </c>
      <c r="E90" s="16"/>
      <c r="F90" s="16"/>
      <c r="G90" s="16"/>
      <c r="H90" s="16"/>
      <c r="I90" s="16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5" customHeight="1" x14ac:dyDescent="0.25">
      <c r="A91" s="16"/>
      <c r="B91" s="16"/>
      <c r="C91" s="16"/>
      <c r="D91" s="50" t="s">
        <v>348</v>
      </c>
      <c r="E91" s="16"/>
      <c r="F91" s="16"/>
      <c r="G91" s="16"/>
      <c r="H91" s="16"/>
      <c r="I91" s="16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5" customHeight="1" x14ac:dyDescent="0.25">
      <c r="A92" s="16"/>
      <c r="B92" s="16"/>
      <c r="C92" s="16"/>
      <c r="D92" s="50" t="s">
        <v>519</v>
      </c>
      <c r="E92" s="16"/>
      <c r="F92" s="16"/>
      <c r="G92" s="16"/>
      <c r="H92" s="16"/>
      <c r="I92" s="16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5" customHeight="1" x14ac:dyDescent="0.25">
      <c r="A93" s="16"/>
      <c r="B93" s="16"/>
      <c r="C93" s="16"/>
      <c r="D93" s="50" t="s">
        <v>467</v>
      </c>
      <c r="E93" s="16"/>
      <c r="F93" s="16"/>
      <c r="G93" s="16"/>
      <c r="H93" s="16"/>
      <c r="I93" s="16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5" customHeight="1" x14ac:dyDescent="0.25">
      <c r="A94" s="16"/>
      <c r="B94" s="16"/>
      <c r="C94" s="16"/>
      <c r="D94" s="50" t="s">
        <v>339</v>
      </c>
      <c r="E94" s="16"/>
      <c r="F94" s="16"/>
      <c r="G94" s="16"/>
      <c r="H94" s="16"/>
      <c r="I94" s="16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5" customHeight="1" x14ac:dyDescent="0.25">
      <c r="A95" s="16"/>
      <c r="B95" s="16"/>
      <c r="C95" s="16"/>
      <c r="D95" s="50" t="s">
        <v>364</v>
      </c>
      <c r="E95" s="16"/>
      <c r="F95" s="16"/>
      <c r="G95" s="16"/>
      <c r="H95" s="16"/>
      <c r="I95" s="16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5" customHeight="1" x14ac:dyDescent="0.25">
      <c r="A96" s="16"/>
      <c r="B96" s="16"/>
      <c r="C96" s="16"/>
      <c r="D96" s="50" t="s">
        <v>201</v>
      </c>
      <c r="E96" s="16"/>
      <c r="F96" s="16"/>
      <c r="G96" s="16"/>
      <c r="H96" s="16"/>
      <c r="I96" s="16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5" customHeight="1" x14ac:dyDescent="0.25">
      <c r="A97" s="16"/>
      <c r="B97" s="16"/>
      <c r="C97" s="16"/>
      <c r="D97" s="50" t="s">
        <v>644</v>
      </c>
      <c r="E97" s="16"/>
      <c r="F97" s="16"/>
      <c r="G97" s="16"/>
      <c r="H97" s="16"/>
      <c r="I97" s="16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5" customHeight="1" x14ac:dyDescent="0.25">
      <c r="A98" s="16"/>
      <c r="B98" s="16"/>
      <c r="C98" s="16"/>
      <c r="D98" s="58" t="s">
        <v>571</v>
      </c>
      <c r="E98" s="16"/>
      <c r="F98" s="16"/>
      <c r="G98" s="16"/>
      <c r="H98" s="16"/>
      <c r="I98" s="16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5" customHeight="1" x14ac:dyDescent="0.25">
      <c r="A99" s="16"/>
      <c r="B99" s="16"/>
      <c r="C99" s="16"/>
      <c r="D99" s="58"/>
      <c r="E99" s="16"/>
      <c r="F99" s="16"/>
      <c r="G99" s="16"/>
      <c r="H99" s="16"/>
      <c r="I99" s="16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x14ac:dyDescent="0.25">
      <c r="A100" s="16"/>
      <c r="B100" s="16"/>
      <c r="C100" s="16"/>
      <c r="D100" s="58"/>
      <c r="E100" s="16"/>
      <c r="F100" s="16"/>
      <c r="G100" s="16"/>
      <c r="H100" s="16"/>
      <c r="I100" s="16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x14ac:dyDescent="0.25">
      <c r="A101" s="16"/>
      <c r="B101" s="16"/>
      <c r="C101" s="16"/>
      <c r="D101" s="16"/>
      <c r="E101" s="16"/>
      <c r="F101" s="16"/>
      <c r="G101" s="16"/>
      <c r="H101" s="16"/>
      <c r="I101" s="16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x14ac:dyDescent="0.25">
      <c r="A102" s="16"/>
      <c r="B102" s="16"/>
      <c r="C102" s="16"/>
      <c r="D102" s="16"/>
      <c r="E102" s="16"/>
      <c r="F102" s="16"/>
      <c r="G102" s="16"/>
      <c r="H102" s="16"/>
      <c r="I102" s="16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x14ac:dyDescent="0.25">
      <c r="A103" s="16"/>
      <c r="B103" s="16"/>
      <c r="C103" s="16"/>
      <c r="D103" s="16"/>
      <c r="E103" s="16"/>
      <c r="F103" s="16"/>
      <c r="G103" s="16"/>
      <c r="H103" s="16"/>
      <c r="I103" s="16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x14ac:dyDescent="0.25">
      <c r="A104" s="16"/>
      <c r="B104" s="16"/>
      <c r="C104" s="16"/>
      <c r="D104" s="16"/>
      <c r="E104" s="16"/>
      <c r="F104" s="16"/>
      <c r="G104" s="16"/>
      <c r="H104" s="16"/>
      <c r="I104" s="16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x14ac:dyDescent="0.25">
      <c r="A105" s="16"/>
      <c r="B105" s="16"/>
      <c r="C105" s="16"/>
      <c r="D105" s="16"/>
      <c r="E105" s="16"/>
      <c r="F105" s="16"/>
      <c r="G105" s="16"/>
      <c r="H105" s="16"/>
      <c r="I105" s="16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x14ac:dyDescent="0.25">
      <c r="A106" s="16"/>
      <c r="B106" s="16"/>
      <c r="C106" s="16"/>
      <c r="D106" s="16"/>
      <c r="E106" s="16"/>
      <c r="F106" s="16"/>
      <c r="G106" s="16"/>
      <c r="H106" s="16"/>
      <c r="I106" s="16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x14ac:dyDescent="0.25">
      <c r="A107" s="16"/>
      <c r="B107" s="16"/>
      <c r="C107" s="16"/>
      <c r="D107" s="16"/>
      <c r="E107" s="16"/>
      <c r="F107" s="16"/>
      <c r="G107" s="16"/>
      <c r="H107" s="16"/>
      <c r="I107" s="16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x14ac:dyDescent="0.25">
      <c r="A108" s="16"/>
      <c r="B108" s="16"/>
      <c r="C108" s="16"/>
      <c r="D108" s="16"/>
      <c r="E108" s="16"/>
      <c r="F108" s="16"/>
      <c r="G108" s="16"/>
      <c r="H108" s="16"/>
      <c r="I108" s="16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x14ac:dyDescent="0.25">
      <c r="A109" s="16"/>
      <c r="B109" s="16"/>
      <c r="C109" s="16"/>
      <c r="D109" s="16"/>
      <c r="E109" s="16"/>
      <c r="F109" s="16"/>
      <c r="G109" s="16"/>
      <c r="H109" s="16"/>
      <c r="I109" s="16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x14ac:dyDescent="0.25">
      <c r="A110" s="16"/>
      <c r="B110" s="16"/>
      <c r="C110" s="16"/>
      <c r="D110" s="16"/>
      <c r="E110" s="16"/>
      <c r="F110" s="16"/>
      <c r="G110" s="16"/>
      <c r="H110" s="16"/>
      <c r="I110" s="16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x14ac:dyDescent="0.25">
      <c r="A111" s="16"/>
      <c r="B111" s="16"/>
      <c r="C111" s="16"/>
      <c r="D111" s="16"/>
      <c r="E111" s="16"/>
      <c r="F111" s="16"/>
      <c r="G111" s="16"/>
      <c r="H111" s="16"/>
      <c r="I111" s="16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x14ac:dyDescent="0.25">
      <c r="A112" s="16"/>
      <c r="B112" s="16"/>
      <c r="C112" s="16"/>
      <c r="D112" s="16"/>
      <c r="E112" s="16"/>
      <c r="F112" s="16"/>
      <c r="G112" s="16"/>
      <c r="H112" s="16"/>
      <c r="I112" s="16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x14ac:dyDescent="0.25">
      <c r="A113" s="16"/>
      <c r="B113" s="16"/>
      <c r="C113" s="16"/>
      <c r="D113" s="16"/>
      <c r="E113" s="16"/>
      <c r="F113" s="16"/>
      <c r="G113" s="16"/>
      <c r="H113" s="16"/>
      <c r="I113" s="16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x14ac:dyDescent="0.25">
      <c r="A114" s="16"/>
      <c r="B114" s="16"/>
      <c r="C114" s="16"/>
      <c r="D114" s="16"/>
      <c r="E114" s="16"/>
      <c r="F114" s="16"/>
      <c r="G114" s="16"/>
      <c r="H114" s="16"/>
      <c r="I114" s="16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x14ac:dyDescent="0.25">
      <c r="A115" s="16"/>
      <c r="B115" s="16"/>
      <c r="C115" s="16"/>
      <c r="D115" s="16"/>
      <c r="E115" s="16"/>
      <c r="F115" s="16"/>
      <c r="G115" s="16"/>
      <c r="H115" s="16"/>
      <c r="I115" s="16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x14ac:dyDescent="0.25">
      <c r="A116" s="16"/>
      <c r="B116" s="16"/>
      <c r="C116" s="16"/>
      <c r="D116" s="16"/>
      <c r="E116" s="16"/>
      <c r="F116" s="16"/>
      <c r="G116" s="16"/>
      <c r="H116" s="16"/>
      <c r="I116" s="16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x14ac:dyDescent="0.25">
      <c r="A117" s="16"/>
      <c r="B117" s="16"/>
      <c r="C117" s="16"/>
      <c r="D117" s="16"/>
      <c r="E117" s="16"/>
      <c r="F117" s="16"/>
      <c r="G117" s="16"/>
      <c r="H117" s="16"/>
      <c r="I117" s="16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x14ac:dyDescent="0.25">
      <c r="A118" s="16"/>
      <c r="B118" s="16"/>
      <c r="C118" s="16"/>
      <c r="D118" s="16"/>
      <c r="E118" s="16"/>
      <c r="F118" s="16"/>
      <c r="G118" s="16"/>
      <c r="H118" s="16"/>
      <c r="I118" s="16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x14ac:dyDescent="0.25">
      <c r="A119" s="16"/>
      <c r="B119" s="16"/>
      <c r="C119" s="16"/>
      <c r="D119" s="16"/>
      <c r="E119" s="16"/>
      <c r="F119" s="16"/>
      <c r="G119" s="16"/>
      <c r="H119" s="16"/>
      <c r="I119" s="16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x14ac:dyDescent="0.25">
      <c r="A120" s="16"/>
      <c r="B120" s="16"/>
      <c r="C120" s="16"/>
      <c r="D120" s="16"/>
      <c r="E120" s="16"/>
      <c r="F120" s="16"/>
      <c r="G120" s="16"/>
      <c r="H120" s="16"/>
      <c r="I120" s="16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x14ac:dyDescent="0.25">
      <c r="A121" s="16"/>
      <c r="B121" s="16"/>
      <c r="C121" s="16"/>
      <c r="D121" s="16"/>
      <c r="E121" s="16"/>
      <c r="F121" s="16"/>
      <c r="G121" s="16"/>
      <c r="H121" s="16"/>
      <c r="I121" s="16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x14ac:dyDescent="0.25">
      <c r="A122" s="16"/>
      <c r="B122" s="16"/>
      <c r="C122" s="16"/>
      <c r="D122" s="16"/>
      <c r="E122" s="16"/>
      <c r="F122" s="16"/>
      <c r="G122" s="16"/>
      <c r="H122" s="16"/>
      <c r="I122" s="16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x14ac:dyDescent="0.25">
      <c r="A123" s="16"/>
      <c r="B123" s="16"/>
      <c r="C123" s="16"/>
      <c r="D123" s="16"/>
      <c r="E123" s="16"/>
      <c r="F123" s="16"/>
      <c r="G123" s="16"/>
      <c r="H123" s="16"/>
      <c r="I123" s="16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x14ac:dyDescent="0.25">
      <c r="A124" s="16"/>
      <c r="B124" s="16"/>
      <c r="C124" s="16"/>
      <c r="D124" s="16"/>
      <c r="E124" s="16"/>
      <c r="F124" s="16"/>
      <c r="G124" s="16"/>
      <c r="H124" s="16"/>
      <c r="I124" s="16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x14ac:dyDescent="0.25">
      <c r="A125" s="16"/>
      <c r="B125" s="16"/>
      <c r="C125" s="16"/>
      <c r="D125" s="16"/>
      <c r="E125" s="16"/>
      <c r="F125" s="16"/>
      <c r="G125" s="16"/>
      <c r="H125" s="16"/>
      <c r="I125" s="16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x14ac:dyDescent="0.25">
      <c r="A126" s="16"/>
      <c r="B126" s="16"/>
      <c r="C126" s="16"/>
      <c r="D126" s="16"/>
      <c r="E126" s="16"/>
      <c r="F126" s="16"/>
      <c r="G126" s="16"/>
      <c r="H126" s="16"/>
      <c r="I126" s="16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x14ac:dyDescent="0.25">
      <c r="A127" s="16"/>
      <c r="B127" s="16"/>
      <c r="C127" s="16"/>
      <c r="D127" s="16"/>
      <c r="E127" s="16"/>
      <c r="F127" s="16"/>
      <c r="G127" s="16"/>
      <c r="H127" s="16"/>
      <c r="I127" s="16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x14ac:dyDescent="0.25">
      <c r="A128" s="16"/>
      <c r="B128" s="16"/>
      <c r="C128" s="16"/>
      <c r="D128" s="16"/>
      <c r="E128" s="16"/>
      <c r="F128" s="16"/>
      <c r="G128" s="16"/>
      <c r="H128" s="16"/>
      <c r="I128" s="16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x14ac:dyDescent="0.25">
      <c r="A129" s="16"/>
      <c r="B129" s="16"/>
      <c r="C129" s="16"/>
      <c r="D129" s="16"/>
      <c r="E129" s="16"/>
      <c r="F129" s="16"/>
      <c r="G129" s="16"/>
      <c r="H129" s="16"/>
      <c r="I129" s="16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x14ac:dyDescent="0.25">
      <c r="A130" s="16"/>
      <c r="B130" s="16"/>
      <c r="C130" s="16"/>
      <c r="D130" s="16"/>
      <c r="E130" s="16"/>
      <c r="F130" s="16"/>
      <c r="G130" s="16"/>
      <c r="H130" s="16"/>
      <c r="I130" s="16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x14ac:dyDescent="0.25">
      <c r="A131" s="16"/>
      <c r="B131" s="16"/>
      <c r="C131" s="16"/>
      <c r="D131" s="16"/>
      <c r="E131" s="16"/>
      <c r="F131" s="16"/>
      <c r="G131" s="16"/>
      <c r="H131" s="16"/>
      <c r="I131" s="16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x14ac:dyDescent="0.25">
      <c r="A132" s="16"/>
      <c r="B132" s="16"/>
      <c r="C132" s="16"/>
      <c r="D132" s="16"/>
      <c r="E132" s="16"/>
      <c r="F132" s="16"/>
      <c r="G132" s="16"/>
      <c r="H132" s="16"/>
      <c r="I132" s="16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x14ac:dyDescent="0.25">
      <c r="A133" s="16"/>
      <c r="B133" s="16"/>
      <c r="C133" s="16"/>
      <c r="D133" s="16"/>
      <c r="E133" s="16"/>
      <c r="F133" s="16"/>
      <c r="G133" s="16"/>
      <c r="H133" s="16"/>
      <c r="I133" s="16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x14ac:dyDescent="0.25">
      <c r="A134" s="16"/>
      <c r="B134" s="16"/>
      <c r="C134" s="16"/>
      <c r="D134" s="16"/>
      <c r="E134" s="16"/>
      <c r="F134" s="16"/>
      <c r="G134" s="16"/>
      <c r="H134" s="16"/>
      <c r="I134" s="16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x14ac:dyDescent="0.25">
      <c r="A135" s="16"/>
      <c r="B135" s="16"/>
      <c r="C135" s="16"/>
      <c r="D135" s="16"/>
      <c r="E135" s="16"/>
      <c r="F135" s="16"/>
      <c r="G135" s="16"/>
      <c r="H135" s="16"/>
      <c r="I135" s="16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x14ac:dyDescent="0.25">
      <c r="A136" s="16"/>
      <c r="B136" s="16"/>
      <c r="C136" s="16"/>
      <c r="D136" s="16"/>
      <c r="E136" s="16"/>
      <c r="F136" s="16"/>
      <c r="G136" s="16"/>
      <c r="H136" s="16"/>
      <c r="I136" s="16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x14ac:dyDescent="0.25">
      <c r="A137" s="16"/>
      <c r="B137" s="16"/>
      <c r="C137" s="16"/>
      <c r="D137" s="16"/>
      <c r="E137" s="16"/>
      <c r="F137" s="16"/>
      <c r="G137" s="16"/>
      <c r="H137" s="16"/>
      <c r="I137" s="16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x14ac:dyDescent="0.25">
      <c r="A138" s="16"/>
      <c r="B138" s="16"/>
      <c r="C138" s="16"/>
      <c r="D138" s="16"/>
      <c r="E138" s="16"/>
      <c r="F138" s="16"/>
      <c r="G138" s="16"/>
      <c r="H138" s="16"/>
      <c r="I138" s="16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x14ac:dyDescent="0.25">
      <c r="A139" s="16"/>
      <c r="B139" s="16"/>
      <c r="C139" s="16"/>
      <c r="D139" s="16"/>
      <c r="E139" s="16"/>
      <c r="F139" s="16"/>
      <c r="G139" s="16"/>
      <c r="H139" s="16"/>
      <c r="I139" s="16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x14ac:dyDescent="0.25">
      <c r="A140" s="16"/>
      <c r="B140" s="16"/>
      <c r="C140" s="16"/>
      <c r="D140" s="16"/>
      <c r="E140" s="16"/>
      <c r="F140" s="16"/>
      <c r="G140" s="16"/>
      <c r="H140" s="16"/>
      <c r="I140" s="16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x14ac:dyDescent="0.25">
      <c r="A141" s="16"/>
      <c r="B141" s="16"/>
      <c r="C141" s="16"/>
      <c r="D141" s="16"/>
      <c r="E141" s="16"/>
      <c r="F141" s="16"/>
      <c r="G141" s="16"/>
      <c r="H141" s="16"/>
      <c r="I141" s="16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x14ac:dyDescent="0.25">
      <c r="A142" s="16"/>
      <c r="B142" s="16"/>
      <c r="C142" s="16"/>
      <c r="D142" s="16"/>
      <c r="E142" s="16"/>
      <c r="F142" s="16"/>
      <c r="G142" s="16"/>
      <c r="H142" s="16"/>
      <c r="I142" s="16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x14ac:dyDescent="0.25">
      <c r="A143" s="16"/>
      <c r="B143" s="16"/>
      <c r="C143" s="16"/>
      <c r="D143" s="16"/>
      <c r="E143" s="16"/>
      <c r="F143" s="16"/>
      <c r="G143" s="16"/>
      <c r="H143" s="16"/>
      <c r="I143" s="16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x14ac:dyDescent="0.25">
      <c r="A144" s="16"/>
      <c r="B144" s="16"/>
      <c r="C144" s="16"/>
      <c r="D144" s="16"/>
      <c r="E144" s="16"/>
      <c r="F144" s="16"/>
      <c r="G144" s="16"/>
      <c r="H144" s="16"/>
      <c r="I144" s="16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x14ac:dyDescent="0.25">
      <c r="A145" s="16"/>
      <c r="B145" s="16"/>
      <c r="C145" s="16"/>
      <c r="D145" s="16"/>
      <c r="E145" s="16"/>
      <c r="F145" s="16"/>
      <c r="G145" s="16"/>
      <c r="H145" s="16"/>
      <c r="I145" s="16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x14ac:dyDescent="0.25">
      <c r="A146" s="16"/>
      <c r="B146" s="16"/>
      <c r="C146" s="16"/>
      <c r="D146" s="16"/>
      <c r="E146" s="16"/>
      <c r="F146" s="16"/>
      <c r="G146" s="16"/>
      <c r="H146" s="16"/>
      <c r="I146" s="16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x14ac:dyDescent="0.25">
      <c r="A147" s="16"/>
      <c r="B147" s="16"/>
      <c r="C147" s="16"/>
      <c r="D147" s="16"/>
      <c r="E147" s="16"/>
      <c r="F147" s="16"/>
      <c r="G147" s="16"/>
      <c r="H147" s="16"/>
      <c r="I147" s="16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x14ac:dyDescent="0.25">
      <c r="A148" s="16"/>
      <c r="B148" s="16"/>
      <c r="C148" s="16"/>
      <c r="D148" s="16"/>
      <c r="E148" s="16"/>
      <c r="F148" s="16"/>
      <c r="G148" s="16"/>
      <c r="H148" s="16"/>
      <c r="I148" s="16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x14ac:dyDescent="0.25">
      <c r="A149" s="16"/>
      <c r="B149" s="16"/>
      <c r="C149" s="16"/>
      <c r="D149" s="16"/>
      <c r="E149" s="16"/>
      <c r="F149" s="16"/>
      <c r="G149" s="16"/>
      <c r="H149" s="16"/>
      <c r="I149" s="16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x14ac:dyDescent="0.25">
      <c r="A150" s="16"/>
      <c r="B150" s="16"/>
      <c r="C150" s="16"/>
      <c r="D150" s="16"/>
      <c r="E150" s="16"/>
      <c r="F150" s="16"/>
      <c r="G150" s="16"/>
      <c r="H150" s="16"/>
      <c r="I150" s="16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x14ac:dyDescent="0.25">
      <c r="A151" s="16"/>
      <c r="B151" s="16"/>
      <c r="C151" s="16"/>
      <c r="D151" s="16"/>
      <c r="E151" s="16"/>
      <c r="F151" s="16"/>
      <c r="G151" s="16"/>
      <c r="H151" s="16"/>
      <c r="I151" s="16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x14ac:dyDescent="0.25">
      <c r="A152" s="16"/>
      <c r="B152" s="16"/>
      <c r="C152" s="16"/>
      <c r="D152" s="16"/>
      <c r="E152" s="16"/>
      <c r="F152" s="16"/>
      <c r="G152" s="16"/>
      <c r="H152" s="16"/>
      <c r="I152" s="16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x14ac:dyDescent="0.25">
      <c r="A153" s="16"/>
      <c r="B153" s="16"/>
      <c r="C153" s="16"/>
      <c r="D153" s="16"/>
      <c r="E153" s="16"/>
      <c r="F153" s="16"/>
      <c r="G153" s="16"/>
      <c r="H153" s="16"/>
      <c r="I153" s="16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x14ac:dyDescent="0.25">
      <c r="A154" s="16"/>
      <c r="B154" s="16"/>
      <c r="C154" s="16"/>
      <c r="D154" s="16"/>
      <c r="E154" s="16"/>
      <c r="F154" s="16"/>
      <c r="G154" s="16"/>
      <c r="H154" s="16"/>
      <c r="I154" s="16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x14ac:dyDescent="0.25">
      <c r="A155" s="16"/>
      <c r="B155" s="16"/>
      <c r="C155" s="16"/>
      <c r="D155" s="16"/>
      <c r="E155" s="16"/>
      <c r="F155" s="16"/>
      <c r="G155" s="16"/>
      <c r="H155" s="16"/>
      <c r="I155" s="16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x14ac:dyDescent="0.25">
      <c r="A156" s="16"/>
      <c r="B156" s="16"/>
      <c r="C156" s="16"/>
      <c r="D156" s="16"/>
      <c r="E156" s="16"/>
      <c r="F156" s="16"/>
      <c r="G156" s="16"/>
      <c r="H156" s="16"/>
      <c r="I156" s="16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x14ac:dyDescent="0.25">
      <c r="A157" s="16"/>
      <c r="B157" s="16"/>
      <c r="C157" s="16"/>
      <c r="D157" s="16"/>
      <c r="E157" s="16"/>
      <c r="F157" s="16"/>
      <c r="G157" s="16"/>
      <c r="H157" s="16"/>
      <c r="I157" s="16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x14ac:dyDescent="0.25">
      <c r="A158" s="16"/>
      <c r="B158" s="16"/>
      <c r="C158" s="16"/>
      <c r="D158" s="16"/>
      <c r="E158" s="16"/>
      <c r="F158" s="16"/>
      <c r="G158" s="16"/>
      <c r="H158" s="16"/>
      <c r="I158" s="16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x14ac:dyDescent="0.25">
      <c r="A159" s="16"/>
      <c r="B159" s="16"/>
      <c r="C159" s="16"/>
      <c r="D159" s="16"/>
      <c r="E159" s="16"/>
      <c r="F159" s="16"/>
      <c r="G159" s="16"/>
      <c r="H159" s="16"/>
      <c r="I159" s="16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x14ac:dyDescent="0.25">
      <c r="A160" s="16"/>
      <c r="B160" s="16"/>
      <c r="C160" s="16"/>
      <c r="D160" s="16"/>
      <c r="E160" s="16"/>
      <c r="F160" s="16"/>
      <c r="G160" s="16"/>
      <c r="H160" s="16"/>
      <c r="I160" s="16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x14ac:dyDescent="0.25">
      <c r="A161" s="16"/>
      <c r="B161" s="16"/>
      <c r="C161" s="16"/>
      <c r="D161" s="16"/>
      <c r="E161" s="16"/>
      <c r="F161" s="16"/>
      <c r="G161" s="16"/>
      <c r="H161" s="16"/>
      <c r="I161" s="16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x14ac:dyDescent="0.25">
      <c r="A162" s="16"/>
      <c r="B162" s="16"/>
      <c r="C162" s="16"/>
      <c r="D162" s="16"/>
      <c r="E162" s="16"/>
      <c r="F162" s="16"/>
      <c r="G162" s="16"/>
      <c r="H162" s="16"/>
      <c r="I162" s="16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x14ac:dyDescent="0.25">
      <c r="A163" s="16"/>
      <c r="B163" s="16"/>
      <c r="C163" s="16"/>
      <c r="D163" s="16"/>
      <c r="E163" s="16"/>
      <c r="F163" s="16"/>
      <c r="G163" s="16"/>
      <c r="H163" s="16"/>
      <c r="I163" s="16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x14ac:dyDescent="0.25">
      <c r="A164" s="16"/>
      <c r="B164" s="16"/>
      <c r="C164" s="16"/>
      <c r="D164" s="16"/>
      <c r="E164" s="16"/>
      <c r="F164" s="16"/>
      <c r="G164" s="16"/>
      <c r="H164" s="16"/>
      <c r="I164" s="16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x14ac:dyDescent="0.25">
      <c r="A165" s="16"/>
      <c r="B165" s="16"/>
      <c r="C165" s="16"/>
      <c r="D165" s="16"/>
      <c r="E165" s="16"/>
      <c r="F165" s="16"/>
      <c r="G165" s="16"/>
      <c r="H165" s="16"/>
      <c r="I165" s="16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x14ac:dyDescent="0.25">
      <c r="A166" s="16"/>
      <c r="B166" s="16"/>
      <c r="C166" s="16"/>
      <c r="D166" s="16"/>
      <c r="E166" s="16"/>
      <c r="F166" s="16"/>
      <c r="G166" s="16"/>
      <c r="H166" s="16"/>
      <c r="I166" s="16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x14ac:dyDescent="0.25">
      <c r="A167" s="16"/>
      <c r="B167" s="16"/>
      <c r="C167" s="16"/>
      <c r="D167" s="16"/>
      <c r="E167" s="16"/>
      <c r="F167" s="16"/>
      <c r="G167" s="16"/>
      <c r="H167" s="16"/>
      <c r="I167" s="16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x14ac:dyDescent="0.25">
      <c r="A168" s="16"/>
      <c r="B168" s="16"/>
      <c r="C168" s="16"/>
      <c r="D168" s="16"/>
      <c r="E168" s="16"/>
      <c r="F168" s="16"/>
      <c r="G168" s="16"/>
      <c r="H168" s="16"/>
      <c r="I168" s="16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x14ac:dyDescent="0.25">
      <c r="A169" s="16"/>
      <c r="B169" s="16"/>
      <c r="C169" s="16"/>
      <c r="D169" s="16"/>
      <c r="E169" s="16"/>
      <c r="F169" s="16"/>
      <c r="G169" s="16"/>
      <c r="H169" s="16"/>
      <c r="I169" s="16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x14ac:dyDescent="0.25">
      <c r="A170" s="16"/>
      <c r="B170" s="16"/>
      <c r="C170" s="16"/>
      <c r="D170" s="16"/>
      <c r="E170" s="16"/>
      <c r="F170" s="16"/>
      <c r="G170" s="16"/>
      <c r="H170" s="16"/>
      <c r="I170" s="16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x14ac:dyDescent="0.25">
      <c r="A171" s="16"/>
      <c r="B171" s="16"/>
      <c r="C171" s="16"/>
      <c r="D171" s="16"/>
      <c r="E171" s="16"/>
      <c r="F171" s="16"/>
      <c r="G171" s="16"/>
      <c r="H171" s="16"/>
      <c r="I171" s="16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x14ac:dyDescent="0.25">
      <c r="A172" s="16"/>
      <c r="B172" s="16"/>
      <c r="C172" s="16"/>
      <c r="D172" s="16"/>
      <c r="E172" s="16"/>
      <c r="F172" s="16"/>
      <c r="G172" s="16"/>
      <c r="H172" s="16"/>
      <c r="I172" s="16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x14ac:dyDescent="0.25">
      <c r="A173" s="16"/>
      <c r="B173" s="16"/>
      <c r="C173" s="16"/>
      <c r="D173" s="16"/>
      <c r="E173" s="16"/>
      <c r="F173" s="16"/>
      <c r="G173" s="16"/>
      <c r="H173" s="16"/>
      <c r="I173" s="16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x14ac:dyDescent="0.25">
      <c r="A174" s="16"/>
      <c r="B174" s="16"/>
      <c r="C174" s="16"/>
      <c r="D174" s="16"/>
      <c r="E174" s="16"/>
      <c r="F174" s="16"/>
      <c r="G174" s="16"/>
      <c r="H174" s="16"/>
      <c r="I174" s="16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x14ac:dyDescent="0.25">
      <c r="A175" s="16"/>
      <c r="B175" s="16"/>
      <c r="C175" s="16"/>
      <c r="D175" s="16"/>
      <c r="E175" s="16"/>
      <c r="F175" s="16"/>
      <c r="G175" s="16"/>
      <c r="H175" s="16"/>
      <c r="I175" s="16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x14ac:dyDescent="0.25">
      <c r="A176" s="16"/>
      <c r="B176" s="16"/>
      <c r="C176" s="16"/>
      <c r="D176" s="16"/>
      <c r="E176" s="16"/>
      <c r="F176" s="16"/>
      <c r="G176" s="16"/>
      <c r="H176" s="16"/>
      <c r="I176" s="16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x14ac:dyDescent="0.25">
      <c r="A177" s="16"/>
      <c r="B177" s="16"/>
      <c r="C177" s="16"/>
      <c r="D177" s="16"/>
      <c r="E177" s="16"/>
      <c r="F177" s="16"/>
      <c r="G177" s="16"/>
      <c r="H177" s="16"/>
      <c r="I177" s="16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x14ac:dyDescent="0.25">
      <c r="A178" s="16"/>
      <c r="B178" s="16"/>
      <c r="C178" s="16"/>
      <c r="D178" s="16"/>
      <c r="E178" s="16"/>
      <c r="F178" s="16"/>
      <c r="G178" s="16"/>
      <c r="H178" s="16"/>
      <c r="I178" s="16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x14ac:dyDescent="0.25">
      <c r="A179" s="16"/>
      <c r="B179" s="16"/>
      <c r="C179" s="16"/>
      <c r="D179" s="16"/>
      <c r="E179" s="16"/>
      <c r="F179" s="16"/>
      <c r="G179" s="16"/>
      <c r="H179" s="16"/>
      <c r="I179" s="16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x14ac:dyDescent="0.25">
      <c r="A180" s="16"/>
      <c r="B180" s="16"/>
      <c r="C180" s="16"/>
      <c r="D180" s="16"/>
      <c r="E180" s="16"/>
      <c r="F180" s="16"/>
      <c r="G180" s="16"/>
      <c r="H180" s="16"/>
      <c r="I180" s="16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x14ac:dyDescent="0.25">
      <c r="A181" s="16"/>
      <c r="B181" s="16"/>
      <c r="C181" s="16"/>
      <c r="D181" s="16"/>
      <c r="E181" s="16"/>
      <c r="F181" s="16"/>
      <c r="G181" s="16"/>
      <c r="H181" s="16"/>
      <c r="I181" s="16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x14ac:dyDescent="0.25">
      <c r="A182" s="16"/>
      <c r="B182" s="16"/>
      <c r="C182" s="16"/>
      <c r="D182" s="16"/>
      <c r="E182" s="16"/>
      <c r="F182" s="16"/>
      <c r="G182" s="16"/>
      <c r="H182" s="16"/>
      <c r="I182" s="16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x14ac:dyDescent="0.25">
      <c r="A183" s="16"/>
      <c r="B183" s="16"/>
      <c r="C183" s="16"/>
      <c r="D183" s="16"/>
      <c r="E183" s="16"/>
      <c r="F183" s="16"/>
      <c r="G183" s="16"/>
      <c r="H183" s="16"/>
      <c r="I183" s="16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x14ac:dyDescent="0.25">
      <c r="A184" s="16"/>
      <c r="B184" s="16"/>
      <c r="C184" s="16"/>
      <c r="D184" s="16"/>
      <c r="E184" s="16"/>
      <c r="F184" s="16"/>
      <c r="G184" s="16"/>
      <c r="H184" s="16"/>
      <c r="I184" s="16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x14ac:dyDescent="0.25">
      <c r="A185" s="16"/>
      <c r="B185" s="16"/>
      <c r="C185" s="16"/>
      <c r="D185" s="16"/>
      <c r="E185" s="16"/>
      <c r="F185" s="16"/>
      <c r="G185" s="16"/>
      <c r="H185" s="16"/>
      <c r="I185" s="16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x14ac:dyDescent="0.25">
      <c r="A186" s="16"/>
      <c r="B186" s="16"/>
      <c r="C186" s="16"/>
      <c r="D186" s="16"/>
      <c r="E186" s="16"/>
      <c r="F186" s="16"/>
      <c r="G186" s="16"/>
      <c r="H186" s="16"/>
      <c r="I186" s="16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x14ac:dyDescent="0.25">
      <c r="A187" s="16"/>
      <c r="B187" s="16"/>
      <c r="C187" s="16"/>
      <c r="D187" s="16"/>
      <c r="E187" s="16"/>
      <c r="F187" s="16"/>
      <c r="G187" s="16"/>
      <c r="H187" s="16"/>
      <c r="I187" s="16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x14ac:dyDescent="0.25">
      <c r="A188" s="16"/>
      <c r="B188" s="16"/>
      <c r="C188" s="16"/>
      <c r="D188" s="16"/>
      <c r="E188" s="16"/>
      <c r="F188" s="16"/>
      <c r="G188" s="16"/>
      <c r="H188" s="16"/>
      <c r="I188" s="16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x14ac:dyDescent="0.25">
      <c r="A189" s="16"/>
      <c r="B189" s="16"/>
      <c r="C189" s="16"/>
      <c r="D189" s="16"/>
      <c r="E189" s="16"/>
      <c r="F189" s="16"/>
      <c r="G189" s="16"/>
      <c r="H189" s="16"/>
      <c r="I189" s="16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x14ac:dyDescent="0.25">
      <c r="A190" s="16"/>
      <c r="B190" s="16"/>
      <c r="C190" s="16"/>
      <c r="D190" s="16"/>
      <c r="E190" s="16"/>
      <c r="F190" s="16"/>
      <c r="G190" s="16"/>
      <c r="H190" s="16"/>
      <c r="I190" s="16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x14ac:dyDescent="0.25">
      <c r="A191" s="16"/>
      <c r="B191" s="16"/>
      <c r="C191" s="16"/>
      <c r="D191" s="16"/>
      <c r="E191" s="16"/>
      <c r="F191" s="16"/>
      <c r="G191" s="16"/>
      <c r="H191" s="16"/>
      <c r="I191" s="16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x14ac:dyDescent="0.25">
      <c r="A192" s="16"/>
      <c r="B192" s="16"/>
      <c r="C192" s="16"/>
      <c r="D192" s="16"/>
      <c r="E192" s="16"/>
      <c r="F192" s="16"/>
      <c r="G192" s="16"/>
      <c r="H192" s="16"/>
      <c r="I192" s="16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x14ac:dyDescent="0.25">
      <c r="A193" s="16"/>
      <c r="B193" s="16"/>
      <c r="C193" s="16"/>
      <c r="D193" s="16"/>
      <c r="E193" s="16"/>
      <c r="F193" s="16"/>
      <c r="G193" s="16"/>
      <c r="H193" s="16"/>
      <c r="I193" s="16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x14ac:dyDescent="0.25">
      <c r="A194" s="16"/>
      <c r="B194" s="16"/>
      <c r="C194" s="16"/>
      <c r="D194" s="16"/>
      <c r="E194" s="16"/>
      <c r="F194" s="16"/>
      <c r="G194" s="16"/>
      <c r="H194" s="16"/>
      <c r="I194" s="16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x14ac:dyDescent="0.25">
      <c r="A195" s="16"/>
      <c r="B195" s="16"/>
      <c r="C195" s="16"/>
      <c r="D195" s="16"/>
      <c r="E195" s="16"/>
      <c r="F195" s="16"/>
      <c r="G195" s="16"/>
      <c r="H195" s="16"/>
      <c r="I195" s="16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x14ac:dyDescent="0.25">
      <c r="A196" s="16"/>
      <c r="B196" s="16"/>
      <c r="C196" s="16"/>
      <c r="D196" s="16"/>
      <c r="E196" s="16"/>
      <c r="F196" s="16"/>
      <c r="G196" s="16"/>
      <c r="H196" s="16"/>
      <c r="I196" s="16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x14ac:dyDescent="0.25">
      <c r="A197" s="16"/>
      <c r="B197" s="16"/>
      <c r="C197" s="16"/>
      <c r="D197" s="16"/>
      <c r="E197" s="16"/>
      <c r="F197" s="16"/>
      <c r="G197" s="16"/>
      <c r="H197" s="16"/>
      <c r="I197" s="16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x14ac:dyDescent="0.25">
      <c r="A198" s="16"/>
      <c r="B198" s="16"/>
      <c r="C198" s="16"/>
      <c r="D198" s="16"/>
      <c r="E198" s="16"/>
      <c r="F198" s="16"/>
      <c r="G198" s="16"/>
      <c r="H198" s="16"/>
      <c r="I198" s="16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5.140625" defaultRowHeight="15" customHeight="1" x14ac:dyDescent="0.25"/>
  <cols>
    <col min="1" max="1" width="13.28515625" customWidth="1"/>
    <col min="2" max="2" width="40.140625" customWidth="1"/>
    <col min="3" max="3" width="40.85546875" bestFit="1" customWidth="1"/>
    <col min="4" max="4" width="13.28515625" customWidth="1"/>
    <col min="5" max="5" width="25.5703125" customWidth="1"/>
    <col min="6" max="26" width="13.2851562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" t="s">
        <v>5</v>
      </c>
      <c r="G1" s="5" t="s">
        <v>19</v>
      </c>
      <c r="H1" s="609" t="s">
        <v>20</v>
      </c>
      <c r="I1" s="610"/>
      <c r="J1" s="609" t="s">
        <v>30</v>
      </c>
      <c r="K1" s="610"/>
      <c r="L1" s="609" t="s">
        <v>31</v>
      </c>
      <c r="M1" s="610"/>
      <c r="N1" s="609" t="s">
        <v>32</v>
      </c>
      <c r="O1" s="610"/>
      <c r="P1" s="609" t="s">
        <v>33</v>
      </c>
      <c r="Q1" s="610"/>
      <c r="R1" s="609" t="s">
        <v>34</v>
      </c>
      <c r="S1" s="610"/>
      <c r="T1" s="609" t="s">
        <v>36</v>
      </c>
      <c r="U1" s="610"/>
      <c r="V1" s="17"/>
    </row>
    <row r="2" spans="1:22" x14ac:dyDescent="0.25">
      <c r="A2" s="19"/>
      <c r="B2" s="19"/>
      <c r="C2" s="19"/>
      <c r="D2" s="19"/>
      <c r="E2" s="19"/>
      <c r="F2" s="24"/>
      <c r="G2" s="24"/>
      <c r="H2" s="28" t="s">
        <v>48</v>
      </c>
      <c r="I2" s="28" t="s">
        <v>51</v>
      </c>
      <c r="J2" s="28" t="s">
        <v>48</v>
      </c>
      <c r="K2" s="28" t="s">
        <v>51</v>
      </c>
      <c r="L2" s="28" t="s">
        <v>48</v>
      </c>
      <c r="M2" s="28" t="s">
        <v>51</v>
      </c>
      <c r="N2" s="28" t="s">
        <v>48</v>
      </c>
      <c r="O2" s="28" t="s">
        <v>51</v>
      </c>
      <c r="P2" s="28" t="s">
        <v>48</v>
      </c>
      <c r="Q2" s="28" t="s">
        <v>51</v>
      </c>
      <c r="R2" s="28" t="s">
        <v>48</v>
      </c>
      <c r="S2" s="28" t="s">
        <v>51</v>
      </c>
      <c r="T2" s="28" t="s">
        <v>48</v>
      </c>
      <c r="U2" s="28" t="s">
        <v>51</v>
      </c>
    </row>
    <row r="3" spans="1:22" x14ac:dyDescent="0.25">
      <c r="A3" s="29" t="s">
        <v>52</v>
      </c>
      <c r="B3" s="29" t="s">
        <v>53</v>
      </c>
      <c r="C3" s="29" t="s">
        <v>54</v>
      </c>
      <c r="D3" s="31" t="s">
        <v>55</v>
      </c>
      <c r="E3" s="31" t="s">
        <v>57</v>
      </c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</row>
    <row r="4" spans="1:22" x14ac:dyDescent="0.25">
      <c r="A4" s="29" t="s">
        <v>58</v>
      </c>
      <c r="B4" s="29" t="s">
        <v>59</v>
      </c>
      <c r="C4" s="29" t="s">
        <v>60</v>
      </c>
      <c r="D4" s="31" t="s">
        <v>61</v>
      </c>
      <c r="E4" s="31" t="s">
        <v>62</v>
      </c>
      <c r="F4" s="31" t="s">
        <v>63</v>
      </c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</row>
    <row r="5" spans="1:22" x14ac:dyDescent="0.25">
      <c r="A5" s="21" t="s">
        <v>64</v>
      </c>
      <c r="B5" s="29" t="s">
        <v>65</v>
      </c>
      <c r="C5" s="29" t="s">
        <v>60</v>
      </c>
      <c r="D5" s="31" t="s">
        <v>61</v>
      </c>
      <c r="E5" s="31" t="s">
        <v>66</v>
      </c>
      <c r="F5" s="31" t="s">
        <v>63</v>
      </c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</row>
    <row r="6" spans="1:22" x14ac:dyDescent="0.25">
      <c r="A6" s="29" t="s">
        <v>67</v>
      </c>
      <c r="B6" s="29" t="s">
        <v>68</v>
      </c>
      <c r="C6" s="29" t="s">
        <v>69</v>
      </c>
      <c r="D6" s="31" t="s">
        <v>70</v>
      </c>
      <c r="E6" s="31" t="s">
        <v>71</v>
      </c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</row>
    <row r="7" spans="1:22" x14ac:dyDescent="0.25">
      <c r="A7" s="29" t="s">
        <v>72</v>
      </c>
      <c r="B7" s="29" t="s">
        <v>73</v>
      </c>
      <c r="C7" s="29" t="s">
        <v>69</v>
      </c>
      <c r="D7" s="31" t="s">
        <v>70</v>
      </c>
      <c r="E7" s="31" t="s">
        <v>71</v>
      </c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</row>
    <row r="8" spans="1:22" x14ac:dyDescent="0.25">
      <c r="A8" s="29" t="s">
        <v>74</v>
      </c>
      <c r="B8" s="29" t="s">
        <v>75</v>
      </c>
      <c r="C8" s="29" t="s">
        <v>76</v>
      </c>
      <c r="D8" s="31" t="s">
        <v>70</v>
      </c>
      <c r="E8" s="31" t="s">
        <v>71</v>
      </c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</row>
    <row r="9" spans="1:22" x14ac:dyDescent="0.25">
      <c r="A9" s="29" t="s">
        <v>77</v>
      </c>
      <c r="B9" s="29" t="s">
        <v>78</v>
      </c>
      <c r="C9" s="29" t="s">
        <v>79</v>
      </c>
      <c r="D9" s="31" t="s">
        <v>80</v>
      </c>
      <c r="E9" s="31" t="s">
        <v>81</v>
      </c>
      <c r="F9" s="31" t="s">
        <v>82</v>
      </c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</row>
    <row r="10" spans="1:22" x14ac:dyDescent="0.25">
      <c r="A10" s="29" t="s">
        <v>83</v>
      </c>
      <c r="B10" s="29" t="s">
        <v>84</v>
      </c>
      <c r="C10" s="29" t="s">
        <v>79</v>
      </c>
      <c r="D10" s="31" t="s">
        <v>80</v>
      </c>
      <c r="E10" s="31" t="s">
        <v>81</v>
      </c>
      <c r="F10" s="31" t="s">
        <v>85</v>
      </c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</row>
    <row r="11" spans="1:22" x14ac:dyDescent="0.25">
      <c r="A11" s="29" t="s">
        <v>86</v>
      </c>
      <c r="B11" s="29" t="s">
        <v>87</v>
      </c>
      <c r="C11" s="29" t="s">
        <v>88</v>
      </c>
      <c r="D11" s="31" t="s">
        <v>80</v>
      </c>
      <c r="E11" s="31" t="s">
        <v>81</v>
      </c>
      <c r="F11" s="31" t="s">
        <v>82</v>
      </c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</row>
    <row r="12" spans="1:22" x14ac:dyDescent="0.25">
      <c r="A12" s="29" t="s">
        <v>89</v>
      </c>
      <c r="B12" s="29" t="s">
        <v>90</v>
      </c>
      <c r="C12" s="29" t="s">
        <v>79</v>
      </c>
      <c r="D12" s="31" t="s">
        <v>80</v>
      </c>
      <c r="E12" s="31" t="s">
        <v>81</v>
      </c>
      <c r="F12" s="31" t="s">
        <v>85</v>
      </c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</row>
    <row r="13" spans="1:22" x14ac:dyDescent="0.25">
      <c r="A13" s="29" t="s">
        <v>91</v>
      </c>
      <c r="B13" s="29" t="s">
        <v>92</v>
      </c>
      <c r="C13" s="29" t="s">
        <v>88</v>
      </c>
      <c r="D13" s="31" t="s">
        <v>80</v>
      </c>
      <c r="E13" s="31" t="s">
        <v>81</v>
      </c>
      <c r="F13" s="31" t="s">
        <v>85</v>
      </c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</row>
    <row r="14" spans="1:22" x14ac:dyDescent="0.25">
      <c r="A14" s="29" t="s">
        <v>93</v>
      </c>
      <c r="B14" s="29" t="s">
        <v>94</v>
      </c>
      <c r="C14" s="29" t="s">
        <v>95</v>
      </c>
      <c r="D14" s="31" t="s">
        <v>96</v>
      </c>
      <c r="E14" s="31" t="s">
        <v>81</v>
      </c>
      <c r="F14" s="31" t="s">
        <v>85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</row>
    <row r="15" spans="1:22" x14ac:dyDescent="0.25">
      <c r="A15" s="29" t="s">
        <v>97</v>
      </c>
      <c r="B15" s="29" t="s">
        <v>98</v>
      </c>
      <c r="C15" s="29" t="s">
        <v>99</v>
      </c>
      <c r="D15" s="31" t="s">
        <v>96</v>
      </c>
      <c r="E15" s="31" t="s">
        <v>57</v>
      </c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</row>
    <row r="16" spans="1:22" x14ac:dyDescent="0.25">
      <c r="A16" s="29" t="s">
        <v>100</v>
      </c>
      <c r="B16" s="29" t="s">
        <v>101</v>
      </c>
      <c r="C16" s="29" t="s">
        <v>95</v>
      </c>
      <c r="D16" s="31" t="s">
        <v>96</v>
      </c>
      <c r="E16" s="31" t="s">
        <v>81</v>
      </c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</row>
    <row r="17" spans="1:21" x14ac:dyDescent="0.25">
      <c r="A17" s="29" t="s">
        <v>102</v>
      </c>
      <c r="B17" s="29" t="s">
        <v>103</v>
      </c>
      <c r="C17" s="29" t="s">
        <v>99</v>
      </c>
      <c r="D17" s="31" t="s">
        <v>61</v>
      </c>
      <c r="E17" s="31" t="s">
        <v>81</v>
      </c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</row>
    <row r="18" spans="1:21" x14ac:dyDescent="0.25">
      <c r="A18" s="29" t="s">
        <v>104</v>
      </c>
      <c r="B18" s="29" t="s">
        <v>105</v>
      </c>
      <c r="C18" s="29" t="s">
        <v>99</v>
      </c>
      <c r="D18" s="31" t="s">
        <v>61</v>
      </c>
      <c r="E18" s="31" t="s">
        <v>81</v>
      </c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</row>
    <row r="19" spans="1:21" x14ac:dyDescent="0.25">
      <c r="A19" s="29" t="s">
        <v>106</v>
      </c>
      <c r="B19" s="29" t="s">
        <v>107</v>
      </c>
      <c r="C19" s="29" t="s">
        <v>95</v>
      </c>
      <c r="D19" s="31" t="s">
        <v>61</v>
      </c>
      <c r="E19" s="31" t="s">
        <v>81</v>
      </c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</row>
    <row r="20" spans="1:21" x14ac:dyDescent="0.25">
      <c r="A20" s="29" t="s">
        <v>108</v>
      </c>
      <c r="B20" s="29" t="s">
        <v>109</v>
      </c>
      <c r="C20" s="29" t="s">
        <v>95</v>
      </c>
      <c r="D20" s="31" t="s">
        <v>61</v>
      </c>
      <c r="E20" s="31" t="s">
        <v>81</v>
      </c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</row>
    <row r="21" spans="1:21" x14ac:dyDescent="0.25">
      <c r="A21" s="29" t="s">
        <v>110</v>
      </c>
      <c r="B21" s="29" t="s">
        <v>111</v>
      </c>
      <c r="C21" s="29" t="s">
        <v>99</v>
      </c>
      <c r="D21" s="31" t="s">
        <v>112</v>
      </c>
      <c r="E21" s="31" t="s">
        <v>81</v>
      </c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</row>
    <row r="22" spans="1:21" x14ac:dyDescent="0.25">
      <c r="A22" s="29" t="s">
        <v>113</v>
      </c>
      <c r="B22" s="29" t="s">
        <v>114</v>
      </c>
      <c r="C22" s="29" t="s">
        <v>115</v>
      </c>
      <c r="D22" s="31" t="s">
        <v>61</v>
      </c>
      <c r="E22" s="31" t="s">
        <v>81</v>
      </c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</row>
    <row r="23" spans="1:21" x14ac:dyDescent="0.25">
      <c r="A23" s="29" t="s">
        <v>117</v>
      </c>
      <c r="B23" s="29" t="s">
        <v>118</v>
      </c>
      <c r="C23" s="29" t="s">
        <v>115</v>
      </c>
      <c r="D23" s="31" t="s">
        <v>112</v>
      </c>
      <c r="E23" s="31" t="s">
        <v>119</v>
      </c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</row>
    <row r="24" spans="1:21" x14ac:dyDescent="0.25">
      <c r="A24" s="29" t="s">
        <v>120</v>
      </c>
      <c r="B24" s="29" t="s">
        <v>121</v>
      </c>
      <c r="C24" s="29" t="s">
        <v>122</v>
      </c>
      <c r="D24" s="31" t="s">
        <v>61</v>
      </c>
      <c r="E24" s="31" t="s">
        <v>123</v>
      </c>
      <c r="F24" s="31" t="s">
        <v>63</v>
      </c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</row>
    <row r="25" spans="1:21" x14ac:dyDescent="0.25">
      <c r="A25" s="29" t="s">
        <v>124</v>
      </c>
      <c r="B25" s="29" t="s">
        <v>125</v>
      </c>
      <c r="C25" s="29" t="s">
        <v>126</v>
      </c>
      <c r="D25" s="31" t="s">
        <v>127</v>
      </c>
      <c r="E25" s="31" t="s">
        <v>123</v>
      </c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</row>
    <row r="26" spans="1:21" x14ac:dyDescent="0.25">
      <c r="A26" s="29" t="s">
        <v>128</v>
      </c>
      <c r="B26" s="29" t="s">
        <v>129</v>
      </c>
      <c r="C26" s="29"/>
      <c r="D26" s="31" t="s">
        <v>127</v>
      </c>
      <c r="E26" s="31" t="s">
        <v>81</v>
      </c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</row>
    <row r="27" spans="1:21" x14ac:dyDescent="0.25">
      <c r="A27" s="29" t="s">
        <v>130</v>
      </c>
      <c r="B27" s="29" t="s">
        <v>131</v>
      </c>
      <c r="C27" s="29"/>
      <c r="D27" s="31" t="s">
        <v>127</v>
      </c>
      <c r="E27" s="31" t="s">
        <v>81</v>
      </c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</row>
    <row r="28" spans="1:21" x14ac:dyDescent="0.25">
      <c r="A28" s="29" t="s">
        <v>132</v>
      </c>
      <c r="B28" s="29" t="s">
        <v>133</v>
      </c>
      <c r="C28" s="29" t="s">
        <v>79</v>
      </c>
      <c r="D28" s="31" t="s">
        <v>127</v>
      </c>
      <c r="E28" s="31" t="s">
        <v>134</v>
      </c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</row>
    <row r="29" spans="1:21" x14ac:dyDescent="0.25">
      <c r="A29" s="29" t="s">
        <v>135</v>
      </c>
      <c r="B29" s="29" t="s">
        <v>136</v>
      </c>
      <c r="C29" s="29"/>
      <c r="D29" s="31" t="s">
        <v>112</v>
      </c>
      <c r="E29" s="31" t="s">
        <v>123</v>
      </c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</row>
    <row r="30" spans="1:21" x14ac:dyDescent="0.25">
      <c r="A30" s="29" t="s">
        <v>137</v>
      </c>
      <c r="B30" s="29" t="s">
        <v>138</v>
      </c>
      <c r="C30" s="29" t="s">
        <v>139</v>
      </c>
      <c r="D30" s="31" t="s">
        <v>112</v>
      </c>
      <c r="E30" s="31" t="s">
        <v>81</v>
      </c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</row>
    <row r="31" spans="1:21" x14ac:dyDescent="0.25">
      <c r="A31" s="29" t="s">
        <v>140</v>
      </c>
      <c r="B31" s="29" t="s">
        <v>141</v>
      </c>
      <c r="C31" s="29"/>
      <c r="D31" s="31" t="s">
        <v>142</v>
      </c>
      <c r="E31" s="31" t="s">
        <v>81</v>
      </c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</row>
    <row r="32" spans="1:21" x14ac:dyDescent="0.25">
      <c r="A32" s="29" t="s">
        <v>143</v>
      </c>
      <c r="B32" s="29" t="s">
        <v>144</v>
      </c>
      <c r="C32" s="29"/>
      <c r="D32" s="31" t="s">
        <v>112</v>
      </c>
      <c r="E32" s="31" t="s">
        <v>81</v>
      </c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</row>
    <row r="33" spans="1:21" x14ac:dyDescent="0.25">
      <c r="A33" s="29" t="s">
        <v>146</v>
      </c>
      <c r="B33" s="29" t="s">
        <v>147</v>
      </c>
      <c r="C33" s="29"/>
      <c r="D33" s="31" t="s">
        <v>112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</row>
    <row r="34" spans="1:21" x14ac:dyDescent="0.25">
      <c r="A34" s="29" t="s">
        <v>148</v>
      </c>
      <c r="B34" s="29" t="s">
        <v>149</v>
      </c>
      <c r="C34" s="29" t="s">
        <v>139</v>
      </c>
      <c r="D34" s="31" t="s">
        <v>112</v>
      </c>
      <c r="E34" s="31" t="s">
        <v>81</v>
      </c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</row>
    <row r="35" spans="1:21" x14ac:dyDescent="0.25">
      <c r="A35" s="29" t="s">
        <v>151</v>
      </c>
      <c r="B35" s="29" t="s">
        <v>152</v>
      </c>
      <c r="C35" s="29"/>
      <c r="D35" s="31" t="s">
        <v>112</v>
      </c>
      <c r="E35" s="31" t="s">
        <v>81</v>
      </c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</row>
    <row r="36" spans="1:21" x14ac:dyDescent="0.25">
      <c r="A36" s="29" t="s">
        <v>153</v>
      </c>
      <c r="B36" s="29" t="s">
        <v>154</v>
      </c>
      <c r="C36" s="29"/>
      <c r="D36" s="31" t="s">
        <v>142</v>
      </c>
      <c r="E36" s="31" t="s">
        <v>81</v>
      </c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</row>
    <row r="37" spans="1:21" x14ac:dyDescent="0.25">
      <c r="A37" s="29" t="s">
        <v>155</v>
      </c>
      <c r="B37" s="29" t="s">
        <v>156</v>
      </c>
      <c r="C37" s="29"/>
      <c r="D37" s="31" t="s">
        <v>142</v>
      </c>
      <c r="E37" s="31" t="s">
        <v>81</v>
      </c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</row>
    <row r="38" spans="1:21" x14ac:dyDescent="0.25">
      <c r="A38" s="29" t="s">
        <v>157</v>
      </c>
      <c r="B38" s="29" t="s">
        <v>158</v>
      </c>
      <c r="C38" s="29"/>
      <c r="D38" s="31" t="s">
        <v>142</v>
      </c>
      <c r="E38" s="31" t="s">
        <v>81</v>
      </c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</row>
    <row r="39" spans="1:21" x14ac:dyDescent="0.25">
      <c r="A39" s="29" t="s">
        <v>159</v>
      </c>
      <c r="B39" s="29" t="s">
        <v>160</v>
      </c>
      <c r="C39" s="29"/>
      <c r="D39" s="31" t="s">
        <v>112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</row>
    <row r="40" spans="1:21" x14ac:dyDescent="0.25">
      <c r="A40" s="29" t="s">
        <v>161</v>
      </c>
      <c r="B40" s="29" t="s">
        <v>162</v>
      </c>
      <c r="C40" s="29" t="s">
        <v>54</v>
      </c>
      <c r="D40" s="31" t="s">
        <v>142</v>
      </c>
      <c r="E40" s="31" t="s">
        <v>81</v>
      </c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</row>
    <row r="41" spans="1:21" x14ac:dyDescent="0.25">
      <c r="A41" s="29" t="s">
        <v>163</v>
      </c>
      <c r="B41" s="29" t="s">
        <v>164</v>
      </c>
      <c r="C41" s="29" t="s">
        <v>126</v>
      </c>
      <c r="D41" s="31" t="s">
        <v>165</v>
      </c>
      <c r="E41" s="31" t="s">
        <v>166</v>
      </c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</row>
    <row r="42" spans="1:21" x14ac:dyDescent="0.25">
      <c r="A42" s="29" t="s">
        <v>167</v>
      </c>
      <c r="B42" s="29" t="s">
        <v>168</v>
      </c>
      <c r="C42" s="29"/>
      <c r="D42" s="31" t="s">
        <v>169</v>
      </c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</row>
    <row r="43" spans="1:21" x14ac:dyDescent="0.25">
      <c r="A43" s="29" t="s">
        <v>170</v>
      </c>
      <c r="B43" s="29" t="s">
        <v>171</v>
      </c>
      <c r="C43" s="29" t="s">
        <v>172</v>
      </c>
      <c r="D43" s="31" t="s">
        <v>142</v>
      </c>
      <c r="E43" s="31" t="s">
        <v>81</v>
      </c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</row>
    <row r="44" spans="1:21" x14ac:dyDescent="0.25">
      <c r="A44" s="29" t="s">
        <v>173</v>
      </c>
      <c r="B44" s="29" t="s">
        <v>174</v>
      </c>
      <c r="C44" s="29"/>
      <c r="D44" s="31" t="s">
        <v>142</v>
      </c>
      <c r="E44" s="31" t="s">
        <v>134</v>
      </c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</row>
    <row r="45" spans="1:21" x14ac:dyDescent="0.25">
      <c r="A45" s="29" t="s">
        <v>175</v>
      </c>
      <c r="B45" s="41" t="s">
        <v>176</v>
      </c>
      <c r="C45" s="29"/>
      <c r="D45" s="31" t="s">
        <v>142</v>
      </c>
      <c r="E45" s="31" t="s">
        <v>81</v>
      </c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</row>
    <row r="46" spans="1:21" x14ac:dyDescent="0.25">
      <c r="A46" s="29" t="s">
        <v>178</v>
      </c>
      <c r="B46" s="29" t="s">
        <v>179</v>
      </c>
      <c r="C46" s="29"/>
      <c r="D46" s="31" t="s">
        <v>142</v>
      </c>
      <c r="E46" s="31" t="s">
        <v>81</v>
      </c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</row>
    <row r="47" spans="1:2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</row>
    <row r="48" spans="1:21" x14ac:dyDescent="0.25">
      <c r="B48" s="18"/>
      <c r="C48" s="18"/>
      <c r="E48" s="18"/>
    </row>
    <row r="49" spans="2:5" x14ac:dyDescent="0.25">
      <c r="B49" s="18"/>
      <c r="C49" s="18"/>
      <c r="E49" s="18"/>
    </row>
    <row r="50" spans="2:5" x14ac:dyDescent="0.25">
      <c r="B50" s="18"/>
      <c r="C50" s="18"/>
      <c r="E50" s="18"/>
    </row>
    <row r="51" spans="2:5" x14ac:dyDescent="0.25">
      <c r="B51" s="18"/>
      <c r="C51" s="18"/>
      <c r="E51" s="18"/>
    </row>
    <row r="52" spans="2:5" x14ac:dyDescent="0.25">
      <c r="B52" s="18"/>
      <c r="C52" s="18"/>
      <c r="E52" s="18"/>
    </row>
    <row r="53" spans="2:5" x14ac:dyDescent="0.25">
      <c r="B53" s="18"/>
      <c r="C53" s="18"/>
      <c r="E53" s="18"/>
    </row>
    <row r="54" spans="2:5" x14ac:dyDescent="0.25">
      <c r="B54" s="18"/>
      <c r="C54" s="18"/>
      <c r="E54" s="18"/>
    </row>
    <row r="55" spans="2:5" x14ac:dyDescent="0.25">
      <c r="B55" s="18"/>
      <c r="C55" s="18"/>
      <c r="E55" s="18"/>
    </row>
    <row r="56" spans="2:5" x14ac:dyDescent="0.25">
      <c r="B56" s="18"/>
      <c r="C56" s="18"/>
      <c r="E56" s="18"/>
    </row>
    <row r="57" spans="2:5" x14ac:dyDescent="0.25">
      <c r="B57" s="18"/>
      <c r="C57" s="18"/>
      <c r="E57" s="18"/>
    </row>
    <row r="58" spans="2:5" x14ac:dyDescent="0.25">
      <c r="B58" s="18"/>
      <c r="C58" s="18"/>
      <c r="E58" s="18"/>
    </row>
    <row r="59" spans="2:5" x14ac:dyDescent="0.25">
      <c r="B59" s="18"/>
      <c r="C59" s="18"/>
      <c r="E59" s="18"/>
    </row>
    <row r="60" spans="2:5" x14ac:dyDescent="0.25">
      <c r="B60" s="18"/>
      <c r="C60" s="18"/>
      <c r="E60" s="18"/>
    </row>
    <row r="61" spans="2:5" x14ac:dyDescent="0.25">
      <c r="B61" s="18"/>
      <c r="C61" s="18"/>
      <c r="E61" s="18"/>
    </row>
    <row r="62" spans="2:5" x14ac:dyDescent="0.25">
      <c r="B62" s="18"/>
      <c r="C62" s="18"/>
      <c r="E62" s="18"/>
    </row>
    <row r="63" spans="2:5" x14ac:dyDescent="0.25">
      <c r="B63" s="18"/>
      <c r="C63" s="18"/>
      <c r="E63" s="18"/>
    </row>
    <row r="64" spans="2:5" x14ac:dyDescent="0.25">
      <c r="B64" s="18"/>
      <c r="C64" s="18"/>
      <c r="E64" s="18"/>
    </row>
    <row r="65" spans="2:5" x14ac:dyDescent="0.25">
      <c r="B65" s="18"/>
      <c r="C65" s="18"/>
      <c r="E65" s="18"/>
    </row>
    <row r="66" spans="2:5" x14ac:dyDescent="0.25">
      <c r="B66" s="18"/>
      <c r="C66" s="18"/>
      <c r="E66" s="18"/>
    </row>
    <row r="67" spans="2:5" x14ac:dyDescent="0.25">
      <c r="B67" s="18"/>
      <c r="C67" s="18"/>
      <c r="E67" s="18"/>
    </row>
    <row r="68" spans="2:5" x14ac:dyDescent="0.25">
      <c r="B68" s="18"/>
      <c r="C68" s="18"/>
      <c r="E68" s="18"/>
    </row>
    <row r="69" spans="2:5" x14ac:dyDescent="0.25">
      <c r="B69" s="18"/>
      <c r="C69" s="18"/>
      <c r="E69" s="18"/>
    </row>
    <row r="70" spans="2:5" x14ac:dyDescent="0.25">
      <c r="B70" s="18"/>
      <c r="C70" s="18"/>
      <c r="E70" s="18"/>
    </row>
    <row r="71" spans="2:5" x14ac:dyDescent="0.25">
      <c r="B71" s="18"/>
      <c r="C71" s="18"/>
      <c r="E71" s="18"/>
    </row>
    <row r="72" spans="2:5" x14ac:dyDescent="0.25">
      <c r="B72" s="18"/>
      <c r="C72" s="18"/>
      <c r="E72" s="18"/>
    </row>
    <row r="73" spans="2:5" x14ac:dyDescent="0.25">
      <c r="B73" s="18"/>
      <c r="C73" s="18"/>
      <c r="E73" s="18"/>
    </row>
    <row r="74" spans="2:5" x14ac:dyDescent="0.25">
      <c r="B74" s="18"/>
      <c r="C74" s="18"/>
      <c r="E74" s="18"/>
    </row>
    <row r="75" spans="2:5" x14ac:dyDescent="0.25">
      <c r="B75" s="18"/>
      <c r="C75" s="18"/>
      <c r="E75" s="18"/>
    </row>
    <row r="76" spans="2:5" x14ac:dyDescent="0.25">
      <c r="B76" s="18"/>
      <c r="C76" s="18"/>
      <c r="E76" s="18"/>
    </row>
    <row r="77" spans="2:5" x14ac:dyDescent="0.25">
      <c r="B77" s="18"/>
      <c r="C77" s="18"/>
      <c r="E77" s="18"/>
    </row>
    <row r="78" spans="2:5" x14ac:dyDescent="0.25">
      <c r="B78" s="18"/>
      <c r="C78" s="18"/>
      <c r="E78" s="18"/>
    </row>
    <row r="79" spans="2:5" x14ac:dyDescent="0.25">
      <c r="B79" s="18"/>
      <c r="C79" s="18"/>
      <c r="E79" s="18"/>
    </row>
    <row r="80" spans="2:5" x14ac:dyDescent="0.25">
      <c r="B80" s="18"/>
      <c r="C80" s="18"/>
      <c r="E80" s="18"/>
    </row>
    <row r="81" spans="2:5" x14ac:dyDescent="0.25">
      <c r="B81" s="18"/>
      <c r="C81" s="18"/>
      <c r="E81" s="18"/>
    </row>
    <row r="82" spans="2:5" x14ac:dyDescent="0.25">
      <c r="B82" s="18"/>
      <c r="C82" s="18"/>
      <c r="E82" s="18"/>
    </row>
    <row r="83" spans="2:5" x14ac:dyDescent="0.25">
      <c r="B83" s="18"/>
      <c r="C83" s="18"/>
      <c r="E83" s="18"/>
    </row>
    <row r="84" spans="2:5" x14ac:dyDescent="0.25">
      <c r="B84" s="18"/>
      <c r="C84" s="18"/>
      <c r="E84" s="18"/>
    </row>
    <row r="85" spans="2:5" x14ac:dyDescent="0.25">
      <c r="B85" s="18"/>
      <c r="C85" s="18"/>
      <c r="E85" s="18"/>
    </row>
    <row r="86" spans="2:5" x14ac:dyDescent="0.25">
      <c r="B86" s="18"/>
      <c r="C86" s="18"/>
      <c r="E86" s="18"/>
    </row>
    <row r="87" spans="2:5" x14ac:dyDescent="0.25">
      <c r="B87" s="18"/>
      <c r="C87" s="18"/>
      <c r="E87" s="18"/>
    </row>
    <row r="88" spans="2:5" x14ac:dyDescent="0.25">
      <c r="B88" s="18"/>
      <c r="C88" s="18"/>
      <c r="E88" s="18"/>
    </row>
    <row r="89" spans="2:5" x14ac:dyDescent="0.25">
      <c r="B89" s="18"/>
      <c r="C89" s="18"/>
      <c r="E89" s="18"/>
    </row>
    <row r="90" spans="2:5" x14ac:dyDescent="0.25">
      <c r="B90" s="18"/>
      <c r="C90" s="18"/>
      <c r="E90" s="18"/>
    </row>
    <row r="91" spans="2:5" x14ac:dyDescent="0.25">
      <c r="B91" s="18"/>
      <c r="C91" s="18"/>
      <c r="E91" s="18"/>
    </row>
    <row r="92" spans="2:5" x14ac:dyDescent="0.25">
      <c r="B92" s="18"/>
      <c r="C92" s="18"/>
      <c r="E92" s="18"/>
    </row>
    <row r="93" spans="2:5" x14ac:dyDescent="0.25">
      <c r="B93" s="18"/>
      <c r="C93" s="18"/>
      <c r="E93" s="18"/>
    </row>
    <row r="94" spans="2:5" x14ac:dyDescent="0.25">
      <c r="B94" s="18"/>
      <c r="C94" s="18"/>
      <c r="E94" s="18"/>
    </row>
    <row r="95" spans="2:5" x14ac:dyDescent="0.25">
      <c r="B95" s="18"/>
      <c r="C95" s="18"/>
      <c r="E95" s="18"/>
    </row>
    <row r="96" spans="2:5" x14ac:dyDescent="0.25">
      <c r="B96" s="18"/>
      <c r="C96" s="18"/>
      <c r="E96" s="18"/>
    </row>
    <row r="97" spans="2:5" x14ac:dyDescent="0.25">
      <c r="B97" s="18"/>
      <c r="C97" s="18"/>
      <c r="E97" s="18"/>
    </row>
    <row r="98" spans="2:5" x14ac:dyDescent="0.25">
      <c r="B98" s="18"/>
      <c r="C98" s="18"/>
      <c r="E98" s="18"/>
    </row>
    <row r="99" spans="2:5" x14ac:dyDescent="0.25">
      <c r="B99" s="18"/>
      <c r="C99" s="18"/>
      <c r="E99" s="18"/>
    </row>
    <row r="100" spans="2:5" x14ac:dyDescent="0.25">
      <c r="B100" s="18"/>
      <c r="C100" s="18"/>
      <c r="E100" s="18"/>
    </row>
    <row r="101" spans="2:5" x14ac:dyDescent="0.25">
      <c r="B101" s="18"/>
      <c r="C101" s="18"/>
      <c r="E101" s="18"/>
    </row>
    <row r="102" spans="2:5" x14ac:dyDescent="0.25">
      <c r="B102" s="18"/>
      <c r="C102" s="18"/>
      <c r="E102" s="18"/>
    </row>
    <row r="103" spans="2:5" x14ac:dyDescent="0.25">
      <c r="B103" s="18"/>
      <c r="C103" s="18"/>
      <c r="E103" s="18"/>
    </row>
    <row r="104" spans="2:5" x14ac:dyDescent="0.25">
      <c r="B104" s="18"/>
      <c r="C104" s="18"/>
      <c r="E104" s="18"/>
    </row>
    <row r="105" spans="2:5" x14ac:dyDescent="0.25">
      <c r="B105" s="18"/>
      <c r="C105" s="18"/>
      <c r="E105" s="18"/>
    </row>
    <row r="106" spans="2:5" x14ac:dyDescent="0.25">
      <c r="B106" s="18"/>
      <c r="C106" s="18"/>
      <c r="E106" s="18"/>
    </row>
    <row r="107" spans="2:5" x14ac:dyDescent="0.25">
      <c r="B107" s="18"/>
      <c r="C107" s="18"/>
      <c r="E107" s="18"/>
    </row>
    <row r="108" spans="2:5" x14ac:dyDescent="0.25">
      <c r="B108" s="18"/>
      <c r="C108" s="18"/>
      <c r="E108" s="18"/>
    </row>
    <row r="109" spans="2:5" x14ac:dyDescent="0.25">
      <c r="B109" s="18"/>
      <c r="C109" s="18"/>
      <c r="E109" s="18"/>
    </row>
    <row r="110" spans="2:5" x14ac:dyDescent="0.25">
      <c r="B110" s="18"/>
      <c r="C110" s="18"/>
      <c r="E110" s="18"/>
    </row>
    <row r="111" spans="2:5" x14ac:dyDescent="0.25">
      <c r="B111" s="18"/>
      <c r="C111" s="18"/>
      <c r="E111" s="18"/>
    </row>
    <row r="112" spans="2:5" x14ac:dyDescent="0.25">
      <c r="B112" s="18"/>
      <c r="C112" s="18"/>
      <c r="E112" s="18"/>
    </row>
    <row r="113" spans="2:5" x14ac:dyDescent="0.25">
      <c r="B113" s="18"/>
      <c r="C113" s="18"/>
      <c r="E113" s="18"/>
    </row>
    <row r="114" spans="2:5" x14ac:dyDescent="0.25">
      <c r="B114" s="18"/>
      <c r="C114" s="18"/>
      <c r="E114" s="18"/>
    </row>
    <row r="115" spans="2:5" x14ac:dyDescent="0.25">
      <c r="B115" s="18"/>
      <c r="C115" s="18"/>
      <c r="E115" s="18"/>
    </row>
    <row r="116" spans="2:5" x14ac:dyDescent="0.25">
      <c r="B116" s="18"/>
      <c r="C116" s="18"/>
      <c r="E116" s="18"/>
    </row>
    <row r="117" spans="2:5" x14ac:dyDescent="0.25">
      <c r="B117" s="18"/>
      <c r="C117" s="18"/>
      <c r="E117" s="18"/>
    </row>
    <row r="118" spans="2:5" x14ac:dyDescent="0.25">
      <c r="B118" s="18"/>
      <c r="C118" s="18"/>
      <c r="E118" s="18"/>
    </row>
    <row r="119" spans="2:5" x14ac:dyDescent="0.25">
      <c r="B119" s="18"/>
      <c r="C119" s="18"/>
      <c r="E119" s="18"/>
    </row>
    <row r="120" spans="2:5" x14ac:dyDescent="0.25">
      <c r="B120" s="18"/>
      <c r="C120" s="18"/>
      <c r="E120" s="18"/>
    </row>
    <row r="121" spans="2:5" x14ac:dyDescent="0.25">
      <c r="B121" s="18"/>
      <c r="C121" s="18"/>
      <c r="E121" s="18"/>
    </row>
    <row r="122" spans="2:5" x14ac:dyDescent="0.25">
      <c r="B122" s="18"/>
      <c r="C122" s="18"/>
      <c r="E122" s="18"/>
    </row>
    <row r="123" spans="2:5" x14ac:dyDescent="0.25">
      <c r="B123" s="18"/>
      <c r="C123" s="18"/>
      <c r="E123" s="18"/>
    </row>
    <row r="124" spans="2:5" x14ac:dyDescent="0.25">
      <c r="B124" s="18"/>
      <c r="C124" s="18"/>
      <c r="E124" s="18"/>
    </row>
    <row r="125" spans="2:5" x14ac:dyDescent="0.25">
      <c r="B125" s="18"/>
      <c r="C125" s="18"/>
      <c r="E125" s="18"/>
    </row>
    <row r="126" spans="2:5" x14ac:dyDescent="0.25">
      <c r="B126" s="18"/>
      <c r="C126" s="18"/>
      <c r="E126" s="18"/>
    </row>
    <row r="127" spans="2:5" x14ac:dyDescent="0.25">
      <c r="B127" s="18"/>
      <c r="C127" s="18"/>
      <c r="E127" s="18"/>
    </row>
    <row r="128" spans="2:5" x14ac:dyDescent="0.25">
      <c r="B128" s="18"/>
      <c r="C128" s="18"/>
      <c r="E128" s="18"/>
    </row>
    <row r="129" spans="2:5" x14ac:dyDescent="0.25">
      <c r="B129" s="18"/>
      <c r="C129" s="18"/>
      <c r="E129" s="18"/>
    </row>
    <row r="130" spans="2:5" x14ac:dyDescent="0.25">
      <c r="B130" s="18"/>
      <c r="C130" s="18"/>
      <c r="E130" s="18"/>
    </row>
    <row r="131" spans="2:5" x14ac:dyDescent="0.25">
      <c r="B131" s="18"/>
      <c r="C131" s="18"/>
      <c r="E131" s="18"/>
    </row>
    <row r="132" spans="2:5" x14ac:dyDescent="0.25">
      <c r="B132" s="18"/>
      <c r="C132" s="18"/>
      <c r="E132" s="18"/>
    </row>
    <row r="133" spans="2:5" x14ac:dyDescent="0.25">
      <c r="B133" s="18"/>
      <c r="C133" s="18"/>
      <c r="E133" s="18"/>
    </row>
    <row r="134" spans="2:5" x14ac:dyDescent="0.25">
      <c r="B134" s="18"/>
      <c r="C134" s="18"/>
      <c r="E134" s="18"/>
    </row>
    <row r="135" spans="2:5" x14ac:dyDescent="0.25">
      <c r="B135" s="18"/>
      <c r="C135" s="18"/>
      <c r="E135" s="18"/>
    </row>
    <row r="136" spans="2:5" x14ac:dyDescent="0.25">
      <c r="B136" s="18"/>
      <c r="C136" s="18"/>
      <c r="E136" s="18"/>
    </row>
    <row r="137" spans="2:5" x14ac:dyDescent="0.25">
      <c r="B137" s="18"/>
      <c r="C137" s="18"/>
      <c r="E137" s="18"/>
    </row>
    <row r="138" spans="2:5" x14ac:dyDescent="0.25">
      <c r="B138" s="18"/>
      <c r="C138" s="18"/>
      <c r="E138" s="18"/>
    </row>
    <row r="139" spans="2:5" x14ac:dyDescent="0.25">
      <c r="B139" s="18"/>
      <c r="C139" s="18"/>
      <c r="E139" s="18"/>
    </row>
    <row r="140" spans="2:5" x14ac:dyDescent="0.25">
      <c r="B140" s="18"/>
      <c r="C140" s="18"/>
      <c r="E140" s="18"/>
    </row>
    <row r="141" spans="2:5" x14ac:dyDescent="0.25">
      <c r="B141" s="18"/>
      <c r="C141" s="18"/>
      <c r="E141" s="18"/>
    </row>
    <row r="142" spans="2:5" x14ac:dyDescent="0.25">
      <c r="B142" s="18"/>
      <c r="C142" s="18"/>
      <c r="E142" s="18"/>
    </row>
    <row r="143" spans="2:5" x14ac:dyDescent="0.25">
      <c r="B143" s="18"/>
      <c r="C143" s="18"/>
      <c r="E143" s="18"/>
    </row>
    <row r="144" spans="2:5" x14ac:dyDescent="0.25">
      <c r="B144" s="18"/>
      <c r="C144" s="18"/>
      <c r="E144" s="18"/>
    </row>
    <row r="145" spans="2:5" x14ac:dyDescent="0.25">
      <c r="B145" s="18"/>
      <c r="C145" s="18"/>
      <c r="E145" s="18"/>
    </row>
    <row r="146" spans="2:5" x14ac:dyDescent="0.25">
      <c r="B146" s="18"/>
      <c r="C146" s="18"/>
      <c r="E146" s="18"/>
    </row>
    <row r="147" spans="2:5" x14ac:dyDescent="0.25">
      <c r="B147" s="18"/>
      <c r="C147" s="18"/>
      <c r="E147" s="18"/>
    </row>
    <row r="148" spans="2:5" x14ac:dyDescent="0.25">
      <c r="B148" s="18"/>
      <c r="C148" s="18"/>
      <c r="E148" s="18"/>
    </row>
    <row r="149" spans="2:5" x14ac:dyDescent="0.25">
      <c r="B149" s="18"/>
      <c r="C149" s="18"/>
      <c r="E149" s="18"/>
    </row>
    <row r="150" spans="2:5" x14ac:dyDescent="0.25">
      <c r="B150" s="18"/>
      <c r="C150" s="18"/>
      <c r="E150" s="18"/>
    </row>
    <row r="151" spans="2:5" x14ac:dyDescent="0.25">
      <c r="B151" s="18"/>
      <c r="C151" s="18"/>
      <c r="E151" s="18"/>
    </row>
    <row r="152" spans="2:5" x14ac:dyDescent="0.25">
      <c r="B152" s="18"/>
      <c r="C152" s="18"/>
      <c r="E152" s="18"/>
    </row>
    <row r="153" spans="2:5" x14ac:dyDescent="0.25">
      <c r="B153" s="18"/>
      <c r="C153" s="18"/>
      <c r="E153" s="18"/>
    </row>
    <row r="154" spans="2:5" x14ac:dyDescent="0.25">
      <c r="B154" s="18"/>
      <c r="C154" s="18"/>
      <c r="E154" s="18"/>
    </row>
    <row r="155" spans="2:5" x14ac:dyDescent="0.25">
      <c r="B155" s="18"/>
      <c r="C155" s="18"/>
      <c r="E155" s="18"/>
    </row>
    <row r="156" spans="2:5" x14ac:dyDescent="0.25">
      <c r="B156" s="18"/>
      <c r="C156" s="18"/>
      <c r="E156" s="18"/>
    </row>
    <row r="157" spans="2:5" x14ac:dyDescent="0.25">
      <c r="B157" s="18"/>
      <c r="C157" s="18"/>
      <c r="E157" s="18"/>
    </row>
    <row r="158" spans="2:5" x14ac:dyDescent="0.25">
      <c r="B158" s="18"/>
      <c r="C158" s="18"/>
      <c r="E158" s="18"/>
    </row>
    <row r="159" spans="2:5" x14ac:dyDescent="0.25">
      <c r="B159" s="18"/>
      <c r="C159" s="18"/>
      <c r="E159" s="18"/>
    </row>
    <row r="160" spans="2:5" x14ac:dyDescent="0.25">
      <c r="B160" s="18"/>
      <c r="C160" s="18"/>
      <c r="E160" s="18"/>
    </row>
    <row r="161" spans="2:5" x14ac:dyDescent="0.25">
      <c r="B161" s="18"/>
      <c r="C161" s="18"/>
      <c r="E161" s="18"/>
    </row>
    <row r="162" spans="2:5" x14ac:dyDescent="0.25">
      <c r="B162" s="18"/>
      <c r="C162" s="18"/>
      <c r="E162" s="18"/>
    </row>
    <row r="163" spans="2:5" x14ac:dyDescent="0.25">
      <c r="B163" s="18"/>
      <c r="C163" s="18"/>
      <c r="E163" s="18"/>
    </row>
    <row r="164" spans="2:5" x14ac:dyDescent="0.25">
      <c r="B164" s="18"/>
      <c r="C164" s="18"/>
      <c r="E164" s="18"/>
    </row>
    <row r="165" spans="2:5" x14ac:dyDescent="0.25">
      <c r="B165" s="18"/>
      <c r="C165" s="18"/>
      <c r="E165" s="18"/>
    </row>
    <row r="166" spans="2:5" x14ac:dyDescent="0.25">
      <c r="B166" s="18"/>
      <c r="C166" s="18"/>
      <c r="E166" s="18"/>
    </row>
    <row r="167" spans="2:5" x14ac:dyDescent="0.25">
      <c r="B167" s="18"/>
      <c r="C167" s="18"/>
      <c r="E167" s="18"/>
    </row>
    <row r="168" spans="2:5" x14ac:dyDescent="0.25">
      <c r="B168" s="18"/>
      <c r="C168" s="18"/>
      <c r="E168" s="18"/>
    </row>
    <row r="169" spans="2:5" x14ac:dyDescent="0.25">
      <c r="B169" s="18"/>
      <c r="C169" s="18"/>
      <c r="E169" s="18"/>
    </row>
    <row r="170" spans="2:5" x14ac:dyDescent="0.25">
      <c r="B170" s="18"/>
      <c r="C170" s="18"/>
      <c r="E170" s="18"/>
    </row>
    <row r="171" spans="2:5" x14ac:dyDescent="0.25">
      <c r="B171" s="18"/>
      <c r="C171" s="18"/>
      <c r="E171" s="18"/>
    </row>
    <row r="172" spans="2:5" x14ac:dyDescent="0.25">
      <c r="B172" s="18"/>
      <c r="C172" s="18"/>
      <c r="E172" s="18"/>
    </row>
    <row r="173" spans="2:5" x14ac:dyDescent="0.25">
      <c r="B173" s="18"/>
      <c r="C173" s="18"/>
      <c r="E173" s="18"/>
    </row>
    <row r="174" spans="2:5" x14ac:dyDescent="0.25">
      <c r="B174" s="18"/>
      <c r="C174" s="18"/>
      <c r="E174" s="18"/>
    </row>
    <row r="175" spans="2:5" x14ac:dyDescent="0.25">
      <c r="B175" s="18"/>
      <c r="C175" s="18"/>
      <c r="E175" s="18"/>
    </row>
    <row r="176" spans="2:5" x14ac:dyDescent="0.25">
      <c r="B176" s="18"/>
      <c r="C176" s="18"/>
      <c r="E176" s="18"/>
    </row>
    <row r="177" spans="2:5" x14ac:dyDescent="0.25">
      <c r="B177" s="18"/>
      <c r="C177" s="18"/>
      <c r="E177" s="18"/>
    </row>
    <row r="178" spans="2:5" x14ac:dyDescent="0.25">
      <c r="B178" s="18"/>
      <c r="C178" s="18"/>
      <c r="E178" s="18"/>
    </row>
    <row r="179" spans="2:5" x14ac:dyDescent="0.25">
      <c r="B179" s="18"/>
      <c r="C179" s="18"/>
      <c r="E179" s="18"/>
    </row>
    <row r="180" spans="2:5" x14ac:dyDescent="0.25">
      <c r="B180" s="18"/>
      <c r="C180" s="18"/>
      <c r="E180" s="18"/>
    </row>
    <row r="181" spans="2:5" x14ac:dyDescent="0.25">
      <c r="B181" s="18"/>
      <c r="C181" s="18"/>
      <c r="E181" s="18"/>
    </row>
    <row r="182" spans="2:5" x14ac:dyDescent="0.25">
      <c r="B182" s="18"/>
      <c r="C182" s="18"/>
      <c r="E182" s="18"/>
    </row>
    <row r="183" spans="2:5" x14ac:dyDescent="0.25">
      <c r="B183" s="18"/>
      <c r="C183" s="18"/>
      <c r="E183" s="18"/>
    </row>
    <row r="184" spans="2:5" x14ac:dyDescent="0.25">
      <c r="B184" s="18"/>
      <c r="C184" s="18"/>
      <c r="E184" s="18"/>
    </row>
    <row r="185" spans="2:5" x14ac:dyDescent="0.25">
      <c r="B185" s="18"/>
      <c r="C185" s="18"/>
      <c r="E185" s="18"/>
    </row>
    <row r="186" spans="2:5" x14ac:dyDescent="0.25">
      <c r="B186" s="18"/>
      <c r="C186" s="18"/>
      <c r="E186" s="18"/>
    </row>
    <row r="187" spans="2:5" x14ac:dyDescent="0.25">
      <c r="B187" s="18"/>
      <c r="C187" s="18"/>
      <c r="E187" s="18"/>
    </row>
    <row r="188" spans="2:5" x14ac:dyDescent="0.25">
      <c r="B188" s="18"/>
      <c r="C188" s="18"/>
      <c r="E188" s="18"/>
    </row>
    <row r="189" spans="2:5" x14ac:dyDescent="0.25">
      <c r="B189" s="18"/>
      <c r="C189" s="18"/>
      <c r="E189" s="18"/>
    </row>
    <row r="190" spans="2:5" x14ac:dyDescent="0.25">
      <c r="B190" s="18"/>
      <c r="C190" s="18"/>
      <c r="E190" s="18"/>
    </row>
    <row r="191" spans="2:5" x14ac:dyDescent="0.25">
      <c r="B191" s="18"/>
      <c r="C191" s="18"/>
      <c r="E191" s="18"/>
    </row>
    <row r="192" spans="2:5" x14ac:dyDescent="0.25">
      <c r="B192" s="18"/>
      <c r="C192" s="18"/>
      <c r="E192" s="18"/>
    </row>
    <row r="193" spans="2:5" x14ac:dyDescent="0.25">
      <c r="B193" s="18"/>
      <c r="C193" s="18"/>
      <c r="E193" s="18"/>
    </row>
    <row r="194" spans="2:5" x14ac:dyDescent="0.25">
      <c r="B194" s="18"/>
      <c r="C194" s="18"/>
      <c r="E194" s="18"/>
    </row>
    <row r="195" spans="2:5" x14ac:dyDescent="0.25">
      <c r="B195" s="18"/>
      <c r="C195" s="18"/>
      <c r="E195" s="18"/>
    </row>
    <row r="196" spans="2:5" x14ac:dyDescent="0.25">
      <c r="B196" s="18"/>
      <c r="C196" s="18"/>
      <c r="E196" s="18"/>
    </row>
    <row r="197" spans="2:5" x14ac:dyDescent="0.25">
      <c r="B197" s="18"/>
      <c r="C197" s="18"/>
      <c r="E197" s="18"/>
    </row>
    <row r="198" spans="2:5" x14ac:dyDescent="0.25">
      <c r="B198" s="18"/>
      <c r="C198" s="18"/>
      <c r="E198" s="18"/>
    </row>
    <row r="199" spans="2:5" x14ac:dyDescent="0.25">
      <c r="B199" s="18"/>
      <c r="C199" s="18"/>
      <c r="E199" s="18"/>
    </row>
    <row r="200" spans="2:5" x14ac:dyDescent="0.25">
      <c r="B200" s="18"/>
      <c r="C200" s="18"/>
      <c r="E200" s="18"/>
    </row>
    <row r="201" spans="2:5" x14ac:dyDescent="0.25">
      <c r="B201" s="18"/>
      <c r="C201" s="18"/>
      <c r="E201" s="18"/>
    </row>
    <row r="202" spans="2:5" x14ac:dyDescent="0.25">
      <c r="B202" s="18"/>
      <c r="C202" s="18"/>
      <c r="E202" s="18"/>
    </row>
    <row r="203" spans="2:5" x14ac:dyDescent="0.25">
      <c r="B203" s="18"/>
      <c r="C203" s="18"/>
      <c r="E203" s="18"/>
    </row>
    <row r="204" spans="2:5" x14ac:dyDescent="0.25">
      <c r="B204" s="18"/>
      <c r="C204" s="18"/>
      <c r="E204" s="18"/>
    </row>
    <row r="205" spans="2:5" x14ac:dyDescent="0.25">
      <c r="B205" s="18"/>
      <c r="C205" s="18"/>
      <c r="E205" s="18"/>
    </row>
    <row r="206" spans="2:5" x14ac:dyDescent="0.25">
      <c r="B206" s="18"/>
      <c r="C206" s="18"/>
      <c r="E206" s="18"/>
    </row>
    <row r="207" spans="2:5" x14ac:dyDescent="0.25">
      <c r="B207" s="18"/>
      <c r="C207" s="18"/>
      <c r="E207" s="18"/>
    </row>
    <row r="208" spans="2:5" x14ac:dyDescent="0.25">
      <c r="B208" s="18"/>
      <c r="C208" s="18"/>
      <c r="E208" s="18"/>
    </row>
    <row r="209" spans="2:5" x14ac:dyDescent="0.25">
      <c r="B209" s="18"/>
      <c r="C209" s="18"/>
      <c r="E209" s="18"/>
    </row>
    <row r="210" spans="2:5" x14ac:dyDescent="0.25">
      <c r="B210" s="18"/>
      <c r="C210" s="18"/>
      <c r="E210" s="18"/>
    </row>
    <row r="211" spans="2:5" x14ac:dyDescent="0.25">
      <c r="B211" s="18"/>
      <c r="C211" s="18"/>
      <c r="E211" s="18"/>
    </row>
    <row r="212" spans="2:5" x14ac:dyDescent="0.25">
      <c r="B212" s="18"/>
      <c r="C212" s="18"/>
      <c r="E212" s="18"/>
    </row>
    <row r="213" spans="2:5" x14ac:dyDescent="0.25">
      <c r="B213" s="18"/>
      <c r="C213" s="18"/>
      <c r="E213" s="18"/>
    </row>
    <row r="214" spans="2:5" x14ac:dyDescent="0.25">
      <c r="B214" s="18"/>
      <c r="C214" s="18"/>
      <c r="E214" s="18"/>
    </row>
    <row r="215" spans="2:5" x14ac:dyDescent="0.25">
      <c r="B215" s="18"/>
      <c r="C215" s="18"/>
      <c r="E215" s="18"/>
    </row>
    <row r="216" spans="2:5" x14ac:dyDescent="0.25">
      <c r="B216" s="18"/>
      <c r="C216" s="18"/>
      <c r="E216" s="18"/>
    </row>
    <row r="217" spans="2:5" x14ac:dyDescent="0.25">
      <c r="B217" s="18"/>
      <c r="C217" s="18"/>
      <c r="E217" s="18"/>
    </row>
    <row r="218" spans="2:5" x14ac:dyDescent="0.25">
      <c r="B218" s="18"/>
      <c r="C218" s="18"/>
      <c r="E218" s="18"/>
    </row>
    <row r="219" spans="2:5" x14ac:dyDescent="0.25">
      <c r="B219" s="18"/>
      <c r="C219" s="18"/>
      <c r="E219" s="18"/>
    </row>
    <row r="220" spans="2:5" x14ac:dyDescent="0.25">
      <c r="B220" s="18"/>
      <c r="C220" s="18"/>
      <c r="E220" s="18"/>
    </row>
    <row r="221" spans="2:5" x14ac:dyDescent="0.25">
      <c r="B221" s="18"/>
      <c r="C221" s="18"/>
      <c r="E221" s="18"/>
    </row>
    <row r="222" spans="2:5" x14ac:dyDescent="0.25">
      <c r="B222" s="18"/>
      <c r="C222" s="18"/>
      <c r="E222" s="18"/>
    </row>
    <row r="223" spans="2:5" x14ac:dyDescent="0.25">
      <c r="B223" s="18"/>
      <c r="C223" s="18"/>
      <c r="E223" s="18"/>
    </row>
    <row r="224" spans="2:5" x14ac:dyDescent="0.25">
      <c r="B224" s="18"/>
      <c r="C224" s="18"/>
      <c r="E224" s="18"/>
    </row>
    <row r="225" spans="2:5" x14ac:dyDescent="0.25">
      <c r="B225" s="18"/>
      <c r="C225" s="18"/>
      <c r="E225" s="18"/>
    </row>
    <row r="226" spans="2:5" x14ac:dyDescent="0.25">
      <c r="B226" s="18"/>
      <c r="C226" s="18"/>
      <c r="E226" s="18"/>
    </row>
    <row r="227" spans="2:5" x14ac:dyDescent="0.25">
      <c r="B227" s="18"/>
      <c r="C227" s="18"/>
      <c r="E227" s="18"/>
    </row>
    <row r="228" spans="2:5" x14ac:dyDescent="0.25">
      <c r="B228" s="18"/>
      <c r="C228" s="18"/>
      <c r="E228" s="18"/>
    </row>
    <row r="229" spans="2:5" x14ac:dyDescent="0.25">
      <c r="B229" s="18"/>
      <c r="C229" s="18"/>
      <c r="E229" s="18"/>
    </row>
    <row r="230" spans="2:5" x14ac:dyDescent="0.25">
      <c r="B230" s="18"/>
      <c r="C230" s="18"/>
      <c r="E230" s="18"/>
    </row>
    <row r="231" spans="2:5" x14ac:dyDescent="0.25">
      <c r="B231" s="18"/>
      <c r="C231" s="18"/>
      <c r="E231" s="18"/>
    </row>
    <row r="232" spans="2:5" x14ac:dyDescent="0.25">
      <c r="B232" s="18"/>
      <c r="C232" s="18"/>
      <c r="E232" s="18"/>
    </row>
    <row r="233" spans="2:5" x14ac:dyDescent="0.25">
      <c r="B233" s="18"/>
      <c r="C233" s="18"/>
      <c r="E233" s="18"/>
    </row>
    <row r="234" spans="2:5" x14ac:dyDescent="0.25">
      <c r="B234" s="18"/>
      <c r="C234" s="18"/>
      <c r="E234" s="18"/>
    </row>
    <row r="235" spans="2:5" x14ac:dyDescent="0.25">
      <c r="B235" s="18"/>
      <c r="C235" s="18"/>
      <c r="E235" s="18"/>
    </row>
    <row r="236" spans="2:5" x14ac:dyDescent="0.25">
      <c r="B236" s="18"/>
      <c r="C236" s="18"/>
      <c r="E236" s="18"/>
    </row>
    <row r="237" spans="2:5" x14ac:dyDescent="0.25">
      <c r="B237" s="18"/>
      <c r="C237" s="18"/>
      <c r="E237" s="18"/>
    </row>
    <row r="238" spans="2:5" x14ac:dyDescent="0.25">
      <c r="B238" s="18"/>
      <c r="C238" s="18"/>
      <c r="E238" s="18"/>
    </row>
    <row r="239" spans="2:5" x14ac:dyDescent="0.25">
      <c r="B239" s="18"/>
      <c r="C239" s="18"/>
      <c r="E239" s="18"/>
    </row>
    <row r="240" spans="2:5" x14ac:dyDescent="0.25">
      <c r="B240" s="18"/>
      <c r="C240" s="18"/>
      <c r="E240" s="18"/>
    </row>
    <row r="241" spans="2:5" x14ac:dyDescent="0.25">
      <c r="B241" s="18"/>
      <c r="C241" s="18"/>
      <c r="E241" s="18"/>
    </row>
    <row r="242" spans="2:5" x14ac:dyDescent="0.25">
      <c r="B242" s="18"/>
      <c r="C242" s="18"/>
      <c r="E242" s="18"/>
    </row>
    <row r="243" spans="2:5" x14ac:dyDescent="0.25">
      <c r="B243" s="18"/>
      <c r="C243" s="18"/>
      <c r="E243" s="18"/>
    </row>
    <row r="244" spans="2:5" x14ac:dyDescent="0.25">
      <c r="B244" s="18"/>
      <c r="C244" s="18"/>
      <c r="E244" s="18"/>
    </row>
    <row r="245" spans="2:5" x14ac:dyDescent="0.25">
      <c r="B245" s="18"/>
      <c r="C245" s="18"/>
      <c r="E245" s="18"/>
    </row>
    <row r="246" spans="2:5" x14ac:dyDescent="0.25">
      <c r="B246" s="18"/>
      <c r="C246" s="18"/>
      <c r="E246" s="18"/>
    </row>
    <row r="247" spans="2:5" x14ac:dyDescent="0.25">
      <c r="B247" s="18"/>
      <c r="C247" s="18"/>
      <c r="E247" s="18"/>
    </row>
    <row r="248" spans="2:5" x14ac:dyDescent="0.25">
      <c r="B248" s="18"/>
      <c r="C248" s="18"/>
      <c r="E248" s="18"/>
    </row>
    <row r="249" spans="2:5" x14ac:dyDescent="0.25">
      <c r="B249" s="18"/>
      <c r="C249" s="18"/>
      <c r="E249" s="18"/>
    </row>
    <row r="250" spans="2:5" x14ac:dyDescent="0.25">
      <c r="B250" s="18"/>
      <c r="C250" s="18"/>
      <c r="E250" s="18"/>
    </row>
    <row r="251" spans="2:5" x14ac:dyDescent="0.25">
      <c r="B251" s="18"/>
      <c r="C251" s="18"/>
      <c r="E251" s="18"/>
    </row>
    <row r="252" spans="2:5" x14ac:dyDescent="0.25">
      <c r="B252" s="18"/>
      <c r="C252" s="18"/>
      <c r="E252" s="18"/>
    </row>
    <row r="253" spans="2:5" x14ac:dyDescent="0.25">
      <c r="B253" s="18"/>
      <c r="C253" s="18"/>
      <c r="E253" s="18"/>
    </row>
    <row r="254" spans="2:5" x14ac:dyDescent="0.25">
      <c r="B254" s="18"/>
      <c r="C254" s="18"/>
      <c r="E254" s="18"/>
    </row>
    <row r="255" spans="2:5" x14ac:dyDescent="0.25">
      <c r="B255" s="18"/>
      <c r="C255" s="18"/>
      <c r="E255" s="18"/>
    </row>
    <row r="256" spans="2:5" x14ac:dyDescent="0.25">
      <c r="B256" s="18"/>
      <c r="C256" s="18"/>
      <c r="E256" s="18"/>
    </row>
    <row r="257" spans="2:5" x14ac:dyDescent="0.25">
      <c r="B257" s="18"/>
      <c r="C257" s="18"/>
      <c r="E257" s="18"/>
    </row>
    <row r="258" spans="2:5" x14ac:dyDescent="0.25">
      <c r="B258" s="18"/>
      <c r="C258" s="18"/>
      <c r="E258" s="18"/>
    </row>
    <row r="259" spans="2:5" x14ac:dyDescent="0.25">
      <c r="B259" s="18"/>
      <c r="C259" s="18"/>
      <c r="E259" s="18"/>
    </row>
    <row r="260" spans="2:5" x14ac:dyDescent="0.25">
      <c r="B260" s="18"/>
      <c r="C260" s="18"/>
      <c r="E260" s="18"/>
    </row>
    <row r="261" spans="2:5" x14ac:dyDescent="0.25">
      <c r="B261" s="18"/>
      <c r="C261" s="18"/>
      <c r="E261" s="18"/>
    </row>
    <row r="262" spans="2:5" x14ac:dyDescent="0.25">
      <c r="B262" s="18"/>
      <c r="C262" s="18"/>
      <c r="E262" s="18"/>
    </row>
    <row r="263" spans="2:5" x14ac:dyDescent="0.25">
      <c r="B263" s="18"/>
      <c r="C263" s="18"/>
      <c r="E263" s="18"/>
    </row>
    <row r="264" spans="2:5" x14ac:dyDescent="0.25">
      <c r="B264" s="18"/>
      <c r="C264" s="18"/>
      <c r="E264" s="18"/>
    </row>
    <row r="265" spans="2:5" x14ac:dyDescent="0.25">
      <c r="B265" s="18"/>
      <c r="C265" s="18"/>
      <c r="E265" s="18"/>
    </row>
    <row r="266" spans="2:5" x14ac:dyDescent="0.25">
      <c r="B266" s="18"/>
      <c r="C266" s="18"/>
      <c r="E266" s="18"/>
    </row>
    <row r="267" spans="2:5" x14ac:dyDescent="0.25">
      <c r="B267" s="18"/>
      <c r="C267" s="18"/>
      <c r="E267" s="18"/>
    </row>
    <row r="268" spans="2:5" x14ac:dyDescent="0.25">
      <c r="B268" s="18"/>
      <c r="C268" s="18"/>
      <c r="E268" s="18"/>
    </row>
    <row r="269" spans="2:5" x14ac:dyDescent="0.25">
      <c r="B269" s="18"/>
      <c r="C269" s="18"/>
      <c r="E269" s="18"/>
    </row>
    <row r="270" spans="2:5" x14ac:dyDescent="0.25">
      <c r="B270" s="18"/>
      <c r="C270" s="18"/>
      <c r="E270" s="18"/>
    </row>
    <row r="271" spans="2:5" x14ac:dyDescent="0.25">
      <c r="B271" s="18"/>
      <c r="C271" s="18"/>
      <c r="E271" s="18"/>
    </row>
    <row r="272" spans="2:5" x14ac:dyDescent="0.25">
      <c r="B272" s="18"/>
      <c r="C272" s="18"/>
      <c r="E272" s="18"/>
    </row>
    <row r="273" spans="2:5" x14ac:dyDescent="0.25">
      <c r="B273" s="18"/>
      <c r="C273" s="18"/>
      <c r="E273" s="18"/>
    </row>
    <row r="274" spans="2:5" x14ac:dyDescent="0.25">
      <c r="B274" s="18"/>
      <c r="C274" s="18"/>
      <c r="E274" s="18"/>
    </row>
    <row r="275" spans="2:5" x14ac:dyDescent="0.25">
      <c r="B275" s="18"/>
      <c r="C275" s="18"/>
      <c r="E275" s="18"/>
    </row>
    <row r="276" spans="2:5" x14ac:dyDescent="0.25">
      <c r="B276" s="18"/>
      <c r="C276" s="18"/>
      <c r="E276" s="18"/>
    </row>
    <row r="277" spans="2:5" x14ac:dyDescent="0.25">
      <c r="B277" s="18"/>
      <c r="C277" s="18"/>
      <c r="E277" s="18"/>
    </row>
    <row r="278" spans="2:5" x14ac:dyDescent="0.25">
      <c r="B278" s="18"/>
      <c r="C278" s="18"/>
      <c r="E278" s="18"/>
    </row>
    <row r="279" spans="2:5" x14ac:dyDescent="0.25">
      <c r="B279" s="18"/>
      <c r="C279" s="18"/>
      <c r="E279" s="18"/>
    </row>
    <row r="280" spans="2:5" x14ac:dyDescent="0.25">
      <c r="B280" s="18"/>
      <c r="C280" s="18"/>
      <c r="E280" s="18"/>
    </row>
    <row r="281" spans="2:5" x14ac:dyDescent="0.25">
      <c r="B281" s="18"/>
      <c r="C281" s="18"/>
      <c r="E281" s="18"/>
    </row>
    <row r="282" spans="2:5" x14ac:dyDescent="0.25">
      <c r="B282" s="18"/>
      <c r="C282" s="18"/>
      <c r="E282" s="18"/>
    </row>
    <row r="283" spans="2:5" x14ac:dyDescent="0.25">
      <c r="B283" s="18"/>
      <c r="C283" s="18"/>
      <c r="E283" s="18"/>
    </row>
    <row r="284" spans="2:5" x14ac:dyDescent="0.25">
      <c r="B284" s="18"/>
      <c r="C284" s="18"/>
      <c r="E284" s="18"/>
    </row>
    <row r="285" spans="2:5" x14ac:dyDescent="0.25">
      <c r="B285" s="18"/>
      <c r="C285" s="18"/>
      <c r="E285" s="18"/>
    </row>
    <row r="286" spans="2:5" x14ac:dyDescent="0.25">
      <c r="B286" s="18"/>
      <c r="C286" s="18"/>
      <c r="E286" s="18"/>
    </row>
    <row r="287" spans="2:5" x14ac:dyDescent="0.25">
      <c r="B287" s="18"/>
      <c r="C287" s="18"/>
      <c r="E287" s="18"/>
    </row>
    <row r="288" spans="2:5" x14ac:dyDescent="0.25">
      <c r="B288" s="18"/>
      <c r="C288" s="18"/>
      <c r="E288" s="18"/>
    </row>
    <row r="289" spans="2:5" x14ac:dyDescent="0.25">
      <c r="B289" s="18"/>
      <c r="C289" s="18"/>
      <c r="E289" s="18"/>
    </row>
    <row r="290" spans="2:5" x14ac:dyDescent="0.25">
      <c r="B290" s="18"/>
      <c r="C290" s="18"/>
      <c r="E290" s="18"/>
    </row>
    <row r="291" spans="2:5" x14ac:dyDescent="0.25">
      <c r="B291" s="18"/>
      <c r="C291" s="18"/>
      <c r="E291" s="18"/>
    </row>
    <row r="292" spans="2:5" x14ac:dyDescent="0.25">
      <c r="B292" s="18"/>
      <c r="C292" s="18"/>
      <c r="E292" s="18"/>
    </row>
    <row r="293" spans="2:5" x14ac:dyDescent="0.25">
      <c r="B293" s="18"/>
      <c r="C293" s="18"/>
      <c r="E293" s="18"/>
    </row>
    <row r="294" spans="2:5" x14ac:dyDescent="0.25">
      <c r="B294" s="18"/>
      <c r="C294" s="18"/>
      <c r="E294" s="18"/>
    </row>
    <row r="295" spans="2:5" x14ac:dyDescent="0.25">
      <c r="B295" s="18"/>
      <c r="C295" s="18"/>
      <c r="E295" s="18"/>
    </row>
    <row r="296" spans="2:5" x14ac:dyDescent="0.25">
      <c r="B296" s="18"/>
      <c r="C296" s="18"/>
      <c r="E296" s="18"/>
    </row>
    <row r="297" spans="2:5" x14ac:dyDescent="0.25">
      <c r="B297" s="18"/>
      <c r="C297" s="18"/>
      <c r="E297" s="18"/>
    </row>
    <row r="298" spans="2:5" x14ac:dyDescent="0.25">
      <c r="B298" s="18"/>
      <c r="C298" s="18"/>
      <c r="E298" s="18"/>
    </row>
    <row r="299" spans="2:5" x14ac:dyDescent="0.25">
      <c r="B299" s="18"/>
      <c r="C299" s="18"/>
      <c r="E299" s="18"/>
    </row>
    <row r="300" spans="2:5" x14ac:dyDescent="0.25">
      <c r="B300" s="18"/>
      <c r="C300" s="18"/>
      <c r="E300" s="18"/>
    </row>
    <row r="301" spans="2:5" x14ac:dyDescent="0.25">
      <c r="B301" s="18"/>
      <c r="C301" s="18"/>
      <c r="E301" s="18"/>
    </row>
    <row r="302" spans="2:5" x14ac:dyDescent="0.25">
      <c r="B302" s="18"/>
      <c r="C302" s="18"/>
      <c r="E302" s="18"/>
    </row>
    <row r="303" spans="2:5" x14ac:dyDescent="0.25">
      <c r="B303" s="18"/>
      <c r="C303" s="18"/>
      <c r="E303" s="18"/>
    </row>
    <row r="304" spans="2:5" x14ac:dyDescent="0.25">
      <c r="B304" s="18"/>
      <c r="C304" s="18"/>
      <c r="E304" s="18"/>
    </row>
    <row r="305" spans="2:5" x14ac:dyDescent="0.25">
      <c r="B305" s="18"/>
      <c r="C305" s="18"/>
      <c r="E305" s="18"/>
    </row>
    <row r="306" spans="2:5" x14ac:dyDescent="0.25">
      <c r="B306" s="18"/>
      <c r="C306" s="18"/>
      <c r="E306" s="18"/>
    </row>
    <row r="307" spans="2:5" x14ac:dyDescent="0.25">
      <c r="B307" s="18"/>
      <c r="C307" s="18"/>
      <c r="E307" s="18"/>
    </row>
    <row r="308" spans="2:5" x14ac:dyDescent="0.25">
      <c r="B308" s="18"/>
      <c r="C308" s="18"/>
      <c r="E308" s="18"/>
    </row>
    <row r="309" spans="2:5" x14ac:dyDescent="0.25">
      <c r="B309" s="18"/>
      <c r="C309" s="18"/>
      <c r="E309" s="18"/>
    </row>
    <row r="310" spans="2:5" x14ac:dyDescent="0.25">
      <c r="B310" s="18"/>
      <c r="C310" s="18"/>
      <c r="E310" s="18"/>
    </row>
    <row r="311" spans="2:5" x14ac:dyDescent="0.25">
      <c r="B311" s="18"/>
      <c r="C311" s="18"/>
      <c r="E311" s="18"/>
    </row>
    <row r="312" spans="2:5" x14ac:dyDescent="0.25">
      <c r="B312" s="18"/>
      <c r="C312" s="18"/>
      <c r="E312" s="18"/>
    </row>
    <row r="313" spans="2:5" x14ac:dyDescent="0.25">
      <c r="B313" s="18"/>
      <c r="C313" s="18"/>
      <c r="E313" s="18"/>
    </row>
    <row r="314" spans="2:5" x14ac:dyDescent="0.25">
      <c r="B314" s="18"/>
      <c r="C314" s="18"/>
      <c r="E314" s="18"/>
    </row>
    <row r="315" spans="2:5" x14ac:dyDescent="0.25">
      <c r="B315" s="18"/>
      <c r="C315" s="18"/>
      <c r="E315" s="18"/>
    </row>
    <row r="316" spans="2:5" x14ac:dyDescent="0.25">
      <c r="B316" s="18"/>
      <c r="C316" s="18"/>
      <c r="E316" s="18"/>
    </row>
    <row r="317" spans="2:5" x14ac:dyDescent="0.25">
      <c r="B317" s="18"/>
      <c r="C317" s="18"/>
      <c r="E317" s="18"/>
    </row>
    <row r="318" spans="2:5" x14ac:dyDescent="0.25">
      <c r="B318" s="18"/>
      <c r="C318" s="18"/>
      <c r="E318" s="18"/>
    </row>
    <row r="319" spans="2:5" x14ac:dyDescent="0.25">
      <c r="B319" s="18"/>
      <c r="C319" s="18"/>
      <c r="E319" s="18"/>
    </row>
    <row r="320" spans="2:5" x14ac:dyDescent="0.25">
      <c r="B320" s="18"/>
      <c r="C320" s="18"/>
      <c r="E320" s="18"/>
    </row>
    <row r="321" spans="2:5" x14ac:dyDescent="0.25">
      <c r="B321" s="18"/>
      <c r="C321" s="18"/>
      <c r="E321" s="18"/>
    </row>
    <row r="322" spans="2:5" x14ac:dyDescent="0.25">
      <c r="B322" s="18"/>
      <c r="C322" s="18"/>
      <c r="E322" s="18"/>
    </row>
    <row r="323" spans="2:5" x14ac:dyDescent="0.25">
      <c r="B323" s="18"/>
      <c r="C323" s="18"/>
      <c r="E323" s="18"/>
    </row>
    <row r="324" spans="2:5" x14ac:dyDescent="0.25">
      <c r="B324" s="18"/>
      <c r="C324" s="18"/>
      <c r="E324" s="18"/>
    </row>
    <row r="325" spans="2:5" x14ac:dyDescent="0.25">
      <c r="B325" s="18"/>
      <c r="C325" s="18"/>
      <c r="E325" s="18"/>
    </row>
    <row r="326" spans="2:5" x14ac:dyDescent="0.25">
      <c r="B326" s="18"/>
      <c r="C326" s="18"/>
      <c r="E326" s="18"/>
    </row>
    <row r="327" spans="2:5" x14ac:dyDescent="0.25">
      <c r="B327" s="18"/>
      <c r="C327" s="18"/>
      <c r="E327" s="18"/>
    </row>
    <row r="328" spans="2:5" x14ac:dyDescent="0.25">
      <c r="B328" s="18"/>
      <c r="C328" s="18"/>
      <c r="E328" s="18"/>
    </row>
    <row r="329" spans="2:5" x14ac:dyDescent="0.25">
      <c r="B329" s="18"/>
      <c r="C329" s="18"/>
      <c r="E329" s="18"/>
    </row>
    <row r="330" spans="2:5" x14ac:dyDescent="0.25">
      <c r="B330" s="18"/>
      <c r="C330" s="18"/>
      <c r="E330" s="18"/>
    </row>
    <row r="331" spans="2:5" x14ac:dyDescent="0.25">
      <c r="B331" s="18"/>
      <c r="C331" s="18"/>
      <c r="E331" s="18"/>
    </row>
    <row r="332" spans="2:5" x14ac:dyDescent="0.25">
      <c r="B332" s="18"/>
      <c r="C332" s="18"/>
      <c r="E332" s="18"/>
    </row>
    <row r="333" spans="2:5" x14ac:dyDescent="0.25">
      <c r="B333" s="18"/>
      <c r="C333" s="18"/>
      <c r="E333" s="18"/>
    </row>
    <row r="334" spans="2:5" x14ac:dyDescent="0.25">
      <c r="B334" s="18"/>
      <c r="C334" s="18"/>
      <c r="E334" s="18"/>
    </row>
    <row r="335" spans="2:5" x14ac:dyDescent="0.25">
      <c r="B335" s="18"/>
      <c r="C335" s="18"/>
      <c r="E335" s="18"/>
    </row>
    <row r="336" spans="2:5" x14ac:dyDescent="0.25">
      <c r="B336" s="18"/>
      <c r="C336" s="18"/>
      <c r="E336" s="18"/>
    </row>
    <row r="337" spans="2:5" x14ac:dyDescent="0.25">
      <c r="B337" s="18"/>
      <c r="C337" s="18"/>
      <c r="E337" s="18"/>
    </row>
    <row r="338" spans="2:5" x14ac:dyDescent="0.25">
      <c r="B338" s="18"/>
      <c r="C338" s="18"/>
      <c r="E338" s="18"/>
    </row>
    <row r="339" spans="2:5" x14ac:dyDescent="0.25">
      <c r="B339" s="18"/>
      <c r="C339" s="18"/>
      <c r="E339" s="18"/>
    </row>
    <row r="340" spans="2:5" x14ac:dyDescent="0.25">
      <c r="B340" s="18"/>
      <c r="C340" s="18"/>
      <c r="E340" s="18"/>
    </row>
    <row r="341" spans="2:5" x14ac:dyDescent="0.25">
      <c r="B341" s="18"/>
      <c r="C341" s="18"/>
      <c r="E341" s="18"/>
    </row>
    <row r="342" spans="2:5" x14ac:dyDescent="0.25">
      <c r="B342" s="18"/>
      <c r="C342" s="18"/>
      <c r="E342" s="18"/>
    </row>
    <row r="343" spans="2:5" x14ac:dyDescent="0.25">
      <c r="B343" s="18"/>
      <c r="C343" s="18"/>
      <c r="E343" s="18"/>
    </row>
    <row r="344" spans="2:5" x14ac:dyDescent="0.25">
      <c r="B344" s="18"/>
      <c r="C344" s="18"/>
      <c r="E344" s="18"/>
    </row>
    <row r="345" spans="2:5" x14ac:dyDescent="0.25">
      <c r="B345" s="18"/>
      <c r="C345" s="18"/>
      <c r="E345" s="18"/>
    </row>
    <row r="346" spans="2:5" x14ac:dyDescent="0.25">
      <c r="B346" s="18"/>
      <c r="C346" s="18"/>
      <c r="E346" s="18"/>
    </row>
    <row r="347" spans="2:5" x14ac:dyDescent="0.25">
      <c r="B347" s="18"/>
      <c r="C347" s="18"/>
      <c r="E347" s="18"/>
    </row>
    <row r="348" spans="2:5" x14ac:dyDescent="0.25">
      <c r="B348" s="18"/>
      <c r="C348" s="18"/>
      <c r="E348" s="18"/>
    </row>
    <row r="349" spans="2:5" x14ac:dyDescent="0.25">
      <c r="B349" s="18"/>
      <c r="C349" s="18"/>
      <c r="E349" s="18"/>
    </row>
    <row r="350" spans="2:5" x14ac:dyDescent="0.25">
      <c r="B350" s="18"/>
      <c r="C350" s="18"/>
      <c r="E350" s="18"/>
    </row>
    <row r="351" spans="2:5" x14ac:dyDescent="0.25">
      <c r="B351" s="18"/>
      <c r="C351" s="18"/>
      <c r="E351" s="18"/>
    </row>
    <row r="352" spans="2:5" x14ac:dyDescent="0.25">
      <c r="B352" s="18"/>
      <c r="C352" s="18"/>
      <c r="E352" s="18"/>
    </row>
    <row r="353" spans="2:5" x14ac:dyDescent="0.25">
      <c r="B353" s="18"/>
      <c r="C353" s="18"/>
      <c r="E353" s="18"/>
    </row>
    <row r="354" spans="2:5" x14ac:dyDescent="0.25">
      <c r="B354" s="18"/>
      <c r="C354" s="18"/>
      <c r="E354" s="18"/>
    </row>
    <row r="355" spans="2:5" x14ac:dyDescent="0.25">
      <c r="B355" s="18"/>
      <c r="C355" s="18"/>
      <c r="E355" s="18"/>
    </row>
    <row r="356" spans="2:5" x14ac:dyDescent="0.25">
      <c r="B356" s="18"/>
      <c r="C356" s="18"/>
      <c r="E356" s="18"/>
    </row>
    <row r="357" spans="2:5" x14ac:dyDescent="0.25">
      <c r="B357" s="18"/>
      <c r="C357" s="18"/>
      <c r="E357" s="18"/>
    </row>
    <row r="358" spans="2:5" x14ac:dyDescent="0.25">
      <c r="B358" s="18"/>
      <c r="C358" s="18"/>
      <c r="E358" s="18"/>
    </row>
    <row r="359" spans="2:5" x14ac:dyDescent="0.25">
      <c r="B359" s="18"/>
      <c r="C359" s="18"/>
      <c r="E359" s="18"/>
    </row>
    <row r="360" spans="2:5" x14ac:dyDescent="0.25">
      <c r="B360" s="18"/>
      <c r="C360" s="18"/>
      <c r="E360" s="18"/>
    </row>
    <row r="361" spans="2:5" x14ac:dyDescent="0.25">
      <c r="B361" s="18"/>
      <c r="C361" s="18"/>
      <c r="E361" s="18"/>
    </row>
    <row r="362" spans="2:5" x14ac:dyDescent="0.25">
      <c r="B362" s="18"/>
      <c r="C362" s="18"/>
      <c r="E362" s="18"/>
    </row>
    <row r="363" spans="2:5" x14ac:dyDescent="0.25">
      <c r="B363" s="18"/>
      <c r="C363" s="18"/>
      <c r="E363" s="18"/>
    </row>
    <row r="364" spans="2:5" x14ac:dyDescent="0.25">
      <c r="B364" s="18"/>
      <c r="C364" s="18"/>
      <c r="E364" s="18"/>
    </row>
    <row r="365" spans="2:5" x14ac:dyDescent="0.25">
      <c r="B365" s="18"/>
      <c r="C365" s="18"/>
      <c r="E365" s="18"/>
    </row>
    <row r="366" spans="2:5" x14ac:dyDescent="0.25">
      <c r="B366" s="18"/>
      <c r="C366" s="18"/>
      <c r="E366" s="18"/>
    </row>
    <row r="367" spans="2:5" x14ac:dyDescent="0.25">
      <c r="B367" s="18"/>
      <c r="C367" s="18"/>
      <c r="E367" s="18"/>
    </row>
    <row r="368" spans="2:5" x14ac:dyDescent="0.25">
      <c r="B368" s="18"/>
      <c r="C368" s="18"/>
      <c r="E368" s="18"/>
    </row>
    <row r="369" spans="2:5" x14ac:dyDescent="0.25">
      <c r="B369" s="18"/>
      <c r="C369" s="18"/>
      <c r="E369" s="18"/>
    </row>
    <row r="370" spans="2:5" x14ac:dyDescent="0.25">
      <c r="B370" s="18"/>
      <c r="C370" s="18"/>
      <c r="E370" s="18"/>
    </row>
    <row r="371" spans="2:5" x14ac:dyDescent="0.25">
      <c r="B371" s="18"/>
      <c r="C371" s="18"/>
      <c r="E371" s="18"/>
    </row>
    <row r="372" spans="2:5" x14ac:dyDescent="0.25">
      <c r="B372" s="18"/>
      <c r="C372" s="18"/>
      <c r="E372" s="18"/>
    </row>
    <row r="373" spans="2:5" x14ac:dyDescent="0.25">
      <c r="B373" s="18"/>
      <c r="C373" s="18"/>
      <c r="E373" s="18"/>
    </row>
    <row r="374" spans="2:5" x14ac:dyDescent="0.25">
      <c r="B374" s="18"/>
      <c r="C374" s="18"/>
      <c r="E374" s="18"/>
    </row>
    <row r="375" spans="2:5" x14ac:dyDescent="0.25">
      <c r="B375" s="18"/>
      <c r="C375" s="18"/>
      <c r="E375" s="18"/>
    </row>
    <row r="376" spans="2:5" x14ac:dyDescent="0.25">
      <c r="B376" s="18"/>
      <c r="C376" s="18"/>
      <c r="E376" s="18"/>
    </row>
    <row r="377" spans="2:5" x14ac:dyDescent="0.25">
      <c r="B377" s="18"/>
      <c r="C377" s="18"/>
      <c r="E377" s="18"/>
    </row>
    <row r="378" spans="2:5" x14ac:dyDescent="0.25">
      <c r="B378" s="18"/>
      <c r="C378" s="18"/>
      <c r="E378" s="18"/>
    </row>
    <row r="379" spans="2:5" x14ac:dyDescent="0.25">
      <c r="B379" s="18"/>
      <c r="C379" s="18"/>
      <c r="E379" s="18"/>
    </row>
    <row r="380" spans="2:5" x14ac:dyDescent="0.25">
      <c r="B380" s="18"/>
      <c r="C380" s="18"/>
      <c r="E380" s="18"/>
    </row>
    <row r="381" spans="2:5" x14ac:dyDescent="0.25">
      <c r="B381" s="18"/>
      <c r="C381" s="18"/>
      <c r="E381" s="18"/>
    </row>
    <row r="382" spans="2:5" x14ac:dyDescent="0.25">
      <c r="B382" s="18"/>
      <c r="C382" s="18"/>
      <c r="E382" s="18"/>
    </row>
    <row r="383" spans="2:5" x14ac:dyDescent="0.25">
      <c r="B383" s="18"/>
      <c r="C383" s="18"/>
      <c r="E383" s="18"/>
    </row>
    <row r="384" spans="2:5" x14ac:dyDescent="0.25">
      <c r="B384" s="18"/>
      <c r="C384" s="18"/>
      <c r="E384" s="18"/>
    </row>
    <row r="385" spans="2:5" x14ac:dyDescent="0.25">
      <c r="B385" s="18"/>
      <c r="C385" s="18"/>
      <c r="E385" s="18"/>
    </row>
    <row r="386" spans="2:5" x14ac:dyDescent="0.25">
      <c r="B386" s="18"/>
      <c r="C386" s="18"/>
      <c r="E386" s="18"/>
    </row>
    <row r="387" spans="2:5" x14ac:dyDescent="0.25">
      <c r="B387" s="18"/>
      <c r="C387" s="18"/>
      <c r="E387" s="18"/>
    </row>
    <row r="388" spans="2:5" x14ac:dyDescent="0.25">
      <c r="B388" s="18"/>
      <c r="C388" s="18"/>
      <c r="E388" s="18"/>
    </row>
    <row r="389" spans="2:5" x14ac:dyDescent="0.25">
      <c r="B389" s="18"/>
      <c r="C389" s="18"/>
      <c r="E389" s="18"/>
    </row>
    <row r="390" spans="2:5" x14ac:dyDescent="0.25">
      <c r="B390" s="18"/>
      <c r="C390" s="18"/>
      <c r="E390" s="18"/>
    </row>
    <row r="391" spans="2:5" x14ac:dyDescent="0.25">
      <c r="B391" s="18"/>
      <c r="C391" s="18"/>
      <c r="E391" s="18"/>
    </row>
    <row r="392" spans="2:5" x14ac:dyDescent="0.25">
      <c r="B392" s="18"/>
      <c r="C392" s="18"/>
      <c r="E392" s="18"/>
    </row>
    <row r="393" spans="2:5" x14ac:dyDescent="0.25">
      <c r="B393" s="18"/>
      <c r="C393" s="18"/>
      <c r="E393" s="18"/>
    </row>
    <row r="394" spans="2:5" x14ac:dyDescent="0.25">
      <c r="B394" s="18"/>
      <c r="C394" s="18"/>
      <c r="E394" s="18"/>
    </row>
    <row r="395" spans="2:5" x14ac:dyDescent="0.25">
      <c r="B395" s="18"/>
      <c r="C395" s="18"/>
      <c r="E395" s="18"/>
    </row>
    <row r="396" spans="2:5" x14ac:dyDescent="0.25">
      <c r="B396" s="18"/>
      <c r="C396" s="18"/>
      <c r="E396" s="18"/>
    </row>
    <row r="397" spans="2:5" x14ac:dyDescent="0.25">
      <c r="B397" s="18"/>
      <c r="C397" s="18"/>
      <c r="E397" s="18"/>
    </row>
    <row r="398" spans="2:5" x14ac:dyDescent="0.25">
      <c r="B398" s="18"/>
      <c r="C398" s="18"/>
      <c r="E398" s="18"/>
    </row>
    <row r="399" spans="2:5" x14ac:dyDescent="0.25">
      <c r="B399" s="18"/>
      <c r="C399" s="18"/>
      <c r="E399" s="18"/>
    </row>
    <row r="400" spans="2:5" x14ac:dyDescent="0.25">
      <c r="B400" s="18"/>
      <c r="C400" s="18"/>
      <c r="E400" s="18"/>
    </row>
    <row r="401" spans="2:5" x14ac:dyDescent="0.25">
      <c r="B401" s="18"/>
      <c r="C401" s="18"/>
      <c r="E401" s="18"/>
    </row>
    <row r="402" spans="2:5" x14ac:dyDescent="0.25">
      <c r="B402" s="18"/>
      <c r="C402" s="18"/>
      <c r="E402" s="18"/>
    </row>
    <row r="403" spans="2:5" x14ac:dyDescent="0.25">
      <c r="B403" s="18"/>
      <c r="C403" s="18"/>
      <c r="E403" s="18"/>
    </row>
    <row r="404" spans="2:5" x14ac:dyDescent="0.25">
      <c r="B404" s="18"/>
      <c r="C404" s="18"/>
      <c r="E404" s="18"/>
    </row>
    <row r="405" spans="2:5" x14ac:dyDescent="0.25">
      <c r="B405" s="18"/>
      <c r="C405" s="18"/>
      <c r="E405" s="18"/>
    </row>
    <row r="406" spans="2:5" x14ac:dyDescent="0.25">
      <c r="B406" s="18"/>
      <c r="C406" s="18"/>
      <c r="E406" s="18"/>
    </row>
    <row r="407" spans="2:5" x14ac:dyDescent="0.25">
      <c r="B407" s="18"/>
      <c r="C407" s="18"/>
      <c r="E407" s="18"/>
    </row>
    <row r="408" spans="2:5" x14ac:dyDescent="0.25">
      <c r="B408" s="18"/>
      <c r="C408" s="18"/>
      <c r="E408" s="18"/>
    </row>
    <row r="409" spans="2:5" x14ac:dyDescent="0.25">
      <c r="B409" s="18"/>
      <c r="C409" s="18"/>
      <c r="E409" s="18"/>
    </row>
    <row r="410" spans="2:5" x14ac:dyDescent="0.25">
      <c r="B410" s="18"/>
      <c r="C410" s="18"/>
      <c r="E410" s="18"/>
    </row>
    <row r="411" spans="2:5" x14ac:dyDescent="0.25">
      <c r="B411" s="18"/>
      <c r="C411" s="18"/>
      <c r="E411" s="18"/>
    </row>
    <row r="412" spans="2:5" x14ac:dyDescent="0.25">
      <c r="B412" s="18"/>
      <c r="C412" s="18"/>
      <c r="E412" s="18"/>
    </row>
    <row r="413" spans="2:5" x14ac:dyDescent="0.25">
      <c r="B413" s="18"/>
      <c r="C413" s="18"/>
      <c r="E413" s="18"/>
    </row>
    <row r="414" spans="2:5" x14ac:dyDescent="0.25">
      <c r="B414" s="18"/>
      <c r="C414" s="18"/>
      <c r="E414" s="18"/>
    </row>
    <row r="415" spans="2:5" x14ac:dyDescent="0.25">
      <c r="B415" s="18"/>
      <c r="C415" s="18"/>
      <c r="E415" s="18"/>
    </row>
    <row r="416" spans="2:5" x14ac:dyDescent="0.25">
      <c r="B416" s="18"/>
      <c r="C416" s="18"/>
      <c r="E416" s="18"/>
    </row>
    <row r="417" spans="2:5" x14ac:dyDescent="0.25">
      <c r="B417" s="18"/>
      <c r="C417" s="18"/>
      <c r="E417" s="18"/>
    </row>
    <row r="418" spans="2:5" x14ac:dyDescent="0.25">
      <c r="B418" s="18"/>
      <c r="C418" s="18"/>
      <c r="E418" s="18"/>
    </row>
    <row r="419" spans="2:5" x14ac:dyDescent="0.25">
      <c r="B419" s="18"/>
      <c r="C419" s="18"/>
      <c r="E419" s="18"/>
    </row>
    <row r="420" spans="2:5" x14ac:dyDescent="0.25">
      <c r="B420" s="18"/>
      <c r="C420" s="18"/>
      <c r="E420" s="18"/>
    </row>
    <row r="421" spans="2:5" x14ac:dyDescent="0.25">
      <c r="B421" s="18"/>
      <c r="C421" s="18"/>
      <c r="E421" s="18"/>
    </row>
    <row r="422" spans="2:5" x14ac:dyDescent="0.25">
      <c r="B422" s="18"/>
      <c r="C422" s="18"/>
      <c r="E422" s="18"/>
    </row>
    <row r="423" spans="2:5" x14ac:dyDescent="0.25">
      <c r="B423" s="18"/>
      <c r="C423" s="18"/>
      <c r="E423" s="18"/>
    </row>
    <row r="424" spans="2:5" x14ac:dyDescent="0.25">
      <c r="B424" s="18"/>
      <c r="C424" s="18"/>
      <c r="E424" s="18"/>
    </row>
    <row r="425" spans="2:5" x14ac:dyDescent="0.25">
      <c r="B425" s="18"/>
      <c r="C425" s="18"/>
      <c r="E425" s="18"/>
    </row>
    <row r="426" spans="2:5" x14ac:dyDescent="0.25">
      <c r="B426" s="18"/>
      <c r="C426" s="18"/>
      <c r="E426" s="18"/>
    </row>
    <row r="427" spans="2:5" x14ac:dyDescent="0.25">
      <c r="B427" s="18"/>
      <c r="C427" s="18"/>
      <c r="E427" s="18"/>
    </row>
    <row r="428" spans="2:5" x14ac:dyDescent="0.25">
      <c r="B428" s="18"/>
      <c r="C428" s="18"/>
      <c r="E428" s="18"/>
    </row>
    <row r="429" spans="2:5" x14ac:dyDescent="0.25">
      <c r="B429" s="18"/>
      <c r="C429" s="18"/>
      <c r="E429" s="18"/>
    </row>
    <row r="430" spans="2:5" x14ac:dyDescent="0.25">
      <c r="B430" s="18"/>
      <c r="C430" s="18"/>
      <c r="E430" s="18"/>
    </row>
    <row r="431" spans="2:5" x14ac:dyDescent="0.25">
      <c r="B431" s="18"/>
      <c r="C431" s="18"/>
      <c r="E431" s="18"/>
    </row>
    <row r="432" spans="2:5" x14ac:dyDescent="0.25">
      <c r="B432" s="18"/>
      <c r="C432" s="18"/>
      <c r="E432" s="18"/>
    </row>
    <row r="433" spans="2:5" x14ac:dyDescent="0.25">
      <c r="B433" s="18"/>
      <c r="C433" s="18"/>
      <c r="E433" s="18"/>
    </row>
    <row r="434" spans="2:5" x14ac:dyDescent="0.25">
      <c r="B434" s="18"/>
      <c r="C434" s="18"/>
      <c r="E434" s="18"/>
    </row>
    <row r="435" spans="2:5" x14ac:dyDescent="0.25">
      <c r="B435" s="18"/>
      <c r="C435" s="18"/>
      <c r="E435" s="18"/>
    </row>
    <row r="436" spans="2:5" x14ac:dyDescent="0.25">
      <c r="B436" s="18"/>
      <c r="C436" s="18"/>
      <c r="E436" s="18"/>
    </row>
    <row r="437" spans="2:5" x14ac:dyDescent="0.25">
      <c r="B437" s="18"/>
      <c r="C437" s="18"/>
      <c r="E437" s="18"/>
    </row>
    <row r="438" spans="2:5" x14ac:dyDescent="0.25">
      <c r="B438" s="18"/>
      <c r="C438" s="18"/>
      <c r="E438" s="18"/>
    </row>
    <row r="439" spans="2:5" x14ac:dyDescent="0.25">
      <c r="B439" s="18"/>
      <c r="C439" s="18"/>
      <c r="E439" s="18"/>
    </row>
    <row r="440" spans="2:5" x14ac:dyDescent="0.25">
      <c r="B440" s="18"/>
      <c r="C440" s="18"/>
      <c r="E440" s="18"/>
    </row>
    <row r="441" spans="2:5" x14ac:dyDescent="0.25">
      <c r="B441" s="18"/>
      <c r="C441" s="18"/>
      <c r="E441" s="18"/>
    </row>
    <row r="442" spans="2:5" x14ac:dyDescent="0.25">
      <c r="B442" s="18"/>
      <c r="C442" s="18"/>
      <c r="E442" s="18"/>
    </row>
    <row r="443" spans="2:5" x14ac:dyDescent="0.25">
      <c r="B443" s="18"/>
      <c r="C443" s="18"/>
      <c r="E443" s="18"/>
    </row>
    <row r="444" spans="2:5" x14ac:dyDescent="0.25">
      <c r="B444" s="18"/>
      <c r="C444" s="18"/>
      <c r="E444" s="18"/>
    </row>
    <row r="445" spans="2:5" x14ac:dyDescent="0.25">
      <c r="B445" s="18"/>
      <c r="C445" s="18"/>
      <c r="E445" s="18"/>
    </row>
    <row r="446" spans="2:5" x14ac:dyDescent="0.25">
      <c r="B446" s="18"/>
      <c r="C446" s="18"/>
      <c r="E446" s="18"/>
    </row>
    <row r="447" spans="2:5" x14ac:dyDescent="0.25">
      <c r="B447" s="18"/>
      <c r="C447" s="18"/>
      <c r="E447" s="18"/>
    </row>
    <row r="448" spans="2:5" x14ac:dyDescent="0.25">
      <c r="B448" s="18"/>
      <c r="C448" s="18"/>
      <c r="E448" s="18"/>
    </row>
    <row r="449" spans="2:5" x14ac:dyDescent="0.25">
      <c r="B449" s="18"/>
      <c r="C449" s="18"/>
      <c r="E449" s="18"/>
    </row>
    <row r="450" spans="2:5" x14ac:dyDescent="0.25">
      <c r="B450" s="18"/>
      <c r="C450" s="18"/>
      <c r="E450" s="18"/>
    </row>
    <row r="451" spans="2:5" x14ac:dyDescent="0.25">
      <c r="B451" s="18"/>
      <c r="C451" s="18"/>
      <c r="E451" s="18"/>
    </row>
    <row r="452" spans="2:5" x14ac:dyDescent="0.25">
      <c r="B452" s="18"/>
      <c r="C452" s="18"/>
      <c r="E452" s="18"/>
    </row>
    <row r="453" spans="2:5" x14ac:dyDescent="0.25">
      <c r="B453" s="18"/>
      <c r="C453" s="18"/>
      <c r="E453" s="18"/>
    </row>
    <row r="454" spans="2:5" x14ac:dyDescent="0.25">
      <c r="B454" s="18"/>
      <c r="C454" s="18"/>
      <c r="E454" s="18"/>
    </row>
    <row r="455" spans="2:5" x14ac:dyDescent="0.25">
      <c r="B455" s="18"/>
      <c r="C455" s="18"/>
      <c r="E455" s="18"/>
    </row>
    <row r="456" spans="2:5" x14ac:dyDescent="0.25">
      <c r="B456" s="18"/>
      <c r="C456" s="18"/>
      <c r="E456" s="18"/>
    </row>
    <row r="457" spans="2:5" x14ac:dyDescent="0.25">
      <c r="B457" s="18"/>
      <c r="C457" s="18"/>
      <c r="E457" s="18"/>
    </row>
    <row r="458" spans="2:5" x14ac:dyDescent="0.25">
      <c r="B458" s="18"/>
      <c r="C458" s="18"/>
      <c r="E458" s="18"/>
    </row>
    <row r="459" spans="2:5" x14ac:dyDescent="0.25">
      <c r="B459" s="18"/>
      <c r="C459" s="18"/>
      <c r="E459" s="18"/>
    </row>
    <row r="460" spans="2:5" x14ac:dyDescent="0.25">
      <c r="B460" s="18"/>
      <c r="C460" s="18"/>
      <c r="E460" s="18"/>
    </row>
    <row r="461" spans="2:5" x14ac:dyDescent="0.25">
      <c r="B461" s="18"/>
      <c r="C461" s="18"/>
      <c r="E461" s="18"/>
    </row>
    <row r="462" spans="2:5" x14ac:dyDescent="0.25">
      <c r="B462" s="18"/>
      <c r="C462" s="18"/>
      <c r="E462" s="18"/>
    </row>
    <row r="463" spans="2:5" x14ac:dyDescent="0.25">
      <c r="B463" s="18"/>
      <c r="C463" s="18"/>
      <c r="E463" s="18"/>
    </row>
    <row r="464" spans="2:5" x14ac:dyDescent="0.25">
      <c r="B464" s="18"/>
      <c r="C464" s="18"/>
      <c r="E464" s="18"/>
    </row>
    <row r="465" spans="2:5" x14ac:dyDescent="0.25">
      <c r="B465" s="18"/>
      <c r="C465" s="18"/>
      <c r="E465" s="18"/>
    </row>
    <row r="466" spans="2:5" x14ac:dyDescent="0.25">
      <c r="B466" s="18"/>
      <c r="C466" s="18"/>
      <c r="E466" s="18"/>
    </row>
    <row r="467" spans="2:5" x14ac:dyDescent="0.25">
      <c r="B467" s="18"/>
      <c r="C467" s="18"/>
      <c r="E467" s="18"/>
    </row>
    <row r="468" spans="2:5" x14ac:dyDescent="0.25">
      <c r="B468" s="18"/>
      <c r="C468" s="18"/>
      <c r="E468" s="18"/>
    </row>
    <row r="469" spans="2:5" x14ac:dyDescent="0.25">
      <c r="B469" s="18"/>
      <c r="C469" s="18"/>
      <c r="E469" s="18"/>
    </row>
    <row r="470" spans="2:5" x14ac:dyDescent="0.25">
      <c r="B470" s="18"/>
      <c r="C470" s="18"/>
      <c r="E470" s="18"/>
    </row>
    <row r="471" spans="2:5" x14ac:dyDescent="0.25">
      <c r="B471" s="18"/>
      <c r="C471" s="18"/>
      <c r="E471" s="18"/>
    </row>
    <row r="472" spans="2:5" x14ac:dyDescent="0.25">
      <c r="B472" s="18"/>
      <c r="C472" s="18"/>
      <c r="E472" s="18"/>
    </row>
    <row r="473" spans="2:5" x14ac:dyDescent="0.25">
      <c r="B473" s="18"/>
      <c r="C473" s="18"/>
      <c r="E473" s="18"/>
    </row>
    <row r="474" spans="2:5" x14ac:dyDescent="0.25">
      <c r="B474" s="18"/>
      <c r="C474" s="18"/>
      <c r="E474" s="18"/>
    </row>
    <row r="475" spans="2:5" x14ac:dyDescent="0.25">
      <c r="B475" s="18"/>
      <c r="C475" s="18"/>
      <c r="E475" s="18"/>
    </row>
    <row r="476" spans="2:5" x14ac:dyDescent="0.25">
      <c r="B476" s="18"/>
      <c r="C476" s="18"/>
      <c r="E476" s="18"/>
    </row>
    <row r="477" spans="2:5" x14ac:dyDescent="0.25">
      <c r="B477" s="18"/>
      <c r="C477" s="18"/>
      <c r="E477" s="18"/>
    </row>
    <row r="478" spans="2:5" x14ac:dyDescent="0.25">
      <c r="B478" s="18"/>
      <c r="C478" s="18"/>
      <c r="E478" s="18"/>
    </row>
    <row r="479" spans="2:5" x14ac:dyDescent="0.25">
      <c r="B479" s="18"/>
      <c r="C479" s="18"/>
      <c r="E479" s="18"/>
    </row>
    <row r="480" spans="2:5" x14ac:dyDescent="0.25">
      <c r="B480" s="18"/>
      <c r="C480" s="18"/>
      <c r="E480" s="18"/>
    </row>
    <row r="481" spans="2:5" x14ac:dyDescent="0.25">
      <c r="B481" s="18"/>
      <c r="C481" s="18"/>
      <c r="E481" s="18"/>
    </row>
    <row r="482" spans="2:5" x14ac:dyDescent="0.25">
      <c r="B482" s="18"/>
      <c r="C482" s="18"/>
      <c r="E482" s="18"/>
    </row>
    <row r="483" spans="2:5" x14ac:dyDescent="0.25">
      <c r="B483" s="18"/>
      <c r="C483" s="18"/>
      <c r="E483" s="18"/>
    </row>
    <row r="484" spans="2:5" x14ac:dyDescent="0.25">
      <c r="B484" s="18"/>
      <c r="C484" s="18"/>
      <c r="E484" s="18"/>
    </row>
    <row r="485" spans="2:5" x14ac:dyDescent="0.25">
      <c r="B485" s="18"/>
      <c r="C485" s="18"/>
      <c r="E485" s="18"/>
    </row>
    <row r="486" spans="2:5" x14ac:dyDescent="0.25">
      <c r="B486" s="18"/>
      <c r="C486" s="18"/>
      <c r="E486" s="18"/>
    </row>
    <row r="487" spans="2:5" x14ac:dyDescent="0.25">
      <c r="B487" s="18"/>
      <c r="C487" s="18"/>
      <c r="E487" s="18"/>
    </row>
    <row r="488" spans="2:5" x14ac:dyDescent="0.25">
      <c r="B488" s="18"/>
      <c r="C488" s="18"/>
      <c r="E488" s="18"/>
    </row>
    <row r="489" spans="2:5" x14ac:dyDescent="0.25">
      <c r="B489" s="18"/>
      <c r="C489" s="18"/>
      <c r="E489" s="18"/>
    </row>
    <row r="490" spans="2:5" x14ac:dyDescent="0.25">
      <c r="B490" s="18"/>
      <c r="C490" s="18"/>
      <c r="E490" s="18"/>
    </row>
    <row r="491" spans="2:5" x14ac:dyDescent="0.25">
      <c r="B491" s="18"/>
      <c r="C491" s="18"/>
      <c r="E491" s="18"/>
    </row>
    <row r="492" spans="2:5" x14ac:dyDescent="0.25">
      <c r="B492" s="18"/>
      <c r="C492" s="18"/>
      <c r="E492" s="18"/>
    </row>
    <row r="493" spans="2:5" x14ac:dyDescent="0.25">
      <c r="B493" s="18"/>
      <c r="C493" s="18"/>
      <c r="E493" s="18"/>
    </row>
    <row r="494" spans="2:5" x14ac:dyDescent="0.25">
      <c r="B494" s="18"/>
      <c r="C494" s="18"/>
      <c r="E494" s="18"/>
    </row>
    <row r="495" spans="2:5" x14ac:dyDescent="0.25">
      <c r="B495" s="18"/>
      <c r="C495" s="18"/>
      <c r="E495" s="18"/>
    </row>
    <row r="496" spans="2:5" x14ac:dyDescent="0.25">
      <c r="B496" s="18"/>
      <c r="C496" s="18"/>
      <c r="E496" s="18"/>
    </row>
    <row r="497" spans="2:5" x14ac:dyDescent="0.25">
      <c r="B497" s="18"/>
      <c r="C497" s="18"/>
      <c r="E497" s="18"/>
    </row>
    <row r="498" spans="2:5" x14ac:dyDescent="0.25">
      <c r="B498" s="18"/>
      <c r="C498" s="18"/>
      <c r="E498" s="18"/>
    </row>
    <row r="499" spans="2:5" x14ac:dyDescent="0.25">
      <c r="B499" s="18"/>
      <c r="C499" s="18"/>
      <c r="E499" s="18"/>
    </row>
    <row r="500" spans="2:5" x14ac:dyDescent="0.25">
      <c r="B500" s="18"/>
      <c r="C500" s="18"/>
      <c r="E500" s="18"/>
    </row>
    <row r="501" spans="2:5" x14ac:dyDescent="0.25">
      <c r="B501" s="18"/>
      <c r="C501" s="18"/>
      <c r="E501" s="18"/>
    </row>
    <row r="502" spans="2:5" x14ac:dyDescent="0.25">
      <c r="B502" s="18"/>
      <c r="C502" s="18"/>
      <c r="E502" s="18"/>
    </row>
    <row r="503" spans="2:5" x14ac:dyDescent="0.25">
      <c r="B503" s="18"/>
      <c r="C503" s="18"/>
      <c r="E503" s="18"/>
    </row>
    <row r="504" spans="2:5" x14ac:dyDescent="0.25">
      <c r="B504" s="18"/>
      <c r="C504" s="18"/>
      <c r="E504" s="18"/>
    </row>
    <row r="505" spans="2:5" x14ac:dyDescent="0.25">
      <c r="B505" s="18"/>
      <c r="C505" s="18"/>
      <c r="E505" s="18"/>
    </row>
    <row r="506" spans="2:5" x14ac:dyDescent="0.25">
      <c r="B506" s="18"/>
      <c r="C506" s="18"/>
      <c r="E506" s="18"/>
    </row>
    <row r="507" spans="2:5" x14ac:dyDescent="0.25">
      <c r="B507" s="18"/>
      <c r="C507" s="18"/>
      <c r="E507" s="18"/>
    </row>
    <row r="508" spans="2:5" x14ac:dyDescent="0.25">
      <c r="B508" s="18"/>
      <c r="C508" s="18"/>
      <c r="E508" s="18"/>
    </row>
    <row r="509" spans="2:5" x14ac:dyDescent="0.25">
      <c r="B509" s="18"/>
      <c r="C509" s="18"/>
      <c r="E509" s="18"/>
    </row>
    <row r="510" spans="2:5" x14ac:dyDescent="0.25">
      <c r="B510" s="18"/>
      <c r="C510" s="18"/>
      <c r="E510" s="18"/>
    </row>
    <row r="511" spans="2:5" x14ac:dyDescent="0.25">
      <c r="B511" s="18"/>
      <c r="C511" s="18"/>
      <c r="E511" s="18"/>
    </row>
    <row r="512" spans="2:5" x14ac:dyDescent="0.25">
      <c r="B512" s="18"/>
      <c r="C512" s="18"/>
      <c r="E512" s="18"/>
    </row>
    <row r="513" spans="2:5" x14ac:dyDescent="0.25">
      <c r="B513" s="18"/>
      <c r="C513" s="18"/>
      <c r="E513" s="18"/>
    </row>
    <row r="514" spans="2:5" x14ac:dyDescent="0.25">
      <c r="B514" s="18"/>
      <c r="C514" s="18"/>
      <c r="E514" s="18"/>
    </row>
    <row r="515" spans="2:5" x14ac:dyDescent="0.25">
      <c r="B515" s="18"/>
      <c r="C515" s="18"/>
      <c r="E515" s="18"/>
    </row>
    <row r="516" spans="2:5" x14ac:dyDescent="0.25">
      <c r="B516" s="18"/>
      <c r="C516" s="18"/>
      <c r="E516" s="18"/>
    </row>
    <row r="517" spans="2:5" x14ac:dyDescent="0.25">
      <c r="B517" s="18"/>
      <c r="C517" s="18"/>
      <c r="E517" s="18"/>
    </row>
    <row r="518" spans="2:5" x14ac:dyDescent="0.25">
      <c r="B518" s="18"/>
      <c r="C518" s="18"/>
      <c r="E518" s="18"/>
    </row>
    <row r="519" spans="2:5" x14ac:dyDescent="0.25">
      <c r="B519" s="18"/>
      <c r="C519" s="18"/>
      <c r="E519" s="18"/>
    </row>
    <row r="520" spans="2:5" x14ac:dyDescent="0.25">
      <c r="B520" s="18"/>
      <c r="C520" s="18"/>
      <c r="E520" s="18"/>
    </row>
    <row r="521" spans="2:5" x14ac:dyDescent="0.25">
      <c r="B521" s="18"/>
      <c r="C521" s="18"/>
      <c r="E521" s="18"/>
    </row>
    <row r="522" spans="2:5" x14ac:dyDescent="0.25">
      <c r="B522" s="18"/>
      <c r="C522" s="18"/>
      <c r="E522" s="18"/>
    </row>
    <row r="523" spans="2:5" x14ac:dyDescent="0.25">
      <c r="B523" s="18"/>
      <c r="C523" s="18"/>
      <c r="E523" s="18"/>
    </row>
    <row r="524" spans="2:5" x14ac:dyDescent="0.25">
      <c r="B524" s="18"/>
      <c r="C524" s="18"/>
      <c r="E524" s="18"/>
    </row>
    <row r="525" spans="2:5" x14ac:dyDescent="0.25">
      <c r="B525" s="18"/>
      <c r="C525" s="18"/>
      <c r="E525" s="18"/>
    </row>
    <row r="526" spans="2:5" x14ac:dyDescent="0.25">
      <c r="B526" s="18"/>
      <c r="C526" s="18"/>
      <c r="E526" s="18"/>
    </row>
    <row r="527" spans="2:5" x14ac:dyDescent="0.25">
      <c r="B527" s="18"/>
      <c r="C527" s="18"/>
      <c r="E527" s="18"/>
    </row>
    <row r="528" spans="2:5" x14ac:dyDescent="0.25">
      <c r="B528" s="18"/>
      <c r="C528" s="18"/>
      <c r="E528" s="18"/>
    </row>
    <row r="529" spans="2:5" x14ac:dyDescent="0.25">
      <c r="B529" s="18"/>
      <c r="C529" s="18"/>
      <c r="E529" s="18"/>
    </row>
    <row r="530" spans="2:5" x14ac:dyDescent="0.25">
      <c r="B530" s="18"/>
      <c r="C530" s="18"/>
      <c r="E530" s="18"/>
    </row>
    <row r="531" spans="2:5" x14ac:dyDescent="0.25">
      <c r="B531" s="18"/>
      <c r="C531" s="18"/>
      <c r="E531" s="18"/>
    </row>
    <row r="532" spans="2:5" x14ac:dyDescent="0.25">
      <c r="B532" s="18"/>
      <c r="C532" s="18"/>
      <c r="E532" s="18"/>
    </row>
    <row r="533" spans="2:5" x14ac:dyDescent="0.25">
      <c r="B533" s="18"/>
      <c r="C533" s="18"/>
      <c r="E533" s="18"/>
    </row>
    <row r="534" spans="2:5" x14ac:dyDescent="0.25">
      <c r="B534" s="18"/>
      <c r="C534" s="18"/>
      <c r="E534" s="18"/>
    </row>
    <row r="535" spans="2:5" x14ac:dyDescent="0.25">
      <c r="B535" s="18"/>
      <c r="C535" s="18"/>
      <c r="E535" s="18"/>
    </row>
    <row r="536" spans="2:5" x14ac:dyDescent="0.25">
      <c r="B536" s="18"/>
      <c r="C536" s="18"/>
      <c r="E536" s="18"/>
    </row>
    <row r="537" spans="2:5" x14ac:dyDescent="0.25">
      <c r="B537" s="18"/>
      <c r="C537" s="18"/>
      <c r="E537" s="18"/>
    </row>
    <row r="538" spans="2:5" x14ac:dyDescent="0.25">
      <c r="B538" s="18"/>
      <c r="C538" s="18"/>
      <c r="E538" s="18"/>
    </row>
    <row r="539" spans="2:5" x14ac:dyDescent="0.25">
      <c r="B539" s="18"/>
      <c r="C539" s="18"/>
      <c r="E539" s="18"/>
    </row>
    <row r="540" spans="2:5" x14ac:dyDescent="0.25">
      <c r="B540" s="18"/>
      <c r="C540" s="18"/>
      <c r="E540" s="18"/>
    </row>
    <row r="541" spans="2:5" x14ac:dyDescent="0.25">
      <c r="B541" s="18"/>
      <c r="C541" s="18"/>
      <c r="E541" s="18"/>
    </row>
    <row r="542" spans="2:5" x14ac:dyDescent="0.25">
      <c r="B542" s="18"/>
      <c r="C542" s="18"/>
      <c r="E542" s="18"/>
    </row>
    <row r="543" spans="2:5" x14ac:dyDescent="0.25">
      <c r="B543" s="18"/>
      <c r="C543" s="18"/>
      <c r="E543" s="18"/>
    </row>
    <row r="544" spans="2:5" x14ac:dyDescent="0.25">
      <c r="B544" s="18"/>
      <c r="C544" s="18"/>
      <c r="E544" s="18"/>
    </row>
    <row r="545" spans="2:5" x14ac:dyDescent="0.25">
      <c r="B545" s="18"/>
      <c r="C545" s="18"/>
      <c r="E545" s="18"/>
    </row>
    <row r="546" spans="2:5" x14ac:dyDescent="0.25">
      <c r="B546" s="18"/>
      <c r="C546" s="18"/>
      <c r="E546" s="18"/>
    </row>
    <row r="547" spans="2:5" x14ac:dyDescent="0.25">
      <c r="B547" s="18"/>
      <c r="C547" s="18"/>
      <c r="E547" s="18"/>
    </row>
    <row r="548" spans="2:5" x14ac:dyDescent="0.25">
      <c r="B548" s="18"/>
      <c r="C548" s="18"/>
      <c r="E548" s="18"/>
    </row>
    <row r="549" spans="2:5" x14ac:dyDescent="0.25">
      <c r="B549" s="18"/>
      <c r="C549" s="18"/>
      <c r="E549" s="18"/>
    </row>
    <row r="550" spans="2:5" x14ac:dyDescent="0.25">
      <c r="B550" s="18"/>
      <c r="C550" s="18"/>
      <c r="E550" s="18"/>
    </row>
    <row r="551" spans="2:5" x14ac:dyDescent="0.25">
      <c r="B551" s="18"/>
      <c r="C551" s="18"/>
      <c r="E551" s="18"/>
    </row>
    <row r="552" spans="2:5" x14ac:dyDescent="0.25">
      <c r="B552" s="18"/>
      <c r="C552" s="18"/>
      <c r="E552" s="18"/>
    </row>
    <row r="553" spans="2:5" x14ac:dyDescent="0.25">
      <c r="B553" s="18"/>
      <c r="C553" s="18"/>
      <c r="E553" s="18"/>
    </row>
    <row r="554" spans="2:5" x14ac:dyDescent="0.25">
      <c r="B554" s="18"/>
      <c r="C554" s="18"/>
      <c r="E554" s="18"/>
    </row>
    <row r="555" spans="2:5" x14ac:dyDescent="0.25">
      <c r="B555" s="18"/>
      <c r="C555" s="18"/>
      <c r="E555" s="18"/>
    </row>
    <row r="556" spans="2:5" x14ac:dyDescent="0.25">
      <c r="B556" s="18"/>
      <c r="C556" s="18"/>
      <c r="E556" s="18"/>
    </row>
    <row r="557" spans="2:5" x14ac:dyDescent="0.25">
      <c r="B557" s="18"/>
      <c r="C557" s="18"/>
      <c r="E557" s="18"/>
    </row>
    <row r="558" spans="2:5" x14ac:dyDescent="0.25">
      <c r="B558" s="18"/>
      <c r="C558" s="18"/>
      <c r="E558" s="18"/>
    </row>
    <row r="559" spans="2:5" x14ac:dyDescent="0.25">
      <c r="B559" s="18"/>
      <c r="C559" s="18"/>
      <c r="E559" s="18"/>
    </row>
    <row r="560" spans="2:5" x14ac:dyDescent="0.25">
      <c r="B560" s="18"/>
      <c r="C560" s="18"/>
      <c r="E560" s="18"/>
    </row>
    <row r="561" spans="2:5" x14ac:dyDescent="0.25">
      <c r="B561" s="18"/>
      <c r="C561" s="18"/>
      <c r="E561" s="18"/>
    </row>
    <row r="562" spans="2:5" x14ac:dyDescent="0.25">
      <c r="B562" s="18"/>
      <c r="C562" s="18"/>
      <c r="E562" s="18"/>
    </row>
    <row r="563" spans="2:5" x14ac:dyDescent="0.25">
      <c r="B563" s="18"/>
      <c r="C563" s="18"/>
      <c r="E563" s="18"/>
    </row>
    <row r="564" spans="2:5" x14ac:dyDescent="0.25">
      <c r="B564" s="18"/>
      <c r="C564" s="18"/>
      <c r="E564" s="18"/>
    </row>
    <row r="565" spans="2:5" x14ac:dyDescent="0.25">
      <c r="B565" s="18"/>
      <c r="C565" s="18"/>
      <c r="E565" s="18"/>
    </row>
    <row r="566" spans="2:5" x14ac:dyDescent="0.25">
      <c r="B566" s="18"/>
      <c r="C566" s="18"/>
      <c r="E566" s="18"/>
    </row>
    <row r="567" spans="2:5" x14ac:dyDescent="0.25">
      <c r="B567" s="18"/>
      <c r="C567" s="18"/>
      <c r="E567" s="18"/>
    </row>
    <row r="568" spans="2:5" x14ac:dyDescent="0.25">
      <c r="B568" s="18"/>
      <c r="C568" s="18"/>
      <c r="E568" s="18"/>
    </row>
    <row r="569" spans="2:5" x14ac:dyDescent="0.25">
      <c r="B569" s="18"/>
      <c r="C569" s="18"/>
      <c r="E569" s="18"/>
    </row>
    <row r="570" spans="2:5" x14ac:dyDescent="0.25">
      <c r="B570" s="18"/>
      <c r="C570" s="18"/>
      <c r="E570" s="18"/>
    </row>
    <row r="571" spans="2:5" x14ac:dyDescent="0.25">
      <c r="B571" s="18"/>
      <c r="C571" s="18"/>
      <c r="E571" s="18"/>
    </row>
    <row r="572" spans="2:5" x14ac:dyDescent="0.25">
      <c r="B572" s="18"/>
      <c r="C572" s="18"/>
      <c r="E572" s="18"/>
    </row>
    <row r="573" spans="2:5" x14ac:dyDescent="0.25">
      <c r="B573" s="18"/>
      <c r="C573" s="18"/>
      <c r="E573" s="18"/>
    </row>
    <row r="574" spans="2:5" x14ac:dyDescent="0.25">
      <c r="B574" s="18"/>
      <c r="C574" s="18"/>
      <c r="E574" s="18"/>
    </row>
    <row r="575" spans="2:5" x14ac:dyDescent="0.25">
      <c r="B575" s="18"/>
      <c r="C575" s="18"/>
      <c r="E575" s="18"/>
    </row>
    <row r="576" spans="2:5" x14ac:dyDescent="0.25">
      <c r="B576" s="18"/>
      <c r="C576" s="18"/>
      <c r="E576" s="18"/>
    </row>
    <row r="577" spans="2:5" x14ac:dyDescent="0.25">
      <c r="B577" s="18"/>
      <c r="C577" s="18"/>
      <c r="E577" s="18"/>
    </row>
    <row r="578" spans="2:5" x14ac:dyDescent="0.25">
      <c r="B578" s="18"/>
      <c r="C578" s="18"/>
      <c r="E578" s="18"/>
    </row>
    <row r="579" spans="2:5" x14ac:dyDescent="0.25">
      <c r="B579" s="18"/>
      <c r="C579" s="18"/>
      <c r="E579" s="18"/>
    </row>
    <row r="580" spans="2:5" x14ac:dyDescent="0.25">
      <c r="B580" s="18"/>
      <c r="C580" s="18"/>
      <c r="E580" s="18"/>
    </row>
    <row r="581" spans="2:5" x14ac:dyDescent="0.25">
      <c r="B581" s="18"/>
      <c r="C581" s="18"/>
      <c r="E581" s="18"/>
    </row>
    <row r="582" spans="2:5" x14ac:dyDescent="0.25">
      <c r="B582" s="18"/>
      <c r="C582" s="18"/>
      <c r="E582" s="18"/>
    </row>
    <row r="583" spans="2:5" x14ac:dyDescent="0.25">
      <c r="B583" s="18"/>
      <c r="C583" s="18"/>
      <c r="E583" s="18"/>
    </row>
    <row r="584" spans="2:5" x14ac:dyDescent="0.25">
      <c r="B584" s="18"/>
      <c r="C584" s="18"/>
      <c r="E584" s="18"/>
    </row>
    <row r="585" spans="2:5" x14ac:dyDescent="0.25">
      <c r="B585" s="18"/>
      <c r="C585" s="18"/>
      <c r="E585" s="18"/>
    </row>
    <row r="586" spans="2:5" x14ac:dyDescent="0.25">
      <c r="B586" s="18"/>
      <c r="C586" s="18"/>
      <c r="E586" s="18"/>
    </row>
    <row r="587" spans="2:5" x14ac:dyDescent="0.25">
      <c r="B587" s="18"/>
      <c r="C587" s="18"/>
      <c r="E587" s="18"/>
    </row>
    <row r="588" spans="2:5" x14ac:dyDescent="0.25">
      <c r="B588" s="18"/>
      <c r="C588" s="18"/>
      <c r="E588" s="18"/>
    </row>
    <row r="589" spans="2:5" x14ac:dyDescent="0.25">
      <c r="B589" s="18"/>
      <c r="C589" s="18"/>
      <c r="E589" s="18"/>
    </row>
    <row r="590" spans="2:5" x14ac:dyDescent="0.25">
      <c r="B590" s="18"/>
      <c r="C590" s="18"/>
      <c r="E590" s="18"/>
    </row>
    <row r="591" spans="2:5" x14ac:dyDescent="0.25">
      <c r="B591" s="18"/>
      <c r="C591" s="18"/>
      <c r="E591" s="18"/>
    </row>
    <row r="592" spans="2:5" x14ac:dyDescent="0.25">
      <c r="B592" s="18"/>
      <c r="C592" s="18"/>
      <c r="E592" s="18"/>
    </row>
    <row r="593" spans="2:5" x14ac:dyDescent="0.25">
      <c r="B593" s="18"/>
      <c r="C593" s="18"/>
      <c r="E593" s="18"/>
    </row>
    <row r="594" spans="2:5" x14ac:dyDescent="0.25">
      <c r="B594" s="18"/>
      <c r="C594" s="18"/>
      <c r="E594" s="18"/>
    </row>
    <row r="595" spans="2:5" x14ac:dyDescent="0.25">
      <c r="B595" s="18"/>
      <c r="C595" s="18"/>
      <c r="E595" s="18"/>
    </row>
    <row r="596" spans="2:5" x14ac:dyDescent="0.25">
      <c r="B596" s="18"/>
      <c r="C596" s="18"/>
      <c r="E596" s="18"/>
    </row>
    <row r="597" spans="2:5" x14ac:dyDescent="0.25">
      <c r="B597" s="18"/>
      <c r="C597" s="18"/>
      <c r="E597" s="18"/>
    </row>
    <row r="598" spans="2:5" x14ac:dyDescent="0.25">
      <c r="B598" s="18"/>
      <c r="C598" s="18"/>
      <c r="E598" s="18"/>
    </row>
    <row r="599" spans="2:5" x14ac:dyDescent="0.25">
      <c r="B599" s="18"/>
      <c r="C599" s="18"/>
      <c r="E599" s="18"/>
    </row>
    <row r="600" spans="2:5" x14ac:dyDescent="0.25">
      <c r="B600" s="18"/>
      <c r="C600" s="18"/>
      <c r="E600" s="18"/>
    </row>
    <row r="601" spans="2:5" x14ac:dyDescent="0.25">
      <c r="B601" s="18"/>
      <c r="C601" s="18"/>
      <c r="E601" s="18"/>
    </row>
    <row r="602" spans="2:5" x14ac:dyDescent="0.25">
      <c r="B602" s="18"/>
      <c r="C602" s="18"/>
      <c r="E602" s="18"/>
    </row>
    <row r="603" spans="2:5" x14ac:dyDescent="0.25">
      <c r="B603" s="18"/>
      <c r="C603" s="18"/>
      <c r="E603" s="18"/>
    </row>
    <row r="604" spans="2:5" x14ac:dyDescent="0.25">
      <c r="B604" s="18"/>
      <c r="C604" s="18"/>
      <c r="E604" s="18"/>
    </row>
    <row r="605" spans="2:5" x14ac:dyDescent="0.25">
      <c r="B605" s="18"/>
      <c r="C605" s="18"/>
      <c r="E605" s="18"/>
    </row>
    <row r="606" spans="2:5" x14ac:dyDescent="0.25">
      <c r="B606" s="18"/>
      <c r="C606" s="18"/>
      <c r="E606" s="18"/>
    </row>
    <row r="607" spans="2:5" x14ac:dyDescent="0.25">
      <c r="B607" s="18"/>
      <c r="C607" s="18"/>
      <c r="E607" s="18"/>
    </row>
    <row r="608" spans="2:5" x14ac:dyDescent="0.25">
      <c r="B608" s="18"/>
      <c r="C608" s="18"/>
      <c r="E608" s="18"/>
    </row>
    <row r="609" spans="2:5" x14ac:dyDescent="0.25">
      <c r="B609" s="18"/>
      <c r="C609" s="18"/>
      <c r="E609" s="18"/>
    </row>
    <row r="610" spans="2:5" x14ac:dyDescent="0.25">
      <c r="B610" s="18"/>
      <c r="C610" s="18"/>
      <c r="E610" s="18"/>
    </row>
    <row r="611" spans="2:5" x14ac:dyDescent="0.25">
      <c r="B611" s="18"/>
      <c r="C611" s="18"/>
      <c r="E611" s="18"/>
    </row>
    <row r="612" spans="2:5" x14ac:dyDescent="0.25">
      <c r="B612" s="18"/>
      <c r="C612" s="18"/>
      <c r="E612" s="18"/>
    </row>
    <row r="613" spans="2:5" x14ac:dyDescent="0.25">
      <c r="B613" s="18"/>
      <c r="C613" s="18"/>
      <c r="E613" s="18"/>
    </row>
    <row r="614" spans="2:5" x14ac:dyDescent="0.25">
      <c r="B614" s="18"/>
      <c r="C614" s="18"/>
      <c r="E614" s="18"/>
    </row>
    <row r="615" spans="2:5" x14ac:dyDescent="0.25">
      <c r="B615" s="18"/>
      <c r="C615" s="18"/>
      <c r="E615" s="18"/>
    </row>
    <row r="616" spans="2:5" x14ac:dyDescent="0.25">
      <c r="B616" s="18"/>
      <c r="C616" s="18"/>
      <c r="E616" s="18"/>
    </row>
    <row r="617" spans="2:5" x14ac:dyDescent="0.25">
      <c r="B617" s="18"/>
      <c r="C617" s="18"/>
      <c r="E617" s="18"/>
    </row>
    <row r="618" spans="2:5" x14ac:dyDescent="0.25">
      <c r="B618" s="18"/>
      <c r="C618" s="18"/>
      <c r="E618" s="18"/>
    </row>
    <row r="619" spans="2:5" x14ac:dyDescent="0.25">
      <c r="B619" s="18"/>
      <c r="C619" s="18"/>
      <c r="E619" s="18"/>
    </row>
    <row r="620" spans="2:5" x14ac:dyDescent="0.25">
      <c r="B620" s="18"/>
      <c r="C620" s="18"/>
      <c r="E620" s="18"/>
    </row>
    <row r="621" spans="2:5" x14ac:dyDescent="0.25">
      <c r="B621" s="18"/>
      <c r="C621" s="18"/>
      <c r="E621" s="18"/>
    </row>
    <row r="622" spans="2:5" x14ac:dyDescent="0.25">
      <c r="B622" s="18"/>
      <c r="C622" s="18"/>
      <c r="E622" s="18"/>
    </row>
    <row r="623" spans="2:5" x14ac:dyDescent="0.25">
      <c r="B623" s="18"/>
      <c r="C623" s="18"/>
      <c r="E623" s="18"/>
    </row>
    <row r="624" spans="2:5" x14ac:dyDescent="0.25">
      <c r="B624" s="18"/>
      <c r="C624" s="18"/>
      <c r="E624" s="18"/>
    </row>
    <row r="625" spans="2:5" x14ac:dyDescent="0.25">
      <c r="B625" s="18"/>
      <c r="C625" s="18"/>
      <c r="E625" s="18"/>
    </row>
    <row r="626" spans="2:5" x14ac:dyDescent="0.25">
      <c r="B626" s="18"/>
      <c r="C626" s="18"/>
      <c r="E626" s="18"/>
    </row>
    <row r="627" spans="2:5" x14ac:dyDescent="0.25">
      <c r="B627" s="18"/>
      <c r="C627" s="18"/>
      <c r="E627" s="18"/>
    </row>
    <row r="628" spans="2:5" x14ac:dyDescent="0.25">
      <c r="B628" s="18"/>
      <c r="C628" s="18"/>
      <c r="E628" s="18"/>
    </row>
    <row r="629" spans="2:5" x14ac:dyDescent="0.25">
      <c r="B629" s="18"/>
      <c r="C629" s="18"/>
      <c r="E629" s="18"/>
    </row>
    <row r="630" spans="2:5" x14ac:dyDescent="0.25">
      <c r="B630" s="18"/>
      <c r="C630" s="18"/>
      <c r="E630" s="18"/>
    </row>
    <row r="631" spans="2:5" x14ac:dyDescent="0.25">
      <c r="B631" s="18"/>
      <c r="C631" s="18"/>
      <c r="E631" s="18"/>
    </row>
    <row r="632" spans="2:5" x14ac:dyDescent="0.25">
      <c r="B632" s="18"/>
      <c r="C632" s="18"/>
      <c r="E632" s="18"/>
    </row>
    <row r="633" spans="2:5" x14ac:dyDescent="0.25">
      <c r="B633" s="18"/>
      <c r="C633" s="18"/>
      <c r="E633" s="18"/>
    </row>
    <row r="634" spans="2:5" x14ac:dyDescent="0.25">
      <c r="B634" s="18"/>
      <c r="C634" s="18"/>
      <c r="E634" s="18"/>
    </row>
    <row r="635" spans="2:5" x14ac:dyDescent="0.25">
      <c r="B635" s="18"/>
      <c r="C635" s="18"/>
      <c r="E635" s="18"/>
    </row>
    <row r="636" spans="2:5" x14ac:dyDescent="0.25">
      <c r="B636" s="18"/>
      <c r="C636" s="18"/>
      <c r="E636" s="18"/>
    </row>
    <row r="637" spans="2:5" x14ac:dyDescent="0.25">
      <c r="B637" s="18"/>
      <c r="C637" s="18"/>
      <c r="E637" s="18"/>
    </row>
    <row r="638" spans="2:5" x14ac:dyDescent="0.25">
      <c r="B638" s="18"/>
      <c r="C638" s="18"/>
      <c r="E638" s="18"/>
    </row>
    <row r="639" spans="2:5" x14ac:dyDescent="0.25">
      <c r="B639" s="18"/>
      <c r="C639" s="18"/>
      <c r="E639" s="18"/>
    </row>
    <row r="640" spans="2:5" x14ac:dyDescent="0.25">
      <c r="B640" s="18"/>
      <c r="C640" s="18"/>
      <c r="E640" s="18"/>
    </row>
    <row r="641" spans="2:5" x14ac:dyDescent="0.25">
      <c r="B641" s="18"/>
      <c r="C641" s="18"/>
      <c r="E641" s="18"/>
    </row>
    <row r="642" spans="2:5" x14ac:dyDescent="0.25">
      <c r="B642" s="18"/>
      <c r="C642" s="18"/>
      <c r="E642" s="18"/>
    </row>
    <row r="643" spans="2:5" x14ac:dyDescent="0.25">
      <c r="B643" s="18"/>
      <c r="C643" s="18"/>
      <c r="E643" s="18"/>
    </row>
    <row r="644" spans="2:5" x14ac:dyDescent="0.25">
      <c r="B644" s="18"/>
      <c r="C644" s="18"/>
      <c r="E644" s="18"/>
    </row>
    <row r="645" spans="2:5" x14ac:dyDescent="0.25">
      <c r="B645" s="18"/>
      <c r="C645" s="18"/>
      <c r="E645" s="18"/>
    </row>
    <row r="646" spans="2:5" x14ac:dyDescent="0.25">
      <c r="B646" s="18"/>
      <c r="C646" s="18"/>
      <c r="E646" s="18"/>
    </row>
    <row r="647" spans="2:5" x14ac:dyDescent="0.25">
      <c r="B647" s="18"/>
      <c r="C647" s="18"/>
      <c r="E647" s="18"/>
    </row>
    <row r="648" spans="2:5" x14ac:dyDescent="0.25">
      <c r="B648" s="18"/>
      <c r="C648" s="18"/>
      <c r="E648" s="18"/>
    </row>
    <row r="649" spans="2:5" x14ac:dyDescent="0.25">
      <c r="B649" s="18"/>
      <c r="C649" s="18"/>
      <c r="E649" s="18"/>
    </row>
    <row r="650" spans="2:5" x14ac:dyDescent="0.25">
      <c r="B650" s="18"/>
      <c r="C650" s="18"/>
      <c r="E650" s="18"/>
    </row>
    <row r="651" spans="2:5" x14ac:dyDescent="0.25">
      <c r="B651" s="18"/>
      <c r="C651" s="18"/>
      <c r="E651" s="18"/>
    </row>
    <row r="652" spans="2:5" x14ac:dyDescent="0.25">
      <c r="B652" s="18"/>
      <c r="C652" s="18"/>
      <c r="E652" s="18"/>
    </row>
    <row r="653" spans="2:5" x14ac:dyDescent="0.25">
      <c r="B653" s="18"/>
      <c r="C653" s="18"/>
      <c r="E653" s="18"/>
    </row>
    <row r="654" spans="2:5" x14ac:dyDescent="0.25">
      <c r="B654" s="18"/>
      <c r="C654" s="18"/>
      <c r="E654" s="18"/>
    </row>
    <row r="655" spans="2:5" x14ac:dyDescent="0.25">
      <c r="B655" s="18"/>
      <c r="C655" s="18"/>
      <c r="E655" s="18"/>
    </row>
    <row r="656" spans="2:5" x14ac:dyDescent="0.25">
      <c r="B656" s="18"/>
      <c r="C656" s="18"/>
      <c r="E656" s="18"/>
    </row>
    <row r="657" spans="2:5" x14ac:dyDescent="0.25">
      <c r="B657" s="18"/>
      <c r="C657" s="18"/>
      <c r="E657" s="18"/>
    </row>
    <row r="658" spans="2:5" x14ac:dyDescent="0.25">
      <c r="B658" s="18"/>
      <c r="C658" s="18"/>
      <c r="E658" s="18"/>
    </row>
    <row r="659" spans="2:5" x14ac:dyDescent="0.25">
      <c r="B659" s="18"/>
      <c r="C659" s="18"/>
      <c r="E659" s="18"/>
    </row>
    <row r="660" spans="2:5" x14ac:dyDescent="0.25">
      <c r="B660" s="18"/>
      <c r="C660" s="18"/>
      <c r="E660" s="18"/>
    </row>
    <row r="661" spans="2:5" x14ac:dyDescent="0.25">
      <c r="B661" s="18"/>
      <c r="C661" s="18"/>
      <c r="E661" s="18"/>
    </row>
    <row r="662" spans="2:5" x14ac:dyDescent="0.25">
      <c r="B662" s="18"/>
      <c r="C662" s="18"/>
      <c r="E662" s="18"/>
    </row>
    <row r="663" spans="2:5" x14ac:dyDescent="0.25">
      <c r="B663" s="18"/>
      <c r="C663" s="18"/>
      <c r="E663" s="18"/>
    </row>
    <row r="664" spans="2:5" x14ac:dyDescent="0.25">
      <c r="B664" s="18"/>
      <c r="C664" s="18"/>
      <c r="E664" s="18"/>
    </row>
    <row r="665" spans="2:5" x14ac:dyDescent="0.25">
      <c r="B665" s="18"/>
      <c r="C665" s="18"/>
      <c r="E665" s="18"/>
    </row>
    <row r="666" spans="2:5" x14ac:dyDescent="0.25">
      <c r="B666" s="18"/>
      <c r="C666" s="18"/>
      <c r="E666" s="18"/>
    </row>
    <row r="667" spans="2:5" x14ac:dyDescent="0.25">
      <c r="B667" s="18"/>
      <c r="C667" s="18"/>
      <c r="E667" s="18"/>
    </row>
    <row r="668" spans="2:5" x14ac:dyDescent="0.25">
      <c r="B668" s="18"/>
      <c r="C668" s="18"/>
      <c r="E668" s="18"/>
    </row>
    <row r="669" spans="2:5" x14ac:dyDescent="0.25">
      <c r="B669" s="18"/>
      <c r="C669" s="18"/>
      <c r="E669" s="18"/>
    </row>
    <row r="670" spans="2:5" x14ac:dyDescent="0.25">
      <c r="B670" s="18"/>
      <c r="C670" s="18"/>
      <c r="E670" s="18"/>
    </row>
    <row r="671" spans="2:5" x14ac:dyDescent="0.25">
      <c r="B671" s="18"/>
      <c r="C671" s="18"/>
      <c r="E671" s="18"/>
    </row>
    <row r="672" spans="2:5" x14ac:dyDescent="0.25">
      <c r="B672" s="18"/>
      <c r="C672" s="18"/>
      <c r="E672" s="18"/>
    </row>
    <row r="673" spans="2:5" x14ac:dyDescent="0.25">
      <c r="B673" s="18"/>
      <c r="C673" s="18"/>
      <c r="E673" s="18"/>
    </row>
    <row r="674" spans="2:5" x14ac:dyDescent="0.25">
      <c r="B674" s="18"/>
      <c r="C674" s="18"/>
      <c r="E674" s="18"/>
    </row>
    <row r="675" spans="2:5" x14ac:dyDescent="0.25">
      <c r="B675" s="18"/>
      <c r="C675" s="18"/>
      <c r="E675" s="18"/>
    </row>
    <row r="676" spans="2:5" x14ac:dyDescent="0.25">
      <c r="B676" s="18"/>
      <c r="C676" s="18"/>
      <c r="E676" s="18"/>
    </row>
    <row r="677" spans="2:5" x14ac:dyDescent="0.25">
      <c r="B677" s="18"/>
      <c r="C677" s="18"/>
      <c r="E677" s="18"/>
    </row>
    <row r="678" spans="2:5" x14ac:dyDescent="0.25">
      <c r="B678" s="18"/>
      <c r="C678" s="18"/>
      <c r="E678" s="18"/>
    </row>
    <row r="679" spans="2:5" x14ac:dyDescent="0.25">
      <c r="B679" s="18"/>
      <c r="C679" s="18"/>
      <c r="E679" s="18"/>
    </row>
    <row r="680" spans="2:5" x14ac:dyDescent="0.25">
      <c r="B680" s="18"/>
      <c r="C680" s="18"/>
      <c r="E680" s="18"/>
    </row>
    <row r="681" spans="2:5" x14ac:dyDescent="0.25">
      <c r="B681" s="18"/>
      <c r="C681" s="18"/>
      <c r="E681" s="18"/>
    </row>
    <row r="682" spans="2:5" x14ac:dyDescent="0.25">
      <c r="B682" s="18"/>
      <c r="C682" s="18"/>
      <c r="E682" s="18"/>
    </row>
    <row r="683" spans="2:5" x14ac:dyDescent="0.25">
      <c r="B683" s="18"/>
      <c r="C683" s="18"/>
      <c r="E683" s="18"/>
    </row>
    <row r="684" spans="2:5" x14ac:dyDescent="0.25">
      <c r="B684" s="18"/>
      <c r="C684" s="18"/>
      <c r="E684" s="18"/>
    </row>
    <row r="685" spans="2:5" x14ac:dyDescent="0.25">
      <c r="B685" s="18"/>
      <c r="C685" s="18"/>
      <c r="E685" s="18"/>
    </row>
    <row r="686" spans="2:5" x14ac:dyDescent="0.25">
      <c r="B686" s="18"/>
      <c r="C686" s="18"/>
      <c r="E686" s="18"/>
    </row>
    <row r="687" spans="2:5" x14ac:dyDescent="0.25">
      <c r="B687" s="18"/>
      <c r="C687" s="18"/>
      <c r="E687" s="18"/>
    </row>
    <row r="688" spans="2:5" x14ac:dyDescent="0.25">
      <c r="B688" s="18"/>
      <c r="C688" s="18"/>
      <c r="E688" s="18"/>
    </row>
    <row r="689" spans="2:5" x14ac:dyDescent="0.25">
      <c r="B689" s="18"/>
      <c r="C689" s="18"/>
      <c r="E689" s="18"/>
    </row>
    <row r="690" spans="2:5" x14ac:dyDescent="0.25">
      <c r="B690" s="18"/>
      <c r="C690" s="18"/>
      <c r="E690" s="18"/>
    </row>
    <row r="691" spans="2:5" x14ac:dyDescent="0.25">
      <c r="B691" s="18"/>
      <c r="C691" s="18"/>
      <c r="E691" s="18"/>
    </row>
    <row r="692" spans="2:5" x14ac:dyDescent="0.25">
      <c r="B692" s="18"/>
      <c r="C692" s="18"/>
      <c r="E692" s="18"/>
    </row>
    <row r="693" spans="2:5" x14ac:dyDescent="0.25">
      <c r="B693" s="18"/>
      <c r="C693" s="18"/>
      <c r="E693" s="18"/>
    </row>
    <row r="694" spans="2:5" x14ac:dyDescent="0.25">
      <c r="B694" s="18"/>
      <c r="C694" s="18"/>
      <c r="E694" s="18"/>
    </row>
    <row r="695" spans="2:5" x14ac:dyDescent="0.25">
      <c r="B695" s="18"/>
      <c r="C695" s="18"/>
      <c r="E695" s="18"/>
    </row>
    <row r="696" spans="2:5" x14ac:dyDescent="0.25">
      <c r="B696" s="18"/>
      <c r="C696" s="18"/>
      <c r="E696" s="18"/>
    </row>
    <row r="697" spans="2:5" x14ac:dyDescent="0.25">
      <c r="B697" s="18"/>
      <c r="C697" s="18"/>
      <c r="E697" s="18"/>
    </row>
    <row r="698" spans="2:5" x14ac:dyDescent="0.25">
      <c r="B698" s="18"/>
      <c r="C698" s="18"/>
      <c r="E698" s="18"/>
    </row>
    <row r="699" spans="2:5" x14ac:dyDescent="0.25">
      <c r="B699" s="18"/>
      <c r="C699" s="18"/>
      <c r="E699" s="18"/>
    </row>
    <row r="700" spans="2:5" x14ac:dyDescent="0.25">
      <c r="B700" s="18"/>
      <c r="C700" s="18"/>
      <c r="E700" s="18"/>
    </row>
    <row r="701" spans="2:5" x14ac:dyDescent="0.25">
      <c r="B701" s="18"/>
      <c r="C701" s="18"/>
      <c r="E701" s="18"/>
    </row>
    <row r="702" spans="2:5" x14ac:dyDescent="0.25">
      <c r="B702" s="18"/>
      <c r="C702" s="18"/>
      <c r="E702" s="18"/>
    </row>
    <row r="703" spans="2:5" x14ac:dyDescent="0.25">
      <c r="B703" s="18"/>
      <c r="C703" s="18"/>
      <c r="E703" s="18"/>
    </row>
    <row r="704" spans="2:5" x14ac:dyDescent="0.25">
      <c r="B704" s="18"/>
      <c r="C704" s="18"/>
      <c r="E704" s="18"/>
    </row>
    <row r="705" spans="2:5" x14ac:dyDescent="0.25">
      <c r="B705" s="18"/>
      <c r="C705" s="18"/>
      <c r="E705" s="18"/>
    </row>
    <row r="706" spans="2:5" x14ac:dyDescent="0.25">
      <c r="B706" s="18"/>
      <c r="C706" s="18"/>
      <c r="E706" s="18"/>
    </row>
    <row r="707" spans="2:5" x14ac:dyDescent="0.25">
      <c r="B707" s="18"/>
      <c r="C707" s="18"/>
      <c r="E707" s="18"/>
    </row>
    <row r="708" spans="2:5" x14ac:dyDescent="0.25">
      <c r="B708" s="18"/>
      <c r="C708" s="18"/>
      <c r="E708" s="18"/>
    </row>
    <row r="709" spans="2:5" x14ac:dyDescent="0.25">
      <c r="B709" s="18"/>
      <c r="C709" s="18"/>
      <c r="E709" s="18"/>
    </row>
    <row r="710" spans="2:5" x14ac:dyDescent="0.25">
      <c r="B710" s="18"/>
      <c r="C710" s="18"/>
      <c r="E710" s="18"/>
    </row>
    <row r="711" spans="2:5" x14ac:dyDescent="0.25">
      <c r="B711" s="18"/>
      <c r="C711" s="18"/>
      <c r="E711" s="18"/>
    </row>
    <row r="712" spans="2:5" x14ac:dyDescent="0.25">
      <c r="B712" s="18"/>
      <c r="C712" s="18"/>
      <c r="E712" s="18"/>
    </row>
    <row r="713" spans="2:5" x14ac:dyDescent="0.25">
      <c r="B713" s="18"/>
      <c r="C713" s="18"/>
      <c r="E713" s="18"/>
    </row>
    <row r="714" spans="2:5" x14ac:dyDescent="0.25">
      <c r="B714" s="18"/>
      <c r="C714" s="18"/>
      <c r="E714" s="18"/>
    </row>
    <row r="715" spans="2:5" x14ac:dyDescent="0.25">
      <c r="B715" s="18"/>
      <c r="C715" s="18"/>
      <c r="E715" s="18"/>
    </row>
    <row r="716" spans="2:5" x14ac:dyDescent="0.25">
      <c r="B716" s="18"/>
      <c r="C716" s="18"/>
      <c r="E716" s="18"/>
    </row>
    <row r="717" spans="2:5" x14ac:dyDescent="0.25">
      <c r="B717" s="18"/>
      <c r="C717" s="18"/>
      <c r="E717" s="18"/>
    </row>
    <row r="718" spans="2:5" x14ac:dyDescent="0.25">
      <c r="B718" s="18"/>
      <c r="C718" s="18"/>
      <c r="E718" s="18"/>
    </row>
    <row r="719" spans="2:5" x14ac:dyDescent="0.25">
      <c r="B719" s="18"/>
      <c r="C719" s="18"/>
      <c r="E719" s="18"/>
    </row>
    <row r="720" spans="2:5" x14ac:dyDescent="0.25">
      <c r="B720" s="18"/>
      <c r="C720" s="18"/>
      <c r="E720" s="18"/>
    </row>
    <row r="721" spans="2:5" x14ac:dyDescent="0.25">
      <c r="B721" s="18"/>
      <c r="C721" s="18"/>
      <c r="E721" s="18"/>
    </row>
    <row r="722" spans="2:5" x14ac:dyDescent="0.25">
      <c r="B722" s="18"/>
      <c r="C722" s="18"/>
      <c r="E722" s="18"/>
    </row>
    <row r="723" spans="2:5" x14ac:dyDescent="0.25">
      <c r="B723" s="18"/>
      <c r="C723" s="18"/>
      <c r="E723" s="18"/>
    </row>
    <row r="724" spans="2:5" x14ac:dyDescent="0.25">
      <c r="B724" s="18"/>
      <c r="C724" s="18"/>
      <c r="E724" s="18"/>
    </row>
    <row r="725" spans="2:5" x14ac:dyDescent="0.25">
      <c r="B725" s="18"/>
      <c r="C725" s="18"/>
      <c r="E725" s="18"/>
    </row>
    <row r="726" spans="2:5" x14ac:dyDescent="0.25">
      <c r="B726" s="18"/>
      <c r="C726" s="18"/>
      <c r="E726" s="18"/>
    </row>
    <row r="727" spans="2:5" x14ac:dyDescent="0.25">
      <c r="B727" s="18"/>
      <c r="C727" s="18"/>
      <c r="E727" s="18"/>
    </row>
    <row r="728" spans="2:5" x14ac:dyDescent="0.25">
      <c r="B728" s="18"/>
      <c r="C728" s="18"/>
      <c r="E728" s="18"/>
    </row>
    <row r="729" spans="2:5" x14ac:dyDescent="0.25">
      <c r="B729" s="18"/>
      <c r="C729" s="18"/>
      <c r="E729" s="18"/>
    </row>
    <row r="730" spans="2:5" x14ac:dyDescent="0.25">
      <c r="B730" s="18"/>
      <c r="C730" s="18"/>
      <c r="E730" s="18"/>
    </row>
    <row r="731" spans="2:5" x14ac:dyDescent="0.25">
      <c r="B731" s="18"/>
      <c r="C731" s="18"/>
      <c r="E731" s="18"/>
    </row>
    <row r="732" spans="2:5" x14ac:dyDescent="0.25">
      <c r="B732" s="18"/>
      <c r="C732" s="18"/>
      <c r="E732" s="18"/>
    </row>
    <row r="733" spans="2:5" x14ac:dyDescent="0.25">
      <c r="B733" s="18"/>
      <c r="C733" s="18"/>
      <c r="E733" s="18"/>
    </row>
    <row r="734" spans="2:5" x14ac:dyDescent="0.25">
      <c r="B734" s="18"/>
      <c r="C734" s="18"/>
      <c r="E734" s="18"/>
    </row>
    <row r="735" spans="2:5" x14ac:dyDescent="0.25">
      <c r="B735" s="18"/>
      <c r="C735" s="18"/>
      <c r="E735" s="18"/>
    </row>
    <row r="736" spans="2:5" x14ac:dyDescent="0.25">
      <c r="B736" s="18"/>
      <c r="C736" s="18"/>
      <c r="E736" s="18"/>
    </row>
    <row r="737" spans="2:5" x14ac:dyDescent="0.25">
      <c r="B737" s="18"/>
      <c r="C737" s="18"/>
      <c r="E737" s="18"/>
    </row>
    <row r="738" spans="2:5" x14ac:dyDescent="0.25">
      <c r="B738" s="18"/>
      <c r="C738" s="18"/>
      <c r="E738" s="18"/>
    </row>
    <row r="739" spans="2:5" x14ac:dyDescent="0.25">
      <c r="B739" s="18"/>
      <c r="C739" s="18"/>
      <c r="E739" s="18"/>
    </row>
    <row r="740" spans="2:5" x14ac:dyDescent="0.25">
      <c r="B740" s="18"/>
      <c r="C740" s="18"/>
      <c r="E740" s="18"/>
    </row>
    <row r="741" spans="2:5" x14ac:dyDescent="0.25">
      <c r="B741" s="18"/>
      <c r="C741" s="18"/>
      <c r="E741" s="18"/>
    </row>
    <row r="742" spans="2:5" x14ac:dyDescent="0.25">
      <c r="B742" s="18"/>
      <c r="C742" s="18"/>
      <c r="E742" s="18"/>
    </row>
    <row r="743" spans="2:5" x14ac:dyDescent="0.25">
      <c r="B743" s="18"/>
      <c r="C743" s="18"/>
      <c r="E743" s="18"/>
    </row>
    <row r="744" spans="2:5" x14ac:dyDescent="0.25">
      <c r="B744" s="18"/>
      <c r="C744" s="18"/>
      <c r="E744" s="18"/>
    </row>
    <row r="745" spans="2:5" x14ac:dyDescent="0.25">
      <c r="B745" s="18"/>
      <c r="C745" s="18"/>
      <c r="E745" s="18"/>
    </row>
    <row r="746" spans="2:5" x14ac:dyDescent="0.25">
      <c r="B746" s="18"/>
      <c r="C746" s="18"/>
      <c r="E746" s="18"/>
    </row>
    <row r="747" spans="2:5" x14ac:dyDescent="0.25">
      <c r="B747" s="18"/>
      <c r="C747" s="18"/>
      <c r="E747" s="18"/>
    </row>
    <row r="748" spans="2:5" x14ac:dyDescent="0.25">
      <c r="B748" s="18"/>
      <c r="C748" s="18"/>
      <c r="E748" s="18"/>
    </row>
    <row r="749" spans="2:5" x14ac:dyDescent="0.25">
      <c r="B749" s="18"/>
      <c r="C749" s="18"/>
      <c r="E749" s="18"/>
    </row>
    <row r="750" spans="2:5" x14ac:dyDescent="0.25">
      <c r="B750" s="18"/>
      <c r="C750" s="18"/>
      <c r="E750" s="18"/>
    </row>
    <row r="751" spans="2:5" x14ac:dyDescent="0.25">
      <c r="B751" s="18"/>
      <c r="C751" s="18"/>
      <c r="E751" s="18"/>
    </row>
    <row r="752" spans="2:5" x14ac:dyDescent="0.25">
      <c r="B752" s="18"/>
      <c r="C752" s="18"/>
      <c r="E752" s="18"/>
    </row>
    <row r="753" spans="2:5" x14ac:dyDescent="0.25">
      <c r="B753" s="18"/>
      <c r="C753" s="18"/>
      <c r="E753" s="18"/>
    </row>
    <row r="754" spans="2:5" x14ac:dyDescent="0.25">
      <c r="B754" s="18"/>
      <c r="C754" s="18"/>
      <c r="E754" s="18"/>
    </row>
    <row r="755" spans="2:5" x14ac:dyDescent="0.25">
      <c r="B755" s="18"/>
      <c r="C755" s="18"/>
      <c r="E755" s="18"/>
    </row>
    <row r="756" spans="2:5" x14ac:dyDescent="0.25">
      <c r="B756" s="18"/>
      <c r="C756" s="18"/>
      <c r="E756" s="18"/>
    </row>
    <row r="757" spans="2:5" x14ac:dyDescent="0.25">
      <c r="B757" s="18"/>
      <c r="C757" s="18"/>
      <c r="E757" s="18"/>
    </row>
    <row r="758" spans="2:5" x14ac:dyDescent="0.25">
      <c r="B758" s="18"/>
      <c r="C758" s="18"/>
      <c r="E758" s="18"/>
    </row>
    <row r="759" spans="2:5" x14ac:dyDescent="0.25">
      <c r="B759" s="18"/>
      <c r="C759" s="18"/>
      <c r="E759" s="18"/>
    </row>
    <row r="760" spans="2:5" x14ac:dyDescent="0.25">
      <c r="B760" s="18"/>
      <c r="C760" s="18"/>
      <c r="E760" s="18"/>
    </row>
    <row r="761" spans="2:5" x14ac:dyDescent="0.25">
      <c r="B761" s="18"/>
      <c r="C761" s="18"/>
      <c r="E761" s="18"/>
    </row>
    <row r="762" spans="2:5" x14ac:dyDescent="0.25">
      <c r="B762" s="18"/>
      <c r="C762" s="18"/>
      <c r="E762" s="18"/>
    </row>
    <row r="763" spans="2:5" x14ac:dyDescent="0.25">
      <c r="B763" s="18"/>
      <c r="C763" s="18"/>
      <c r="E763" s="18"/>
    </row>
    <row r="764" spans="2:5" x14ac:dyDescent="0.25">
      <c r="B764" s="18"/>
      <c r="C764" s="18"/>
      <c r="E764" s="18"/>
    </row>
    <row r="765" spans="2:5" x14ac:dyDescent="0.25">
      <c r="B765" s="18"/>
      <c r="C765" s="18"/>
      <c r="E765" s="18"/>
    </row>
    <row r="766" spans="2:5" x14ac:dyDescent="0.25">
      <c r="B766" s="18"/>
      <c r="C766" s="18"/>
      <c r="E766" s="18"/>
    </row>
    <row r="767" spans="2:5" x14ac:dyDescent="0.25">
      <c r="B767" s="18"/>
      <c r="C767" s="18"/>
      <c r="E767" s="18"/>
    </row>
    <row r="768" spans="2:5" x14ac:dyDescent="0.25">
      <c r="B768" s="18"/>
      <c r="C768" s="18"/>
      <c r="E768" s="18"/>
    </row>
    <row r="769" spans="2:5" x14ac:dyDescent="0.25">
      <c r="B769" s="18"/>
      <c r="C769" s="18"/>
      <c r="E769" s="18"/>
    </row>
    <row r="770" spans="2:5" x14ac:dyDescent="0.25">
      <c r="B770" s="18"/>
      <c r="C770" s="18"/>
      <c r="E770" s="18"/>
    </row>
    <row r="771" spans="2:5" x14ac:dyDescent="0.25">
      <c r="B771" s="18"/>
      <c r="C771" s="18"/>
      <c r="E771" s="18"/>
    </row>
    <row r="772" spans="2:5" x14ac:dyDescent="0.25">
      <c r="B772" s="18"/>
      <c r="C772" s="18"/>
      <c r="E772" s="18"/>
    </row>
    <row r="773" spans="2:5" x14ac:dyDescent="0.25">
      <c r="B773" s="18"/>
      <c r="C773" s="18"/>
      <c r="E773" s="18"/>
    </row>
    <row r="774" spans="2:5" x14ac:dyDescent="0.25">
      <c r="B774" s="18"/>
      <c r="C774" s="18"/>
      <c r="E774" s="18"/>
    </row>
    <row r="775" spans="2:5" x14ac:dyDescent="0.25">
      <c r="B775" s="18"/>
      <c r="C775" s="18"/>
      <c r="E775" s="18"/>
    </row>
    <row r="776" spans="2:5" x14ac:dyDescent="0.25">
      <c r="B776" s="18"/>
      <c r="C776" s="18"/>
      <c r="E776" s="18"/>
    </row>
    <row r="777" spans="2:5" x14ac:dyDescent="0.25">
      <c r="B777" s="18"/>
      <c r="C777" s="18"/>
      <c r="E777" s="18"/>
    </row>
    <row r="778" spans="2:5" x14ac:dyDescent="0.25">
      <c r="B778" s="18"/>
      <c r="C778" s="18"/>
      <c r="E778" s="18"/>
    </row>
    <row r="779" spans="2:5" x14ac:dyDescent="0.25">
      <c r="B779" s="18"/>
      <c r="C779" s="18"/>
      <c r="E779" s="18"/>
    </row>
    <row r="780" spans="2:5" x14ac:dyDescent="0.25">
      <c r="B780" s="18"/>
      <c r="C780" s="18"/>
      <c r="E780" s="18"/>
    </row>
    <row r="781" spans="2:5" x14ac:dyDescent="0.25">
      <c r="B781" s="18"/>
      <c r="C781" s="18"/>
      <c r="E781" s="18"/>
    </row>
    <row r="782" spans="2:5" x14ac:dyDescent="0.25">
      <c r="B782" s="18"/>
      <c r="C782" s="18"/>
      <c r="E782" s="18"/>
    </row>
    <row r="783" spans="2:5" x14ac:dyDescent="0.25">
      <c r="B783" s="18"/>
      <c r="C783" s="18"/>
      <c r="E783" s="18"/>
    </row>
    <row r="784" spans="2:5" x14ac:dyDescent="0.25">
      <c r="B784" s="18"/>
      <c r="C784" s="18"/>
      <c r="E784" s="18"/>
    </row>
    <row r="785" spans="2:5" x14ac:dyDescent="0.25">
      <c r="B785" s="18"/>
      <c r="C785" s="18"/>
      <c r="E785" s="18"/>
    </row>
    <row r="786" spans="2:5" x14ac:dyDescent="0.25">
      <c r="B786" s="18"/>
      <c r="C786" s="18"/>
      <c r="E786" s="18"/>
    </row>
    <row r="787" spans="2:5" x14ac:dyDescent="0.25">
      <c r="B787" s="18"/>
      <c r="C787" s="18"/>
      <c r="E787" s="18"/>
    </row>
    <row r="788" spans="2:5" x14ac:dyDescent="0.25">
      <c r="B788" s="18"/>
      <c r="C788" s="18"/>
      <c r="E788" s="18"/>
    </row>
    <row r="789" spans="2:5" x14ac:dyDescent="0.25">
      <c r="B789" s="18"/>
      <c r="C789" s="18"/>
      <c r="E789" s="18"/>
    </row>
    <row r="790" spans="2:5" x14ac:dyDescent="0.25">
      <c r="B790" s="18"/>
      <c r="C790" s="18"/>
      <c r="E790" s="18"/>
    </row>
    <row r="791" spans="2:5" x14ac:dyDescent="0.25">
      <c r="B791" s="18"/>
      <c r="C791" s="18"/>
      <c r="E791" s="18"/>
    </row>
    <row r="792" spans="2:5" x14ac:dyDescent="0.25">
      <c r="B792" s="18"/>
      <c r="C792" s="18"/>
      <c r="E792" s="18"/>
    </row>
    <row r="793" spans="2:5" x14ac:dyDescent="0.25">
      <c r="B793" s="18"/>
      <c r="C793" s="18"/>
      <c r="E793" s="18"/>
    </row>
    <row r="794" spans="2:5" x14ac:dyDescent="0.25">
      <c r="B794" s="18"/>
      <c r="C794" s="18"/>
      <c r="E794" s="18"/>
    </row>
    <row r="795" spans="2:5" x14ac:dyDescent="0.25">
      <c r="B795" s="18"/>
      <c r="C795" s="18"/>
      <c r="E795" s="18"/>
    </row>
    <row r="796" spans="2:5" x14ac:dyDescent="0.25">
      <c r="B796" s="18"/>
      <c r="C796" s="18"/>
      <c r="E796" s="18"/>
    </row>
    <row r="797" spans="2:5" x14ac:dyDescent="0.25">
      <c r="B797" s="18"/>
      <c r="C797" s="18"/>
      <c r="E797" s="18"/>
    </row>
    <row r="798" spans="2:5" x14ac:dyDescent="0.25">
      <c r="B798" s="18"/>
      <c r="C798" s="18"/>
      <c r="E798" s="18"/>
    </row>
    <row r="799" spans="2:5" x14ac:dyDescent="0.25">
      <c r="B799" s="18"/>
      <c r="C799" s="18"/>
      <c r="E799" s="18"/>
    </row>
    <row r="800" spans="2:5" x14ac:dyDescent="0.25">
      <c r="B800" s="18"/>
      <c r="C800" s="18"/>
      <c r="E800" s="18"/>
    </row>
    <row r="801" spans="2:5" x14ac:dyDescent="0.25">
      <c r="B801" s="18"/>
      <c r="C801" s="18"/>
      <c r="E801" s="18"/>
    </row>
    <row r="802" spans="2:5" x14ac:dyDescent="0.25">
      <c r="B802" s="18"/>
      <c r="C802" s="18"/>
      <c r="E802" s="18"/>
    </row>
    <row r="803" spans="2:5" x14ac:dyDescent="0.25">
      <c r="B803" s="18"/>
      <c r="C803" s="18"/>
      <c r="E803" s="18"/>
    </row>
    <row r="804" spans="2:5" x14ac:dyDescent="0.25">
      <c r="B804" s="18"/>
      <c r="C804" s="18"/>
      <c r="E804" s="18"/>
    </row>
    <row r="805" spans="2:5" x14ac:dyDescent="0.25">
      <c r="B805" s="18"/>
      <c r="C805" s="18"/>
      <c r="E805" s="18"/>
    </row>
    <row r="806" spans="2:5" x14ac:dyDescent="0.25">
      <c r="B806" s="18"/>
      <c r="C806" s="18"/>
      <c r="E806" s="18"/>
    </row>
    <row r="807" spans="2:5" x14ac:dyDescent="0.25">
      <c r="B807" s="18"/>
      <c r="C807" s="18"/>
      <c r="E807" s="18"/>
    </row>
    <row r="808" spans="2:5" x14ac:dyDescent="0.25">
      <c r="B808" s="18"/>
      <c r="C808" s="18"/>
      <c r="E808" s="18"/>
    </row>
    <row r="809" spans="2:5" x14ac:dyDescent="0.25">
      <c r="B809" s="18"/>
      <c r="C809" s="18"/>
      <c r="E809" s="18"/>
    </row>
    <row r="810" spans="2:5" x14ac:dyDescent="0.25">
      <c r="B810" s="18"/>
      <c r="C810" s="18"/>
      <c r="E810" s="18"/>
    </row>
    <row r="811" spans="2:5" x14ac:dyDescent="0.25">
      <c r="B811" s="18"/>
      <c r="C811" s="18"/>
      <c r="E811" s="18"/>
    </row>
    <row r="812" spans="2:5" x14ac:dyDescent="0.25">
      <c r="B812" s="18"/>
      <c r="C812" s="18"/>
      <c r="E812" s="18"/>
    </row>
    <row r="813" spans="2:5" x14ac:dyDescent="0.25">
      <c r="B813" s="18"/>
      <c r="C813" s="18"/>
      <c r="E813" s="18"/>
    </row>
    <row r="814" spans="2:5" x14ac:dyDescent="0.25">
      <c r="B814" s="18"/>
      <c r="C814" s="18"/>
      <c r="E814" s="18"/>
    </row>
    <row r="815" spans="2:5" x14ac:dyDescent="0.25">
      <c r="B815" s="18"/>
      <c r="C815" s="18"/>
      <c r="E815" s="18"/>
    </row>
    <row r="816" spans="2:5" x14ac:dyDescent="0.25">
      <c r="B816" s="18"/>
      <c r="C816" s="18"/>
      <c r="E816" s="18"/>
    </row>
    <row r="817" spans="2:5" x14ac:dyDescent="0.25">
      <c r="B817" s="18"/>
      <c r="C817" s="18"/>
      <c r="E817" s="18"/>
    </row>
    <row r="818" spans="2:5" x14ac:dyDescent="0.25">
      <c r="B818" s="18"/>
      <c r="C818" s="18"/>
      <c r="E818" s="18"/>
    </row>
    <row r="819" spans="2:5" x14ac:dyDescent="0.25">
      <c r="B819" s="18"/>
      <c r="C819" s="18"/>
      <c r="E819" s="18"/>
    </row>
    <row r="820" spans="2:5" x14ac:dyDescent="0.25">
      <c r="B820" s="18"/>
      <c r="C820" s="18"/>
      <c r="E820" s="18"/>
    </row>
    <row r="821" spans="2:5" x14ac:dyDescent="0.25">
      <c r="B821" s="18"/>
      <c r="C821" s="18"/>
      <c r="E821" s="18"/>
    </row>
    <row r="822" spans="2:5" x14ac:dyDescent="0.25">
      <c r="B822" s="18"/>
      <c r="C822" s="18"/>
      <c r="E822" s="18"/>
    </row>
    <row r="823" spans="2:5" x14ac:dyDescent="0.25">
      <c r="B823" s="18"/>
      <c r="C823" s="18"/>
      <c r="E823" s="18"/>
    </row>
    <row r="824" spans="2:5" x14ac:dyDescent="0.25">
      <c r="B824" s="18"/>
      <c r="C824" s="18"/>
      <c r="E824" s="18"/>
    </row>
    <row r="825" spans="2:5" x14ac:dyDescent="0.25">
      <c r="B825" s="18"/>
      <c r="C825" s="18"/>
      <c r="E825" s="18"/>
    </row>
    <row r="826" spans="2:5" x14ac:dyDescent="0.25">
      <c r="B826" s="18"/>
      <c r="C826" s="18"/>
      <c r="E826" s="18"/>
    </row>
    <row r="827" spans="2:5" x14ac:dyDescent="0.25">
      <c r="B827" s="18"/>
      <c r="C827" s="18"/>
      <c r="E827" s="18"/>
    </row>
    <row r="828" spans="2:5" x14ac:dyDescent="0.25">
      <c r="B828" s="18"/>
      <c r="C828" s="18"/>
      <c r="E828" s="18"/>
    </row>
    <row r="829" spans="2:5" x14ac:dyDescent="0.25">
      <c r="B829" s="18"/>
      <c r="C829" s="18"/>
      <c r="E829" s="18"/>
    </row>
    <row r="830" spans="2:5" x14ac:dyDescent="0.25">
      <c r="B830" s="18"/>
      <c r="C830" s="18"/>
      <c r="E830" s="18"/>
    </row>
    <row r="831" spans="2:5" x14ac:dyDescent="0.25">
      <c r="B831" s="18"/>
      <c r="C831" s="18"/>
      <c r="E831" s="18"/>
    </row>
    <row r="832" spans="2:5" x14ac:dyDescent="0.25">
      <c r="B832" s="18"/>
      <c r="C832" s="18"/>
      <c r="E832" s="18"/>
    </row>
    <row r="833" spans="2:5" x14ac:dyDescent="0.25">
      <c r="B833" s="18"/>
      <c r="C833" s="18"/>
      <c r="E833" s="18"/>
    </row>
    <row r="834" spans="2:5" x14ac:dyDescent="0.25">
      <c r="B834" s="18"/>
      <c r="C834" s="18"/>
      <c r="E834" s="18"/>
    </row>
    <row r="835" spans="2:5" x14ac:dyDescent="0.25">
      <c r="B835" s="18"/>
      <c r="C835" s="18"/>
      <c r="E835" s="18"/>
    </row>
    <row r="836" spans="2:5" x14ac:dyDescent="0.25">
      <c r="B836" s="18"/>
      <c r="C836" s="18"/>
      <c r="E836" s="18"/>
    </row>
    <row r="837" spans="2:5" x14ac:dyDescent="0.25">
      <c r="B837" s="18"/>
      <c r="C837" s="18"/>
      <c r="E837" s="18"/>
    </row>
    <row r="838" spans="2:5" x14ac:dyDescent="0.25">
      <c r="B838" s="18"/>
      <c r="C838" s="18"/>
      <c r="E838" s="18"/>
    </row>
    <row r="839" spans="2:5" x14ac:dyDescent="0.25">
      <c r="B839" s="18"/>
      <c r="C839" s="18"/>
      <c r="E839" s="18"/>
    </row>
    <row r="840" spans="2:5" x14ac:dyDescent="0.25">
      <c r="B840" s="18"/>
      <c r="C840" s="18"/>
      <c r="E840" s="18"/>
    </row>
    <row r="841" spans="2:5" x14ac:dyDescent="0.25">
      <c r="B841" s="18"/>
      <c r="C841" s="18"/>
      <c r="E841" s="18"/>
    </row>
    <row r="842" spans="2:5" x14ac:dyDescent="0.25">
      <c r="B842" s="18"/>
      <c r="C842" s="18"/>
      <c r="E842" s="18"/>
    </row>
    <row r="843" spans="2:5" x14ac:dyDescent="0.25">
      <c r="B843" s="18"/>
      <c r="C843" s="18"/>
      <c r="E843" s="18"/>
    </row>
    <row r="844" spans="2:5" x14ac:dyDescent="0.25">
      <c r="B844" s="18"/>
      <c r="C844" s="18"/>
      <c r="E844" s="18"/>
    </row>
    <row r="845" spans="2:5" x14ac:dyDescent="0.25">
      <c r="B845" s="18"/>
      <c r="C845" s="18"/>
      <c r="E845" s="18"/>
    </row>
    <row r="846" spans="2:5" x14ac:dyDescent="0.25">
      <c r="B846" s="18"/>
      <c r="C846" s="18"/>
      <c r="E846" s="18"/>
    </row>
    <row r="847" spans="2:5" x14ac:dyDescent="0.25">
      <c r="B847" s="18"/>
      <c r="C847" s="18"/>
      <c r="E847" s="18"/>
    </row>
    <row r="848" spans="2:5" x14ac:dyDescent="0.25">
      <c r="B848" s="18"/>
      <c r="C848" s="18"/>
      <c r="E848" s="18"/>
    </row>
    <row r="849" spans="2:5" x14ac:dyDescent="0.25">
      <c r="B849" s="18"/>
      <c r="C849" s="18"/>
      <c r="E849" s="18"/>
    </row>
    <row r="850" spans="2:5" x14ac:dyDescent="0.25">
      <c r="B850" s="18"/>
      <c r="C850" s="18"/>
      <c r="E850" s="18"/>
    </row>
    <row r="851" spans="2:5" x14ac:dyDescent="0.25">
      <c r="B851" s="18"/>
      <c r="C851" s="18"/>
      <c r="E851" s="18"/>
    </row>
    <row r="852" spans="2:5" x14ac:dyDescent="0.25">
      <c r="B852" s="18"/>
      <c r="C852" s="18"/>
      <c r="E852" s="18"/>
    </row>
    <row r="853" spans="2:5" x14ac:dyDescent="0.25">
      <c r="B853" s="18"/>
      <c r="C853" s="18"/>
      <c r="E853" s="18"/>
    </row>
    <row r="854" spans="2:5" x14ac:dyDescent="0.25">
      <c r="B854" s="18"/>
      <c r="C854" s="18"/>
      <c r="E854" s="18"/>
    </row>
    <row r="855" spans="2:5" x14ac:dyDescent="0.25">
      <c r="B855" s="18"/>
      <c r="C855" s="18"/>
      <c r="E855" s="18"/>
    </row>
    <row r="856" spans="2:5" x14ac:dyDescent="0.25">
      <c r="B856" s="18"/>
      <c r="C856" s="18"/>
      <c r="E856" s="18"/>
    </row>
    <row r="857" spans="2:5" x14ac:dyDescent="0.25">
      <c r="B857" s="18"/>
      <c r="C857" s="18"/>
      <c r="E857" s="18"/>
    </row>
    <row r="858" spans="2:5" x14ac:dyDescent="0.25">
      <c r="B858" s="18"/>
      <c r="C858" s="18"/>
      <c r="E858" s="18"/>
    </row>
    <row r="859" spans="2:5" x14ac:dyDescent="0.25">
      <c r="B859" s="18"/>
      <c r="C859" s="18"/>
      <c r="E859" s="18"/>
    </row>
    <row r="860" spans="2:5" x14ac:dyDescent="0.25">
      <c r="B860" s="18"/>
      <c r="C860" s="18"/>
      <c r="E860" s="18"/>
    </row>
    <row r="861" spans="2:5" x14ac:dyDescent="0.25">
      <c r="B861" s="18"/>
      <c r="C861" s="18"/>
      <c r="E861" s="18"/>
    </row>
    <row r="862" spans="2:5" x14ac:dyDescent="0.25">
      <c r="B862" s="18"/>
      <c r="C862" s="18"/>
      <c r="E862" s="18"/>
    </row>
    <row r="863" spans="2:5" x14ac:dyDescent="0.25">
      <c r="B863" s="18"/>
      <c r="C863" s="18"/>
      <c r="E863" s="18"/>
    </row>
    <row r="864" spans="2:5" x14ac:dyDescent="0.25">
      <c r="B864" s="18"/>
      <c r="C864" s="18"/>
      <c r="E864" s="18"/>
    </row>
    <row r="865" spans="2:5" x14ac:dyDescent="0.25">
      <c r="B865" s="18"/>
      <c r="C865" s="18"/>
      <c r="E865" s="18"/>
    </row>
    <row r="866" spans="2:5" x14ac:dyDescent="0.25">
      <c r="B866" s="18"/>
      <c r="C866" s="18"/>
      <c r="E866" s="18"/>
    </row>
    <row r="867" spans="2:5" x14ac:dyDescent="0.25">
      <c r="B867" s="18"/>
      <c r="C867" s="18"/>
      <c r="E867" s="18"/>
    </row>
    <row r="868" spans="2:5" x14ac:dyDescent="0.25">
      <c r="B868" s="18"/>
      <c r="C868" s="18"/>
      <c r="E868" s="18"/>
    </row>
    <row r="869" spans="2:5" x14ac:dyDescent="0.25">
      <c r="B869" s="18"/>
      <c r="C869" s="18"/>
      <c r="E869" s="18"/>
    </row>
    <row r="870" spans="2:5" x14ac:dyDescent="0.25">
      <c r="B870" s="18"/>
      <c r="C870" s="18"/>
      <c r="E870" s="18"/>
    </row>
    <row r="871" spans="2:5" x14ac:dyDescent="0.25">
      <c r="B871" s="18"/>
      <c r="C871" s="18"/>
      <c r="E871" s="18"/>
    </row>
    <row r="872" spans="2:5" x14ac:dyDescent="0.25">
      <c r="B872" s="18"/>
      <c r="C872" s="18"/>
      <c r="E872" s="18"/>
    </row>
    <row r="873" spans="2:5" x14ac:dyDescent="0.25">
      <c r="B873" s="18"/>
      <c r="C873" s="18"/>
      <c r="E873" s="18"/>
    </row>
    <row r="874" spans="2:5" x14ac:dyDescent="0.25">
      <c r="B874" s="18"/>
      <c r="C874" s="18"/>
      <c r="E874" s="18"/>
    </row>
    <row r="875" spans="2:5" x14ac:dyDescent="0.25">
      <c r="B875" s="18"/>
      <c r="C875" s="18"/>
      <c r="E875" s="18"/>
    </row>
    <row r="876" spans="2:5" x14ac:dyDescent="0.25">
      <c r="B876" s="18"/>
      <c r="C876" s="18"/>
      <c r="E876" s="18"/>
    </row>
    <row r="877" spans="2:5" x14ac:dyDescent="0.25">
      <c r="B877" s="18"/>
      <c r="C877" s="18"/>
      <c r="E877" s="18"/>
    </row>
    <row r="878" spans="2:5" x14ac:dyDescent="0.25">
      <c r="B878" s="18"/>
      <c r="C878" s="18"/>
      <c r="E878" s="18"/>
    </row>
    <row r="879" spans="2:5" x14ac:dyDescent="0.25">
      <c r="B879" s="18"/>
      <c r="C879" s="18"/>
      <c r="E879" s="18"/>
    </row>
    <row r="880" spans="2:5" x14ac:dyDescent="0.25">
      <c r="B880" s="18"/>
      <c r="C880" s="18"/>
      <c r="E880" s="18"/>
    </row>
    <row r="881" spans="2:5" x14ac:dyDescent="0.25">
      <c r="B881" s="18"/>
      <c r="C881" s="18"/>
      <c r="E881" s="18"/>
    </row>
    <row r="882" spans="2:5" x14ac:dyDescent="0.25">
      <c r="B882" s="18"/>
      <c r="C882" s="18"/>
      <c r="E882" s="18"/>
    </row>
    <row r="883" spans="2:5" x14ac:dyDescent="0.25">
      <c r="B883" s="18"/>
      <c r="C883" s="18"/>
      <c r="E883" s="18"/>
    </row>
    <row r="884" spans="2:5" x14ac:dyDescent="0.25">
      <c r="B884" s="18"/>
      <c r="C884" s="18"/>
      <c r="E884" s="18"/>
    </row>
    <row r="885" spans="2:5" x14ac:dyDescent="0.25">
      <c r="B885" s="18"/>
      <c r="C885" s="18"/>
      <c r="E885" s="18"/>
    </row>
    <row r="886" spans="2:5" x14ac:dyDescent="0.25">
      <c r="B886" s="18"/>
      <c r="C886" s="18"/>
      <c r="E886" s="18"/>
    </row>
    <row r="887" spans="2:5" x14ac:dyDescent="0.25">
      <c r="B887" s="18"/>
      <c r="C887" s="18"/>
      <c r="E887" s="18"/>
    </row>
    <row r="888" spans="2:5" x14ac:dyDescent="0.25">
      <c r="B888" s="18"/>
      <c r="C888" s="18"/>
      <c r="E888" s="18"/>
    </row>
    <row r="889" spans="2:5" x14ac:dyDescent="0.25">
      <c r="B889" s="18"/>
      <c r="C889" s="18"/>
      <c r="E889" s="18"/>
    </row>
    <row r="890" spans="2:5" x14ac:dyDescent="0.25">
      <c r="B890" s="18"/>
      <c r="C890" s="18"/>
      <c r="E890" s="18"/>
    </row>
    <row r="891" spans="2:5" x14ac:dyDescent="0.25">
      <c r="B891" s="18"/>
      <c r="C891" s="18"/>
      <c r="E891" s="18"/>
    </row>
    <row r="892" spans="2:5" x14ac:dyDescent="0.25">
      <c r="B892" s="18"/>
      <c r="C892" s="18"/>
      <c r="E892" s="18"/>
    </row>
    <row r="893" spans="2:5" x14ac:dyDescent="0.25">
      <c r="B893" s="18"/>
      <c r="C893" s="18"/>
      <c r="E893" s="18"/>
    </row>
    <row r="894" spans="2:5" x14ac:dyDescent="0.25">
      <c r="B894" s="18"/>
      <c r="C894" s="18"/>
      <c r="E894" s="18"/>
    </row>
    <row r="895" spans="2:5" x14ac:dyDescent="0.25">
      <c r="B895" s="18"/>
      <c r="C895" s="18"/>
      <c r="E895" s="18"/>
    </row>
    <row r="896" spans="2:5" x14ac:dyDescent="0.25">
      <c r="B896" s="18"/>
      <c r="C896" s="18"/>
      <c r="E896" s="18"/>
    </row>
    <row r="897" spans="2:5" x14ac:dyDescent="0.25">
      <c r="B897" s="18"/>
      <c r="C897" s="18"/>
      <c r="E897" s="18"/>
    </row>
    <row r="898" spans="2:5" x14ac:dyDescent="0.25">
      <c r="B898" s="18"/>
      <c r="C898" s="18"/>
      <c r="E898" s="18"/>
    </row>
    <row r="899" spans="2:5" x14ac:dyDescent="0.25">
      <c r="B899" s="18"/>
      <c r="C899" s="18"/>
      <c r="E899" s="18"/>
    </row>
    <row r="900" spans="2:5" x14ac:dyDescent="0.25">
      <c r="B900" s="18"/>
      <c r="C900" s="18"/>
      <c r="E900" s="18"/>
    </row>
    <row r="901" spans="2:5" x14ac:dyDescent="0.25">
      <c r="B901" s="18"/>
      <c r="C901" s="18"/>
      <c r="E901" s="18"/>
    </row>
    <row r="902" spans="2:5" x14ac:dyDescent="0.25">
      <c r="B902" s="18"/>
      <c r="C902" s="18"/>
      <c r="E902" s="18"/>
    </row>
    <row r="903" spans="2:5" x14ac:dyDescent="0.25">
      <c r="B903" s="18"/>
      <c r="C903" s="18"/>
      <c r="E903" s="18"/>
    </row>
    <row r="904" spans="2:5" x14ac:dyDescent="0.25">
      <c r="B904" s="18"/>
      <c r="C904" s="18"/>
      <c r="E904" s="18"/>
    </row>
    <row r="905" spans="2:5" x14ac:dyDescent="0.25">
      <c r="B905" s="18"/>
      <c r="C905" s="18"/>
      <c r="E905" s="18"/>
    </row>
    <row r="906" spans="2:5" x14ac:dyDescent="0.25">
      <c r="B906" s="18"/>
      <c r="C906" s="18"/>
      <c r="E906" s="18"/>
    </row>
    <row r="907" spans="2:5" x14ac:dyDescent="0.25">
      <c r="B907" s="18"/>
      <c r="C907" s="18"/>
      <c r="E907" s="18"/>
    </row>
    <row r="908" spans="2:5" x14ac:dyDescent="0.25">
      <c r="B908" s="18"/>
      <c r="C908" s="18"/>
      <c r="E908" s="18"/>
    </row>
    <row r="909" spans="2:5" x14ac:dyDescent="0.25">
      <c r="B909" s="18"/>
      <c r="C909" s="18"/>
      <c r="E909" s="18"/>
    </row>
    <row r="910" spans="2:5" x14ac:dyDescent="0.25">
      <c r="B910" s="18"/>
      <c r="C910" s="18"/>
      <c r="E910" s="18"/>
    </row>
    <row r="911" spans="2:5" x14ac:dyDescent="0.25">
      <c r="B911" s="18"/>
      <c r="C911" s="18"/>
      <c r="E911" s="18"/>
    </row>
    <row r="912" spans="2:5" x14ac:dyDescent="0.25">
      <c r="B912" s="18"/>
      <c r="C912" s="18"/>
      <c r="E912" s="18"/>
    </row>
    <row r="913" spans="2:5" x14ac:dyDescent="0.25">
      <c r="B913" s="18"/>
      <c r="C913" s="18"/>
      <c r="E913" s="18"/>
    </row>
    <row r="914" spans="2:5" x14ac:dyDescent="0.25">
      <c r="B914" s="18"/>
      <c r="C914" s="18"/>
      <c r="E914" s="18"/>
    </row>
    <row r="915" spans="2:5" x14ac:dyDescent="0.25">
      <c r="B915" s="18"/>
      <c r="C915" s="18"/>
      <c r="E915" s="18"/>
    </row>
    <row r="916" spans="2:5" x14ac:dyDescent="0.25">
      <c r="B916" s="18"/>
      <c r="C916" s="18"/>
      <c r="E916" s="18"/>
    </row>
    <row r="917" spans="2:5" x14ac:dyDescent="0.25">
      <c r="B917" s="18"/>
      <c r="C917" s="18"/>
      <c r="E917" s="18"/>
    </row>
    <row r="918" spans="2:5" x14ac:dyDescent="0.25">
      <c r="B918" s="18"/>
      <c r="C918" s="18"/>
      <c r="E918" s="18"/>
    </row>
    <row r="919" spans="2:5" x14ac:dyDescent="0.25">
      <c r="B919" s="18"/>
      <c r="C919" s="18"/>
      <c r="E919" s="18"/>
    </row>
    <row r="920" spans="2:5" x14ac:dyDescent="0.25">
      <c r="B920" s="18"/>
      <c r="C920" s="18"/>
      <c r="E920" s="18"/>
    </row>
    <row r="921" spans="2:5" x14ac:dyDescent="0.25">
      <c r="B921" s="18"/>
      <c r="C921" s="18"/>
      <c r="E921" s="18"/>
    </row>
    <row r="922" spans="2:5" x14ac:dyDescent="0.25">
      <c r="B922" s="18"/>
      <c r="C922" s="18"/>
      <c r="E922" s="18"/>
    </row>
    <row r="923" spans="2:5" x14ac:dyDescent="0.25">
      <c r="B923" s="18"/>
      <c r="C923" s="18"/>
      <c r="E923" s="18"/>
    </row>
    <row r="924" spans="2:5" x14ac:dyDescent="0.25">
      <c r="B924" s="18"/>
      <c r="C924" s="18"/>
      <c r="E924" s="18"/>
    </row>
    <row r="925" spans="2:5" x14ac:dyDescent="0.25">
      <c r="B925" s="18"/>
      <c r="C925" s="18"/>
      <c r="E925" s="18"/>
    </row>
    <row r="926" spans="2:5" x14ac:dyDescent="0.25">
      <c r="B926" s="18"/>
      <c r="C926" s="18"/>
      <c r="E926" s="18"/>
    </row>
    <row r="927" spans="2:5" x14ac:dyDescent="0.25">
      <c r="B927" s="18"/>
      <c r="C927" s="18"/>
      <c r="E927" s="18"/>
    </row>
    <row r="928" spans="2:5" x14ac:dyDescent="0.25">
      <c r="B928" s="18"/>
      <c r="C928" s="18"/>
      <c r="E928" s="18"/>
    </row>
    <row r="929" spans="2:5" x14ac:dyDescent="0.25">
      <c r="B929" s="18"/>
      <c r="C929" s="18"/>
      <c r="E929" s="18"/>
    </row>
    <row r="930" spans="2:5" x14ac:dyDescent="0.25">
      <c r="B930" s="18"/>
      <c r="C930" s="18"/>
      <c r="E930" s="18"/>
    </row>
    <row r="931" spans="2:5" x14ac:dyDescent="0.25">
      <c r="B931" s="18"/>
      <c r="C931" s="18"/>
      <c r="E931" s="18"/>
    </row>
    <row r="932" spans="2:5" x14ac:dyDescent="0.25">
      <c r="B932" s="18"/>
      <c r="C932" s="18"/>
      <c r="E932" s="18"/>
    </row>
    <row r="933" spans="2:5" x14ac:dyDescent="0.25">
      <c r="B933" s="18"/>
      <c r="C933" s="18"/>
      <c r="E933" s="18"/>
    </row>
    <row r="934" spans="2:5" x14ac:dyDescent="0.25">
      <c r="B934" s="18"/>
      <c r="C934" s="18"/>
      <c r="E934" s="18"/>
    </row>
    <row r="935" spans="2:5" x14ac:dyDescent="0.25">
      <c r="B935" s="18"/>
      <c r="C935" s="18"/>
      <c r="E935" s="18"/>
    </row>
    <row r="936" spans="2:5" x14ac:dyDescent="0.25">
      <c r="B936" s="18"/>
      <c r="C936" s="18"/>
      <c r="E936" s="18"/>
    </row>
    <row r="937" spans="2:5" x14ac:dyDescent="0.25">
      <c r="B937" s="18"/>
      <c r="C937" s="18"/>
      <c r="E937" s="18"/>
    </row>
    <row r="938" spans="2:5" x14ac:dyDescent="0.25">
      <c r="B938" s="18"/>
      <c r="C938" s="18"/>
      <c r="E938" s="18"/>
    </row>
    <row r="939" spans="2:5" x14ac:dyDescent="0.25">
      <c r="B939" s="18"/>
      <c r="C939" s="18"/>
      <c r="E939" s="18"/>
    </row>
    <row r="940" spans="2:5" x14ac:dyDescent="0.25">
      <c r="B940" s="18"/>
      <c r="C940" s="18"/>
      <c r="E940" s="18"/>
    </row>
    <row r="941" spans="2:5" x14ac:dyDescent="0.25">
      <c r="B941" s="18"/>
      <c r="C941" s="18"/>
      <c r="E941" s="18"/>
    </row>
    <row r="942" spans="2:5" x14ac:dyDescent="0.25">
      <c r="B942" s="18"/>
      <c r="C942" s="18"/>
      <c r="E942" s="18"/>
    </row>
    <row r="943" spans="2:5" x14ac:dyDescent="0.25">
      <c r="B943" s="18"/>
      <c r="C943" s="18"/>
      <c r="E943" s="18"/>
    </row>
    <row r="944" spans="2:5" x14ac:dyDescent="0.25">
      <c r="B944" s="18"/>
      <c r="C944" s="18"/>
      <c r="E944" s="18"/>
    </row>
    <row r="945" spans="2:5" x14ac:dyDescent="0.25">
      <c r="B945" s="18"/>
      <c r="C945" s="18"/>
      <c r="E945" s="18"/>
    </row>
    <row r="946" spans="2:5" x14ac:dyDescent="0.25">
      <c r="B946" s="18"/>
      <c r="C946" s="18"/>
      <c r="E946" s="18"/>
    </row>
    <row r="947" spans="2:5" x14ac:dyDescent="0.25">
      <c r="B947" s="18"/>
      <c r="C947" s="18"/>
      <c r="E947" s="18"/>
    </row>
    <row r="948" spans="2:5" x14ac:dyDescent="0.25">
      <c r="B948" s="18"/>
      <c r="C948" s="18"/>
      <c r="E948" s="18"/>
    </row>
    <row r="949" spans="2:5" x14ac:dyDescent="0.25">
      <c r="B949" s="18"/>
      <c r="C949" s="18"/>
      <c r="E949" s="18"/>
    </row>
    <row r="950" spans="2:5" x14ac:dyDescent="0.25">
      <c r="B950" s="18"/>
      <c r="C950" s="18"/>
      <c r="E950" s="18"/>
    </row>
    <row r="951" spans="2:5" x14ac:dyDescent="0.25">
      <c r="B951" s="18"/>
      <c r="C951" s="18"/>
      <c r="E951" s="18"/>
    </row>
    <row r="952" spans="2:5" x14ac:dyDescent="0.25">
      <c r="B952" s="18"/>
      <c r="C952" s="18"/>
      <c r="E952" s="18"/>
    </row>
    <row r="953" spans="2:5" x14ac:dyDescent="0.25">
      <c r="B953" s="18"/>
      <c r="C953" s="18"/>
      <c r="E953" s="18"/>
    </row>
    <row r="954" spans="2:5" x14ac:dyDescent="0.25">
      <c r="B954" s="18"/>
      <c r="C954" s="18"/>
      <c r="E954" s="18"/>
    </row>
    <row r="955" spans="2:5" x14ac:dyDescent="0.25">
      <c r="B955" s="18"/>
      <c r="C955" s="18"/>
      <c r="E955" s="18"/>
    </row>
    <row r="956" spans="2:5" x14ac:dyDescent="0.25">
      <c r="B956" s="18"/>
      <c r="C956" s="18"/>
      <c r="E956" s="18"/>
    </row>
    <row r="957" spans="2:5" x14ac:dyDescent="0.25">
      <c r="B957" s="18"/>
      <c r="C957" s="18"/>
      <c r="E957" s="18"/>
    </row>
    <row r="958" spans="2:5" x14ac:dyDescent="0.25">
      <c r="B958" s="18"/>
      <c r="C958" s="18"/>
      <c r="E958" s="18"/>
    </row>
    <row r="959" spans="2:5" x14ac:dyDescent="0.25">
      <c r="B959" s="18"/>
      <c r="C959" s="18"/>
      <c r="E959" s="18"/>
    </row>
    <row r="960" spans="2:5" x14ac:dyDescent="0.25">
      <c r="B960" s="18"/>
      <c r="C960" s="18"/>
      <c r="E960" s="18"/>
    </row>
    <row r="961" spans="2:5" x14ac:dyDescent="0.25">
      <c r="B961" s="18"/>
      <c r="C961" s="18"/>
      <c r="E961" s="18"/>
    </row>
    <row r="962" spans="2:5" x14ac:dyDescent="0.25">
      <c r="B962" s="18"/>
      <c r="C962" s="18"/>
      <c r="E962" s="18"/>
    </row>
    <row r="963" spans="2:5" x14ac:dyDescent="0.25">
      <c r="B963" s="18"/>
      <c r="C963" s="18"/>
      <c r="E963" s="18"/>
    </row>
    <row r="964" spans="2:5" x14ac:dyDescent="0.25">
      <c r="B964" s="18"/>
      <c r="C964" s="18"/>
      <c r="E964" s="18"/>
    </row>
    <row r="965" spans="2:5" x14ac:dyDescent="0.25">
      <c r="B965" s="18"/>
      <c r="C965" s="18"/>
      <c r="E965" s="18"/>
    </row>
    <row r="966" spans="2:5" x14ac:dyDescent="0.25">
      <c r="B966" s="18"/>
      <c r="C966" s="18"/>
      <c r="E966" s="18"/>
    </row>
    <row r="967" spans="2:5" x14ac:dyDescent="0.25">
      <c r="B967" s="18"/>
      <c r="C967" s="18"/>
      <c r="E967" s="18"/>
    </row>
    <row r="968" spans="2:5" x14ac:dyDescent="0.25">
      <c r="B968" s="18"/>
      <c r="C968" s="18"/>
      <c r="E968" s="18"/>
    </row>
    <row r="969" spans="2:5" x14ac:dyDescent="0.25">
      <c r="B969" s="18"/>
      <c r="C969" s="18"/>
      <c r="E969" s="18"/>
    </row>
    <row r="970" spans="2:5" x14ac:dyDescent="0.25">
      <c r="B970" s="18"/>
      <c r="C970" s="18"/>
      <c r="E970" s="18"/>
    </row>
    <row r="971" spans="2:5" x14ac:dyDescent="0.25">
      <c r="B971" s="18"/>
      <c r="C971" s="18"/>
      <c r="E971" s="18"/>
    </row>
    <row r="972" spans="2:5" x14ac:dyDescent="0.25">
      <c r="B972" s="18"/>
      <c r="C972" s="18"/>
      <c r="E972" s="18"/>
    </row>
    <row r="973" spans="2:5" x14ac:dyDescent="0.25">
      <c r="B973" s="18"/>
      <c r="C973" s="18"/>
      <c r="E973" s="18"/>
    </row>
    <row r="974" spans="2:5" x14ac:dyDescent="0.25">
      <c r="B974" s="18"/>
      <c r="C974" s="18"/>
      <c r="E974" s="18"/>
    </row>
    <row r="975" spans="2:5" x14ac:dyDescent="0.25">
      <c r="B975" s="18"/>
      <c r="C975" s="18"/>
      <c r="E975" s="18"/>
    </row>
    <row r="976" spans="2:5" x14ac:dyDescent="0.25">
      <c r="B976" s="18"/>
      <c r="C976" s="18"/>
      <c r="E976" s="18"/>
    </row>
    <row r="977" spans="2:5" x14ac:dyDescent="0.25">
      <c r="B977" s="18"/>
      <c r="C977" s="18"/>
      <c r="E977" s="18"/>
    </row>
    <row r="978" spans="2:5" x14ac:dyDescent="0.25">
      <c r="B978" s="18"/>
      <c r="C978" s="18"/>
      <c r="E978" s="18"/>
    </row>
    <row r="979" spans="2:5" x14ac:dyDescent="0.25">
      <c r="B979" s="18"/>
      <c r="C979" s="18"/>
      <c r="E979" s="18"/>
    </row>
    <row r="980" spans="2:5" x14ac:dyDescent="0.25">
      <c r="B980" s="18"/>
      <c r="C980" s="18"/>
      <c r="E980" s="18"/>
    </row>
    <row r="981" spans="2:5" x14ac:dyDescent="0.25">
      <c r="B981" s="18"/>
      <c r="C981" s="18"/>
      <c r="E981" s="18"/>
    </row>
    <row r="982" spans="2:5" x14ac:dyDescent="0.25">
      <c r="B982" s="18"/>
      <c r="C982" s="18"/>
      <c r="E982" s="18"/>
    </row>
    <row r="983" spans="2:5" x14ac:dyDescent="0.25">
      <c r="B983" s="18"/>
      <c r="C983" s="18"/>
      <c r="E983" s="18"/>
    </row>
    <row r="984" spans="2:5" x14ac:dyDescent="0.25">
      <c r="B984" s="18"/>
      <c r="C984" s="18"/>
      <c r="E984" s="18"/>
    </row>
    <row r="985" spans="2:5" x14ac:dyDescent="0.25">
      <c r="B985" s="18"/>
      <c r="C985" s="18"/>
      <c r="E985" s="18"/>
    </row>
    <row r="986" spans="2:5" x14ac:dyDescent="0.25">
      <c r="B986" s="18"/>
      <c r="C986" s="18"/>
      <c r="E986" s="18"/>
    </row>
    <row r="987" spans="2:5" x14ac:dyDescent="0.25">
      <c r="B987" s="18"/>
      <c r="C987" s="18"/>
      <c r="E987" s="18"/>
    </row>
    <row r="988" spans="2:5" x14ac:dyDescent="0.25">
      <c r="B988" s="18"/>
      <c r="C988" s="18"/>
      <c r="E988" s="18"/>
    </row>
    <row r="989" spans="2:5" x14ac:dyDescent="0.25">
      <c r="B989" s="18"/>
      <c r="C989" s="18"/>
      <c r="E989" s="18"/>
    </row>
    <row r="990" spans="2:5" x14ac:dyDescent="0.25">
      <c r="B990" s="18"/>
      <c r="C990" s="18"/>
      <c r="E990" s="18"/>
    </row>
    <row r="991" spans="2:5" x14ac:dyDescent="0.25">
      <c r="B991" s="18"/>
      <c r="C991" s="18"/>
      <c r="E991" s="18"/>
    </row>
    <row r="992" spans="2:5" x14ac:dyDescent="0.25">
      <c r="B992" s="18"/>
      <c r="C992" s="18"/>
      <c r="E992" s="18"/>
    </row>
    <row r="993" spans="2:5" x14ac:dyDescent="0.25">
      <c r="B993" s="18"/>
      <c r="C993" s="18"/>
      <c r="E993" s="18"/>
    </row>
    <row r="994" spans="2:5" x14ac:dyDescent="0.25">
      <c r="B994" s="18"/>
      <c r="C994" s="18"/>
      <c r="E994" s="18"/>
    </row>
    <row r="995" spans="2:5" x14ac:dyDescent="0.25">
      <c r="B995" s="18"/>
      <c r="C995" s="18"/>
      <c r="E995" s="18"/>
    </row>
    <row r="996" spans="2:5" x14ac:dyDescent="0.25">
      <c r="B996" s="18"/>
      <c r="C996" s="18"/>
      <c r="E996" s="18"/>
    </row>
    <row r="997" spans="2:5" x14ac:dyDescent="0.25">
      <c r="B997" s="18"/>
      <c r="C997" s="18"/>
      <c r="E997" s="18"/>
    </row>
    <row r="998" spans="2:5" x14ac:dyDescent="0.25">
      <c r="B998" s="18"/>
      <c r="C998" s="18"/>
      <c r="E998" s="18"/>
    </row>
    <row r="999" spans="2:5" x14ac:dyDescent="0.25">
      <c r="B999" s="18"/>
      <c r="C999" s="18"/>
      <c r="E999" s="18"/>
    </row>
    <row r="1000" spans="2:5" x14ac:dyDescent="0.25">
      <c r="B1000" s="18"/>
      <c r="C1000" s="18"/>
      <c r="E1000" s="18"/>
    </row>
  </sheetData>
  <autoFilter ref="A2:V46"/>
  <mergeCells count="7">
    <mergeCell ref="J1:K1"/>
    <mergeCell ref="H1:I1"/>
    <mergeCell ref="T1:U1"/>
    <mergeCell ref="R1:S1"/>
    <mergeCell ref="P1:Q1"/>
    <mergeCell ref="N1:O1"/>
    <mergeCell ref="L1:M1"/>
  </mergeCells>
  <pageMargins left="0.7" right="0.7" top="0.75" bottom="0.75" header="0.3" footer="0.3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40625" defaultRowHeight="15" customHeight="1" x14ac:dyDescent="0.25"/>
  <cols>
    <col min="1" max="10" width="8.28515625" customWidth="1"/>
    <col min="11" max="26" width="13.28515625" customWidth="1"/>
  </cols>
  <sheetData>
    <row r="1" spans="1:26" x14ac:dyDescent="0.25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x14ac:dyDescent="0.2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x14ac:dyDescent="0.25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x14ac:dyDescent="0.25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x14ac:dyDescent="0.25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x14ac:dyDescent="0.25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x14ac:dyDescent="0.25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x14ac:dyDescent="0.25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x14ac:dyDescent="0.2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x14ac:dyDescent="0.25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x14ac:dyDescent="0.2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x14ac:dyDescent="0.25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x14ac:dyDescent="0.25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x14ac:dyDescent="0.25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x14ac:dyDescent="0.25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x14ac:dyDescent="0.25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x14ac:dyDescent="0.2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x14ac:dyDescent="0.2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x14ac:dyDescent="0.2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x14ac:dyDescent="0.2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x14ac:dyDescent="0.25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x14ac:dyDescent="0.2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40625" defaultRowHeight="15" customHeight="1" x14ac:dyDescent="0.25"/>
  <cols>
    <col min="1" max="10" width="8.28515625" customWidth="1"/>
    <col min="11" max="26" width="13.28515625" customWidth="1"/>
  </cols>
  <sheetData>
    <row r="1" spans="1:26" x14ac:dyDescent="0.25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x14ac:dyDescent="0.2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x14ac:dyDescent="0.25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x14ac:dyDescent="0.25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x14ac:dyDescent="0.25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x14ac:dyDescent="0.25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x14ac:dyDescent="0.25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x14ac:dyDescent="0.25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x14ac:dyDescent="0.2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x14ac:dyDescent="0.25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x14ac:dyDescent="0.2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x14ac:dyDescent="0.25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x14ac:dyDescent="0.25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x14ac:dyDescent="0.25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x14ac:dyDescent="0.25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x14ac:dyDescent="0.25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x14ac:dyDescent="0.2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x14ac:dyDescent="0.2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x14ac:dyDescent="0.2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x14ac:dyDescent="0.2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x14ac:dyDescent="0.25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x14ac:dyDescent="0.2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showGridLines="0" workbookViewId="0">
      <selection activeCell="B12" sqref="B12"/>
    </sheetView>
  </sheetViews>
  <sheetFormatPr baseColWidth="10" defaultRowHeight="15" x14ac:dyDescent="0.25"/>
  <cols>
    <col min="1" max="1" width="17.5703125" bestFit="1" customWidth="1"/>
    <col min="2" max="2" width="17.42578125" customWidth="1"/>
  </cols>
  <sheetData>
    <row r="1" spans="1:3" ht="16.5" thickBot="1" x14ac:dyDescent="0.3">
      <c r="A1" s="611" t="s">
        <v>3141</v>
      </c>
      <c r="B1" s="612"/>
      <c r="C1" s="612"/>
    </row>
    <row r="2" spans="1:3" x14ac:dyDescent="0.25">
      <c r="A2" s="95" t="s">
        <v>3121</v>
      </c>
      <c r="B2" s="96" t="s">
        <v>3139</v>
      </c>
      <c r="C2" s="97" t="s">
        <v>3142</v>
      </c>
    </row>
    <row r="3" spans="1:3" x14ac:dyDescent="0.25">
      <c r="A3" s="90" t="s">
        <v>1020</v>
      </c>
      <c r="B3" s="91">
        <v>221</v>
      </c>
      <c r="C3" s="98">
        <f>GETPIVOTDATA("Carpeta",$A$2,"Carpeta","SI")/GETPIVOTDATA("Carpeta",$A$2)</f>
        <v>0.34639498432601878</v>
      </c>
    </row>
    <row r="4" spans="1:3" x14ac:dyDescent="0.25">
      <c r="A4" s="90" t="s">
        <v>3140</v>
      </c>
      <c r="B4" s="91">
        <v>417</v>
      </c>
      <c r="C4" s="98">
        <f>GETPIVOTDATA("Carpeta",$A$2,"Carpeta","NO")/GETPIVOTDATA("Carpeta",$A$2)</f>
        <v>0.65360501567398122</v>
      </c>
    </row>
    <row r="5" spans="1:3" ht="15.75" thickBot="1" x14ac:dyDescent="0.3">
      <c r="A5" s="93" t="s">
        <v>3122</v>
      </c>
      <c r="B5" s="94">
        <v>638</v>
      </c>
      <c r="C5" s="99">
        <f>C3+C4</f>
        <v>1</v>
      </c>
    </row>
  </sheetData>
  <mergeCells count="1">
    <mergeCell ref="A1:C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"/>
  <sheetViews>
    <sheetView workbookViewId="0">
      <selection activeCell="A51" sqref="A51:XFD54"/>
    </sheetView>
  </sheetViews>
  <sheetFormatPr baseColWidth="10" defaultRowHeight="15" x14ac:dyDescent="0.25"/>
  <sheetData>
    <row r="1" spans="1:14" ht="45" x14ac:dyDescent="0.25">
      <c r="A1" s="487" t="s">
        <v>6562</v>
      </c>
      <c r="B1" s="487" t="s">
        <v>13</v>
      </c>
      <c r="C1" s="550" t="s">
        <v>15</v>
      </c>
      <c r="D1" s="487" t="s">
        <v>1</v>
      </c>
      <c r="E1" s="487" t="s">
        <v>16</v>
      </c>
      <c r="F1" s="487" t="s">
        <v>4</v>
      </c>
      <c r="G1" s="510" t="s">
        <v>6658</v>
      </c>
      <c r="H1" s="487" t="s">
        <v>24</v>
      </c>
      <c r="I1" s="487" t="s">
        <v>6660</v>
      </c>
      <c r="J1" s="510" t="s">
        <v>6659</v>
      </c>
      <c r="K1" s="510" t="s">
        <v>3</v>
      </c>
      <c r="L1" s="510" t="s">
        <v>6825</v>
      </c>
      <c r="M1" s="510" t="s">
        <v>6663</v>
      </c>
      <c r="N1" s="510" t="s">
        <v>6664</v>
      </c>
    </row>
    <row r="2" spans="1:14" ht="90" x14ac:dyDescent="0.25">
      <c r="A2" s="520" t="s">
        <v>5540</v>
      </c>
      <c r="B2" s="494" t="s">
        <v>235</v>
      </c>
      <c r="C2" s="558">
        <v>22514880</v>
      </c>
      <c r="D2" s="494" t="s">
        <v>3280</v>
      </c>
      <c r="E2" s="520" t="s">
        <v>235</v>
      </c>
      <c r="F2" s="494" t="s">
        <v>6561</v>
      </c>
      <c r="G2" s="495" t="s">
        <v>6880</v>
      </c>
      <c r="H2" s="494" t="s">
        <v>6881</v>
      </c>
      <c r="I2" s="520" t="s">
        <v>235</v>
      </c>
      <c r="J2" s="509" t="s">
        <v>6882</v>
      </c>
      <c r="K2" s="512" t="s">
        <v>96</v>
      </c>
      <c r="L2" s="494" t="s">
        <v>6883</v>
      </c>
      <c r="M2" s="494"/>
      <c r="N2" s="494"/>
    </row>
    <row r="3" spans="1:14" ht="225" x14ac:dyDescent="0.25">
      <c r="A3" s="494" t="s">
        <v>5542</v>
      </c>
      <c r="B3" s="520" t="s">
        <v>6884</v>
      </c>
      <c r="C3" s="558">
        <v>225000</v>
      </c>
      <c r="D3" s="494" t="s">
        <v>5789</v>
      </c>
      <c r="E3" s="520" t="s">
        <v>1888</v>
      </c>
      <c r="F3" s="494" t="s">
        <v>6561</v>
      </c>
      <c r="G3" s="495" t="s">
        <v>6885</v>
      </c>
      <c r="H3" s="494" t="s">
        <v>6886</v>
      </c>
      <c r="I3" s="520" t="s">
        <v>6887</v>
      </c>
      <c r="J3" s="509">
        <v>42378</v>
      </c>
      <c r="K3" s="512" t="s">
        <v>96</v>
      </c>
      <c r="L3" s="494" t="s">
        <v>6888</v>
      </c>
      <c r="M3" s="494" t="s">
        <v>6889</v>
      </c>
      <c r="N3" s="494"/>
    </row>
    <row r="4" spans="1:14" ht="225" x14ac:dyDescent="0.25">
      <c r="A4" s="520" t="s">
        <v>5543</v>
      </c>
      <c r="B4" s="520" t="s">
        <v>6890</v>
      </c>
      <c r="C4" s="558">
        <v>358500</v>
      </c>
      <c r="D4" s="520" t="s">
        <v>6845</v>
      </c>
      <c r="E4" s="520" t="s">
        <v>1888</v>
      </c>
      <c r="F4" s="494" t="s">
        <v>6561</v>
      </c>
      <c r="G4" s="495" t="s">
        <v>6891</v>
      </c>
      <c r="H4" s="494" t="s">
        <v>6892</v>
      </c>
      <c r="I4" s="520" t="s">
        <v>6887</v>
      </c>
      <c r="J4" s="509">
        <v>42378</v>
      </c>
      <c r="K4" s="512" t="s">
        <v>96</v>
      </c>
      <c r="L4" s="494" t="s">
        <v>6888</v>
      </c>
      <c r="M4" s="494" t="s">
        <v>6889</v>
      </c>
      <c r="N4" s="494"/>
    </row>
    <row r="5" spans="1:14" ht="409.5" x14ac:dyDescent="0.25">
      <c r="A5" s="494" t="s">
        <v>97</v>
      </c>
      <c r="B5" s="494" t="s">
        <v>6890</v>
      </c>
      <c r="C5" s="559">
        <v>1800000</v>
      </c>
      <c r="D5" s="494" t="s">
        <v>6837</v>
      </c>
      <c r="E5" s="520" t="s">
        <v>1888</v>
      </c>
      <c r="F5" s="494" t="s">
        <v>6561</v>
      </c>
      <c r="G5" s="495" t="s">
        <v>6891</v>
      </c>
      <c r="H5" s="520" t="s">
        <v>6893</v>
      </c>
      <c r="I5" s="520" t="s">
        <v>730</v>
      </c>
      <c r="J5" s="509" t="s">
        <v>6348</v>
      </c>
      <c r="K5" s="512" t="s">
        <v>80</v>
      </c>
      <c r="L5" s="520" t="s">
        <v>6894</v>
      </c>
      <c r="M5" s="494" t="s">
        <v>6807</v>
      </c>
      <c r="N5" s="494" t="s">
        <v>6809</v>
      </c>
    </row>
    <row r="6" spans="1:14" ht="150" x14ac:dyDescent="0.25">
      <c r="A6" s="494" t="s">
        <v>6665</v>
      </c>
      <c r="B6" s="494" t="s">
        <v>196</v>
      </c>
      <c r="C6" s="558">
        <v>22716</v>
      </c>
      <c r="D6" s="520" t="s">
        <v>196</v>
      </c>
      <c r="E6" s="520"/>
      <c r="F6" s="494"/>
      <c r="G6" s="495"/>
      <c r="H6" s="494" t="s">
        <v>6666</v>
      </c>
      <c r="I6" s="494" t="s">
        <v>220</v>
      </c>
      <c r="J6" s="509"/>
      <c r="K6" s="512" t="s">
        <v>190</v>
      </c>
      <c r="L6" s="494" t="s">
        <v>6669</v>
      </c>
      <c r="M6" s="494"/>
      <c r="N6" s="494"/>
    </row>
    <row r="7" spans="1:14" ht="240" x14ac:dyDescent="0.25">
      <c r="A7" s="520" t="s">
        <v>875</v>
      </c>
      <c r="B7" s="494" t="s">
        <v>300</v>
      </c>
      <c r="C7" s="558">
        <v>132411.20000000001</v>
      </c>
      <c r="D7" s="494" t="s">
        <v>6846</v>
      </c>
      <c r="E7" s="494" t="s">
        <v>6671</v>
      </c>
      <c r="F7" s="494" t="s">
        <v>6561</v>
      </c>
      <c r="G7" s="495" t="s">
        <v>3394</v>
      </c>
      <c r="H7" s="494" t="s">
        <v>6895</v>
      </c>
      <c r="I7" s="520" t="s">
        <v>6671</v>
      </c>
      <c r="J7" s="509" t="s">
        <v>6896</v>
      </c>
      <c r="K7" s="512" t="s">
        <v>96</v>
      </c>
      <c r="L7" s="494" t="s">
        <v>6897</v>
      </c>
      <c r="M7" s="494"/>
      <c r="N7" s="494"/>
    </row>
    <row r="8" spans="1:14" ht="300" x14ac:dyDescent="0.25">
      <c r="A8" s="494" t="s">
        <v>766</v>
      </c>
      <c r="B8" s="494" t="s">
        <v>3277</v>
      </c>
      <c r="C8" s="558">
        <v>602400</v>
      </c>
      <c r="D8" s="520" t="s">
        <v>769</v>
      </c>
      <c r="E8" s="520" t="s">
        <v>1888</v>
      </c>
      <c r="F8" s="494" t="s">
        <v>6561</v>
      </c>
      <c r="G8" s="495" t="s">
        <v>6898</v>
      </c>
      <c r="H8" s="520" t="s">
        <v>6899</v>
      </c>
      <c r="I8" s="520" t="s">
        <v>6677</v>
      </c>
      <c r="J8" s="509">
        <v>42648</v>
      </c>
      <c r="K8" s="512" t="s">
        <v>112</v>
      </c>
      <c r="L8" s="494"/>
      <c r="M8" s="494" t="s">
        <v>112</v>
      </c>
      <c r="N8" s="494"/>
    </row>
    <row r="9" spans="1:14" ht="90" x14ac:dyDescent="0.25">
      <c r="A9" s="494" t="s">
        <v>132</v>
      </c>
      <c r="B9" s="494" t="s">
        <v>542</v>
      </c>
      <c r="C9" s="558">
        <v>1556244</v>
      </c>
      <c r="D9" s="520" t="s">
        <v>6900</v>
      </c>
      <c r="E9" s="520" t="s">
        <v>6671</v>
      </c>
      <c r="F9" s="494" t="s">
        <v>6561</v>
      </c>
      <c r="G9" s="495" t="s">
        <v>6901</v>
      </c>
      <c r="H9" s="494" t="s">
        <v>6902</v>
      </c>
      <c r="I9" s="494" t="s">
        <v>220</v>
      </c>
      <c r="J9" s="509">
        <v>42651</v>
      </c>
      <c r="K9" s="512" t="s">
        <v>6858</v>
      </c>
      <c r="L9" s="494" t="s">
        <v>6903</v>
      </c>
      <c r="M9" s="494"/>
      <c r="N9" s="494"/>
    </row>
    <row r="10" spans="1:14" ht="105" x14ac:dyDescent="0.25">
      <c r="A10" s="560" t="s">
        <v>77</v>
      </c>
      <c r="B10" s="494" t="s">
        <v>6904</v>
      </c>
      <c r="C10" s="558">
        <v>1918160</v>
      </c>
      <c r="D10" s="560" t="s">
        <v>6905</v>
      </c>
      <c r="E10" s="494" t="s">
        <v>6671</v>
      </c>
      <c r="F10" s="494" t="s">
        <v>6561</v>
      </c>
      <c r="G10" s="495" t="s">
        <v>6898</v>
      </c>
      <c r="H10" s="494" t="s">
        <v>6906</v>
      </c>
      <c r="I10" s="494" t="s">
        <v>6671</v>
      </c>
      <c r="J10" s="495">
        <v>42621</v>
      </c>
      <c r="K10" s="494" t="s">
        <v>574</v>
      </c>
      <c r="L10" s="494" t="s">
        <v>6903</v>
      </c>
      <c r="M10" s="494"/>
      <c r="N10" s="494"/>
    </row>
    <row r="11" spans="1:14" ht="195" x14ac:dyDescent="0.25">
      <c r="A11" s="494" t="s">
        <v>106</v>
      </c>
      <c r="B11" s="494" t="s">
        <v>300</v>
      </c>
      <c r="C11" s="558">
        <v>695645</v>
      </c>
      <c r="D11" s="494" t="s">
        <v>6829</v>
      </c>
      <c r="E11" s="520" t="s">
        <v>6671</v>
      </c>
      <c r="F11" s="494" t="s">
        <v>6561</v>
      </c>
      <c r="G11" s="495" t="s">
        <v>6907</v>
      </c>
      <c r="H11" s="494" t="s">
        <v>6908</v>
      </c>
      <c r="I11" s="494" t="s">
        <v>6671</v>
      </c>
      <c r="J11" s="509" t="s">
        <v>6909</v>
      </c>
      <c r="K11" s="512" t="s">
        <v>80</v>
      </c>
      <c r="L11" s="494" t="s">
        <v>6883</v>
      </c>
      <c r="M11" s="494"/>
      <c r="N11" s="494"/>
    </row>
    <row r="12" spans="1:14" ht="135" x14ac:dyDescent="0.25">
      <c r="A12" s="494" t="s">
        <v>83</v>
      </c>
      <c r="B12" s="494" t="s">
        <v>6676</v>
      </c>
      <c r="C12" s="558">
        <v>1904040</v>
      </c>
      <c r="D12" s="494" t="s">
        <v>6910</v>
      </c>
      <c r="E12" s="520" t="s">
        <v>6671</v>
      </c>
      <c r="F12" s="494" t="s">
        <v>6561</v>
      </c>
      <c r="G12" s="495" t="s">
        <v>6907</v>
      </c>
      <c r="H12" s="494" t="s">
        <v>6911</v>
      </c>
      <c r="I12" s="494" t="s">
        <v>6671</v>
      </c>
      <c r="J12" s="509" t="s">
        <v>6912</v>
      </c>
      <c r="K12" s="512" t="s">
        <v>80</v>
      </c>
      <c r="L12" s="494" t="s">
        <v>6894</v>
      </c>
      <c r="M12" s="494" t="s">
        <v>6807</v>
      </c>
      <c r="N12" s="494" t="s">
        <v>6808</v>
      </c>
    </row>
    <row r="13" spans="1:14" ht="135" x14ac:dyDescent="0.25">
      <c r="A13" s="494" t="s">
        <v>178</v>
      </c>
      <c r="B13" s="494" t="s">
        <v>6913</v>
      </c>
      <c r="C13" s="558">
        <v>123280</v>
      </c>
      <c r="D13" s="494" t="s">
        <v>6844</v>
      </c>
      <c r="E13" s="520" t="s">
        <v>6671</v>
      </c>
      <c r="F13" s="494" t="s">
        <v>6561</v>
      </c>
      <c r="G13" s="495" t="s">
        <v>6898</v>
      </c>
      <c r="H13" s="494" t="s">
        <v>5660</v>
      </c>
      <c r="I13" s="520" t="s">
        <v>6671</v>
      </c>
      <c r="J13" s="509" t="s">
        <v>6914</v>
      </c>
      <c r="K13" s="512" t="s">
        <v>843</v>
      </c>
      <c r="L13" s="494" t="s">
        <v>6883</v>
      </c>
      <c r="M13" s="494"/>
      <c r="N13" s="494"/>
    </row>
    <row r="14" spans="1:14" ht="90" x14ac:dyDescent="0.25">
      <c r="A14" s="520" t="s">
        <v>110</v>
      </c>
      <c r="B14" s="494" t="s">
        <v>6675</v>
      </c>
      <c r="C14" s="558">
        <v>4126192.5</v>
      </c>
      <c r="D14" s="494" t="s">
        <v>6915</v>
      </c>
      <c r="E14" s="520" t="s">
        <v>6671</v>
      </c>
      <c r="F14" s="494" t="s">
        <v>6561</v>
      </c>
      <c r="G14" s="495" t="s">
        <v>6898</v>
      </c>
      <c r="H14" s="494" t="s">
        <v>6902</v>
      </c>
      <c r="I14" s="520" t="s">
        <v>220</v>
      </c>
      <c r="J14" s="509" t="s">
        <v>6914</v>
      </c>
      <c r="K14" s="512" t="s">
        <v>6858</v>
      </c>
      <c r="L14" s="494" t="s">
        <v>6903</v>
      </c>
      <c r="M14" s="494"/>
      <c r="N14" s="494"/>
    </row>
    <row r="15" spans="1:14" ht="180" x14ac:dyDescent="0.25">
      <c r="A15" s="520" t="s">
        <v>91</v>
      </c>
      <c r="B15" s="494" t="s">
        <v>6916</v>
      </c>
      <c r="C15" s="558">
        <v>307580</v>
      </c>
      <c r="D15" s="494" t="s">
        <v>6672</v>
      </c>
      <c r="E15" s="520" t="s">
        <v>6671</v>
      </c>
      <c r="F15" s="494" t="s">
        <v>6561</v>
      </c>
      <c r="G15" s="495" t="s">
        <v>6917</v>
      </c>
      <c r="H15" s="520" t="s">
        <v>6918</v>
      </c>
      <c r="I15" s="520" t="s">
        <v>220</v>
      </c>
      <c r="J15" s="509" t="s">
        <v>3389</v>
      </c>
      <c r="K15" s="512" t="s">
        <v>6858</v>
      </c>
      <c r="L15" s="494" t="s">
        <v>6919</v>
      </c>
      <c r="M15" s="494"/>
      <c r="N15" s="494"/>
    </row>
    <row r="16" spans="1:14" ht="135" x14ac:dyDescent="0.25">
      <c r="A16" s="520" t="s">
        <v>104</v>
      </c>
      <c r="B16" s="494" t="s">
        <v>509</v>
      </c>
      <c r="C16" s="558">
        <v>3543553</v>
      </c>
      <c r="D16" s="494"/>
      <c r="E16" s="494" t="s">
        <v>6671</v>
      </c>
      <c r="F16" s="494" t="s">
        <v>6561</v>
      </c>
      <c r="G16" s="495" t="s">
        <v>6907</v>
      </c>
      <c r="H16" s="494" t="s">
        <v>6920</v>
      </c>
      <c r="I16" s="494" t="s">
        <v>6671</v>
      </c>
      <c r="J16" s="509" t="s">
        <v>6921</v>
      </c>
      <c r="K16" s="512" t="s">
        <v>96</v>
      </c>
      <c r="L16" s="494" t="s">
        <v>6897</v>
      </c>
      <c r="M16" s="494"/>
      <c r="N16" s="494"/>
    </row>
    <row r="17" spans="1:14" ht="195" x14ac:dyDescent="0.25">
      <c r="A17" s="494" t="s">
        <v>170</v>
      </c>
      <c r="B17" s="494" t="s">
        <v>6922</v>
      </c>
      <c r="C17" s="558">
        <v>6388389.4000000004</v>
      </c>
      <c r="D17" s="520" t="s">
        <v>6839</v>
      </c>
      <c r="E17" s="520" t="s">
        <v>6671</v>
      </c>
      <c r="F17" s="494" t="s">
        <v>6561</v>
      </c>
      <c r="G17" s="495">
        <v>42465</v>
      </c>
      <c r="H17" s="494" t="s">
        <v>5660</v>
      </c>
      <c r="I17" s="494" t="s">
        <v>6671</v>
      </c>
      <c r="J17" s="509" t="s">
        <v>3389</v>
      </c>
      <c r="K17" s="512" t="s">
        <v>846</v>
      </c>
      <c r="L17" s="494" t="s">
        <v>6883</v>
      </c>
      <c r="M17" s="494"/>
      <c r="N17" s="494"/>
    </row>
    <row r="18" spans="1:14" ht="210" x14ac:dyDescent="0.25">
      <c r="A18" s="494" t="s">
        <v>983</v>
      </c>
      <c r="B18" s="494" t="s">
        <v>6923</v>
      </c>
      <c r="C18" s="559">
        <v>432000</v>
      </c>
      <c r="D18" s="520" t="s">
        <v>6836</v>
      </c>
      <c r="E18" s="520" t="s">
        <v>6671</v>
      </c>
      <c r="F18" s="494" t="s">
        <v>6561</v>
      </c>
      <c r="G18" s="495" t="s">
        <v>6924</v>
      </c>
      <c r="H18" s="494" t="s">
        <v>6925</v>
      </c>
      <c r="I18" s="494" t="s">
        <v>6671</v>
      </c>
      <c r="J18" s="509">
        <v>42713</v>
      </c>
      <c r="K18" s="512" t="s">
        <v>846</v>
      </c>
      <c r="L18" s="520" t="s">
        <v>6894</v>
      </c>
      <c r="M18" s="494" t="s">
        <v>6821</v>
      </c>
      <c r="N18" s="494" t="s">
        <v>6824</v>
      </c>
    </row>
    <row r="19" spans="1:14" ht="195" x14ac:dyDescent="0.25">
      <c r="A19" s="494" t="s">
        <v>995</v>
      </c>
      <c r="B19" s="494" t="s">
        <v>509</v>
      </c>
      <c r="C19" s="559">
        <v>859950</v>
      </c>
      <c r="D19" s="520" t="s">
        <v>765</v>
      </c>
      <c r="E19" s="520" t="s">
        <v>6671</v>
      </c>
      <c r="F19" s="494" t="s">
        <v>6561</v>
      </c>
      <c r="G19" s="495" t="s">
        <v>6926</v>
      </c>
      <c r="H19" s="494" t="s">
        <v>6927</v>
      </c>
      <c r="I19" s="494" t="s">
        <v>220</v>
      </c>
      <c r="J19" s="509" t="s">
        <v>6914</v>
      </c>
      <c r="K19" s="512" t="s">
        <v>6858</v>
      </c>
      <c r="L19" s="494" t="s">
        <v>6928</v>
      </c>
      <c r="M19" s="494" t="s">
        <v>6816</v>
      </c>
      <c r="N19" s="494" t="s">
        <v>6809</v>
      </c>
    </row>
    <row r="20" spans="1:14" ht="135" x14ac:dyDescent="0.25">
      <c r="A20" s="520" t="s">
        <v>108</v>
      </c>
      <c r="B20" s="494" t="s">
        <v>6929</v>
      </c>
      <c r="C20" s="558">
        <v>552655.75</v>
      </c>
      <c r="D20" s="520" t="s">
        <v>6838</v>
      </c>
      <c r="E20" s="520" t="s">
        <v>6671</v>
      </c>
      <c r="F20" s="494" t="s">
        <v>6561</v>
      </c>
      <c r="G20" s="495" t="s">
        <v>6898</v>
      </c>
      <c r="H20" s="494" t="s">
        <v>5739</v>
      </c>
      <c r="I20" s="520" t="s">
        <v>6671</v>
      </c>
      <c r="J20" s="509" t="s">
        <v>6921</v>
      </c>
      <c r="K20" s="512" t="s">
        <v>574</v>
      </c>
      <c r="L20" s="494" t="s">
        <v>6897</v>
      </c>
      <c r="M20" s="494"/>
      <c r="N20" s="494"/>
    </row>
    <row r="21" spans="1:14" ht="180" x14ac:dyDescent="0.25">
      <c r="A21" s="494" t="s">
        <v>128</v>
      </c>
      <c r="B21" s="494" t="s">
        <v>6930</v>
      </c>
      <c r="C21" s="558">
        <v>518400</v>
      </c>
      <c r="D21" s="520" t="s">
        <v>3334</v>
      </c>
      <c r="E21" s="520" t="s">
        <v>6671</v>
      </c>
      <c r="F21" s="494" t="s">
        <v>6561</v>
      </c>
      <c r="G21" s="495" t="s">
        <v>6898</v>
      </c>
      <c r="H21" s="494" t="s">
        <v>6931</v>
      </c>
      <c r="I21" s="494" t="s">
        <v>220</v>
      </c>
      <c r="J21" s="509" t="s">
        <v>6914</v>
      </c>
      <c r="K21" s="512" t="s">
        <v>80</v>
      </c>
      <c r="L21" s="494" t="s">
        <v>6903</v>
      </c>
      <c r="M21" s="494" t="s">
        <v>6817</v>
      </c>
      <c r="N21" s="494" t="s">
        <v>6818</v>
      </c>
    </row>
    <row r="22" spans="1:14" ht="105" x14ac:dyDescent="0.25">
      <c r="A22" s="494" t="s">
        <v>1118</v>
      </c>
      <c r="B22" s="494" t="s">
        <v>542</v>
      </c>
      <c r="C22" s="558" t="s">
        <v>6932</v>
      </c>
      <c r="D22" s="520" t="s">
        <v>5725</v>
      </c>
      <c r="E22" s="520" t="s">
        <v>6671</v>
      </c>
      <c r="F22" s="494" t="s">
        <v>6561</v>
      </c>
      <c r="G22" s="495">
        <v>42434</v>
      </c>
      <c r="H22" s="494" t="s">
        <v>6933</v>
      </c>
      <c r="I22" s="494" t="s">
        <v>220</v>
      </c>
      <c r="J22" s="509" t="s">
        <v>6914</v>
      </c>
      <c r="K22" s="512" t="s">
        <v>6858</v>
      </c>
      <c r="L22" s="494" t="s">
        <v>6903</v>
      </c>
      <c r="M22" s="494"/>
      <c r="N22" s="494"/>
    </row>
    <row r="23" spans="1:14" ht="180" x14ac:dyDescent="0.25">
      <c r="A23" s="494" t="s">
        <v>130</v>
      </c>
      <c r="B23" s="494" t="s">
        <v>300</v>
      </c>
      <c r="C23" s="558">
        <v>1575420</v>
      </c>
      <c r="D23" s="520" t="s">
        <v>6840</v>
      </c>
      <c r="E23" s="520" t="s">
        <v>6671</v>
      </c>
      <c r="F23" s="494" t="s">
        <v>6561</v>
      </c>
      <c r="G23" s="495">
        <v>42465</v>
      </c>
      <c r="H23" s="494" t="s">
        <v>5660</v>
      </c>
      <c r="I23" s="494" t="s">
        <v>6671</v>
      </c>
      <c r="J23" s="509" t="s">
        <v>6882</v>
      </c>
      <c r="K23" s="512" t="s">
        <v>846</v>
      </c>
      <c r="L23" s="494" t="s">
        <v>6883</v>
      </c>
      <c r="M23" s="494"/>
      <c r="N23" s="494"/>
    </row>
    <row r="24" spans="1:14" ht="60" x14ac:dyDescent="0.25">
      <c r="A24" s="494" t="s">
        <v>120</v>
      </c>
      <c r="B24" s="494"/>
      <c r="C24" s="558"/>
      <c r="D24" s="520" t="s">
        <v>264</v>
      </c>
      <c r="E24" s="520"/>
      <c r="F24" s="494"/>
      <c r="G24" s="495"/>
      <c r="H24" s="494" t="s">
        <v>6934</v>
      </c>
      <c r="I24" s="494" t="s">
        <v>220</v>
      </c>
      <c r="J24" s="509"/>
      <c r="K24" s="512" t="s">
        <v>55</v>
      </c>
      <c r="L24" s="494" t="s">
        <v>6935</v>
      </c>
      <c r="M24" s="494"/>
      <c r="N24" s="494"/>
    </row>
    <row r="25" spans="1:14" ht="195" x14ac:dyDescent="0.25">
      <c r="A25" s="494" t="s">
        <v>161</v>
      </c>
      <c r="B25" s="494" t="s">
        <v>3250</v>
      </c>
      <c r="C25" s="558">
        <v>1522900</v>
      </c>
      <c r="D25" s="494" t="s">
        <v>6936</v>
      </c>
      <c r="E25" s="520" t="s">
        <v>6671</v>
      </c>
      <c r="F25" s="494" t="s">
        <v>6561</v>
      </c>
      <c r="G25" s="495" t="s">
        <v>3342</v>
      </c>
      <c r="H25" s="494" t="s">
        <v>6937</v>
      </c>
      <c r="I25" s="494" t="s">
        <v>6671</v>
      </c>
      <c r="J25" s="509"/>
      <c r="K25" s="512" t="s">
        <v>6858</v>
      </c>
      <c r="L25" s="494" t="s">
        <v>6883</v>
      </c>
      <c r="M25" s="494"/>
      <c r="N25" s="494"/>
    </row>
    <row r="26" spans="1:14" ht="135" x14ac:dyDescent="0.25">
      <c r="A26" s="520" t="s">
        <v>1511</v>
      </c>
      <c r="B26" s="494" t="s">
        <v>6938</v>
      </c>
      <c r="C26" s="558">
        <v>242883.3</v>
      </c>
      <c r="D26" s="494" t="s">
        <v>5726</v>
      </c>
      <c r="E26" s="520" t="s">
        <v>6671</v>
      </c>
      <c r="F26" s="494" t="s">
        <v>6561</v>
      </c>
      <c r="G26" s="495" t="s">
        <v>3346</v>
      </c>
      <c r="H26" s="520" t="s">
        <v>5660</v>
      </c>
      <c r="I26" s="520" t="s">
        <v>6671</v>
      </c>
      <c r="J26" s="509" t="s">
        <v>6914</v>
      </c>
      <c r="K26" s="512" t="s">
        <v>6858</v>
      </c>
      <c r="L26" s="494" t="s">
        <v>6883</v>
      </c>
      <c r="M26" s="494"/>
      <c r="N26" s="494"/>
    </row>
    <row r="27" spans="1:14" ht="120" x14ac:dyDescent="0.25">
      <c r="A27" s="494" t="s">
        <v>175</v>
      </c>
      <c r="B27" s="494" t="s">
        <v>300</v>
      </c>
      <c r="C27" s="558">
        <v>360000</v>
      </c>
      <c r="D27" s="494" t="s">
        <v>6939</v>
      </c>
      <c r="E27" s="520" t="s">
        <v>6671</v>
      </c>
      <c r="F27" s="494" t="s">
        <v>6561</v>
      </c>
      <c r="G27" s="495" t="s">
        <v>3346</v>
      </c>
      <c r="H27" s="494" t="s">
        <v>6940</v>
      </c>
      <c r="I27" s="520" t="s">
        <v>220</v>
      </c>
      <c r="J27" s="509">
        <v>42713</v>
      </c>
      <c r="K27" s="512" t="s">
        <v>846</v>
      </c>
      <c r="L27" s="494" t="s">
        <v>6928</v>
      </c>
      <c r="M27" s="494" t="s">
        <v>6821</v>
      </c>
      <c r="N27" s="494" t="s">
        <v>6822</v>
      </c>
    </row>
    <row r="28" spans="1:14" ht="210" x14ac:dyDescent="0.25">
      <c r="A28" s="520" t="s">
        <v>1542</v>
      </c>
      <c r="B28" s="494" t="s">
        <v>513</v>
      </c>
      <c r="C28" s="559" t="s">
        <v>6851</v>
      </c>
      <c r="D28" s="520" t="s">
        <v>6941</v>
      </c>
      <c r="E28" s="520" t="s">
        <v>6671</v>
      </c>
      <c r="F28" s="494" t="s">
        <v>6561</v>
      </c>
      <c r="G28" s="495" t="s">
        <v>3346</v>
      </c>
      <c r="H28" s="494" t="s">
        <v>6942</v>
      </c>
      <c r="I28" s="520" t="s">
        <v>6671</v>
      </c>
      <c r="J28" s="509">
        <v>42713</v>
      </c>
      <c r="K28" s="512" t="s">
        <v>846</v>
      </c>
      <c r="L28" s="494" t="s">
        <v>6894</v>
      </c>
      <c r="M28" s="494" t="s">
        <v>6821</v>
      </c>
      <c r="N28" s="494" t="s">
        <v>6822</v>
      </c>
    </row>
    <row r="29" spans="1:14" ht="135" x14ac:dyDescent="0.25">
      <c r="A29" s="520" t="s">
        <v>173</v>
      </c>
      <c r="B29" s="494" t="s">
        <v>2263</v>
      </c>
      <c r="C29" s="558">
        <v>7019993</v>
      </c>
      <c r="D29" s="494" t="s">
        <v>6843</v>
      </c>
      <c r="E29" s="520" t="s">
        <v>6671</v>
      </c>
      <c r="F29" s="494" t="s">
        <v>6561</v>
      </c>
      <c r="G29" s="495" t="s">
        <v>3367</v>
      </c>
      <c r="H29" s="494" t="s">
        <v>5660</v>
      </c>
      <c r="I29" s="520" t="s">
        <v>6671</v>
      </c>
      <c r="J29" s="509" t="s">
        <v>6914</v>
      </c>
      <c r="K29" s="512" t="s">
        <v>846</v>
      </c>
      <c r="L29" s="494" t="s">
        <v>6883</v>
      </c>
      <c r="M29" s="494"/>
      <c r="N29" s="494"/>
    </row>
    <row r="30" spans="1:14" ht="255" x14ac:dyDescent="0.25">
      <c r="A30" s="494" t="s">
        <v>86</v>
      </c>
      <c r="B30" s="494" t="s">
        <v>6943</v>
      </c>
      <c r="C30" s="558" t="s">
        <v>6944</v>
      </c>
      <c r="D30" s="520" t="s">
        <v>5678</v>
      </c>
      <c r="E30" s="520" t="s">
        <v>6671</v>
      </c>
      <c r="F30" s="494" t="s">
        <v>6561</v>
      </c>
      <c r="G30" s="495" t="s">
        <v>3367</v>
      </c>
      <c r="H30" s="494" t="s">
        <v>6945</v>
      </c>
      <c r="I30" s="494" t="s">
        <v>6671</v>
      </c>
      <c r="J30" s="509" t="s">
        <v>6912</v>
      </c>
      <c r="K30" s="512" t="s">
        <v>80</v>
      </c>
      <c r="L30" s="494" t="s">
        <v>6946</v>
      </c>
      <c r="M30" s="494"/>
      <c r="N30" s="494"/>
    </row>
    <row r="31" spans="1:14" ht="135" x14ac:dyDescent="0.25">
      <c r="A31" s="520" t="s">
        <v>89</v>
      </c>
      <c r="B31" s="494" t="s">
        <v>519</v>
      </c>
      <c r="C31" s="558" t="s">
        <v>6947</v>
      </c>
      <c r="D31" s="494" t="s">
        <v>6834</v>
      </c>
      <c r="E31" s="520" t="s">
        <v>6671</v>
      </c>
      <c r="F31" s="494" t="s">
        <v>6561</v>
      </c>
      <c r="G31" s="495" t="s">
        <v>3367</v>
      </c>
      <c r="H31" s="494" t="s">
        <v>5660</v>
      </c>
      <c r="I31" s="520" t="s">
        <v>6671</v>
      </c>
      <c r="J31" s="509" t="s">
        <v>6912</v>
      </c>
      <c r="K31" s="512" t="s">
        <v>80</v>
      </c>
      <c r="L31" s="494" t="s">
        <v>6883</v>
      </c>
      <c r="M31" s="494"/>
      <c r="N31" s="494"/>
    </row>
    <row r="32" spans="1:14" ht="120" x14ac:dyDescent="0.25">
      <c r="A32" s="520" t="s">
        <v>2609</v>
      </c>
      <c r="B32" s="494" t="s">
        <v>318</v>
      </c>
      <c r="C32" s="559">
        <v>74941.8</v>
      </c>
      <c r="D32" s="494" t="s">
        <v>6948</v>
      </c>
      <c r="E32" s="520" t="s">
        <v>6671</v>
      </c>
      <c r="F32" s="494" t="s">
        <v>6561</v>
      </c>
      <c r="G32" s="495"/>
      <c r="H32" s="494" t="s">
        <v>6949</v>
      </c>
      <c r="I32" s="520" t="s">
        <v>220</v>
      </c>
      <c r="J32" s="509"/>
      <c r="K32" s="512" t="s">
        <v>96</v>
      </c>
      <c r="L32" s="494" t="s">
        <v>6950</v>
      </c>
      <c r="M32" s="494" t="s">
        <v>6667</v>
      </c>
      <c r="N32" s="494" t="s">
        <v>6668</v>
      </c>
    </row>
    <row r="33" spans="1:14" ht="135" x14ac:dyDescent="0.25">
      <c r="A33" s="494" t="s">
        <v>159</v>
      </c>
      <c r="B33" s="494" t="s">
        <v>300</v>
      </c>
      <c r="C33" s="561"/>
      <c r="D33" s="520" t="s">
        <v>2175</v>
      </c>
      <c r="E33" s="520" t="s">
        <v>6671</v>
      </c>
      <c r="F33" s="494" t="s">
        <v>6561</v>
      </c>
      <c r="G33" s="495">
        <v>42619</v>
      </c>
      <c r="H33" s="494" t="s">
        <v>5660</v>
      </c>
      <c r="I33" s="520" t="s">
        <v>6671</v>
      </c>
      <c r="J33" s="509" t="s">
        <v>6914</v>
      </c>
      <c r="K33" s="512" t="s">
        <v>843</v>
      </c>
      <c r="L33" s="494" t="s">
        <v>6883</v>
      </c>
      <c r="M33" s="494"/>
      <c r="N33" s="494"/>
    </row>
    <row r="34" spans="1:14" ht="120" x14ac:dyDescent="0.25">
      <c r="A34" s="494" t="s">
        <v>93</v>
      </c>
      <c r="B34" s="494" t="s">
        <v>347</v>
      </c>
      <c r="C34" s="558">
        <v>606475</v>
      </c>
      <c r="D34" s="520" t="s">
        <v>2183</v>
      </c>
      <c r="E34" s="520" t="s">
        <v>6671</v>
      </c>
      <c r="F34" s="494" t="s">
        <v>6561</v>
      </c>
      <c r="G34" s="495">
        <v>42588</v>
      </c>
      <c r="H34" s="494" t="s">
        <v>6951</v>
      </c>
      <c r="I34" s="520" t="s">
        <v>6671</v>
      </c>
      <c r="J34" s="509" t="s">
        <v>6952</v>
      </c>
      <c r="K34" s="512" t="s">
        <v>96</v>
      </c>
      <c r="L34" s="494" t="s">
        <v>6897</v>
      </c>
      <c r="M34" s="494"/>
      <c r="N34" s="494"/>
    </row>
    <row r="35" spans="1:14" ht="270" x14ac:dyDescent="0.25">
      <c r="A35" s="520" t="s">
        <v>100</v>
      </c>
      <c r="B35" s="494" t="s">
        <v>318</v>
      </c>
      <c r="C35" s="558">
        <v>704691</v>
      </c>
      <c r="D35" s="520" t="s">
        <v>2169</v>
      </c>
      <c r="E35" s="520" t="s">
        <v>6671</v>
      </c>
      <c r="F35" s="494" t="s">
        <v>6561</v>
      </c>
      <c r="G35" s="495">
        <v>42619</v>
      </c>
      <c r="H35" s="494" t="s">
        <v>6953</v>
      </c>
      <c r="I35" s="520" t="s">
        <v>6671</v>
      </c>
      <c r="J35" s="509" t="s">
        <v>6952</v>
      </c>
      <c r="K35" s="512" t="s">
        <v>80</v>
      </c>
      <c r="L35" s="494" t="s">
        <v>6894</v>
      </c>
      <c r="M35" s="494" t="s">
        <v>6807</v>
      </c>
      <c r="N35" s="494" t="s">
        <v>6809</v>
      </c>
    </row>
    <row r="36" spans="1:14" ht="135" x14ac:dyDescent="0.25">
      <c r="A36" s="560" t="s">
        <v>2164</v>
      </c>
      <c r="B36" s="494" t="s">
        <v>6954</v>
      </c>
      <c r="C36" s="558"/>
      <c r="D36" s="560" t="s">
        <v>2167</v>
      </c>
      <c r="E36" s="494" t="s">
        <v>6671</v>
      </c>
      <c r="F36" s="494" t="s">
        <v>6561</v>
      </c>
      <c r="G36" s="495">
        <v>42649</v>
      </c>
      <c r="H36" s="494" t="s">
        <v>5660</v>
      </c>
      <c r="I36" s="494" t="s">
        <v>6671</v>
      </c>
      <c r="J36" s="495" t="s">
        <v>6914</v>
      </c>
      <c r="K36" s="494" t="s">
        <v>846</v>
      </c>
      <c r="L36" s="494" t="s">
        <v>6883</v>
      </c>
      <c r="M36" s="494"/>
      <c r="N36" s="494"/>
    </row>
    <row r="37" spans="1:14" ht="135" x14ac:dyDescent="0.25">
      <c r="A37" s="494" t="s">
        <v>102</v>
      </c>
      <c r="B37" s="494" t="s">
        <v>3299</v>
      </c>
      <c r="C37" s="558">
        <v>695645</v>
      </c>
      <c r="D37" s="520" t="s">
        <v>6832</v>
      </c>
      <c r="E37" s="520" t="s">
        <v>6671</v>
      </c>
      <c r="F37" s="494" t="s">
        <v>6561</v>
      </c>
      <c r="G37" s="495" t="s">
        <v>3420</v>
      </c>
      <c r="H37" s="494" t="s">
        <v>6955</v>
      </c>
      <c r="I37" s="494" t="s">
        <v>6671</v>
      </c>
      <c r="J37" s="509" t="s">
        <v>6353</v>
      </c>
      <c r="K37" s="512" t="s">
        <v>6858</v>
      </c>
      <c r="L37" s="494" t="s">
        <v>6883</v>
      </c>
      <c r="M37" s="494"/>
      <c r="N37" s="494"/>
    </row>
    <row r="38" spans="1:14" ht="135" x14ac:dyDescent="0.25">
      <c r="A38" s="494" t="s">
        <v>113</v>
      </c>
      <c r="B38" s="494" t="s">
        <v>300</v>
      </c>
      <c r="C38" s="562">
        <v>11465000</v>
      </c>
      <c r="D38" s="494" t="s">
        <v>6830</v>
      </c>
      <c r="E38" s="494" t="s">
        <v>6671</v>
      </c>
      <c r="F38" s="494" t="s">
        <v>6561</v>
      </c>
      <c r="G38" s="495" t="s">
        <v>3420</v>
      </c>
      <c r="H38" s="494" t="s">
        <v>6956</v>
      </c>
      <c r="I38" s="494" t="s">
        <v>6671</v>
      </c>
      <c r="J38" s="495" t="s">
        <v>6914</v>
      </c>
      <c r="K38" s="494" t="s">
        <v>6858</v>
      </c>
      <c r="L38" s="494" t="s">
        <v>6883</v>
      </c>
      <c r="M38" s="494"/>
      <c r="N38" s="494"/>
    </row>
    <row r="39" spans="1:14" ht="135" x14ac:dyDescent="0.25">
      <c r="A39" s="520" t="s">
        <v>167</v>
      </c>
      <c r="B39" s="494" t="s">
        <v>323</v>
      </c>
      <c r="C39" s="559">
        <v>3200000</v>
      </c>
      <c r="D39" s="520" t="s">
        <v>6826</v>
      </c>
      <c r="E39" s="520" t="s">
        <v>1888</v>
      </c>
      <c r="F39" s="494" t="s">
        <v>6561</v>
      </c>
      <c r="G39" s="495">
        <v>42375</v>
      </c>
      <c r="H39" s="494" t="s">
        <v>6957</v>
      </c>
      <c r="I39" s="520" t="s">
        <v>1888</v>
      </c>
      <c r="J39" s="509">
        <v>42499</v>
      </c>
      <c r="K39" s="512" t="s">
        <v>574</v>
      </c>
      <c r="L39" s="494" t="s">
        <v>6894</v>
      </c>
      <c r="M39" s="494" t="s">
        <v>6811</v>
      </c>
      <c r="N39" s="494" t="s">
        <v>6812</v>
      </c>
    </row>
    <row r="40" spans="1:14" ht="135" x14ac:dyDescent="0.25">
      <c r="A40" s="520" t="s">
        <v>2461</v>
      </c>
      <c r="B40" s="494" t="s">
        <v>347</v>
      </c>
      <c r="C40" s="558"/>
      <c r="D40" s="520" t="s">
        <v>6835</v>
      </c>
      <c r="E40" s="520" t="s">
        <v>6671</v>
      </c>
      <c r="F40" s="494" t="s">
        <v>6561</v>
      </c>
      <c r="G40" s="495">
        <v>42497</v>
      </c>
      <c r="H40" s="494" t="s">
        <v>5660</v>
      </c>
      <c r="I40" s="520" t="s">
        <v>6671</v>
      </c>
      <c r="J40" s="509" t="s">
        <v>6958</v>
      </c>
      <c r="K40" s="512" t="s">
        <v>574</v>
      </c>
      <c r="L40" s="494" t="s">
        <v>6883</v>
      </c>
      <c r="M40" s="494"/>
      <c r="N40" s="494"/>
    </row>
    <row r="41" spans="1:14" ht="409.5" x14ac:dyDescent="0.25">
      <c r="A41" s="520" t="s">
        <v>135</v>
      </c>
      <c r="B41" s="494" t="s">
        <v>6959</v>
      </c>
      <c r="C41" s="559">
        <v>3634389.35</v>
      </c>
      <c r="D41" s="520" t="s">
        <v>6828</v>
      </c>
      <c r="E41" s="520" t="s">
        <v>247</v>
      </c>
      <c r="F41" s="494" t="s">
        <v>6561</v>
      </c>
      <c r="G41" s="495">
        <v>42681</v>
      </c>
      <c r="H41" s="494" t="s">
        <v>6960</v>
      </c>
      <c r="I41" s="520" t="s">
        <v>247</v>
      </c>
      <c r="J41" s="509">
        <v>42711</v>
      </c>
      <c r="K41" s="512" t="s">
        <v>80</v>
      </c>
      <c r="L41" s="494" t="s">
        <v>6894</v>
      </c>
      <c r="M41" s="494" t="s">
        <v>6819</v>
      </c>
      <c r="N41" s="494" t="s">
        <v>6820</v>
      </c>
    </row>
    <row r="42" spans="1:14" ht="409.5" x14ac:dyDescent="0.25">
      <c r="A42" s="520" t="s">
        <v>3828</v>
      </c>
      <c r="B42" s="494" t="s">
        <v>347</v>
      </c>
      <c r="C42" s="558"/>
      <c r="D42" s="520" t="s">
        <v>6831</v>
      </c>
      <c r="E42" s="520" t="s">
        <v>6671</v>
      </c>
      <c r="F42" s="494" t="s">
        <v>6561</v>
      </c>
      <c r="G42" s="495">
        <v>42681</v>
      </c>
      <c r="H42" s="494" t="s">
        <v>6961</v>
      </c>
      <c r="I42" s="520" t="s">
        <v>6671</v>
      </c>
      <c r="J42" s="509" t="s">
        <v>6353</v>
      </c>
      <c r="K42" s="512" t="s">
        <v>80</v>
      </c>
      <c r="L42" s="494" t="s">
        <v>6823</v>
      </c>
      <c r="M42" s="494" t="s">
        <v>80</v>
      </c>
      <c r="N42" s="494"/>
    </row>
    <row r="43" spans="1:14" ht="210" x14ac:dyDescent="0.25">
      <c r="A43" s="520" t="s">
        <v>2044</v>
      </c>
      <c r="B43" s="494" t="s">
        <v>196</v>
      </c>
      <c r="C43" s="558">
        <v>61710</v>
      </c>
      <c r="D43" s="520" t="s">
        <v>6827</v>
      </c>
      <c r="E43" s="520" t="s">
        <v>6962</v>
      </c>
      <c r="F43" s="494" t="s">
        <v>6561</v>
      </c>
      <c r="G43" s="495" t="s">
        <v>3413</v>
      </c>
      <c r="H43" s="494" t="s">
        <v>6963</v>
      </c>
      <c r="I43" s="520" t="s">
        <v>220</v>
      </c>
      <c r="J43" s="509" t="s">
        <v>6476</v>
      </c>
      <c r="K43" s="512" t="s">
        <v>190</v>
      </c>
      <c r="L43" s="494"/>
      <c r="M43" s="494"/>
      <c r="N43" s="494"/>
    </row>
    <row r="44" spans="1:14" ht="195" x14ac:dyDescent="0.25">
      <c r="A44" s="520" t="s">
        <v>52</v>
      </c>
      <c r="B44" s="494" t="s">
        <v>430</v>
      </c>
      <c r="C44" s="558">
        <v>1859805</v>
      </c>
      <c r="D44" s="520" t="s">
        <v>780</v>
      </c>
      <c r="E44" s="494" t="s">
        <v>220</v>
      </c>
      <c r="F44" s="494" t="s">
        <v>6561</v>
      </c>
      <c r="G44" s="495" t="s">
        <v>3348</v>
      </c>
      <c r="H44" s="494" t="s">
        <v>6964</v>
      </c>
      <c r="I44" s="520" t="s">
        <v>220</v>
      </c>
      <c r="J44" s="509">
        <v>42591</v>
      </c>
      <c r="K44" s="512" t="s">
        <v>574</v>
      </c>
      <c r="L44" s="494" t="s">
        <v>6965</v>
      </c>
      <c r="M44" s="494" t="s">
        <v>6810</v>
      </c>
      <c r="N44" s="494"/>
    </row>
    <row r="45" spans="1:14" ht="225" x14ac:dyDescent="0.25">
      <c r="A45" s="494" t="s">
        <v>2590</v>
      </c>
      <c r="B45" s="494" t="s">
        <v>6966</v>
      </c>
      <c r="C45" s="561">
        <v>5900000</v>
      </c>
      <c r="D45" s="520" t="s">
        <v>3836</v>
      </c>
      <c r="E45" s="520" t="s">
        <v>1888</v>
      </c>
      <c r="F45" s="494" t="s">
        <v>6561</v>
      </c>
      <c r="G45" s="495" t="s">
        <v>6967</v>
      </c>
      <c r="H45" s="494" t="s">
        <v>6968</v>
      </c>
      <c r="I45" s="494" t="s">
        <v>6887</v>
      </c>
      <c r="J45" s="509">
        <v>42499</v>
      </c>
      <c r="K45" s="512" t="s">
        <v>574</v>
      </c>
      <c r="L45" s="494" t="s">
        <v>6888</v>
      </c>
      <c r="M45" s="494" t="s">
        <v>6815</v>
      </c>
      <c r="N45" s="494"/>
    </row>
    <row r="46" spans="1:14" ht="195" x14ac:dyDescent="0.25">
      <c r="A46" s="520" t="s">
        <v>2974</v>
      </c>
      <c r="B46" s="494" t="s">
        <v>6969</v>
      </c>
      <c r="C46" s="558">
        <v>4900000</v>
      </c>
      <c r="D46" s="520" t="s">
        <v>2977</v>
      </c>
      <c r="E46" s="520" t="s">
        <v>1888</v>
      </c>
      <c r="F46" s="494" t="s">
        <v>6561</v>
      </c>
      <c r="G46" s="495" t="s">
        <v>6967</v>
      </c>
      <c r="H46" s="494" t="s">
        <v>6970</v>
      </c>
      <c r="I46" s="520" t="s">
        <v>220</v>
      </c>
      <c r="J46" s="509">
        <v>42378</v>
      </c>
      <c r="K46" s="512" t="s">
        <v>574</v>
      </c>
      <c r="L46" s="494" t="s">
        <v>6971</v>
      </c>
      <c r="M46" s="494" t="s">
        <v>6813</v>
      </c>
      <c r="N46" s="494" t="s">
        <v>6814</v>
      </c>
    </row>
    <row r="47" spans="1:14" ht="409.5" x14ac:dyDescent="0.25">
      <c r="A47" s="520" t="s">
        <v>6360</v>
      </c>
      <c r="B47" s="494" t="s">
        <v>235</v>
      </c>
      <c r="C47" s="558">
        <v>10509000</v>
      </c>
      <c r="D47" s="520"/>
      <c r="E47" s="520" t="s">
        <v>730</v>
      </c>
      <c r="F47" s="494" t="s">
        <v>6561</v>
      </c>
      <c r="G47" s="495" t="s">
        <v>6359</v>
      </c>
      <c r="H47" s="563" t="s">
        <v>6972</v>
      </c>
      <c r="I47" s="520" t="s">
        <v>220</v>
      </c>
      <c r="J47" s="509">
        <v>42591</v>
      </c>
      <c r="K47" s="512" t="s">
        <v>190</v>
      </c>
      <c r="L47" s="494"/>
      <c r="M47" s="494"/>
      <c r="N47" s="494"/>
    </row>
    <row r="48" spans="1:14" ht="240" x14ac:dyDescent="0.25">
      <c r="A48" s="520" t="s">
        <v>5425</v>
      </c>
      <c r="B48" s="494" t="s">
        <v>318</v>
      </c>
      <c r="C48" s="561">
        <v>4000</v>
      </c>
      <c r="D48" s="520" t="s">
        <v>6674</v>
      </c>
      <c r="E48" s="520" t="s">
        <v>6671</v>
      </c>
      <c r="F48" s="494" t="s">
        <v>6561</v>
      </c>
      <c r="G48" s="495" t="s">
        <v>6973</v>
      </c>
      <c r="H48" s="494" t="s">
        <v>6974</v>
      </c>
      <c r="I48" s="520" t="s">
        <v>220</v>
      </c>
      <c r="J48" s="509" t="s">
        <v>6353</v>
      </c>
      <c r="K48" s="512" t="s">
        <v>112</v>
      </c>
      <c r="L48" s="494"/>
      <c r="M48" s="494"/>
      <c r="N48" s="494"/>
    </row>
    <row r="49" spans="1:14" ht="150" x14ac:dyDescent="0.25">
      <c r="A49" s="520" t="s">
        <v>5410</v>
      </c>
      <c r="B49" s="494" t="s">
        <v>196</v>
      </c>
      <c r="C49" s="558" t="s">
        <v>6202</v>
      </c>
      <c r="D49" s="520" t="s">
        <v>6841</v>
      </c>
      <c r="E49" s="520" t="s">
        <v>1888</v>
      </c>
      <c r="F49" s="494" t="s">
        <v>6561</v>
      </c>
      <c r="G49" s="495">
        <v>43287</v>
      </c>
      <c r="H49" s="494" t="s">
        <v>6975</v>
      </c>
      <c r="I49" s="520" t="s">
        <v>220</v>
      </c>
      <c r="J49" s="509" t="s">
        <v>6338</v>
      </c>
      <c r="K49" s="512" t="s">
        <v>190</v>
      </c>
      <c r="L49" s="494"/>
      <c r="M49" s="494"/>
      <c r="N49" s="494"/>
    </row>
    <row r="50" spans="1:14" ht="195" x14ac:dyDescent="0.25">
      <c r="A50" s="494" t="s">
        <v>6418</v>
      </c>
      <c r="B50" s="494" t="s">
        <v>6976</v>
      </c>
      <c r="C50" s="558">
        <v>843432.44</v>
      </c>
      <c r="D50" s="494" t="s">
        <v>6842</v>
      </c>
      <c r="E50" s="520" t="s">
        <v>6962</v>
      </c>
      <c r="F50" s="494" t="s">
        <v>6561</v>
      </c>
      <c r="G50" s="495" t="s">
        <v>6977</v>
      </c>
      <c r="H50" s="494" t="s">
        <v>6978</v>
      </c>
      <c r="I50" s="520" t="s">
        <v>220</v>
      </c>
      <c r="J50" s="509" t="s">
        <v>6977</v>
      </c>
      <c r="K50" s="512" t="s">
        <v>190</v>
      </c>
      <c r="L50" s="494"/>
      <c r="M50" s="494"/>
      <c r="N50" s="494"/>
    </row>
    <row r="51" spans="1:14" ht="105" x14ac:dyDescent="0.25">
      <c r="A51" s="498" t="s">
        <v>6661</v>
      </c>
      <c r="B51" s="488"/>
      <c r="C51" s="551"/>
      <c r="D51" s="488" t="s">
        <v>6656</v>
      </c>
      <c r="E51" s="488"/>
      <c r="F51" s="488" t="s">
        <v>6561</v>
      </c>
      <c r="G51" s="488"/>
      <c r="H51" s="546" t="s">
        <v>472</v>
      </c>
      <c r="I51" s="494"/>
      <c r="J51" s="509"/>
      <c r="K51" s="512"/>
      <c r="L51" s="488"/>
      <c r="M51" s="488"/>
      <c r="N51" s="488"/>
    </row>
    <row r="52" spans="1:14" ht="75" x14ac:dyDescent="0.25">
      <c r="A52" s="498" t="s">
        <v>6661</v>
      </c>
      <c r="B52" s="488"/>
      <c r="C52" s="551"/>
      <c r="D52" s="488" t="s">
        <v>6657</v>
      </c>
      <c r="E52" s="488"/>
      <c r="F52" s="488" t="s">
        <v>6561</v>
      </c>
      <c r="G52" s="511"/>
      <c r="H52" s="488"/>
      <c r="I52" s="488"/>
      <c r="J52" s="495"/>
      <c r="K52" s="494"/>
      <c r="L52" s="488"/>
      <c r="M52" s="488"/>
      <c r="N52" s="488"/>
    </row>
    <row r="53" spans="1:14" ht="105" x14ac:dyDescent="0.25">
      <c r="A53" s="498" t="s">
        <v>6661</v>
      </c>
      <c r="B53" s="488"/>
      <c r="C53" s="551"/>
      <c r="D53" s="488" t="s">
        <v>6708</v>
      </c>
      <c r="E53" s="488" t="s">
        <v>1888</v>
      </c>
      <c r="F53" s="488"/>
      <c r="G53" s="511"/>
      <c r="H53" s="488" t="s">
        <v>6709</v>
      </c>
      <c r="I53" s="488"/>
      <c r="J53" s="495"/>
      <c r="K53" s="494" t="s">
        <v>6707</v>
      </c>
      <c r="L53" s="488"/>
      <c r="M53" s="488"/>
      <c r="N53" s="488"/>
    </row>
    <row r="54" spans="1:14" ht="60" x14ac:dyDescent="0.25">
      <c r="A54" s="498" t="s">
        <v>6661</v>
      </c>
      <c r="B54" s="488"/>
      <c r="C54" s="551"/>
      <c r="D54" s="499" t="s">
        <v>6833</v>
      </c>
      <c r="E54" s="488"/>
      <c r="F54" s="488" t="s">
        <v>6561</v>
      </c>
      <c r="G54" s="488"/>
      <c r="H54" s="546" t="s">
        <v>6655</v>
      </c>
      <c r="I54" s="494"/>
      <c r="J54" s="509"/>
      <c r="K54" s="512"/>
      <c r="L54" s="488"/>
      <c r="M54" s="488"/>
      <c r="N54" s="488"/>
    </row>
    <row r="55" spans="1:14" ht="240" x14ac:dyDescent="0.25">
      <c r="A55" s="498" t="s">
        <v>6661</v>
      </c>
      <c r="B55" s="488"/>
      <c r="C55" s="555"/>
      <c r="D55" s="499" t="s">
        <v>6712</v>
      </c>
      <c r="E55" s="499"/>
      <c r="F55" s="488"/>
      <c r="G55" s="511"/>
      <c r="H55" s="499" t="s">
        <v>6713</v>
      </c>
      <c r="I55" s="520"/>
      <c r="J55" s="509"/>
      <c r="K55" s="512" t="s">
        <v>6714</v>
      </c>
      <c r="L55" s="488"/>
      <c r="M55" s="488"/>
      <c r="N55" s="488"/>
    </row>
    <row r="56" spans="1:14" ht="195" x14ac:dyDescent="0.25">
      <c r="A56" s="498" t="s">
        <v>6661</v>
      </c>
      <c r="B56" s="488"/>
      <c r="C56" s="555"/>
      <c r="D56" s="499" t="s">
        <v>6654</v>
      </c>
      <c r="E56" s="499"/>
      <c r="F56" s="488"/>
      <c r="G56" s="511"/>
      <c r="H56" s="499" t="s">
        <v>6710</v>
      </c>
      <c r="I56" s="520"/>
      <c r="J56" s="509"/>
      <c r="K56" s="512" t="s">
        <v>6711</v>
      </c>
      <c r="L56" s="488"/>
      <c r="M56" s="488"/>
      <c r="N56" s="488"/>
    </row>
    <row r="57" spans="1:14" ht="105" x14ac:dyDescent="0.25">
      <c r="A57" s="498" t="s">
        <v>6661</v>
      </c>
      <c r="B57" s="488" t="s">
        <v>323</v>
      </c>
      <c r="C57" s="555">
        <v>1666656.8</v>
      </c>
      <c r="D57" s="499" t="s">
        <v>6979</v>
      </c>
      <c r="E57" s="499" t="s">
        <v>730</v>
      </c>
      <c r="F57" s="488"/>
      <c r="G57" s="511"/>
      <c r="H57" s="499" t="s">
        <v>6980</v>
      </c>
      <c r="I57" s="520" t="s">
        <v>220</v>
      </c>
      <c r="J57" s="509"/>
      <c r="K57" s="512" t="s">
        <v>6981</v>
      </c>
      <c r="L57" s="488"/>
      <c r="M57" s="488"/>
      <c r="N57" s="488"/>
    </row>
    <row r="58" spans="1:14" ht="120" x14ac:dyDescent="0.25">
      <c r="A58" s="498" t="s">
        <v>6661</v>
      </c>
      <c r="B58" s="488" t="s">
        <v>323</v>
      </c>
      <c r="C58" s="555">
        <v>25680</v>
      </c>
      <c r="D58" s="499" t="s">
        <v>6982</v>
      </c>
      <c r="E58" s="499" t="s">
        <v>1888</v>
      </c>
      <c r="F58" s="488"/>
      <c r="G58" s="511"/>
      <c r="H58" s="499" t="s">
        <v>6856</v>
      </c>
      <c r="I58" s="520" t="s">
        <v>220</v>
      </c>
      <c r="J58" s="509"/>
      <c r="K58" s="512" t="s">
        <v>6983</v>
      </c>
      <c r="L58" s="488"/>
      <c r="M58" s="488"/>
      <c r="N58" s="488"/>
    </row>
    <row r="59" spans="1:14" ht="60" x14ac:dyDescent="0.25">
      <c r="A59" s="498" t="s">
        <v>6661</v>
      </c>
      <c r="B59" s="488" t="s">
        <v>6984</v>
      </c>
      <c r="C59" s="555">
        <v>1665000</v>
      </c>
      <c r="D59" s="499" t="s">
        <v>6985</v>
      </c>
      <c r="E59" s="499" t="s">
        <v>1888</v>
      </c>
      <c r="F59" s="488"/>
      <c r="G59" s="511"/>
      <c r="H59" s="499"/>
      <c r="I59" s="520" t="s">
        <v>1888</v>
      </c>
      <c r="J59" s="509"/>
      <c r="K59" s="512" t="s">
        <v>6986</v>
      </c>
      <c r="L59" s="488"/>
      <c r="M59" s="488"/>
      <c r="N59" s="488"/>
    </row>
    <row r="60" spans="1:14" ht="210" x14ac:dyDescent="0.25">
      <c r="A60" s="498" t="s">
        <v>6661</v>
      </c>
      <c r="B60" s="488" t="s">
        <v>430</v>
      </c>
      <c r="C60" s="555">
        <v>287300</v>
      </c>
      <c r="D60" s="499" t="s">
        <v>6987</v>
      </c>
      <c r="E60" s="499" t="s">
        <v>1888</v>
      </c>
      <c r="F60" s="488" t="s">
        <v>6561</v>
      </c>
      <c r="G60" s="511">
        <v>42646</v>
      </c>
      <c r="H60" s="499" t="s">
        <v>6988</v>
      </c>
      <c r="I60" s="520" t="s">
        <v>1888</v>
      </c>
      <c r="J60" s="509">
        <v>42646</v>
      </c>
      <c r="K60" s="512" t="s">
        <v>80</v>
      </c>
      <c r="L60" s="488"/>
      <c r="M60" s="488" t="s">
        <v>6810</v>
      </c>
      <c r="N60" s="488"/>
    </row>
    <row r="61" spans="1:14" ht="105" x14ac:dyDescent="0.25">
      <c r="A61" s="498" t="s">
        <v>2059</v>
      </c>
      <c r="B61" s="488" t="s">
        <v>612</v>
      </c>
      <c r="C61" s="555">
        <v>30379.55</v>
      </c>
      <c r="D61" s="499" t="s">
        <v>2062</v>
      </c>
      <c r="E61" s="499" t="s">
        <v>6671</v>
      </c>
      <c r="F61" s="488" t="s">
        <v>6561</v>
      </c>
      <c r="G61" s="511" t="s">
        <v>3408</v>
      </c>
      <c r="H61" s="499" t="s">
        <v>5973</v>
      </c>
      <c r="I61" s="520" t="s">
        <v>6671</v>
      </c>
      <c r="J61" s="509">
        <v>42530</v>
      </c>
      <c r="K61" s="512"/>
      <c r="L61" s="488"/>
      <c r="M61" s="488"/>
      <c r="N61" s="48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CARATULA</vt:lpstr>
      <vt:lpstr>Proveedor</vt:lpstr>
      <vt:lpstr>Buscador</vt:lpstr>
      <vt:lpstr>Maestro</vt:lpstr>
      <vt:lpstr>Movimiento EXP. SEPTIEMBRE</vt:lpstr>
      <vt:lpstr>Resumen Asignación EXPTES.</vt:lpstr>
      <vt:lpstr>SLU-Contrataciones</vt:lpstr>
      <vt:lpstr>O.C en Ejecución</vt:lpstr>
      <vt:lpstr>COMPR.AR</vt:lpstr>
      <vt:lpstr>Conceptos (EN DETALLE)</vt:lpstr>
      <vt:lpstr>PAGADO</vt:lpstr>
      <vt:lpstr>A devengar</vt:lpstr>
      <vt:lpstr>Responsables</vt:lpstr>
      <vt:lpstr>AGENDA</vt:lpstr>
      <vt:lpstr>Exptes. en Otras ÁREAS</vt:lpstr>
      <vt:lpstr>Conceptos (General)</vt:lpstr>
      <vt:lpstr>BAJAS</vt:lpstr>
      <vt:lpstr>REF</vt:lpstr>
      <vt:lpstr>Recuperado_Hoja1</vt:lpstr>
      <vt:lpstr>Hoja1</vt:lpstr>
      <vt:lpstr>Hoja2</vt:lpstr>
      <vt:lpstr>Exptes Digitalizados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2016-09-27T13:23:35Z</cp:lastPrinted>
  <dcterms:created xsi:type="dcterms:W3CDTF">2016-08-03T20:27:05Z</dcterms:created>
  <dcterms:modified xsi:type="dcterms:W3CDTF">2016-10-07T20:05:53Z</dcterms:modified>
</cp:coreProperties>
</file>